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0.150.10\share\総務課\03財務G\15財政状況の公表\公会計制度整備関係\00総務省方式改訂モデルワークシート作成\平成２６年度版総務省方式改訂モデルワークシート等\事務連絡\【26年版-2】作業用ワークシート\"/>
    </mc:Choice>
  </mc:AlternateContent>
  <bookViews>
    <workbookView xWindow="-30" yWindow="4155" windowWidth="15420" windowHeight="3810"/>
  </bookViews>
  <sheets>
    <sheet name="表紙" sheetId="1" r:id="rId1"/>
    <sheet name="貸借対照表" sheetId="2" r:id="rId2"/>
    <sheet name="行政コスト計算書" sheetId="3" r:id="rId3"/>
    <sheet name="純資産変動計算書" sheetId="4" r:id="rId4"/>
    <sheet name="資金収支計算書" sheetId="5" r:id="rId5"/>
    <sheet name="有形固定資産明細表" sheetId="6" r:id="rId6"/>
    <sheet name="減価償却計算表" sheetId="7" r:id="rId7"/>
    <sheet name="国・県支出金算出表" sheetId="8" r:id="rId8"/>
    <sheet name="国・県支出金償却計算表" sheetId="9" r:id="rId9"/>
    <sheet name="売却可能資産" sheetId="10" r:id="rId10"/>
    <sheet name="投資及び出資金" sheetId="11" r:id="rId11"/>
    <sheet name="長期延滞債権" sheetId="12" r:id="rId12"/>
    <sheet name="貸付金・未収金" sheetId="13" r:id="rId13"/>
    <sheet name="基金等" sheetId="14" r:id="rId14"/>
    <sheet name="債務負担行為" sheetId="15" r:id="rId15"/>
    <sheet name="損失補償等引当金" sheetId="16" r:id="rId16"/>
    <sheet name="退職手当引当金" sheetId="17" r:id="rId17"/>
    <sheet name="Ｈ２６（2014）" sheetId="64" r:id="rId18"/>
    <sheet name="Ｈ２５（2013）" sheetId="63" r:id="rId19"/>
    <sheet name="Ｈ２４（2012）" sheetId="62" r:id="rId20"/>
    <sheet name="Ｈ２３（2011）" sheetId="61" r:id="rId21"/>
    <sheet name="Ｈ２２（2010） " sheetId="18" r:id="rId22"/>
    <sheet name="Ｈ２1（2009）" sheetId="19" r:id="rId23"/>
    <sheet name="Ｈ２０（2008）" sheetId="20" r:id="rId24"/>
    <sheet name="Ｈ１９（2007）" sheetId="21" r:id="rId25"/>
    <sheet name="Ｈ１８（2006）" sheetId="22" r:id="rId26"/>
    <sheet name="Ｈ１７（2005）" sheetId="23" r:id="rId27"/>
    <sheet name="Ｈ１６（2004）" sheetId="24" r:id="rId28"/>
    <sheet name="Ｈ１５（2003）" sheetId="25" r:id="rId29"/>
    <sheet name="Ｈ１４（2002）" sheetId="26" r:id="rId30"/>
    <sheet name="Ｈ１３（2001）" sheetId="27" r:id="rId31"/>
    <sheet name="Ｈ１２（2000）" sheetId="28" r:id="rId32"/>
    <sheet name="Ｈ１１（1999）" sheetId="29" r:id="rId33"/>
    <sheet name="Ｈ１０（1998）" sheetId="30" r:id="rId34"/>
    <sheet name="Ｈ９（1997）" sheetId="31" r:id="rId35"/>
    <sheet name="Ｈ８（1996）" sheetId="32" r:id="rId36"/>
    <sheet name="Ｈ７（1995）" sheetId="33" r:id="rId37"/>
    <sheet name="Ｈ６（1994）" sheetId="34" r:id="rId38"/>
    <sheet name="Ｈ５（1993）" sheetId="35" r:id="rId39"/>
    <sheet name="Ｈ４（1992）" sheetId="36" r:id="rId40"/>
    <sheet name="Ｈ３（1991）" sheetId="37" r:id="rId41"/>
    <sheet name="Ｈ２（1990）" sheetId="38" r:id="rId42"/>
    <sheet name="Ｈ元（1989）" sheetId="39" r:id="rId43"/>
    <sheet name="Ｓ６３（1988）" sheetId="40" r:id="rId44"/>
    <sheet name="Ｓ６２（1987）" sheetId="41" r:id="rId45"/>
    <sheet name="Ｓ６１（1986）" sheetId="42" r:id="rId46"/>
    <sheet name="Ｓ６０（1985）" sheetId="43" r:id="rId47"/>
    <sheet name="Ｓ５９（1984）" sheetId="44" r:id="rId48"/>
    <sheet name="Ｓ５８（1983）" sheetId="45" r:id="rId49"/>
    <sheet name="Ｓ５７（1982）" sheetId="46" r:id="rId50"/>
    <sheet name="Ｓ５６（1981）" sheetId="47" r:id="rId51"/>
    <sheet name="Ｓ５５（1980）" sheetId="48" r:id="rId52"/>
    <sheet name="Ｓ５４（1979）" sheetId="49" r:id="rId53"/>
    <sheet name="Ｓ５３（1978）" sheetId="50" r:id="rId54"/>
    <sheet name="Ｓ５２（1977）" sheetId="51" r:id="rId55"/>
    <sheet name="Ｓ５１（1976）" sheetId="52" r:id="rId56"/>
    <sheet name="Ｓ５０（1975）" sheetId="53" r:id="rId57"/>
    <sheet name="Ｓ４９（1974）" sheetId="54" r:id="rId58"/>
    <sheet name="Ｓ４８（1973）" sheetId="55" r:id="rId59"/>
    <sheet name="Ｓ４７(1972)" sheetId="56" r:id="rId60"/>
    <sheet name="Ｓ４６（1971）" sheetId="57" r:id="rId61"/>
    <sheet name="Ｓ４５（1970）" sheetId="58" r:id="rId62"/>
    <sheet name="Ｓ４４（1969）" sheetId="59" r:id="rId63"/>
  </sheets>
  <definedNames>
    <definedName name="AS2DocOpenMode" hidden="1">"AS2DocumentEdit"</definedName>
    <definedName name="_xlnm.Print_Area" localSheetId="13">基金等!$B$2:$T$18</definedName>
    <definedName name="_xlnm.Print_Area" localSheetId="6">減価償却計算表!$A$3:$ER$56</definedName>
    <definedName name="_xlnm.Print_Area" localSheetId="8">国・県支出金償却計算表!$A$2:$ER$115</definedName>
    <definedName name="_xlnm.Print_Area" localSheetId="14">債務負担行為!$B$1:$N$29</definedName>
    <definedName name="_xlnm.Print_Area" localSheetId="4">資金収支計算書!$A$1:$G$73</definedName>
    <definedName name="_xlnm.Print_Area" localSheetId="3">純資産変動計算書!$A$1:$R$39</definedName>
    <definedName name="_xlnm.Print_Area" localSheetId="15">損失補償等引当金!$C$1:$E$14</definedName>
    <definedName name="_xlnm.Print_Area" localSheetId="12">貸付金・未収金!$B$2:$E$32</definedName>
    <definedName name="_xlnm.Print_Area" localSheetId="16">退職手当引当金!$B$1:$F$7</definedName>
    <definedName name="_xlnm.Print_Area" localSheetId="11">長期延滞債権!$B$2:$E$26</definedName>
    <definedName name="_xlnm.Print_Area" localSheetId="10">投資及び出資金!$A$1:$L$26</definedName>
    <definedName name="_xlnm.Print_Area" localSheetId="9">売却可能資産!$A$2:$R$64</definedName>
    <definedName name="_xlnm.Print_Area" localSheetId="0">表紙!$A$1:$M$29</definedName>
    <definedName name="_xlnm.Print_Titles" localSheetId="6">減価償却計算表!$B:$D,減価償却計算表!$1:$9</definedName>
    <definedName name="_xlnm.Print_Titles" localSheetId="8">国・県支出金償却計算表!$A:$D</definedName>
    <definedName name="Z_60A46C55_9E99_4DDE_A95C_DCDE3DA46AD9_.wvu.PrintArea" localSheetId="13" hidden="1">基金等!$B$2:$T$18</definedName>
    <definedName name="Z_60A46C55_9E99_4DDE_A95C_DCDE3DA46AD9_.wvu.PrintArea" localSheetId="6" hidden="1">減価償却計算表!$A$1:$ER$56</definedName>
    <definedName name="Z_60A46C55_9E99_4DDE_A95C_DCDE3DA46AD9_.wvu.PrintArea" localSheetId="8" hidden="1">国・県支出金償却計算表!$A$2:$ER$115</definedName>
    <definedName name="Z_60A46C55_9E99_4DDE_A95C_DCDE3DA46AD9_.wvu.PrintArea" localSheetId="14" hidden="1">債務負担行為!$B$1:$N$29</definedName>
    <definedName name="Z_60A46C55_9E99_4DDE_A95C_DCDE3DA46AD9_.wvu.PrintArea" localSheetId="4" hidden="1">資金収支計算書!$A$1:$G$75</definedName>
    <definedName name="Z_60A46C55_9E99_4DDE_A95C_DCDE3DA46AD9_.wvu.PrintArea" localSheetId="3" hidden="1">純資産変動計算書!$A$1:$R$39</definedName>
    <definedName name="Z_60A46C55_9E99_4DDE_A95C_DCDE3DA46AD9_.wvu.PrintArea" localSheetId="15" hidden="1">損失補償等引当金!$C$1:$E$14</definedName>
    <definedName name="Z_60A46C55_9E99_4DDE_A95C_DCDE3DA46AD9_.wvu.PrintArea" localSheetId="12" hidden="1">貸付金・未収金!$B$2:$E$32</definedName>
    <definedName name="Z_60A46C55_9E99_4DDE_A95C_DCDE3DA46AD9_.wvu.PrintArea" localSheetId="16" hidden="1">退職手当引当金!$B$1:$F$7</definedName>
    <definedName name="Z_60A46C55_9E99_4DDE_A95C_DCDE3DA46AD9_.wvu.PrintArea" localSheetId="11" hidden="1">長期延滞債権!$B$2:$E$26</definedName>
    <definedName name="Z_60A46C55_9E99_4DDE_A95C_DCDE3DA46AD9_.wvu.PrintArea" localSheetId="10" hidden="1">投資及び出資金!$A$1:$L$26</definedName>
    <definedName name="Z_60A46C55_9E99_4DDE_A95C_DCDE3DA46AD9_.wvu.PrintArea" localSheetId="9" hidden="1">売却可能資産!$A$2:$R$64</definedName>
    <definedName name="Z_60A46C55_9E99_4DDE_A95C_DCDE3DA46AD9_.wvu.PrintArea" localSheetId="0" hidden="1">表紙!$A$1:$M$29</definedName>
    <definedName name="Z_60A46C55_9E99_4DDE_A95C_DCDE3DA46AD9_.wvu.PrintTitles" localSheetId="6" hidden="1">減価償却計算表!$B:$D,減価償却計算表!$1:$4</definedName>
    <definedName name="Z_60A46C55_9E99_4DDE_A95C_DCDE3DA46AD9_.wvu.Rows" localSheetId="5" hidden="1">有形固定資産明細表!$95:$65536</definedName>
  </definedNames>
  <calcPr calcId="152511" fullPrecision="0"/>
  <customWorkbookViews>
    <customWorkbookView name="本村　佳永子(012189) - 個人用ビュー" guid="{60A46C55-9E99-4DDE-A95C-DCDE3DA46AD9}" mergeInterval="0" personalView="1" maximized="1" windowWidth="1436" windowHeight="662" tabRatio="949" activeSheetId="1"/>
  </customWorkbookViews>
</workbook>
</file>

<file path=xl/calcChain.xml><?xml version="1.0" encoding="utf-8"?>
<calcChain xmlns="http://schemas.openxmlformats.org/spreadsheetml/2006/main">
  <c r="N13" i="4" l="1"/>
  <c r="K29" i="4"/>
  <c r="H29" i="4"/>
  <c r="K26" i="10"/>
  <c r="K21" i="10"/>
  <c r="E22" i="5" l="1"/>
  <c r="E20" i="5"/>
  <c r="J13" i="5"/>
  <c r="E36" i="5"/>
  <c r="E35" i="5"/>
  <c r="O22" i="3" l="1"/>
  <c r="N25" i="4" l="1"/>
  <c r="N29" i="4"/>
  <c r="N27" i="4" l="1"/>
  <c r="N36" i="4"/>
  <c r="E36" i="4" s="1"/>
  <c r="P27" i="3" l="1"/>
  <c r="F83" i="2"/>
  <c r="E22" i="13"/>
  <c r="E21" i="13"/>
  <c r="C23" i="12"/>
  <c r="H15" i="10"/>
  <c r="H31" i="10"/>
  <c r="H25" i="10"/>
  <c r="H26" i="10"/>
  <c r="H27" i="10"/>
  <c r="H28" i="10"/>
  <c r="H29" i="10"/>
  <c r="H30" i="10"/>
  <c r="H24" i="10"/>
  <c r="H16" i="10"/>
  <c r="H17" i="10"/>
  <c r="H18" i="10"/>
  <c r="H19" i="10"/>
  <c r="H20" i="10"/>
  <c r="G32" i="10"/>
  <c r="K10" i="10"/>
  <c r="K11" i="10"/>
  <c r="K12" i="10"/>
  <c r="K13" i="10"/>
  <c r="K14" i="10"/>
  <c r="K18" i="10"/>
  <c r="I20" i="10"/>
  <c r="H22" i="10"/>
  <c r="K22" i="10" s="1"/>
  <c r="H23" i="10"/>
  <c r="K23" i="10"/>
  <c r="I28" i="10"/>
  <c r="I18" i="10"/>
  <c r="I26" i="10"/>
  <c r="I23" i="10"/>
  <c r="K28" i="10"/>
  <c r="K20" i="10"/>
  <c r="I16" i="10"/>
  <c r="K16" i="10"/>
  <c r="T63" i="59"/>
  <c r="S63" i="59"/>
  <c r="Q63" i="59"/>
  <c r="P63" i="59"/>
  <c r="T63" i="58"/>
  <c r="S63" i="58"/>
  <c r="Q63" i="58"/>
  <c r="P63" i="58"/>
  <c r="T63" i="57"/>
  <c r="S63" i="57"/>
  <c r="Q63" i="57"/>
  <c r="P63" i="57"/>
  <c r="T63" i="56"/>
  <c r="S63" i="56"/>
  <c r="Q63" i="56"/>
  <c r="P63" i="56"/>
  <c r="T63" i="55"/>
  <c r="S63" i="55"/>
  <c r="Q63" i="55"/>
  <c r="P63" i="55"/>
  <c r="T63" i="54"/>
  <c r="S63" i="54"/>
  <c r="Q63" i="54"/>
  <c r="P63" i="54"/>
  <c r="T63" i="53"/>
  <c r="S63" i="53"/>
  <c r="Q63" i="53"/>
  <c r="P63" i="53"/>
  <c r="T63" i="52"/>
  <c r="S63" i="52"/>
  <c r="Q63" i="52"/>
  <c r="P63" i="52"/>
  <c r="T63" i="51"/>
  <c r="S63" i="51"/>
  <c r="Q63" i="51"/>
  <c r="P63" i="51"/>
  <c r="T63" i="50"/>
  <c r="S63" i="50"/>
  <c r="Q63" i="50"/>
  <c r="P63" i="50"/>
  <c r="T63" i="49"/>
  <c r="S63" i="49"/>
  <c r="Q63" i="49"/>
  <c r="P63" i="49"/>
  <c r="T63" i="48"/>
  <c r="S63" i="48"/>
  <c r="Q63" i="48"/>
  <c r="P63" i="48"/>
  <c r="T63" i="47"/>
  <c r="S63" i="47"/>
  <c r="Q63" i="47"/>
  <c r="P63" i="47"/>
  <c r="T63" i="46"/>
  <c r="S63" i="46"/>
  <c r="Q63" i="46"/>
  <c r="P63" i="46"/>
  <c r="T63" i="45"/>
  <c r="S63" i="45"/>
  <c r="Q63" i="45"/>
  <c r="P63" i="45"/>
  <c r="T63" i="44"/>
  <c r="S63" i="44"/>
  <c r="Q63" i="44"/>
  <c r="P63" i="44"/>
  <c r="T63" i="43"/>
  <c r="S63" i="43"/>
  <c r="Q63" i="43"/>
  <c r="P63" i="43"/>
  <c r="T63" i="42"/>
  <c r="S63" i="42"/>
  <c r="Q63" i="42"/>
  <c r="P63" i="42"/>
  <c r="T63" i="41"/>
  <c r="S63" i="41"/>
  <c r="Q63" i="41"/>
  <c r="P63" i="41"/>
  <c r="T63" i="40"/>
  <c r="S63" i="40"/>
  <c r="Q63" i="40"/>
  <c r="P63" i="40"/>
  <c r="T63" i="39"/>
  <c r="S63" i="39"/>
  <c r="Q63" i="39"/>
  <c r="P63" i="39"/>
  <c r="T63" i="38"/>
  <c r="S63" i="38"/>
  <c r="Q63" i="38"/>
  <c r="P63" i="38"/>
  <c r="T63" i="37"/>
  <c r="S63" i="37"/>
  <c r="Q63" i="37"/>
  <c r="P63" i="37"/>
  <c r="T63" i="36"/>
  <c r="S63" i="36"/>
  <c r="Q63" i="36"/>
  <c r="P63" i="36"/>
  <c r="T63" i="35"/>
  <c r="S63" i="35"/>
  <c r="Q63" i="35"/>
  <c r="P63" i="35"/>
  <c r="T63" i="34"/>
  <c r="S63" i="34"/>
  <c r="Q63" i="34"/>
  <c r="P63" i="34"/>
  <c r="T63" i="33"/>
  <c r="S63" i="33"/>
  <c r="Q63" i="33"/>
  <c r="P63" i="33"/>
  <c r="T63" i="32"/>
  <c r="S63" i="32"/>
  <c r="Q63" i="32"/>
  <c r="P63" i="32"/>
  <c r="T63" i="31"/>
  <c r="S63" i="31"/>
  <c r="Q63" i="31"/>
  <c r="P63" i="31"/>
  <c r="T63" i="30"/>
  <c r="S63" i="30"/>
  <c r="Q63" i="30"/>
  <c r="P63" i="30"/>
  <c r="T63" i="29"/>
  <c r="S63" i="29"/>
  <c r="Q63" i="29"/>
  <c r="P63" i="29"/>
  <c r="T63" i="28"/>
  <c r="S63" i="28"/>
  <c r="Q63" i="28"/>
  <c r="P63" i="28"/>
  <c r="T63" i="27"/>
  <c r="S63" i="27"/>
  <c r="Q63" i="27"/>
  <c r="P63" i="27"/>
  <c r="T63" i="26"/>
  <c r="S63" i="26"/>
  <c r="Q63" i="26"/>
  <c r="P63" i="26"/>
  <c r="T63" i="25"/>
  <c r="S63" i="25"/>
  <c r="Q63" i="25"/>
  <c r="P63" i="25"/>
  <c r="T63" i="24"/>
  <c r="S63" i="24"/>
  <c r="Q63" i="24"/>
  <c r="P63" i="24"/>
  <c r="T63" i="23"/>
  <c r="S63" i="23"/>
  <c r="Q63" i="23"/>
  <c r="P63" i="23"/>
  <c r="T63" i="22"/>
  <c r="S63" i="22"/>
  <c r="Q63" i="22"/>
  <c r="P63" i="22"/>
  <c r="T63" i="21"/>
  <c r="S63" i="21"/>
  <c r="Q63" i="21"/>
  <c r="P63" i="21"/>
  <c r="T63" i="20"/>
  <c r="S63" i="20"/>
  <c r="Q63" i="20"/>
  <c r="P63" i="20"/>
  <c r="T63" i="19"/>
  <c r="S63" i="19"/>
  <c r="Q63" i="19"/>
  <c r="P63" i="19"/>
  <c r="T63" i="18"/>
  <c r="S63" i="18"/>
  <c r="Q63" i="18"/>
  <c r="P63" i="18"/>
  <c r="T63" i="61"/>
  <c r="S63" i="61"/>
  <c r="Q63" i="61"/>
  <c r="P63" i="61"/>
  <c r="T63" i="62"/>
  <c r="S63" i="62"/>
  <c r="Q63" i="62"/>
  <c r="P63" i="62"/>
  <c r="T63" i="63"/>
  <c r="S63" i="63"/>
  <c r="Q63" i="63"/>
  <c r="P63" i="63"/>
  <c r="T63" i="64"/>
  <c r="S63" i="64"/>
  <c r="Q63" i="64"/>
  <c r="P63" i="64"/>
  <c r="EN113" i="9"/>
  <c r="EK113" i="9"/>
  <c r="EH113" i="9"/>
  <c r="EE113" i="9"/>
  <c r="EB113" i="9"/>
  <c r="DY113" i="9"/>
  <c r="DV113" i="9"/>
  <c r="DS113" i="9"/>
  <c r="DP113" i="9"/>
  <c r="DM113" i="9"/>
  <c r="DJ113" i="9"/>
  <c r="DG113" i="9"/>
  <c r="DD113" i="9"/>
  <c r="DA113" i="9"/>
  <c r="CX113" i="9"/>
  <c r="CU113" i="9"/>
  <c r="CR113" i="9"/>
  <c r="CO113" i="9"/>
  <c r="CL113" i="9"/>
  <c r="CI113" i="9"/>
  <c r="CF113" i="9"/>
  <c r="CC113" i="9"/>
  <c r="BZ113" i="9"/>
  <c r="BW113" i="9"/>
  <c r="BT113" i="9"/>
  <c r="BQ113" i="9"/>
  <c r="BN113" i="9"/>
  <c r="BK113" i="9"/>
  <c r="BH113" i="9"/>
  <c r="BE113" i="9"/>
  <c r="BB113" i="9"/>
  <c r="AY113" i="9"/>
  <c r="AV113" i="9"/>
  <c r="AS113" i="9"/>
  <c r="AP113" i="9"/>
  <c r="AM113" i="9"/>
  <c r="AJ113" i="9"/>
  <c r="AG113" i="9"/>
  <c r="AD113" i="9"/>
  <c r="AA113" i="9"/>
  <c r="X113" i="9"/>
  <c r="U113" i="9"/>
  <c r="R113" i="9"/>
  <c r="O113" i="9"/>
  <c r="L113" i="9"/>
  <c r="I113" i="9"/>
  <c r="F113" i="9"/>
  <c r="EN55" i="9"/>
  <c r="EK55" i="9"/>
  <c r="EH55" i="9"/>
  <c r="EE55" i="9"/>
  <c r="EB55" i="9"/>
  <c r="DY55" i="9"/>
  <c r="DV55" i="9"/>
  <c r="DS55" i="9"/>
  <c r="DP55" i="9"/>
  <c r="DM55" i="9"/>
  <c r="DJ55" i="9"/>
  <c r="DG55" i="9"/>
  <c r="DD55" i="9"/>
  <c r="DA55" i="9"/>
  <c r="CX55" i="9"/>
  <c r="CU55" i="9"/>
  <c r="CR55" i="9"/>
  <c r="CO55" i="9"/>
  <c r="CL55" i="9"/>
  <c r="CI55" i="9"/>
  <c r="CF55" i="9"/>
  <c r="CC55" i="9"/>
  <c r="BZ55" i="9"/>
  <c r="BW55" i="9"/>
  <c r="BT55" i="9"/>
  <c r="BQ55" i="9"/>
  <c r="BN55" i="9"/>
  <c r="BK55" i="9"/>
  <c r="BH55" i="9"/>
  <c r="BE55" i="9"/>
  <c r="BB55" i="9"/>
  <c r="AY55" i="9"/>
  <c r="AV55" i="9"/>
  <c r="AS55" i="9"/>
  <c r="AP55" i="9"/>
  <c r="AM55" i="9"/>
  <c r="AJ55" i="9"/>
  <c r="AG55" i="9"/>
  <c r="AD55" i="9"/>
  <c r="AA55" i="9"/>
  <c r="X55" i="9"/>
  <c r="U55" i="9"/>
  <c r="R55" i="9"/>
  <c r="O55" i="9"/>
  <c r="L55" i="9"/>
  <c r="I55" i="9"/>
  <c r="F55" i="9"/>
  <c r="F55" i="7"/>
  <c r="EN55" i="7"/>
  <c r="EK55" i="7"/>
  <c r="EH55" i="7"/>
  <c r="EE55" i="7"/>
  <c r="EB55" i="7"/>
  <c r="DY55" i="7"/>
  <c r="DV55" i="7"/>
  <c r="DS55" i="7"/>
  <c r="DP55" i="7"/>
  <c r="DM55" i="7"/>
  <c r="DJ55" i="7"/>
  <c r="DG55" i="7"/>
  <c r="DD55" i="7"/>
  <c r="DA55" i="7"/>
  <c r="CX55" i="7"/>
  <c r="CU55" i="7"/>
  <c r="CR55" i="7"/>
  <c r="CO55" i="7"/>
  <c r="CL55" i="7"/>
  <c r="CI55" i="7"/>
  <c r="CF55" i="7"/>
  <c r="CC55" i="7"/>
  <c r="BZ55" i="7"/>
  <c r="BW55" i="7"/>
  <c r="BT55" i="7"/>
  <c r="BQ55" i="7"/>
  <c r="BN55" i="7"/>
  <c r="BK55" i="7"/>
  <c r="BH55" i="7"/>
  <c r="BE55" i="7"/>
  <c r="BB55" i="7"/>
  <c r="AY55" i="7"/>
  <c r="AV55" i="7"/>
  <c r="AS55" i="7"/>
  <c r="AP55" i="7"/>
  <c r="AM55" i="7"/>
  <c r="AJ55" i="7"/>
  <c r="AG55" i="7"/>
  <c r="AD55" i="7"/>
  <c r="AA55" i="7"/>
  <c r="X55" i="7"/>
  <c r="U55" i="7"/>
  <c r="R55" i="7"/>
  <c r="O55" i="7"/>
  <c r="L55" i="7"/>
  <c r="I55" i="7"/>
  <c r="AL114" i="64"/>
  <c r="AK114" i="64"/>
  <c r="AJ114" i="64"/>
  <c r="AI114" i="64"/>
  <c r="AC114" i="64"/>
  <c r="AA114" i="64"/>
  <c r="Z114" i="64"/>
  <c r="T114" i="64"/>
  <c r="S114" i="64"/>
  <c r="Q114" i="64"/>
  <c r="P114" i="64"/>
  <c r="T113" i="64"/>
  <c r="S113" i="64"/>
  <c r="Q113" i="64"/>
  <c r="P113" i="64"/>
  <c r="T112" i="64"/>
  <c r="S112" i="64"/>
  <c r="Q112" i="64"/>
  <c r="P112" i="64"/>
  <c r="T111" i="64"/>
  <c r="S111" i="64"/>
  <c r="S172" i="64"/>
  <c r="Q111" i="64"/>
  <c r="P111" i="64"/>
  <c r="T110" i="64"/>
  <c r="S110" i="64"/>
  <c r="Q110" i="64"/>
  <c r="P110" i="64"/>
  <c r="T109" i="64"/>
  <c r="S109" i="64"/>
  <c r="Q109" i="64"/>
  <c r="P109" i="64"/>
  <c r="T108" i="64"/>
  <c r="S108" i="64"/>
  <c r="Q108" i="64"/>
  <c r="P108" i="64"/>
  <c r="AL107" i="64"/>
  <c r="AK107" i="64"/>
  <c r="AJ107" i="64"/>
  <c r="AI107" i="64"/>
  <c r="AI113" i="64"/>
  <c r="AC107" i="64"/>
  <c r="AA107" i="64"/>
  <c r="Z107" i="64"/>
  <c r="T107" i="64"/>
  <c r="S107" i="64"/>
  <c r="Q107" i="64"/>
  <c r="P107" i="64"/>
  <c r="T106" i="64"/>
  <c r="S106" i="64"/>
  <c r="Q106" i="64"/>
  <c r="P106" i="64"/>
  <c r="AL105" i="64"/>
  <c r="AK105" i="64"/>
  <c r="AJ105" i="64"/>
  <c r="AI105" i="64"/>
  <c r="AC105" i="64"/>
  <c r="AA105" i="64"/>
  <c r="Z105" i="64"/>
  <c r="Z113" i="64" s="1"/>
  <c r="T105" i="64"/>
  <c r="S105" i="64"/>
  <c r="Q105" i="64"/>
  <c r="P105" i="64"/>
  <c r="P166" i="64" s="1"/>
  <c r="AL104" i="64"/>
  <c r="AK104" i="64"/>
  <c r="AJ104" i="64"/>
  <c r="AI104" i="64"/>
  <c r="AC104" i="64"/>
  <c r="AA104" i="64"/>
  <c r="Z104" i="64"/>
  <c r="T103" i="64"/>
  <c r="S103" i="64"/>
  <c r="Q103" i="64"/>
  <c r="P103" i="64"/>
  <c r="T102" i="64"/>
  <c r="T104" i="64" s="1"/>
  <c r="S102" i="64"/>
  <c r="Q102" i="64"/>
  <c r="P102" i="64"/>
  <c r="P104" i="64"/>
  <c r="AL101" i="64"/>
  <c r="AK101" i="64"/>
  <c r="AJ101" i="64"/>
  <c r="AI101" i="64"/>
  <c r="AC101" i="64"/>
  <c r="AA101" i="64"/>
  <c r="Z101" i="64"/>
  <c r="T101" i="64"/>
  <c r="S101" i="64"/>
  <c r="Q101" i="64"/>
  <c r="P101" i="64"/>
  <c r="T100" i="64"/>
  <c r="S100" i="64"/>
  <c r="Q100" i="64"/>
  <c r="P100" i="64"/>
  <c r="P161" i="64"/>
  <c r="AL99" i="64"/>
  <c r="AK99" i="64"/>
  <c r="AJ99" i="64"/>
  <c r="AI99" i="64"/>
  <c r="AC99" i="64"/>
  <c r="AA99" i="64"/>
  <c r="Z99" i="64"/>
  <c r="T99" i="64"/>
  <c r="S99" i="64"/>
  <c r="Q99" i="64"/>
  <c r="P99" i="64"/>
  <c r="AL98" i="64"/>
  <c r="AK98" i="64"/>
  <c r="AJ98" i="64"/>
  <c r="AI98" i="64"/>
  <c r="AC98" i="64"/>
  <c r="AA98" i="64"/>
  <c r="Z98" i="64"/>
  <c r="T97" i="64"/>
  <c r="S97" i="64"/>
  <c r="Q97" i="64"/>
  <c r="P97" i="64"/>
  <c r="AL96" i="64"/>
  <c r="AK96" i="64"/>
  <c r="AJ96" i="64"/>
  <c r="AI96" i="64"/>
  <c r="AC96" i="64"/>
  <c r="AA96" i="64"/>
  <c r="Z96" i="64"/>
  <c r="T96" i="64"/>
  <c r="S96" i="64"/>
  <c r="Q96" i="64"/>
  <c r="P96" i="64"/>
  <c r="AL95" i="64"/>
  <c r="AK95" i="64"/>
  <c r="AJ95" i="64"/>
  <c r="AI95" i="64"/>
  <c r="AC95" i="64"/>
  <c r="AA95" i="64"/>
  <c r="Z95" i="64"/>
  <c r="T95" i="64"/>
  <c r="S95" i="64"/>
  <c r="Q95" i="64"/>
  <c r="P95" i="64"/>
  <c r="AL94" i="64"/>
  <c r="AK94" i="64"/>
  <c r="AJ94" i="64"/>
  <c r="AI94" i="64"/>
  <c r="AC94" i="64"/>
  <c r="AA94" i="64"/>
  <c r="Z94" i="64"/>
  <c r="T94" i="64"/>
  <c r="S94" i="64"/>
  <c r="Q94" i="64"/>
  <c r="P94" i="64"/>
  <c r="AL93" i="64"/>
  <c r="AK93" i="64"/>
  <c r="AJ93" i="64"/>
  <c r="AI93" i="64"/>
  <c r="AC93" i="64"/>
  <c r="AA93" i="64"/>
  <c r="Z93" i="64"/>
  <c r="T93" i="64"/>
  <c r="S93" i="64"/>
  <c r="Q93" i="64"/>
  <c r="P93" i="64"/>
  <c r="AL92" i="64"/>
  <c r="AK92" i="64"/>
  <c r="AJ92" i="64"/>
  <c r="AI92" i="64"/>
  <c r="AC92" i="64"/>
  <c r="AA92" i="64"/>
  <c r="Z92" i="64"/>
  <c r="T92" i="64"/>
  <c r="S92" i="64"/>
  <c r="Q92" i="64"/>
  <c r="P92" i="64"/>
  <c r="T91" i="64"/>
  <c r="S91" i="64"/>
  <c r="Q91" i="64"/>
  <c r="P91" i="64"/>
  <c r="T90" i="64"/>
  <c r="S90" i="64"/>
  <c r="Q90" i="64"/>
  <c r="P90" i="64"/>
  <c r="AL89" i="64"/>
  <c r="AK89" i="64"/>
  <c r="AJ89" i="64"/>
  <c r="AI89" i="64"/>
  <c r="AC89" i="64"/>
  <c r="AA89" i="64"/>
  <c r="Z89" i="64"/>
  <c r="T89" i="64"/>
  <c r="S89" i="64"/>
  <c r="Q89" i="64"/>
  <c r="P89" i="64"/>
  <c r="AL88" i="64"/>
  <c r="AK88" i="64"/>
  <c r="AJ88" i="64"/>
  <c r="AI88" i="64"/>
  <c r="AC88" i="64"/>
  <c r="AA88" i="64"/>
  <c r="Z88" i="64"/>
  <c r="T88" i="64"/>
  <c r="S88" i="64"/>
  <c r="Q88" i="64"/>
  <c r="P88" i="64"/>
  <c r="T87" i="64"/>
  <c r="S87" i="64"/>
  <c r="Q87" i="64"/>
  <c r="P87" i="64"/>
  <c r="AL86" i="64"/>
  <c r="AK86" i="64"/>
  <c r="AJ86" i="64"/>
  <c r="AI86" i="64"/>
  <c r="AC86" i="64"/>
  <c r="AA86" i="64"/>
  <c r="Z86" i="64"/>
  <c r="T85" i="64"/>
  <c r="S85" i="64"/>
  <c r="Q85" i="64"/>
  <c r="P85" i="64"/>
  <c r="T84" i="64"/>
  <c r="S84" i="64"/>
  <c r="Q84" i="64"/>
  <c r="P84" i="64"/>
  <c r="P86" i="64" s="1"/>
  <c r="T83" i="64"/>
  <c r="T144" i="64"/>
  <c r="S83" i="64"/>
  <c r="Q83" i="64"/>
  <c r="P83" i="64"/>
  <c r="T82" i="64"/>
  <c r="S82" i="64"/>
  <c r="Q82" i="64"/>
  <c r="Q143" i="64" s="1"/>
  <c r="P82" i="64"/>
  <c r="T81" i="64"/>
  <c r="S81" i="64"/>
  <c r="Q81" i="64"/>
  <c r="P81" i="64"/>
  <c r="AL80" i="64"/>
  <c r="AL82" i="64" s="1"/>
  <c r="AK80" i="64"/>
  <c r="AJ80" i="64"/>
  <c r="AI80" i="64"/>
  <c r="AC80" i="64"/>
  <c r="AA80" i="64"/>
  <c r="Z80" i="64"/>
  <c r="T80" i="64"/>
  <c r="S80" i="64"/>
  <c r="Q80" i="64"/>
  <c r="P80" i="64"/>
  <c r="T79" i="64"/>
  <c r="S79" i="64"/>
  <c r="Q79" i="64"/>
  <c r="P79" i="64"/>
  <c r="T78" i="64"/>
  <c r="S78" i="64"/>
  <c r="Q78" i="64"/>
  <c r="P78" i="64"/>
  <c r="T77" i="64"/>
  <c r="S77" i="64"/>
  <c r="Q77" i="64"/>
  <c r="P77" i="64"/>
  <c r="T76" i="64"/>
  <c r="S76" i="64"/>
  <c r="Q76" i="64"/>
  <c r="P76" i="64"/>
  <c r="AL75" i="64"/>
  <c r="AK75" i="64"/>
  <c r="AJ75" i="64"/>
  <c r="AI75" i="64"/>
  <c r="AC75" i="64"/>
  <c r="AC82" i="64"/>
  <c r="AA75" i="64"/>
  <c r="Z75" i="64"/>
  <c r="Z82" i="64" s="1"/>
  <c r="T75" i="64"/>
  <c r="S75" i="64"/>
  <c r="Q75" i="64"/>
  <c r="P75" i="64"/>
  <c r="AL74" i="64"/>
  <c r="AK74" i="64"/>
  <c r="AJ74" i="64"/>
  <c r="AI74" i="64"/>
  <c r="AC74" i="64"/>
  <c r="AA74" i="64"/>
  <c r="Z74" i="64"/>
  <c r="T74" i="64"/>
  <c r="S74" i="64"/>
  <c r="Q74" i="64"/>
  <c r="P74" i="64"/>
  <c r="AL73" i="64"/>
  <c r="AK73" i="64"/>
  <c r="AJ73" i="64"/>
  <c r="AI73" i="64"/>
  <c r="AC73" i="64"/>
  <c r="AA73" i="64"/>
  <c r="Z73" i="64"/>
  <c r="T73" i="64"/>
  <c r="S73" i="64"/>
  <c r="Q73" i="64"/>
  <c r="P73" i="64"/>
  <c r="T72" i="64"/>
  <c r="S72" i="64"/>
  <c r="Q72" i="64"/>
  <c r="P72" i="64"/>
  <c r="P133" i="64" s="1"/>
  <c r="T70" i="64"/>
  <c r="S70" i="64"/>
  <c r="Q70" i="64"/>
  <c r="P70" i="64"/>
  <c r="T69" i="64"/>
  <c r="S69" i="64"/>
  <c r="Q69" i="64"/>
  <c r="P69" i="64"/>
  <c r="T68" i="64"/>
  <c r="T71" i="64" s="1"/>
  <c r="S68" i="64"/>
  <c r="S71" i="64" s="1"/>
  <c r="Q68" i="64"/>
  <c r="P68" i="64"/>
  <c r="P71" i="64" s="1"/>
  <c r="AL67" i="64"/>
  <c r="AK67" i="64"/>
  <c r="AJ67" i="64"/>
  <c r="AI67" i="64"/>
  <c r="AC67" i="64"/>
  <c r="AA67" i="64"/>
  <c r="Z67" i="64"/>
  <c r="T66" i="64"/>
  <c r="S66" i="64"/>
  <c r="Q66" i="64"/>
  <c r="P66" i="64"/>
  <c r="T65" i="64"/>
  <c r="T67" i="64" s="1"/>
  <c r="S65" i="64"/>
  <c r="Q65" i="64"/>
  <c r="Q67" i="64" s="1"/>
  <c r="P65" i="64"/>
  <c r="P67" i="64" s="1"/>
  <c r="AL64" i="64"/>
  <c r="AL115" i="64" s="1"/>
  <c r="AK64" i="64"/>
  <c r="AJ64" i="64"/>
  <c r="AI64" i="64"/>
  <c r="AC64" i="64"/>
  <c r="AC115" i="64" s="1"/>
  <c r="AA64" i="64"/>
  <c r="Z64" i="64"/>
  <c r="T62" i="64"/>
  <c r="S62" i="64"/>
  <c r="Q62" i="64"/>
  <c r="P62" i="64"/>
  <c r="AC60" i="64"/>
  <c r="AB60" i="64"/>
  <c r="AA60" i="64"/>
  <c r="Z60" i="64"/>
  <c r="T60" i="64"/>
  <c r="T175" i="64" s="1"/>
  <c r="S60" i="64"/>
  <c r="S175" i="64" s="1"/>
  <c r="R60" i="64"/>
  <c r="R175" i="64" s="1"/>
  <c r="Q60" i="64"/>
  <c r="P60" i="64"/>
  <c r="AC59" i="64"/>
  <c r="AB59" i="64"/>
  <c r="AA59" i="64"/>
  <c r="Z59" i="64"/>
  <c r="T59" i="64"/>
  <c r="S59" i="64"/>
  <c r="S174" i="64" s="1"/>
  <c r="R59" i="64"/>
  <c r="R174" i="64" s="1"/>
  <c r="Q59" i="64"/>
  <c r="P59" i="64"/>
  <c r="AC58" i="64"/>
  <c r="AB58" i="64"/>
  <c r="AA58" i="64"/>
  <c r="Z58" i="64"/>
  <c r="T58" i="64"/>
  <c r="T173" i="64" s="1"/>
  <c r="S58" i="64"/>
  <c r="S173" i="64" s="1"/>
  <c r="R58" i="64"/>
  <c r="R173" i="64" s="1"/>
  <c r="Q58" i="64"/>
  <c r="P58" i="64"/>
  <c r="AC57" i="64"/>
  <c r="AC173" i="64" s="1"/>
  <c r="AB57" i="64"/>
  <c r="AB173" i="64" s="1"/>
  <c r="AA57" i="64"/>
  <c r="AA173" i="64"/>
  <c r="Z57" i="64"/>
  <c r="Z173" i="64"/>
  <c r="T57" i="64"/>
  <c r="T172" i="64"/>
  <c r="S57" i="64"/>
  <c r="R57" i="64"/>
  <c r="R172" i="64" s="1"/>
  <c r="Q57" i="64"/>
  <c r="P57" i="64"/>
  <c r="AC56" i="64"/>
  <c r="AC171" i="64" s="1"/>
  <c r="AB56" i="64"/>
  <c r="AB171" i="64" s="1"/>
  <c r="AA56" i="64"/>
  <c r="AA171" i="64" s="1"/>
  <c r="Z56" i="64"/>
  <c r="Z171" i="64" s="1"/>
  <c r="T56" i="64"/>
  <c r="T171" i="64" s="1"/>
  <c r="S56" i="64"/>
  <c r="R56" i="64"/>
  <c r="R171" i="64" s="1"/>
  <c r="Q56" i="64"/>
  <c r="P56" i="64"/>
  <c r="P171" i="64"/>
  <c r="T55" i="64"/>
  <c r="T170" i="64" s="1"/>
  <c r="S55" i="64"/>
  <c r="R55" i="64"/>
  <c r="R170" i="64" s="1"/>
  <c r="Q55" i="64"/>
  <c r="P55" i="64"/>
  <c r="P170" i="64" s="1"/>
  <c r="T54" i="64"/>
  <c r="S54" i="64"/>
  <c r="R54" i="64"/>
  <c r="R169" i="64" s="1"/>
  <c r="Q54" i="64"/>
  <c r="Q169" i="64"/>
  <c r="P54" i="64"/>
  <c r="P169" i="64" s="1"/>
  <c r="AC53" i="64"/>
  <c r="AC168" i="64"/>
  <c r="AB53" i="64"/>
  <c r="AB168" i="64" s="1"/>
  <c r="AA53" i="64"/>
  <c r="AA168" i="64"/>
  <c r="Z53" i="64"/>
  <c r="Z168" i="64" s="1"/>
  <c r="T53" i="64"/>
  <c r="S53" i="64"/>
  <c r="R53" i="64"/>
  <c r="R168" i="64" s="1"/>
  <c r="Q53" i="64"/>
  <c r="Q168" i="64" s="1"/>
  <c r="AI168" i="64" s="1"/>
  <c r="DR55" i="7" s="1"/>
  <c r="DT55" i="7" s="1"/>
  <c r="P53" i="64"/>
  <c r="AC52" i="64"/>
  <c r="AC167" i="64" s="1"/>
  <c r="AB52" i="64"/>
  <c r="AB167" i="64" s="1"/>
  <c r="AA52" i="64"/>
  <c r="AA167" i="64" s="1"/>
  <c r="Z52" i="64"/>
  <c r="Z167" i="64" s="1"/>
  <c r="T52" i="64"/>
  <c r="T167" i="64" s="1"/>
  <c r="S52" i="64"/>
  <c r="R52" i="64"/>
  <c r="R167" i="64"/>
  <c r="Q52" i="64"/>
  <c r="Q167" i="64" s="1"/>
  <c r="P52" i="64"/>
  <c r="AC51" i="64"/>
  <c r="AC166" i="64" s="1"/>
  <c r="AB51" i="64"/>
  <c r="AB166" i="64" s="1"/>
  <c r="AA51" i="64"/>
  <c r="AA166" i="64" s="1"/>
  <c r="Z51" i="64"/>
  <c r="Z166" i="64" s="1"/>
  <c r="T51" i="64"/>
  <c r="T166" i="64"/>
  <c r="S51" i="64"/>
  <c r="S166" i="64" s="1"/>
  <c r="R51" i="64"/>
  <c r="R166" i="64"/>
  <c r="Q51" i="64"/>
  <c r="P51" i="64"/>
  <c r="T49" i="64"/>
  <c r="S49" i="64"/>
  <c r="S164" i="64" s="1"/>
  <c r="R49" i="64"/>
  <c r="R164" i="64" s="1"/>
  <c r="Q49" i="64"/>
  <c r="Q164" i="64" s="1"/>
  <c r="P49" i="64"/>
  <c r="P164" i="64" s="1"/>
  <c r="T48" i="64"/>
  <c r="S48" i="64"/>
  <c r="R48" i="64"/>
  <c r="R163" i="64" s="1"/>
  <c r="Q48" i="64"/>
  <c r="P48" i="64"/>
  <c r="P163" i="64"/>
  <c r="AC47" i="64"/>
  <c r="AB47" i="64"/>
  <c r="AA47" i="64"/>
  <c r="Z47" i="64"/>
  <c r="T47" i="64"/>
  <c r="S47" i="64"/>
  <c r="S162" i="64"/>
  <c r="R47" i="64"/>
  <c r="R162" i="64" s="1"/>
  <c r="Q47" i="64"/>
  <c r="Q162" i="64" s="1"/>
  <c r="P47" i="64"/>
  <c r="P162" i="64" s="1"/>
  <c r="AC46" i="64"/>
  <c r="AC161" i="64"/>
  <c r="AB46" i="64"/>
  <c r="AB161" i="64" s="1"/>
  <c r="AA46" i="64"/>
  <c r="AA161" i="64" s="1"/>
  <c r="Z46" i="64"/>
  <c r="Z161" i="64" s="1"/>
  <c r="T46" i="64"/>
  <c r="T161" i="64"/>
  <c r="S46" i="64"/>
  <c r="S161" i="64" s="1"/>
  <c r="R46" i="64"/>
  <c r="R161" i="64"/>
  <c r="Q46" i="64"/>
  <c r="Q161" i="64" s="1"/>
  <c r="P46" i="64"/>
  <c r="AC45" i="64"/>
  <c r="AC160" i="64"/>
  <c r="AB45" i="64"/>
  <c r="AB160" i="64" s="1"/>
  <c r="AA45" i="64"/>
  <c r="AA160" i="64" s="1"/>
  <c r="Z45" i="64"/>
  <c r="Z160" i="64"/>
  <c r="T45" i="64"/>
  <c r="T160" i="64" s="1"/>
  <c r="S45" i="64"/>
  <c r="S160" i="64" s="1"/>
  <c r="R45" i="64"/>
  <c r="R160" i="64"/>
  <c r="Q45" i="64"/>
  <c r="Q160" i="64" s="1"/>
  <c r="P45" i="64"/>
  <c r="P160" i="64" s="1"/>
  <c r="AC43" i="64"/>
  <c r="AC158" i="64" s="1"/>
  <c r="AB43" i="64"/>
  <c r="AB158" i="64"/>
  <c r="AA43" i="64"/>
  <c r="AA158" i="64" s="1"/>
  <c r="Z43" i="64"/>
  <c r="Z158" i="64" s="1"/>
  <c r="AI158" i="64" s="1"/>
  <c r="CQ55" i="7" s="1"/>
  <c r="T43" i="64"/>
  <c r="T158" i="64"/>
  <c r="S43" i="64"/>
  <c r="R43" i="64"/>
  <c r="R158" i="64" s="1"/>
  <c r="Q43" i="64"/>
  <c r="Q158" i="64" s="1"/>
  <c r="P43" i="64"/>
  <c r="AC42" i="64"/>
  <c r="AC157" i="64" s="1"/>
  <c r="AB42" i="64"/>
  <c r="AB157" i="64" s="1"/>
  <c r="AA42" i="64"/>
  <c r="AA157" i="64" s="1"/>
  <c r="Z42" i="64"/>
  <c r="Z157" i="64" s="1"/>
  <c r="T42" i="64"/>
  <c r="S42" i="64"/>
  <c r="S157" i="64"/>
  <c r="R42" i="64"/>
  <c r="R157" i="64" s="1"/>
  <c r="Q42" i="64"/>
  <c r="P42" i="64"/>
  <c r="AC41" i="64"/>
  <c r="AC156" i="64" s="1"/>
  <c r="AB41" i="64"/>
  <c r="AB156" i="64" s="1"/>
  <c r="AA41" i="64"/>
  <c r="Z41" i="64"/>
  <c r="Z156" i="64"/>
  <c r="T41" i="64"/>
  <c r="S41" i="64"/>
  <c r="R41" i="64"/>
  <c r="R156" i="64"/>
  <c r="Q41" i="64"/>
  <c r="P41" i="64"/>
  <c r="P156" i="64" s="1"/>
  <c r="AC40" i="64"/>
  <c r="AC155" i="64"/>
  <c r="AB40" i="64"/>
  <c r="AA40" i="64"/>
  <c r="AA155" i="64" s="1"/>
  <c r="Z40" i="64"/>
  <c r="Z155" i="64" s="1"/>
  <c r="T40" i="64"/>
  <c r="S40" i="64"/>
  <c r="S155" i="64"/>
  <c r="R40" i="64"/>
  <c r="Q40" i="64"/>
  <c r="Q155" i="64" s="1"/>
  <c r="P40" i="64"/>
  <c r="AC39" i="64"/>
  <c r="AB39" i="64"/>
  <c r="AB154" i="64" s="1"/>
  <c r="AA39" i="64"/>
  <c r="AA154" i="64" s="1"/>
  <c r="Z39" i="64"/>
  <c r="T39" i="64"/>
  <c r="S39" i="64"/>
  <c r="R39" i="64"/>
  <c r="R154" i="64" s="1"/>
  <c r="Q39" i="64"/>
  <c r="Q154" i="64" s="1"/>
  <c r="P39" i="64"/>
  <c r="P154" i="64" s="1"/>
  <c r="AC38" i="64"/>
  <c r="AC153" i="64"/>
  <c r="AB38" i="64"/>
  <c r="AB153" i="64" s="1"/>
  <c r="AA38" i="64"/>
  <c r="AA153" i="64" s="1"/>
  <c r="Z38" i="64"/>
  <c r="Z153" i="64" s="1"/>
  <c r="T38" i="64"/>
  <c r="T153" i="64" s="1"/>
  <c r="S38" i="64"/>
  <c r="R38" i="64"/>
  <c r="R153" i="64" s="1"/>
  <c r="Q38" i="64"/>
  <c r="P38" i="64"/>
  <c r="T37" i="64"/>
  <c r="S37" i="64"/>
  <c r="R37" i="64"/>
  <c r="R152" i="64"/>
  <c r="Q37" i="64"/>
  <c r="P37" i="64"/>
  <c r="P152" i="64" s="1"/>
  <c r="T36" i="64"/>
  <c r="T151" i="64"/>
  <c r="S36" i="64"/>
  <c r="R36" i="64"/>
  <c r="R151" i="64" s="1"/>
  <c r="Q36" i="64"/>
  <c r="Q151" i="64" s="1"/>
  <c r="P36" i="64"/>
  <c r="P151" i="64" s="1"/>
  <c r="AC35" i="64"/>
  <c r="AC150" i="64" s="1"/>
  <c r="AB35" i="64"/>
  <c r="AB150" i="64" s="1"/>
  <c r="AA35" i="64"/>
  <c r="AA150" i="64" s="1"/>
  <c r="Z35" i="64"/>
  <c r="Z150" i="64" s="1"/>
  <c r="T35" i="64"/>
  <c r="T150" i="64" s="1"/>
  <c r="S35" i="64"/>
  <c r="S150" i="64"/>
  <c r="R35" i="64"/>
  <c r="R150" i="64" s="1"/>
  <c r="Q35" i="64"/>
  <c r="Q150" i="64" s="1"/>
  <c r="P35" i="64"/>
  <c r="T34" i="64"/>
  <c r="S34" i="64"/>
  <c r="S149" i="64"/>
  <c r="R34" i="64"/>
  <c r="R149" i="64" s="1"/>
  <c r="Q34" i="64"/>
  <c r="Q149" i="64" s="1"/>
  <c r="P34" i="64"/>
  <c r="P149" i="64" s="1"/>
  <c r="AC33" i="64"/>
  <c r="AB33" i="64"/>
  <c r="AA33" i="64"/>
  <c r="Z33" i="64"/>
  <c r="T33" i="64"/>
  <c r="S33" i="64"/>
  <c r="S148" i="64" s="1"/>
  <c r="AB148" i="64" s="1"/>
  <c r="R33" i="64"/>
  <c r="R148" i="64" s="1"/>
  <c r="Q33" i="64"/>
  <c r="Q148" i="64"/>
  <c r="P33" i="64"/>
  <c r="T31" i="64"/>
  <c r="S31" i="64"/>
  <c r="R31" i="64"/>
  <c r="R146" i="64" s="1"/>
  <c r="Q31" i="64"/>
  <c r="Q146" i="64" s="1"/>
  <c r="P31" i="64"/>
  <c r="T30" i="64"/>
  <c r="S30" i="64"/>
  <c r="R30" i="64"/>
  <c r="Q30" i="64"/>
  <c r="Q145" i="64" s="1"/>
  <c r="P30" i="64"/>
  <c r="T29" i="64"/>
  <c r="S29" i="64"/>
  <c r="S144" i="64" s="1"/>
  <c r="R29" i="64"/>
  <c r="R144" i="64" s="1"/>
  <c r="Q29" i="64"/>
  <c r="P29" i="64"/>
  <c r="T28" i="64"/>
  <c r="S28" i="64"/>
  <c r="R28" i="64"/>
  <c r="R143" i="64" s="1"/>
  <c r="Q28" i="64"/>
  <c r="P28" i="64"/>
  <c r="P143" i="64" s="1"/>
  <c r="T27" i="64"/>
  <c r="S27" i="64"/>
  <c r="R27" i="64"/>
  <c r="R142" i="64" s="1"/>
  <c r="Q27" i="64"/>
  <c r="P27" i="64"/>
  <c r="P142" i="64" s="1"/>
  <c r="T26" i="64"/>
  <c r="S26" i="64"/>
  <c r="R26" i="64"/>
  <c r="R141" i="64"/>
  <c r="Q26" i="64"/>
  <c r="P26" i="64"/>
  <c r="AC25" i="64"/>
  <c r="AC140" i="64"/>
  <c r="AB25" i="64"/>
  <c r="AB140" i="64" s="1"/>
  <c r="AA25" i="64"/>
  <c r="Z25" i="64"/>
  <c r="Z140" i="64" s="1"/>
  <c r="T25" i="64"/>
  <c r="S25" i="64"/>
  <c r="R25" i="64"/>
  <c r="R140" i="64" s="1"/>
  <c r="Q25" i="64"/>
  <c r="P25" i="64"/>
  <c r="AC24" i="64"/>
  <c r="AB24" i="64"/>
  <c r="AB28" i="64"/>
  <c r="AA24" i="64"/>
  <c r="Z24" i="64"/>
  <c r="T24" i="64"/>
  <c r="S24" i="64"/>
  <c r="S139" i="64" s="1"/>
  <c r="R24" i="64"/>
  <c r="R139" i="64"/>
  <c r="Q24" i="64"/>
  <c r="Q139" i="64" s="1"/>
  <c r="P24" i="64"/>
  <c r="T23" i="64"/>
  <c r="S23" i="64"/>
  <c r="S138" i="64" s="1"/>
  <c r="R23" i="64"/>
  <c r="R138" i="64"/>
  <c r="Q23" i="64"/>
  <c r="P23" i="64"/>
  <c r="T22" i="64"/>
  <c r="S22" i="64"/>
  <c r="S137" i="64" s="1"/>
  <c r="R22" i="64"/>
  <c r="R137" i="64" s="1"/>
  <c r="Q22" i="64"/>
  <c r="P22" i="64"/>
  <c r="T21" i="64"/>
  <c r="S21" i="64"/>
  <c r="S136" i="64"/>
  <c r="R21" i="64"/>
  <c r="R136" i="64" s="1"/>
  <c r="Q21" i="64"/>
  <c r="Q136" i="64"/>
  <c r="P21" i="64"/>
  <c r="P136" i="64" s="1"/>
  <c r="T20" i="64"/>
  <c r="S20" i="64"/>
  <c r="R20" i="64"/>
  <c r="R135" i="64"/>
  <c r="Q20" i="64"/>
  <c r="P20" i="64"/>
  <c r="P135" i="64"/>
  <c r="AC19" i="64"/>
  <c r="AB19" i="64"/>
  <c r="AA19" i="64"/>
  <c r="Z19" i="64"/>
  <c r="T19" i="64"/>
  <c r="T134" i="64" s="1"/>
  <c r="S19" i="64"/>
  <c r="R19" i="64"/>
  <c r="R134" i="64" s="1"/>
  <c r="Q19" i="64"/>
  <c r="Q134" i="64"/>
  <c r="P19" i="64"/>
  <c r="T18" i="64"/>
  <c r="S18" i="64"/>
  <c r="R18" i="64"/>
  <c r="R133" i="64" s="1"/>
  <c r="Q18" i="64"/>
  <c r="Q133" i="64" s="1"/>
  <c r="P18" i="64"/>
  <c r="T16" i="64"/>
  <c r="T131" i="64" s="1"/>
  <c r="S16" i="64"/>
  <c r="R16" i="64"/>
  <c r="R131" i="64" s="1"/>
  <c r="Q16" i="64"/>
  <c r="Q17" i="64" s="1"/>
  <c r="P16" i="64"/>
  <c r="T15" i="64"/>
  <c r="S15" i="64"/>
  <c r="R15" i="64"/>
  <c r="Q15" i="64"/>
  <c r="P15" i="64"/>
  <c r="AC14" i="64"/>
  <c r="AC129" i="64"/>
  <c r="AB14" i="64"/>
  <c r="AB129" i="64"/>
  <c r="AA14" i="64"/>
  <c r="AA129" i="64"/>
  <c r="Z14" i="64"/>
  <c r="Z129" i="64"/>
  <c r="T14" i="64"/>
  <c r="T129" i="64"/>
  <c r="S14" i="64"/>
  <c r="S129" i="64"/>
  <c r="R14" i="64"/>
  <c r="R129" i="64"/>
  <c r="Q14" i="64"/>
  <c r="P14" i="64"/>
  <c r="T12" i="64"/>
  <c r="S12" i="64"/>
  <c r="R12" i="64"/>
  <c r="R127" i="64"/>
  <c r="Q12" i="64"/>
  <c r="Q127" i="64"/>
  <c r="P12" i="64"/>
  <c r="AC11" i="64"/>
  <c r="AC126" i="64" s="1"/>
  <c r="AB11" i="64"/>
  <c r="AB126" i="64" s="1"/>
  <c r="AA11" i="64"/>
  <c r="AA126" i="64" s="1"/>
  <c r="Z11" i="64"/>
  <c r="Z126" i="64" s="1"/>
  <c r="T11" i="64"/>
  <c r="T13" i="64" s="1"/>
  <c r="S11" i="64"/>
  <c r="S126" i="64" s="1"/>
  <c r="R11" i="64"/>
  <c r="R13" i="64"/>
  <c r="R128" i="64" s="1"/>
  <c r="Q11" i="64"/>
  <c r="P11" i="64"/>
  <c r="P13" i="64" s="1"/>
  <c r="AC9" i="64"/>
  <c r="AB9" i="64"/>
  <c r="AB124" i="64" s="1"/>
  <c r="AA9" i="64"/>
  <c r="AA124" i="64" s="1"/>
  <c r="Z9" i="64"/>
  <c r="Z124" i="64" s="1"/>
  <c r="T9" i="64"/>
  <c r="S9" i="64"/>
  <c r="R9" i="64"/>
  <c r="Q9" i="64"/>
  <c r="Q124" i="64" s="1"/>
  <c r="AI124" i="64" s="1"/>
  <c r="P9" i="64"/>
  <c r="P124" i="64" s="1"/>
  <c r="AC8" i="64"/>
  <c r="AC123" i="64" s="1"/>
  <c r="AB8" i="64"/>
  <c r="AA8" i="64"/>
  <c r="AA123" i="64" s="1"/>
  <c r="Z8" i="64"/>
  <c r="Z123" i="64" s="1"/>
  <c r="T8" i="64"/>
  <c r="S8" i="64"/>
  <c r="R8" i="64"/>
  <c r="Q8" i="64"/>
  <c r="Q123" i="64" s="1"/>
  <c r="AI123" i="64" s="1"/>
  <c r="P8" i="64"/>
  <c r="E32" i="2"/>
  <c r="AL114" i="63"/>
  <c r="AK114" i="63"/>
  <c r="AJ114" i="63"/>
  <c r="AI114" i="63"/>
  <c r="AC114" i="63"/>
  <c r="AA114" i="63"/>
  <c r="Z114" i="63"/>
  <c r="T114" i="63"/>
  <c r="S114" i="63"/>
  <c r="Q114" i="63"/>
  <c r="Q175" i="63" s="1"/>
  <c r="P114" i="63"/>
  <c r="T113" i="63"/>
  <c r="S113" i="63"/>
  <c r="Q113" i="63"/>
  <c r="Q174" i="63" s="1"/>
  <c r="P113" i="63"/>
  <c r="T112" i="63"/>
  <c r="S112" i="63"/>
  <c r="Q112" i="63"/>
  <c r="P112" i="63"/>
  <c r="T111" i="63"/>
  <c r="S111" i="63"/>
  <c r="Q111" i="63"/>
  <c r="Q172" i="63" s="1"/>
  <c r="P111" i="63"/>
  <c r="T110" i="63"/>
  <c r="S110" i="63"/>
  <c r="Q110" i="63"/>
  <c r="P110" i="63"/>
  <c r="T109" i="63"/>
  <c r="S109" i="63"/>
  <c r="Q109" i="63"/>
  <c r="P109" i="63"/>
  <c r="T108" i="63"/>
  <c r="S108" i="63"/>
  <c r="Q108" i="63"/>
  <c r="Q169" i="63"/>
  <c r="P108" i="63"/>
  <c r="AL107" i="63"/>
  <c r="AK107" i="63"/>
  <c r="AJ107" i="63"/>
  <c r="AJ113" i="63" s="1"/>
  <c r="AI107" i="63"/>
  <c r="AC107" i="63"/>
  <c r="AA107" i="63"/>
  <c r="Z107" i="63"/>
  <c r="T107" i="63"/>
  <c r="S107" i="63"/>
  <c r="Q107" i="63"/>
  <c r="P107" i="63"/>
  <c r="T106" i="63"/>
  <c r="T167" i="63" s="1"/>
  <c r="S106" i="63"/>
  <c r="Q106" i="63"/>
  <c r="P106" i="63"/>
  <c r="AL105" i="63"/>
  <c r="AK105" i="63"/>
  <c r="AJ105" i="63"/>
  <c r="AI105" i="63"/>
  <c r="AC105" i="63"/>
  <c r="AA105" i="63"/>
  <c r="AA113" i="63" s="1"/>
  <c r="Z105" i="63"/>
  <c r="T105" i="63"/>
  <c r="S105" i="63"/>
  <c r="S166" i="63" s="1"/>
  <c r="Q105" i="63"/>
  <c r="P105" i="63"/>
  <c r="AL104" i="63"/>
  <c r="AK104" i="63"/>
  <c r="AJ104" i="63"/>
  <c r="AI104" i="63"/>
  <c r="AC104" i="63"/>
  <c r="AA104" i="63"/>
  <c r="Z104" i="63"/>
  <c r="T103" i="63"/>
  <c r="S103" i="63"/>
  <c r="Q103" i="63"/>
  <c r="Q164" i="63" s="1"/>
  <c r="P103" i="63"/>
  <c r="T102" i="63"/>
  <c r="S102" i="63"/>
  <c r="Q102" i="63"/>
  <c r="Q104" i="63" s="1"/>
  <c r="P102" i="63"/>
  <c r="AL101" i="63"/>
  <c r="AK101" i="63"/>
  <c r="AJ101" i="63"/>
  <c r="AI101" i="63"/>
  <c r="AC101" i="63"/>
  <c r="AA101" i="63"/>
  <c r="Z101" i="63"/>
  <c r="T101" i="63"/>
  <c r="S101" i="63"/>
  <c r="Q101" i="63"/>
  <c r="P101" i="63"/>
  <c r="T100" i="63"/>
  <c r="S100" i="63"/>
  <c r="Q100" i="63"/>
  <c r="P100" i="63"/>
  <c r="AL99" i="63"/>
  <c r="AK99" i="63"/>
  <c r="AJ99" i="63"/>
  <c r="AI99" i="63"/>
  <c r="AC99" i="63"/>
  <c r="AA99" i="63"/>
  <c r="Z99" i="63"/>
  <c r="T99" i="63"/>
  <c r="S99" i="63"/>
  <c r="Q99" i="63"/>
  <c r="P99" i="63"/>
  <c r="P160" i="63" s="1"/>
  <c r="AL98" i="63"/>
  <c r="AK98" i="63"/>
  <c r="AJ98" i="63"/>
  <c r="AI98" i="63"/>
  <c r="AC98" i="63"/>
  <c r="AA98" i="63"/>
  <c r="Z98" i="63"/>
  <c r="T97" i="63"/>
  <c r="S97" i="63"/>
  <c r="Q97" i="63"/>
  <c r="P97" i="63"/>
  <c r="AL96" i="63"/>
  <c r="AK96" i="63"/>
  <c r="AJ96" i="63"/>
  <c r="AI96" i="63"/>
  <c r="AC96" i="63"/>
  <c r="AA96" i="63"/>
  <c r="Z96" i="63"/>
  <c r="T96" i="63"/>
  <c r="S96" i="63"/>
  <c r="Q96" i="63"/>
  <c r="P96" i="63"/>
  <c r="AL95" i="63"/>
  <c r="AK95" i="63"/>
  <c r="AJ95" i="63"/>
  <c r="AI95" i="63"/>
  <c r="AC95" i="63"/>
  <c r="AA95" i="63"/>
  <c r="Z95" i="63"/>
  <c r="T95" i="63"/>
  <c r="S95" i="63"/>
  <c r="Q95" i="63"/>
  <c r="P95" i="63"/>
  <c r="AL94" i="63"/>
  <c r="AK94" i="63"/>
  <c r="AJ94" i="63"/>
  <c r="AI94" i="63"/>
  <c r="AC94" i="63"/>
  <c r="AA94" i="63"/>
  <c r="Z94" i="63"/>
  <c r="T94" i="63"/>
  <c r="S94" i="63"/>
  <c r="Q94" i="63"/>
  <c r="P94" i="63"/>
  <c r="P98" i="63" s="1"/>
  <c r="AL93" i="63"/>
  <c r="AK93" i="63"/>
  <c r="AJ93" i="63"/>
  <c r="AI93" i="63"/>
  <c r="AC93" i="63"/>
  <c r="AA93" i="63"/>
  <c r="Z93" i="63"/>
  <c r="T93" i="63"/>
  <c r="S93" i="63"/>
  <c r="Q93" i="63"/>
  <c r="P93" i="63"/>
  <c r="AL92" i="63"/>
  <c r="AK92" i="63"/>
  <c r="AJ92" i="63"/>
  <c r="AI92" i="63"/>
  <c r="AC92" i="63"/>
  <c r="AA92" i="63"/>
  <c r="Z92" i="63"/>
  <c r="T92" i="63"/>
  <c r="S92" i="63"/>
  <c r="Q92" i="63"/>
  <c r="P92" i="63"/>
  <c r="T91" i="63"/>
  <c r="S91" i="63"/>
  <c r="Q91" i="63"/>
  <c r="P91" i="63"/>
  <c r="T90" i="63"/>
  <c r="S90" i="63"/>
  <c r="Q90" i="63"/>
  <c r="P90" i="63"/>
  <c r="AL89" i="63"/>
  <c r="AK89" i="63"/>
  <c r="AJ89" i="63"/>
  <c r="AI89" i="63"/>
  <c r="AC89" i="63"/>
  <c r="AA89" i="63"/>
  <c r="Z89" i="63"/>
  <c r="T89" i="63"/>
  <c r="S89" i="63"/>
  <c r="Q89" i="63"/>
  <c r="Q150" i="63" s="1"/>
  <c r="P89" i="63"/>
  <c r="AL88" i="63"/>
  <c r="AK88" i="63"/>
  <c r="AJ88" i="63"/>
  <c r="AI88" i="63"/>
  <c r="AC88" i="63"/>
  <c r="AA88" i="63"/>
  <c r="Z88" i="63"/>
  <c r="T88" i="63"/>
  <c r="S88" i="63"/>
  <c r="Q88" i="63"/>
  <c r="P88" i="63"/>
  <c r="T87" i="63"/>
  <c r="S87" i="63"/>
  <c r="Q87" i="63"/>
  <c r="P87" i="63"/>
  <c r="AL86" i="63"/>
  <c r="AK86" i="63"/>
  <c r="AJ86" i="63"/>
  <c r="AI86" i="63"/>
  <c r="AC86" i="63"/>
  <c r="AA86" i="63"/>
  <c r="Z86" i="63"/>
  <c r="T85" i="63"/>
  <c r="S85" i="63"/>
  <c r="Q85" i="63"/>
  <c r="P85" i="63"/>
  <c r="T84" i="63"/>
  <c r="S84" i="63"/>
  <c r="Q84" i="63"/>
  <c r="P84" i="63"/>
  <c r="T83" i="63"/>
  <c r="T86" i="63" s="1"/>
  <c r="S83" i="63"/>
  <c r="S86" i="63"/>
  <c r="Q83" i="63"/>
  <c r="P83" i="63"/>
  <c r="T82" i="63"/>
  <c r="S82" i="63"/>
  <c r="Q82" i="63"/>
  <c r="P82" i="63"/>
  <c r="T81" i="63"/>
  <c r="S81" i="63"/>
  <c r="Q81" i="63"/>
  <c r="P81" i="63"/>
  <c r="AL80" i="63"/>
  <c r="AK80" i="63"/>
  <c r="AJ80" i="63"/>
  <c r="AI80" i="63"/>
  <c r="AC80" i="63"/>
  <c r="AA80" i="63"/>
  <c r="Z80" i="63"/>
  <c r="T80" i="63"/>
  <c r="S80" i="63"/>
  <c r="Q80" i="63"/>
  <c r="P80" i="63"/>
  <c r="P141" i="63" s="1"/>
  <c r="T79" i="63"/>
  <c r="S79" i="63"/>
  <c r="Q79" i="63"/>
  <c r="P79" i="63"/>
  <c r="T78" i="63"/>
  <c r="S78" i="63"/>
  <c r="Q78" i="63"/>
  <c r="P78" i="63"/>
  <c r="T77" i="63"/>
  <c r="S77" i="63"/>
  <c r="Q77" i="63"/>
  <c r="P77" i="63"/>
  <c r="T76" i="63"/>
  <c r="S76" i="63"/>
  <c r="Q76" i="63"/>
  <c r="P76" i="63"/>
  <c r="AL75" i="63"/>
  <c r="AL82" i="63" s="1"/>
  <c r="AK75" i="63"/>
  <c r="AJ75" i="63"/>
  <c r="AJ82" i="63" s="1"/>
  <c r="AI75" i="63"/>
  <c r="AI82" i="63" s="1"/>
  <c r="AC75" i="63"/>
  <c r="AC82" i="63" s="1"/>
  <c r="AA75" i="63"/>
  <c r="AA82" i="63" s="1"/>
  <c r="Z75" i="63"/>
  <c r="Z82" i="63" s="1"/>
  <c r="T75" i="63"/>
  <c r="S75" i="63"/>
  <c r="Q75" i="63"/>
  <c r="P75" i="63"/>
  <c r="AL74" i="63"/>
  <c r="AK74" i="63"/>
  <c r="AJ74" i="63"/>
  <c r="AI74" i="63"/>
  <c r="AC74" i="63"/>
  <c r="AA74" i="63"/>
  <c r="Z74" i="63"/>
  <c r="T74" i="63"/>
  <c r="S74" i="63"/>
  <c r="Q74" i="63"/>
  <c r="P74" i="63"/>
  <c r="AL73" i="63"/>
  <c r="AK73" i="63"/>
  <c r="AJ73" i="63"/>
  <c r="AI73" i="63"/>
  <c r="AC73" i="63"/>
  <c r="AA73" i="63"/>
  <c r="Z73" i="63"/>
  <c r="T73" i="63"/>
  <c r="S73" i="63"/>
  <c r="Q73" i="63"/>
  <c r="P73" i="63"/>
  <c r="T72" i="63"/>
  <c r="S72" i="63"/>
  <c r="Q72" i="63"/>
  <c r="P72" i="63"/>
  <c r="T70" i="63"/>
  <c r="S70" i="63"/>
  <c r="Q70" i="63"/>
  <c r="P70" i="63"/>
  <c r="T69" i="63"/>
  <c r="S69" i="63"/>
  <c r="Q69" i="63"/>
  <c r="P69" i="63"/>
  <c r="T68" i="63"/>
  <c r="S68" i="63"/>
  <c r="S71" i="63" s="1"/>
  <c r="Q68" i="63"/>
  <c r="Q71" i="63" s="1"/>
  <c r="P68" i="63"/>
  <c r="P71" i="63"/>
  <c r="AL67" i="63"/>
  <c r="AK67" i="63"/>
  <c r="AJ67" i="63"/>
  <c r="AI67" i="63"/>
  <c r="AC67" i="63"/>
  <c r="AA67" i="63"/>
  <c r="Z67" i="63"/>
  <c r="T66" i="63"/>
  <c r="S66" i="63"/>
  <c r="Q66" i="63"/>
  <c r="P66" i="63"/>
  <c r="T65" i="63"/>
  <c r="T67" i="63" s="1"/>
  <c r="S65" i="63"/>
  <c r="Q65" i="63"/>
  <c r="Q67" i="63" s="1"/>
  <c r="P65" i="63"/>
  <c r="P67" i="63" s="1"/>
  <c r="AL64" i="63"/>
  <c r="AK64" i="63"/>
  <c r="AJ64" i="63"/>
  <c r="AI64" i="63"/>
  <c r="AC64" i="63"/>
  <c r="AA64" i="63"/>
  <c r="Z64" i="63"/>
  <c r="T62" i="63"/>
  <c r="S62" i="63"/>
  <c r="Q62" i="63"/>
  <c r="P62" i="63"/>
  <c r="P64" i="63" s="1"/>
  <c r="AC60" i="63"/>
  <c r="AB60" i="63"/>
  <c r="AA60" i="63"/>
  <c r="Z60" i="63"/>
  <c r="T60" i="63"/>
  <c r="T175" i="63"/>
  <c r="S60" i="63"/>
  <c r="S175" i="63" s="1"/>
  <c r="R60" i="63"/>
  <c r="R175" i="63" s="1"/>
  <c r="Q60" i="63"/>
  <c r="P60" i="63"/>
  <c r="AC59" i="63"/>
  <c r="AB59" i="63"/>
  <c r="AA59" i="63"/>
  <c r="Z59" i="63"/>
  <c r="T59" i="63"/>
  <c r="S59" i="63"/>
  <c r="R59" i="63"/>
  <c r="R174" i="63"/>
  <c r="Q59" i="63"/>
  <c r="P59" i="63"/>
  <c r="AC58" i="63"/>
  <c r="AB58" i="63"/>
  <c r="AA58" i="63"/>
  <c r="Z58" i="63"/>
  <c r="T58" i="63"/>
  <c r="S58" i="63"/>
  <c r="R58" i="63"/>
  <c r="R173" i="63" s="1"/>
  <c r="Q58" i="63"/>
  <c r="P58" i="63"/>
  <c r="P173" i="63" s="1"/>
  <c r="AC57" i="63"/>
  <c r="AC173" i="63" s="1"/>
  <c r="AB57" i="63"/>
  <c r="AB173" i="63" s="1"/>
  <c r="AA57" i="63"/>
  <c r="AA173" i="63"/>
  <c r="Z57" i="63"/>
  <c r="Z173" i="63" s="1"/>
  <c r="T57" i="63"/>
  <c r="S57" i="63"/>
  <c r="R57" i="63"/>
  <c r="R172" i="63" s="1"/>
  <c r="Q57" i="63"/>
  <c r="P57" i="63"/>
  <c r="P172" i="63" s="1"/>
  <c r="AC56" i="63"/>
  <c r="AC171" i="63"/>
  <c r="AB56" i="63"/>
  <c r="AB171" i="63" s="1"/>
  <c r="AA56" i="63"/>
  <c r="AA171" i="63"/>
  <c r="Z56" i="63"/>
  <c r="Z171" i="63" s="1"/>
  <c r="T56" i="63"/>
  <c r="T171" i="63" s="1"/>
  <c r="S56" i="63"/>
  <c r="R56" i="63"/>
  <c r="R171" i="63" s="1"/>
  <c r="Q56" i="63"/>
  <c r="Q171" i="63" s="1"/>
  <c r="AI171" i="63" s="1"/>
  <c r="EA54" i="7" s="1"/>
  <c r="P56" i="63"/>
  <c r="T55" i="63"/>
  <c r="T170" i="63"/>
  <c r="S55" i="63"/>
  <c r="R55" i="63"/>
  <c r="R170" i="63" s="1"/>
  <c r="Q55" i="63"/>
  <c r="Q170" i="63" s="1"/>
  <c r="P55" i="63"/>
  <c r="T54" i="63"/>
  <c r="S54" i="63"/>
  <c r="R54" i="63"/>
  <c r="R169" i="63"/>
  <c r="Q54" i="63"/>
  <c r="P54" i="63"/>
  <c r="AC53" i="63"/>
  <c r="AC168" i="63" s="1"/>
  <c r="AB53" i="63"/>
  <c r="AB168" i="63" s="1"/>
  <c r="AA53" i="63"/>
  <c r="AA168" i="63" s="1"/>
  <c r="Z53" i="63"/>
  <c r="Z168" i="63" s="1"/>
  <c r="T53" i="63"/>
  <c r="T168" i="63"/>
  <c r="S53" i="63"/>
  <c r="R53" i="63"/>
  <c r="R168" i="63" s="1"/>
  <c r="Q53" i="63"/>
  <c r="P53" i="63"/>
  <c r="P168" i="63" s="1"/>
  <c r="AC52" i="63"/>
  <c r="AC167" i="63"/>
  <c r="AB52" i="63"/>
  <c r="AB167" i="63" s="1"/>
  <c r="AA52" i="63"/>
  <c r="AA167" i="63"/>
  <c r="Z52" i="63"/>
  <c r="Z167" i="63" s="1"/>
  <c r="T52" i="63"/>
  <c r="S52" i="63"/>
  <c r="S167" i="63" s="1"/>
  <c r="R52" i="63"/>
  <c r="R167" i="63"/>
  <c r="Q52" i="63"/>
  <c r="P52" i="63"/>
  <c r="AC51" i="63"/>
  <c r="AC166" i="63" s="1"/>
  <c r="AB51" i="63"/>
  <c r="AB166" i="63" s="1"/>
  <c r="AA51" i="63"/>
  <c r="AA166" i="63" s="1"/>
  <c r="Z51" i="63"/>
  <c r="Z166" i="63" s="1"/>
  <c r="T51" i="63"/>
  <c r="S51" i="63"/>
  <c r="R51" i="63"/>
  <c r="R166" i="63" s="1"/>
  <c r="Q51" i="63"/>
  <c r="P51" i="63"/>
  <c r="P166" i="63" s="1"/>
  <c r="T49" i="63"/>
  <c r="S49" i="63"/>
  <c r="R49" i="63"/>
  <c r="R164" i="63"/>
  <c r="Q49" i="63"/>
  <c r="P49" i="63"/>
  <c r="T48" i="63"/>
  <c r="S48" i="63"/>
  <c r="R48" i="63"/>
  <c r="R50" i="63" s="1"/>
  <c r="R165" i="63" s="1"/>
  <c r="R163" i="63"/>
  <c r="Q48" i="63"/>
  <c r="P48" i="63"/>
  <c r="P163" i="63" s="1"/>
  <c r="AC47" i="63"/>
  <c r="AB47" i="63"/>
  <c r="AA47" i="63"/>
  <c r="Z47" i="63"/>
  <c r="T47" i="63"/>
  <c r="T162" i="63" s="1"/>
  <c r="S47" i="63"/>
  <c r="R47" i="63"/>
  <c r="R162" i="63" s="1"/>
  <c r="Q47" i="63"/>
  <c r="P47" i="63"/>
  <c r="P162" i="63" s="1"/>
  <c r="AC46" i="63"/>
  <c r="AC161" i="63" s="1"/>
  <c r="AB46" i="63"/>
  <c r="AB161" i="63" s="1"/>
  <c r="AA46" i="63"/>
  <c r="AA161" i="63" s="1"/>
  <c r="Z46" i="63"/>
  <c r="Z161" i="63" s="1"/>
  <c r="T46" i="63"/>
  <c r="S46" i="63"/>
  <c r="R46" i="63"/>
  <c r="R161" i="63" s="1"/>
  <c r="Q46" i="63"/>
  <c r="P46" i="63"/>
  <c r="P161" i="63" s="1"/>
  <c r="AC45" i="63"/>
  <c r="AC160" i="63" s="1"/>
  <c r="AB45" i="63"/>
  <c r="AB160" i="63" s="1"/>
  <c r="AA45" i="63"/>
  <c r="AA160" i="63" s="1"/>
  <c r="Z45" i="63"/>
  <c r="Z160" i="63" s="1"/>
  <c r="T45" i="63"/>
  <c r="S45" i="63"/>
  <c r="R45" i="63"/>
  <c r="R160" i="63"/>
  <c r="Q45" i="63"/>
  <c r="P45" i="63"/>
  <c r="AC43" i="63"/>
  <c r="AC158" i="63" s="1"/>
  <c r="AB43" i="63"/>
  <c r="AB158" i="63" s="1"/>
  <c r="AA43" i="63"/>
  <c r="AA158" i="63" s="1"/>
  <c r="Z43" i="63"/>
  <c r="Z158" i="63"/>
  <c r="T43" i="63"/>
  <c r="S43" i="63"/>
  <c r="S158" i="63"/>
  <c r="R43" i="63"/>
  <c r="Q43" i="63"/>
  <c r="P43" i="63"/>
  <c r="P158" i="63" s="1"/>
  <c r="AC42" i="63"/>
  <c r="AC157" i="63" s="1"/>
  <c r="AB42" i="63"/>
  <c r="AB157" i="63" s="1"/>
  <c r="AA42" i="63"/>
  <c r="AA157" i="63" s="1"/>
  <c r="Z42" i="63"/>
  <c r="Z157" i="63" s="1"/>
  <c r="T42" i="63"/>
  <c r="S42" i="63"/>
  <c r="S157" i="63" s="1"/>
  <c r="R42" i="63"/>
  <c r="R157" i="63" s="1"/>
  <c r="Q42" i="63"/>
  <c r="Q157" i="63" s="1"/>
  <c r="P42" i="63"/>
  <c r="AC41" i="63"/>
  <c r="AC156" i="63" s="1"/>
  <c r="AB41" i="63"/>
  <c r="AB156" i="63" s="1"/>
  <c r="AA41" i="63"/>
  <c r="AA156" i="63" s="1"/>
  <c r="Z41" i="63"/>
  <c r="Z156" i="63" s="1"/>
  <c r="T41" i="63"/>
  <c r="S41" i="63"/>
  <c r="S156" i="63" s="1"/>
  <c r="R41" i="63"/>
  <c r="R156" i="63"/>
  <c r="Q41" i="63"/>
  <c r="P41" i="63"/>
  <c r="P156" i="63" s="1"/>
  <c r="AC40" i="63"/>
  <c r="AC155" i="63" s="1"/>
  <c r="AB40" i="63"/>
  <c r="AB155" i="63" s="1"/>
  <c r="AA40" i="63"/>
  <c r="Z40" i="63"/>
  <c r="Z155" i="63" s="1"/>
  <c r="T40" i="63"/>
  <c r="T155" i="63"/>
  <c r="S40" i="63"/>
  <c r="R40" i="63"/>
  <c r="R155" i="63" s="1"/>
  <c r="Q40" i="63"/>
  <c r="P40" i="63"/>
  <c r="P155" i="63" s="1"/>
  <c r="AC39" i="63"/>
  <c r="AC154" i="63"/>
  <c r="AB39" i="63"/>
  <c r="AB154" i="63" s="1"/>
  <c r="AA39" i="63"/>
  <c r="AA154" i="63" s="1"/>
  <c r="Z39" i="63"/>
  <c r="Z154" i="63" s="1"/>
  <c r="T39" i="63"/>
  <c r="T154" i="63"/>
  <c r="S39" i="63"/>
  <c r="R39" i="63"/>
  <c r="R154" i="63" s="1"/>
  <c r="Q39" i="63"/>
  <c r="P39" i="63"/>
  <c r="P154" i="63" s="1"/>
  <c r="AC38" i="63"/>
  <c r="AC153" i="63" s="1"/>
  <c r="AB38" i="63"/>
  <c r="AB153" i="63" s="1"/>
  <c r="AA38" i="63"/>
  <c r="AA153" i="63" s="1"/>
  <c r="Z38" i="63"/>
  <c r="Z153" i="63" s="1"/>
  <c r="T38" i="63"/>
  <c r="S38" i="63"/>
  <c r="S153" i="63"/>
  <c r="R38" i="63"/>
  <c r="R153" i="63" s="1"/>
  <c r="Q38" i="63"/>
  <c r="P38" i="63"/>
  <c r="T37" i="63"/>
  <c r="S37" i="63"/>
  <c r="R37" i="63"/>
  <c r="R152" i="63"/>
  <c r="Q37" i="63"/>
  <c r="Q152" i="63" s="1"/>
  <c r="P37" i="63"/>
  <c r="T36" i="63"/>
  <c r="T151" i="63"/>
  <c r="S36" i="63"/>
  <c r="R36" i="63"/>
  <c r="R151" i="63" s="1"/>
  <c r="Q36" i="63"/>
  <c r="P36" i="63"/>
  <c r="P151" i="63" s="1"/>
  <c r="AC35" i="63"/>
  <c r="AC150" i="63" s="1"/>
  <c r="AB35" i="63"/>
  <c r="AB150" i="63" s="1"/>
  <c r="AA35" i="63"/>
  <c r="AA150" i="63" s="1"/>
  <c r="Z35" i="63"/>
  <c r="Z150" i="63" s="1"/>
  <c r="T35" i="63"/>
  <c r="S35" i="63"/>
  <c r="S150" i="63"/>
  <c r="R35" i="63"/>
  <c r="R150" i="63" s="1"/>
  <c r="Q35" i="63"/>
  <c r="P35" i="63"/>
  <c r="T34" i="63"/>
  <c r="T149" i="63" s="1"/>
  <c r="S34" i="63"/>
  <c r="R34" i="63"/>
  <c r="R149" i="63"/>
  <c r="Q34" i="63"/>
  <c r="P34" i="63"/>
  <c r="AC33" i="63"/>
  <c r="AB33" i="63"/>
  <c r="AA33" i="63"/>
  <c r="Z33" i="63"/>
  <c r="T33" i="63"/>
  <c r="T148" i="63"/>
  <c r="AC148" i="63" s="1"/>
  <c r="S33" i="63"/>
  <c r="R33" i="63"/>
  <c r="R148" i="63" s="1"/>
  <c r="Q33" i="63"/>
  <c r="Q148" i="63" s="1"/>
  <c r="P33" i="63"/>
  <c r="P148" i="63" s="1"/>
  <c r="T31" i="63"/>
  <c r="S31" i="63"/>
  <c r="R31" i="63"/>
  <c r="R146" i="63" s="1"/>
  <c r="Q31" i="63"/>
  <c r="P31" i="63"/>
  <c r="T30" i="63"/>
  <c r="S30" i="63"/>
  <c r="S145" i="63" s="1"/>
  <c r="R30" i="63"/>
  <c r="R145" i="63" s="1"/>
  <c r="Q30" i="63"/>
  <c r="P30" i="63"/>
  <c r="T29" i="63"/>
  <c r="S29" i="63"/>
  <c r="R29" i="63"/>
  <c r="R144" i="63" s="1"/>
  <c r="Q29" i="63"/>
  <c r="P29" i="63"/>
  <c r="T28" i="63"/>
  <c r="S28" i="63"/>
  <c r="S143" i="63"/>
  <c r="R28" i="63"/>
  <c r="R143" i="63" s="1"/>
  <c r="Q28" i="63"/>
  <c r="P28" i="63"/>
  <c r="T27" i="63"/>
  <c r="T142" i="63" s="1"/>
  <c r="S27" i="63"/>
  <c r="R27" i="63"/>
  <c r="R142" i="63" s="1"/>
  <c r="Q27" i="63"/>
  <c r="P27" i="63"/>
  <c r="T26" i="63"/>
  <c r="S26" i="63"/>
  <c r="R26" i="63"/>
  <c r="R141" i="63"/>
  <c r="Q26" i="63"/>
  <c r="P26" i="63"/>
  <c r="AC25" i="63"/>
  <c r="AB25" i="63"/>
  <c r="AB140" i="63" s="1"/>
  <c r="AA25" i="63"/>
  <c r="Z25" i="63"/>
  <c r="Z140" i="63"/>
  <c r="T25" i="63"/>
  <c r="S25" i="63"/>
  <c r="S140" i="63" s="1"/>
  <c r="R25" i="63"/>
  <c r="R140" i="63" s="1"/>
  <c r="Q25" i="63"/>
  <c r="P25" i="63"/>
  <c r="P140" i="63" s="1"/>
  <c r="AC24" i="63"/>
  <c r="AB24" i="63"/>
  <c r="AB28" i="63"/>
  <c r="AA24" i="63"/>
  <c r="Z24" i="63"/>
  <c r="T24" i="63"/>
  <c r="T139" i="63"/>
  <c r="S24" i="63"/>
  <c r="S139" i="63" s="1"/>
  <c r="R24" i="63"/>
  <c r="R139" i="63" s="1"/>
  <c r="Q24" i="63"/>
  <c r="P24" i="63"/>
  <c r="P139" i="63" s="1"/>
  <c r="T23" i="63"/>
  <c r="S23" i="63"/>
  <c r="S138" i="63" s="1"/>
  <c r="R23" i="63"/>
  <c r="R138" i="63" s="1"/>
  <c r="Q23" i="63"/>
  <c r="P23" i="63"/>
  <c r="P138" i="63" s="1"/>
  <c r="T22" i="63"/>
  <c r="S22" i="63"/>
  <c r="R22" i="63"/>
  <c r="R137" i="63" s="1"/>
  <c r="Q22" i="63"/>
  <c r="P22" i="63"/>
  <c r="P137" i="63" s="1"/>
  <c r="T21" i="63"/>
  <c r="S21" i="63"/>
  <c r="S136" i="63" s="1"/>
  <c r="R21" i="63"/>
  <c r="R136" i="63" s="1"/>
  <c r="Q21" i="63"/>
  <c r="P21" i="63"/>
  <c r="P136" i="63"/>
  <c r="T20" i="63"/>
  <c r="S20" i="63"/>
  <c r="R20" i="63"/>
  <c r="R135" i="63"/>
  <c r="Q20" i="63"/>
  <c r="Q135" i="63" s="1"/>
  <c r="P20" i="63"/>
  <c r="AC19" i="63"/>
  <c r="AB19" i="63"/>
  <c r="AA19" i="63"/>
  <c r="Z19" i="63"/>
  <c r="T19" i="63"/>
  <c r="S19" i="63"/>
  <c r="R19" i="63"/>
  <c r="R134" i="63" s="1"/>
  <c r="Q19" i="63"/>
  <c r="P19" i="63"/>
  <c r="P134" i="63" s="1"/>
  <c r="T18" i="63"/>
  <c r="S18" i="63"/>
  <c r="S133" i="63" s="1"/>
  <c r="R18" i="63"/>
  <c r="R133" i="63" s="1"/>
  <c r="Q18" i="63"/>
  <c r="Q133" i="63" s="1"/>
  <c r="P18" i="63"/>
  <c r="T16" i="63"/>
  <c r="S16" i="63"/>
  <c r="S131" i="63" s="1"/>
  <c r="R16" i="63"/>
  <c r="R131" i="63" s="1"/>
  <c r="Q16" i="63"/>
  <c r="Q131" i="63"/>
  <c r="P16" i="63"/>
  <c r="T15" i="63"/>
  <c r="S15" i="63"/>
  <c r="R15" i="63"/>
  <c r="R130" i="63" s="1"/>
  <c r="Q15" i="63"/>
  <c r="P15" i="63"/>
  <c r="P130" i="63" s="1"/>
  <c r="AC14" i="63"/>
  <c r="AC129" i="63" s="1"/>
  <c r="AB14" i="63"/>
  <c r="AB129" i="63" s="1"/>
  <c r="AA14" i="63"/>
  <c r="AA129" i="63" s="1"/>
  <c r="Z14" i="63"/>
  <c r="Z129" i="63" s="1"/>
  <c r="T14" i="63"/>
  <c r="S14" i="63"/>
  <c r="R14" i="63"/>
  <c r="R129" i="63" s="1"/>
  <c r="Q14" i="63"/>
  <c r="Q129" i="63" s="1"/>
  <c r="AI129" i="63" s="1"/>
  <c r="P14" i="63"/>
  <c r="T12" i="63"/>
  <c r="S12" i="63"/>
  <c r="S127" i="63" s="1"/>
  <c r="R12" i="63"/>
  <c r="R127" i="63" s="1"/>
  <c r="Q12" i="63"/>
  <c r="P12" i="63"/>
  <c r="P127" i="63"/>
  <c r="AC11" i="63"/>
  <c r="AC126" i="63" s="1"/>
  <c r="AB11" i="63"/>
  <c r="AB126" i="63" s="1"/>
  <c r="AA11" i="63"/>
  <c r="AA126" i="63" s="1"/>
  <c r="Z11" i="63"/>
  <c r="Z126" i="63" s="1"/>
  <c r="T11" i="63"/>
  <c r="S11" i="63"/>
  <c r="R11" i="63"/>
  <c r="R126" i="63" s="1"/>
  <c r="Q11" i="63"/>
  <c r="P11" i="63"/>
  <c r="AC9" i="63"/>
  <c r="AC124" i="63"/>
  <c r="AB9" i="63"/>
  <c r="AA9" i="63"/>
  <c r="AA124" i="63" s="1"/>
  <c r="Z9" i="63"/>
  <c r="Z124" i="63" s="1"/>
  <c r="T9" i="63"/>
  <c r="T124" i="63" s="1"/>
  <c r="S9" i="63"/>
  <c r="R9" i="63"/>
  <c r="Q9" i="63"/>
  <c r="Q124" i="63" s="1"/>
  <c r="P9" i="63"/>
  <c r="P124" i="63" s="1"/>
  <c r="AC8" i="63"/>
  <c r="AC123" i="63" s="1"/>
  <c r="AB8" i="63"/>
  <c r="AB123" i="63"/>
  <c r="AA8" i="63"/>
  <c r="AA123" i="63" s="1"/>
  <c r="Z8" i="63"/>
  <c r="Z123" i="63" s="1"/>
  <c r="T8" i="63"/>
  <c r="S8" i="63"/>
  <c r="R8" i="63"/>
  <c r="Q8" i="63"/>
  <c r="P8" i="63"/>
  <c r="AL114" i="62"/>
  <c r="AK114" i="62"/>
  <c r="AJ114" i="62"/>
  <c r="AI114" i="62"/>
  <c r="AC114" i="62"/>
  <c r="AA114" i="62"/>
  <c r="Z114" i="62"/>
  <c r="T114" i="62"/>
  <c r="S114" i="62"/>
  <c r="Q114" i="62"/>
  <c r="P114" i="62"/>
  <c r="T113" i="62"/>
  <c r="S113" i="62"/>
  <c r="Q113" i="62"/>
  <c r="P113" i="62"/>
  <c r="T112" i="62"/>
  <c r="S112" i="62"/>
  <c r="Q112" i="62"/>
  <c r="P112" i="62"/>
  <c r="P173" i="62" s="1"/>
  <c r="T111" i="62"/>
  <c r="S111" i="62"/>
  <c r="Q111" i="62"/>
  <c r="P111" i="62"/>
  <c r="P172" i="62" s="1"/>
  <c r="T110" i="62"/>
  <c r="S110" i="62"/>
  <c r="Q110" i="62"/>
  <c r="P110" i="62"/>
  <c r="T109" i="62"/>
  <c r="S109" i="62"/>
  <c r="Q109" i="62"/>
  <c r="P109" i="62"/>
  <c r="T108" i="62"/>
  <c r="T169" i="62"/>
  <c r="S108" i="62"/>
  <c r="Q108" i="62"/>
  <c r="P108" i="62"/>
  <c r="AL107" i="62"/>
  <c r="AK107" i="62"/>
  <c r="AJ107" i="62"/>
  <c r="AI107" i="62"/>
  <c r="AC107" i="62"/>
  <c r="AA107" i="62"/>
  <c r="Z107" i="62"/>
  <c r="T107" i="62"/>
  <c r="S107" i="62"/>
  <c r="Q107" i="62"/>
  <c r="P107" i="62"/>
  <c r="T106" i="62"/>
  <c r="S106" i="62"/>
  <c r="S167" i="62" s="1"/>
  <c r="Q106" i="62"/>
  <c r="P106" i="62"/>
  <c r="P167" i="62" s="1"/>
  <c r="AL105" i="62"/>
  <c r="AK105" i="62"/>
  <c r="AK113" i="62" s="1"/>
  <c r="AJ105" i="62"/>
  <c r="AI105" i="62"/>
  <c r="AI113" i="62" s="1"/>
  <c r="AC105" i="62"/>
  <c r="AA105" i="62"/>
  <c r="AA113" i="62" s="1"/>
  <c r="Z105" i="62"/>
  <c r="T105" i="62"/>
  <c r="S105" i="62"/>
  <c r="Q105" i="62"/>
  <c r="P105" i="62"/>
  <c r="AL104" i="62"/>
  <c r="AK104" i="62"/>
  <c r="AJ104" i="62"/>
  <c r="AI104" i="62"/>
  <c r="AC104" i="62"/>
  <c r="AA104" i="62"/>
  <c r="Z104" i="62"/>
  <c r="T103" i="62"/>
  <c r="S103" i="62"/>
  <c r="Q103" i="62"/>
  <c r="P103" i="62"/>
  <c r="T102" i="62"/>
  <c r="S102" i="62"/>
  <c r="S104" i="62" s="1"/>
  <c r="Q102" i="62"/>
  <c r="Q104" i="62" s="1"/>
  <c r="P102" i="62"/>
  <c r="P104" i="62" s="1"/>
  <c r="AL101" i="62"/>
  <c r="AK101" i="62"/>
  <c r="AJ101" i="62"/>
  <c r="AI101" i="62"/>
  <c r="AC101" i="62"/>
  <c r="AA101" i="62"/>
  <c r="Z101" i="62"/>
  <c r="T101" i="62"/>
  <c r="S101" i="62"/>
  <c r="Q101" i="62"/>
  <c r="Q162" i="62" s="1"/>
  <c r="P101" i="62"/>
  <c r="T100" i="62"/>
  <c r="S100" i="62"/>
  <c r="Q100" i="62"/>
  <c r="P100" i="62"/>
  <c r="AL99" i="62"/>
  <c r="AK99" i="62"/>
  <c r="AJ99" i="62"/>
  <c r="AI99" i="62"/>
  <c r="AC99" i="62"/>
  <c r="AA99" i="62"/>
  <c r="Z99" i="62"/>
  <c r="T99" i="62"/>
  <c r="S99" i="62"/>
  <c r="Q99" i="62"/>
  <c r="P99" i="62"/>
  <c r="P160" i="62" s="1"/>
  <c r="AL98" i="62"/>
  <c r="AK98" i="62"/>
  <c r="AJ98" i="62"/>
  <c r="AI98" i="62"/>
  <c r="AC98" i="62"/>
  <c r="AA98" i="62"/>
  <c r="Z98" i="62"/>
  <c r="T97" i="62"/>
  <c r="S97" i="62"/>
  <c r="Q97" i="62"/>
  <c r="P97" i="62"/>
  <c r="AL96" i="62"/>
  <c r="AK96" i="62"/>
  <c r="AJ96" i="62"/>
  <c r="AI96" i="62"/>
  <c r="AC96" i="62"/>
  <c r="AA96" i="62"/>
  <c r="Z96" i="62"/>
  <c r="T96" i="62"/>
  <c r="S96" i="62"/>
  <c r="Q96" i="62"/>
  <c r="P96" i="62"/>
  <c r="AL95" i="62"/>
  <c r="AK95" i="62"/>
  <c r="AJ95" i="62"/>
  <c r="AI95" i="62"/>
  <c r="AC95" i="62"/>
  <c r="AA95" i="62"/>
  <c r="Z95" i="62"/>
  <c r="T95" i="62"/>
  <c r="S95" i="62"/>
  <c r="Q95" i="62"/>
  <c r="P95" i="62"/>
  <c r="AL94" i="62"/>
  <c r="AK94" i="62"/>
  <c r="AJ94" i="62"/>
  <c r="AI94" i="62"/>
  <c r="AC94" i="62"/>
  <c r="AA94" i="62"/>
  <c r="Z94" i="62"/>
  <c r="T94" i="62"/>
  <c r="S94" i="62"/>
  <c r="Q94" i="62"/>
  <c r="P94" i="62"/>
  <c r="AL93" i="62"/>
  <c r="AK93" i="62"/>
  <c r="AJ93" i="62"/>
  <c r="AI93" i="62"/>
  <c r="AC93" i="62"/>
  <c r="AA93" i="62"/>
  <c r="Z93" i="62"/>
  <c r="T93" i="62"/>
  <c r="S93" i="62"/>
  <c r="Q93" i="62"/>
  <c r="P93" i="62"/>
  <c r="AL92" i="62"/>
  <c r="AK92" i="62"/>
  <c r="AJ92" i="62"/>
  <c r="AI92" i="62"/>
  <c r="AC92" i="62"/>
  <c r="AA92" i="62"/>
  <c r="Z92" i="62"/>
  <c r="T92" i="62"/>
  <c r="S92" i="62"/>
  <c r="Q92" i="62"/>
  <c r="P92" i="62"/>
  <c r="T91" i="62"/>
  <c r="S91" i="62"/>
  <c r="Q91" i="62"/>
  <c r="P91" i="62"/>
  <c r="T90" i="62"/>
  <c r="T151" i="62" s="1"/>
  <c r="S90" i="62"/>
  <c r="Q90" i="62"/>
  <c r="P90" i="62"/>
  <c r="AL89" i="62"/>
  <c r="AK89" i="62"/>
  <c r="AJ89" i="62"/>
  <c r="AI89" i="62"/>
  <c r="AC89" i="62"/>
  <c r="AA89" i="62"/>
  <c r="Z89" i="62"/>
  <c r="T89" i="62"/>
  <c r="S89" i="62"/>
  <c r="Q89" i="62"/>
  <c r="P89" i="62"/>
  <c r="AL88" i="62"/>
  <c r="AK88" i="62"/>
  <c r="AJ88" i="62"/>
  <c r="AI88" i="62"/>
  <c r="AC88" i="62"/>
  <c r="AA88" i="62"/>
  <c r="Z88" i="62"/>
  <c r="T88" i="62"/>
  <c r="S88" i="62"/>
  <c r="S149" i="62" s="1"/>
  <c r="Q88" i="62"/>
  <c r="P88" i="62"/>
  <c r="P149" i="62" s="1"/>
  <c r="T87" i="62"/>
  <c r="S87" i="62"/>
  <c r="S148" i="62" s="1"/>
  <c r="Q87" i="62"/>
  <c r="P87" i="62"/>
  <c r="AL86" i="62"/>
  <c r="AK86" i="62"/>
  <c r="AJ86" i="62"/>
  <c r="AI86" i="62"/>
  <c r="AC86" i="62"/>
  <c r="AA86" i="62"/>
  <c r="Z86" i="62"/>
  <c r="T85" i="62"/>
  <c r="S85" i="62"/>
  <c r="Q85" i="62"/>
  <c r="P85" i="62"/>
  <c r="T84" i="62"/>
  <c r="S84" i="62"/>
  <c r="Q84" i="62"/>
  <c r="P84" i="62"/>
  <c r="T83" i="62"/>
  <c r="T86" i="62" s="1"/>
  <c r="S83" i="62"/>
  <c r="Q83" i="62"/>
  <c r="P83" i="62"/>
  <c r="T82" i="62"/>
  <c r="S82" i="62"/>
  <c r="Q82" i="62"/>
  <c r="P82" i="62"/>
  <c r="T81" i="62"/>
  <c r="S81" i="62"/>
  <c r="Q81" i="62"/>
  <c r="P81" i="62"/>
  <c r="AL80" i="62"/>
  <c r="AK80" i="62"/>
  <c r="AJ80" i="62"/>
  <c r="AI80" i="62"/>
  <c r="AC80" i="62"/>
  <c r="AA80" i="62"/>
  <c r="Z80" i="62"/>
  <c r="T80" i="62"/>
  <c r="S80" i="62"/>
  <c r="Q80" i="62"/>
  <c r="P80" i="62"/>
  <c r="T79" i="62"/>
  <c r="S79" i="62"/>
  <c r="Q79" i="62"/>
  <c r="P79" i="62"/>
  <c r="T78" i="62"/>
  <c r="S78" i="62"/>
  <c r="Q78" i="62"/>
  <c r="P78" i="62"/>
  <c r="T77" i="62"/>
  <c r="S77" i="62"/>
  <c r="Q77" i="62"/>
  <c r="P77" i="62"/>
  <c r="T76" i="62"/>
  <c r="S76" i="62"/>
  <c r="Q76" i="62"/>
  <c r="P76" i="62"/>
  <c r="AL75" i="62"/>
  <c r="AL82" i="62" s="1"/>
  <c r="AK75" i="62"/>
  <c r="AK82" i="62"/>
  <c r="AJ75" i="62"/>
  <c r="AJ82" i="62" s="1"/>
  <c r="AI75" i="62"/>
  <c r="AC75" i="62"/>
  <c r="AC82" i="62"/>
  <c r="AA75" i="62"/>
  <c r="Z75" i="62"/>
  <c r="T75" i="62"/>
  <c r="T136" i="62" s="1"/>
  <c r="S75" i="62"/>
  <c r="Q75" i="62"/>
  <c r="P75" i="62"/>
  <c r="AL74" i="62"/>
  <c r="AK74" i="62"/>
  <c r="AJ74" i="62"/>
  <c r="AI74" i="62"/>
  <c r="AC74" i="62"/>
  <c r="AA74" i="62"/>
  <c r="Z74" i="62"/>
  <c r="T74" i="62"/>
  <c r="S74" i="62"/>
  <c r="Q74" i="62"/>
  <c r="P74" i="62"/>
  <c r="AL73" i="62"/>
  <c r="AK73" i="62"/>
  <c r="AJ73" i="62"/>
  <c r="AI73" i="62"/>
  <c r="AC73" i="62"/>
  <c r="AA73" i="62"/>
  <c r="Z73" i="62"/>
  <c r="T73" i="62"/>
  <c r="S73" i="62"/>
  <c r="Q73" i="62"/>
  <c r="P73" i="62"/>
  <c r="T72" i="62"/>
  <c r="S72" i="62"/>
  <c r="Q72" i="62"/>
  <c r="P72" i="62"/>
  <c r="T70" i="62"/>
  <c r="S70" i="62"/>
  <c r="Q70" i="62"/>
  <c r="P70" i="62"/>
  <c r="T69" i="62"/>
  <c r="T71" i="62" s="1"/>
  <c r="S69" i="62"/>
  <c r="Q69" i="62"/>
  <c r="P69" i="62"/>
  <c r="T68" i="62"/>
  <c r="S68" i="62"/>
  <c r="Q68" i="62"/>
  <c r="P68" i="62"/>
  <c r="AL67" i="62"/>
  <c r="AK67" i="62"/>
  <c r="AJ67" i="62"/>
  <c r="AI67" i="62"/>
  <c r="AC67" i="62"/>
  <c r="AA67" i="62"/>
  <c r="Z67" i="62"/>
  <c r="T66" i="62"/>
  <c r="S66" i="62"/>
  <c r="Q66" i="62"/>
  <c r="P66" i="62"/>
  <c r="T65" i="62"/>
  <c r="S65" i="62"/>
  <c r="Q65" i="62"/>
  <c r="Q67" i="62" s="1"/>
  <c r="P65" i="62"/>
  <c r="AL64" i="62"/>
  <c r="AK64" i="62"/>
  <c r="AJ64" i="62"/>
  <c r="AI64" i="62"/>
  <c r="AC64" i="62"/>
  <c r="AA64" i="62"/>
  <c r="Z64" i="62"/>
  <c r="T62" i="62"/>
  <c r="S62" i="62"/>
  <c r="Q62" i="62"/>
  <c r="P62" i="62"/>
  <c r="AC60" i="62"/>
  <c r="AB60" i="62"/>
  <c r="AA60" i="62"/>
  <c r="Z60" i="62"/>
  <c r="T60" i="62"/>
  <c r="T175" i="62" s="1"/>
  <c r="S60" i="62"/>
  <c r="S175" i="62" s="1"/>
  <c r="R60" i="62"/>
  <c r="R175" i="62" s="1"/>
  <c r="Q60" i="62"/>
  <c r="Q175" i="62"/>
  <c r="P60" i="62"/>
  <c r="AC59" i="62"/>
  <c r="AB59" i="62"/>
  <c r="AA59" i="62"/>
  <c r="Z59" i="62"/>
  <c r="T59" i="62"/>
  <c r="T174" i="62" s="1"/>
  <c r="S59" i="62"/>
  <c r="S174" i="62" s="1"/>
  <c r="R59" i="62"/>
  <c r="R174" i="62"/>
  <c r="Q59" i="62"/>
  <c r="Q174" i="62" s="1"/>
  <c r="P59" i="62"/>
  <c r="AC58" i="62"/>
  <c r="AB58" i="62"/>
  <c r="AA58" i="62"/>
  <c r="Z58" i="62"/>
  <c r="T58" i="62"/>
  <c r="T173" i="62"/>
  <c r="S58" i="62"/>
  <c r="R58" i="62"/>
  <c r="R173" i="62" s="1"/>
  <c r="Q58" i="62"/>
  <c r="P58" i="62"/>
  <c r="AC57" i="62"/>
  <c r="AC173" i="62"/>
  <c r="AB57" i="62"/>
  <c r="AB173" i="62"/>
  <c r="AA57" i="62"/>
  <c r="AA173" i="62"/>
  <c r="Z57" i="62"/>
  <c r="Z173" i="62"/>
  <c r="T57" i="62"/>
  <c r="S57" i="62"/>
  <c r="S172" i="62" s="1"/>
  <c r="R57" i="62"/>
  <c r="R172" i="62"/>
  <c r="Q57" i="62"/>
  <c r="Q172" i="62"/>
  <c r="P57" i="62"/>
  <c r="AC56" i="62"/>
  <c r="AC171" i="62" s="1"/>
  <c r="AB56" i="62"/>
  <c r="AB171" i="62"/>
  <c r="AA56" i="62"/>
  <c r="AA171" i="62" s="1"/>
  <c r="Z56" i="62"/>
  <c r="Z171" i="62" s="1"/>
  <c r="T56" i="62"/>
  <c r="T171" i="62" s="1"/>
  <c r="S56" i="62"/>
  <c r="R56" i="62"/>
  <c r="R171" i="62" s="1"/>
  <c r="Q56" i="62"/>
  <c r="Q171" i="62" s="1"/>
  <c r="P56" i="62"/>
  <c r="P171" i="62" s="1"/>
  <c r="AK171" i="62" s="1"/>
  <c r="EA111" i="9" s="1"/>
  <c r="EB111" i="9" s="1"/>
  <c r="T55" i="62"/>
  <c r="S55" i="62"/>
  <c r="S170" i="62" s="1"/>
  <c r="R55" i="62"/>
  <c r="R170" i="62" s="1"/>
  <c r="Q55" i="62"/>
  <c r="P55" i="62"/>
  <c r="P170" i="62" s="1"/>
  <c r="T54" i="62"/>
  <c r="S54" i="62"/>
  <c r="R54" i="62"/>
  <c r="R169" i="62" s="1"/>
  <c r="Q54" i="62"/>
  <c r="P54" i="62"/>
  <c r="P169" i="62" s="1"/>
  <c r="AC53" i="62"/>
  <c r="AC168" i="62" s="1"/>
  <c r="AB53" i="62"/>
  <c r="AB168" i="62"/>
  <c r="AA53" i="62"/>
  <c r="AA168" i="62" s="1"/>
  <c r="Z53" i="62"/>
  <c r="Z168" i="62" s="1"/>
  <c r="T53" i="62"/>
  <c r="S53" i="62"/>
  <c r="S168" i="62" s="1"/>
  <c r="R53" i="62"/>
  <c r="R168" i="62" s="1"/>
  <c r="Q53" i="62"/>
  <c r="Q168" i="62" s="1"/>
  <c r="P53" i="62"/>
  <c r="AC52" i="62"/>
  <c r="AC167" i="62" s="1"/>
  <c r="AB52" i="62"/>
  <c r="AB167" i="62" s="1"/>
  <c r="AA52" i="62"/>
  <c r="AA167" i="62" s="1"/>
  <c r="Z52" i="62"/>
  <c r="Z167" i="62" s="1"/>
  <c r="T52" i="62"/>
  <c r="S52" i="62"/>
  <c r="R52" i="62"/>
  <c r="R167" i="62" s="1"/>
  <c r="Q52" i="62"/>
  <c r="Q167" i="62"/>
  <c r="AI167" i="62" s="1"/>
  <c r="DO53" i="7" s="1"/>
  <c r="P52" i="62"/>
  <c r="AC51" i="62"/>
  <c r="AC166" i="62" s="1"/>
  <c r="AB51" i="62"/>
  <c r="AB166" i="62" s="1"/>
  <c r="AA51" i="62"/>
  <c r="AA166" i="62" s="1"/>
  <c r="Z51" i="62"/>
  <c r="Z166" i="62" s="1"/>
  <c r="T51" i="62"/>
  <c r="S51" i="62"/>
  <c r="S166" i="62" s="1"/>
  <c r="R51" i="62"/>
  <c r="R166" i="62" s="1"/>
  <c r="Q51" i="62"/>
  <c r="P51" i="62"/>
  <c r="P166" i="62" s="1"/>
  <c r="T49" i="62"/>
  <c r="S49" i="62"/>
  <c r="R49" i="62"/>
  <c r="R164" i="62" s="1"/>
  <c r="Q49" i="62"/>
  <c r="Q164" i="62" s="1"/>
  <c r="P49" i="62"/>
  <c r="T48" i="62"/>
  <c r="S48" i="62"/>
  <c r="R48" i="62"/>
  <c r="R163" i="62" s="1"/>
  <c r="R50" i="62"/>
  <c r="R165" i="62" s="1"/>
  <c r="Q48" i="62"/>
  <c r="Q163" i="62"/>
  <c r="P48" i="62"/>
  <c r="P163" i="62" s="1"/>
  <c r="AC47" i="62"/>
  <c r="AB47" i="62"/>
  <c r="AA47" i="62"/>
  <c r="Z47" i="62"/>
  <c r="T47" i="62"/>
  <c r="T162" i="62"/>
  <c r="S47" i="62"/>
  <c r="R47" i="62"/>
  <c r="R162" i="62" s="1"/>
  <c r="Q47" i="62"/>
  <c r="P47" i="62"/>
  <c r="P162" i="62" s="1"/>
  <c r="AC46" i="62"/>
  <c r="AC161" i="62" s="1"/>
  <c r="AB46" i="62"/>
  <c r="AB161" i="62" s="1"/>
  <c r="AA46" i="62"/>
  <c r="AA161" i="62" s="1"/>
  <c r="Z46" i="62"/>
  <c r="Z161" i="62" s="1"/>
  <c r="T46" i="62"/>
  <c r="T161" i="62" s="1"/>
  <c r="S46" i="62"/>
  <c r="R46" i="62"/>
  <c r="R161" i="62"/>
  <c r="Q46" i="62"/>
  <c r="P46" i="62"/>
  <c r="P161" i="62" s="1"/>
  <c r="AC45" i="62"/>
  <c r="AC160" i="62" s="1"/>
  <c r="AB45" i="62"/>
  <c r="AB160" i="62" s="1"/>
  <c r="AA45" i="62"/>
  <c r="AA160" i="62" s="1"/>
  <c r="Z45" i="62"/>
  <c r="Z160" i="62" s="1"/>
  <c r="T45" i="62"/>
  <c r="T160" i="62" s="1"/>
  <c r="S45" i="62"/>
  <c r="S160" i="62"/>
  <c r="R45" i="62"/>
  <c r="R160" i="62" s="1"/>
  <c r="Q45" i="62"/>
  <c r="P45" i="62"/>
  <c r="AC43" i="62"/>
  <c r="AC158" i="62" s="1"/>
  <c r="AB43" i="62"/>
  <c r="AB158" i="62"/>
  <c r="AA43" i="62"/>
  <c r="AA158" i="62" s="1"/>
  <c r="Z43" i="62"/>
  <c r="Z158" i="62" s="1"/>
  <c r="T43" i="62"/>
  <c r="S43" i="62"/>
  <c r="R43" i="62"/>
  <c r="R158" i="62" s="1"/>
  <c r="Q43" i="62"/>
  <c r="P43" i="62"/>
  <c r="AC42" i="62"/>
  <c r="AC157" i="62" s="1"/>
  <c r="AB42" i="62"/>
  <c r="AB157" i="62" s="1"/>
  <c r="AA42" i="62"/>
  <c r="AA157" i="62" s="1"/>
  <c r="Z42" i="62"/>
  <c r="Z157" i="62"/>
  <c r="T42" i="62"/>
  <c r="S42" i="62"/>
  <c r="R42" i="62"/>
  <c r="R157" i="62" s="1"/>
  <c r="Q42" i="62"/>
  <c r="Q157" i="62" s="1"/>
  <c r="P42" i="62"/>
  <c r="P157" i="62" s="1"/>
  <c r="AC41" i="62"/>
  <c r="AC156" i="62" s="1"/>
  <c r="AB41" i="62"/>
  <c r="AB156" i="62" s="1"/>
  <c r="AA41" i="62"/>
  <c r="AA156" i="62" s="1"/>
  <c r="Z41" i="62"/>
  <c r="T41" i="62"/>
  <c r="S41" i="62"/>
  <c r="S156" i="62" s="1"/>
  <c r="R41" i="62"/>
  <c r="R156" i="62" s="1"/>
  <c r="Q41" i="62"/>
  <c r="P41" i="62"/>
  <c r="P156" i="62" s="1"/>
  <c r="AC40" i="62"/>
  <c r="AC155" i="62" s="1"/>
  <c r="AB40" i="62"/>
  <c r="AB155" i="62" s="1"/>
  <c r="AA40" i="62"/>
  <c r="AA155" i="62"/>
  <c r="Z40" i="62"/>
  <c r="Z155" i="62" s="1"/>
  <c r="T40" i="62"/>
  <c r="T155" i="62" s="1"/>
  <c r="S40" i="62"/>
  <c r="R40" i="62"/>
  <c r="Q40" i="62"/>
  <c r="P40" i="62"/>
  <c r="AC39" i="62"/>
  <c r="AB39" i="62"/>
  <c r="AB154" i="62" s="1"/>
  <c r="AA39" i="62"/>
  <c r="Z39" i="62"/>
  <c r="T39" i="62"/>
  <c r="S39" i="62"/>
  <c r="R39" i="62"/>
  <c r="R154" i="62" s="1"/>
  <c r="Q39" i="62"/>
  <c r="P39" i="62"/>
  <c r="AC38" i="62"/>
  <c r="AC153" i="62" s="1"/>
  <c r="AB38" i="62"/>
  <c r="AB153" i="62" s="1"/>
  <c r="AA38" i="62"/>
  <c r="AA153" i="62" s="1"/>
  <c r="Z38" i="62"/>
  <c r="Z153" i="62" s="1"/>
  <c r="T38" i="62"/>
  <c r="S38" i="62"/>
  <c r="S153" i="62"/>
  <c r="R38" i="62"/>
  <c r="R153" i="62" s="1"/>
  <c r="Q38" i="62"/>
  <c r="P38" i="62"/>
  <c r="P153" i="62"/>
  <c r="T37" i="62"/>
  <c r="S37" i="62"/>
  <c r="R37" i="62"/>
  <c r="R152" i="62" s="1"/>
  <c r="Q37" i="62"/>
  <c r="Q152" i="62" s="1"/>
  <c r="P37" i="62"/>
  <c r="T36" i="62"/>
  <c r="S36" i="62"/>
  <c r="S151" i="62" s="1"/>
  <c r="R36" i="62"/>
  <c r="R151" i="62" s="1"/>
  <c r="Q36" i="62"/>
  <c r="Q151" i="62" s="1"/>
  <c r="P36" i="62"/>
  <c r="AC35" i="62"/>
  <c r="AC150" i="62" s="1"/>
  <c r="AB35" i="62"/>
  <c r="AB150" i="62"/>
  <c r="AA35" i="62"/>
  <c r="AA150" i="62" s="1"/>
  <c r="Z35" i="62"/>
  <c r="Z150" i="62" s="1"/>
  <c r="AK150" i="62" s="1"/>
  <c r="T35" i="62"/>
  <c r="S35" i="62"/>
  <c r="S150" i="62" s="1"/>
  <c r="R35" i="62"/>
  <c r="R150" i="62" s="1"/>
  <c r="Q35" i="62"/>
  <c r="P35" i="62"/>
  <c r="P150" i="62" s="1"/>
  <c r="T34" i="62"/>
  <c r="T149" i="62" s="1"/>
  <c r="AC148" i="62" s="1"/>
  <c r="AC149" i="62" s="1"/>
  <c r="S34" i="62"/>
  <c r="R34" i="62"/>
  <c r="R149" i="62" s="1"/>
  <c r="Q34" i="62"/>
  <c r="P34" i="62"/>
  <c r="AC33" i="62"/>
  <c r="AB33" i="62"/>
  <c r="AA33" i="62"/>
  <c r="Z33" i="62"/>
  <c r="T33" i="62"/>
  <c r="T148" i="62" s="1"/>
  <c r="S33" i="62"/>
  <c r="R33" i="62"/>
  <c r="R148" i="62" s="1"/>
  <c r="AA148" i="62" s="1"/>
  <c r="AA149" i="62" s="1"/>
  <c r="Q33" i="62"/>
  <c r="Q148" i="62" s="1"/>
  <c r="P33" i="62"/>
  <c r="P148" i="62" s="1"/>
  <c r="T31" i="62"/>
  <c r="S31" i="62"/>
  <c r="S146" i="62" s="1"/>
  <c r="R31" i="62"/>
  <c r="R146" i="62" s="1"/>
  <c r="Q31" i="62"/>
  <c r="P31" i="62"/>
  <c r="T30" i="62"/>
  <c r="T145" i="62" s="1"/>
  <c r="S30" i="62"/>
  <c r="R30" i="62"/>
  <c r="R145" i="62" s="1"/>
  <c r="Q30" i="62"/>
  <c r="P30" i="62"/>
  <c r="T29" i="62"/>
  <c r="S29" i="62"/>
  <c r="R29" i="62"/>
  <c r="Q29" i="62"/>
  <c r="P29" i="62"/>
  <c r="T28" i="62"/>
  <c r="T143" i="62"/>
  <c r="S28" i="62"/>
  <c r="S143" i="62"/>
  <c r="R28" i="62"/>
  <c r="R143" i="62"/>
  <c r="Q28" i="62"/>
  <c r="Q143" i="62"/>
  <c r="P28" i="62"/>
  <c r="T27" i="62"/>
  <c r="T142" i="62" s="1"/>
  <c r="S27" i="62"/>
  <c r="S142" i="62" s="1"/>
  <c r="R27" i="62"/>
  <c r="R142" i="62" s="1"/>
  <c r="Q27" i="62"/>
  <c r="P27" i="62"/>
  <c r="T26" i="62"/>
  <c r="T141" i="62" s="1"/>
  <c r="S26" i="62"/>
  <c r="S141" i="62"/>
  <c r="R26" i="62"/>
  <c r="R141" i="62" s="1"/>
  <c r="AA141" i="62" s="1"/>
  <c r="Q26" i="62"/>
  <c r="Q141" i="62"/>
  <c r="P26" i="62"/>
  <c r="AC25" i="62"/>
  <c r="AC140" i="62" s="1"/>
  <c r="AB25" i="62"/>
  <c r="AB140" i="62" s="1"/>
  <c r="AA25" i="62"/>
  <c r="AA140" i="62" s="1"/>
  <c r="Z25" i="62"/>
  <c r="T25" i="62"/>
  <c r="T140" i="62" s="1"/>
  <c r="S25" i="62"/>
  <c r="S140" i="62" s="1"/>
  <c r="R25" i="62"/>
  <c r="R140" i="62" s="1"/>
  <c r="Q25" i="62"/>
  <c r="Q140" i="62"/>
  <c r="P25" i="62"/>
  <c r="AC24" i="62"/>
  <c r="AC28" i="62" s="1"/>
  <c r="AB24" i="62"/>
  <c r="AB28" i="62"/>
  <c r="AB137" i="62" s="1"/>
  <c r="AA24" i="62"/>
  <c r="AA28" i="62"/>
  <c r="Z24" i="62"/>
  <c r="Z28" i="62" s="1"/>
  <c r="T24" i="62"/>
  <c r="T139" i="62" s="1"/>
  <c r="S24" i="62"/>
  <c r="S139" i="62" s="1"/>
  <c r="R24" i="62"/>
  <c r="R139" i="62" s="1"/>
  <c r="Q24" i="62"/>
  <c r="P24" i="62"/>
  <c r="P139" i="62"/>
  <c r="T23" i="62"/>
  <c r="T138" i="62"/>
  <c r="S23" i="62"/>
  <c r="R23" i="62"/>
  <c r="R138" i="62" s="1"/>
  <c r="Q23" i="62"/>
  <c r="P23" i="62"/>
  <c r="P138" i="62" s="1"/>
  <c r="T22" i="62"/>
  <c r="S22" i="62"/>
  <c r="R22" i="62"/>
  <c r="R137" i="62" s="1"/>
  <c r="Q22" i="62"/>
  <c r="P22" i="62"/>
  <c r="T21" i="62"/>
  <c r="S21" i="62"/>
  <c r="S136" i="62"/>
  <c r="R21" i="62"/>
  <c r="R136" i="62"/>
  <c r="Q21" i="62"/>
  <c r="Q136" i="62"/>
  <c r="P21" i="62"/>
  <c r="T20" i="62"/>
  <c r="S20" i="62"/>
  <c r="R20" i="62"/>
  <c r="R135" i="62" s="1"/>
  <c r="Q20" i="62"/>
  <c r="Q135" i="62" s="1"/>
  <c r="P20" i="62"/>
  <c r="AC19" i="62"/>
  <c r="AB19" i="62"/>
  <c r="AA19" i="62"/>
  <c r="AA133" i="62" s="1"/>
  <c r="Z19" i="62"/>
  <c r="T19" i="62"/>
  <c r="T134" i="62" s="1"/>
  <c r="S19" i="62"/>
  <c r="R19" i="62"/>
  <c r="R134" i="62" s="1"/>
  <c r="Q19" i="62"/>
  <c r="P19" i="62"/>
  <c r="P134" i="62"/>
  <c r="T18" i="62"/>
  <c r="S18" i="62"/>
  <c r="R18" i="62"/>
  <c r="R133" i="62" s="1"/>
  <c r="Q18" i="62"/>
  <c r="P18" i="62"/>
  <c r="T16" i="62"/>
  <c r="S16" i="62"/>
  <c r="R16" i="62"/>
  <c r="R131" i="62" s="1"/>
  <c r="Q16" i="62"/>
  <c r="P16" i="62"/>
  <c r="P131" i="62" s="1"/>
  <c r="T15" i="62"/>
  <c r="S15" i="62"/>
  <c r="R15" i="62"/>
  <c r="R130" i="62" s="1"/>
  <c r="Q15" i="62"/>
  <c r="P15" i="62"/>
  <c r="P130" i="62"/>
  <c r="AC14" i="62"/>
  <c r="AC129" i="62" s="1"/>
  <c r="AB14" i="62"/>
  <c r="AB129" i="62" s="1"/>
  <c r="AA14" i="62"/>
  <c r="AA129" i="62" s="1"/>
  <c r="Z14" i="62"/>
  <c r="Z129" i="62"/>
  <c r="T14" i="62"/>
  <c r="S14" i="62"/>
  <c r="R14" i="62"/>
  <c r="Q14" i="62"/>
  <c r="Q17" i="62" s="1"/>
  <c r="Q132" i="62" s="1"/>
  <c r="P14" i="62"/>
  <c r="T12" i="62"/>
  <c r="T127" i="62" s="1"/>
  <c r="S12" i="62"/>
  <c r="R12" i="62"/>
  <c r="R127" i="62" s="1"/>
  <c r="Q12" i="62"/>
  <c r="P12" i="62"/>
  <c r="AC11" i="62"/>
  <c r="AC126" i="62" s="1"/>
  <c r="AB11" i="62"/>
  <c r="AB126" i="62"/>
  <c r="AA11" i="62"/>
  <c r="AA126" i="62" s="1"/>
  <c r="Z11" i="62"/>
  <c r="Z126" i="62" s="1"/>
  <c r="T11" i="62"/>
  <c r="S11" i="62"/>
  <c r="S126" i="62"/>
  <c r="R11" i="62"/>
  <c r="R13" i="62"/>
  <c r="R128" i="62" s="1"/>
  <c r="Q11" i="62"/>
  <c r="P11" i="62"/>
  <c r="P13" i="62" s="1"/>
  <c r="AB10" i="62"/>
  <c r="AB125" i="62" s="1"/>
  <c r="AC9" i="62"/>
  <c r="AC124" i="62" s="1"/>
  <c r="AB9" i="62"/>
  <c r="AB124" i="62" s="1"/>
  <c r="AA9" i="62"/>
  <c r="AA124" i="62" s="1"/>
  <c r="Z9" i="62"/>
  <c r="T9" i="62"/>
  <c r="T10" i="62" s="1"/>
  <c r="S9" i="62"/>
  <c r="R9" i="62"/>
  <c r="R124" i="62"/>
  <c r="Q9" i="62"/>
  <c r="P9" i="62"/>
  <c r="AC8" i="62"/>
  <c r="AC10" i="62"/>
  <c r="AC125" i="62" s="1"/>
  <c r="AB8" i="62"/>
  <c r="AB123" i="62"/>
  <c r="AA8" i="62"/>
  <c r="Z8" i="62"/>
  <c r="Z123" i="62" s="1"/>
  <c r="T8" i="62"/>
  <c r="S8" i="62"/>
  <c r="S10" i="62"/>
  <c r="S123" i="62"/>
  <c r="R8" i="62"/>
  <c r="R10" i="62"/>
  <c r="R125" i="62" s="1"/>
  <c r="R123" i="62"/>
  <c r="Q8" i="62"/>
  <c r="P8" i="62"/>
  <c r="P10" i="62"/>
  <c r="Z154" i="62"/>
  <c r="S144" i="62"/>
  <c r="S164" i="62"/>
  <c r="Z14" i="61"/>
  <c r="Z129" i="61" s="1"/>
  <c r="N24" i="4"/>
  <c r="D11" i="14"/>
  <c r="AL114" i="61"/>
  <c r="AK114" i="61"/>
  <c r="AJ114" i="61"/>
  <c r="AI114" i="61"/>
  <c r="AC114" i="61"/>
  <c r="AA114" i="61"/>
  <c r="Z114" i="61"/>
  <c r="T114" i="61"/>
  <c r="S114" i="61"/>
  <c r="Q114" i="61"/>
  <c r="P114" i="61"/>
  <c r="T113" i="61"/>
  <c r="S113" i="61"/>
  <c r="Q113" i="61"/>
  <c r="P113" i="61"/>
  <c r="T112" i="61"/>
  <c r="S112" i="61"/>
  <c r="Q112" i="61"/>
  <c r="P112" i="61"/>
  <c r="T111" i="61"/>
  <c r="S111" i="61"/>
  <c r="Q111" i="61"/>
  <c r="P111" i="61"/>
  <c r="T110" i="61"/>
  <c r="S110" i="61"/>
  <c r="S171" i="61" s="1"/>
  <c r="Q110" i="61"/>
  <c r="P110" i="61"/>
  <c r="T109" i="61"/>
  <c r="S109" i="61"/>
  <c r="Q109" i="61"/>
  <c r="P109" i="61"/>
  <c r="T108" i="61"/>
  <c r="S108" i="61"/>
  <c r="S169" i="61" s="1"/>
  <c r="Q108" i="61"/>
  <c r="P108" i="61"/>
  <c r="AL107" i="61"/>
  <c r="AK107" i="61"/>
  <c r="AJ107" i="61"/>
  <c r="AI107" i="61"/>
  <c r="AC107" i="61"/>
  <c r="AA107" i="61"/>
  <c r="Z107" i="61"/>
  <c r="T107" i="61"/>
  <c r="S107" i="61"/>
  <c r="Q107" i="61"/>
  <c r="Q168" i="61" s="1"/>
  <c r="P107" i="61"/>
  <c r="T106" i="61"/>
  <c r="S106" i="61"/>
  <c r="Q106" i="61"/>
  <c r="Q167" i="61" s="1"/>
  <c r="AI167" i="61" s="1"/>
  <c r="DO52" i="7" s="1"/>
  <c r="P106" i="61"/>
  <c r="AL105" i="61"/>
  <c r="AK105" i="61"/>
  <c r="AK113" i="61"/>
  <c r="AJ105" i="61"/>
  <c r="AI105" i="61"/>
  <c r="AC105" i="61"/>
  <c r="AC113" i="61"/>
  <c r="AA105" i="61"/>
  <c r="Z105" i="61"/>
  <c r="T105" i="61"/>
  <c r="S105" i="61"/>
  <c r="Q105" i="61"/>
  <c r="P105" i="61"/>
  <c r="AL104" i="61"/>
  <c r="AK104" i="61"/>
  <c r="AJ104" i="61"/>
  <c r="AI104" i="61"/>
  <c r="AC104" i="61"/>
  <c r="AA104" i="61"/>
  <c r="Z104" i="61"/>
  <c r="T103" i="61"/>
  <c r="S103" i="61"/>
  <c r="Q103" i="61"/>
  <c r="Q164" i="61" s="1"/>
  <c r="P103" i="61"/>
  <c r="T102" i="61"/>
  <c r="T104" i="61" s="1"/>
  <c r="S102" i="61"/>
  <c r="S104" i="61" s="1"/>
  <c r="Q102" i="61"/>
  <c r="Q104" i="61" s="1"/>
  <c r="P102" i="61"/>
  <c r="P104" i="61" s="1"/>
  <c r="AL101" i="61"/>
  <c r="AK101" i="61"/>
  <c r="AJ101" i="61"/>
  <c r="AI101" i="61"/>
  <c r="AC101" i="61"/>
  <c r="AA101" i="61"/>
  <c r="Z101" i="61"/>
  <c r="T101" i="61"/>
  <c r="S101" i="61"/>
  <c r="Q101" i="61"/>
  <c r="P101" i="61"/>
  <c r="T100" i="61"/>
  <c r="S100" i="61"/>
  <c r="Q100" i="61"/>
  <c r="P100" i="61"/>
  <c r="AL99" i="61"/>
  <c r="AK99" i="61"/>
  <c r="AJ99" i="61"/>
  <c r="AI99" i="61"/>
  <c r="AC99" i="61"/>
  <c r="AA99" i="61"/>
  <c r="Z99" i="61"/>
  <c r="T99" i="61"/>
  <c r="T160" i="61" s="1"/>
  <c r="S99" i="61"/>
  <c r="Q99" i="61"/>
  <c r="P99" i="61"/>
  <c r="AL98" i="61"/>
  <c r="AK98" i="61"/>
  <c r="AJ98" i="61"/>
  <c r="AI98" i="61"/>
  <c r="AC98" i="61"/>
  <c r="AA98" i="61"/>
  <c r="Z98" i="61"/>
  <c r="T97" i="61"/>
  <c r="S97" i="61"/>
  <c r="Q97" i="61"/>
  <c r="P97" i="61"/>
  <c r="AL96" i="61"/>
  <c r="AK96" i="61"/>
  <c r="AJ96" i="61"/>
  <c r="AI96" i="61"/>
  <c r="AC96" i="61"/>
  <c r="AA96" i="61"/>
  <c r="Z96" i="61"/>
  <c r="T96" i="61"/>
  <c r="S96" i="61"/>
  <c r="Q96" i="61"/>
  <c r="Q98" i="61" s="1"/>
  <c r="Q159" i="61" s="1"/>
  <c r="P96" i="61"/>
  <c r="AL95" i="61"/>
  <c r="AK95" i="61"/>
  <c r="AJ95" i="61"/>
  <c r="AI95" i="61"/>
  <c r="AC95" i="61"/>
  <c r="AA95" i="61"/>
  <c r="Z95" i="61"/>
  <c r="T95" i="61"/>
  <c r="S95" i="61"/>
  <c r="Q95" i="61"/>
  <c r="P95" i="61"/>
  <c r="P156" i="61" s="1"/>
  <c r="AK156" i="61" s="1"/>
  <c r="CK110" i="9" s="1"/>
  <c r="CM110" i="9" s="1"/>
  <c r="AL94" i="61"/>
  <c r="AK94" i="61"/>
  <c r="AJ94" i="61"/>
  <c r="AI94" i="61"/>
  <c r="AC94" i="61"/>
  <c r="AA94" i="61"/>
  <c r="Z94" i="61"/>
  <c r="T94" i="61"/>
  <c r="S94" i="61"/>
  <c r="S155" i="61" s="1"/>
  <c r="Q94" i="61"/>
  <c r="P94" i="61"/>
  <c r="AL93" i="61"/>
  <c r="AK93" i="61"/>
  <c r="AJ93" i="61"/>
  <c r="AI93" i="61"/>
  <c r="AC93" i="61"/>
  <c r="AA93" i="61"/>
  <c r="Z93" i="61"/>
  <c r="T93" i="61"/>
  <c r="S93" i="61"/>
  <c r="S98" i="61" s="1"/>
  <c r="Q93" i="61"/>
  <c r="P93" i="61"/>
  <c r="AL92" i="61"/>
  <c r="AK92" i="61"/>
  <c r="AJ92" i="61"/>
  <c r="AI92" i="61"/>
  <c r="AC92" i="61"/>
  <c r="AA92" i="61"/>
  <c r="Z92" i="61"/>
  <c r="T92" i="61"/>
  <c r="S92" i="61"/>
  <c r="Q92" i="61"/>
  <c r="Q153" i="61" s="1"/>
  <c r="P92" i="61"/>
  <c r="T91" i="61"/>
  <c r="S91" i="61"/>
  <c r="Q91" i="61"/>
  <c r="P91" i="61"/>
  <c r="T90" i="61"/>
  <c r="S90" i="61"/>
  <c r="Q90" i="61"/>
  <c r="P90" i="61"/>
  <c r="AL89" i="61"/>
  <c r="AK89" i="61"/>
  <c r="AJ89" i="61"/>
  <c r="AI89" i="61"/>
  <c r="AC89" i="61"/>
  <c r="AA89" i="61"/>
  <c r="Z89" i="61"/>
  <c r="T89" i="61"/>
  <c r="S89" i="61"/>
  <c r="Q89" i="61"/>
  <c r="P89" i="61"/>
  <c r="AL88" i="61"/>
  <c r="AK88" i="61"/>
  <c r="AJ88" i="61"/>
  <c r="AI88" i="61"/>
  <c r="AC88" i="61"/>
  <c r="AA88" i="61"/>
  <c r="Z88" i="61"/>
  <c r="T88" i="61"/>
  <c r="S88" i="61"/>
  <c r="Q88" i="61"/>
  <c r="P88" i="61"/>
  <c r="T87" i="61"/>
  <c r="T148" i="61" s="1"/>
  <c r="S87" i="61"/>
  <c r="Q87" i="61"/>
  <c r="P87" i="61"/>
  <c r="AL86" i="61"/>
  <c r="AK86" i="61"/>
  <c r="AJ86" i="61"/>
  <c r="AI86" i="61"/>
  <c r="AC86" i="61"/>
  <c r="AA86" i="61"/>
  <c r="Z86" i="61"/>
  <c r="T85" i="61"/>
  <c r="S85" i="61"/>
  <c r="S86" i="61" s="1"/>
  <c r="Q85" i="61"/>
  <c r="P85" i="61"/>
  <c r="T84" i="61"/>
  <c r="T145" i="61"/>
  <c r="S84" i="61"/>
  <c r="Q84" i="61"/>
  <c r="P84" i="61"/>
  <c r="T83" i="61"/>
  <c r="T86" i="61" s="1"/>
  <c r="S83" i="61"/>
  <c r="Q83" i="61"/>
  <c r="Q86" i="61"/>
  <c r="P83" i="61"/>
  <c r="P144" i="61" s="1"/>
  <c r="T82" i="61"/>
  <c r="S82" i="61"/>
  <c r="Q82" i="61"/>
  <c r="P82" i="61"/>
  <c r="P143" i="61" s="1"/>
  <c r="T81" i="61"/>
  <c r="S81" i="61"/>
  <c r="Q81" i="61"/>
  <c r="P81" i="61"/>
  <c r="AL80" i="61"/>
  <c r="AK80" i="61"/>
  <c r="AJ80" i="61"/>
  <c r="AI80" i="61"/>
  <c r="AC80" i="61"/>
  <c r="AC82" i="61"/>
  <c r="AA80" i="61"/>
  <c r="AA82" i="61" s="1"/>
  <c r="Z80" i="61"/>
  <c r="T80" i="61"/>
  <c r="S80" i="61"/>
  <c r="Q80" i="61"/>
  <c r="P80" i="61"/>
  <c r="T79" i="61"/>
  <c r="S79" i="61"/>
  <c r="Q79" i="61"/>
  <c r="P79" i="61"/>
  <c r="T78" i="61"/>
  <c r="S78" i="61"/>
  <c r="Q78" i="61"/>
  <c r="P78" i="61"/>
  <c r="T77" i="61"/>
  <c r="S77" i="61"/>
  <c r="Q77" i="61"/>
  <c r="P77" i="61"/>
  <c r="T76" i="61"/>
  <c r="T137" i="61"/>
  <c r="S76" i="61"/>
  <c r="Q76" i="61"/>
  <c r="P76" i="61"/>
  <c r="AL75" i="61"/>
  <c r="AL82" i="61" s="1"/>
  <c r="AK75" i="61"/>
  <c r="AK82" i="61" s="1"/>
  <c r="AJ75" i="61"/>
  <c r="AJ82" i="61"/>
  <c r="AI75" i="61"/>
  <c r="AC75" i="61"/>
  <c r="AA75" i="61"/>
  <c r="Z75" i="61"/>
  <c r="T75" i="61"/>
  <c r="S75" i="61"/>
  <c r="Q75" i="61"/>
  <c r="P75" i="61"/>
  <c r="P136" i="61" s="1"/>
  <c r="AL74" i="61"/>
  <c r="AK74" i="61"/>
  <c r="AJ74" i="61"/>
  <c r="AI74" i="61"/>
  <c r="AC74" i="61"/>
  <c r="AA74" i="61"/>
  <c r="Z74" i="61"/>
  <c r="T74" i="61"/>
  <c r="S74" i="61"/>
  <c r="Q74" i="61"/>
  <c r="P74" i="61"/>
  <c r="P135" i="61" s="1"/>
  <c r="AL73" i="61"/>
  <c r="AK73" i="61"/>
  <c r="AJ73" i="61"/>
  <c r="AI73" i="61"/>
  <c r="AC73" i="61"/>
  <c r="AA73" i="61"/>
  <c r="Z73" i="61"/>
  <c r="T73" i="61"/>
  <c r="S73" i="61"/>
  <c r="Q73" i="61"/>
  <c r="P73" i="61"/>
  <c r="T72" i="61"/>
  <c r="S72" i="61"/>
  <c r="Q72" i="61"/>
  <c r="P72" i="61"/>
  <c r="T70" i="61"/>
  <c r="S70" i="61"/>
  <c r="Q70" i="61"/>
  <c r="P70" i="61"/>
  <c r="T69" i="61"/>
  <c r="S69" i="61"/>
  <c r="Q69" i="61"/>
  <c r="P69" i="61"/>
  <c r="T68" i="61"/>
  <c r="T71" i="61" s="1"/>
  <c r="S68" i="61"/>
  <c r="S71" i="61" s="1"/>
  <c r="Q68" i="61"/>
  <c r="Q71" i="61" s="1"/>
  <c r="P68" i="61"/>
  <c r="AL67" i="61"/>
  <c r="AK67" i="61"/>
  <c r="AJ67" i="61"/>
  <c r="AI67" i="61"/>
  <c r="AC67" i="61"/>
  <c r="AA67" i="61"/>
  <c r="Z67" i="61"/>
  <c r="T66" i="61"/>
  <c r="S66" i="61"/>
  <c r="Q66" i="61"/>
  <c r="P66" i="61"/>
  <c r="T65" i="61"/>
  <c r="T67" i="61" s="1"/>
  <c r="S65" i="61"/>
  <c r="Q65" i="61"/>
  <c r="Q67" i="61" s="1"/>
  <c r="P65" i="61"/>
  <c r="AL64" i="61"/>
  <c r="AK64" i="61"/>
  <c r="AJ64" i="61"/>
  <c r="AI64" i="61"/>
  <c r="AC64" i="61"/>
  <c r="AA64" i="61"/>
  <c r="Z64" i="61"/>
  <c r="T62" i="61"/>
  <c r="T64" i="61" s="1"/>
  <c r="S62" i="61"/>
  <c r="S64" i="61" s="1"/>
  <c r="Q62" i="61"/>
  <c r="Q64" i="61"/>
  <c r="P62" i="61"/>
  <c r="AC60" i="61"/>
  <c r="AB60" i="61"/>
  <c r="AA60" i="61"/>
  <c r="Z60" i="61"/>
  <c r="T60" i="61"/>
  <c r="S60" i="61"/>
  <c r="R60" i="61"/>
  <c r="R175" i="61" s="1"/>
  <c r="Q60" i="61"/>
  <c r="P60" i="61"/>
  <c r="AC59" i="61"/>
  <c r="AB59" i="61"/>
  <c r="AA59" i="61"/>
  <c r="Z59" i="61"/>
  <c r="T59" i="61"/>
  <c r="S59" i="61"/>
  <c r="R59" i="61"/>
  <c r="R174" i="61"/>
  <c r="Q59" i="61"/>
  <c r="P59" i="61"/>
  <c r="P174" i="61" s="1"/>
  <c r="AC58" i="61"/>
  <c r="AB58" i="61"/>
  <c r="AA58" i="61"/>
  <c r="Z58" i="61"/>
  <c r="T58" i="61"/>
  <c r="S58" i="61"/>
  <c r="R58" i="61"/>
  <c r="R173" i="61" s="1"/>
  <c r="Q58" i="61"/>
  <c r="P58" i="61"/>
  <c r="P173" i="61" s="1"/>
  <c r="AC57" i="61"/>
  <c r="AC173" i="61" s="1"/>
  <c r="AB57" i="61"/>
  <c r="AB173" i="61" s="1"/>
  <c r="AA57" i="61"/>
  <c r="AA173" i="61" s="1"/>
  <c r="Z57" i="61"/>
  <c r="Z173" i="61" s="1"/>
  <c r="T57" i="61"/>
  <c r="S57" i="61"/>
  <c r="R57" i="61"/>
  <c r="R172" i="61" s="1"/>
  <c r="Q57" i="61"/>
  <c r="P57" i="61"/>
  <c r="AC56" i="61"/>
  <c r="AC171" i="61" s="1"/>
  <c r="AB56" i="61"/>
  <c r="AB171" i="61" s="1"/>
  <c r="AA56" i="61"/>
  <c r="AA171" i="61"/>
  <c r="Z56" i="61"/>
  <c r="Z171" i="61" s="1"/>
  <c r="T56" i="61"/>
  <c r="S56" i="61"/>
  <c r="R56" i="61"/>
  <c r="R171" i="61" s="1"/>
  <c r="Q56" i="61"/>
  <c r="P56" i="61"/>
  <c r="P171" i="61" s="1"/>
  <c r="T55" i="61"/>
  <c r="T170" i="61"/>
  <c r="S55" i="61"/>
  <c r="R55" i="61"/>
  <c r="R170" i="61" s="1"/>
  <c r="Q55" i="61"/>
  <c r="Q170" i="61" s="1"/>
  <c r="P55" i="61"/>
  <c r="T54" i="61"/>
  <c r="S54" i="61"/>
  <c r="R54" i="61"/>
  <c r="R169" i="61" s="1"/>
  <c r="Q54" i="61"/>
  <c r="P54" i="61"/>
  <c r="P169" i="61" s="1"/>
  <c r="AC53" i="61"/>
  <c r="AC168" i="61" s="1"/>
  <c r="AB53" i="61"/>
  <c r="AB168" i="61"/>
  <c r="AA53" i="61"/>
  <c r="AA168" i="61" s="1"/>
  <c r="Z53" i="61"/>
  <c r="Z168" i="61"/>
  <c r="T53" i="61"/>
  <c r="T168" i="61" s="1"/>
  <c r="S53" i="61"/>
  <c r="R53" i="61"/>
  <c r="R168" i="61" s="1"/>
  <c r="Q53" i="61"/>
  <c r="P53" i="61"/>
  <c r="AC52" i="61"/>
  <c r="AC167" i="61" s="1"/>
  <c r="AB52" i="61"/>
  <c r="AB167" i="61"/>
  <c r="AA52" i="61"/>
  <c r="AA167" i="61" s="1"/>
  <c r="Z52" i="61"/>
  <c r="Z167" i="61" s="1"/>
  <c r="T52" i="61"/>
  <c r="T167" i="61"/>
  <c r="S52" i="61"/>
  <c r="S167" i="61"/>
  <c r="R52" i="61"/>
  <c r="R167" i="61"/>
  <c r="Q52" i="61"/>
  <c r="P52" i="61"/>
  <c r="AC51" i="61"/>
  <c r="AC166" i="61"/>
  <c r="AB51" i="61"/>
  <c r="AB166" i="61"/>
  <c r="AA51" i="61"/>
  <c r="AA166" i="61"/>
  <c r="Z51" i="61"/>
  <c r="Z166" i="61"/>
  <c r="T51" i="61"/>
  <c r="S51" i="61"/>
  <c r="R51" i="61"/>
  <c r="R166" i="61" s="1"/>
  <c r="Q51" i="61"/>
  <c r="P51" i="61"/>
  <c r="T49" i="61"/>
  <c r="S49" i="61"/>
  <c r="R49" i="61"/>
  <c r="R164" i="61" s="1"/>
  <c r="Q49" i="61"/>
  <c r="P49" i="61"/>
  <c r="T48" i="61"/>
  <c r="S48" i="61"/>
  <c r="R48" i="61"/>
  <c r="Q48" i="61"/>
  <c r="Q50" i="61"/>
  <c r="P48" i="61"/>
  <c r="P163" i="61" s="1"/>
  <c r="AC47" i="61"/>
  <c r="AB47" i="61"/>
  <c r="AA47" i="61"/>
  <c r="Z47" i="61"/>
  <c r="T47" i="61"/>
  <c r="S47" i="61"/>
  <c r="S162" i="61" s="1"/>
  <c r="R47" i="61"/>
  <c r="R162" i="61" s="1"/>
  <c r="Q47" i="61"/>
  <c r="P47" i="61"/>
  <c r="AC46" i="61"/>
  <c r="AC161" i="61"/>
  <c r="AB46" i="61"/>
  <c r="AB161" i="61" s="1"/>
  <c r="AA46" i="61"/>
  <c r="AA161" i="61" s="1"/>
  <c r="Z46" i="61"/>
  <c r="Z161" i="61" s="1"/>
  <c r="T46" i="61"/>
  <c r="S46" i="61"/>
  <c r="R46" i="61"/>
  <c r="R161" i="61" s="1"/>
  <c r="Q46" i="61"/>
  <c r="P46" i="61"/>
  <c r="AC45" i="61"/>
  <c r="AC160" i="61"/>
  <c r="AB45" i="61"/>
  <c r="AB160" i="61"/>
  <c r="AA45" i="61"/>
  <c r="AA160" i="61"/>
  <c r="Z45" i="61"/>
  <c r="Z160" i="61"/>
  <c r="T45" i="61"/>
  <c r="S45" i="61"/>
  <c r="R45" i="61"/>
  <c r="R160" i="61" s="1"/>
  <c r="Q45" i="61"/>
  <c r="Q160" i="61" s="1"/>
  <c r="P45" i="61"/>
  <c r="AC43" i="61"/>
  <c r="AC158" i="61"/>
  <c r="AB43" i="61"/>
  <c r="AB158" i="61" s="1"/>
  <c r="AA43" i="61"/>
  <c r="AA158" i="61" s="1"/>
  <c r="Z43" i="61"/>
  <c r="Z158" i="61" s="1"/>
  <c r="T43" i="61"/>
  <c r="S43" i="61"/>
  <c r="R43" i="61"/>
  <c r="R158" i="61"/>
  <c r="Q43" i="61"/>
  <c r="P43" i="61"/>
  <c r="P158" i="61"/>
  <c r="AC42" i="61"/>
  <c r="AC157" i="61" s="1"/>
  <c r="AB42" i="61"/>
  <c r="AB157" i="61"/>
  <c r="AA42" i="61"/>
  <c r="AA157" i="61" s="1"/>
  <c r="Z42" i="61"/>
  <c r="Z157" i="61"/>
  <c r="T42" i="61"/>
  <c r="S42" i="61"/>
  <c r="R42" i="61"/>
  <c r="R157" i="61" s="1"/>
  <c r="Q42" i="61"/>
  <c r="P42" i="61"/>
  <c r="P157" i="61" s="1"/>
  <c r="AC41" i="61"/>
  <c r="AC156" i="61" s="1"/>
  <c r="AB41" i="61"/>
  <c r="AB156" i="61"/>
  <c r="AA41" i="61"/>
  <c r="AA156" i="61" s="1"/>
  <c r="Z41" i="61"/>
  <c r="Z156" i="61"/>
  <c r="T41" i="61"/>
  <c r="S41" i="61"/>
  <c r="R41" i="61"/>
  <c r="R156" i="61"/>
  <c r="Q41" i="61"/>
  <c r="Q156" i="61" s="1"/>
  <c r="AI156" i="61" s="1"/>
  <c r="CK52" i="7" s="1"/>
  <c r="P41" i="61"/>
  <c r="AC40" i="61"/>
  <c r="AC155" i="61" s="1"/>
  <c r="AB40" i="61"/>
  <c r="AB155" i="61"/>
  <c r="AA40" i="61"/>
  <c r="AA155" i="61" s="1"/>
  <c r="Z40" i="61"/>
  <c r="Z155" i="61"/>
  <c r="T40" i="61"/>
  <c r="S40" i="61"/>
  <c r="R40" i="61"/>
  <c r="R155" i="61"/>
  <c r="Q40" i="61"/>
  <c r="P40" i="61"/>
  <c r="AC39" i="61"/>
  <c r="AB39" i="61"/>
  <c r="AB154" i="61" s="1"/>
  <c r="AA39" i="61"/>
  <c r="AA154" i="61" s="1"/>
  <c r="Z39" i="61"/>
  <c r="Z154" i="61" s="1"/>
  <c r="T39" i="61"/>
  <c r="S39" i="61"/>
  <c r="R39" i="61"/>
  <c r="R154" i="61" s="1"/>
  <c r="Q39" i="61"/>
  <c r="Q154" i="61" s="1"/>
  <c r="P39" i="61"/>
  <c r="AC38" i="61"/>
  <c r="AC153" i="61" s="1"/>
  <c r="AB38" i="61"/>
  <c r="AB153" i="61" s="1"/>
  <c r="AA38" i="61"/>
  <c r="AA153" i="61"/>
  <c r="Z38" i="61"/>
  <c r="Z153" i="61" s="1"/>
  <c r="T38" i="61"/>
  <c r="T153" i="61" s="1"/>
  <c r="S38" i="61"/>
  <c r="R38" i="61"/>
  <c r="R153" i="61" s="1"/>
  <c r="Q38" i="61"/>
  <c r="P38" i="61"/>
  <c r="T37" i="61"/>
  <c r="T152" i="61" s="1"/>
  <c r="S37" i="61"/>
  <c r="R37" i="61"/>
  <c r="R152" i="61" s="1"/>
  <c r="Q37" i="61"/>
  <c r="P37" i="61"/>
  <c r="P152" i="61" s="1"/>
  <c r="T36" i="61"/>
  <c r="S36" i="61"/>
  <c r="R36" i="61"/>
  <c r="R151" i="61"/>
  <c r="Q36" i="61"/>
  <c r="P36" i="61"/>
  <c r="P151" i="61" s="1"/>
  <c r="AC35" i="61"/>
  <c r="AC150" i="61" s="1"/>
  <c r="AB35" i="61"/>
  <c r="AB150" i="61"/>
  <c r="AA35" i="61"/>
  <c r="AA150" i="61" s="1"/>
  <c r="Z35" i="61"/>
  <c r="Z150" i="61" s="1"/>
  <c r="T35" i="61"/>
  <c r="T150" i="61" s="1"/>
  <c r="S35" i="61"/>
  <c r="S150" i="61" s="1"/>
  <c r="R35" i="61"/>
  <c r="R150" i="61" s="1"/>
  <c r="Q35" i="61"/>
  <c r="P35" i="61"/>
  <c r="T34" i="61"/>
  <c r="S34" i="61"/>
  <c r="S149" i="61" s="1"/>
  <c r="R34" i="61"/>
  <c r="R149" i="61" s="1"/>
  <c r="Q34" i="61"/>
  <c r="P34" i="61"/>
  <c r="P149" i="61" s="1"/>
  <c r="AC33" i="61"/>
  <c r="AB33" i="61"/>
  <c r="AA33" i="61"/>
  <c r="Z33" i="61"/>
  <c r="T33" i="61"/>
  <c r="S33" i="61"/>
  <c r="S148" i="61"/>
  <c r="R33" i="61"/>
  <c r="R148" i="61" s="1"/>
  <c r="Q33" i="61"/>
  <c r="Q148" i="61"/>
  <c r="P33" i="61"/>
  <c r="T31" i="61"/>
  <c r="T146" i="61" s="1"/>
  <c r="S31" i="61"/>
  <c r="R31" i="61"/>
  <c r="R146" i="61" s="1"/>
  <c r="Q31" i="61"/>
  <c r="Q146" i="61"/>
  <c r="P31" i="61"/>
  <c r="P146" i="61" s="1"/>
  <c r="T30" i="61"/>
  <c r="S30" i="61"/>
  <c r="S145" i="61" s="1"/>
  <c r="R30" i="61"/>
  <c r="R145" i="61" s="1"/>
  <c r="Q30" i="61"/>
  <c r="Q145" i="61" s="1"/>
  <c r="P30" i="61"/>
  <c r="T29" i="61"/>
  <c r="S29" i="61"/>
  <c r="S144" i="61" s="1"/>
  <c r="R29" i="61"/>
  <c r="R144" i="61" s="1"/>
  <c r="Q29" i="61"/>
  <c r="P29" i="61"/>
  <c r="T28" i="61"/>
  <c r="S28" i="61"/>
  <c r="S143" i="61" s="1"/>
  <c r="R28" i="61"/>
  <c r="R143" i="61" s="1"/>
  <c r="Q28" i="61"/>
  <c r="P28" i="61"/>
  <c r="T27" i="61"/>
  <c r="T142" i="61" s="1"/>
  <c r="S27" i="61"/>
  <c r="R27" i="61"/>
  <c r="R142" i="61"/>
  <c r="Q27" i="61"/>
  <c r="Q142" i="61" s="1"/>
  <c r="P27" i="61"/>
  <c r="T26" i="61"/>
  <c r="T141" i="61" s="1"/>
  <c r="S26" i="61"/>
  <c r="S141" i="61" s="1"/>
  <c r="R26" i="61"/>
  <c r="R141" i="61"/>
  <c r="Q26" i="61"/>
  <c r="Q141" i="61" s="1"/>
  <c r="P26" i="61"/>
  <c r="P141" i="61" s="1"/>
  <c r="AC25" i="61"/>
  <c r="AC140" i="61" s="1"/>
  <c r="AB25" i="61"/>
  <c r="AB140" i="61" s="1"/>
  <c r="AA25" i="61"/>
  <c r="AA140" i="61" s="1"/>
  <c r="Z25" i="61"/>
  <c r="Z140" i="61" s="1"/>
  <c r="T25" i="61"/>
  <c r="S25" i="61"/>
  <c r="R25" i="61"/>
  <c r="R140" i="61" s="1"/>
  <c r="Q25" i="61"/>
  <c r="Q140" i="61" s="1"/>
  <c r="P25" i="61"/>
  <c r="P140" i="61"/>
  <c r="AC24" i="61"/>
  <c r="AC28" i="61" s="1"/>
  <c r="AB24" i="61"/>
  <c r="AA24" i="61"/>
  <c r="AA28" i="61" s="1"/>
  <c r="Z24" i="61"/>
  <c r="T24" i="61"/>
  <c r="S24" i="61"/>
  <c r="R24" i="61"/>
  <c r="R139" i="61"/>
  <c r="Q24" i="61"/>
  <c r="Q139" i="61" s="1"/>
  <c r="P24" i="61"/>
  <c r="P139" i="61"/>
  <c r="T23" i="61"/>
  <c r="S23" i="61"/>
  <c r="R23" i="61"/>
  <c r="R138" i="61"/>
  <c r="Q23" i="61"/>
  <c r="Q138" i="61" s="1"/>
  <c r="P23" i="61"/>
  <c r="T22" i="61"/>
  <c r="S22" i="61"/>
  <c r="R22" i="61"/>
  <c r="R137" i="61" s="1"/>
  <c r="Q22" i="61"/>
  <c r="Q137" i="61"/>
  <c r="P22" i="61"/>
  <c r="P137" i="61" s="1"/>
  <c r="T21" i="61"/>
  <c r="T136" i="61"/>
  <c r="S21" i="61"/>
  <c r="R21" i="61"/>
  <c r="R136" i="61" s="1"/>
  <c r="Q21" i="61"/>
  <c r="P21" i="61"/>
  <c r="T20" i="61"/>
  <c r="T135" i="61"/>
  <c r="S20" i="61"/>
  <c r="S135" i="61"/>
  <c r="R20" i="61"/>
  <c r="R135" i="61"/>
  <c r="Q20" i="61"/>
  <c r="Q135" i="61"/>
  <c r="P20" i="61"/>
  <c r="AC19" i="61"/>
  <c r="AB19" i="61"/>
  <c r="AA19" i="61"/>
  <c r="Z19" i="61"/>
  <c r="T19" i="61"/>
  <c r="S19" i="61"/>
  <c r="R19" i="61"/>
  <c r="R134" i="61" s="1"/>
  <c r="Q19" i="61"/>
  <c r="P19" i="61"/>
  <c r="P134" i="61" s="1"/>
  <c r="T18" i="61"/>
  <c r="S18" i="61"/>
  <c r="R18" i="61"/>
  <c r="R133" i="61"/>
  <c r="Q18" i="61"/>
  <c r="Q133" i="61" s="1"/>
  <c r="P18" i="61"/>
  <c r="P133" i="61" s="1"/>
  <c r="T16" i="61"/>
  <c r="S16" i="61"/>
  <c r="R16" i="61"/>
  <c r="R131" i="61" s="1"/>
  <c r="Q16" i="61"/>
  <c r="Q131" i="61" s="1"/>
  <c r="P16" i="61"/>
  <c r="P131" i="61"/>
  <c r="T15" i="61"/>
  <c r="S15" i="61"/>
  <c r="R15" i="61"/>
  <c r="R130" i="61" s="1"/>
  <c r="Q15" i="61"/>
  <c r="Q130" i="61" s="1"/>
  <c r="P15" i="61"/>
  <c r="AC14" i="61"/>
  <c r="AC129" i="61" s="1"/>
  <c r="AB14" i="61"/>
  <c r="AB129" i="61" s="1"/>
  <c r="AA14" i="61"/>
  <c r="AA129" i="61"/>
  <c r="T14" i="61"/>
  <c r="S14" i="61"/>
  <c r="S17" i="61" s="1"/>
  <c r="S132" i="61" s="1"/>
  <c r="R14" i="61"/>
  <c r="R129" i="61" s="1"/>
  <c r="Q14" i="61"/>
  <c r="P14" i="61"/>
  <c r="P17" i="61"/>
  <c r="T12" i="61"/>
  <c r="S12" i="61"/>
  <c r="R12" i="61"/>
  <c r="R127" i="61"/>
  <c r="Q12" i="61"/>
  <c r="Q127" i="61"/>
  <c r="P12" i="61"/>
  <c r="P127" i="61"/>
  <c r="AC11" i="61"/>
  <c r="AC126" i="61"/>
  <c r="AB11" i="61"/>
  <c r="AB126" i="61"/>
  <c r="AB127" i="61" s="1"/>
  <c r="AB128" i="61" s="1"/>
  <c r="AA11" i="61"/>
  <c r="AA126" i="61"/>
  <c r="Z11" i="61"/>
  <c r="Z126" i="61"/>
  <c r="T11" i="61"/>
  <c r="S11" i="61"/>
  <c r="R11" i="61"/>
  <c r="R126" i="61"/>
  <c r="Q11" i="61"/>
  <c r="P11" i="61"/>
  <c r="P13" i="61" s="1"/>
  <c r="AC9" i="61"/>
  <c r="AC124" i="61" s="1"/>
  <c r="AB9" i="61"/>
  <c r="AA9" i="61"/>
  <c r="AA124" i="61" s="1"/>
  <c r="Z9" i="61"/>
  <c r="Z124" i="61" s="1"/>
  <c r="T9" i="61"/>
  <c r="T124" i="61" s="1"/>
  <c r="S9" i="61"/>
  <c r="S124" i="61" s="1"/>
  <c r="R9" i="61"/>
  <c r="R124" i="61"/>
  <c r="Q9" i="61"/>
  <c r="Q10" i="61"/>
  <c r="Q61" i="61" s="1"/>
  <c r="P9" i="61"/>
  <c r="AC8" i="61"/>
  <c r="AB8" i="61"/>
  <c r="AA8" i="61"/>
  <c r="AA10" i="61" s="1"/>
  <c r="AA125" i="61" s="1"/>
  <c r="Z8" i="61"/>
  <c r="Z123" i="61"/>
  <c r="T8" i="61"/>
  <c r="S8" i="61"/>
  <c r="S10" i="61" s="1"/>
  <c r="S125" i="61" s="1"/>
  <c r="R8" i="61"/>
  <c r="Q8" i="61"/>
  <c r="Q123" i="61" s="1"/>
  <c r="AI123" i="61" s="1"/>
  <c r="P8" i="61"/>
  <c r="E17" i="4"/>
  <c r="AL114" i="18"/>
  <c r="AK114" i="18"/>
  <c r="AJ114" i="18"/>
  <c r="AI114" i="18"/>
  <c r="AC114" i="18"/>
  <c r="AA114" i="18"/>
  <c r="Z114" i="18"/>
  <c r="T114" i="18"/>
  <c r="S114" i="18"/>
  <c r="Q114" i="18"/>
  <c r="P114" i="18"/>
  <c r="T113" i="18"/>
  <c r="T174" i="18" s="1"/>
  <c r="S113" i="18"/>
  <c r="Q113" i="18"/>
  <c r="P113" i="18"/>
  <c r="T112" i="18"/>
  <c r="S112" i="18"/>
  <c r="Q112" i="18"/>
  <c r="P112" i="18"/>
  <c r="T111" i="18"/>
  <c r="S111" i="18"/>
  <c r="Q111" i="18"/>
  <c r="P111" i="18"/>
  <c r="T110" i="18"/>
  <c r="S110" i="18"/>
  <c r="Q110" i="18"/>
  <c r="P110" i="18"/>
  <c r="T109" i="18"/>
  <c r="S109" i="18"/>
  <c r="Q109" i="18"/>
  <c r="P109" i="18"/>
  <c r="T108" i="18"/>
  <c r="T169" i="18" s="1"/>
  <c r="S108" i="18"/>
  <c r="Q108" i="18"/>
  <c r="P108" i="18"/>
  <c r="AL107" i="18"/>
  <c r="AK107" i="18"/>
  <c r="AJ107" i="18"/>
  <c r="AI107" i="18"/>
  <c r="AC107" i="18"/>
  <c r="AC113" i="18" s="1"/>
  <c r="AA107" i="18"/>
  <c r="Z107" i="18"/>
  <c r="T107" i="18"/>
  <c r="S107" i="18"/>
  <c r="S168" i="18" s="1"/>
  <c r="Q107" i="18"/>
  <c r="P107" i="18"/>
  <c r="T106" i="18"/>
  <c r="S106" i="18"/>
  <c r="Q106" i="18"/>
  <c r="P106" i="18"/>
  <c r="AL105" i="18"/>
  <c r="AL113" i="18"/>
  <c r="AK105" i="18"/>
  <c r="AK113" i="18" s="1"/>
  <c r="AJ105" i="18"/>
  <c r="AI105" i="18"/>
  <c r="AI113" i="18"/>
  <c r="AC105" i="18"/>
  <c r="AA105" i="18"/>
  <c r="AA113" i="18" s="1"/>
  <c r="Z105" i="18"/>
  <c r="Z113" i="18" s="1"/>
  <c r="T105" i="18"/>
  <c r="S105" i="18"/>
  <c r="Q105" i="18"/>
  <c r="P105" i="18"/>
  <c r="AL104" i="18"/>
  <c r="AK104" i="18"/>
  <c r="AJ104" i="18"/>
  <c r="AI104" i="18"/>
  <c r="AC104" i="18"/>
  <c r="AA104" i="18"/>
  <c r="Z104" i="18"/>
  <c r="T103" i="18"/>
  <c r="S103" i="18"/>
  <c r="Q103" i="18"/>
  <c r="P103" i="18"/>
  <c r="T102" i="18"/>
  <c r="T104" i="18" s="1"/>
  <c r="S102" i="18"/>
  <c r="Q102" i="18"/>
  <c r="P102" i="18"/>
  <c r="P104" i="18" s="1"/>
  <c r="AL101" i="18"/>
  <c r="AK101" i="18"/>
  <c r="AJ101" i="18"/>
  <c r="AI101" i="18"/>
  <c r="AC101" i="18"/>
  <c r="AA101" i="18"/>
  <c r="Z101" i="18"/>
  <c r="T101" i="18"/>
  <c r="S101" i="18"/>
  <c r="Q101" i="18"/>
  <c r="P101" i="18"/>
  <c r="T100" i="18"/>
  <c r="S100" i="18"/>
  <c r="Q100" i="18"/>
  <c r="P100" i="18"/>
  <c r="AL99" i="18"/>
  <c r="AK99" i="18"/>
  <c r="AJ99" i="18"/>
  <c r="AI99" i="18"/>
  <c r="AC99" i="18"/>
  <c r="AA99" i="18"/>
  <c r="Z99" i="18"/>
  <c r="T99" i="18"/>
  <c r="T160" i="18" s="1"/>
  <c r="S99" i="18"/>
  <c r="Q99" i="18"/>
  <c r="P99" i="18"/>
  <c r="AL98" i="18"/>
  <c r="AK98" i="18"/>
  <c r="AJ98" i="18"/>
  <c r="AI98" i="18"/>
  <c r="AC98" i="18"/>
  <c r="AA98" i="18"/>
  <c r="Z98" i="18"/>
  <c r="T97" i="18"/>
  <c r="T158" i="18" s="1"/>
  <c r="S97" i="18"/>
  <c r="Q97" i="18"/>
  <c r="P97" i="18"/>
  <c r="AL96" i="18"/>
  <c r="AK96" i="18"/>
  <c r="AJ96" i="18"/>
  <c r="AI96" i="18"/>
  <c r="AC96" i="18"/>
  <c r="AA96" i="18"/>
  <c r="Z96" i="18"/>
  <c r="T96" i="18"/>
  <c r="S96" i="18"/>
  <c r="Q96" i="18"/>
  <c r="P96" i="18"/>
  <c r="AL95" i="18"/>
  <c r="AK95" i="18"/>
  <c r="AJ95" i="18"/>
  <c r="AI95" i="18"/>
  <c r="AC95" i="18"/>
  <c r="AA95" i="18"/>
  <c r="Z95" i="18"/>
  <c r="T95" i="18"/>
  <c r="S95" i="18"/>
  <c r="Q95" i="18"/>
  <c r="P95" i="18"/>
  <c r="AL94" i="18"/>
  <c r="AK94" i="18"/>
  <c r="AJ94" i="18"/>
  <c r="AI94" i="18"/>
  <c r="AC94" i="18"/>
  <c r="AA94" i="18"/>
  <c r="Z94" i="18"/>
  <c r="T94" i="18"/>
  <c r="S94" i="18"/>
  <c r="S155" i="18"/>
  <c r="Q94" i="18"/>
  <c r="Q155" i="18" s="1"/>
  <c r="P94" i="18"/>
  <c r="AL93" i="18"/>
  <c r="AK93" i="18"/>
  <c r="AJ93" i="18"/>
  <c r="AI93" i="18"/>
  <c r="AC93" i="18"/>
  <c r="AA93" i="18"/>
  <c r="Z93" i="18"/>
  <c r="T93" i="18"/>
  <c r="S93" i="18"/>
  <c r="Q93" i="18"/>
  <c r="P93" i="18"/>
  <c r="P154" i="18" s="1"/>
  <c r="AL92" i="18"/>
  <c r="AK92" i="18"/>
  <c r="AJ92" i="18"/>
  <c r="AI92" i="18"/>
  <c r="AC92" i="18"/>
  <c r="AA92" i="18"/>
  <c r="Z92" i="18"/>
  <c r="T92" i="18"/>
  <c r="S92" i="18"/>
  <c r="Q92" i="18"/>
  <c r="Q153" i="18" s="1"/>
  <c r="P92" i="18"/>
  <c r="T91" i="18"/>
  <c r="S91" i="18"/>
  <c r="Q91" i="18"/>
  <c r="P91" i="18"/>
  <c r="T90" i="18"/>
  <c r="T151" i="18" s="1"/>
  <c r="S90" i="18"/>
  <c r="Q90" i="18"/>
  <c r="Q151" i="18" s="1"/>
  <c r="P90" i="18"/>
  <c r="AL89" i="18"/>
  <c r="AK89" i="18"/>
  <c r="AJ89" i="18"/>
  <c r="AI89" i="18"/>
  <c r="AC89" i="18"/>
  <c r="AA89" i="18"/>
  <c r="Z89" i="18"/>
  <c r="T89" i="18"/>
  <c r="S89" i="18"/>
  <c r="Q89" i="18"/>
  <c r="P89" i="18"/>
  <c r="AL88" i="18"/>
  <c r="AK88" i="18"/>
  <c r="AJ88" i="18"/>
  <c r="AI88" i="18"/>
  <c r="AC88" i="18"/>
  <c r="AA88" i="18"/>
  <c r="Z88" i="18"/>
  <c r="T88" i="18"/>
  <c r="S88" i="18"/>
  <c r="Q88" i="18"/>
  <c r="P88" i="18"/>
  <c r="T87" i="18"/>
  <c r="S87" i="18"/>
  <c r="Q87" i="18"/>
  <c r="P87" i="18"/>
  <c r="AL86" i="18"/>
  <c r="AK86" i="18"/>
  <c r="AJ86" i="18"/>
  <c r="AI86" i="18"/>
  <c r="AC86" i="18"/>
  <c r="AA86" i="18"/>
  <c r="Z86" i="18"/>
  <c r="T85" i="18"/>
  <c r="S85" i="18"/>
  <c r="Q85" i="18"/>
  <c r="P85" i="18"/>
  <c r="P146" i="18" s="1"/>
  <c r="T84" i="18"/>
  <c r="S84" i="18"/>
  <c r="Q84" i="18"/>
  <c r="P84" i="18"/>
  <c r="T83" i="18"/>
  <c r="T86" i="18"/>
  <c r="S83" i="18"/>
  <c r="Q83" i="18"/>
  <c r="Q86" i="18" s="1"/>
  <c r="P83" i="18"/>
  <c r="T82" i="18"/>
  <c r="T143" i="18" s="1"/>
  <c r="S82" i="18"/>
  <c r="Q82" i="18"/>
  <c r="P82" i="18"/>
  <c r="T81" i="18"/>
  <c r="S81" i="18"/>
  <c r="Q81" i="18"/>
  <c r="P81" i="18"/>
  <c r="AL80" i="18"/>
  <c r="AK80" i="18"/>
  <c r="AJ80" i="18"/>
  <c r="AI80" i="18"/>
  <c r="AC80" i="18"/>
  <c r="AA80" i="18"/>
  <c r="Z80" i="18"/>
  <c r="T80" i="18"/>
  <c r="S80" i="18"/>
  <c r="Q80" i="18"/>
  <c r="P80" i="18"/>
  <c r="T79" i="18"/>
  <c r="S79" i="18"/>
  <c r="Q79" i="18"/>
  <c r="P79" i="18"/>
  <c r="T78" i="18"/>
  <c r="S78" i="18"/>
  <c r="Q78" i="18"/>
  <c r="P78" i="18"/>
  <c r="P139" i="18" s="1"/>
  <c r="T77" i="18"/>
  <c r="S77" i="18"/>
  <c r="Q77" i="18"/>
  <c r="P77" i="18"/>
  <c r="P138" i="18" s="1"/>
  <c r="T76" i="18"/>
  <c r="S76" i="18"/>
  <c r="Q76" i="18"/>
  <c r="P76" i="18"/>
  <c r="AL75" i="18"/>
  <c r="AL82" i="18"/>
  <c r="AK75" i="18"/>
  <c r="AK82" i="18" s="1"/>
  <c r="AJ75" i="18"/>
  <c r="AJ82" i="18" s="1"/>
  <c r="AI75" i="18"/>
  <c r="AC75" i="18"/>
  <c r="AC82" i="18" s="1"/>
  <c r="AA75" i="18"/>
  <c r="AA82" i="18" s="1"/>
  <c r="Z75" i="18"/>
  <c r="Z82" i="18" s="1"/>
  <c r="T75" i="18"/>
  <c r="S75" i="18"/>
  <c r="Q75" i="18"/>
  <c r="P75" i="18"/>
  <c r="P136" i="18" s="1"/>
  <c r="AL74" i="18"/>
  <c r="AK74" i="18"/>
  <c r="AJ74" i="18"/>
  <c r="AI74" i="18"/>
  <c r="AC74" i="18"/>
  <c r="AA74" i="18"/>
  <c r="Z74" i="18"/>
  <c r="T74" i="18"/>
  <c r="T135" i="18" s="1"/>
  <c r="S74" i="18"/>
  <c r="Q74" i="18"/>
  <c r="P74" i="18"/>
  <c r="AL73" i="18"/>
  <c r="AK73" i="18"/>
  <c r="AJ73" i="18"/>
  <c r="AI73" i="18"/>
  <c r="AC73" i="18"/>
  <c r="AA73" i="18"/>
  <c r="Z73" i="18"/>
  <c r="T73" i="18"/>
  <c r="S73" i="18"/>
  <c r="Q73" i="18"/>
  <c r="P73" i="18"/>
  <c r="P134" i="18" s="1"/>
  <c r="T72" i="18"/>
  <c r="S72" i="18"/>
  <c r="Q72" i="18"/>
  <c r="P72" i="18"/>
  <c r="T70" i="18"/>
  <c r="S70" i="18"/>
  <c r="Q70" i="18"/>
  <c r="P70" i="18"/>
  <c r="T69" i="18"/>
  <c r="S69" i="18"/>
  <c r="Q69" i="18"/>
  <c r="P69" i="18"/>
  <c r="T68" i="18"/>
  <c r="S68" i="18"/>
  <c r="S71" i="18" s="1"/>
  <c r="Q68" i="18"/>
  <c r="P68" i="18"/>
  <c r="AL67" i="18"/>
  <c r="AK67" i="18"/>
  <c r="AJ67" i="18"/>
  <c r="AI67" i="18"/>
  <c r="AC67" i="18"/>
  <c r="AA67" i="18"/>
  <c r="Z67" i="18"/>
  <c r="T66" i="18"/>
  <c r="S66" i="18"/>
  <c r="S67" i="18" s="1"/>
  <c r="Q66" i="18"/>
  <c r="P66" i="18"/>
  <c r="T65" i="18"/>
  <c r="S65" i="18"/>
  <c r="Q65" i="18"/>
  <c r="Q67" i="18" s="1"/>
  <c r="P65" i="18"/>
  <c r="AL64" i="18"/>
  <c r="AK64" i="18"/>
  <c r="AJ64" i="18"/>
  <c r="AI64" i="18"/>
  <c r="AC64" i="18"/>
  <c r="AA64" i="18"/>
  <c r="Z64" i="18"/>
  <c r="T62" i="18"/>
  <c r="S62" i="18"/>
  <c r="S64" i="18" s="1"/>
  <c r="Q62" i="18"/>
  <c r="P62" i="18"/>
  <c r="P64" i="18" s="1"/>
  <c r="AC60" i="18"/>
  <c r="AB60" i="18"/>
  <c r="AA60" i="18"/>
  <c r="Z60" i="18"/>
  <c r="T60" i="18"/>
  <c r="S60" i="18"/>
  <c r="R60" i="18"/>
  <c r="R175" i="18"/>
  <c r="Q60" i="18"/>
  <c r="P60" i="18"/>
  <c r="AC59" i="18"/>
  <c r="AB59" i="18"/>
  <c r="AA59" i="18"/>
  <c r="Z59" i="18"/>
  <c r="T59" i="18"/>
  <c r="S59" i="18"/>
  <c r="S174" i="18" s="1"/>
  <c r="R59" i="18"/>
  <c r="R174" i="18" s="1"/>
  <c r="Q59" i="18"/>
  <c r="P59" i="18"/>
  <c r="AC58" i="18"/>
  <c r="AB58" i="18"/>
  <c r="AA58" i="18"/>
  <c r="Z58" i="18"/>
  <c r="T58" i="18"/>
  <c r="S58" i="18"/>
  <c r="R58" i="18"/>
  <c r="R173" i="18" s="1"/>
  <c r="Q58" i="18"/>
  <c r="Q173" i="18" s="1"/>
  <c r="P58" i="18"/>
  <c r="AC57" i="18"/>
  <c r="AC173" i="18" s="1"/>
  <c r="AB57" i="18"/>
  <c r="AB173" i="18" s="1"/>
  <c r="AA57" i="18"/>
  <c r="AA173" i="18"/>
  <c r="Z57" i="18"/>
  <c r="Z173" i="18" s="1"/>
  <c r="T57" i="18"/>
  <c r="S57" i="18"/>
  <c r="R57" i="18"/>
  <c r="R172" i="18" s="1"/>
  <c r="AA172" i="18" s="1"/>
  <c r="Q57" i="18"/>
  <c r="Q172" i="18" s="1"/>
  <c r="P57" i="18"/>
  <c r="P172" i="18" s="1"/>
  <c r="AC56" i="18"/>
  <c r="AC171" i="18"/>
  <c r="AB56" i="18"/>
  <c r="AB171" i="18" s="1"/>
  <c r="AA56" i="18"/>
  <c r="AA171" i="18" s="1"/>
  <c r="Z56" i="18"/>
  <c r="Z171" i="18" s="1"/>
  <c r="T56" i="18"/>
  <c r="T171" i="18" s="1"/>
  <c r="S56" i="18"/>
  <c r="R56" i="18"/>
  <c r="R171" i="18" s="1"/>
  <c r="Q56" i="18"/>
  <c r="Q171" i="18" s="1"/>
  <c r="P56" i="18"/>
  <c r="P171" i="18"/>
  <c r="T55" i="18"/>
  <c r="S55" i="18"/>
  <c r="R55" i="18"/>
  <c r="R170" i="18" s="1"/>
  <c r="Q55" i="18"/>
  <c r="P55" i="18"/>
  <c r="T54" i="18"/>
  <c r="S54" i="18"/>
  <c r="R54" i="18"/>
  <c r="R169" i="18" s="1"/>
  <c r="Q54" i="18"/>
  <c r="Q169" i="18" s="1"/>
  <c r="P54" i="18"/>
  <c r="P169" i="18"/>
  <c r="AC53" i="18"/>
  <c r="AC168" i="18" s="1"/>
  <c r="AB53" i="18"/>
  <c r="AB168" i="18" s="1"/>
  <c r="AA53" i="18"/>
  <c r="AA168" i="18" s="1"/>
  <c r="Z53" i="18"/>
  <c r="Z168" i="18" s="1"/>
  <c r="T53" i="18"/>
  <c r="S53" i="18"/>
  <c r="R53" i="18"/>
  <c r="R168" i="18" s="1"/>
  <c r="Q53" i="18"/>
  <c r="Q168" i="18" s="1"/>
  <c r="P53" i="18"/>
  <c r="P168" i="18" s="1"/>
  <c r="AC52" i="18"/>
  <c r="AC167" i="18" s="1"/>
  <c r="AB52" i="18"/>
  <c r="AB167" i="18"/>
  <c r="AA52" i="18"/>
  <c r="AA167" i="18" s="1"/>
  <c r="Z52" i="18"/>
  <c r="Z167" i="18" s="1"/>
  <c r="T52" i="18"/>
  <c r="S52" i="18"/>
  <c r="S167" i="18" s="1"/>
  <c r="R52" i="18"/>
  <c r="R167" i="18" s="1"/>
  <c r="Q52" i="18"/>
  <c r="Q167" i="18" s="1"/>
  <c r="P52" i="18"/>
  <c r="P167" i="18" s="1"/>
  <c r="AC51" i="18"/>
  <c r="AC166" i="18" s="1"/>
  <c r="AB51" i="18"/>
  <c r="AB166" i="18"/>
  <c r="AA51" i="18"/>
  <c r="AA166" i="18" s="1"/>
  <c r="Z51" i="18"/>
  <c r="Z166" i="18" s="1"/>
  <c r="T51" i="18"/>
  <c r="T166" i="18" s="1"/>
  <c r="S51" i="18"/>
  <c r="R51" i="18"/>
  <c r="R166" i="18" s="1"/>
  <c r="Q51" i="18"/>
  <c r="P51" i="18"/>
  <c r="T49" i="18"/>
  <c r="S49" i="18"/>
  <c r="R49" i="18"/>
  <c r="R164" i="18"/>
  <c r="Q49" i="18"/>
  <c r="P49" i="18"/>
  <c r="T48" i="18"/>
  <c r="S48" i="18"/>
  <c r="R48" i="18"/>
  <c r="R163" i="18" s="1"/>
  <c r="Q48" i="18"/>
  <c r="P48" i="18"/>
  <c r="AC47" i="18"/>
  <c r="AB47" i="18"/>
  <c r="AA47" i="18"/>
  <c r="Z47" i="18"/>
  <c r="T47" i="18"/>
  <c r="S47" i="18"/>
  <c r="S162" i="18" s="1"/>
  <c r="R47" i="18"/>
  <c r="R162" i="18" s="1"/>
  <c r="Q47" i="18"/>
  <c r="P47" i="18"/>
  <c r="AC46" i="18"/>
  <c r="AC161" i="18" s="1"/>
  <c r="AB46" i="18"/>
  <c r="AB161" i="18" s="1"/>
  <c r="AA46" i="18"/>
  <c r="AA161" i="18" s="1"/>
  <c r="Z46" i="18"/>
  <c r="Z161" i="18" s="1"/>
  <c r="T46" i="18"/>
  <c r="S46" i="18"/>
  <c r="S161" i="18" s="1"/>
  <c r="R46" i="18"/>
  <c r="R161" i="18" s="1"/>
  <c r="Q46" i="18"/>
  <c r="P46" i="18"/>
  <c r="AC45" i="18"/>
  <c r="AC160" i="18"/>
  <c r="AB45" i="18"/>
  <c r="AB160" i="18" s="1"/>
  <c r="AA45" i="18"/>
  <c r="AA160" i="18" s="1"/>
  <c r="Z45" i="18"/>
  <c r="Z160" i="18" s="1"/>
  <c r="AI160" i="18" s="1"/>
  <c r="T45" i="18"/>
  <c r="S45" i="18"/>
  <c r="S160" i="18" s="1"/>
  <c r="R45" i="18"/>
  <c r="R160" i="18"/>
  <c r="Q45" i="18"/>
  <c r="Q160" i="18" s="1"/>
  <c r="P45" i="18"/>
  <c r="AC43" i="18"/>
  <c r="AC158" i="18"/>
  <c r="AB43" i="18"/>
  <c r="AB158" i="18" s="1"/>
  <c r="AA43" i="18"/>
  <c r="AA158" i="18" s="1"/>
  <c r="Z43" i="18"/>
  <c r="Z158" i="18" s="1"/>
  <c r="T43" i="18"/>
  <c r="S43" i="18"/>
  <c r="S158" i="18" s="1"/>
  <c r="R43" i="18"/>
  <c r="R158" i="18"/>
  <c r="Q43" i="18"/>
  <c r="P43" i="18"/>
  <c r="P158" i="18" s="1"/>
  <c r="AJ158" i="18" s="1"/>
  <c r="CQ51" i="9" s="1"/>
  <c r="AC42" i="18"/>
  <c r="AC157" i="18" s="1"/>
  <c r="AB42" i="18"/>
  <c r="AB157" i="18" s="1"/>
  <c r="AA42" i="18"/>
  <c r="AA157" i="18"/>
  <c r="Z42" i="18"/>
  <c r="Z157" i="18" s="1"/>
  <c r="T42" i="18"/>
  <c r="S42" i="18"/>
  <c r="R42" i="18"/>
  <c r="R157" i="18" s="1"/>
  <c r="Q42" i="18"/>
  <c r="P42" i="18"/>
  <c r="P157" i="18" s="1"/>
  <c r="AC41" i="18"/>
  <c r="AC156" i="18"/>
  <c r="AB41" i="18"/>
  <c r="AB156" i="18" s="1"/>
  <c r="AA41" i="18"/>
  <c r="AA156" i="18" s="1"/>
  <c r="Z41" i="18"/>
  <c r="Z156" i="18" s="1"/>
  <c r="T41" i="18"/>
  <c r="T156" i="18" s="1"/>
  <c r="S41" i="18"/>
  <c r="S156" i="18" s="1"/>
  <c r="R41" i="18"/>
  <c r="R156" i="18" s="1"/>
  <c r="Q41" i="18"/>
  <c r="P41" i="18"/>
  <c r="AC40" i="18"/>
  <c r="AC155" i="18" s="1"/>
  <c r="AB40" i="18"/>
  <c r="AB155" i="18" s="1"/>
  <c r="AA40" i="18"/>
  <c r="AA155" i="18" s="1"/>
  <c r="Z40" i="18"/>
  <c r="T40" i="18"/>
  <c r="S40" i="18"/>
  <c r="R40" i="18"/>
  <c r="R155" i="18" s="1"/>
  <c r="Q40" i="18"/>
  <c r="P40" i="18"/>
  <c r="P155" i="18" s="1"/>
  <c r="AC39" i="18"/>
  <c r="AB39" i="18"/>
  <c r="AB154" i="18" s="1"/>
  <c r="AA39" i="18"/>
  <c r="Z39" i="18"/>
  <c r="Z154" i="18" s="1"/>
  <c r="T39" i="18"/>
  <c r="S39" i="18"/>
  <c r="R39" i="18"/>
  <c r="Q39" i="18"/>
  <c r="P39" i="18"/>
  <c r="AC38" i="18"/>
  <c r="AC153" i="18" s="1"/>
  <c r="AB38" i="18"/>
  <c r="AB153" i="18"/>
  <c r="AA38" i="18"/>
  <c r="AA153" i="18" s="1"/>
  <c r="Z38" i="18"/>
  <c r="Z153" i="18" s="1"/>
  <c r="T38" i="18"/>
  <c r="S38" i="18"/>
  <c r="S153" i="18"/>
  <c r="R38" i="18"/>
  <c r="R153" i="18" s="1"/>
  <c r="Q38" i="18"/>
  <c r="P38" i="18"/>
  <c r="T37" i="18"/>
  <c r="S37" i="18"/>
  <c r="R37" i="18"/>
  <c r="R152" i="18" s="1"/>
  <c r="Q37" i="18"/>
  <c r="P37" i="18"/>
  <c r="T36" i="18"/>
  <c r="S36" i="18"/>
  <c r="R36" i="18"/>
  <c r="R151" i="18" s="1"/>
  <c r="Q36" i="18"/>
  <c r="P36" i="18"/>
  <c r="P151" i="18" s="1"/>
  <c r="AC35" i="18"/>
  <c r="AC150" i="18" s="1"/>
  <c r="AB35" i="18"/>
  <c r="AB150" i="18" s="1"/>
  <c r="AA35" i="18"/>
  <c r="AA150" i="18"/>
  <c r="Z35" i="18"/>
  <c r="Z150" i="18" s="1"/>
  <c r="T35" i="18"/>
  <c r="T150" i="18"/>
  <c r="S35" i="18"/>
  <c r="R35" i="18"/>
  <c r="R150" i="18" s="1"/>
  <c r="Q35" i="18"/>
  <c r="P35" i="18"/>
  <c r="T34" i="18"/>
  <c r="S34" i="18"/>
  <c r="R34" i="18"/>
  <c r="R149" i="18" s="1"/>
  <c r="Q34" i="18"/>
  <c r="P34" i="18"/>
  <c r="P149" i="18" s="1"/>
  <c r="AC33" i="18"/>
  <c r="AB33" i="18"/>
  <c r="AA33" i="18"/>
  <c r="Z33" i="18"/>
  <c r="T33" i="18"/>
  <c r="T148" i="18" s="1"/>
  <c r="S33" i="18"/>
  <c r="S148" i="18" s="1"/>
  <c r="R33" i="18"/>
  <c r="R148" i="18"/>
  <c r="Q33" i="18"/>
  <c r="P33" i="18"/>
  <c r="P148" i="18" s="1"/>
  <c r="T31" i="18"/>
  <c r="S31" i="18"/>
  <c r="R31" i="18"/>
  <c r="R146" i="18" s="1"/>
  <c r="Q31" i="18"/>
  <c r="P31" i="18"/>
  <c r="T30" i="18"/>
  <c r="T145" i="18" s="1"/>
  <c r="S30" i="18"/>
  <c r="R30" i="18"/>
  <c r="R145" i="18" s="1"/>
  <c r="Q30" i="18"/>
  <c r="Q145" i="18" s="1"/>
  <c r="P30" i="18"/>
  <c r="T29" i="18"/>
  <c r="S29" i="18"/>
  <c r="R29" i="18"/>
  <c r="Q29" i="18"/>
  <c r="P29" i="18"/>
  <c r="T28" i="18"/>
  <c r="S28" i="18"/>
  <c r="R28" i="18"/>
  <c r="R143" i="18" s="1"/>
  <c r="Q28" i="18"/>
  <c r="Q143" i="18" s="1"/>
  <c r="P28" i="18"/>
  <c r="T27" i="18"/>
  <c r="S27" i="18"/>
  <c r="R27" i="18"/>
  <c r="R142" i="18" s="1"/>
  <c r="Q27" i="18"/>
  <c r="P27" i="18"/>
  <c r="T26" i="18"/>
  <c r="T141" i="18" s="1"/>
  <c r="S26" i="18"/>
  <c r="R26" i="18"/>
  <c r="R141" i="18"/>
  <c r="Q26" i="18"/>
  <c r="P26" i="18"/>
  <c r="AC25" i="18"/>
  <c r="AC140" i="18"/>
  <c r="AB25" i="18"/>
  <c r="AB140" i="18" s="1"/>
  <c r="AA25" i="18"/>
  <c r="AA140" i="18" s="1"/>
  <c r="Z25" i="18"/>
  <c r="T25" i="18"/>
  <c r="S25" i="18"/>
  <c r="R25" i="18"/>
  <c r="R140" i="18" s="1"/>
  <c r="Q25" i="18"/>
  <c r="Q140" i="18" s="1"/>
  <c r="P25" i="18"/>
  <c r="AC24" i="18"/>
  <c r="AB24" i="18"/>
  <c r="AB28" i="18"/>
  <c r="AA24" i="18"/>
  <c r="Z24" i="18"/>
  <c r="T24" i="18"/>
  <c r="T139" i="18"/>
  <c r="S24" i="18"/>
  <c r="R24" i="18"/>
  <c r="R139" i="18" s="1"/>
  <c r="Q24" i="18"/>
  <c r="Q139" i="18" s="1"/>
  <c r="P24" i="18"/>
  <c r="T23" i="18"/>
  <c r="T138" i="18" s="1"/>
  <c r="S23" i="18"/>
  <c r="R23" i="18"/>
  <c r="R138" i="18"/>
  <c r="Q23" i="18"/>
  <c r="P23" i="18"/>
  <c r="T22" i="18"/>
  <c r="S22" i="18"/>
  <c r="R22" i="18"/>
  <c r="R137" i="18"/>
  <c r="Q22" i="18"/>
  <c r="P22" i="18"/>
  <c r="T21" i="18"/>
  <c r="S21" i="18"/>
  <c r="R21" i="18"/>
  <c r="R136" i="18" s="1"/>
  <c r="Q21" i="18"/>
  <c r="Q136" i="18" s="1"/>
  <c r="P21" i="18"/>
  <c r="T20" i="18"/>
  <c r="S20" i="18"/>
  <c r="R20" i="18"/>
  <c r="R135" i="18"/>
  <c r="Q20" i="18"/>
  <c r="P20" i="18"/>
  <c r="P135" i="18" s="1"/>
  <c r="AC19" i="18"/>
  <c r="AB19" i="18"/>
  <c r="AA19" i="18"/>
  <c r="Z19" i="18"/>
  <c r="T19" i="18"/>
  <c r="T134" i="18" s="1"/>
  <c r="S19" i="18"/>
  <c r="R19" i="18"/>
  <c r="R134" i="18" s="1"/>
  <c r="Q19" i="18"/>
  <c r="Q134" i="18" s="1"/>
  <c r="P19" i="18"/>
  <c r="T18" i="18"/>
  <c r="S18" i="18"/>
  <c r="R18" i="18"/>
  <c r="R133" i="18" s="1"/>
  <c r="Q18" i="18"/>
  <c r="P18" i="18"/>
  <c r="P133" i="18" s="1"/>
  <c r="T16" i="18"/>
  <c r="S16" i="18"/>
  <c r="S131" i="18" s="1"/>
  <c r="R16" i="18"/>
  <c r="R131" i="18" s="1"/>
  <c r="Q16" i="18"/>
  <c r="P16" i="18"/>
  <c r="T15" i="18"/>
  <c r="S15" i="18"/>
  <c r="R15" i="18"/>
  <c r="R130" i="18"/>
  <c r="Q15" i="18"/>
  <c r="P15" i="18"/>
  <c r="AC14" i="18"/>
  <c r="AC129" i="18"/>
  <c r="AB14" i="18"/>
  <c r="AB129" i="18" s="1"/>
  <c r="AA14" i="18"/>
  <c r="AA129" i="18" s="1"/>
  <c r="Z14" i="18"/>
  <c r="Z129" i="18" s="1"/>
  <c r="T14" i="18"/>
  <c r="S14" i="18"/>
  <c r="R14" i="18"/>
  <c r="R129" i="18" s="1"/>
  <c r="Q14" i="18"/>
  <c r="P14" i="18"/>
  <c r="T12" i="18"/>
  <c r="S12" i="18"/>
  <c r="R12" i="18"/>
  <c r="R127" i="18" s="1"/>
  <c r="Q12" i="18"/>
  <c r="P12" i="18"/>
  <c r="P127" i="18" s="1"/>
  <c r="AC11" i="18"/>
  <c r="AC126" i="18" s="1"/>
  <c r="AB11" i="18"/>
  <c r="AB126" i="18" s="1"/>
  <c r="AA11" i="18"/>
  <c r="AA126" i="18" s="1"/>
  <c r="Z11" i="18"/>
  <c r="Z126" i="18" s="1"/>
  <c r="T11" i="18"/>
  <c r="S11" i="18"/>
  <c r="R11" i="18"/>
  <c r="Q11" i="18"/>
  <c r="P11" i="18"/>
  <c r="AC9" i="18"/>
  <c r="AB9" i="18"/>
  <c r="AB124" i="18" s="1"/>
  <c r="AA9" i="18"/>
  <c r="AA124" i="18" s="1"/>
  <c r="Z9" i="18"/>
  <c r="T9" i="18"/>
  <c r="S9" i="18"/>
  <c r="R9" i="18"/>
  <c r="R124" i="18"/>
  <c r="Q9" i="18"/>
  <c r="P9" i="18"/>
  <c r="AC8" i="18"/>
  <c r="AC123" i="18"/>
  <c r="AB8" i="18"/>
  <c r="AB123" i="18"/>
  <c r="AA8" i="18"/>
  <c r="AA123" i="18" s="1"/>
  <c r="Z8" i="18"/>
  <c r="T8" i="18"/>
  <c r="S8" i="18"/>
  <c r="S10" i="18" s="1"/>
  <c r="R8" i="18"/>
  <c r="R123" i="18"/>
  <c r="Q8" i="18"/>
  <c r="P8" i="18"/>
  <c r="AL98" i="56"/>
  <c r="AK98" i="56"/>
  <c r="AL98" i="55"/>
  <c r="AK98" i="55"/>
  <c r="P9" i="59"/>
  <c r="P8" i="59"/>
  <c r="P123" i="59" s="1"/>
  <c r="AK98" i="36"/>
  <c r="AL98" i="38"/>
  <c r="AL98" i="37"/>
  <c r="AL98" i="36"/>
  <c r="AL98" i="35"/>
  <c r="AL98" i="34"/>
  <c r="AL98" i="33"/>
  <c r="AL98" i="32"/>
  <c r="AL98" i="31"/>
  <c r="AL98" i="30"/>
  <c r="AL98" i="29"/>
  <c r="AL98" i="28"/>
  <c r="AL98" i="27"/>
  <c r="AL98" i="26"/>
  <c r="AL96" i="26"/>
  <c r="AL98" i="25"/>
  <c r="AL98" i="24"/>
  <c r="AL98" i="23"/>
  <c r="AK98" i="38"/>
  <c r="AK98" i="37"/>
  <c r="AK98" i="35"/>
  <c r="AK98" i="34"/>
  <c r="AK98" i="33"/>
  <c r="AK98" i="32"/>
  <c r="AK98" i="31"/>
  <c r="AK98" i="30"/>
  <c r="AK98" i="29"/>
  <c r="AK98" i="28"/>
  <c r="AK98" i="27"/>
  <c r="AK98" i="26"/>
  <c r="AK98" i="25"/>
  <c r="AK98" i="24"/>
  <c r="AK98" i="23"/>
  <c r="AK98" i="19"/>
  <c r="AL114" i="19"/>
  <c r="AL107" i="19"/>
  <c r="AL113" i="19" s="1"/>
  <c r="AL105" i="19"/>
  <c r="AL104" i="19"/>
  <c r="AL101" i="19"/>
  <c r="AL99" i="19"/>
  <c r="AL98" i="19"/>
  <c r="AL96" i="19"/>
  <c r="AL95" i="19"/>
  <c r="AL94" i="19"/>
  <c r="AL93" i="19"/>
  <c r="AL92" i="19"/>
  <c r="AL89" i="19"/>
  <c r="AL88" i="19"/>
  <c r="AL86" i="19"/>
  <c r="AL80" i="19"/>
  <c r="AL75" i="19"/>
  <c r="AL74" i="19"/>
  <c r="AL73" i="19"/>
  <c r="AL67" i="19"/>
  <c r="AL64" i="19"/>
  <c r="AK98" i="20"/>
  <c r="AL114" i="20"/>
  <c r="AL107" i="20"/>
  <c r="AL105" i="20"/>
  <c r="AL104" i="20"/>
  <c r="AL101" i="20"/>
  <c r="AL99" i="20"/>
  <c r="AL98" i="20"/>
  <c r="AL96" i="20"/>
  <c r="AL95" i="20"/>
  <c r="AL94" i="20"/>
  <c r="AL93" i="20"/>
  <c r="AL92" i="20"/>
  <c r="AL89" i="20"/>
  <c r="AL88" i="20"/>
  <c r="AL86" i="20"/>
  <c r="AL80" i="20"/>
  <c r="AL75" i="20"/>
  <c r="AL74" i="20"/>
  <c r="AL73" i="20"/>
  <c r="AL67" i="20"/>
  <c r="AL64" i="20"/>
  <c r="AK98" i="21"/>
  <c r="AL114" i="21"/>
  <c r="AL107" i="21"/>
  <c r="AL105" i="21"/>
  <c r="AL104" i="21"/>
  <c r="AL101" i="21"/>
  <c r="AL99" i="21"/>
  <c r="AL98" i="21"/>
  <c r="AL96" i="21"/>
  <c r="AL95" i="21"/>
  <c r="AL94" i="21"/>
  <c r="AL93" i="21"/>
  <c r="AL92" i="21"/>
  <c r="AL89" i="21"/>
  <c r="AL88" i="21"/>
  <c r="AL86" i="21"/>
  <c r="AL80" i="21"/>
  <c r="AL75" i="21"/>
  <c r="AL74" i="21"/>
  <c r="AL73" i="21"/>
  <c r="AL67" i="21"/>
  <c r="AL64" i="21"/>
  <c r="AK98" i="22"/>
  <c r="AL98" i="22"/>
  <c r="AL114" i="22"/>
  <c r="AL107" i="22"/>
  <c r="AL105" i="22"/>
  <c r="AL113" i="22" s="1"/>
  <c r="AL104" i="22"/>
  <c r="AL101" i="22"/>
  <c r="AL99" i="22"/>
  <c r="AL96" i="22"/>
  <c r="AL95" i="22"/>
  <c r="AL94" i="22"/>
  <c r="AL93" i="22"/>
  <c r="AL92" i="22"/>
  <c r="AL89" i="22"/>
  <c r="AL88" i="22"/>
  <c r="AL86" i="22"/>
  <c r="AL80" i="22"/>
  <c r="AL75" i="22"/>
  <c r="AL74" i="22"/>
  <c r="AL73" i="22"/>
  <c r="AL67" i="22"/>
  <c r="AL64" i="22"/>
  <c r="C68" i="2"/>
  <c r="L59" i="2"/>
  <c r="AK114" i="19"/>
  <c r="AJ114" i="19"/>
  <c r="AI114" i="19"/>
  <c r="AC114" i="19"/>
  <c r="AA114" i="19"/>
  <c r="Z114" i="19"/>
  <c r="T114" i="19"/>
  <c r="S114" i="19"/>
  <c r="Q114" i="19"/>
  <c r="P114" i="19"/>
  <c r="T113" i="19"/>
  <c r="S113" i="19"/>
  <c r="Q113" i="19"/>
  <c r="P113" i="19"/>
  <c r="T112" i="19"/>
  <c r="S112" i="19"/>
  <c r="Q112" i="19"/>
  <c r="P112" i="19"/>
  <c r="T111" i="19"/>
  <c r="S111" i="19"/>
  <c r="Q111" i="19"/>
  <c r="P111" i="19"/>
  <c r="T110" i="19"/>
  <c r="S110" i="19"/>
  <c r="Q110" i="19"/>
  <c r="P110" i="19"/>
  <c r="T109" i="19"/>
  <c r="S109" i="19"/>
  <c r="Q109" i="19"/>
  <c r="Q170" i="19"/>
  <c r="P109" i="19"/>
  <c r="T108" i="19"/>
  <c r="T169" i="19" s="1"/>
  <c r="S108" i="19"/>
  <c r="Q108" i="19"/>
  <c r="P108" i="19"/>
  <c r="AK107" i="19"/>
  <c r="AJ107" i="19"/>
  <c r="AI107" i="19"/>
  <c r="AC107" i="19"/>
  <c r="AA107" i="19"/>
  <c r="Z107" i="19"/>
  <c r="T107" i="19"/>
  <c r="T168" i="19" s="1"/>
  <c r="S107" i="19"/>
  <c r="Q107" i="19"/>
  <c r="P107" i="19"/>
  <c r="T106" i="19"/>
  <c r="S106" i="19"/>
  <c r="Q106" i="19"/>
  <c r="P106" i="19"/>
  <c r="AK105" i="19"/>
  <c r="AK113" i="19" s="1"/>
  <c r="AJ105" i="19"/>
  <c r="AI105" i="19"/>
  <c r="AC105" i="19"/>
  <c r="AC113" i="19" s="1"/>
  <c r="AA105" i="19"/>
  <c r="AA113" i="19" s="1"/>
  <c r="Z105" i="19"/>
  <c r="Z113" i="19"/>
  <c r="T105" i="19"/>
  <c r="S105" i="19"/>
  <c r="Q105" i="19"/>
  <c r="P105" i="19"/>
  <c r="AK104" i="19"/>
  <c r="AJ104" i="19"/>
  <c r="AI104" i="19"/>
  <c r="AC104" i="19"/>
  <c r="AA104" i="19"/>
  <c r="Z104" i="19"/>
  <c r="T103" i="19"/>
  <c r="S103" i="19"/>
  <c r="Q103" i="19"/>
  <c r="P103" i="19"/>
  <c r="P164" i="19" s="1"/>
  <c r="T102" i="19"/>
  <c r="T104" i="19" s="1"/>
  <c r="S102" i="19"/>
  <c r="Q102" i="19"/>
  <c r="Q104" i="19" s="1"/>
  <c r="P102" i="19"/>
  <c r="AK101" i="19"/>
  <c r="AJ101" i="19"/>
  <c r="AI101" i="19"/>
  <c r="AC101" i="19"/>
  <c r="AA101" i="19"/>
  <c r="Z101" i="19"/>
  <c r="T101" i="19"/>
  <c r="S101" i="19"/>
  <c r="Q101" i="19"/>
  <c r="P101" i="19"/>
  <c r="T100" i="19"/>
  <c r="S100" i="19"/>
  <c r="Q100" i="19"/>
  <c r="P100" i="19"/>
  <c r="AK99" i="19"/>
  <c r="AJ99" i="19"/>
  <c r="AI99" i="19"/>
  <c r="AC99" i="19"/>
  <c r="AA99" i="19"/>
  <c r="Z99" i="19"/>
  <c r="T99" i="19"/>
  <c r="S99" i="19"/>
  <c r="Q99" i="19"/>
  <c r="Q160" i="19" s="1"/>
  <c r="P99" i="19"/>
  <c r="AJ98" i="19"/>
  <c r="AI98" i="19"/>
  <c r="AC98" i="19"/>
  <c r="AA98" i="19"/>
  <c r="Z98" i="19"/>
  <c r="T97" i="19"/>
  <c r="S97" i="19"/>
  <c r="Q97" i="19"/>
  <c r="P97" i="19"/>
  <c r="AK96" i="19"/>
  <c r="AJ96" i="19"/>
  <c r="AI96" i="19"/>
  <c r="AC96" i="19"/>
  <c r="AA96" i="19"/>
  <c r="Z96" i="19"/>
  <c r="T96" i="19"/>
  <c r="T157" i="19"/>
  <c r="S96" i="19"/>
  <c r="Q96" i="19"/>
  <c r="P96" i="19"/>
  <c r="AK95" i="19"/>
  <c r="AJ95" i="19"/>
  <c r="AI95" i="19"/>
  <c r="AC95" i="19"/>
  <c r="AA95" i="19"/>
  <c r="Z95" i="19"/>
  <c r="T95" i="19"/>
  <c r="S95" i="19"/>
  <c r="Q95" i="19"/>
  <c r="P95" i="19"/>
  <c r="AK94" i="19"/>
  <c r="AJ94" i="19"/>
  <c r="AI94" i="19"/>
  <c r="AC94" i="19"/>
  <c r="AA94" i="19"/>
  <c r="Z94" i="19"/>
  <c r="T94" i="19"/>
  <c r="S94" i="19"/>
  <c r="Q94" i="19"/>
  <c r="P94" i="19"/>
  <c r="AK93" i="19"/>
  <c r="AJ93" i="19"/>
  <c r="AI93" i="19"/>
  <c r="AC93" i="19"/>
  <c r="AA93" i="19"/>
  <c r="Z93" i="19"/>
  <c r="T93" i="19"/>
  <c r="S93" i="19"/>
  <c r="Q93" i="19"/>
  <c r="P93" i="19"/>
  <c r="AK92" i="19"/>
  <c r="AJ92" i="19"/>
  <c r="AI92" i="19"/>
  <c r="AC92" i="19"/>
  <c r="AA92" i="19"/>
  <c r="Z92" i="19"/>
  <c r="T92" i="19"/>
  <c r="S92" i="19"/>
  <c r="Q92" i="19"/>
  <c r="P92" i="19"/>
  <c r="T91" i="19"/>
  <c r="S91" i="19"/>
  <c r="Q91" i="19"/>
  <c r="P91" i="19"/>
  <c r="T90" i="19"/>
  <c r="T151" i="19" s="1"/>
  <c r="S90" i="19"/>
  <c r="Q90" i="19"/>
  <c r="P90" i="19"/>
  <c r="AK89" i="19"/>
  <c r="AJ89" i="19"/>
  <c r="AI89" i="19"/>
  <c r="AC89" i="19"/>
  <c r="AA89" i="19"/>
  <c r="Z89" i="19"/>
  <c r="T89" i="19"/>
  <c r="S89" i="19"/>
  <c r="Q89" i="19"/>
  <c r="P89" i="19"/>
  <c r="AK88" i="19"/>
  <c r="AJ88" i="19"/>
  <c r="AI88" i="19"/>
  <c r="AC88" i="19"/>
  <c r="AA88" i="19"/>
  <c r="Z88" i="19"/>
  <c r="T88" i="19"/>
  <c r="S88" i="19"/>
  <c r="Q88" i="19"/>
  <c r="P88" i="19"/>
  <c r="T87" i="19"/>
  <c r="S87" i="19"/>
  <c r="Q87" i="19"/>
  <c r="P87" i="19"/>
  <c r="AK86" i="19"/>
  <c r="AJ86" i="19"/>
  <c r="AI86" i="19"/>
  <c r="AC86" i="19"/>
  <c r="AA86" i="19"/>
  <c r="Z86" i="19"/>
  <c r="T85" i="19"/>
  <c r="S85" i="19"/>
  <c r="Q85" i="19"/>
  <c r="P85" i="19"/>
  <c r="T84" i="19"/>
  <c r="S84" i="19"/>
  <c r="Q84" i="19"/>
  <c r="P84" i="19"/>
  <c r="T83" i="19"/>
  <c r="T86" i="19" s="1"/>
  <c r="S83" i="19"/>
  <c r="S86" i="19"/>
  <c r="Q83" i="19"/>
  <c r="P83" i="19"/>
  <c r="T82" i="19"/>
  <c r="S82" i="19"/>
  <c r="S143" i="19" s="1"/>
  <c r="Q82" i="19"/>
  <c r="P82" i="19"/>
  <c r="T81" i="19"/>
  <c r="S81" i="19"/>
  <c r="Q81" i="19"/>
  <c r="P81" i="19"/>
  <c r="AK80" i="19"/>
  <c r="AJ80" i="19"/>
  <c r="AJ82" i="19" s="1"/>
  <c r="AI80" i="19"/>
  <c r="AC80" i="19"/>
  <c r="AA80" i="19"/>
  <c r="Z80" i="19"/>
  <c r="T80" i="19"/>
  <c r="S80" i="19"/>
  <c r="Q80" i="19"/>
  <c r="P80" i="19"/>
  <c r="T79" i="19"/>
  <c r="S79" i="19"/>
  <c r="Q79" i="19"/>
  <c r="Q140" i="19" s="1"/>
  <c r="P79" i="19"/>
  <c r="T78" i="19"/>
  <c r="S78" i="19"/>
  <c r="Q78" i="19"/>
  <c r="P78" i="19"/>
  <c r="T77" i="19"/>
  <c r="S77" i="19"/>
  <c r="Q77" i="19"/>
  <c r="P77" i="19"/>
  <c r="T76" i="19"/>
  <c r="S76" i="19"/>
  <c r="Q76" i="19"/>
  <c r="P76" i="19"/>
  <c r="P137" i="19" s="1"/>
  <c r="AK75" i="19"/>
  <c r="AJ75" i="19"/>
  <c r="AI75" i="19"/>
  <c r="AI82" i="19" s="1"/>
  <c r="AC75" i="19"/>
  <c r="AA75" i="19"/>
  <c r="Z75" i="19"/>
  <c r="T75" i="19"/>
  <c r="S75" i="19"/>
  <c r="Q75" i="19"/>
  <c r="P75" i="19"/>
  <c r="AK74" i="19"/>
  <c r="AJ74" i="19"/>
  <c r="AI74" i="19"/>
  <c r="AC74" i="19"/>
  <c r="AA74" i="19"/>
  <c r="Z74" i="19"/>
  <c r="T74" i="19"/>
  <c r="S74" i="19"/>
  <c r="S135" i="19" s="1"/>
  <c r="Q74" i="19"/>
  <c r="P74" i="19"/>
  <c r="AK73" i="19"/>
  <c r="AJ73" i="19"/>
  <c r="AI73" i="19"/>
  <c r="AC73" i="19"/>
  <c r="AA73" i="19"/>
  <c r="Z73" i="19"/>
  <c r="T73" i="19"/>
  <c r="S73" i="19"/>
  <c r="Q73" i="19"/>
  <c r="P73" i="19"/>
  <c r="T72" i="19"/>
  <c r="S72" i="19"/>
  <c r="Q72" i="19"/>
  <c r="P72" i="19"/>
  <c r="P133" i="19" s="1"/>
  <c r="T70" i="19"/>
  <c r="S70" i="19"/>
  <c r="Q70" i="19"/>
  <c r="P70" i="19"/>
  <c r="T69" i="19"/>
  <c r="S69" i="19"/>
  <c r="Q69" i="19"/>
  <c r="P69" i="19"/>
  <c r="T68" i="19"/>
  <c r="S68" i="19"/>
  <c r="S71" i="19" s="1"/>
  <c r="Q68" i="19"/>
  <c r="P68" i="19"/>
  <c r="P71" i="19" s="1"/>
  <c r="AK67" i="19"/>
  <c r="AJ67" i="19"/>
  <c r="AI67" i="19"/>
  <c r="AC67" i="19"/>
  <c r="AA67" i="19"/>
  <c r="Z67" i="19"/>
  <c r="T66" i="19"/>
  <c r="S66" i="19"/>
  <c r="Q66" i="19"/>
  <c r="P66" i="19"/>
  <c r="T65" i="19"/>
  <c r="S65" i="19"/>
  <c r="S67" i="19" s="1"/>
  <c r="Q65" i="19"/>
  <c r="P65" i="19"/>
  <c r="P67" i="19"/>
  <c r="AK64" i="19"/>
  <c r="AJ64" i="19"/>
  <c r="AI64" i="19"/>
  <c r="AC64" i="19"/>
  <c r="AA64" i="19"/>
  <c r="Z64" i="19"/>
  <c r="T62" i="19"/>
  <c r="T64" i="19" s="1"/>
  <c r="S62" i="19"/>
  <c r="S64" i="19" s="1"/>
  <c r="Q62" i="19"/>
  <c r="Q64" i="19" s="1"/>
  <c r="P62" i="19"/>
  <c r="AC60" i="19"/>
  <c r="AB60" i="19"/>
  <c r="AA60" i="19"/>
  <c r="Z60" i="19"/>
  <c r="T60" i="19"/>
  <c r="S60" i="19"/>
  <c r="S175" i="19" s="1"/>
  <c r="R60" i="19"/>
  <c r="R175" i="19" s="1"/>
  <c r="Q60" i="19"/>
  <c r="Q175" i="19" s="1"/>
  <c r="P60" i="19"/>
  <c r="AC59" i="19"/>
  <c r="AB59" i="19"/>
  <c r="AA59" i="19"/>
  <c r="Z59" i="19"/>
  <c r="T59" i="19"/>
  <c r="S59" i="19"/>
  <c r="S174" i="19"/>
  <c r="R59" i="19"/>
  <c r="R174" i="19" s="1"/>
  <c r="Q59" i="19"/>
  <c r="Q174" i="19" s="1"/>
  <c r="P59" i="19"/>
  <c r="AC58" i="19"/>
  <c r="AB58" i="19"/>
  <c r="AA58" i="19"/>
  <c r="Z58" i="19"/>
  <c r="T58" i="19"/>
  <c r="S58" i="19"/>
  <c r="R58" i="19"/>
  <c r="R173" i="19"/>
  <c r="Q58" i="19"/>
  <c r="Q173" i="19" s="1"/>
  <c r="P58" i="19"/>
  <c r="AC57" i="19"/>
  <c r="AC173" i="19"/>
  <c r="AB57" i="19"/>
  <c r="AB173" i="19" s="1"/>
  <c r="AA57" i="19"/>
  <c r="AA173" i="19" s="1"/>
  <c r="Z57" i="19"/>
  <c r="Z173" i="19" s="1"/>
  <c r="T57" i="19"/>
  <c r="S57" i="19"/>
  <c r="R57" i="19"/>
  <c r="R172" i="19"/>
  <c r="Q57" i="19"/>
  <c r="P57" i="19"/>
  <c r="P172" i="19" s="1"/>
  <c r="AC56" i="19"/>
  <c r="AC171" i="19"/>
  <c r="AB56" i="19"/>
  <c r="AB171" i="19" s="1"/>
  <c r="AA56" i="19"/>
  <c r="AA171" i="19" s="1"/>
  <c r="Z56" i="19"/>
  <c r="Z171" i="19" s="1"/>
  <c r="T56" i="19"/>
  <c r="S56" i="19"/>
  <c r="R56" i="19"/>
  <c r="R171" i="19" s="1"/>
  <c r="Q56" i="19"/>
  <c r="Q171" i="19" s="1"/>
  <c r="P56" i="19"/>
  <c r="T55" i="19"/>
  <c r="S55" i="19"/>
  <c r="R55" i="19"/>
  <c r="R170" i="19" s="1"/>
  <c r="Q55" i="19"/>
  <c r="P55" i="19"/>
  <c r="T54" i="19"/>
  <c r="S54" i="19"/>
  <c r="S169" i="19" s="1"/>
  <c r="R54" i="19"/>
  <c r="R169" i="19" s="1"/>
  <c r="Q54" i="19"/>
  <c r="P54" i="19"/>
  <c r="AC53" i="19"/>
  <c r="AC168" i="19" s="1"/>
  <c r="AB53" i="19"/>
  <c r="AB168" i="19" s="1"/>
  <c r="AA53" i="19"/>
  <c r="AA168" i="19" s="1"/>
  <c r="Z53" i="19"/>
  <c r="Z168" i="19" s="1"/>
  <c r="T53" i="19"/>
  <c r="S53" i="19"/>
  <c r="R53" i="19"/>
  <c r="R168" i="19" s="1"/>
  <c r="Q53" i="19"/>
  <c r="Q168" i="19" s="1"/>
  <c r="P53" i="19"/>
  <c r="AC52" i="19"/>
  <c r="AC167" i="19" s="1"/>
  <c r="AB52" i="19"/>
  <c r="AB167" i="19" s="1"/>
  <c r="AA52" i="19"/>
  <c r="AA167" i="19" s="1"/>
  <c r="Z52" i="19"/>
  <c r="Z167" i="19" s="1"/>
  <c r="T52" i="19"/>
  <c r="S52" i="19"/>
  <c r="R52" i="19"/>
  <c r="R167" i="19"/>
  <c r="Q52" i="19"/>
  <c r="P52" i="19"/>
  <c r="P167" i="19" s="1"/>
  <c r="AC51" i="19"/>
  <c r="AC166" i="19" s="1"/>
  <c r="AB51" i="19"/>
  <c r="AB166" i="19"/>
  <c r="AA51" i="19"/>
  <c r="AA166" i="19" s="1"/>
  <c r="Z51" i="19"/>
  <c r="Z166" i="19" s="1"/>
  <c r="T51" i="19"/>
  <c r="S51" i="19"/>
  <c r="R51" i="19"/>
  <c r="R166" i="19" s="1"/>
  <c r="Q51" i="19"/>
  <c r="P51" i="19"/>
  <c r="T49" i="19"/>
  <c r="T164" i="19" s="1"/>
  <c r="S49" i="19"/>
  <c r="R49" i="19"/>
  <c r="R164" i="19"/>
  <c r="Q49" i="19"/>
  <c r="Q164" i="19" s="1"/>
  <c r="P49" i="19"/>
  <c r="T48" i="19"/>
  <c r="T163" i="19"/>
  <c r="S48" i="19"/>
  <c r="S163" i="19" s="1"/>
  <c r="R48" i="19"/>
  <c r="R163" i="19" s="1"/>
  <c r="Q48" i="19"/>
  <c r="P48" i="19"/>
  <c r="AC47" i="19"/>
  <c r="AB47" i="19"/>
  <c r="AA47" i="19"/>
  <c r="Z47" i="19"/>
  <c r="T47" i="19"/>
  <c r="S47" i="19"/>
  <c r="R47" i="19"/>
  <c r="R162" i="19"/>
  <c r="Q47" i="19"/>
  <c r="P47" i="19"/>
  <c r="AC46" i="19"/>
  <c r="AC161" i="19" s="1"/>
  <c r="AB46" i="19"/>
  <c r="AB161" i="19" s="1"/>
  <c r="AA46" i="19"/>
  <c r="AA161" i="19" s="1"/>
  <c r="Z46" i="19"/>
  <c r="Z161" i="19"/>
  <c r="T46" i="19"/>
  <c r="S46" i="19"/>
  <c r="R46" i="19"/>
  <c r="R161" i="19"/>
  <c r="Q46" i="19"/>
  <c r="P46" i="19"/>
  <c r="AC45" i="19"/>
  <c r="AC160" i="19" s="1"/>
  <c r="AB45" i="19"/>
  <c r="AB160" i="19" s="1"/>
  <c r="AA45" i="19"/>
  <c r="AA160" i="19" s="1"/>
  <c r="Z45" i="19"/>
  <c r="Z160" i="19"/>
  <c r="T45" i="19"/>
  <c r="S45" i="19"/>
  <c r="R45" i="19"/>
  <c r="R160" i="19" s="1"/>
  <c r="Q45" i="19"/>
  <c r="P45" i="19"/>
  <c r="P160" i="19" s="1"/>
  <c r="AC43" i="19"/>
  <c r="AB43" i="19"/>
  <c r="AB158" i="19" s="1"/>
  <c r="AA43" i="19"/>
  <c r="Z43" i="19"/>
  <c r="Z158" i="19" s="1"/>
  <c r="T43" i="19"/>
  <c r="T158" i="19"/>
  <c r="S43" i="19"/>
  <c r="R43" i="19"/>
  <c r="R158" i="19" s="1"/>
  <c r="Q43" i="19"/>
  <c r="Q158" i="19" s="1"/>
  <c r="P43" i="19"/>
  <c r="AC42" i="19"/>
  <c r="AC157" i="19" s="1"/>
  <c r="AB42" i="19"/>
  <c r="AB157" i="19"/>
  <c r="AA42" i="19"/>
  <c r="AA157" i="19" s="1"/>
  <c r="Z42" i="19"/>
  <c r="Z157" i="19" s="1"/>
  <c r="T42" i="19"/>
  <c r="S42" i="19"/>
  <c r="R42" i="19"/>
  <c r="R157" i="19" s="1"/>
  <c r="Q42" i="19"/>
  <c r="P42" i="19"/>
  <c r="AC41" i="19"/>
  <c r="AC156" i="19" s="1"/>
  <c r="AB41" i="19"/>
  <c r="AB156" i="19" s="1"/>
  <c r="AA41" i="19"/>
  <c r="AA156" i="19" s="1"/>
  <c r="Z41" i="19"/>
  <c r="T41" i="19"/>
  <c r="S41" i="19"/>
  <c r="R41" i="19"/>
  <c r="R156" i="19" s="1"/>
  <c r="Q41" i="19"/>
  <c r="P41" i="19"/>
  <c r="P156" i="19"/>
  <c r="AC40" i="19"/>
  <c r="AC155" i="19" s="1"/>
  <c r="AB40" i="19"/>
  <c r="AB155" i="19" s="1"/>
  <c r="AA40" i="19"/>
  <c r="Z40" i="19"/>
  <c r="Z155" i="19" s="1"/>
  <c r="T40" i="19"/>
  <c r="S40" i="19"/>
  <c r="S155" i="19" s="1"/>
  <c r="R40" i="19"/>
  <c r="Q40" i="19"/>
  <c r="P40" i="19"/>
  <c r="AC39" i="19"/>
  <c r="AC154" i="19"/>
  <c r="AB39" i="19"/>
  <c r="AA39" i="19"/>
  <c r="Z39" i="19"/>
  <c r="T39" i="19"/>
  <c r="S39" i="19"/>
  <c r="R39" i="19"/>
  <c r="Q39" i="19"/>
  <c r="P39" i="19"/>
  <c r="P154" i="19" s="1"/>
  <c r="AC38" i="19"/>
  <c r="AC153" i="19" s="1"/>
  <c r="AB38" i="19"/>
  <c r="AB153" i="19"/>
  <c r="AA38" i="19"/>
  <c r="AA153" i="19" s="1"/>
  <c r="Z38" i="19"/>
  <c r="Z153" i="19" s="1"/>
  <c r="T38" i="19"/>
  <c r="S38" i="19"/>
  <c r="R38" i="19"/>
  <c r="R153" i="19" s="1"/>
  <c r="Q38" i="19"/>
  <c r="P38" i="19"/>
  <c r="P153" i="19" s="1"/>
  <c r="T37" i="19"/>
  <c r="S37" i="19"/>
  <c r="S152" i="19" s="1"/>
  <c r="R37" i="19"/>
  <c r="R152" i="19" s="1"/>
  <c r="Q37" i="19"/>
  <c r="P37" i="19"/>
  <c r="P152" i="19" s="1"/>
  <c r="T36" i="19"/>
  <c r="S36" i="19"/>
  <c r="R36" i="19"/>
  <c r="R151" i="19" s="1"/>
  <c r="Q36" i="19"/>
  <c r="P36" i="19"/>
  <c r="AC35" i="19"/>
  <c r="AC150" i="19" s="1"/>
  <c r="AB35" i="19"/>
  <c r="AB150" i="19" s="1"/>
  <c r="AA35" i="19"/>
  <c r="AA150" i="19"/>
  <c r="Z35" i="19"/>
  <c r="Z150" i="19" s="1"/>
  <c r="T35" i="19"/>
  <c r="S35" i="19"/>
  <c r="R35" i="19"/>
  <c r="R150" i="19" s="1"/>
  <c r="Q35" i="19"/>
  <c r="P35" i="19"/>
  <c r="P150" i="19"/>
  <c r="T34" i="19"/>
  <c r="S34" i="19"/>
  <c r="R34" i="19"/>
  <c r="R149" i="19"/>
  <c r="Q34" i="19"/>
  <c r="P34" i="19"/>
  <c r="P149" i="19" s="1"/>
  <c r="AC33" i="19"/>
  <c r="AB33" i="19"/>
  <c r="AA33" i="19"/>
  <c r="Z33" i="19"/>
  <c r="T33" i="19"/>
  <c r="S33" i="19"/>
  <c r="S148" i="19" s="1"/>
  <c r="R33" i="19"/>
  <c r="R148" i="19" s="1"/>
  <c r="Q33" i="19"/>
  <c r="P33" i="19"/>
  <c r="P148" i="19" s="1"/>
  <c r="T31" i="19"/>
  <c r="S31" i="19"/>
  <c r="R31" i="19"/>
  <c r="R146" i="19"/>
  <c r="Q31" i="19"/>
  <c r="P31" i="19"/>
  <c r="P146" i="19" s="1"/>
  <c r="T30" i="19"/>
  <c r="S30" i="19"/>
  <c r="R30" i="19"/>
  <c r="R145" i="19" s="1"/>
  <c r="Q30" i="19"/>
  <c r="P30" i="19"/>
  <c r="T29" i="19"/>
  <c r="S29" i="19"/>
  <c r="R29" i="19"/>
  <c r="Q29" i="19"/>
  <c r="P29" i="19"/>
  <c r="T28" i="19"/>
  <c r="S28" i="19"/>
  <c r="R28" i="19"/>
  <c r="R143" i="19" s="1"/>
  <c r="Q28" i="19"/>
  <c r="Q143" i="19" s="1"/>
  <c r="P28" i="19"/>
  <c r="T27" i="19"/>
  <c r="S27" i="19"/>
  <c r="R27" i="19"/>
  <c r="R142" i="19"/>
  <c r="Q27" i="19"/>
  <c r="Q142" i="19" s="1"/>
  <c r="P27" i="19"/>
  <c r="T26" i="19"/>
  <c r="T141" i="19" s="1"/>
  <c r="S26" i="19"/>
  <c r="R26" i="19"/>
  <c r="R141" i="19" s="1"/>
  <c r="Q26" i="19"/>
  <c r="P26" i="19"/>
  <c r="AC25" i="19"/>
  <c r="AC140" i="19" s="1"/>
  <c r="AB25" i="19"/>
  <c r="AA25" i="19"/>
  <c r="AA140" i="19" s="1"/>
  <c r="Z25" i="19"/>
  <c r="T25" i="19"/>
  <c r="T140" i="19" s="1"/>
  <c r="S25" i="19"/>
  <c r="R25" i="19"/>
  <c r="R140" i="19" s="1"/>
  <c r="Q25" i="19"/>
  <c r="P25" i="19"/>
  <c r="AC24" i="19"/>
  <c r="AB24" i="19"/>
  <c r="AA24" i="19"/>
  <c r="Z24" i="19"/>
  <c r="T24" i="19"/>
  <c r="T139" i="19" s="1"/>
  <c r="S24" i="19"/>
  <c r="R24" i="19"/>
  <c r="R139" i="19"/>
  <c r="Q24" i="19"/>
  <c r="Q139" i="19" s="1"/>
  <c r="P24" i="19"/>
  <c r="T23" i="19"/>
  <c r="T138" i="19" s="1"/>
  <c r="S23" i="19"/>
  <c r="R23" i="19"/>
  <c r="R138" i="19" s="1"/>
  <c r="Q23" i="19"/>
  <c r="Q138" i="19"/>
  <c r="P23" i="19"/>
  <c r="T22" i="19"/>
  <c r="T137" i="19" s="1"/>
  <c r="S22" i="19"/>
  <c r="R22" i="19"/>
  <c r="R137" i="19" s="1"/>
  <c r="Q22" i="19"/>
  <c r="P22" i="19"/>
  <c r="T21" i="19"/>
  <c r="S21" i="19"/>
  <c r="R21" i="19"/>
  <c r="R136" i="19" s="1"/>
  <c r="Q21" i="19"/>
  <c r="P21" i="19"/>
  <c r="T20" i="19"/>
  <c r="T135" i="19" s="1"/>
  <c r="S20" i="19"/>
  <c r="R20" i="19"/>
  <c r="R135" i="19" s="1"/>
  <c r="Q20" i="19"/>
  <c r="Q135" i="19" s="1"/>
  <c r="P20" i="19"/>
  <c r="AC19" i="19"/>
  <c r="AB19" i="19"/>
  <c r="AA19" i="19"/>
  <c r="Z19" i="19"/>
  <c r="T19" i="19"/>
  <c r="T134" i="19"/>
  <c r="S19" i="19"/>
  <c r="R19" i="19"/>
  <c r="R134" i="19"/>
  <c r="Q19" i="19"/>
  <c r="P19" i="19"/>
  <c r="T18" i="19"/>
  <c r="T133" i="19"/>
  <c r="S18" i="19"/>
  <c r="R18" i="19"/>
  <c r="R133" i="19" s="1"/>
  <c r="Q18" i="19"/>
  <c r="Q133" i="19" s="1"/>
  <c r="P18" i="19"/>
  <c r="T16" i="19"/>
  <c r="S16" i="19"/>
  <c r="R16" i="19"/>
  <c r="R131" i="19"/>
  <c r="Q16" i="19"/>
  <c r="P16" i="19"/>
  <c r="T15" i="19"/>
  <c r="T130" i="19" s="1"/>
  <c r="S15" i="19"/>
  <c r="S130" i="19"/>
  <c r="R15" i="19"/>
  <c r="R130" i="19" s="1"/>
  <c r="Q15" i="19"/>
  <c r="Q130" i="19" s="1"/>
  <c r="P15" i="19"/>
  <c r="AC14" i="19"/>
  <c r="AC129" i="19" s="1"/>
  <c r="AB14" i="19"/>
  <c r="AB129" i="19" s="1"/>
  <c r="AA14" i="19"/>
  <c r="AA129" i="19"/>
  <c r="Z14" i="19"/>
  <c r="Z129" i="19" s="1"/>
  <c r="T14" i="19"/>
  <c r="S14" i="19"/>
  <c r="R14" i="19"/>
  <c r="R129" i="19" s="1"/>
  <c r="Q14" i="19"/>
  <c r="Q129" i="19" s="1"/>
  <c r="P14" i="19"/>
  <c r="T12" i="19"/>
  <c r="T127" i="19" s="1"/>
  <c r="S12" i="19"/>
  <c r="R12" i="19"/>
  <c r="R127" i="19" s="1"/>
  <c r="Q12" i="19"/>
  <c r="P12" i="19"/>
  <c r="P127" i="19" s="1"/>
  <c r="AC11" i="19"/>
  <c r="AC126" i="19" s="1"/>
  <c r="AB11" i="19"/>
  <c r="AB126" i="19"/>
  <c r="AA11" i="19"/>
  <c r="AA126" i="19" s="1"/>
  <c r="Z11" i="19"/>
  <c r="Z126" i="19"/>
  <c r="T11" i="19"/>
  <c r="S11" i="19"/>
  <c r="R11" i="19"/>
  <c r="R126" i="19"/>
  <c r="Q11" i="19"/>
  <c r="Q126" i="19" s="1"/>
  <c r="AI126" i="19" s="1"/>
  <c r="P11" i="19"/>
  <c r="AC9" i="19"/>
  <c r="AC124" i="19" s="1"/>
  <c r="AB9" i="19"/>
  <c r="AB124" i="19"/>
  <c r="AA9" i="19"/>
  <c r="AA124" i="19" s="1"/>
  <c r="Z9" i="19"/>
  <c r="Z124" i="19"/>
  <c r="T9" i="19"/>
  <c r="T124" i="19" s="1"/>
  <c r="S9" i="19"/>
  <c r="R9" i="19"/>
  <c r="R124" i="19" s="1"/>
  <c r="Q9" i="19"/>
  <c r="Q124" i="19" s="1"/>
  <c r="AI124" i="19"/>
  <c r="E50" i="7" s="1"/>
  <c r="G50" i="7" s="1"/>
  <c r="P9" i="19"/>
  <c r="P124" i="19"/>
  <c r="AC8" i="19"/>
  <c r="AC123" i="19" s="1"/>
  <c r="AB8" i="19"/>
  <c r="AA8" i="19"/>
  <c r="AA123" i="19"/>
  <c r="Z8" i="19"/>
  <c r="Z123" i="19" s="1"/>
  <c r="T8" i="19"/>
  <c r="S8" i="19"/>
  <c r="R8" i="19"/>
  <c r="R123" i="19"/>
  <c r="Q8" i="19"/>
  <c r="Q123" i="19" s="1"/>
  <c r="P8" i="19"/>
  <c r="O21" i="2"/>
  <c r="E46" i="5"/>
  <c r="H25" i="11"/>
  <c r="H17" i="11"/>
  <c r="L9" i="11"/>
  <c r="J9" i="11"/>
  <c r="Q15" i="14"/>
  <c r="Q14" i="14"/>
  <c r="Q13" i="14"/>
  <c r="Q12" i="14"/>
  <c r="Q11" i="14"/>
  <c r="Q9" i="14"/>
  <c r="Q8" i="14"/>
  <c r="J15" i="14"/>
  <c r="J14" i="14"/>
  <c r="J13" i="14"/>
  <c r="J12" i="14"/>
  <c r="J11" i="14"/>
  <c r="J9" i="14"/>
  <c r="J8" i="14"/>
  <c r="I62" i="10"/>
  <c r="J61" i="10"/>
  <c r="J60" i="10"/>
  <c r="J59" i="10"/>
  <c r="J58" i="10"/>
  <c r="J57" i="10"/>
  <c r="N52" i="10"/>
  <c r="O42" i="10"/>
  <c r="J32" i="10"/>
  <c r="E72" i="5"/>
  <c r="D32" i="10"/>
  <c r="L42" i="10"/>
  <c r="H42" i="10"/>
  <c r="D42" i="10"/>
  <c r="D52" i="10"/>
  <c r="K52" i="10"/>
  <c r="M38" i="10"/>
  <c r="P38" i="10" s="1"/>
  <c r="L47" i="10"/>
  <c r="O47" i="10" s="1"/>
  <c r="D6" i="17"/>
  <c r="F6" i="17" s="1"/>
  <c r="O13" i="2" s="1"/>
  <c r="O15" i="14"/>
  <c r="K15" i="14"/>
  <c r="H15" i="14"/>
  <c r="D15" i="14"/>
  <c r="S15" i="14" s="1"/>
  <c r="D30" i="2" s="1"/>
  <c r="O14" i="14"/>
  <c r="K14" i="14"/>
  <c r="H14" i="14"/>
  <c r="D14" i="14"/>
  <c r="O13" i="14"/>
  <c r="K13" i="14"/>
  <c r="H13" i="14"/>
  <c r="D13" i="14"/>
  <c r="S13" i="14" s="1"/>
  <c r="D28" i="2" s="1"/>
  <c r="O12" i="14"/>
  <c r="K12" i="14"/>
  <c r="H12" i="14"/>
  <c r="D12" i="14"/>
  <c r="S12" i="14" s="1"/>
  <c r="D27" i="2" s="1"/>
  <c r="O11" i="14"/>
  <c r="K11" i="14"/>
  <c r="S11" i="14" s="1"/>
  <c r="D26" i="2" s="1"/>
  <c r="H11" i="14"/>
  <c r="O9" i="14"/>
  <c r="K9" i="14"/>
  <c r="H9" i="14"/>
  <c r="D9" i="14"/>
  <c r="O8" i="14"/>
  <c r="K8" i="14"/>
  <c r="H8" i="14"/>
  <c r="D8" i="14"/>
  <c r="S8" i="14" s="1"/>
  <c r="D38" i="2" s="1"/>
  <c r="G62" i="10"/>
  <c r="F62" i="10"/>
  <c r="H61" i="10"/>
  <c r="H60" i="10"/>
  <c r="H59" i="10"/>
  <c r="H58" i="10"/>
  <c r="H57" i="10"/>
  <c r="L51" i="10"/>
  <c r="O51" i="10" s="1"/>
  <c r="L50" i="10"/>
  <c r="O50" i="10" s="1"/>
  <c r="L49" i="10"/>
  <c r="O49" i="10" s="1"/>
  <c r="L48" i="10"/>
  <c r="O48" i="10" s="1"/>
  <c r="Q42" i="10"/>
  <c r="M41" i="10"/>
  <c r="P41" i="10"/>
  <c r="M40" i="10"/>
  <c r="P40" i="10" s="1"/>
  <c r="M39" i="10"/>
  <c r="P39" i="10"/>
  <c r="M37" i="10"/>
  <c r="P37" i="10" s="1"/>
  <c r="I31" i="10"/>
  <c r="K30" i="10"/>
  <c r="E6" i="11"/>
  <c r="G6" i="11"/>
  <c r="F22" i="11"/>
  <c r="G22" i="11" s="1"/>
  <c r="AK114" i="20"/>
  <c r="AJ114" i="20"/>
  <c r="AI114" i="20"/>
  <c r="AC114" i="20"/>
  <c r="AA114" i="20"/>
  <c r="Z114" i="20"/>
  <c r="T114" i="20"/>
  <c r="S114" i="20"/>
  <c r="Q114" i="20"/>
  <c r="Q175" i="20" s="1"/>
  <c r="P114" i="20"/>
  <c r="T113" i="20"/>
  <c r="S113" i="20"/>
  <c r="Q113" i="20"/>
  <c r="P113" i="20"/>
  <c r="T112" i="20"/>
  <c r="S112" i="20"/>
  <c r="Q112" i="20"/>
  <c r="P112" i="20"/>
  <c r="T111" i="20"/>
  <c r="S111" i="20"/>
  <c r="Q111" i="20"/>
  <c r="P111" i="20"/>
  <c r="T110" i="20"/>
  <c r="S110" i="20"/>
  <c r="Q110" i="20"/>
  <c r="Q171" i="20" s="1"/>
  <c r="AI171" i="20" s="1"/>
  <c r="EA49" i="7" s="1"/>
  <c r="P110" i="20"/>
  <c r="T109" i="20"/>
  <c r="S109" i="20"/>
  <c r="Q109" i="20"/>
  <c r="P109" i="20"/>
  <c r="T108" i="20"/>
  <c r="S108" i="20"/>
  <c r="Q108" i="20"/>
  <c r="P108" i="20"/>
  <c r="AK107" i="20"/>
  <c r="AJ107" i="20"/>
  <c r="AI107" i="20"/>
  <c r="AC107" i="20"/>
  <c r="AA107" i="20"/>
  <c r="Z107" i="20"/>
  <c r="T107" i="20"/>
  <c r="S107" i="20"/>
  <c r="Q107" i="20"/>
  <c r="P107" i="20"/>
  <c r="T106" i="20"/>
  <c r="S106" i="20"/>
  <c r="Q106" i="20"/>
  <c r="P106" i="20"/>
  <c r="AK105" i="20"/>
  <c r="AK113" i="20" s="1"/>
  <c r="AJ105" i="20"/>
  <c r="AI105" i="20"/>
  <c r="AC105" i="20"/>
  <c r="AA105" i="20"/>
  <c r="AA113" i="20" s="1"/>
  <c r="Z105" i="20"/>
  <c r="Z113" i="20" s="1"/>
  <c r="T105" i="20"/>
  <c r="S105" i="20"/>
  <c r="Q105" i="20"/>
  <c r="P105" i="20"/>
  <c r="AK104" i="20"/>
  <c r="AJ104" i="20"/>
  <c r="AI104" i="20"/>
  <c r="AC104" i="20"/>
  <c r="AA104" i="20"/>
  <c r="Z104" i="20"/>
  <c r="T103" i="20"/>
  <c r="S103" i="20"/>
  <c r="Q103" i="20"/>
  <c r="P103" i="20"/>
  <c r="T102" i="20"/>
  <c r="S102" i="20"/>
  <c r="Q102" i="20"/>
  <c r="P102" i="20"/>
  <c r="AK101" i="20"/>
  <c r="AJ101" i="20"/>
  <c r="AI101" i="20"/>
  <c r="AC101" i="20"/>
  <c r="AA101" i="20"/>
  <c r="Z101" i="20"/>
  <c r="T101" i="20"/>
  <c r="S101" i="20"/>
  <c r="Q101" i="20"/>
  <c r="P101" i="20"/>
  <c r="T100" i="20"/>
  <c r="S100" i="20"/>
  <c r="Q100" i="20"/>
  <c r="P100" i="20"/>
  <c r="AK99" i="20"/>
  <c r="AJ99" i="20"/>
  <c r="AI99" i="20"/>
  <c r="AC99" i="20"/>
  <c r="AA99" i="20"/>
  <c r="Z99" i="20"/>
  <c r="T99" i="20"/>
  <c r="S99" i="20"/>
  <c r="S160" i="20" s="1"/>
  <c r="Q99" i="20"/>
  <c r="P99" i="20"/>
  <c r="AJ98" i="20"/>
  <c r="AI98" i="20"/>
  <c r="AC98" i="20"/>
  <c r="AA98" i="20"/>
  <c r="Z98" i="20"/>
  <c r="T97" i="20"/>
  <c r="S97" i="20"/>
  <c r="Q97" i="20"/>
  <c r="P97" i="20"/>
  <c r="AK96" i="20"/>
  <c r="AJ96" i="20"/>
  <c r="AI96" i="20"/>
  <c r="AC96" i="20"/>
  <c r="AA96" i="20"/>
  <c r="Z96" i="20"/>
  <c r="T96" i="20"/>
  <c r="S96" i="20"/>
  <c r="Q96" i="20"/>
  <c r="P96" i="20"/>
  <c r="AK95" i="20"/>
  <c r="AJ95" i="20"/>
  <c r="AI95" i="20"/>
  <c r="AC95" i="20"/>
  <c r="AA95" i="20"/>
  <c r="Z95" i="20"/>
  <c r="T95" i="20"/>
  <c r="S95" i="20"/>
  <c r="Q95" i="20"/>
  <c r="P95" i="20"/>
  <c r="AK94" i="20"/>
  <c r="AJ94" i="20"/>
  <c r="AI94" i="20"/>
  <c r="AC94" i="20"/>
  <c r="AA94" i="20"/>
  <c r="Z94" i="20"/>
  <c r="T94" i="20"/>
  <c r="S94" i="20"/>
  <c r="Q94" i="20"/>
  <c r="P94" i="20"/>
  <c r="AK93" i="20"/>
  <c r="AJ93" i="20"/>
  <c r="AI93" i="20"/>
  <c r="AC93" i="20"/>
  <c r="AA93" i="20"/>
  <c r="Z93" i="20"/>
  <c r="T93" i="20"/>
  <c r="S93" i="20"/>
  <c r="Q93" i="20"/>
  <c r="P93" i="20"/>
  <c r="AK92" i="20"/>
  <c r="AJ92" i="20"/>
  <c r="AI92" i="20"/>
  <c r="AC92" i="20"/>
  <c r="AA92" i="20"/>
  <c r="Z92" i="20"/>
  <c r="T92" i="20"/>
  <c r="S92" i="20"/>
  <c r="Q92" i="20"/>
  <c r="Q153" i="20" s="1"/>
  <c r="AI153" i="20" s="1"/>
  <c r="CE49" i="7" s="1"/>
  <c r="CG49" i="7" s="1"/>
  <c r="P92" i="20"/>
  <c r="T91" i="20"/>
  <c r="S91" i="20"/>
  <c r="Q91" i="20"/>
  <c r="Q152" i="20" s="1"/>
  <c r="P91" i="20"/>
  <c r="T90" i="20"/>
  <c r="S90" i="20"/>
  <c r="Q90" i="20"/>
  <c r="P90" i="20"/>
  <c r="AK89" i="20"/>
  <c r="AJ89" i="20"/>
  <c r="AI89" i="20"/>
  <c r="AC89" i="20"/>
  <c r="AA89" i="20"/>
  <c r="Z89" i="20"/>
  <c r="T89" i="20"/>
  <c r="S89" i="20"/>
  <c r="Q89" i="20"/>
  <c r="P89" i="20"/>
  <c r="AK88" i="20"/>
  <c r="AJ88" i="20"/>
  <c r="AI88" i="20"/>
  <c r="AC88" i="20"/>
  <c r="AA88" i="20"/>
  <c r="Z88" i="20"/>
  <c r="T88" i="20"/>
  <c r="S88" i="20"/>
  <c r="Q88" i="20"/>
  <c r="P88" i="20"/>
  <c r="T87" i="20"/>
  <c r="S87" i="20"/>
  <c r="Q87" i="20"/>
  <c r="P87" i="20"/>
  <c r="AK86" i="20"/>
  <c r="AJ86" i="20"/>
  <c r="AI86" i="20"/>
  <c r="AC86" i="20"/>
  <c r="AA86" i="20"/>
  <c r="Z86" i="20"/>
  <c r="T85" i="20"/>
  <c r="S85" i="20"/>
  <c r="Q85" i="20"/>
  <c r="P85" i="20"/>
  <c r="T84" i="20"/>
  <c r="T145" i="20" s="1"/>
  <c r="S84" i="20"/>
  <c r="Q84" i="20"/>
  <c r="P84" i="20"/>
  <c r="T83" i="20"/>
  <c r="T86" i="20" s="1"/>
  <c r="S83" i="20"/>
  <c r="Q83" i="20"/>
  <c r="P83" i="20"/>
  <c r="P86" i="20" s="1"/>
  <c r="T82" i="20"/>
  <c r="S82" i="20"/>
  <c r="Q82" i="20"/>
  <c r="P82" i="20"/>
  <c r="T81" i="20"/>
  <c r="S81" i="20"/>
  <c r="Q81" i="20"/>
  <c r="P81" i="20"/>
  <c r="AK80" i="20"/>
  <c r="AJ80" i="20"/>
  <c r="AI80" i="20"/>
  <c r="AC80" i="20"/>
  <c r="AA80" i="20"/>
  <c r="Z80" i="20"/>
  <c r="T80" i="20"/>
  <c r="S80" i="20"/>
  <c r="Q80" i="20"/>
  <c r="P80" i="20"/>
  <c r="T79" i="20"/>
  <c r="S79" i="20"/>
  <c r="Q79" i="20"/>
  <c r="P79" i="20"/>
  <c r="T78" i="20"/>
  <c r="S78" i="20"/>
  <c r="Q78" i="20"/>
  <c r="P78" i="20"/>
  <c r="T77" i="20"/>
  <c r="S77" i="20"/>
  <c r="Q77" i="20"/>
  <c r="P77" i="20"/>
  <c r="T76" i="20"/>
  <c r="S76" i="20"/>
  <c r="Q76" i="20"/>
  <c r="P76" i="20"/>
  <c r="AK75" i="20"/>
  <c r="AJ75" i="20"/>
  <c r="AJ82" i="20" s="1"/>
  <c r="AI75" i="20"/>
  <c r="AI82" i="20" s="1"/>
  <c r="AC75" i="20"/>
  <c r="AA75" i="20"/>
  <c r="Z75" i="20"/>
  <c r="T75" i="20"/>
  <c r="S75" i="20"/>
  <c r="Q75" i="20"/>
  <c r="P75" i="20"/>
  <c r="AK74" i="20"/>
  <c r="AJ74" i="20"/>
  <c r="AI74" i="20"/>
  <c r="AC74" i="20"/>
  <c r="AA74" i="20"/>
  <c r="Z74" i="20"/>
  <c r="T74" i="20"/>
  <c r="S74" i="20"/>
  <c r="Q74" i="20"/>
  <c r="P74" i="20"/>
  <c r="AK73" i="20"/>
  <c r="AJ73" i="20"/>
  <c r="AI73" i="20"/>
  <c r="AC73" i="20"/>
  <c r="AA73" i="20"/>
  <c r="Z73" i="20"/>
  <c r="T73" i="20"/>
  <c r="S73" i="20"/>
  <c r="Q73" i="20"/>
  <c r="P73" i="20"/>
  <c r="T72" i="20"/>
  <c r="T133" i="20" s="1"/>
  <c r="S72" i="20"/>
  <c r="Q72" i="20"/>
  <c r="P72" i="20"/>
  <c r="T70" i="20"/>
  <c r="S70" i="20"/>
  <c r="Q70" i="20"/>
  <c r="P70" i="20"/>
  <c r="T69" i="20"/>
  <c r="S69" i="20"/>
  <c r="Q69" i="20"/>
  <c r="P69" i="20"/>
  <c r="T68" i="20"/>
  <c r="S68" i="20"/>
  <c r="S71" i="20" s="1"/>
  <c r="Q68" i="20"/>
  <c r="Q71" i="20" s="1"/>
  <c r="P68" i="20"/>
  <c r="P129" i="20" s="1"/>
  <c r="AK67" i="20"/>
  <c r="AJ67" i="20"/>
  <c r="AI67" i="20"/>
  <c r="AC67" i="20"/>
  <c r="AA67" i="20"/>
  <c r="Z67" i="20"/>
  <c r="T66" i="20"/>
  <c r="S66" i="20"/>
  <c r="Q66" i="20"/>
  <c r="Q67" i="20" s="1"/>
  <c r="P66" i="20"/>
  <c r="T65" i="20"/>
  <c r="T67" i="20"/>
  <c r="S65" i="20"/>
  <c r="Q65" i="20"/>
  <c r="P65" i="20"/>
  <c r="AK64" i="20"/>
  <c r="AJ64" i="20"/>
  <c r="AI64" i="20"/>
  <c r="AC64" i="20"/>
  <c r="AA64" i="20"/>
  <c r="Z64" i="20"/>
  <c r="T62" i="20"/>
  <c r="T64" i="20" s="1"/>
  <c r="S62" i="20"/>
  <c r="S64" i="20" s="1"/>
  <c r="Q62" i="20"/>
  <c r="P62" i="20"/>
  <c r="AC60" i="20"/>
  <c r="AB60" i="20"/>
  <c r="AA60" i="20"/>
  <c r="Z60" i="20"/>
  <c r="T60" i="20"/>
  <c r="T175" i="20"/>
  <c r="S60" i="20"/>
  <c r="R60" i="20"/>
  <c r="R175" i="20" s="1"/>
  <c r="Q60" i="20"/>
  <c r="P60" i="20"/>
  <c r="P175" i="20" s="1"/>
  <c r="AC59" i="20"/>
  <c r="AB59" i="20"/>
  <c r="AA59" i="20"/>
  <c r="Z59" i="20"/>
  <c r="T59" i="20"/>
  <c r="T174" i="20" s="1"/>
  <c r="S59" i="20"/>
  <c r="R59" i="20"/>
  <c r="R174" i="20"/>
  <c r="Q59" i="20"/>
  <c r="P59" i="20"/>
  <c r="AC58" i="20"/>
  <c r="AB58" i="20"/>
  <c r="AA58" i="20"/>
  <c r="Z58" i="20"/>
  <c r="T58" i="20"/>
  <c r="S58" i="20"/>
  <c r="S173" i="20" s="1"/>
  <c r="R58" i="20"/>
  <c r="R173" i="20"/>
  <c r="Q58" i="20"/>
  <c r="P58" i="20"/>
  <c r="AC57" i="20"/>
  <c r="AC173" i="20"/>
  <c r="AB57" i="20"/>
  <c r="AB173" i="20" s="1"/>
  <c r="AA57" i="20"/>
  <c r="AA173" i="20"/>
  <c r="Z57" i="20"/>
  <c r="Z173" i="20" s="1"/>
  <c r="T57" i="20"/>
  <c r="S57" i="20"/>
  <c r="R57" i="20"/>
  <c r="R172" i="20"/>
  <c r="Q57" i="20"/>
  <c r="P57" i="20"/>
  <c r="P172" i="20"/>
  <c r="AC56" i="20"/>
  <c r="AC171" i="20" s="1"/>
  <c r="AB56" i="20"/>
  <c r="AB171" i="20" s="1"/>
  <c r="AA56" i="20"/>
  <c r="AA171" i="20" s="1"/>
  <c r="Z56" i="20"/>
  <c r="Z171" i="20"/>
  <c r="T56" i="20"/>
  <c r="S56" i="20"/>
  <c r="S171" i="20" s="1"/>
  <c r="R56" i="20"/>
  <c r="R171" i="20" s="1"/>
  <c r="Q56" i="20"/>
  <c r="P56" i="20"/>
  <c r="P171" i="20" s="1"/>
  <c r="T55" i="20"/>
  <c r="T170" i="20"/>
  <c r="S55" i="20"/>
  <c r="S170" i="20" s="1"/>
  <c r="R55" i="20"/>
  <c r="R170" i="20" s="1"/>
  <c r="Q55" i="20"/>
  <c r="P55" i="20"/>
  <c r="T54" i="20"/>
  <c r="S54" i="20"/>
  <c r="S169" i="20" s="1"/>
  <c r="R54" i="20"/>
  <c r="R169" i="20" s="1"/>
  <c r="Q54" i="20"/>
  <c r="P54" i="20"/>
  <c r="AC53" i="20"/>
  <c r="AC168" i="20"/>
  <c r="AB53" i="20"/>
  <c r="AB168" i="20" s="1"/>
  <c r="AA53" i="20"/>
  <c r="AA168" i="20" s="1"/>
  <c r="Z53" i="20"/>
  <c r="Z168" i="20" s="1"/>
  <c r="T53" i="20"/>
  <c r="T168" i="20" s="1"/>
  <c r="S53" i="20"/>
  <c r="R53" i="20"/>
  <c r="R168" i="20" s="1"/>
  <c r="Q53" i="20"/>
  <c r="Q168" i="20" s="1"/>
  <c r="P53" i="20"/>
  <c r="P168" i="20"/>
  <c r="AC52" i="20"/>
  <c r="AC167" i="20" s="1"/>
  <c r="AB52" i="20"/>
  <c r="AB167" i="20" s="1"/>
  <c r="AA52" i="20"/>
  <c r="AA167" i="20" s="1"/>
  <c r="Z52" i="20"/>
  <c r="Z167" i="20" s="1"/>
  <c r="T52" i="20"/>
  <c r="S52" i="20"/>
  <c r="S167" i="20"/>
  <c r="R52" i="20"/>
  <c r="R167" i="20" s="1"/>
  <c r="Q52" i="20"/>
  <c r="P52" i="20"/>
  <c r="P167" i="20"/>
  <c r="AC51" i="20"/>
  <c r="AC166" i="20" s="1"/>
  <c r="AB51" i="20"/>
  <c r="AB166" i="20"/>
  <c r="AA51" i="20"/>
  <c r="AA166" i="20" s="1"/>
  <c r="Z51" i="20"/>
  <c r="Z166" i="20" s="1"/>
  <c r="T51" i="20"/>
  <c r="S51" i="20"/>
  <c r="S166" i="20"/>
  <c r="R51" i="20"/>
  <c r="R166" i="20" s="1"/>
  <c r="Q51" i="20"/>
  <c r="P51" i="20"/>
  <c r="P166" i="20" s="1"/>
  <c r="T49" i="20"/>
  <c r="S49" i="20"/>
  <c r="R49" i="20"/>
  <c r="R164" i="20"/>
  <c r="Q49" i="20"/>
  <c r="P49" i="20"/>
  <c r="T48" i="20"/>
  <c r="T163" i="20"/>
  <c r="S48" i="20"/>
  <c r="R48" i="20"/>
  <c r="R163" i="20" s="1"/>
  <c r="Q48" i="20"/>
  <c r="P48" i="20"/>
  <c r="AC47" i="20"/>
  <c r="AB47" i="20"/>
  <c r="AA47" i="20"/>
  <c r="Z47" i="20"/>
  <c r="T47" i="20"/>
  <c r="S47" i="20"/>
  <c r="S162" i="20" s="1"/>
  <c r="R47" i="20"/>
  <c r="R162" i="20"/>
  <c r="Q47" i="20"/>
  <c r="P47" i="20"/>
  <c r="AC46" i="20"/>
  <c r="AC161" i="20"/>
  <c r="AB46" i="20"/>
  <c r="AB161" i="20" s="1"/>
  <c r="AA46" i="20"/>
  <c r="AA161" i="20" s="1"/>
  <c r="Z46" i="20"/>
  <c r="Z161" i="20" s="1"/>
  <c r="T46" i="20"/>
  <c r="T161" i="20" s="1"/>
  <c r="S46" i="20"/>
  <c r="S161" i="20" s="1"/>
  <c r="R46" i="20"/>
  <c r="R161" i="20"/>
  <c r="Q46" i="20"/>
  <c r="Q161" i="20" s="1"/>
  <c r="P46" i="20"/>
  <c r="AC45" i="20"/>
  <c r="AC160" i="20" s="1"/>
  <c r="AB45" i="20"/>
  <c r="AB160" i="20"/>
  <c r="AA45" i="20"/>
  <c r="AA160" i="20" s="1"/>
  <c r="Z45" i="20"/>
  <c r="Z160" i="20" s="1"/>
  <c r="T45" i="20"/>
  <c r="T160" i="20" s="1"/>
  <c r="S45" i="20"/>
  <c r="R45" i="20"/>
  <c r="R160" i="20" s="1"/>
  <c r="Q45" i="20"/>
  <c r="Q160" i="20" s="1"/>
  <c r="P45" i="20"/>
  <c r="P160" i="20" s="1"/>
  <c r="AC43" i="20"/>
  <c r="AC158" i="20" s="1"/>
  <c r="AB43" i="20"/>
  <c r="AB158" i="20"/>
  <c r="AA43" i="20"/>
  <c r="AA158" i="20" s="1"/>
  <c r="Z43" i="20"/>
  <c r="Z158" i="20" s="1"/>
  <c r="T43" i="20"/>
  <c r="T158" i="20" s="1"/>
  <c r="S43" i="20"/>
  <c r="S158" i="20"/>
  <c r="R43" i="20"/>
  <c r="R158" i="20" s="1"/>
  <c r="Q43" i="20"/>
  <c r="P43" i="20"/>
  <c r="AC42" i="20"/>
  <c r="AC157" i="20" s="1"/>
  <c r="AB42" i="20"/>
  <c r="AB157" i="20"/>
  <c r="AA42" i="20"/>
  <c r="AA157" i="20" s="1"/>
  <c r="Z42" i="20"/>
  <c r="Z157" i="20" s="1"/>
  <c r="T42" i="20"/>
  <c r="S42" i="20"/>
  <c r="S157" i="20" s="1"/>
  <c r="R42" i="20"/>
  <c r="R157" i="20" s="1"/>
  <c r="Q42" i="20"/>
  <c r="P42" i="20"/>
  <c r="AC41" i="20"/>
  <c r="AC156" i="20" s="1"/>
  <c r="AB41" i="20"/>
  <c r="AB156" i="20"/>
  <c r="AA41" i="20"/>
  <c r="AA156" i="20" s="1"/>
  <c r="Z41" i="20"/>
  <c r="Z156" i="20" s="1"/>
  <c r="AI156" i="20" s="1"/>
  <c r="CK49" i="7" s="1"/>
  <c r="CL49" i="7" s="1"/>
  <c r="T41" i="20"/>
  <c r="S41" i="20"/>
  <c r="S156" i="20" s="1"/>
  <c r="R41" i="20"/>
  <c r="R156" i="20" s="1"/>
  <c r="Q41" i="20"/>
  <c r="Q156" i="20"/>
  <c r="P41" i="20"/>
  <c r="AC40" i="20"/>
  <c r="AC155" i="20" s="1"/>
  <c r="AB40" i="20"/>
  <c r="AB155" i="20"/>
  <c r="AA40" i="20"/>
  <c r="AA155" i="20" s="1"/>
  <c r="Z40" i="20"/>
  <c r="Z155" i="20"/>
  <c r="T40" i="20"/>
  <c r="S40" i="20"/>
  <c r="S155" i="20" s="1"/>
  <c r="R40" i="20"/>
  <c r="R155" i="20" s="1"/>
  <c r="Q40" i="20"/>
  <c r="P40" i="20"/>
  <c r="AC39" i="20"/>
  <c r="AC154" i="20" s="1"/>
  <c r="AB39" i="20"/>
  <c r="AA39" i="20"/>
  <c r="Z39" i="20"/>
  <c r="Z154" i="20"/>
  <c r="T39" i="20"/>
  <c r="S39" i="20"/>
  <c r="R39" i="20"/>
  <c r="R154" i="20"/>
  <c r="Q39" i="20"/>
  <c r="Q154" i="20" s="1"/>
  <c r="P39" i="20"/>
  <c r="AC38" i="20"/>
  <c r="AC153" i="20" s="1"/>
  <c r="AB38" i="20"/>
  <c r="AB153" i="20" s="1"/>
  <c r="AA38" i="20"/>
  <c r="AA153" i="20" s="1"/>
  <c r="Z38" i="20"/>
  <c r="Z153" i="20"/>
  <c r="T38" i="20"/>
  <c r="T153" i="20" s="1"/>
  <c r="S38" i="20"/>
  <c r="S153" i="20" s="1"/>
  <c r="R38" i="20"/>
  <c r="R153" i="20" s="1"/>
  <c r="Q38" i="20"/>
  <c r="P38" i="20"/>
  <c r="T37" i="20"/>
  <c r="T152" i="20"/>
  <c r="S37" i="20"/>
  <c r="S152" i="20" s="1"/>
  <c r="R37" i="20"/>
  <c r="R152" i="20" s="1"/>
  <c r="Q37" i="20"/>
  <c r="P37" i="20"/>
  <c r="T36" i="20"/>
  <c r="T151" i="20" s="1"/>
  <c r="S36" i="20"/>
  <c r="R36" i="20"/>
  <c r="R151" i="20" s="1"/>
  <c r="Q36" i="20"/>
  <c r="P36" i="20"/>
  <c r="P151" i="20" s="1"/>
  <c r="AC35" i="20"/>
  <c r="AC150" i="20" s="1"/>
  <c r="AB35" i="20"/>
  <c r="AB150" i="20"/>
  <c r="AA35" i="20"/>
  <c r="AA150" i="20" s="1"/>
  <c r="Z35" i="20"/>
  <c r="Z150" i="20" s="1"/>
  <c r="T35" i="20"/>
  <c r="S35" i="20"/>
  <c r="S150" i="20" s="1"/>
  <c r="R35" i="20"/>
  <c r="R150" i="20" s="1"/>
  <c r="Q35" i="20"/>
  <c r="Q150" i="20"/>
  <c r="P35" i="20"/>
  <c r="T34" i="20"/>
  <c r="S34" i="20"/>
  <c r="R34" i="20"/>
  <c r="R149" i="20" s="1"/>
  <c r="Q34" i="20"/>
  <c r="P34" i="20"/>
  <c r="P149" i="20"/>
  <c r="AC33" i="20"/>
  <c r="AB33" i="20"/>
  <c r="AA33" i="20"/>
  <c r="Z33" i="20"/>
  <c r="T33" i="20"/>
  <c r="S33" i="20"/>
  <c r="R33" i="20"/>
  <c r="R148" i="20" s="1"/>
  <c r="Q33" i="20"/>
  <c r="P33" i="20"/>
  <c r="T31" i="20"/>
  <c r="S31" i="20"/>
  <c r="R31" i="20"/>
  <c r="R146" i="20"/>
  <c r="Q31" i="20"/>
  <c r="P31" i="20"/>
  <c r="P146" i="20" s="1"/>
  <c r="T30" i="20"/>
  <c r="S30" i="20"/>
  <c r="R30" i="20"/>
  <c r="R145" i="20" s="1"/>
  <c r="Q30" i="20"/>
  <c r="Q145" i="20" s="1"/>
  <c r="P30" i="20"/>
  <c r="P145" i="20" s="1"/>
  <c r="T29" i="20"/>
  <c r="S29" i="20"/>
  <c r="R29" i="20"/>
  <c r="R144" i="20" s="1"/>
  <c r="Q29" i="20"/>
  <c r="P29" i="20"/>
  <c r="T28" i="20"/>
  <c r="T143" i="20" s="1"/>
  <c r="S28" i="20"/>
  <c r="R28" i="20"/>
  <c r="R143" i="20" s="1"/>
  <c r="Q28" i="20"/>
  <c r="P28" i="20"/>
  <c r="P143" i="20" s="1"/>
  <c r="T27" i="20"/>
  <c r="T142" i="20" s="1"/>
  <c r="S27" i="20"/>
  <c r="R27" i="20"/>
  <c r="R142" i="20" s="1"/>
  <c r="Q27" i="20"/>
  <c r="Q142" i="20"/>
  <c r="P27" i="20"/>
  <c r="P142" i="20" s="1"/>
  <c r="T26" i="20"/>
  <c r="T141" i="20" s="1"/>
  <c r="S26" i="20"/>
  <c r="S141" i="20"/>
  <c r="R26" i="20"/>
  <c r="R141" i="20" s="1"/>
  <c r="Q26" i="20"/>
  <c r="P26" i="20"/>
  <c r="AC25" i="20"/>
  <c r="AB25" i="20"/>
  <c r="AB140" i="20" s="1"/>
  <c r="AA25" i="20"/>
  <c r="AA140" i="20" s="1"/>
  <c r="Z25" i="20"/>
  <c r="T25" i="20"/>
  <c r="T140" i="20" s="1"/>
  <c r="S25" i="20"/>
  <c r="R25" i="20"/>
  <c r="R140" i="20"/>
  <c r="Q25" i="20"/>
  <c r="P25" i="20"/>
  <c r="AC24" i="20"/>
  <c r="AB24" i="20"/>
  <c r="AA24" i="20"/>
  <c r="Z24" i="20"/>
  <c r="T24" i="20"/>
  <c r="S24" i="20"/>
  <c r="S139" i="20" s="1"/>
  <c r="R24" i="20"/>
  <c r="R139" i="20" s="1"/>
  <c r="Q24" i="20"/>
  <c r="Q139" i="20" s="1"/>
  <c r="P24" i="20"/>
  <c r="T23" i="20"/>
  <c r="S23" i="20"/>
  <c r="R23" i="20"/>
  <c r="R138" i="20" s="1"/>
  <c r="Q23" i="20"/>
  <c r="P23" i="20"/>
  <c r="T22" i="20"/>
  <c r="T137" i="20" s="1"/>
  <c r="S22" i="20"/>
  <c r="R22" i="20"/>
  <c r="R137" i="20" s="1"/>
  <c r="Q22" i="20"/>
  <c r="P22" i="20"/>
  <c r="P137" i="20" s="1"/>
  <c r="T21" i="20"/>
  <c r="T136" i="20" s="1"/>
  <c r="S21" i="20"/>
  <c r="R21" i="20"/>
  <c r="R136" i="20"/>
  <c r="Q21" i="20"/>
  <c r="P21" i="20"/>
  <c r="T20" i="20"/>
  <c r="T135" i="20"/>
  <c r="S20" i="20"/>
  <c r="R20" i="20"/>
  <c r="Q20" i="20"/>
  <c r="P20" i="20"/>
  <c r="P135" i="20" s="1"/>
  <c r="AC19" i="20"/>
  <c r="AB19" i="20"/>
  <c r="AA19" i="20"/>
  <c r="Z19" i="20"/>
  <c r="T19" i="20"/>
  <c r="T134" i="20"/>
  <c r="S19" i="20"/>
  <c r="S134" i="20" s="1"/>
  <c r="R19" i="20"/>
  <c r="R134" i="20" s="1"/>
  <c r="Q19" i="20"/>
  <c r="Q134" i="20" s="1"/>
  <c r="P19" i="20"/>
  <c r="T18" i="20"/>
  <c r="S18" i="20"/>
  <c r="S133" i="20" s="1"/>
  <c r="R18" i="20"/>
  <c r="R133" i="20" s="1"/>
  <c r="Q18" i="20"/>
  <c r="P18" i="20"/>
  <c r="T16" i="20"/>
  <c r="T131" i="20" s="1"/>
  <c r="S16" i="20"/>
  <c r="S131" i="20" s="1"/>
  <c r="R16" i="20"/>
  <c r="R131" i="20" s="1"/>
  <c r="Q16" i="20"/>
  <c r="P16" i="20"/>
  <c r="T15" i="20"/>
  <c r="S15" i="20"/>
  <c r="R15" i="20"/>
  <c r="R130" i="20" s="1"/>
  <c r="Q15" i="20"/>
  <c r="P15" i="20"/>
  <c r="AC14" i="20"/>
  <c r="AC129" i="20" s="1"/>
  <c r="AB14" i="20"/>
  <c r="AB129" i="20" s="1"/>
  <c r="AA14" i="20"/>
  <c r="AA129" i="20"/>
  <c r="Z14" i="20"/>
  <c r="Z129" i="20" s="1"/>
  <c r="T14" i="20"/>
  <c r="S14" i="20"/>
  <c r="R14" i="20"/>
  <c r="Q14" i="20"/>
  <c r="P14" i="20"/>
  <c r="T12" i="20"/>
  <c r="T127" i="20" s="1"/>
  <c r="S12" i="20"/>
  <c r="R12" i="20"/>
  <c r="R127" i="20" s="1"/>
  <c r="Q12" i="20"/>
  <c r="Q127" i="20"/>
  <c r="P12" i="20"/>
  <c r="AC11" i="20"/>
  <c r="AC126" i="20"/>
  <c r="AB11" i="20"/>
  <c r="AB126" i="20" s="1"/>
  <c r="AA11" i="20"/>
  <c r="AA126" i="20" s="1"/>
  <c r="Z11" i="20"/>
  <c r="Z126" i="20" s="1"/>
  <c r="T11" i="20"/>
  <c r="T126" i="20"/>
  <c r="S11" i="20"/>
  <c r="R11" i="20"/>
  <c r="R126" i="20" s="1"/>
  <c r="Q11" i="20"/>
  <c r="P11" i="20"/>
  <c r="P126" i="20" s="1"/>
  <c r="AC9" i="20"/>
  <c r="AC124" i="20" s="1"/>
  <c r="AB9" i="20"/>
  <c r="AA9" i="20"/>
  <c r="AA124" i="20"/>
  <c r="Z9" i="20"/>
  <c r="T9" i="20"/>
  <c r="S9" i="20"/>
  <c r="R9" i="20"/>
  <c r="R124" i="20" s="1"/>
  <c r="Q9" i="20"/>
  <c r="P9" i="20"/>
  <c r="AC8" i="20"/>
  <c r="AC123" i="20" s="1"/>
  <c r="AB8" i="20"/>
  <c r="AA8" i="20"/>
  <c r="AA123" i="20" s="1"/>
  <c r="Z8" i="20"/>
  <c r="T8" i="20"/>
  <c r="T123" i="20" s="1"/>
  <c r="S8" i="20"/>
  <c r="R8" i="20"/>
  <c r="R123" i="20"/>
  <c r="Q8" i="20"/>
  <c r="P8" i="20"/>
  <c r="F74" i="2"/>
  <c r="F87" i="2" s="1"/>
  <c r="L82" i="2"/>
  <c r="L81" i="2"/>
  <c r="L80" i="2"/>
  <c r="J79" i="2"/>
  <c r="L78" i="2"/>
  <c r="L77" i="2"/>
  <c r="L76" i="2"/>
  <c r="J75" i="2"/>
  <c r="E15" i="13"/>
  <c r="Q23" i="57"/>
  <c r="P8" i="57"/>
  <c r="P9" i="57"/>
  <c r="P10" i="57" s="1"/>
  <c r="P11" i="57"/>
  <c r="P12" i="57"/>
  <c r="P14" i="57"/>
  <c r="P15" i="57"/>
  <c r="P16" i="57"/>
  <c r="P18" i="57"/>
  <c r="P19" i="57"/>
  <c r="P20" i="57"/>
  <c r="P135" i="57" s="1"/>
  <c r="P21" i="57"/>
  <c r="P22" i="57"/>
  <c r="P23" i="57"/>
  <c r="P24" i="57"/>
  <c r="P25" i="57"/>
  <c r="P26" i="57"/>
  <c r="P27" i="57"/>
  <c r="P28" i="57"/>
  <c r="P29" i="57"/>
  <c r="P30" i="57"/>
  <c r="P31" i="57"/>
  <c r="P33" i="57"/>
  <c r="P34" i="57"/>
  <c r="P35" i="57"/>
  <c r="P36" i="57"/>
  <c r="P37" i="57"/>
  <c r="P38" i="57"/>
  <c r="P39" i="57"/>
  <c r="P40" i="57"/>
  <c r="P41" i="57"/>
  <c r="P42" i="57"/>
  <c r="P43" i="57"/>
  <c r="P45" i="57"/>
  <c r="P46" i="57"/>
  <c r="P47" i="57"/>
  <c r="P48" i="57"/>
  <c r="P49" i="57"/>
  <c r="P51" i="57"/>
  <c r="P52" i="57"/>
  <c r="P53" i="57"/>
  <c r="P54" i="57"/>
  <c r="P55" i="57"/>
  <c r="P56" i="57"/>
  <c r="P171" i="57"/>
  <c r="P57" i="57"/>
  <c r="P58" i="57"/>
  <c r="P59" i="57"/>
  <c r="P60" i="57"/>
  <c r="P8" i="58"/>
  <c r="P9" i="58"/>
  <c r="P11" i="58"/>
  <c r="P12" i="58"/>
  <c r="P14" i="58"/>
  <c r="P15" i="58"/>
  <c r="P16" i="58"/>
  <c r="P18" i="58"/>
  <c r="P19" i="58"/>
  <c r="P20" i="58"/>
  <c r="P21" i="58"/>
  <c r="P22" i="58"/>
  <c r="P137" i="58" s="1"/>
  <c r="P23" i="58"/>
  <c r="P24" i="58"/>
  <c r="P25" i="58"/>
  <c r="P26" i="58"/>
  <c r="P27" i="58"/>
  <c r="P28" i="58"/>
  <c r="P143" i="58"/>
  <c r="P29" i="58"/>
  <c r="P30" i="58"/>
  <c r="P31" i="58"/>
  <c r="P33" i="58"/>
  <c r="P34" i="58"/>
  <c r="P35" i="58"/>
  <c r="P36" i="58"/>
  <c r="P37" i="58"/>
  <c r="P38" i="58"/>
  <c r="P39" i="58"/>
  <c r="P40" i="58"/>
  <c r="P41" i="58"/>
  <c r="P42" i="58"/>
  <c r="P43" i="58"/>
  <c r="P45" i="58"/>
  <c r="P46" i="58"/>
  <c r="P47" i="58"/>
  <c r="P48" i="58"/>
  <c r="P49" i="58"/>
  <c r="P51" i="58"/>
  <c r="P52" i="58"/>
  <c r="P53" i="58"/>
  <c r="P54" i="58"/>
  <c r="P55" i="58"/>
  <c r="P170" i="58" s="1"/>
  <c r="P56" i="58"/>
  <c r="P57" i="58"/>
  <c r="P58" i="58"/>
  <c r="P59" i="58"/>
  <c r="P60" i="58"/>
  <c r="P62" i="59"/>
  <c r="P27" i="59"/>
  <c r="P28" i="59"/>
  <c r="P143" i="59" s="1"/>
  <c r="P29" i="59"/>
  <c r="P144" i="59" s="1"/>
  <c r="P30" i="59"/>
  <c r="P31" i="59"/>
  <c r="P33" i="59"/>
  <c r="P34" i="59"/>
  <c r="P35" i="59"/>
  <c r="P36" i="59"/>
  <c r="P37" i="59"/>
  <c r="P152" i="59" s="1"/>
  <c r="P38" i="59"/>
  <c r="P153" i="59" s="1"/>
  <c r="P39" i="59"/>
  <c r="P40" i="59"/>
  <c r="P41" i="59"/>
  <c r="P156" i="59" s="1"/>
  <c r="P42" i="59"/>
  <c r="P157" i="59" s="1"/>
  <c r="P43" i="59"/>
  <c r="P45" i="59"/>
  <c r="P160" i="59" s="1"/>
  <c r="P46" i="59"/>
  <c r="P47" i="59"/>
  <c r="P48" i="59"/>
  <c r="P49" i="59"/>
  <c r="P51" i="59"/>
  <c r="P52" i="59"/>
  <c r="P53" i="59"/>
  <c r="P54" i="59"/>
  <c r="P55" i="59"/>
  <c r="P56" i="59"/>
  <c r="P57" i="59"/>
  <c r="P58" i="59"/>
  <c r="P59" i="59"/>
  <c r="P60" i="59"/>
  <c r="P21" i="59"/>
  <c r="P22" i="59"/>
  <c r="P23" i="59"/>
  <c r="P24" i="59"/>
  <c r="P25" i="59"/>
  <c r="P26" i="59"/>
  <c r="P19" i="59"/>
  <c r="P20" i="59"/>
  <c r="P135" i="59" s="1"/>
  <c r="P18" i="59"/>
  <c r="P14" i="59"/>
  <c r="P15" i="59"/>
  <c r="P16" i="59"/>
  <c r="P12" i="59"/>
  <c r="P11" i="59"/>
  <c r="E27" i="15"/>
  <c r="F27" i="15"/>
  <c r="G27" i="15"/>
  <c r="H27" i="15"/>
  <c r="I27" i="15"/>
  <c r="J27" i="15"/>
  <c r="K27" i="15"/>
  <c r="L27" i="15"/>
  <c r="M27" i="15"/>
  <c r="N27" i="15"/>
  <c r="D22" i="15"/>
  <c r="E22" i="15"/>
  <c r="F22" i="15"/>
  <c r="G22" i="15"/>
  <c r="H22" i="15"/>
  <c r="I22" i="15"/>
  <c r="J22" i="15"/>
  <c r="K22" i="15"/>
  <c r="L22" i="15"/>
  <c r="M22" i="15"/>
  <c r="N22" i="15"/>
  <c r="D18" i="15"/>
  <c r="E18" i="15"/>
  <c r="F18" i="15"/>
  <c r="G18" i="15"/>
  <c r="H18" i="15"/>
  <c r="I18" i="15"/>
  <c r="J18" i="15"/>
  <c r="K18" i="15"/>
  <c r="L18" i="15"/>
  <c r="M18" i="15"/>
  <c r="N18" i="15"/>
  <c r="N14" i="15"/>
  <c r="E14" i="15"/>
  <c r="F14" i="15"/>
  <c r="G14" i="15"/>
  <c r="H14" i="15"/>
  <c r="I14" i="15"/>
  <c r="J14" i="15"/>
  <c r="K14" i="15"/>
  <c r="L14" i="15"/>
  <c r="M14" i="15"/>
  <c r="E10" i="15"/>
  <c r="F10" i="15"/>
  <c r="G10" i="15"/>
  <c r="H10" i="15"/>
  <c r="I10" i="15"/>
  <c r="J10" i="15"/>
  <c r="K10" i="15"/>
  <c r="L10" i="15"/>
  <c r="M10" i="15"/>
  <c r="N10" i="15"/>
  <c r="N28" i="15" s="1"/>
  <c r="E6" i="13"/>
  <c r="E11" i="13"/>
  <c r="E10" i="13"/>
  <c r="E9" i="13"/>
  <c r="E8" i="13"/>
  <c r="E7" i="13"/>
  <c r="M13" i="6"/>
  <c r="F15" i="11"/>
  <c r="G15" i="11" s="1"/>
  <c r="F16" i="11"/>
  <c r="G16" i="11"/>
  <c r="F14" i="11"/>
  <c r="G14" i="11" s="1"/>
  <c r="D27" i="15"/>
  <c r="D14" i="15"/>
  <c r="D10" i="15"/>
  <c r="D28" i="15" s="1"/>
  <c r="E53" i="5"/>
  <c r="E54" i="5" s="1"/>
  <c r="E30" i="5"/>
  <c r="E23" i="5"/>
  <c r="J14" i="5" s="1"/>
  <c r="E13" i="5"/>
  <c r="Q38" i="4"/>
  <c r="P36" i="2" s="1"/>
  <c r="K38" i="4"/>
  <c r="K41" i="4" s="1"/>
  <c r="H38" i="4"/>
  <c r="E34" i="4"/>
  <c r="E32" i="4"/>
  <c r="N30" i="4"/>
  <c r="N26" i="4"/>
  <c r="E20" i="4"/>
  <c r="E19" i="4"/>
  <c r="E18" i="4"/>
  <c r="E15" i="4"/>
  <c r="E13" i="4"/>
  <c r="E12" i="4"/>
  <c r="E11" i="4"/>
  <c r="E6" i="4"/>
  <c r="P29" i="3"/>
  <c r="P32" i="3" s="1"/>
  <c r="O29" i="3"/>
  <c r="M29" i="3"/>
  <c r="L29" i="3"/>
  <c r="K29" i="3"/>
  <c r="J29" i="3"/>
  <c r="I29" i="3"/>
  <c r="H29" i="3"/>
  <c r="G29" i="3"/>
  <c r="F29" i="3"/>
  <c r="E29" i="3"/>
  <c r="C28" i="3"/>
  <c r="C27" i="3"/>
  <c r="N22" i="3"/>
  <c r="N23" i="3" s="1"/>
  <c r="N32" i="3" s="1"/>
  <c r="M22" i="3"/>
  <c r="L22" i="3"/>
  <c r="K22" i="3"/>
  <c r="J22" i="3"/>
  <c r="I22" i="3"/>
  <c r="H22" i="3"/>
  <c r="G22" i="3"/>
  <c r="F22" i="3"/>
  <c r="E22" i="3"/>
  <c r="C21" i="3"/>
  <c r="C22" i="3" s="1"/>
  <c r="C20" i="3"/>
  <c r="C19" i="3"/>
  <c r="O18" i="3"/>
  <c r="O23" i="3" s="1"/>
  <c r="O30" i="3" s="1"/>
  <c r="L18" i="3"/>
  <c r="K18" i="3"/>
  <c r="J18" i="3"/>
  <c r="I18" i="3"/>
  <c r="H18" i="3"/>
  <c r="H23" i="3" s="1"/>
  <c r="G18" i="3"/>
  <c r="F18" i="3"/>
  <c r="E18" i="3"/>
  <c r="C17" i="3"/>
  <c r="D17" i="3" s="1"/>
  <c r="C16" i="3"/>
  <c r="C15" i="3"/>
  <c r="C14" i="3"/>
  <c r="O13" i="3"/>
  <c r="M13" i="3"/>
  <c r="M23" i="3" s="1"/>
  <c r="L13" i="3"/>
  <c r="K13" i="3"/>
  <c r="J13" i="3"/>
  <c r="I13" i="3"/>
  <c r="H13" i="3"/>
  <c r="G13" i="3"/>
  <c r="F13" i="3"/>
  <c r="E13" i="3"/>
  <c r="C12" i="3"/>
  <c r="C11" i="3"/>
  <c r="C10" i="3"/>
  <c r="O9" i="3"/>
  <c r="L9" i="3"/>
  <c r="K9" i="3"/>
  <c r="J9" i="3"/>
  <c r="I9" i="3"/>
  <c r="H9" i="3"/>
  <c r="G9" i="3"/>
  <c r="F9" i="3"/>
  <c r="E9" i="3"/>
  <c r="E23" i="3" s="1"/>
  <c r="C8" i="3"/>
  <c r="C7" i="3"/>
  <c r="C6" i="3"/>
  <c r="E13" i="16"/>
  <c r="O14" i="2" s="1"/>
  <c r="F24" i="11"/>
  <c r="F23" i="11"/>
  <c r="G23" i="11"/>
  <c r="C18" i="15"/>
  <c r="C14" i="15"/>
  <c r="C10" i="15"/>
  <c r="AC61" i="54"/>
  <c r="Z12" i="52"/>
  <c r="Z127" i="52"/>
  <c r="Z12" i="55"/>
  <c r="AB12" i="54"/>
  <c r="AC176" i="54"/>
  <c r="AL114" i="57"/>
  <c r="AK114" i="57"/>
  <c r="AJ114" i="57"/>
  <c r="AI114" i="57"/>
  <c r="AC114" i="57"/>
  <c r="AB114" i="57"/>
  <c r="AA114" i="57"/>
  <c r="Z114" i="57"/>
  <c r="AC114" i="58"/>
  <c r="AB114" i="58"/>
  <c r="AA114" i="58"/>
  <c r="Z114" i="58"/>
  <c r="AL114" i="59"/>
  <c r="AK114" i="59"/>
  <c r="AJ114" i="59"/>
  <c r="AI114" i="59"/>
  <c r="T77" i="34"/>
  <c r="Q8" i="59"/>
  <c r="R8" i="59"/>
  <c r="S8" i="59"/>
  <c r="T8" i="59"/>
  <c r="Q9" i="59"/>
  <c r="Q124" i="59" s="1"/>
  <c r="R9" i="59"/>
  <c r="R124" i="59"/>
  <c r="S9" i="59"/>
  <c r="T9" i="59"/>
  <c r="Q11" i="59"/>
  <c r="R11" i="59"/>
  <c r="R126" i="59" s="1"/>
  <c r="S11" i="59"/>
  <c r="S126" i="59" s="1"/>
  <c r="T11" i="59"/>
  <c r="Q12" i="59"/>
  <c r="R12" i="59"/>
  <c r="S12" i="59"/>
  <c r="T12" i="59"/>
  <c r="Z12" i="59"/>
  <c r="Z127" i="59"/>
  <c r="AA12" i="59"/>
  <c r="AB12" i="59"/>
  <c r="AB127" i="59" s="1"/>
  <c r="AC12" i="59"/>
  <c r="AC127" i="59"/>
  <c r="Q14" i="59"/>
  <c r="R14" i="59"/>
  <c r="S14" i="59"/>
  <c r="T14" i="59"/>
  <c r="Q15" i="59"/>
  <c r="R15" i="59"/>
  <c r="R130" i="59" s="1"/>
  <c r="S15" i="59"/>
  <c r="S130" i="59" s="1"/>
  <c r="T15" i="59"/>
  <c r="Q16" i="59"/>
  <c r="R16" i="59"/>
  <c r="R131" i="59" s="1"/>
  <c r="S16" i="59"/>
  <c r="T16" i="59"/>
  <c r="Q18" i="59"/>
  <c r="R18" i="59"/>
  <c r="R133" i="59" s="1"/>
  <c r="S18" i="59"/>
  <c r="T18" i="59"/>
  <c r="Q19" i="59"/>
  <c r="R19" i="59"/>
  <c r="R134" i="59"/>
  <c r="S19" i="59"/>
  <c r="T19" i="59"/>
  <c r="Q20" i="59"/>
  <c r="R20" i="59"/>
  <c r="S20" i="59"/>
  <c r="T20" i="59"/>
  <c r="T135" i="59"/>
  <c r="Q21" i="59"/>
  <c r="R21" i="59"/>
  <c r="R136" i="59" s="1"/>
  <c r="S21" i="59"/>
  <c r="T21" i="59"/>
  <c r="T136" i="59" s="1"/>
  <c r="Q22" i="59"/>
  <c r="R22" i="59"/>
  <c r="R137" i="59" s="1"/>
  <c r="S22" i="59"/>
  <c r="T22" i="59"/>
  <c r="Q23" i="59"/>
  <c r="R23" i="59"/>
  <c r="R138" i="59" s="1"/>
  <c r="S23" i="59"/>
  <c r="T23" i="59"/>
  <c r="Q24" i="59"/>
  <c r="R24" i="59"/>
  <c r="R139" i="59"/>
  <c r="S24" i="59"/>
  <c r="T24" i="59"/>
  <c r="T139" i="59" s="1"/>
  <c r="Q25" i="59"/>
  <c r="R25" i="59"/>
  <c r="R140" i="59"/>
  <c r="S25" i="59"/>
  <c r="T25" i="59"/>
  <c r="Q26" i="59"/>
  <c r="R26" i="59"/>
  <c r="S26" i="59"/>
  <c r="T26" i="59"/>
  <c r="T141" i="59"/>
  <c r="Q27" i="59"/>
  <c r="R27" i="59"/>
  <c r="R142" i="59" s="1"/>
  <c r="S27" i="59"/>
  <c r="T27" i="59"/>
  <c r="T142" i="59" s="1"/>
  <c r="Q28" i="59"/>
  <c r="R28" i="59"/>
  <c r="R143" i="59" s="1"/>
  <c r="S28" i="59"/>
  <c r="T28" i="59"/>
  <c r="Q29" i="59"/>
  <c r="R29" i="59"/>
  <c r="R144" i="59" s="1"/>
  <c r="S29" i="59"/>
  <c r="T29" i="59"/>
  <c r="Q30" i="59"/>
  <c r="R30" i="59"/>
  <c r="S30" i="59"/>
  <c r="T30" i="59"/>
  <c r="T145" i="59" s="1"/>
  <c r="Q31" i="59"/>
  <c r="R31" i="59"/>
  <c r="R146" i="59"/>
  <c r="S31" i="59"/>
  <c r="T31" i="59"/>
  <c r="Q33" i="59"/>
  <c r="Q148" i="59"/>
  <c r="R33" i="59"/>
  <c r="R148" i="59" s="1"/>
  <c r="S33" i="59"/>
  <c r="T33" i="59"/>
  <c r="Z33" i="59"/>
  <c r="AA33" i="59"/>
  <c r="AB33" i="59"/>
  <c r="AC33" i="59"/>
  <c r="Q34" i="59"/>
  <c r="R34" i="59"/>
  <c r="R149" i="59" s="1"/>
  <c r="S34" i="59"/>
  <c r="T34" i="59"/>
  <c r="Q35" i="59"/>
  <c r="R35" i="59"/>
  <c r="R150" i="59" s="1"/>
  <c r="S35" i="59"/>
  <c r="T35" i="59"/>
  <c r="T150" i="59" s="1"/>
  <c r="Q36" i="59"/>
  <c r="R36" i="59"/>
  <c r="R151" i="59" s="1"/>
  <c r="S36" i="59"/>
  <c r="T36" i="59"/>
  <c r="Q37" i="59"/>
  <c r="R37" i="59"/>
  <c r="R152" i="59" s="1"/>
  <c r="S37" i="59"/>
  <c r="T37" i="59"/>
  <c r="T152" i="59" s="1"/>
  <c r="Q38" i="59"/>
  <c r="R38" i="59"/>
  <c r="R153" i="59"/>
  <c r="S38" i="59"/>
  <c r="S153" i="59" s="1"/>
  <c r="T38" i="59"/>
  <c r="Q39" i="59"/>
  <c r="R39" i="59"/>
  <c r="R154" i="59" s="1"/>
  <c r="S39" i="59"/>
  <c r="T39" i="59"/>
  <c r="Q40" i="59"/>
  <c r="R40" i="59"/>
  <c r="R155" i="59" s="1"/>
  <c r="S40" i="59"/>
  <c r="S155" i="59" s="1"/>
  <c r="T40" i="59"/>
  <c r="Z40" i="59"/>
  <c r="AA40" i="59"/>
  <c r="AA155" i="59" s="1"/>
  <c r="AB40" i="59"/>
  <c r="AB155" i="59" s="1"/>
  <c r="AC40" i="59"/>
  <c r="AC155" i="59"/>
  <c r="Q41" i="59"/>
  <c r="R41" i="59"/>
  <c r="R156" i="59" s="1"/>
  <c r="S41" i="59"/>
  <c r="T41" i="59"/>
  <c r="Q42" i="59"/>
  <c r="Q157" i="59" s="1"/>
  <c r="R42" i="59"/>
  <c r="R157" i="59" s="1"/>
  <c r="S42" i="59"/>
  <c r="T42" i="59"/>
  <c r="T157" i="59" s="1"/>
  <c r="Q43" i="59"/>
  <c r="Q158" i="59" s="1"/>
  <c r="R43" i="59"/>
  <c r="R158" i="59" s="1"/>
  <c r="S43" i="59"/>
  <c r="T43" i="59"/>
  <c r="Q45" i="59"/>
  <c r="R45" i="59"/>
  <c r="S45" i="59"/>
  <c r="T45" i="59"/>
  <c r="T160" i="59" s="1"/>
  <c r="Z45" i="59"/>
  <c r="Z160" i="59" s="1"/>
  <c r="AA45" i="59"/>
  <c r="AA160" i="59" s="1"/>
  <c r="AB45" i="59"/>
  <c r="AB160" i="59"/>
  <c r="AC45" i="59"/>
  <c r="AC160" i="59" s="1"/>
  <c r="Q46" i="59"/>
  <c r="R46" i="59"/>
  <c r="R161" i="59" s="1"/>
  <c r="S46" i="59"/>
  <c r="S161" i="59" s="1"/>
  <c r="T46" i="59"/>
  <c r="T161" i="59"/>
  <c r="Q47" i="59"/>
  <c r="R47" i="59"/>
  <c r="R162" i="59" s="1"/>
  <c r="S47" i="59"/>
  <c r="T47" i="59"/>
  <c r="Q48" i="59"/>
  <c r="R48" i="59"/>
  <c r="R163" i="59" s="1"/>
  <c r="S48" i="59"/>
  <c r="T48" i="59"/>
  <c r="Q49" i="59"/>
  <c r="Q50" i="59"/>
  <c r="R49" i="59"/>
  <c r="S49" i="59"/>
  <c r="T49" i="59"/>
  <c r="Q51" i="59"/>
  <c r="Q166" i="59" s="1"/>
  <c r="R51" i="59"/>
  <c r="R166" i="59"/>
  <c r="S51" i="59"/>
  <c r="T51" i="59"/>
  <c r="Z51" i="59"/>
  <c r="AA51" i="59"/>
  <c r="AA166" i="59" s="1"/>
  <c r="AB51" i="59"/>
  <c r="AB166" i="59" s="1"/>
  <c r="AC51" i="59"/>
  <c r="AC166" i="59" s="1"/>
  <c r="Q52" i="59"/>
  <c r="Q167" i="59" s="1"/>
  <c r="R52" i="59"/>
  <c r="R167" i="59" s="1"/>
  <c r="S52" i="59"/>
  <c r="T52" i="59"/>
  <c r="T167" i="59" s="1"/>
  <c r="Z52" i="59"/>
  <c r="AA52" i="59"/>
  <c r="AA167" i="59"/>
  <c r="AB52" i="59"/>
  <c r="AC52" i="59"/>
  <c r="AC167" i="59" s="1"/>
  <c r="Q53" i="59"/>
  <c r="Q168" i="59"/>
  <c r="R53" i="59"/>
  <c r="R168" i="59" s="1"/>
  <c r="S53" i="59"/>
  <c r="T53" i="59"/>
  <c r="T168" i="59" s="1"/>
  <c r="Q54" i="59"/>
  <c r="R54" i="59"/>
  <c r="R169" i="59" s="1"/>
  <c r="S54" i="59"/>
  <c r="T54" i="59"/>
  <c r="Z54" i="59"/>
  <c r="Z169" i="59" s="1"/>
  <c r="AA54" i="59"/>
  <c r="AA169" i="59" s="1"/>
  <c r="AB54" i="59"/>
  <c r="AB169" i="59" s="1"/>
  <c r="AC54" i="59"/>
  <c r="AC169" i="59" s="1"/>
  <c r="Q55" i="59"/>
  <c r="R55" i="59"/>
  <c r="R170" i="59" s="1"/>
  <c r="S55" i="59"/>
  <c r="S170" i="59" s="1"/>
  <c r="T55" i="59"/>
  <c r="Q56" i="59"/>
  <c r="R56" i="59"/>
  <c r="R171" i="59" s="1"/>
  <c r="S56" i="59"/>
  <c r="T56" i="59"/>
  <c r="Q57" i="59"/>
  <c r="R57" i="59"/>
  <c r="R172" i="59" s="1"/>
  <c r="S57" i="59"/>
  <c r="T57" i="59"/>
  <c r="T172" i="59" s="1"/>
  <c r="Q58" i="59"/>
  <c r="R58" i="59"/>
  <c r="R173" i="59" s="1"/>
  <c r="S58" i="59"/>
  <c r="T58" i="59"/>
  <c r="T173" i="59" s="1"/>
  <c r="Q59" i="59"/>
  <c r="Q174" i="59" s="1"/>
  <c r="R59" i="59"/>
  <c r="R174" i="59" s="1"/>
  <c r="S59" i="59"/>
  <c r="T59" i="59"/>
  <c r="Q60" i="59"/>
  <c r="Q175" i="59" s="1"/>
  <c r="R60" i="59"/>
  <c r="R175" i="59" s="1"/>
  <c r="S60" i="59"/>
  <c r="T60" i="59"/>
  <c r="Z60" i="59"/>
  <c r="AA60" i="59"/>
  <c r="AB60" i="59"/>
  <c r="AC60" i="59"/>
  <c r="Q62" i="59"/>
  <c r="Q64" i="59" s="1"/>
  <c r="S62" i="59"/>
  <c r="T62" i="59"/>
  <c r="P124" i="59"/>
  <c r="Z64" i="59"/>
  <c r="AA64" i="59"/>
  <c r="AB64" i="59"/>
  <c r="AC64" i="59"/>
  <c r="AI64" i="59"/>
  <c r="AJ64" i="59"/>
  <c r="AK64" i="59"/>
  <c r="AL64" i="59"/>
  <c r="P65" i="59"/>
  <c r="P126" i="59" s="1"/>
  <c r="Q65" i="59"/>
  <c r="S65" i="59"/>
  <c r="T65" i="59"/>
  <c r="P66" i="59"/>
  <c r="P127" i="59" s="1"/>
  <c r="AJ127" i="59" s="1"/>
  <c r="K10" i="9" s="1"/>
  <c r="M10" i="9" s="1"/>
  <c r="Q66" i="59"/>
  <c r="S66" i="59"/>
  <c r="T66" i="59"/>
  <c r="Z67" i="59"/>
  <c r="AA67" i="59"/>
  <c r="AB67" i="59"/>
  <c r="AC67" i="59"/>
  <c r="AI67" i="59"/>
  <c r="AJ67" i="59"/>
  <c r="AK67" i="59"/>
  <c r="AL67" i="59"/>
  <c r="P68" i="59"/>
  <c r="Q68" i="59"/>
  <c r="S68" i="59"/>
  <c r="T68" i="59"/>
  <c r="P69" i="59"/>
  <c r="P130" i="59" s="1"/>
  <c r="Q69" i="59"/>
  <c r="S69" i="59"/>
  <c r="T69" i="59"/>
  <c r="P70" i="59"/>
  <c r="P131" i="59" s="1"/>
  <c r="Q70" i="59"/>
  <c r="S70" i="59"/>
  <c r="T70" i="59"/>
  <c r="P72" i="59"/>
  <c r="Q72" i="59"/>
  <c r="S72" i="59"/>
  <c r="T72" i="59"/>
  <c r="P73" i="59"/>
  <c r="Q73" i="59"/>
  <c r="S73" i="59"/>
  <c r="T73" i="59"/>
  <c r="Z73" i="59"/>
  <c r="AA73" i="59"/>
  <c r="AB73" i="59"/>
  <c r="AC73" i="59"/>
  <c r="AI73" i="59"/>
  <c r="AJ73" i="59"/>
  <c r="AK73" i="59"/>
  <c r="AL73" i="59"/>
  <c r="P74" i="59"/>
  <c r="Q74" i="59"/>
  <c r="Q135" i="59" s="1"/>
  <c r="S74" i="59"/>
  <c r="S135" i="59" s="1"/>
  <c r="T74" i="59"/>
  <c r="Z74" i="59"/>
  <c r="AA74" i="59"/>
  <c r="AB74" i="59"/>
  <c r="AC74" i="59"/>
  <c r="AI74" i="59"/>
  <c r="AJ74" i="59"/>
  <c r="AK74" i="59"/>
  <c r="AL74" i="59"/>
  <c r="P75" i="59"/>
  <c r="P136" i="59" s="1"/>
  <c r="Q75" i="59"/>
  <c r="S75" i="59"/>
  <c r="T75" i="59"/>
  <c r="Z75" i="59"/>
  <c r="AA75" i="59"/>
  <c r="AB75" i="59"/>
  <c r="AC75" i="59"/>
  <c r="AI75" i="59"/>
  <c r="AJ75" i="59"/>
  <c r="AK75" i="59"/>
  <c r="AL75" i="59"/>
  <c r="P76" i="59"/>
  <c r="P137" i="59" s="1"/>
  <c r="Q76" i="59"/>
  <c r="S76" i="59"/>
  <c r="S137" i="59" s="1"/>
  <c r="T76" i="59"/>
  <c r="P77" i="59"/>
  <c r="Q77" i="59"/>
  <c r="S77" i="59"/>
  <c r="T77" i="59"/>
  <c r="P78" i="59"/>
  <c r="Q78" i="59"/>
  <c r="S78" i="59"/>
  <c r="T78" i="59"/>
  <c r="P79" i="59"/>
  <c r="Q79" i="59"/>
  <c r="S79" i="59"/>
  <c r="T79" i="59"/>
  <c r="P80" i="59"/>
  <c r="Q80" i="59"/>
  <c r="Q141" i="59" s="1"/>
  <c r="S80" i="59"/>
  <c r="T80" i="59"/>
  <c r="Z80" i="59"/>
  <c r="AA80" i="59"/>
  <c r="AB80" i="59"/>
  <c r="AC80" i="59"/>
  <c r="AI80" i="59"/>
  <c r="AJ80" i="59"/>
  <c r="AK80" i="59"/>
  <c r="AL80" i="59"/>
  <c r="P81" i="59"/>
  <c r="Q81" i="59"/>
  <c r="Q142" i="59" s="1"/>
  <c r="S81" i="59"/>
  <c r="T81" i="59"/>
  <c r="P82" i="59"/>
  <c r="Q82" i="59"/>
  <c r="Q143" i="59" s="1"/>
  <c r="S82" i="59"/>
  <c r="T82" i="59"/>
  <c r="P83" i="59"/>
  <c r="Q83" i="59"/>
  <c r="Q144" i="59" s="1"/>
  <c r="S83" i="59"/>
  <c r="T83" i="59"/>
  <c r="P84" i="59"/>
  <c r="Q84" i="59"/>
  <c r="S84" i="59"/>
  <c r="S145" i="59" s="1"/>
  <c r="T84" i="59"/>
  <c r="P85" i="59"/>
  <c r="P146" i="59"/>
  <c r="Q85" i="59"/>
  <c r="S85" i="59"/>
  <c r="T85" i="59"/>
  <c r="Z86" i="59"/>
  <c r="AA86" i="59"/>
  <c r="AB86" i="59"/>
  <c r="AC86" i="59"/>
  <c r="AI86" i="59"/>
  <c r="AJ86" i="59"/>
  <c r="AK86" i="59"/>
  <c r="AL86" i="59"/>
  <c r="P87" i="59"/>
  <c r="P148" i="59"/>
  <c r="Q87" i="59"/>
  <c r="S87" i="59"/>
  <c r="T87" i="59"/>
  <c r="T148" i="59"/>
  <c r="P88" i="59"/>
  <c r="Q88" i="59"/>
  <c r="S88" i="59"/>
  <c r="S149" i="59"/>
  <c r="T88" i="59"/>
  <c r="Z88" i="59"/>
  <c r="AA88" i="59"/>
  <c r="AB88" i="59"/>
  <c r="AC88" i="59"/>
  <c r="AI88" i="59"/>
  <c r="AJ88" i="59"/>
  <c r="AK88" i="59"/>
  <c r="AL88" i="59"/>
  <c r="P89" i="59"/>
  <c r="P150" i="59" s="1"/>
  <c r="Q89" i="59"/>
  <c r="S89" i="59"/>
  <c r="S150" i="59" s="1"/>
  <c r="T89" i="59"/>
  <c r="Z89" i="59"/>
  <c r="AA89" i="59"/>
  <c r="AB89" i="59"/>
  <c r="AC89" i="59"/>
  <c r="AI89" i="59"/>
  <c r="AJ89" i="59"/>
  <c r="AK89" i="59"/>
  <c r="AL89" i="59"/>
  <c r="P90" i="59"/>
  <c r="Q90" i="59"/>
  <c r="S90" i="59"/>
  <c r="T90" i="59"/>
  <c r="P91" i="59"/>
  <c r="Q91" i="59"/>
  <c r="S91" i="59"/>
  <c r="T91" i="59"/>
  <c r="P92" i="59"/>
  <c r="Q92" i="59"/>
  <c r="S92" i="59"/>
  <c r="T92" i="59"/>
  <c r="Z92" i="59"/>
  <c r="AA92" i="59"/>
  <c r="AB92" i="59"/>
  <c r="AC92" i="59"/>
  <c r="AI92" i="59"/>
  <c r="AJ92" i="59"/>
  <c r="AK92" i="59"/>
  <c r="AL92" i="59"/>
  <c r="P93" i="59"/>
  <c r="Q93" i="59"/>
  <c r="S93" i="59"/>
  <c r="T93" i="59"/>
  <c r="Z93" i="59"/>
  <c r="AA93" i="59"/>
  <c r="AB93" i="59"/>
  <c r="AC93" i="59"/>
  <c r="AI93" i="59"/>
  <c r="AJ93" i="59"/>
  <c r="AK93" i="59"/>
  <c r="AL93" i="59"/>
  <c r="P94" i="59"/>
  <c r="Q94" i="59"/>
  <c r="S94" i="59"/>
  <c r="T94" i="59"/>
  <c r="Z94" i="59"/>
  <c r="AA94" i="59"/>
  <c r="AB94" i="59"/>
  <c r="AC94" i="59"/>
  <c r="AI94" i="59"/>
  <c r="AJ94" i="59"/>
  <c r="AK94" i="59"/>
  <c r="AL94" i="59"/>
  <c r="P95" i="59"/>
  <c r="Q95" i="59"/>
  <c r="S95" i="59"/>
  <c r="S156" i="59" s="1"/>
  <c r="T95" i="59"/>
  <c r="Z95" i="59"/>
  <c r="AA95" i="59"/>
  <c r="AB95" i="59"/>
  <c r="AC95" i="59"/>
  <c r="AI95" i="59"/>
  <c r="AJ95" i="59"/>
  <c r="AK95" i="59"/>
  <c r="AL95" i="59"/>
  <c r="P96" i="59"/>
  <c r="Q96" i="59"/>
  <c r="S96" i="59"/>
  <c r="T96" i="59"/>
  <c r="Z96" i="59"/>
  <c r="AA96" i="59"/>
  <c r="AB96" i="59"/>
  <c r="AC96" i="59"/>
  <c r="AI96" i="59"/>
  <c r="AJ96" i="59"/>
  <c r="AK96" i="59"/>
  <c r="AL96" i="59"/>
  <c r="P97" i="59"/>
  <c r="P158" i="59" s="1"/>
  <c r="Q97" i="59"/>
  <c r="S97" i="59"/>
  <c r="T97" i="59"/>
  <c r="Z98" i="59"/>
  <c r="AA98" i="59"/>
  <c r="AB98" i="59"/>
  <c r="AC98" i="59"/>
  <c r="AI98" i="59"/>
  <c r="AJ98" i="59"/>
  <c r="AK98" i="59"/>
  <c r="AL98" i="59"/>
  <c r="P99" i="59"/>
  <c r="Q99" i="59"/>
  <c r="S99" i="59"/>
  <c r="T99" i="59"/>
  <c r="Z99" i="59"/>
  <c r="AA99" i="59"/>
  <c r="AB99" i="59"/>
  <c r="AC99" i="59"/>
  <c r="AI99" i="59"/>
  <c r="AJ99" i="59"/>
  <c r="AK99" i="59"/>
  <c r="AL99" i="59"/>
  <c r="P100" i="59"/>
  <c r="Q100" i="59"/>
  <c r="Q161" i="59" s="1"/>
  <c r="S100" i="59"/>
  <c r="T100" i="59"/>
  <c r="P101" i="59"/>
  <c r="Q101" i="59"/>
  <c r="Q162" i="59"/>
  <c r="S101" i="59"/>
  <c r="T101" i="59"/>
  <c r="Z101" i="59"/>
  <c r="AA101" i="59"/>
  <c r="AB101" i="59"/>
  <c r="AC101" i="59"/>
  <c r="AI101" i="59"/>
  <c r="AJ101" i="59"/>
  <c r="AK101" i="59"/>
  <c r="AL101" i="59"/>
  <c r="P102" i="59"/>
  <c r="Q102" i="59"/>
  <c r="S102" i="59"/>
  <c r="T102" i="59"/>
  <c r="T163" i="59" s="1"/>
  <c r="P103" i="59"/>
  <c r="P104" i="59"/>
  <c r="Q103" i="59"/>
  <c r="Q164" i="59"/>
  <c r="S103" i="59"/>
  <c r="S164" i="59"/>
  <c r="T103" i="59"/>
  <c r="Z104" i="59"/>
  <c r="AA104" i="59"/>
  <c r="AB104" i="59"/>
  <c r="AC104" i="59"/>
  <c r="AI104" i="59"/>
  <c r="AJ104" i="59"/>
  <c r="AK104" i="59"/>
  <c r="AL104" i="59"/>
  <c r="P105" i="59"/>
  <c r="Q105" i="59"/>
  <c r="S105" i="59"/>
  <c r="T105" i="59"/>
  <c r="Z105" i="59"/>
  <c r="AA105" i="59"/>
  <c r="AB105" i="59"/>
  <c r="AC105" i="59"/>
  <c r="AC113" i="59" s="1"/>
  <c r="AI105" i="59"/>
  <c r="AJ105" i="59"/>
  <c r="AK105" i="59"/>
  <c r="AL105" i="59"/>
  <c r="P106" i="59"/>
  <c r="Q106" i="59"/>
  <c r="S106" i="59"/>
  <c r="T106" i="59"/>
  <c r="P107" i="59"/>
  <c r="Q107" i="59"/>
  <c r="S107" i="59"/>
  <c r="T107" i="59"/>
  <c r="Z107" i="59"/>
  <c r="AA107" i="59"/>
  <c r="AA113" i="59" s="1"/>
  <c r="AB107" i="59"/>
  <c r="AC107" i="59"/>
  <c r="AI107" i="59"/>
  <c r="AI113" i="59" s="1"/>
  <c r="AJ107" i="59"/>
  <c r="AK107" i="59"/>
  <c r="AL107" i="59"/>
  <c r="AL113" i="59" s="1"/>
  <c r="P108" i="59"/>
  <c r="Q108" i="59"/>
  <c r="S108" i="59"/>
  <c r="T108" i="59"/>
  <c r="T169" i="59"/>
  <c r="P109" i="59"/>
  <c r="Q109" i="59"/>
  <c r="S109" i="59"/>
  <c r="T109" i="59"/>
  <c r="P110" i="59"/>
  <c r="Q110" i="59"/>
  <c r="S110" i="59"/>
  <c r="T110" i="59"/>
  <c r="P111" i="59"/>
  <c r="Q111" i="59"/>
  <c r="Q172" i="59" s="1"/>
  <c r="S111" i="59"/>
  <c r="T111" i="59"/>
  <c r="P112" i="59"/>
  <c r="Q112" i="59"/>
  <c r="Q173" i="59" s="1"/>
  <c r="S112" i="59"/>
  <c r="T112" i="59"/>
  <c r="P113" i="59"/>
  <c r="Q113" i="59"/>
  <c r="S113" i="59"/>
  <c r="T113" i="59"/>
  <c r="T174" i="59" s="1"/>
  <c r="P114" i="59"/>
  <c r="Q114" i="59"/>
  <c r="S114" i="59"/>
  <c r="T114" i="59"/>
  <c r="Z114" i="59"/>
  <c r="AA114" i="59"/>
  <c r="AB114" i="59"/>
  <c r="AC114" i="59"/>
  <c r="T126" i="59"/>
  <c r="R127" i="59"/>
  <c r="R135" i="59"/>
  <c r="R141" i="59"/>
  <c r="R145" i="59"/>
  <c r="T146" i="59"/>
  <c r="P154" i="59"/>
  <c r="R160" i="59"/>
  <c r="P161" i="59"/>
  <c r="T166" i="59"/>
  <c r="Z167" i="59"/>
  <c r="S172" i="59"/>
  <c r="S174" i="59"/>
  <c r="S175" i="59"/>
  <c r="Q8" i="58"/>
  <c r="R8" i="58"/>
  <c r="R123" i="58" s="1"/>
  <c r="S8" i="58"/>
  <c r="T8" i="58"/>
  <c r="T123" i="58" s="1"/>
  <c r="Q9" i="58"/>
  <c r="Q124" i="58" s="1"/>
  <c r="R9" i="58"/>
  <c r="R124" i="58" s="1"/>
  <c r="S9" i="58"/>
  <c r="T9" i="58"/>
  <c r="Q11" i="58"/>
  <c r="R11" i="58"/>
  <c r="R126" i="58"/>
  <c r="S11" i="58"/>
  <c r="T11" i="58"/>
  <c r="Q12" i="58"/>
  <c r="R12" i="58"/>
  <c r="R127" i="58"/>
  <c r="S12" i="58"/>
  <c r="T12" i="58"/>
  <c r="Z12" i="58"/>
  <c r="Z127" i="58"/>
  <c r="AA12" i="58"/>
  <c r="AA127" i="58"/>
  <c r="AB12" i="58"/>
  <c r="AB127" i="58"/>
  <c r="AC12" i="58"/>
  <c r="AC127" i="58"/>
  <c r="Q14" i="58"/>
  <c r="R14" i="58"/>
  <c r="R129" i="58" s="1"/>
  <c r="S14" i="58"/>
  <c r="T14" i="58"/>
  <c r="Q15" i="58"/>
  <c r="R15" i="58"/>
  <c r="R130" i="58" s="1"/>
  <c r="S15" i="58"/>
  <c r="T15" i="58"/>
  <c r="Q16" i="58"/>
  <c r="R16" i="58"/>
  <c r="R131" i="58" s="1"/>
  <c r="S16" i="58"/>
  <c r="T16" i="58"/>
  <c r="Q18" i="58"/>
  <c r="Q133" i="58" s="1"/>
  <c r="R18" i="58"/>
  <c r="R133" i="58" s="1"/>
  <c r="S18" i="58"/>
  <c r="T18" i="58"/>
  <c r="Q19" i="58"/>
  <c r="R19" i="58"/>
  <c r="R134" i="58" s="1"/>
  <c r="S19" i="58"/>
  <c r="T19" i="58"/>
  <c r="Q20" i="58"/>
  <c r="Q135" i="58" s="1"/>
  <c r="R20" i="58"/>
  <c r="R135" i="58" s="1"/>
  <c r="S20" i="58"/>
  <c r="T20" i="58"/>
  <c r="Q21" i="58"/>
  <c r="Q136" i="58" s="1"/>
  <c r="R21" i="58"/>
  <c r="R136" i="58" s="1"/>
  <c r="S21" i="58"/>
  <c r="S136" i="58"/>
  <c r="T21" i="58"/>
  <c r="Q22" i="58"/>
  <c r="Q137" i="58"/>
  <c r="R22" i="58"/>
  <c r="R137" i="58" s="1"/>
  <c r="S22" i="58"/>
  <c r="T22" i="58"/>
  <c r="Q23" i="58"/>
  <c r="Q138" i="58" s="1"/>
  <c r="R23" i="58"/>
  <c r="R138" i="58" s="1"/>
  <c r="S23" i="58"/>
  <c r="T23" i="58"/>
  <c r="Q24" i="58"/>
  <c r="Q139" i="58" s="1"/>
  <c r="R24" i="58"/>
  <c r="R139" i="58" s="1"/>
  <c r="S24" i="58"/>
  <c r="T24" i="58"/>
  <c r="Q25" i="58"/>
  <c r="Q140" i="58" s="1"/>
  <c r="R25" i="58"/>
  <c r="R140" i="58" s="1"/>
  <c r="S25" i="58"/>
  <c r="T25" i="58"/>
  <c r="Q26" i="58"/>
  <c r="R26" i="58"/>
  <c r="R141" i="58" s="1"/>
  <c r="S26" i="58"/>
  <c r="T26" i="58"/>
  <c r="Q27" i="58"/>
  <c r="Q142" i="58" s="1"/>
  <c r="R27" i="58"/>
  <c r="R142" i="58"/>
  <c r="S27" i="58"/>
  <c r="T27" i="58"/>
  <c r="Q28" i="58"/>
  <c r="R28" i="58"/>
  <c r="R143" i="58" s="1"/>
  <c r="S28" i="58"/>
  <c r="T28" i="58"/>
  <c r="Q29" i="58"/>
  <c r="R29" i="58"/>
  <c r="R144" i="58" s="1"/>
  <c r="S29" i="58"/>
  <c r="T29" i="58"/>
  <c r="Q30" i="58"/>
  <c r="R30" i="58"/>
  <c r="R145" i="58" s="1"/>
  <c r="S30" i="58"/>
  <c r="T30" i="58"/>
  <c r="Q31" i="58"/>
  <c r="R31" i="58"/>
  <c r="R146" i="58" s="1"/>
  <c r="S31" i="58"/>
  <c r="S146" i="58" s="1"/>
  <c r="T31" i="58"/>
  <c r="Q33" i="58"/>
  <c r="R33" i="58"/>
  <c r="R148" i="58"/>
  <c r="S33" i="58"/>
  <c r="T33" i="58"/>
  <c r="T148" i="58" s="1"/>
  <c r="AC148" i="58" s="1"/>
  <c r="AC149" i="58" s="1"/>
  <c r="Z33" i="58"/>
  <c r="AA33" i="58"/>
  <c r="AB33" i="58"/>
  <c r="AC33" i="58"/>
  <c r="Q34" i="58"/>
  <c r="R34" i="58"/>
  <c r="R149" i="58" s="1"/>
  <c r="S34" i="58"/>
  <c r="T34" i="58"/>
  <c r="Q35" i="58"/>
  <c r="R35" i="58"/>
  <c r="R150" i="58" s="1"/>
  <c r="S35" i="58"/>
  <c r="T35" i="58"/>
  <c r="Q36" i="58"/>
  <c r="R36" i="58"/>
  <c r="R151" i="58"/>
  <c r="S36" i="58"/>
  <c r="T36" i="58"/>
  <c r="Q37" i="58"/>
  <c r="R37" i="58"/>
  <c r="R152" i="58" s="1"/>
  <c r="S37" i="58"/>
  <c r="T37" i="58"/>
  <c r="Q38" i="58"/>
  <c r="R38" i="58"/>
  <c r="R153" i="58" s="1"/>
  <c r="S38" i="58"/>
  <c r="T38" i="58"/>
  <c r="Q39" i="58"/>
  <c r="R39" i="58"/>
  <c r="R154" i="58" s="1"/>
  <c r="S39" i="58"/>
  <c r="T39" i="58"/>
  <c r="Q40" i="58"/>
  <c r="R40" i="58"/>
  <c r="R155" i="58"/>
  <c r="S40" i="58"/>
  <c r="S155" i="58" s="1"/>
  <c r="T40" i="58"/>
  <c r="Z40" i="58"/>
  <c r="Z155" i="58" s="1"/>
  <c r="AA40" i="58"/>
  <c r="AA155" i="58" s="1"/>
  <c r="AB40" i="58"/>
  <c r="AB155" i="58" s="1"/>
  <c r="AC40" i="58"/>
  <c r="Q41" i="58"/>
  <c r="R41" i="58"/>
  <c r="R156" i="58" s="1"/>
  <c r="S41" i="58"/>
  <c r="S156" i="58" s="1"/>
  <c r="T41" i="58"/>
  <c r="Q42" i="58"/>
  <c r="R42" i="58"/>
  <c r="R157" i="58" s="1"/>
  <c r="S42" i="58"/>
  <c r="T42" i="58"/>
  <c r="T157" i="58" s="1"/>
  <c r="Q43" i="58"/>
  <c r="R43" i="58"/>
  <c r="R158" i="58" s="1"/>
  <c r="S43" i="58"/>
  <c r="T43" i="58"/>
  <c r="T158" i="58" s="1"/>
  <c r="Q45" i="58"/>
  <c r="R45" i="58"/>
  <c r="R160" i="58"/>
  <c r="S45" i="58"/>
  <c r="S160" i="58" s="1"/>
  <c r="T45" i="58"/>
  <c r="Z45" i="58"/>
  <c r="Z160" i="58"/>
  <c r="AA45" i="58"/>
  <c r="AA160" i="58" s="1"/>
  <c r="AB45" i="58"/>
  <c r="AB160" i="58" s="1"/>
  <c r="AC45" i="58"/>
  <c r="AC160" i="58" s="1"/>
  <c r="Q46" i="58"/>
  <c r="R46" i="58"/>
  <c r="R161" i="58" s="1"/>
  <c r="S46" i="58"/>
  <c r="T46" i="58"/>
  <c r="T161" i="58"/>
  <c r="Q47" i="58"/>
  <c r="R47" i="58"/>
  <c r="R162" i="58" s="1"/>
  <c r="S47" i="58"/>
  <c r="T47" i="58"/>
  <c r="Q48" i="58"/>
  <c r="R48" i="58"/>
  <c r="R163" i="58"/>
  <c r="S48" i="58"/>
  <c r="T48" i="58"/>
  <c r="Q49" i="58"/>
  <c r="R49" i="58"/>
  <c r="S49" i="58"/>
  <c r="T49" i="58"/>
  <c r="Q51" i="58"/>
  <c r="R51" i="58"/>
  <c r="R166" i="58" s="1"/>
  <c r="S51" i="58"/>
  <c r="T51" i="58"/>
  <c r="Z51" i="58"/>
  <c r="Z166" i="58" s="1"/>
  <c r="AA51" i="58"/>
  <c r="AA166" i="58" s="1"/>
  <c r="AB51" i="58"/>
  <c r="AB166" i="58" s="1"/>
  <c r="AC51" i="58"/>
  <c r="AC166" i="58"/>
  <c r="Q52" i="58"/>
  <c r="R52" i="58"/>
  <c r="R167" i="58" s="1"/>
  <c r="S52" i="58"/>
  <c r="T52" i="58"/>
  <c r="T167" i="58" s="1"/>
  <c r="Z52" i="58"/>
  <c r="Z167" i="58" s="1"/>
  <c r="AA52" i="58"/>
  <c r="AA167" i="58"/>
  <c r="AB52" i="58"/>
  <c r="AB167" i="58" s="1"/>
  <c r="AC52" i="58"/>
  <c r="AC167" i="58" s="1"/>
  <c r="Q53" i="58"/>
  <c r="R53" i="58"/>
  <c r="R168" i="58" s="1"/>
  <c r="S53" i="58"/>
  <c r="T53" i="58"/>
  <c r="Q54" i="58"/>
  <c r="R54" i="58"/>
  <c r="R169" i="58"/>
  <c r="S54" i="58"/>
  <c r="T54" i="58"/>
  <c r="Z54" i="58"/>
  <c r="Z169" i="58"/>
  <c r="AA54" i="58"/>
  <c r="AB54" i="58"/>
  <c r="AB169" i="58" s="1"/>
  <c r="AC54" i="58"/>
  <c r="AC169" i="58" s="1"/>
  <c r="Q55" i="58"/>
  <c r="R55" i="58"/>
  <c r="R170" i="58" s="1"/>
  <c r="S55" i="58"/>
  <c r="T55" i="58"/>
  <c r="Q56" i="58"/>
  <c r="R56" i="58"/>
  <c r="R171" i="58" s="1"/>
  <c r="S56" i="58"/>
  <c r="T56" i="58"/>
  <c r="Q57" i="58"/>
  <c r="R57" i="58"/>
  <c r="R172" i="58" s="1"/>
  <c r="S57" i="58"/>
  <c r="T57" i="58"/>
  <c r="Q58" i="58"/>
  <c r="R58" i="58"/>
  <c r="R173" i="58" s="1"/>
  <c r="S58" i="58"/>
  <c r="T58" i="58"/>
  <c r="T173" i="58"/>
  <c r="Q59" i="58"/>
  <c r="R59" i="58"/>
  <c r="R174" i="58"/>
  <c r="S59" i="58"/>
  <c r="S174" i="58" s="1"/>
  <c r="T59" i="58"/>
  <c r="Q60" i="58"/>
  <c r="Q175" i="58"/>
  <c r="R60" i="58"/>
  <c r="R175" i="58" s="1"/>
  <c r="S60" i="58"/>
  <c r="T60" i="58"/>
  <c r="Z60" i="58"/>
  <c r="AA60" i="58"/>
  <c r="AB60" i="58"/>
  <c r="AC60" i="58"/>
  <c r="P62" i="58"/>
  <c r="Q62" i="58"/>
  <c r="Q123" i="58" s="1"/>
  <c r="S62" i="58"/>
  <c r="T62" i="58"/>
  <c r="Z64" i="58"/>
  <c r="AA64" i="58"/>
  <c r="AB64" i="58"/>
  <c r="AC64" i="58"/>
  <c r="AI64" i="58"/>
  <c r="AJ64" i="58"/>
  <c r="AK64" i="58"/>
  <c r="AL64" i="58"/>
  <c r="P65" i="58"/>
  <c r="P126" i="58" s="1"/>
  <c r="Q65" i="58"/>
  <c r="S65" i="58"/>
  <c r="T65" i="58"/>
  <c r="P66" i="58"/>
  <c r="Q66" i="58"/>
  <c r="Q127" i="58"/>
  <c r="S66" i="58"/>
  <c r="S67" i="58" s="1"/>
  <c r="T66" i="58"/>
  <c r="Z67" i="58"/>
  <c r="AA67" i="58"/>
  <c r="AB67" i="58"/>
  <c r="AC67" i="58"/>
  <c r="AI67" i="58"/>
  <c r="AJ67" i="58"/>
  <c r="AK67" i="58"/>
  <c r="AL67" i="58"/>
  <c r="P68" i="58"/>
  <c r="Q68" i="58"/>
  <c r="S68" i="58"/>
  <c r="S129" i="58" s="1"/>
  <c r="T68" i="58"/>
  <c r="P69" i="58"/>
  <c r="Q69" i="58"/>
  <c r="S69" i="58"/>
  <c r="T69" i="58"/>
  <c r="P70" i="58"/>
  <c r="P131" i="58" s="1"/>
  <c r="Q70" i="58"/>
  <c r="S70" i="58"/>
  <c r="T70" i="58"/>
  <c r="T131" i="58"/>
  <c r="P72" i="58"/>
  <c r="Q72" i="58"/>
  <c r="S72" i="58"/>
  <c r="T72" i="58"/>
  <c r="T133" i="58" s="1"/>
  <c r="P73" i="58"/>
  <c r="Q73" i="58"/>
  <c r="S73" i="58"/>
  <c r="T73" i="58"/>
  <c r="T134" i="58" s="1"/>
  <c r="Z73" i="58"/>
  <c r="AA73" i="58"/>
  <c r="AB73" i="58"/>
  <c r="AC73" i="58"/>
  <c r="AI73" i="58"/>
  <c r="AJ73" i="58"/>
  <c r="AK73" i="58"/>
  <c r="AL73" i="58"/>
  <c r="P74" i="58"/>
  <c r="P135" i="58" s="1"/>
  <c r="Q74" i="58"/>
  <c r="S74" i="58"/>
  <c r="T74" i="58"/>
  <c r="T135" i="58" s="1"/>
  <c r="Z74" i="58"/>
  <c r="AA74" i="58"/>
  <c r="AB74" i="58"/>
  <c r="AC74" i="58"/>
  <c r="AI74" i="58"/>
  <c r="AJ74" i="58"/>
  <c r="AK74" i="58"/>
  <c r="AL74" i="58"/>
  <c r="P75" i="58"/>
  <c r="Q75" i="58"/>
  <c r="S75" i="58"/>
  <c r="T75" i="58"/>
  <c r="Z75" i="58"/>
  <c r="AA75" i="58"/>
  <c r="AB75" i="58"/>
  <c r="AC75" i="58"/>
  <c r="AI75" i="58"/>
  <c r="AJ75" i="58"/>
  <c r="AK75" i="58"/>
  <c r="AL75" i="58"/>
  <c r="P76" i="58"/>
  <c r="Q76" i="58"/>
  <c r="S76" i="58"/>
  <c r="T76" i="58"/>
  <c r="T137" i="58" s="1"/>
  <c r="P77" i="58"/>
  <c r="Q77" i="58"/>
  <c r="S77" i="58"/>
  <c r="S138" i="58" s="1"/>
  <c r="T77" i="58"/>
  <c r="T138" i="58" s="1"/>
  <c r="P78" i="58"/>
  <c r="P139" i="58" s="1"/>
  <c r="Q78" i="58"/>
  <c r="S78" i="58"/>
  <c r="T78" i="58"/>
  <c r="P79" i="58"/>
  <c r="P140" i="58" s="1"/>
  <c r="Q79" i="58"/>
  <c r="S79" i="58"/>
  <c r="T79" i="58"/>
  <c r="P80" i="58"/>
  <c r="P141" i="58" s="1"/>
  <c r="Q80" i="58"/>
  <c r="S80" i="58"/>
  <c r="T80" i="58"/>
  <c r="Z80" i="58"/>
  <c r="AA80" i="58"/>
  <c r="AB80" i="58"/>
  <c r="AC80" i="58"/>
  <c r="AI80" i="58"/>
  <c r="AJ80" i="58"/>
  <c r="AK80" i="58"/>
  <c r="AL80" i="58"/>
  <c r="P81" i="58"/>
  <c r="P142" i="58" s="1"/>
  <c r="Q81" i="58"/>
  <c r="S81" i="58"/>
  <c r="T81" i="58"/>
  <c r="P82" i="58"/>
  <c r="Q82" i="58"/>
  <c r="Q143" i="58" s="1"/>
  <c r="S82" i="58"/>
  <c r="S143" i="58" s="1"/>
  <c r="T82" i="58"/>
  <c r="T143" i="58" s="1"/>
  <c r="P83" i="58"/>
  <c r="Q83" i="58"/>
  <c r="S83" i="58"/>
  <c r="T83" i="58"/>
  <c r="P84" i="58"/>
  <c r="P145" i="58"/>
  <c r="Q84" i="58"/>
  <c r="S84" i="58"/>
  <c r="S145" i="58" s="1"/>
  <c r="T84" i="58"/>
  <c r="P85" i="58"/>
  <c r="P146" i="58" s="1"/>
  <c r="Q85" i="58"/>
  <c r="S85" i="58"/>
  <c r="T85" i="58"/>
  <c r="Z86" i="58"/>
  <c r="AA86" i="58"/>
  <c r="AB86" i="58"/>
  <c r="AC86" i="58"/>
  <c r="AI86" i="58"/>
  <c r="AJ86" i="58"/>
  <c r="AK86" i="58"/>
  <c r="AL86" i="58"/>
  <c r="P87" i="58"/>
  <c r="Q87" i="58"/>
  <c r="S87" i="58"/>
  <c r="T87" i="58"/>
  <c r="P88" i="58"/>
  <c r="Q88" i="58"/>
  <c r="S88" i="58"/>
  <c r="T88" i="58"/>
  <c r="T149" i="58" s="1"/>
  <c r="Z88" i="58"/>
  <c r="AA88" i="58"/>
  <c r="AB88" i="58"/>
  <c r="AC88" i="58"/>
  <c r="AI88" i="58"/>
  <c r="AJ88" i="58"/>
  <c r="AK88" i="58"/>
  <c r="AL88" i="58"/>
  <c r="P89" i="58"/>
  <c r="P150" i="58" s="1"/>
  <c r="Q89" i="58"/>
  <c r="S89" i="58"/>
  <c r="T89" i="58"/>
  <c r="Z89" i="58"/>
  <c r="AA89" i="58"/>
  <c r="AB89" i="58"/>
  <c r="AC89" i="58"/>
  <c r="AI89" i="58"/>
  <c r="AJ89" i="58"/>
  <c r="AK89" i="58"/>
  <c r="AL89" i="58"/>
  <c r="P90" i="58"/>
  <c r="P151" i="58"/>
  <c r="Q90" i="58"/>
  <c r="S90" i="58"/>
  <c r="T90" i="58"/>
  <c r="P91" i="58"/>
  <c r="Q91" i="58"/>
  <c r="Q152" i="58"/>
  <c r="S91" i="58"/>
  <c r="S152" i="58" s="1"/>
  <c r="T91" i="58"/>
  <c r="P92" i="58"/>
  <c r="Q92" i="58"/>
  <c r="S92" i="58"/>
  <c r="T92" i="58"/>
  <c r="T153" i="58" s="1"/>
  <c r="Z92" i="58"/>
  <c r="AA92" i="58"/>
  <c r="AB92" i="58"/>
  <c r="AC92" i="58"/>
  <c r="AI92" i="58"/>
  <c r="AJ92" i="58"/>
  <c r="AK92" i="58"/>
  <c r="AL92" i="58"/>
  <c r="P93" i="58"/>
  <c r="Q93" i="58"/>
  <c r="S93" i="58"/>
  <c r="T93" i="58"/>
  <c r="Z93" i="58"/>
  <c r="AA93" i="58"/>
  <c r="AB93" i="58"/>
  <c r="AC93" i="58"/>
  <c r="AI93" i="58"/>
  <c r="AJ93" i="58"/>
  <c r="AK93" i="58"/>
  <c r="AL93" i="58"/>
  <c r="P94" i="58"/>
  <c r="P155" i="58" s="1"/>
  <c r="Q94" i="58"/>
  <c r="S94" i="58"/>
  <c r="T94" i="58"/>
  <c r="T155" i="58" s="1"/>
  <c r="Z94" i="58"/>
  <c r="AA94" i="58"/>
  <c r="AB94" i="58"/>
  <c r="AC94" i="58"/>
  <c r="AI94" i="58"/>
  <c r="AJ94" i="58"/>
  <c r="AK94" i="58"/>
  <c r="AL94" i="58"/>
  <c r="P95" i="58"/>
  <c r="Q95" i="58"/>
  <c r="S95" i="58"/>
  <c r="T95" i="58"/>
  <c r="T156" i="58" s="1"/>
  <c r="Z95" i="58"/>
  <c r="AA95" i="58"/>
  <c r="AB95" i="58"/>
  <c r="AC95" i="58"/>
  <c r="AI95" i="58"/>
  <c r="AJ95" i="58"/>
  <c r="AK95" i="58"/>
  <c r="AL95" i="58"/>
  <c r="P96" i="58"/>
  <c r="P157" i="58"/>
  <c r="Q96" i="58"/>
  <c r="S96" i="58"/>
  <c r="T96" i="58"/>
  <c r="Z96" i="58"/>
  <c r="AA96" i="58"/>
  <c r="AB96" i="58"/>
  <c r="AC96" i="58"/>
  <c r="AI96" i="58"/>
  <c r="AJ96" i="58"/>
  <c r="AK96" i="58"/>
  <c r="AL96" i="58"/>
  <c r="P97" i="58"/>
  <c r="Q97" i="58"/>
  <c r="S97" i="58"/>
  <c r="S158" i="58" s="1"/>
  <c r="T97" i="58"/>
  <c r="Z98" i="58"/>
  <c r="AA98" i="58"/>
  <c r="AB98" i="58"/>
  <c r="AC98" i="58"/>
  <c r="AI98" i="58"/>
  <c r="AJ98" i="58"/>
  <c r="AK98" i="58"/>
  <c r="AL98" i="58"/>
  <c r="P99" i="58"/>
  <c r="Q99" i="58"/>
  <c r="Q160" i="58" s="1"/>
  <c r="AI160" i="58" s="1"/>
  <c r="S99" i="58"/>
  <c r="T99" i="58"/>
  <c r="Z99" i="58"/>
  <c r="AA99" i="58"/>
  <c r="AB99" i="58"/>
  <c r="AC99" i="58"/>
  <c r="AI99" i="58"/>
  <c r="AJ99" i="58"/>
  <c r="AK99" i="58"/>
  <c r="AL99" i="58"/>
  <c r="P100" i="58"/>
  <c r="Q100" i="58"/>
  <c r="S100" i="58"/>
  <c r="S161" i="58" s="1"/>
  <c r="T100" i="58"/>
  <c r="P101" i="58"/>
  <c r="P162" i="58" s="1"/>
  <c r="Q101" i="58"/>
  <c r="S101" i="58"/>
  <c r="T101" i="58"/>
  <c r="Z101" i="58"/>
  <c r="AA101" i="58"/>
  <c r="AB101" i="58"/>
  <c r="AC101" i="58"/>
  <c r="AI101" i="58"/>
  <c r="AJ101" i="58"/>
  <c r="AK101" i="58"/>
  <c r="AL101" i="58"/>
  <c r="P102" i="58"/>
  <c r="Q102" i="58"/>
  <c r="S102" i="58"/>
  <c r="T102" i="58"/>
  <c r="P103" i="58"/>
  <c r="Q103" i="58"/>
  <c r="Q104" i="58"/>
  <c r="S103" i="58"/>
  <c r="T103" i="58"/>
  <c r="T164" i="58" s="1"/>
  <c r="Z104" i="58"/>
  <c r="AA104" i="58"/>
  <c r="AB104" i="58"/>
  <c r="AC104" i="58"/>
  <c r="AI104" i="58"/>
  <c r="AJ104" i="58"/>
  <c r="AK104" i="58"/>
  <c r="AL104" i="58"/>
  <c r="P105" i="58"/>
  <c r="Q105" i="58"/>
  <c r="S105" i="58"/>
  <c r="S166" i="58"/>
  <c r="T105" i="58"/>
  <c r="Z105" i="58"/>
  <c r="Z113" i="58" s="1"/>
  <c r="AA105" i="58"/>
  <c r="AB105" i="58"/>
  <c r="AC105" i="58"/>
  <c r="AI105" i="58"/>
  <c r="AJ105" i="58"/>
  <c r="AK105" i="58"/>
  <c r="AK113" i="58" s="1"/>
  <c r="AL105" i="58"/>
  <c r="P106" i="58"/>
  <c r="Q106" i="58"/>
  <c r="S106" i="58"/>
  <c r="T106" i="58"/>
  <c r="P107" i="58"/>
  <c r="Q107" i="58"/>
  <c r="S107" i="58"/>
  <c r="T107" i="58"/>
  <c r="Z107" i="58"/>
  <c r="AA107" i="58"/>
  <c r="AB107" i="58"/>
  <c r="AC107" i="58"/>
  <c r="AC113" i="58" s="1"/>
  <c r="AI107" i="58"/>
  <c r="AJ107" i="58"/>
  <c r="AK107" i="58"/>
  <c r="AL107" i="58"/>
  <c r="AL113" i="58" s="1"/>
  <c r="P108" i="58"/>
  <c r="Q108" i="58"/>
  <c r="S108" i="58"/>
  <c r="S169" i="58" s="1"/>
  <c r="T108" i="58"/>
  <c r="P109" i="58"/>
  <c r="Q109" i="58"/>
  <c r="Q170" i="58" s="1"/>
  <c r="S109" i="58"/>
  <c r="T109" i="58"/>
  <c r="P110" i="58"/>
  <c r="P171" i="58" s="1"/>
  <c r="Q110" i="58"/>
  <c r="S110" i="58"/>
  <c r="S171" i="58" s="1"/>
  <c r="T110" i="58"/>
  <c r="P111" i="58"/>
  <c r="Q111" i="58"/>
  <c r="S111" i="58"/>
  <c r="T111" i="58"/>
  <c r="P112" i="58"/>
  <c r="Q112" i="58"/>
  <c r="S112" i="58"/>
  <c r="S173" i="58" s="1"/>
  <c r="T112" i="58"/>
  <c r="P113" i="58"/>
  <c r="P174" i="58" s="1"/>
  <c r="Q113" i="58"/>
  <c r="S113" i="58"/>
  <c r="T113" i="58"/>
  <c r="T174" i="58" s="1"/>
  <c r="P114" i="58"/>
  <c r="Q114" i="58"/>
  <c r="S114" i="58"/>
  <c r="S175" i="58"/>
  <c r="T114" i="58"/>
  <c r="AI114" i="58"/>
  <c r="AJ114" i="58"/>
  <c r="AK114" i="58"/>
  <c r="AL114" i="58"/>
  <c r="S139" i="58"/>
  <c r="Q8" i="57"/>
  <c r="Q123" i="57"/>
  <c r="R8" i="57"/>
  <c r="R123" i="57" s="1"/>
  <c r="S8" i="57"/>
  <c r="T8" i="57"/>
  <c r="Q9" i="57"/>
  <c r="Q124" i="57" s="1"/>
  <c r="R9" i="57"/>
  <c r="S9" i="57"/>
  <c r="S124" i="57" s="1"/>
  <c r="T9" i="57"/>
  <c r="T124" i="57" s="1"/>
  <c r="Q11" i="57"/>
  <c r="R11" i="57"/>
  <c r="S11" i="57"/>
  <c r="T11" i="57"/>
  <c r="Q12" i="57"/>
  <c r="Q127" i="57" s="1"/>
  <c r="R12" i="57"/>
  <c r="R127" i="57" s="1"/>
  <c r="S12" i="57"/>
  <c r="T12" i="57"/>
  <c r="Z12" i="57"/>
  <c r="Z127" i="57" s="1"/>
  <c r="AA12" i="57"/>
  <c r="AA127" i="57" s="1"/>
  <c r="AB12" i="57"/>
  <c r="AB127" i="57"/>
  <c r="AC12" i="57"/>
  <c r="AC127" i="57" s="1"/>
  <c r="Q14" i="57"/>
  <c r="R14" i="57"/>
  <c r="R129" i="57" s="1"/>
  <c r="S14" i="57"/>
  <c r="T14" i="57"/>
  <c r="Q15" i="57"/>
  <c r="R15" i="57"/>
  <c r="R130" i="57" s="1"/>
  <c r="S15" i="57"/>
  <c r="T15" i="57"/>
  <c r="Q16" i="57"/>
  <c r="Q131" i="57"/>
  <c r="R16" i="57"/>
  <c r="R131" i="57" s="1"/>
  <c r="S16" i="57"/>
  <c r="T16" i="57"/>
  <c r="Q18" i="57"/>
  <c r="R18" i="57"/>
  <c r="R133" i="57"/>
  <c r="S18" i="57"/>
  <c r="T18" i="57"/>
  <c r="Q19" i="57"/>
  <c r="R19" i="57"/>
  <c r="R134" i="57" s="1"/>
  <c r="S19" i="57"/>
  <c r="T19" i="57"/>
  <c r="Q20" i="57"/>
  <c r="R20" i="57"/>
  <c r="R135" i="57" s="1"/>
  <c r="S20" i="57"/>
  <c r="T20" i="57"/>
  <c r="Q21" i="57"/>
  <c r="Q136" i="57" s="1"/>
  <c r="R21" i="57"/>
  <c r="R136" i="57"/>
  <c r="S21" i="57"/>
  <c r="T21" i="57"/>
  <c r="Q22" i="57"/>
  <c r="R22" i="57"/>
  <c r="R137" i="57" s="1"/>
  <c r="S22" i="57"/>
  <c r="T22" i="57"/>
  <c r="R23" i="57"/>
  <c r="R138" i="57"/>
  <c r="S23" i="57"/>
  <c r="T23" i="57"/>
  <c r="Q24" i="57"/>
  <c r="R24" i="57"/>
  <c r="R139" i="57" s="1"/>
  <c r="S24" i="57"/>
  <c r="T24" i="57"/>
  <c r="Q25" i="57"/>
  <c r="R25" i="57"/>
  <c r="S25" i="57"/>
  <c r="S140" i="57"/>
  <c r="T25" i="57"/>
  <c r="Q26" i="57"/>
  <c r="R26" i="57"/>
  <c r="R141" i="57" s="1"/>
  <c r="S26" i="57"/>
  <c r="T26" i="57"/>
  <c r="Q27" i="57"/>
  <c r="R27" i="57"/>
  <c r="R142" i="57"/>
  <c r="S27" i="57"/>
  <c r="T27" i="57"/>
  <c r="Q28" i="57"/>
  <c r="R28" i="57"/>
  <c r="S28" i="57"/>
  <c r="T28" i="57"/>
  <c r="Q29" i="57"/>
  <c r="Q32" i="57" s="1"/>
  <c r="Q147" i="57" s="1"/>
  <c r="R29" i="57"/>
  <c r="R144" i="57"/>
  <c r="S29" i="57"/>
  <c r="T29" i="57"/>
  <c r="T32" i="57" s="1"/>
  <c r="T147" i="57" s="1"/>
  <c r="Q30" i="57"/>
  <c r="R30" i="57"/>
  <c r="R145" i="57" s="1"/>
  <c r="S30" i="57"/>
  <c r="T30" i="57"/>
  <c r="T145" i="57" s="1"/>
  <c r="Q31" i="57"/>
  <c r="R31" i="57"/>
  <c r="R146" i="57" s="1"/>
  <c r="S31" i="57"/>
  <c r="S146" i="57" s="1"/>
  <c r="T31" i="57"/>
  <c r="Q33" i="57"/>
  <c r="Q148" i="57" s="1"/>
  <c r="R33" i="57"/>
  <c r="R148" i="57" s="1"/>
  <c r="S33" i="57"/>
  <c r="T33" i="57"/>
  <c r="Z33" i="57"/>
  <c r="AA33" i="57"/>
  <c r="AB33" i="57"/>
  <c r="AC33" i="57"/>
  <c r="Q34" i="57"/>
  <c r="R34" i="57"/>
  <c r="R149" i="57" s="1"/>
  <c r="S34" i="57"/>
  <c r="T34" i="57"/>
  <c r="T149" i="57"/>
  <c r="Q35" i="57"/>
  <c r="R35" i="57"/>
  <c r="R150" i="57" s="1"/>
  <c r="S35" i="57"/>
  <c r="S150" i="57" s="1"/>
  <c r="T35" i="57"/>
  <c r="Q36" i="57"/>
  <c r="R36" i="57"/>
  <c r="R151" i="57"/>
  <c r="S36" i="57"/>
  <c r="T36" i="57"/>
  <c r="Q37" i="57"/>
  <c r="R37" i="57"/>
  <c r="R152" i="57" s="1"/>
  <c r="S37" i="57"/>
  <c r="T37" i="57"/>
  <c r="Q38" i="57"/>
  <c r="R38" i="57"/>
  <c r="S38" i="57"/>
  <c r="T38" i="57"/>
  <c r="Q39" i="57"/>
  <c r="R39" i="57"/>
  <c r="R154" i="57" s="1"/>
  <c r="S39" i="57"/>
  <c r="T39" i="57"/>
  <c r="Q40" i="57"/>
  <c r="R40" i="57"/>
  <c r="R155" i="57" s="1"/>
  <c r="S40" i="57"/>
  <c r="T40" i="57"/>
  <c r="T155" i="57"/>
  <c r="Z40" i="57"/>
  <c r="Z155" i="57" s="1"/>
  <c r="AA40" i="57"/>
  <c r="AA155" i="57"/>
  <c r="AB40" i="57"/>
  <c r="AB155" i="57" s="1"/>
  <c r="AC40" i="57"/>
  <c r="AC155" i="57"/>
  <c r="Q41" i="57"/>
  <c r="R41" i="57"/>
  <c r="R156" i="57" s="1"/>
  <c r="S41" i="57"/>
  <c r="T41" i="57"/>
  <c r="Q42" i="57"/>
  <c r="R42" i="57"/>
  <c r="S42" i="57"/>
  <c r="T42" i="57"/>
  <c r="Q43" i="57"/>
  <c r="Q158" i="57" s="1"/>
  <c r="R43" i="57"/>
  <c r="R158" i="57"/>
  <c r="S43" i="57"/>
  <c r="T43" i="57"/>
  <c r="Q45" i="57"/>
  <c r="R45" i="57"/>
  <c r="R160" i="57" s="1"/>
  <c r="S45" i="57"/>
  <c r="T45" i="57"/>
  <c r="Z45" i="57"/>
  <c r="Z160" i="57" s="1"/>
  <c r="AA45" i="57"/>
  <c r="AA160" i="57"/>
  <c r="AB45" i="57"/>
  <c r="AB160" i="57" s="1"/>
  <c r="AC45" i="57"/>
  <c r="Q46" i="57"/>
  <c r="R46" i="57"/>
  <c r="R161" i="57" s="1"/>
  <c r="S46" i="57"/>
  <c r="T46" i="57"/>
  <c r="T161" i="57" s="1"/>
  <c r="Q47" i="57"/>
  <c r="R47" i="57"/>
  <c r="R162" i="57" s="1"/>
  <c r="S47" i="57"/>
  <c r="T47" i="57"/>
  <c r="Q48" i="57"/>
  <c r="Q163" i="57" s="1"/>
  <c r="R48" i="57"/>
  <c r="R163" i="57" s="1"/>
  <c r="S48" i="57"/>
  <c r="T48" i="57"/>
  <c r="Q49" i="57"/>
  <c r="R49" i="57"/>
  <c r="R164" i="57"/>
  <c r="S49" i="57"/>
  <c r="T49" i="57"/>
  <c r="Q51" i="57"/>
  <c r="R51" i="57"/>
  <c r="R166" i="57"/>
  <c r="S51" i="57"/>
  <c r="T51" i="57"/>
  <c r="Z51" i="57"/>
  <c r="Z166" i="57" s="1"/>
  <c r="AA51" i="57"/>
  <c r="AA166" i="57" s="1"/>
  <c r="AB51" i="57"/>
  <c r="AB166" i="57"/>
  <c r="AC51" i="57"/>
  <c r="AC166" i="57" s="1"/>
  <c r="Q52" i="57"/>
  <c r="R52" i="57"/>
  <c r="R167" i="57" s="1"/>
  <c r="S52" i="57"/>
  <c r="T52" i="57"/>
  <c r="Z52" i="57"/>
  <c r="Z167" i="57" s="1"/>
  <c r="AA52" i="57"/>
  <c r="AA167" i="57"/>
  <c r="AB52" i="57"/>
  <c r="AB167" i="57" s="1"/>
  <c r="AC52" i="57"/>
  <c r="AC167" i="57" s="1"/>
  <c r="Q53" i="57"/>
  <c r="R53" i="57"/>
  <c r="R168" i="57"/>
  <c r="S53" i="57"/>
  <c r="T53" i="57"/>
  <c r="Q54" i="57"/>
  <c r="Q169" i="57"/>
  <c r="R54" i="57"/>
  <c r="R169" i="57"/>
  <c r="S54" i="57"/>
  <c r="T54" i="57"/>
  <c r="Z54" i="57"/>
  <c r="Z169" i="57"/>
  <c r="AA54" i="57"/>
  <c r="AA169" i="57" s="1"/>
  <c r="AB54" i="57"/>
  <c r="AB169" i="57" s="1"/>
  <c r="AC54" i="57"/>
  <c r="AC169" i="57" s="1"/>
  <c r="Q55" i="57"/>
  <c r="R55" i="57"/>
  <c r="R170" i="57" s="1"/>
  <c r="S55" i="57"/>
  <c r="T55" i="57"/>
  <c r="Q56" i="57"/>
  <c r="R56" i="57"/>
  <c r="R171" i="57" s="1"/>
  <c r="S56" i="57"/>
  <c r="T56" i="57"/>
  <c r="T171" i="57" s="1"/>
  <c r="Q57" i="57"/>
  <c r="R57" i="57"/>
  <c r="R172" i="57" s="1"/>
  <c r="S57" i="57"/>
  <c r="T57" i="57"/>
  <c r="Q58" i="57"/>
  <c r="R58" i="57"/>
  <c r="R173" i="57" s="1"/>
  <c r="S58" i="57"/>
  <c r="T58" i="57"/>
  <c r="Q59" i="57"/>
  <c r="R59" i="57"/>
  <c r="R174" i="57"/>
  <c r="S59" i="57"/>
  <c r="T59" i="57"/>
  <c r="Q60" i="57"/>
  <c r="Q175" i="57"/>
  <c r="R60" i="57"/>
  <c r="R175" i="57" s="1"/>
  <c r="S60" i="57"/>
  <c r="T60" i="57"/>
  <c r="Z60" i="57"/>
  <c r="AA60" i="57"/>
  <c r="AB60" i="57"/>
  <c r="AC60" i="57"/>
  <c r="P62" i="57"/>
  <c r="Q62" i="57"/>
  <c r="Q64" i="57" s="1"/>
  <c r="S62" i="57"/>
  <c r="S64" i="57"/>
  <c r="T62" i="57"/>
  <c r="Z64" i="57"/>
  <c r="AA64" i="57"/>
  <c r="AB64" i="57"/>
  <c r="AC64" i="57"/>
  <c r="AI64" i="57"/>
  <c r="AJ64" i="57"/>
  <c r="AK64" i="57"/>
  <c r="AL64" i="57"/>
  <c r="P65" i="57"/>
  <c r="Q65" i="57"/>
  <c r="S65" i="57"/>
  <c r="T65" i="57"/>
  <c r="P66" i="57"/>
  <c r="P127" i="57" s="1"/>
  <c r="Q66" i="57"/>
  <c r="S66" i="57"/>
  <c r="S127" i="57" s="1"/>
  <c r="T66" i="57"/>
  <c r="Z67" i="57"/>
  <c r="AA67" i="57"/>
  <c r="AB67" i="57"/>
  <c r="AC67" i="57"/>
  <c r="AI67" i="57"/>
  <c r="AJ67" i="57"/>
  <c r="AK67" i="57"/>
  <c r="AL67" i="57"/>
  <c r="P68" i="57"/>
  <c r="Q68" i="57"/>
  <c r="S68" i="57"/>
  <c r="T68" i="57"/>
  <c r="P69" i="57"/>
  <c r="Q69" i="57"/>
  <c r="S69" i="57"/>
  <c r="T69" i="57"/>
  <c r="T130" i="57"/>
  <c r="P70" i="57"/>
  <c r="P131" i="57" s="1"/>
  <c r="Q70" i="57"/>
  <c r="S70" i="57"/>
  <c r="T70" i="57"/>
  <c r="P72" i="57"/>
  <c r="P133" i="57" s="1"/>
  <c r="Q72" i="57"/>
  <c r="S72" i="57"/>
  <c r="S133" i="57" s="1"/>
  <c r="T72" i="57"/>
  <c r="P73" i="57"/>
  <c r="Q73" i="57"/>
  <c r="S73" i="57"/>
  <c r="T73" i="57"/>
  <c r="T134" i="57" s="1"/>
  <c r="Z73" i="57"/>
  <c r="AA73" i="57"/>
  <c r="AB73" i="57"/>
  <c r="AC73" i="57"/>
  <c r="AI73" i="57"/>
  <c r="AJ73" i="57"/>
  <c r="AK73" i="57"/>
  <c r="AL73" i="57"/>
  <c r="P74" i="57"/>
  <c r="Q74" i="57"/>
  <c r="Q135" i="57" s="1"/>
  <c r="S74" i="57"/>
  <c r="T74" i="57"/>
  <c r="T135" i="57" s="1"/>
  <c r="Z74" i="57"/>
  <c r="AA74" i="57"/>
  <c r="AB74" i="57"/>
  <c r="AC74" i="57"/>
  <c r="AI74" i="57"/>
  <c r="AJ74" i="57"/>
  <c r="AK74" i="57"/>
  <c r="AL74" i="57"/>
  <c r="P75" i="57"/>
  <c r="P136" i="57"/>
  <c r="Q75" i="57"/>
  <c r="S75" i="57"/>
  <c r="T75" i="57"/>
  <c r="T136" i="57"/>
  <c r="Z75" i="57"/>
  <c r="AA75" i="57"/>
  <c r="AB75" i="57"/>
  <c r="AC75" i="57"/>
  <c r="AI75" i="57"/>
  <c r="AJ75" i="57"/>
  <c r="AK75" i="57"/>
  <c r="AL75" i="57"/>
  <c r="P76" i="57"/>
  <c r="P137" i="57" s="1"/>
  <c r="Q76" i="57"/>
  <c r="Q137" i="57" s="1"/>
  <c r="S76" i="57"/>
  <c r="T76" i="57"/>
  <c r="T137" i="57" s="1"/>
  <c r="P77" i="57"/>
  <c r="Q77" i="57"/>
  <c r="Q138" i="57" s="1"/>
  <c r="S77" i="57"/>
  <c r="T77" i="57"/>
  <c r="T138" i="57" s="1"/>
  <c r="P78" i="57"/>
  <c r="Q78" i="57"/>
  <c r="S78" i="57"/>
  <c r="T78" i="57"/>
  <c r="T139" i="57" s="1"/>
  <c r="P79" i="57"/>
  <c r="Q79" i="57"/>
  <c r="S79" i="57"/>
  <c r="T79" i="57"/>
  <c r="P80" i="57"/>
  <c r="Q80" i="57"/>
  <c r="S80" i="57"/>
  <c r="T80" i="57"/>
  <c r="T141" i="57" s="1"/>
  <c r="Z80" i="57"/>
  <c r="AA80" i="57"/>
  <c r="AB80" i="57"/>
  <c r="AC80" i="57"/>
  <c r="AI80" i="57"/>
  <c r="AJ80" i="57"/>
  <c r="AK80" i="57"/>
  <c r="AL80" i="57"/>
  <c r="P81" i="57"/>
  <c r="Q81" i="57"/>
  <c r="S81" i="57"/>
  <c r="T81" i="57"/>
  <c r="P82" i="57"/>
  <c r="Q82" i="57"/>
  <c r="S82" i="57"/>
  <c r="T82" i="57"/>
  <c r="T143" i="57" s="1"/>
  <c r="P83" i="57"/>
  <c r="Q83" i="57"/>
  <c r="S83" i="57"/>
  <c r="T83" i="57"/>
  <c r="P84" i="57"/>
  <c r="P145" i="57" s="1"/>
  <c r="Q84" i="57"/>
  <c r="S84" i="57"/>
  <c r="T84" i="57"/>
  <c r="P85" i="57"/>
  <c r="Q85" i="57"/>
  <c r="S85" i="57"/>
  <c r="T85" i="57"/>
  <c r="Z86" i="57"/>
  <c r="AA86" i="57"/>
  <c r="AB86" i="57"/>
  <c r="AC86" i="57"/>
  <c r="AI86" i="57"/>
  <c r="AJ86" i="57"/>
  <c r="AK86" i="57"/>
  <c r="AL86" i="57"/>
  <c r="P87" i="57"/>
  <c r="Q87" i="57"/>
  <c r="S87" i="57"/>
  <c r="S148" i="57" s="1"/>
  <c r="T87" i="57"/>
  <c r="T148" i="57" s="1"/>
  <c r="P88" i="57"/>
  <c r="P149" i="57" s="1"/>
  <c r="Q88" i="57"/>
  <c r="S88" i="57"/>
  <c r="S149" i="57" s="1"/>
  <c r="AB148" i="57" s="1"/>
  <c r="AB149" i="57" s="1"/>
  <c r="T88" i="57"/>
  <c r="Z88" i="57"/>
  <c r="AA88" i="57"/>
  <c r="AB88" i="57"/>
  <c r="AC88" i="57"/>
  <c r="AI88" i="57"/>
  <c r="AJ88" i="57"/>
  <c r="AK88" i="57"/>
  <c r="AL88" i="57"/>
  <c r="P89" i="57"/>
  <c r="Q89" i="57"/>
  <c r="Q150" i="57" s="1"/>
  <c r="S89" i="57"/>
  <c r="T89" i="57"/>
  <c r="T150" i="57" s="1"/>
  <c r="Z89" i="57"/>
  <c r="AA89" i="57"/>
  <c r="AB89" i="57"/>
  <c r="AC89" i="57"/>
  <c r="AI89" i="57"/>
  <c r="AJ89" i="57"/>
  <c r="AK89" i="57"/>
  <c r="AL89" i="57"/>
  <c r="P90" i="57"/>
  <c r="Q90" i="57"/>
  <c r="S90" i="57"/>
  <c r="T90" i="57"/>
  <c r="P91" i="57"/>
  <c r="P152" i="57" s="1"/>
  <c r="Q91" i="57"/>
  <c r="S91" i="57"/>
  <c r="T91" i="57"/>
  <c r="T152" i="57" s="1"/>
  <c r="P92" i="57"/>
  <c r="P153" i="57" s="1"/>
  <c r="Q92" i="57"/>
  <c r="Q153" i="57"/>
  <c r="S92" i="57"/>
  <c r="T92" i="57"/>
  <c r="Z92" i="57"/>
  <c r="AA92" i="57"/>
  <c r="AB92" i="57"/>
  <c r="AC92" i="57"/>
  <c r="AI92" i="57"/>
  <c r="AJ92" i="57"/>
  <c r="AK92" i="57"/>
  <c r="AL92" i="57"/>
  <c r="P93" i="57"/>
  <c r="Q93" i="57"/>
  <c r="Q154" i="57" s="1"/>
  <c r="S93" i="57"/>
  <c r="T93" i="57"/>
  <c r="T154" i="57"/>
  <c r="Z93" i="57"/>
  <c r="AA93" i="57"/>
  <c r="AB93" i="57"/>
  <c r="AC93" i="57"/>
  <c r="AI93" i="57"/>
  <c r="AJ93" i="57"/>
  <c r="AK93" i="57"/>
  <c r="AL93" i="57"/>
  <c r="P94" i="57"/>
  <c r="Q94" i="57"/>
  <c r="S94" i="57"/>
  <c r="T94" i="57"/>
  <c r="Z94" i="57"/>
  <c r="AA94" i="57"/>
  <c r="AB94" i="57"/>
  <c r="AC94" i="57"/>
  <c r="AI94" i="57"/>
  <c r="AJ94" i="57"/>
  <c r="AK94" i="57"/>
  <c r="AL94" i="57"/>
  <c r="P95" i="57"/>
  <c r="P156" i="57" s="1"/>
  <c r="Q95" i="57"/>
  <c r="Q156" i="57" s="1"/>
  <c r="S95" i="57"/>
  <c r="T95" i="57"/>
  <c r="Z95" i="57"/>
  <c r="AA95" i="57"/>
  <c r="AB95" i="57"/>
  <c r="AC95" i="57"/>
  <c r="AI95" i="57"/>
  <c r="AJ95" i="57"/>
  <c r="AK95" i="57"/>
  <c r="AL95" i="57"/>
  <c r="P96" i="57"/>
  <c r="P157" i="57" s="1"/>
  <c r="Q96" i="57"/>
  <c r="S96" i="57"/>
  <c r="T96" i="57"/>
  <c r="Z96" i="57"/>
  <c r="AA96" i="57"/>
  <c r="AB96" i="57"/>
  <c r="AC96" i="57"/>
  <c r="AI96" i="57"/>
  <c r="AJ96" i="57"/>
  <c r="AK96" i="57"/>
  <c r="AL96" i="57"/>
  <c r="P97" i="57"/>
  <c r="Q97" i="57"/>
  <c r="S97" i="57"/>
  <c r="T97" i="57"/>
  <c r="Z98" i="57"/>
  <c r="AA98" i="57"/>
  <c r="AB98" i="57"/>
  <c r="AC98" i="57"/>
  <c r="AI98" i="57"/>
  <c r="AJ98" i="57"/>
  <c r="AK98" i="57"/>
  <c r="AL98" i="57"/>
  <c r="P99" i="57"/>
  <c r="Q99" i="57"/>
  <c r="Q160" i="57" s="1"/>
  <c r="S99" i="57"/>
  <c r="T99" i="57"/>
  <c r="Z99" i="57"/>
  <c r="AA99" i="57"/>
  <c r="AB99" i="57"/>
  <c r="AC99" i="57"/>
  <c r="AI99" i="57"/>
  <c r="AJ99" i="57"/>
  <c r="AK99" i="57"/>
  <c r="AL99" i="57"/>
  <c r="P100" i="57"/>
  <c r="Q100" i="57"/>
  <c r="Q161" i="57" s="1"/>
  <c r="S100" i="57"/>
  <c r="T100" i="57"/>
  <c r="P101" i="57"/>
  <c r="Q101" i="57"/>
  <c r="S101" i="57"/>
  <c r="T101" i="57"/>
  <c r="Z101" i="57"/>
  <c r="AA101" i="57"/>
  <c r="AB101" i="57"/>
  <c r="AC101" i="57"/>
  <c r="AI101" i="57"/>
  <c r="AJ101" i="57"/>
  <c r="AK101" i="57"/>
  <c r="AL101" i="57"/>
  <c r="P102" i="57"/>
  <c r="Q102" i="57"/>
  <c r="S102" i="57"/>
  <c r="S163" i="57" s="1"/>
  <c r="T102" i="57"/>
  <c r="P103" i="57"/>
  <c r="Q103" i="57"/>
  <c r="S103" i="57"/>
  <c r="S104" i="57" s="1"/>
  <c r="T103" i="57"/>
  <c r="T164" i="57" s="1"/>
  <c r="Z104" i="57"/>
  <c r="AA104" i="57"/>
  <c r="AB104" i="57"/>
  <c r="AC104" i="57"/>
  <c r="AI104" i="57"/>
  <c r="AJ104" i="57"/>
  <c r="AK104" i="57"/>
  <c r="AL104" i="57"/>
  <c r="P105" i="57"/>
  <c r="P166" i="57"/>
  <c r="Q105" i="57"/>
  <c r="S105" i="57"/>
  <c r="S166" i="57" s="1"/>
  <c r="T105" i="57"/>
  <c r="Z105" i="57"/>
  <c r="AA105" i="57"/>
  <c r="AB105" i="57"/>
  <c r="AC105" i="57"/>
  <c r="AI105" i="57"/>
  <c r="AJ105" i="57"/>
  <c r="AJ113" i="57" s="1"/>
  <c r="AK105" i="57"/>
  <c r="AL105" i="57"/>
  <c r="P106" i="57"/>
  <c r="Q106" i="57"/>
  <c r="S106" i="57"/>
  <c r="T106" i="57"/>
  <c r="P107" i="57"/>
  <c r="P168" i="57" s="1"/>
  <c r="Q107" i="57"/>
  <c r="S107" i="57"/>
  <c r="T107" i="57"/>
  <c r="Z107" i="57"/>
  <c r="AA107" i="57"/>
  <c r="AB107" i="57"/>
  <c r="AC107" i="57"/>
  <c r="AC113" i="57" s="1"/>
  <c r="AI107" i="57"/>
  <c r="AI113" i="57"/>
  <c r="AJ107" i="57"/>
  <c r="AK107" i="57"/>
  <c r="AK113" i="57"/>
  <c r="AL107" i="57"/>
  <c r="P108" i="57"/>
  <c r="Q108" i="57"/>
  <c r="S108" i="57"/>
  <c r="T108" i="57"/>
  <c r="P109" i="57"/>
  <c r="P170" i="57"/>
  <c r="Q109" i="57"/>
  <c r="Q170" i="57" s="1"/>
  <c r="S109" i="57"/>
  <c r="T109" i="57"/>
  <c r="P110" i="57"/>
  <c r="Q110" i="57"/>
  <c r="Q171" i="57" s="1"/>
  <c r="S110" i="57"/>
  <c r="T110" i="57"/>
  <c r="P111" i="57"/>
  <c r="P172" i="57" s="1"/>
  <c r="Q111" i="57"/>
  <c r="S111" i="57"/>
  <c r="T111" i="57"/>
  <c r="P112" i="57"/>
  <c r="P173" i="57" s="1"/>
  <c r="Q112" i="57"/>
  <c r="S112" i="57"/>
  <c r="T112" i="57"/>
  <c r="P113" i="57"/>
  <c r="P174" i="57"/>
  <c r="Q113" i="57"/>
  <c r="S113" i="57"/>
  <c r="T113" i="57"/>
  <c r="P114" i="57"/>
  <c r="Q114" i="57"/>
  <c r="S114" i="57"/>
  <c r="T114" i="57"/>
  <c r="T175" i="57" s="1"/>
  <c r="S137" i="57"/>
  <c r="R140" i="57"/>
  <c r="R143" i="57"/>
  <c r="T151" i="57"/>
  <c r="R153" i="57"/>
  <c r="R157" i="57"/>
  <c r="P8" i="56"/>
  <c r="Q8" i="56"/>
  <c r="R8" i="56"/>
  <c r="R123" i="56"/>
  <c r="S8" i="56"/>
  <c r="T8" i="56"/>
  <c r="P9" i="56"/>
  <c r="Q9" i="56"/>
  <c r="Q124" i="56" s="1"/>
  <c r="R9" i="56"/>
  <c r="S9" i="56"/>
  <c r="T9" i="56"/>
  <c r="T124" i="56" s="1"/>
  <c r="P11" i="56"/>
  <c r="P126" i="56" s="1"/>
  <c r="Q11" i="56"/>
  <c r="R11" i="56"/>
  <c r="S11" i="56"/>
  <c r="T11" i="56"/>
  <c r="P12" i="56"/>
  <c r="Q12" i="56"/>
  <c r="R12" i="56"/>
  <c r="R127" i="56" s="1"/>
  <c r="S12" i="56"/>
  <c r="T12" i="56"/>
  <c r="Z12" i="56"/>
  <c r="Z127" i="56" s="1"/>
  <c r="AA12" i="56"/>
  <c r="AA127" i="56"/>
  <c r="AB12" i="56"/>
  <c r="AC12" i="56"/>
  <c r="AC127" i="56"/>
  <c r="P14" i="56"/>
  <c r="Q14" i="56"/>
  <c r="R14" i="56"/>
  <c r="R129" i="56"/>
  <c r="S14" i="56"/>
  <c r="T14" i="56"/>
  <c r="P15" i="56"/>
  <c r="Q15" i="56"/>
  <c r="R15" i="56"/>
  <c r="R130" i="56" s="1"/>
  <c r="S15" i="56"/>
  <c r="T15" i="56"/>
  <c r="P16" i="56"/>
  <c r="Q16" i="56"/>
  <c r="R16" i="56"/>
  <c r="S16" i="56"/>
  <c r="T16" i="56"/>
  <c r="P18" i="56"/>
  <c r="Q18" i="56"/>
  <c r="R18" i="56"/>
  <c r="R133" i="56" s="1"/>
  <c r="S18" i="56"/>
  <c r="T18" i="56"/>
  <c r="P19" i="56"/>
  <c r="Q19" i="56"/>
  <c r="R19" i="56"/>
  <c r="R134" i="56" s="1"/>
  <c r="S19" i="56"/>
  <c r="T19" i="56"/>
  <c r="P20" i="56"/>
  <c r="Q20" i="56"/>
  <c r="R20" i="56"/>
  <c r="R135" i="56" s="1"/>
  <c r="S20" i="56"/>
  <c r="T20" i="56"/>
  <c r="P21" i="56"/>
  <c r="P136" i="56" s="1"/>
  <c r="Q21" i="56"/>
  <c r="R21" i="56"/>
  <c r="R136" i="56"/>
  <c r="S21" i="56"/>
  <c r="S136" i="56" s="1"/>
  <c r="T21" i="56"/>
  <c r="P22" i="56"/>
  <c r="Q22" i="56"/>
  <c r="R22" i="56"/>
  <c r="R137" i="56" s="1"/>
  <c r="S22" i="56"/>
  <c r="T22" i="56"/>
  <c r="P23" i="56"/>
  <c r="Q23" i="56"/>
  <c r="R23" i="56"/>
  <c r="R138" i="56"/>
  <c r="S23" i="56"/>
  <c r="T23" i="56"/>
  <c r="P24" i="56"/>
  <c r="Q24" i="56"/>
  <c r="R24" i="56"/>
  <c r="R139" i="56" s="1"/>
  <c r="S24" i="56"/>
  <c r="T24" i="56"/>
  <c r="P25" i="56"/>
  <c r="P140" i="56" s="1"/>
  <c r="Q25" i="56"/>
  <c r="R25" i="56"/>
  <c r="R140" i="56"/>
  <c r="S25" i="56"/>
  <c r="T25" i="56"/>
  <c r="P26" i="56"/>
  <c r="Q26" i="56"/>
  <c r="R26" i="56"/>
  <c r="S26" i="56"/>
  <c r="T26" i="56"/>
  <c r="P27" i="56"/>
  <c r="Q27" i="56"/>
  <c r="R27" i="56"/>
  <c r="R142" i="56" s="1"/>
  <c r="S27" i="56"/>
  <c r="T27" i="56"/>
  <c r="P28" i="56"/>
  <c r="Q28" i="56"/>
  <c r="R28" i="56"/>
  <c r="R143" i="56"/>
  <c r="S28" i="56"/>
  <c r="S143" i="56" s="1"/>
  <c r="T28" i="56"/>
  <c r="P29" i="56"/>
  <c r="Q29" i="56"/>
  <c r="R29" i="56"/>
  <c r="R144" i="56" s="1"/>
  <c r="S29" i="56"/>
  <c r="S32" i="56" s="1"/>
  <c r="T29" i="56"/>
  <c r="P30" i="56"/>
  <c r="Q30" i="56"/>
  <c r="Q145" i="56" s="1"/>
  <c r="R30" i="56"/>
  <c r="R145" i="56" s="1"/>
  <c r="S30" i="56"/>
  <c r="T30" i="56"/>
  <c r="P31" i="56"/>
  <c r="Q31" i="56"/>
  <c r="R31" i="56"/>
  <c r="S31" i="56"/>
  <c r="T31" i="56"/>
  <c r="P33" i="56"/>
  <c r="Q33" i="56"/>
  <c r="R33" i="56"/>
  <c r="R148" i="56"/>
  <c r="S33" i="56"/>
  <c r="T33" i="56"/>
  <c r="Z33" i="56"/>
  <c r="AA33" i="56"/>
  <c r="AB33" i="56"/>
  <c r="AC33" i="56"/>
  <c r="P34" i="56"/>
  <c r="Q34" i="56"/>
  <c r="R34" i="56"/>
  <c r="R149" i="56" s="1"/>
  <c r="S34" i="56"/>
  <c r="T34" i="56"/>
  <c r="T149" i="56" s="1"/>
  <c r="P35" i="56"/>
  <c r="Q35" i="56"/>
  <c r="R35" i="56"/>
  <c r="S35" i="56"/>
  <c r="T35" i="56"/>
  <c r="P36" i="56"/>
  <c r="Q36" i="56"/>
  <c r="R36" i="56"/>
  <c r="R151" i="56" s="1"/>
  <c r="S36" i="56"/>
  <c r="S151" i="56" s="1"/>
  <c r="T36" i="56"/>
  <c r="P37" i="56"/>
  <c r="Q37" i="56"/>
  <c r="R37" i="56"/>
  <c r="R152" i="56" s="1"/>
  <c r="S37" i="56"/>
  <c r="T37" i="56"/>
  <c r="P38" i="56"/>
  <c r="Q38" i="56"/>
  <c r="R38" i="56"/>
  <c r="R153" i="56" s="1"/>
  <c r="S38" i="56"/>
  <c r="T38" i="56"/>
  <c r="P39" i="56"/>
  <c r="P44" i="56" s="1"/>
  <c r="Q39" i="56"/>
  <c r="R39" i="56"/>
  <c r="R154" i="56"/>
  <c r="S39" i="56"/>
  <c r="T39" i="56"/>
  <c r="P40" i="56"/>
  <c r="Q40" i="56"/>
  <c r="R40" i="56"/>
  <c r="R155" i="56" s="1"/>
  <c r="S40" i="56"/>
  <c r="T40" i="56"/>
  <c r="Z40" i="56"/>
  <c r="Z155" i="56" s="1"/>
  <c r="AA40" i="56"/>
  <c r="AA155" i="56" s="1"/>
  <c r="AB40" i="56"/>
  <c r="AB155" i="56" s="1"/>
  <c r="AC40" i="56"/>
  <c r="AC155" i="56" s="1"/>
  <c r="P41" i="56"/>
  <c r="Q41" i="56"/>
  <c r="R41" i="56"/>
  <c r="R156" i="56" s="1"/>
  <c r="S41" i="56"/>
  <c r="S156" i="56" s="1"/>
  <c r="T41" i="56"/>
  <c r="P42" i="56"/>
  <c r="Q42" i="56"/>
  <c r="Q157" i="56" s="1"/>
  <c r="R42" i="56"/>
  <c r="R157" i="56" s="1"/>
  <c r="S42" i="56"/>
  <c r="T42" i="56"/>
  <c r="P43" i="56"/>
  <c r="Q43" i="56"/>
  <c r="R43" i="56"/>
  <c r="R158" i="56" s="1"/>
  <c r="S43" i="56"/>
  <c r="T43" i="56"/>
  <c r="P45" i="56"/>
  <c r="Q45" i="56"/>
  <c r="R45" i="56"/>
  <c r="R160" i="56" s="1"/>
  <c r="S45" i="56"/>
  <c r="T45" i="56"/>
  <c r="Z45" i="56"/>
  <c r="Z160" i="56" s="1"/>
  <c r="AA45" i="56"/>
  <c r="AB45" i="56"/>
  <c r="AB160" i="56" s="1"/>
  <c r="AC45" i="56"/>
  <c r="AC160" i="56" s="1"/>
  <c r="P46" i="56"/>
  <c r="Q46" i="56"/>
  <c r="R46" i="56"/>
  <c r="S46" i="56"/>
  <c r="T46" i="56"/>
  <c r="T161" i="56" s="1"/>
  <c r="P47" i="56"/>
  <c r="Q47" i="56"/>
  <c r="R47" i="56"/>
  <c r="R162" i="56" s="1"/>
  <c r="S47" i="56"/>
  <c r="T47" i="56"/>
  <c r="P48" i="56"/>
  <c r="Q48" i="56"/>
  <c r="R48" i="56"/>
  <c r="R163" i="56" s="1"/>
  <c r="S48" i="56"/>
  <c r="T48" i="56"/>
  <c r="P49" i="56"/>
  <c r="Q49" i="56"/>
  <c r="R49" i="56"/>
  <c r="R164" i="56" s="1"/>
  <c r="S49" i="56"/>
  <c r="T49" i="56"/>
  <c r="P51" i="56"/>
  <c r="Q51" i="56"/>
  <c r="Q166" i="56" s="1"/>
  <c r="R51" i="56"/>
  <c r="R166" i="56" s="1"/>
  <c r="S51" i="56"/>
  <c r="T51" i="56"/>
  <c r="Z51" i="56"/>
  <c r="Z166" i="56" s="1"/>
  <c r="AA51" i="56"/>
  <c r="AA166" i="56" s="1"/>
  <c r="AB51" i="56"/>
  <c r="AC51" i="56"/>
  <c r="AC166" i="56" s="1"/>
  <c r="P52" i="56"/>
  <c r="Q52" i="56"/>
  <c r="R52" i="56"/>
  <c r="R167" i="56" s="1"/>
  <c r="S52" i="56"/>
  <c r="T52" i="56"/>
  <c r="Z52" i="56"/>
  <c r="Z167" i="56" s="1"/>
  <c r="AA52" i="56"/>
  <c r="AB52" i="56"/>
  <c r="AB167" i="56" s="1"/>
  <c r="AC52" i="56"/>
  <c r="AC167" i="56" s="1"/>
  <c r="P53" i="56"/>
  <c r="Q53" i="56"/>
  <c r="Q168" i="56" s="1"/>
  <c r="R53" i="56"/>
  <c r="R168" i="56" s="1"/>
  <c r="S53" i="56"/>
  <c r="T53" i="56"/>
  <c r="P54" i="56"/>
  <c r="Q54" i="56"/>
  <c r="R54" i="56"/>
  <c r="R169" i="56" s="1"/>
  <c r="S54" i="56"/>
  <c r="T54" i="56"/>
  <c r="T169" i="56" s="1"/>
  <c r="Z54" i="56"/>
  <c r="Z169" i="56" s="1"/>
  <c r="AA54" i="56"/>
  <c r="AA169" i="56" s="1"/>
  <c r="AB54" i="56"/>
  <c r="AB169" i="56" s="1"/>
  <c r="AC54" i="56"/>
  <c r="P55" i="56"/>
  <c r="Q55" i="56"/>
  <c r="R55" i="56"/>
  <c r="R170" i="56" s="1"/>
  <c r="S55" i="56"/>
  <c r="T55" i="56"/>
  <c r="P56" i="56"/>
  <c r="P171" i="56" s="1"/>
  <c r="Q56" i="56"/>
  <c r="R56" i="56"/>
  <c r="R171" i="56"/>
  <c r="S56" i="56"/>
  <c r="T56" i="56"/>
  <c r="P57" i="56"/>
  <c r="Q57" i="56"/>
  <c r="R57" i="56"/>
  <c r="R172" i="56" s="1"/>
  <c r="S57" i="56"/>
  <c r="T57" i="56"/>
  <c r="P58" i="56"/>
  <c r="Q58" i="56"/>
  <c r="R58" i="56"/>
  <c r="R173" i="56" s="1"/>
  <c r="S58" i="56"/>
  <c r="T58" i="56"/>
  <c r="P59" i="56"/>
  <c r="Q59" i="56"/>
  <c r="R59" i="56"/>
  <c r="R174" i="56" s="1"/>
  <c r="S59" i="56"/>
  <c r="S174" i="56" s="1"/>
  <c r="T59" i="56"/>
  <c r="P60" i="56"/>
  <c r="P175" i="56" s="1"/>
  <c r="Q60" i="56"/>
  <c r="R60" i="56"/>
  <c r="R175" i="56" s="1"/>
  <c r="S60" i="56"/>
  <c r="T60" i="56"/>
  <c r="T175" i="56" s="1"/>
  <c r="Z60" i="56"/>
  <c r="AA60" i="56"/>
  <c r="AB60" i="56"/>
  <c r="AC60" i="56"/>
  <c r="P62" i="56"/>
  <c r="Q62" i="56"/>
  <c r="S62" i="56"/>
  <c r="T62" i="56"/>
  <c r="T64" i="56" s="1"/>
  <c r="Z64" i="56"/>
  <c r="AA64" i="56"/>
  <c r="AB64" i="56"/>
  <c r="AC64" i="56"/>
  <c r="AI64" i="56"/>
  <c r="AJ64" i="56"/>
  <c r="AK64" i="56"/>
  <c r="AL64" i="56"/>
  <c r="P65" i="56"/>
  <c r="Q65" i="56"/>
  <c r="S65" i="56"/>
  <c r="T65" i="56"/>
  <c r="P66" i="56"/>
  <c r="Q66" i="56"/>
  <c r="S66" i="56"/>
  <c r="T66" i="56"/>
  <c r="T67" i="56" s="1"/>
  <c r="Z67" i="56"/>
  <c r="AA67" i="56"/>
  <c r="AB67" i="56"/>
  <c r="AC67" i="56"/>
  <c r="AI67" i="56"/>
  <c r="AJ67" i="56"/>
  <c r="AK67" i="56"/>
  <c r="AL67" i="56"/>
  <c r="P68" i="56"/>
  <c r="Q68" i="56"/>
  <c r="S68" i="56"/>
  <c r="T68" i="56"/>
  <c r="P69" i="56"/>
  <c r="P130" i="56" s="1"/>
  <c r="Q69" i="56"/>
  <c r="S69" i="56"/>
  <c r="T69" i="56"/>
  <c r="P70" i="56"/>
  <c r="Q70" i="56"/>
  <c r="Q131" i="56" s="1"/>
  <c r="S70" i="56"/>
  <c r="T70" i="56"/>
  <c r="P72" i="56"/>
  <c r="Q72" i="56"/>
  <c r="S72" i="56"/>
  <c r="T72" i="56"/>
  <c r="P73" i="56"/>
  <c r="Q73" i="56"/>
  <c r="S73" i="56"/>
  <c r="T73" i="56"/>
  <c r="Z73" i="56"/>
  <c r="AA73" i="56"/>
  <c r="AB73" i="56"/>
  <c r="AC73" i="56"/>
  <c r="AI73" i="56"/>
  <c r="AJ73" i="56"/>
  <c r="AK73" i="56"/>
  <c r="AL73" i="56"/>
  <c r="P74" i="56"/>
  <c r="Q74" i="56"/>
  <c r="S74" i="56"/>
  <c r="S135" i="56" s="1"/>
  <c r="T74" i="56"/>
  <c r="Z74" i="56"/>
  <c r="AA74" i="56"/>
  <c r="AB74" i="56"/>
  <c r="AC74" i="56"/>
  <c r="AI74" i="56"/>
  <c r="AJ74" i="56"/>
  <c r="AK74" i="56"/>
  <c r="AL74" i="56"/>
  <c r="P75" i="56"/>
  <c r="Q75" i="56"/>
  <c r="S75" i="56"/>
  <c r="T75" i="56"/>
  <c r="Z75" i="56"/>
  <c r="AA75" i="56"/>
  <c r="AB75" i="56"/>
  <c r="AC75" i="56"/>
  <c r="AI75" i="56"/>
  <c r="AJ75" i="56"/>
  <c r="AK75" i="56"/>
  <c r="AL75" i="56"/>
  <c r="P76" i="56"/>
  <c r="P137" i="56"/>
  <c r="Q76" i="56"/>
  <c r="S76" i="56"/>
  <c r="S137" i="56" s="1"/>
  <c r="T76" i="56"/>
  <c r="P77" i="56"/>
  <c r="Q77" i="56"/>
  <c r="Q138" i="56" s="1"/>
  <c r="S77" i="56"/>
  <c r="T77" i="56"/>
  <c r="P78" i="56"/>
  <c r="P139" i="56"/>
  <c r="Q78" i="56"/>
  <c r="S78" i="56"/>
  <c r="T78" i="56"/>
  <c r="T139" i="56"/>
  <c r="P79" i="56"/>
  <c r="Q79" i="56"/>
  <c r="S79" i="56"/>
  <c r="S140" i="56"/>
  <c r="T79" i="56"/>
  <c r="P80" i="56"/>
  <c r="Q80" i="56"/>
  <c r="S80" i="56"/>
  <c r="T80" i="56"/>
  <c r="T141" i="56"/>
  <c r="Z80" i="56"/>
  <c r="AA80" i="56"/>
  <c r="AA82" i="56" s="1"/>
  <c r="AB80" i="56"/>
  <c r="AC80" i="56"/>
  <c r="AI80" i="56"/>
  <c r="AJ80" i="56"/>
  <c r="AJ82" i="56" s="1"/>
  <c r="AK80" i="56"/>
  <c r="AL80" i="56"/>
  <c r="P81" i="56"/>
  <c r="Q81" i="56"/>
  <c r="Q142" i="56" s="1"/>
  <c r="S81" i="56"/>
  <c r="S142" i="56" s="1"/>
  <c r="T81" i="56"/>
  <c r="P82" i="56"/>
  <c r="P143" i="56"/>
  <c r="Q82" i="56"/>
  <c r="Q143" i="56" s="1"/>
  <c r="S82" i="56"/>
  <c r="T82" i="56"/>
  <c r="T143" i="56" s="1"/>
  <c r="P83" i="56"/>
  <c r="Q83" i="56"/>
  <c r="S83" i="56"/>
  <c r="T83" i="56"/>
  <c r="T144" i="56" s="1"/>
  <c r="P84" i="56"/>
  <c r="Q84" i="56"/>
  <c r="S84" i="56"/>
  <c r="T84" i="56"/>
  <c r="P85" i="56"/>
  <c r="Q85" i="56"/>
  <c r="S85" i="56"/>
  <c r="T85" i="56"/>
  <c r="Z86" i="56"/>
  <c r="AA86" i="56"/>
  <c r="AB86" i="56"/>
  <c r="AC86" i="56"/>
  <c r="AI86" i="56"/>
  <c r="AJ86" i="56"/>
  <c r="AK86" i="56"/>
  <c r="AL86" i="56"/>
  <c r="P87" i="56"/>
  <c r="Q87" i="56"/>
  <c r="Q148" i="56" s="1"/>
  <c r="S87" i="56"/>
  <c r="S148" i="56" s="1"/>
  <c r="T87" i="56"/>
  <c r="P88" i="56"/>
  <c r="Q88" i="56"/>
  <c r="S88" i="56"/>
  <c r="S149" i="56" s="1"/>
  <c r="T88" i="56"/>
  <c r="Z88" i="56"/>
  <c r="AA88" i="56"/>
  <c r="AB88" i="56"/>
  <c r="AC88" i="56"/>
  <c r="AI88" i="56"/>
  <c r="AJ88" i="56"/>
  <c r="AK88" i="56"/>
  <c r="AL88" i="56"/>
  <c r="P89" i="56"/>
  <c r="Q89" i="56"/>
  <c r="S89" i="56"/>
  <c r="T89" i="56"/>
  <c r="Z89" i="56"/>
  <c r="AA89" i="56"/>
  <c r="AB89" i="56"/>
  <c r="AC89" i="56"/>
  <c r="AI89" i="56"/>
  <c r="AJ89" i="56"/>
  <c r="AK89" i="56"/>
  <c r="AL89" i="56"/>
  <c r="P90" i="56"/>
  <c r="Q90" i="56"/>
  <c r="Q151" i="56" s="1"/>
  <c r="S90" i="56"/>
  <c r="T90" i="56"/>
  <c r="P91" i="56"/>
  <c r="Q91" i="56"/>
  <c r="S91" i="56"/>
  <c r="T91" i="56"/>
  <c r="P92" i="56"/>
  <c r="Q92" i="56"/>
  <c r="S92" i="56"/>
  <c r="T92" i="56"/>
  <c r="Z92" i="56"/>
  <c r="AA92" i="56"/>
  <c r="AB92" i="56"/>
  <c r="AC92" i="56"/>
  <c r="AI92" i="56"/>
  <c r="AJ92" i="56"/>
  <c r="AK92" i="56"/>
  <c r="AL92" i="56"/>
  <c r="P93" i="56"/>
  <c r="Q93" i="56"/>
  <c r="S93" i="56"/>
  <c r="T93" i="56"/>
  <c r="Z93" i="56"/>
  <c r="AA93" i="56"/>
  <c r="AB93" i="56"/>
  <c r="AC93" i="56"/>
  <c r="AI93" i="56"/>
  <c r="AJ93" i="56"/>
  <c r="AK93" i="56"/>
  <c r="AL93" i="56"/>
  <c r="P94" i="56"/>
  <c r="Q94" i="56"/>
  <c r="S94" i="56"/>
  <c r="T94" i="56"/>
  <c r="Z94" i="56"/>
  <c r="AA94" i="56"/>
  <c r="AB94" i="56"/>
  <c r="AC94" i="56"/>
  <c r="AI94" i="56"/>
  <c r="AJ94" i="56"/>
  <c r="AK94" i="56"/>
  <c r="AL94" i="56"/>
  <c r="P95" i="56"/>
  <c r="Q95" i="56"/>
  <c r="Q156" i="56" s="1"/>
  <c r="S95" i="56"/>
  <c r="T95" i="56"/>
  <c r="Z95" i="56"/>
  <c r="AA95" i="56"/>
  <c r="AB95" i="56"/>
  <c r="AC95" i="56"/>
  <c r="AI95" i="56"/>
  <c r="AJ95" i="56"/>
  <c r="AK95" i="56"/>
  <c r="AL95" i="56"/>
  <c r="P96" i="56"/>
  <c r="P157" i="56" s="1"/>
  <c r="Q96" i="56"/>
  <c r="S96" i="56"/>
  <c r="T96" i="56"/>
  <c r="Z96" i="56"/>
  <c r="AA96" i="56"/>
  <c r="AB96" i="56"/>
  <c r="AC96" i="56"/>
  <c r="AI96" i="56"/>
  <c r="AJ96" i="56"/>
  <c r="AK96" i="56"/>
  <c r="AL96" i="56"/>
  <c r="P97" i="56"/>
  <c r="Q97" i="56"/>
  <c r="S97" i="56"/>
  <c r="T97" i="56"/>
  <c r="Z98" i="56"/>
  <c r="AA98" i="56"/>
  <c r="AB98" i="56"/>
  <c r="AC98" i="56"/>
  <c r="AI98" i="56"/>
  <c r="AJ98" i="56"/>
  <c r="P99" i="56"/>
  <c r="P160" i="56" s="1"/>
  <c r="Q99" i="56"/>
  <c r="S99" i="56"/>
  <c r="S160" i="56" s="1"/>
  <c r="T99" i="56"/>
  <c r="Z99" i="56"/>
  <c r="AA99" i="56"/>
  <c r="AB99" i="56"/>
  <c r="AC99" i="56"/>
  <c r="AI99" i="56"/>
  <c r="AJ99" i="56"/>
  <c r="AK99" i="56"/>
  <c r="AL99" i="56"/>
  <c r="P100" i="56"/>
  <c r="P161" i="56" s="1"/>
  <c r="Q100" i="56"/>
  <c r="S100" i="56"/>
  <c r="T100" i="56"/>
  <c r="P101" i="56"/>
  <c r="P162" i="56" s="1"/>
  <c r="Q101" i="56"/>
  <c r="S101" i="56"/>
  <c r="T101" i="56"/>
  <c r="Z101" i="56"/>
  <c r="AA101" i="56"/>
  <c r="AB101" i="56"/>
  <c r="AC101" i="56"/>
  <c r="AI101" i="56"/>
  <c r="AJ101" i="56"/>
  <c r="AK101" i="56"/>
  <c r="AL101" i="56"/>
  <c r="P102" i="56"/>
  <c r="Q102" i="56"/>
  <c r="S102" i="56"/>
  <c r="T102" i="56"/>
  <c r="P103" i="56"/>
  <c r="Q103" i="56"/>
  <c r="S103" i="56"/>
  <c r="T103" i="56"/>
  <c r="Z104" i="56"/>
  <c r="AA104" i="56"/>
  <c r="AB104" i="56"/>
  <c r="AC104" i="56"/>
  <c r="AI104" i="56"/>
  <c r="AJ104" i="56"/>
  <c r="AK104" i="56"/>
  <c r="AL104" i="56"/>
  <c r="P105" i="56"/>
  <c r="Q105" i="56"/>
  <c r="S105" i="56"/>
  <c r="T105" i="56"/>
  <c r="Z105" i="56"/>
  <c r="AA105" i="56"/>
  <c r="AB105" i="56"/>
  <c r="AC105" i="56"/>
  <c r="AI105" i="56"/>
  <c r="AJ105" i="56"/>
  <c r="AK105" i="56"/>
  <c r="AL105" i="56"/>
  <c r="P106" i="56"/>
  <c r="Q106" i="56"/>
  <c r="Q167" i="56" s="1"/>
  <c r="AI167" i="56" s="1"/>
  <c r="S106" i="56"/>
  <c r="T106" i="56"/>
  <c r="P107" i="56"/>
  <c r="Q107" i="56"/>
  <c r="S107" i="56"/>
  <c r="T107" i="56"/>
  <c r="Z107" i="56"/>
  <c r="AA107" i="56"/>
  <c r="AB107" i="56"/>
  <c r="AC107" i="56"/>
  <c r="AI107" i="56"/>
  <c r="AJ107" i="56"/>
  <c r="AK107" i="56"/>
  <c r="AL107" i="56"/>
  <c r="P108" i="56"/>
  <c r="Q108" i="56"/>
  <c r="S108" i="56"/>
  <c r="T108" i="56"/>
  <c r="P109" i="56"/>
  <c r="Q109" i="56"/>
  <c r="S109" i="56"/>
  <c r="T109" i="56"/>
  <c r="P110" i="56"/>
  <c r="Q110" i="56"/>
  <c r="Q171" i="56" s="1"/>
  <c r="S110" i="56"/>
  <c r="T110" i="56"/>
  <c r="T171" i="56" s="1"/>
  <c r="P111" i="56"/>
  <c r="P172" i="56" s="1"/>
  <c r="Q111" i="56"/>
  <c r="S111" i="56"/>
  <c r="T111" i="56"/>
  <c r="P112" i="56"/>
  <c r="Q112" i="56"/>
  <c r="Q173" i="56" s="1"/>
  <c r="S112" i="56"/>
  <c r="T112" i="56"/>
  <c r="P113" i="56"/>
  <c r="Q113" i="56"/>
  <c r="S113" i="56"/>
  <c r="T113" i="56"/>
  <c r="P114" i="56"/>
  <c r="Q114" i="56"/>
  <c r="Q175" i="56"/>
  <c r="S114" i="56"/>
  <c r="T114" i="56"/>
  <c r="Z114" i="56"/>
  <c r="AA114" i="56"/>
  <c r="AB114" i="56"/>
  <c r="AC114" i="56"/>
  <c r="AI114" i="56"/>
  <c r="AJ114" i="56"/>
  <c r="AK114" i="56"/>
  <c r="AL114" i="56"/>
  <c r="R126" i="56"/>
  <c r="R141" i="56"/>
  <c r="P142" i="56"/>
  <c r="R146" i="56"/>
  <c r="R150" i="56"/>
  <c r="S155" i="56"/>
  <c r="AA160" i="56"/>
  <c r="R161" i="56"/>
  <c r="S164" i="56"/>
  <c r="AA167" i="56"/>
  <c r="AC169" i="56"/>
  <c r="S170" i="56"/>
  <c r="P8" i="55"/>
  <c r="Q8" i="55"/>
  <c r="R8" i="55"/>
  <c r="S8" i="55"/>
  <c r="T8" i="55"/>
  <c r="P9" i="55"/>
  <c r="Q9" i="55"/>
  <c r="R9" i="55"/>
  <c r="R124" i="55" s="1"/>
  <c r="S9" i="55"/>
  <c r="T9" i="55"/>
  <c r="T124" i="55" s="1"/>
  <c r="P11" i="55"/>
  <c r="Q11" i="55"/>
  <c r="R11" i="55"/>
  <c r="R126" i="55" s="1"/>
  <c r="S11" i="55"/>
  <c r="S126" i="55" s="1"/>
  <c r="T11" i="55"/>
  <c r="P12" i="55"/>
  <c r="Q12" i="55"/>
  <c r="R12" i="55"/>
  <c r="R127" i="55" s="1"/>
  <c r="S12" i="55"/>
  <c r="T12" i="55"/>
  <c r="AA12" i="55"/>
  <c r="AA127" i="55" s="1"/>
  <c r="AB12" i="55"/>
  <c r="AB127" i="55"/>
  <c r="AC12" i="55"/>
  <c r="AC127" i="55" s="1"/>
  <c r="P14" i="55"/>
  <c r="P129" i="55"/>
  <c r="Q14" i="55"/>
  <c r="R14" i="55"/>
  <c r="R129" i="55" s="1"/>
  <c r="S14" i="55"/>
  <c r="T14" i="55"/>
  <c r="P15" i="55"/>
  <c r="Q15" i="55"/>
  <c r="R15" i="55"/>
  <c r="S15" i="55"/>
  <c r="T15" i="55"/>
  <c r="P16" i="55"/>
  <c r="Q16" i="55"/>
  <c r="R16" i="55"/>
  <c r="R131" i="55"/>
  <c r="S16" i="55"/>
  <c r="T16" i="55"/>
  <c r="P18" i="55"/>
  <c r="P133" i="55" s="1"/>
  <c r="Q18" i="55"/>
  <c r="R18" i="55"/>
  <c r="R133" i="55"/>
  <c r="S18" i="55"/>
  <c r="S133" i="55"/>
  <c r="T18" i="55"/>
  <c r="P19" i="55"/>
  <c r="Q19" i="55"/>
  <c r="R19" i="55"/>
  <c r="R134" i="55" s="1"/>
  <c r="S19" i="55"/>
  <c r="T19" i="55"/>
  <c r="P20" i="55"/>
  <c r="Q20" i="55"/>
  <c r="Q135" i="55" s="1"/>
  <c r="R20" i="55"/>
  <c r="S20" i="55"/>
  <c r="T20" i="55"/>
  <c r="P21" i="55"/>
  <c r="P136" i="55" s="1"/>
  <c r="Q21" i="55"/>
  <c r="R21" i="55"/>
  <c r="R136" i="55" s="1"/>
  <c r="S21" i="55"/>
  <c r="T21" i="55"/>
  <c r="P22" i="55"/>
  <c r="Q22" i="55"/>
  <c r="R22" i="55"/>
  <c r="R137" i="55" s="1"/>
  <c r="S22" i="55"/>
  <c r="T22" i="55"/>
  <c r="T137" i="55" s="1"/>
  <c r="P23" i="55"/>
  <c r="P138" i="55" s="1"/>
  <c r="Q23" i="55"/>
  <c r="R23" i="55"/>
  <c r="R138" i="55"/>
  <c r="S23" i="55"/>
  <c r="S138" i="55" s="1"/>
  <c r="T23" i="55"/>
  <c r="P24" i="55"/>
  <c r="Q24" i="55"/>
  <c r="Q139" i="55" s="1"/>
  <c r="R24" i="55"/>
  <c r="R139" i="55"/>
  <c r="S24" i="55"/>
  <c r="T24" i="55"/>
  <c r="P25" i="55"/>
  <c r="P140" i="55" s="1"/>
  <c r="Q25" i="55"/>
  <c r="Q140" i="55" s="1"/>
  <c r="R25" i="55"/>
  <c r="R140" i="55"/>
  <c r="S25" i="55"/>
  <c r="T25" i="55"/>
  <c r="P26" i="55"/>
  <c r="P141" i="55"/>
  <c r="Q26" i="55"/>
  <c r="R26" i="55"/>
  <c r="R141" i="55" s="1"/>
  <c r="S26" i="55"/>
  <c r="T26" i="55"/>
  <c r="P27" i="55"/>
  <c r="Q27" i="55"/>
  <c r="R27" i="55"/>
  <c r="R142" i="55"/>
  <c r="S27" i="55"/>
  <c r="T27" i="55"/>
  <c r="P28" i="55"/>
  <c r="Q28" i="55"/>
  <c r="Q143" i="55" s="1"/>
  <c r="R28" i="55"/>
  <c r="S28" i="55"/>
  <c r="T28" i="55"/>
  <c r="P29" i="55"/>
  <c r="P144" i="55" s="1"/>
  <c r="Q29" i="55"/>
  <c r="R29" i="55"/>
  <c r="S29" i="55"/>
  <c r="T29" i="55"/>
  <c r="P30" i="55"/>
  <c r="Q30" i="55"/>
  <c r="R30" i="55"/>
  <c r="R145" i="55"/>
  <c r="S30" i="55"/>
  <c r="S145" i="55" s="1"/>
  <c r="T30" i="55"/>
  <c r="P31" i="55"/>
  <c r="Q31" i="55"/>
  <c r="R31" i="55"/>
  <c r="R146" i="55" s="1"/>
  <c r="S31" i="55"/>
  <c r="T31" i="55"/>
  <c r="P33" i="55"/>
  <c r="P148" i="55" s="1"/>
  <c r="Q33" i="55"/>
  <c r="R33" i="55"/>
  <c r="R148" i="55"/>
  <c r="S33" i="55"/>
  <c r="T33" i="55"/>
  <c r="Z33" i="55"/>
  <c r="AA33" i="55"/>
  <c r="AB33" i="55"/>
  <c r="AC33" i="55"/>
  <c r="P34" i="55"/>
  <c r="Q34" i="55"/>
  <c r="Q149" i="55" s="1"/>
  <c r="R34" i="55"/>
  <c r="R149" i="55" s="1"/>
  <c r="S34" i="55"/>
  <c r="T34" i="55"/>
  <c r="P35" i="55"/>
  <c r="Q35" i="55"/>
  <c r="R35" i="55"/>
  <c r="S35" i="55"/>
  <c r="T35" i="55"/>
  <c r="P36" i="55"/>
  <c r="Q36" i="55"/>
  <c r="R36" i="55"/>
  <c r="R151" i="55"/>
  <c r="S36" i="55"/>
  <c r="S151" i="55" s="1"/>
  <c r="T36" i="55"/>
  <c r="P37" i="55"/>
  <c r="Q37" i="55"/>
  <c r="R37" i="55"/>
  <c r="R152" i="55" s="1"/>
  <c r="S37" i="55"/>
  <c r="T37" i="55"/>
  <c r="P38" i="55"/>
  <c r="Q38" i="55"/>
  <c r="R38" i="55"/>
  <c r="R153" i="55" s="1"/>
  <c r="S38" i="55"/>
  <c r="T38" i="55"/>
  <c r="P39" i="55"/>
  <c r="Q39" i="55"/>
  <c r="R39" i="55"/>
  <c r="R154" i="55"/>
  <c r="S39" i="55"/>
  <c r="T39" i="55"/>
  <c r="P40" i="55"/>
  <c r="Q40" i="55"/>
  <c r="R40" i="55"/>
  <c r="R155" i="55" s="1"/>
  <c r="S40" i="55"/>
  <c r="T40" i="55"/>
  <c r="Z40" i="55"/>
  <c r="Z155" i="55" s="1"/>
  <c r="AA40" i="55"/>
  <c r="AB40" i="55"/>
  <c r="AB155" i="55"/>
  <c r="AC40" i="55"/>
  <c r="AC155" i="55" s="1"/>
  <c r="P41" i="55"/>
  <c r="Q41" i="55"/>
  <c r="R41" i="55"/>
  <c r="R156" i="55" s="1"/>
  <c r="S41" i="55"/>
  <c r="T41" i="55"/>
  <c r="P42" i="55"/>
  <c r="Q42" i="55"/>
  <c r="R42" i="55"/>
  <c r="R157" i="55"/>
  <c r="S42" i="55"/>
  <c r="T42" i="55"/>
  <c r="P43" i="55"/>
  <c r="Q43" i="55"/>
  <c r="R43" i="55"/>
  <c r="R158" i="55"/>
  <c r="S43" i="55"/>
  <c r="T43" i="55"/>
  <c r="P45" i="55"/>
  <c r="Q45" i="55"/>
  <c r="Q160" i="55" s="1"/>
  <c r="R45" i="55"/>
  <c r="R160" i="55" s="1"/>
  <c r="S45" i="55"/>
  <c r="T45" i="55"/>
  <c r="Z45" i="55"/>
  <c r="Z160" i="55" s="1"/>
  <c r="AA45" i="55"/>
  <c r="AA160" i="55" s="1"/>
  <c r="AB45" i="55"/>
  <c r="AB160" i="55" s="1"/>
  <c r="AC45" i="55"/>
  <c r="AC160" i="55"/>
  <c r="P46" i="55"/>
  <c r="Q46" i="55"/>
  <c r="R46" i="55"/>
  <c r="R161" i="55" s="1"/>
  <c r="S46" i="55"/>
  <c r="S161" i="55" s="1"/>
  <c r="T46" i="55"/>
  <c r="P47" i="55"/>
  <c r="Q47" i="55"/>
  <c r="R47" i="55"/>
  <c r="R162" i="55" s="1"/>
  <c r="S47" i="55"/>
  <c r="T47" i="55"/>
  <c r="P48" i="55"/>
  <c r="Q48" i="55"/>
  <c r="R48" i="55"/>
  <c r="R163" i="55" s="1"/>
  <c r="S48" i="55"/>
  <c r="T48" i="55"/>
  <c r="P49" i="55"/>
  <c r="Q49" i="55"/>
  <c r="R49" i="55"/>
  <c r="R164" i="55" s="1"/>
  <c r="S49" i="55"/>
  <c r="T49" i="55"/>
  <c r="P51" i="55"/>
  <c r="Q51" i="55"/>
  <c r="R51" i="55"/>
  <c r="R166" i="55"/>
  <c r="S51" i="55"/>
  <c r="T51" i="55"/>
  <c r="Z51" i="55"/>
  <c r="Z166" i="55"/>
  <c r="AA51" i="55"/>
  <c r="AA166" i="55" s="1"/>
  <c r="AB51" i="55"/>
  <c r="AB166" i="55"/>
  <c r="AC51" i="55"/>
  <c r="AC166" i="55" s="1"/>
  <c r="P52" i="55"/>
  <c r="Q52" i="55"/>
  <c r="R52" i="55"/>
  <c r="R167" i="55" s="1"/>
  <c r="S52" i="55"/>
  <c r="T52" i="55"/>
  <c r="Z52" i="55"/>
  <c r="Z167" i="55"/>
  <c r="AA52" i="55"/>
  <c r="AA167" i="55"/>
  <c r="AB52" i="55"/>
  <c r="AB167" i="55"/>
  <c r="AC52" i="55"/>
  <c r="AC167" i="55" s="1"/>
  <c r="P53" i="55"/>
  <c r="Q53" i="55"/>
  <c r="R53" i="55"/>
  <c r="R168" i="55" s="1"/>
  <c r="S53" i="55"/>
  <c r="T53" i="55"/>
  <c r="P54" i="55"/>
  <c r="Q54" i="55"/>
  <c r="R54" i="55"/>
  <c r="R169" i="55" s="1"/>
  <c r="S54" i="55"/>
  <c r="S169" i="55" s="1"/>
  <c r="T54" i="55"/>
  <c r="Z54" i="55"/>
  <c r="Z169" i="55" s="1"/>
  <c r="AA54" i="55"/>
  <c r="AA169" i="55"/>
  <c r="AB54" i="55"/>
  <c r="AB169" i="55" s="1"/>
  <c r="AC54" i="55"/>
  <c r="AC169" i="55" s="1"/>
  <c r="P55" i="55"/>
  <c r="P170" i="55" s="1"/>
  <c r="Q55" i="55"/>
  <c r="R55" i="55"/>
  <c r="R170" i="55" s="1"/>
  <c r="S55" i="55"/>
  <c r="T55" i="55"/>
  <c r="P56" i="55"/>
  <c r="Q56" i="55"/>
  <c r="R56" i="55"/>
  <c r="R171" i="55" s="1"/>
  <c r="S56" i="55"/>
  <c r="T56" i="55"/>
  <c r="P57" i="55"/>
  <c r="Q57" i="55"/>
  <c r="R57" i="55"/>
  <c r="R172" i="55" s="1"/>
  <c r="S57" i="55"/>
  <c r="T57" i="55"/>
  <c r="P58" i="55"/>
  <c r="P173" i="55" s="1"/>
  <c r="Q58" i="55"/>
  <c r="R58" i="55"/>
  <c r="R173" i="55" s="1"/>
  <c r="S58" i="55"/>
  <c r="T58" i="55"/>
  <c r="P59" i="55"/>
  <c r="Q59" i="55"/>
  <c r="R59" i="55"/>
  <c r="R174" i="55" s="1"/>
  <c r="S59" i="55"/>
  <c r="S174" i="55"/>
  <c r="T59" i="55"/>
  <c r="P60" i="55"/>
  <c r="P175" i="55" s="1"/>
  <c r="Q60" i="55"/>
  <c r="R60" i="55"/>
  <c r="R175" i="55" s="1"/>
  <c r="S60" i="55"/>
  <c r="T60" i="55"/>
  <c r="Z60" i="55"/>
  <c r="AA60" i="55"/>
  <c r="AB60" i="55"/>
  <c r="AC60" i="55"/>
  <c r="P62" i="55"/>
  <c r="Q62" i="55"/>
  <c r="S62" i="55"/>
  <c r="S123" i="55" s="1"/>
  <c r="T62" i="55"/>
  <c r="P124" i="55"/>
  <c r="Z64" i="55"/>
  <c r="AA64" i="55"/>
  <c r="AB64" i="55"/>
  <c r="AC64" i="55"/>
  <c r="AI64" i="55"/>
  <c r="AJ64" i="55"/>
  <c r="AK64" i="55"/>
  <c r="AL64" i="55"/>
  <c r="P65" i="55"/>
  <c r="Q65" i="55"/>
  <c r="S65" i="55"/>
  <c r="T65" i="55"/>
  <c r="T126" i="55"/>
  <c r="P66" i="55"/>
  <c r="Q66" i="55"/>
  <c r="S66" i="55"/>
  <c r="S127" i="55"/>
  <c r="T66" i="55"/>
  <c r="Z67" i="55"/>
  <c r="AA67" i="55"/>
  <c r="AB67" i="55"/>
  <c r="AC67" i="55"/>
  <c r="AI67" i="55"/>
  <c r="AJ67" i="55"/>
  <c r="AK67" i="55"/>
  <c r="AL67" i="55"/>
  <c r="P68" i="55"/>
  <c r="Q68" i="55"/>
  <c r="S68" i="55"/>
  <c r="T68" i="55"/>
  <c r="P69" i="55"/>
  <c r="Q69" i="55"/>
  <c r="S69" i="55"/>
  <c r="S130" i="55" s="1"/>
  <c r="T69" i="55"/>
  <c r="P70" i="55"/>
  <c r="Q70" i="55"/>
  <c r="S70" i="55"/>
  <c r="T70" i="55"/>
  <c r="P72" i="55"/>
  <c r="Q72" i="55"/>
  <c r="S72" i="55"/>
  <c r="T72" i="55"/>
  <c r="T133" i="55"/>
  <c r="P73" i="55"/>
  <c r="Q73" i="55"/>
  <c r="S73" i="55"/>
  <c r="S134" i="55"/>
  <c r="T73" i="55"/>
  <c r="Z73" i="55"/>
  <c r="AA73" i="55"/>
  <c r="AB73" i="55"/>
  <c r="AC73" i="55"/>
  <c r="AI73" i="55"/>
  <c r="AJ73" i="55"/>
  <c r="AK73" i="55"/>
  <c r="AL73" i="55"/>
  <c r="P74" i="55"/>
  <c r="Q74" i="55"/>
  <c r="S74" i="55"/>
  <c r="T74" i="55"/>
  <c r="Z74" i="55"/>
  <c r="AA74" i="55"/>
  <c r="AB74" i="55"/>
  <c r="AC74" i="55"/>
  <c r="AI74" i="55"/>
  <c r="AJ74" i="55"/>
  <c r="AK74" i="55"/>
  <c r="AL74" i="55"/>
  <c r="P75" i="55"/>
  <c r="Q75" i="55"/>
  <c r="S75" i="55"/>
  <c r="T75" i="55"/>
  <c r="Z75" i="55"/>
  <c r="AA75" i="55"/>
  <c r="AB75" i="55"/>
  <c r="AC75" i="55"/>
  <c r="AI75" i="55"/>
  <c r="AJ75" i="55"/>
  <c r="AK75" i="55"/>
  <c r="AL75" i="55"/>
  <c r="P76" i="55"/>
  <c r="Q76" i="55"/>
  <c r="S76" i="55"/>
  <c r="S137" i="55" s="1"/>
  <c r="T76" i="55"/>
  <c r="P77" i="55"/>
  <c r="Q77" i="55"/>
  <c r="S77" i="55"/>
  <c r="T77" i="55"/>
  <c r="P78" i="55"/>
  <c r="Q78" i="55"/>
  <c r="S78" i="55"/>
  <c r="S139" i="55" s="1"/>
  <c r="T78" i="55"/>
  <c r="P79" i="55"/>
  <c r="Q79" i="55"/>
  <c r="S79" i="55"/>
  <c r="T79" i="55"/>
  <c r="P80" i="55"/>
  <c r="Q80" i="55"/>
  <c r="S80" i="55"/>
  <c r="S141" i="55" s="1"/>
  <c r="T80" i="55"/>
  <c r="Z80" i="55"/>
  <c r="AA80" i="55"/>
  <c r="AB80" i="55"/>
  <c r="AC80" i="55"/>
  <c r="AC82" i="55"/>
  <c r="AI80" i="55"/>
  <c r="AJ80" i="55"/>
  <c r="AK80" i="55"/>
  <c r="AL80" i="55"/>
  <c r="P81" i="55"/>
  <c r="P142" i="55" s="1"/>
  <c r="Q81" i="55"/>
  <c r="S81" i="55"/>
  <c r="S142" i="55"/>
  <c r="T81" i="55"/>
  <c r="T142" i="55" s="1"/>
  <c r="P82" i="55"/>
  <c r="Q82" i="55"/>
  <c r="S82" i="55"/>
  <c r="S143" i="55" s="1"/>
  <c r="T82" i="55"/>
  <c r="P83" i="55"/>
  <c r="Q83" i="55"/>
  <c r="S83" i="55"/>
  <c r="T83" i="55"/>
  <c r="P84" i="55"/>
  <c r="Q84" i="55"/>
  <c r="S84" i="55"/>
  <c r="T84" i="55"/>
  <c r="P85" i="55"/>
  <c r="Q85" i="55"/>
  <c r="S85" i="55"/>
  <c r="T85" i="55"/>
  <c r="Z86" i="55"/>
  <c r="AA86" i="55"/>
  <c r="AB86" i="55"/>
  <c r="AC86" i="55"/>
  <c r="AI86" i="55"/>
  <c r="AJ86" i="55"/>
  <c r="AK86" i="55"/>
  <c r="AL86" i="55"/>
  <c r="P87" i="55"/>
  <c r="Q87" i="55"/>
  <c r="S87" i="55"/>
  <c r="T87" i="55"/>
  <c r="P88" i="55"/>
  <c r="Q88" i="55"/>
  <c r="S88" i="55"/>
  <c r="T88" i="55"/>
  <c r="T149" i="55" s="1"/>
  <c r="Z88" i="55"/>
  <c r="AA88" i="55"/>
  <c r="AB88" i="55"/>
  <c r="AC88" i="55"/>
  <c r="AI88" i="55"/>
  <c r="AJ88" i="55"/>
  <c r="AK88" i="55"/>
  <c r="AL88" i="55"/>
  <c r="P89" i="55"/>
  <c r="Q89" i="55"/>
  <c r="S89" i="55"/>
  <c r="T89" i="55"/>
  <c r="T150" i="55" s="1"/>
  <c r="Z89" i="55"/>
  <c r="AA89" i="55"/>
  <c r="AB89" i="55"/>
  <c r="AC89" i="55"/>
  <c r="AI89" i="55"/>
  <c r="AJ89" i="55"/>
  <c r="AK89" i="55"/>
  <c r="AL89" i="55"/>
  <c r="P90" i="55"/>
  <c r="Q90" i="55"/>
  <c r="S90" i="55"/>
  <c r="T90" i="55"/>
  <c r="T151" i="55" s="1"/>
  <c r="P91" i="55"/>
  <c r="Q91" i="55"/>
  <c r="S91" i="55"/>
  <c r="T91" i="55"/>
  <c r="P92" i="55"/>
  <c r="Q92" i="55"/>
  <c r="Q153" i="55" s="1"/>
  <c r="S92" i="55"/>
  <c r="S153" i="55" s="1"/>
  <c r="T92" i="55"/>
  <c r="Z92" i="55"/>
  <c r="AA92" i="55"/>
  <c r="AB92" i="55"/>
  <c r="AC92" i="55"/>
  <c r="AI92" i="55"/>
  <c r="AJ92" i="55"/>
  <c r="AK92" i="55"/>
  <c r="AL92" i="55"/>
  <c r="P93" i="55"/>
  <c r="Q93" i="55"/>
  <c r="S93" i="55"/>
  <c r="T93" i="55"/>
  <c r="Z93" i="55"/>
  <c r="AA93" i="55"/>
  <c r="AB93" i="55"/>
  <c r="AC93" i="55"/>
  <c r="AI93" i="55"/>
  <c r="AJ93" i="55"/>
  <c r="AK93" i="55"/>
  <c r="AL93" i="55"/>
  <c r="P94" i="55"/>
  <c r="Q94" i="55"/>
  <c r="Q155" i="55" s="1"/>
  <c r="S94" i="55"/>
  <c r="S155" i="55" s="1"/>
  <c r="T94" i="55"/>
  <c r="T155" i="55" s="1"/>
  <c r="Z94" i="55"/>
  <c r="AA94" i="55"/>
  <c r="AB94" i="55"/>
  <c r="AC94" i="55"/>
  <c r="AI94" i="55"/>
  <c r="AJ94" i="55"/>
  <c r="AK94" i="55"/>
  <c r="AL94" i="55"/>
  <c r="P95" i="55"/>
  <c r="Q95" i="55"/>
  <c r="S95" i="55"/>
  <c r="T95" i="55"/>
  <c r="T156" i="55" s="1"/>
  <c r="Z95" i="55"/>
  <c r="AA95" i="55"/>
  <c r="AB95" i="55"/>
  <c r="AC95" i="55"/>
  <c r="AI95" i="55"/>
  <c r="AJ95" i="55"/>
  <c r="AK95" i="55"/>
  <c r="AL95" i="55"/>
  <c r="P96" i="55"/>
  <c r="Q96" i="55"/>
  <c r="S96" i="55"/>
  <c r="S157" i="55" s="1"/>
  <c r="T96" i="55"/>
  <c r="Z96" i="55"/>
  <c r="AA96" i="55"/>
  <c r="AB96" i="55"/>
  <c r="AC96" i="55"/>
  <c r="AI96" i="55"/>
  <c r="AJ96" i="55"/>
  <c r="AK96" i="55"/>
  <c r="AL96" i="55"/>
  <c r="P97" i="55"/>
  <c r="Q97" i="55"/>
  <c r="S97" i="55"/>
  <c r="S158" i="55" s="1"/>
  <c r="T97" i="55"/>
  <c r="Z98" i="55"/>
  <c r="AA98" i="55"/>
  <c r="AB98" i="55"/>
  <c r="AC98" i="55"/>
  <c r="AI98" i="55"/>
  <c r="AJ98" i="55"/>
  <c r="P99" i="55"/>
  <c r="Q99" i="55"/>
  <c r="S99" i="55"/>
  <c r="T99" i="55"/>
  <c r="Z99" i="55"/>
  <c r="AA99" i="55"/>
  <c r="AB99" i="55"/>
  <c r="AC99" i="55"/>
  <c r="AI99" i="55"/>
  <c r="AJ99" i="55"/>
  <c r="AK99" i="55"/>
  <c r="AL99" i="55"/>
  <c r="P100" i="55"/>
  <c r="Q100" i="55"/>
  <c r="S100" i="55"/>
  <c r="T100" i="55"/>
  <c r="P101" i="55"/>
  <c r="Q101" i="55"/>
  <c r="Q162" i="55" s="1"/>
  <c r="S101" i="55"/>
  <c r="T101" i="55"/>
  <c r="Z101" i="55"/>
  <c r="AA101" i="55"/>
  <c r="AB101" i="55"/>
  <c r="AC101" i="55"/>
  <c r="AI101" i="55"/>
  <c r="AJ101" i="55"/>
  <c r="AK101" i="55"/>
  <c r="AL101" i="55"/>
  <c r="P102" i="55"/>
  <c r="P163" i="55" s="1"/>
  <c r="Q102" i="55"/>
  <c r="S102" i="55"/>
  <c r="T102" i="55"/>
  <c r="T163" i="55" s="1"/>
  <c r="P103" i="55"/>
  <c r="Q103" i="55"/>
  <c r="S103" i="55"/>
  <c r="T103" i="55"/>
  <c r="Z104" i="55"/>
  <c r="AA104" i="55"/>
  <c r="AB104" i="55"/>
  <c r="AC104" i="55"/>
  <c r="AI104" i="55"/>
  <c r="AJ104" i="55"/>
  <c r="AK104" i="55"/>
  <c r="AL104" i="55"/>
  <c r="P105" i="55"/>
  <c r="Q105" i="55"/>
  <c r="S105" i="55"/>
  <c r="S166" i="55" s="1"/>
  <c r="T105" i="55"/>
  <c r="Z105" i="55"/>
  <c r="AA105" i="55"/>
  <c r="AA113" i="55" s="1"/>
  <c r="AB105" i="55"/>
  <c r="AC105" i="55"/>
  <c r="AI105" i="55"/>
  <c r="AJ105" i="55"/>
  <c r="AK105" i="55"/>
  <c r="AL105" i="55"/>
  <c r="P106" i="55"/>
  <c r="Q106" i="55"/>
  <c r="Q167" i="55" s="1"/>
  <c r="S106" i="55"/>
  <c r="T106" i="55"/>
  <c r="P107" i="55"/>
  <c r="Q107" i="55"/>
  <c r="S107" i="55"/>
  <c r="S168" i="55" s="1"/>
  <c r="T107" i="55"/>
  <c r="Z107" i="55"/>
  <c r="AA107" i="55"/>
  <c r="AB107" i="55"/>
  <c r="AC107" i="55"/>
  <c r="AI107" i="55"/>
  <c r="AI113" i="55" s="1"/>
  <c r="AJ107" i="55"/>
  <c r="AK107" i="55"/>
  <c r="AL107" i="55"/>
  <c r="P108" i="55"/>
  <c r="Q108" i="55"/>
  <c r="S108" i="55"/>
  <c r="T108" i="55"/>
  <c r="P109" i="55"/>
  <c r="Q109" i="55"/>
  <c r="S109" i="55"/>
  <c r="S170" i="55"/>
  <c r="T109" i="55"/>
  <c r="P110" i="55"/>
  <c r="Q110" i="55"/>
  <c r="S110" i="55"/>
  <c r="T110" i="55"/>
  <c r="P111" i="55"/>
  <c r="Q111" i="55"/>
  <c r="Q172" i="55"/>
  <c r="S111" i="55"/>
  <c r="S172" i="55" s="1"/>
  <c r="T111" i="55"/>
  <c r="P112" i="55"/>
  <c r="Q112" i="55"/>
  <c r="S112" i="55"/>
  <c r="T112" i="55"/>
  <c r="P113" i="55"/>
  <c r="P174" i="55" s="1"/>
  <c r="Q113" i="55"/>
  <c r="S113" i="55"/>
  <c r="T113" i="55"/>
  <c r="P114" i="55"/>
  <c r="Q114" i="55"/>
  <c r="S114" i="55"/>
  <c r="S175" i="55"/>
  <c r="T114" i="55"/>
  <c r="Z114" i="55"/>
  <c r="AA114" i="55"/>
  <c r="AB114" i="55"/>
  <c r="AC114" i="55"/>
  <c r="AI114" i="55"/>
  <c r="AJ114" i="55"/>
  <c r="AK114" i="55"/>
  <c r="AL114" i="55"/>
  <c r="R123" i="55"/>
  <c r="Z127" i="55"/>
  <c r="R135" i="55"/>
  <c r="R143" i="55"/>
  <c r="R150" i="55"/>
  <c r="AA155" i="55"/>
  <c r="P8" i="54"/>
  <c r="Q8" i="54"/>
  <c r="R8" i="54"/>
  <c r="R123" i="54" s="1"/>
  <c r="S8" i="54"/>
  <c r="T8" i="54"/>
  <c r="P9" i="54"/>
  <c r="P124" i="54" s="1"/>
  <c r="Q9" i="54"/>
  <c r="R9" i="54"/>
  <c r="S9" i="54"/>
  <c r="S124" i="54" s="1"/>
  <c r="T9" i="54"/>
  <c r="P11" i="54"/>
  <c r="Q11" i="54"/>
  <c r="R11" i="54"/>
  <c r="R126" i="54" s="1"/>
  <c r="S11" i="54"/>
  <c r="T11" i="54"/>
  <c r="T126" i="54" s="1"/>
  <c r="P12" i="54"/>
  <c r="Q12" i="54"/>
  <c r="R12" i="54"/>
  <c r="S12" i="54"/>
  <c r="T12" i="54"/>
  <c r="Z12" i="54"/>
  <c r="AA12" i="54"/>
  <c r="AA127" i="54" s="1"/>
  <c r="AC12" i="54"/>
  <c r="AC127" i="54" s="1"/>
  <c r="P14" i="54"/>
  <c r="Q14" i="54"/>
  <c r="R14" i="54"/>
  <c r="R129" i="54" s="1"/>
  <c r="S14" i="54"/>
  <c r="T14" i="54"/>
  <c r="Z14" i="54"/>
  <c r="Z129" i="54" s="1"/>
  <c r="AA14" i="54"/>
  <c r="AA129" i="54" s="1"/>
  <c r="AB14" i="54"/>
  <c r="AB129" i="54" s="1"/>
  <c r="AC14" i="54"/>
  <c r="AC129" i="54" s="1"/>
  <c r="P15" i="54"/>
  <c r="Q15" i="54"/>
  <c r="Q130" i="54" s="1"/>
  <c r="R15" i="54"/>
  <c r="R130" i="54"/>
  <c r="S15" i="54"/>
  <c r="T15" i="54"/>
  <c r="P16" i="54"/>
  <c r="Q16" i="54"/>
  <c r="R16" i="54"/>
  <c r="S16" i="54"/>
  <c r="T16" i="54"/>
  <c r="T131" i="54" s="1"/>
  <c r="P18" i="54"/>
  <c r="Q18" i="54"/>
  <c r="R18" i="54"/>
  <c r="R133" i="54"/>
  <c r="S18" i="54"/>
  <c r="T18" i="54"/>
  <c r="P19" i="54"/>
  <c r="Q19" i="54"/>
  <c r="R19" i="54"/>
  <c r="R134" i="54" s="1"/>
  <c r="S19" i="54"/>
  <c r="T19" i="54"/>
  <c r="T134" i="54" s="1"/>
  <c r="P20" i="54"/>
  <c r="Q20" i="54"/>
  <c r="Q135" i="54" s="1"/>
  <c r="R20" i="54"/>
  <c r="R135" i="54"/>
  <c r="S20" i="54"/>
  <c r="T20" i="54"/>
  <c r="P21" i="54"/>
  <c r="Q21" i="54"/>
  <c r="Q136" i="54" s="1"/>
  <c r="R21" i="54"/>
  <c r="S21" i="54"/>
  <c r="T21" i="54"/>
  <c r="T136" i="54" s="1"/>
  <c r="P22" i="54"/>
  <c r="Q22" i="54"/>
  <c r="R22" i="54"/>
  <c r="R137" i="54" s="1"/>
  <c r="S22" i="54"/>
  <c r="T22" i="54"/>
  <c r="P23" i="54"/>
  <c r="Q23" i="54"/>
  <c r="R23" i="54"/>
  <c r="R138" i="54" s="1"/>
  <c r="S23" i="54"/>
  <c r="T23" i="54"/>
  <c r="T138" i="54" s="1"/>
  <c r="P24" i="54"/>
  <c r="Q24" i="54"/>
  <c r="R24" i="54"/>
  <c r="R139" i="54"/>
  <c r="S24" i="54"/>
  <c r="T24" i="54"/>
  <c r="P25" i="54"/>
  <c r="Q25" i="54"/>
  <c r="R25" i="54"/>
  <c r="R140" i="54" s="1"/>
  <c r="S25" i="54"/>
  <c r="T25" i="54"/>
  <c r="P26" i="54"/>
  <c r="P141" i="54" s="1"/>
  <c r="Q26" i="54"/>
  <c r="R26" i="54"/>
  <c r="R141" i="54" s="1"/>
  <c r="S26" i="54"/>
  <c r="T26" i="54"/>
  <c r="P27" i="54"/>
  <c r="Q27" i="54"/>
  <c r="R27" i="54"/>
  <c r="R142" i="54" s="1"/>
  <c r="S27" i="54"/>
  <c r="S142" i="54" s="1"/>
  <c r="T27" i="54"/>
  <c r="P28" i="54"/>
  <c r="Q28" i="54"/>
  <c r="R28" i="54"/>
  <c r="R143" i="54" s="1"/>
  <c r="S28" i="54"/>
  <c r="T28" i="54"/>
  <c r="P29" i="54"/>
  <c r="Q29" i="54"/>
  <c r="R29" i="54"/>
  <c r="R144" i="54" s="1"/>
  <c r="S29" i="54"/>
  <c r="T29" i="54"/>
  <c r="P30" i="54"/>
  <c r="Q30" i="54"/>
  <c r="R30" i="54"/>
  <c r="S30" i="54"/>
  <c r="S145" i="54" s="1"/>
  <c r="T30" i="54"/>
  <c r="P31" i="54"/>
  <c r="Q31" i="54"/>
  <c r="R31" i="54"/>
  <c r="R146" i="54" s="1"/>
  <c r="S31" i="54"/>
  <c r="T31" i="54"/>
  <c r="T146" i="54" s="1"/>
  <c r="P33" i="54"/>
  <c r="Q33" i="54"/>
  <c r="R33" i="54"/>
  <c r="R148" i="54" s="1"/>
  <c r="S33" i="54"/>
  <c r="T33" i="54"/>
  <c r="Z33" i="54"/>
  <c r="AA33" i="54"/>
  <c r="AB33" i="54"/>
  <c r="AC33" i="54"/>
  <c r="P34" i="54"/>
  <c r="Q34" i="54"/>
  <c r="R34" i="54"/>
  <c r="R149" i="54"/>
  <c r="S34" i="54"/>
  <c r="S149" i="54" s="1"/>
  <c r="T34" i="54"/>
  <c r="P35" i="54"/>
  <c r="Q35" i="54"/>
  <c r="Q150" i="54" s="1"/>
  <c r="R35" i="54"/>
  <c r="R150" i="54" s="1"/>
  <c r="S35" i="54"/>
  <c r="T35" i="54"/>
  <c r="P36" i="54"/>
  <c r="Q36" i="54"/>
  <c r="R36" i="54"/>
  <c r="R151" i="54"/>
  <c r="S36" i="54"/>
  <c r="T36" i="54"/>
  <c r="P37" i="54"/>
  <c r="Q37" i="54"/>
  <c r="R37" i="54"/>
  <c r="R152" i="54"/>
  <c r="S37" i="54"/>
  <c r="T37" i="54"/>
  <c r="P38" i="54"/>
  <c r="Q38" i="54"/>
  <c r="R38" i="54"/>
  <c r="R153" i="54"/>
  <c r="S38" i="54"/>
  <c r="S153" i="54"/>
  <c r="T38" i="54"/>
  <c r="P39" i="54"/>
  <c r="Q39" i="54"/>
  <c r="Q154" i="54"/>
  <c r="R39" i="54"/>
  <c r="R154" i="54" s="1"/>
  <c r="S39" i="54"/>
  <c r="T39" i="54"/>
  <c r="P40" i="54"/>
  <c r="Q40" i="54"/>
  <c r="R40" i="54"/>
  <c r="R155" i="54" s="1"/>
  <c r="S40" i="54"/>
  <c r="S155" i="54"/>
  <c r="T40" i="54"/>
  <c r="Z40" i="54"/>
  <c r="Z155" i="54"/>
  <c r="AA40" i="54"/>
  <c r="AB40" i="54"/>
  <c r="AB155" i="54"/>
  <c r="AC40" i="54"/>
  <c r="AC155" i="54" s="1"/>
  <c r="P41" i="54"/>
  <c r="P156" i="54" s="1"/>
  <c r="Q41" i="54"/>
  <c r="R41" i="54"/>
  <c r="R156" i="54" s="1"/>
  <c r="S41" i="54"/>
  <c r="T41" i="54"/>
  <c r="P42" i="54"/>
  <c r="Q42" i="54"/>
  <c r="R42" i="54"/>
  <c r="R157" i="54" s="1"/>
  <c r="S42" i="54"/>
  <c r="S157" i="54" s="1"/>
  <c r="T42" i="54"/>
  <c r="P43" i="54"/>
  <c r="Q43" i="54"/>
  <c r="R43" i="54"/>
  <c r="R158" i="54" s="1"/>
  <c r="S43" i="54"/>
  <c r="T43" i="54"/>
  <c r="P45" i="54"/>
  <c r="Q45" i="54"/>
  <c r="Q160" i="54" s="1"/>
  <c r="R45" i="54"/>
  <c r="R160" i="54" s="1"/>
  <c r="S45" i="54"/>
  <c r="T45" i="54"/>
  <c r="Z45" i="54"/>
  <c r="Z160" i="54" s="1"/>
  <c r="AA45" i="54"/>
  <c r="AA160" i="54" s="1"/>
  <c r="AB45" i="54"/>
  <c r="AC45" i="54"/>
  <c r="AC160" i="54"/>
  <c r="P46" i="54"/>
  <c r="Q46" i="54"/>
  <c r="R46" i="54"/>
  <c r="R161" i="54"/>
  <c r="S46" i="54"/>
  <c r="T46" i="54"/>
  <c r="P47" i="54"/>
  <c r="Q47" i="54"/>
  <c r="R47" i="54"/>
  <c r="R162" i="54" s="1"/>
  <c r="S47" i="54"/>
  <c r="T47" i="54"/>
  <c r="P48" i="54"/>
  <c r="Q48" i="54"/>
  <c r="R48" i="54"/>
  <c r="S48" i="54"/>
  <c r="T48" i="54"/>
  <c r="P49" i="54"/>
  <c r="Q49" i="54"/>
  <c r="R49" i="54"/>
  <c r="S49" i="54"/>
  <c r="T49" i="54"/>
  <c r="P51" i="54"/>
  <c r="Q51" i="54"/>
  <c r="R51" i="54"/>
  <c r="S51" i="54"/>
  <c r="T51" i="54"/>
  <c r="Z51" i="54"/>
  <c r="Z166" i="54" s="1"/>
  <c r="AA51" i="54"/>
  <c r="AA166" i="54" s="1"/>
  <c r="AB51" i="54"/>
  <c r="AB166" i="54"/>
  <c r="AC51" i="54"/>
  <c r="P52" i="54"/>
  <c r="P167" i="54"/>
  <c r="Q52" i="54"/>
  <c r="R52" i="54"/>
  <c r="S52" i="54"/>
  <c r="S167" i="54"/>
  <c r="T52" i="54"/>
  <c r="Z52" i="54"/>
  <c r="AA52" i="54"/>
  <c r="AA167" i="54" s="1"/>
  <c r="AB52" i="54"/>
  <c r="AB167" i="54" s="1"/>
  <c r="AC52" i="54"/>
  <c r="AC167" i="54" s="1"/>
  <c r="P53" i="54"/>
  <c r="Q53" i="54"/>
  <c r="R53" i="54"/>
  <c r="R168" i="54" s="1"/>
  <c r="S53" i="54"/>
  <c r="T53" i="54"/>
  <c r="P54" i="54"/>
  <c r="Q54" i="54"/>
  <c r="R54" i="54"/>
  <c r="R169" i="54" s="1"/>
  <c r="S54" i="54"/>
  <c r="T54" i="54"/>
  <c r="Z54" i="54"/>
  <c r="AA54" i="54"/>
  <c r="AA169" i="54"/>
  <c r="AB54" i="54"/>
  <c r="AB169" i="54" s="1"/>
  <c r="AC54" i="54"/>
  <c r="AC169" i="54" s="1"/>
  <c r="P55" i="54"/>
  <c r="P170" i="54" s="1"/>
  <c r="Q55" i="54"/>
  <c r="R55" i="54"/>
  <c r="R170" i="54" s="1"/>
  <c r="S55" i="54"/>
  <c r="S170" i="54" s="1"/>
  <c r="T55" i="54"/>
  <c r="P56" i="54"/>
  <c r="P171" i="54" s="1"/>
  <c r="Q56" i="54"/>
  <c r="R56" i="54"/>
  <c r="R171" i="54" s="1"/>
  <c r="S56" i="54"/>
  <c r="T56" i="54"/>
  <c r="T171" i="54" s="1"/>
  <c r="P57" i="54"/>
  <c r="Q57" i="54"/>
  <c r="R57" i="54"/>
  <c r="R172" i="54" s="1"/>
  <c r="S57" i="54"/>
  <c r="S172" i="54" s="1"/>
  <c r="T57" i="54"/>
  <c r="T172" i="54" s="1"/>
  <c r="Z57" i="54"/>
  <c r="Z173" i="54"/>
  <c r="AA57" i="54"/>
  <c r="AA173" i="54" s="1"/>
  <c r="AB57" i="54"/>
  <c r="AB173" i="54" s="1"/>
  <c r="AC57" i="54"/>
  <c r="AC173" i="54" s="1"/>
  <c r="P58" i="54"/>
  <c r="Q58" i="54"/>
  <c r="R58" i="54"/>
  <c r="R173" i="54" s="1"/>
  <c r="S58" i="54"/>
  <c r="S173" i="54" s="1"/>
  <c r="T58" i="54"/>
  <c r="T173" i="54"/>
  <c r="P59" i="54"/>
  <c r="Q59" i="54"/>
  <c r="R59" i="54"/>
  <c r="R174" i="54"/>
  <c r="S59" i="54"/>
  <c r="T59" i="54"/>
  <c r="P60" i="54"/>
  <c r="Q60" i="54"/>
  <c r="R60" i="54"/>
  <c r="R175" i="54" s="1"/>
  <c r="S60" i="54"/>
  <c r="T60" i="54"/>
  <c r="T175" i="54"/>
  <c r="Z61" i="54"/>
  <c r="Z176" i="54" s="1"/>
  <c r="AA61" i="54"/>
  <c r="AA176" i="54" s="1"/>
  <c r="AB61" i="54"/>
  <c r="AB176" i="54" s="1"/>
  <c r="P62" i="54"/>
  <c r="Q62" i="54"/>
  <c r="S62" i="54"/>
  <c r="T62" i="54"/>
  <c r="Z64" i="54"/>
  <c r="AA64" i="54"/>
  <c r="AB64" i="54"/>
  <c r="AC64" i="54"/>
  <c r="AI64" i="54"/>
  <c r="AJ64" i="54"/>
  <c r="AK64" i="54"/>
  <c r="AL64" i="54"/>
  <c r="P65" i="54"/>
  <c r="Q65" i="54"/>
  <c r="S65" i="54"/>
  <c r="T65" i="54"/>
  <c r="P66" i="54"/>
  <c r="P127" i="54" s="1"/>
  <c r="Q66" i="54"/>
  <c r="Q127" i="54"/>
  <c r="S66" i="54"/>
  <c r="T66" i="54"/>
  <c r="T67" i="54" s="1"/>
  <c r="Z67" i="54"/>
  <c r="AA67" i="54"/>
  <c r="AB67" i="54"/>
  <c r="AC67" i="54"/>
  <c r="AI67" i="54"/>
  <c r="AJ67" i="54"/>
  <c r="AK67" i="54"/>
  <c r="AL67" i="54"/>
  <c r="P68" i="54"/>
  <c r="P129" i="54"/>
  <c r="Q68" i="54"/>
  <c r="S68" i="54"/>
  <c r="T68" i="54"/>
  <c r="P69" i="54"/>
  <c r="Q69" i="54"/>
  <c r="S69" i="54"/>
  <c r="S130" i="54" s="1"/>
  <c r="AB130" i="54" s="1"/>
  <c r="T69" i="54"/>
  <c r="P70" i="54"/>
  <c r="P131" i="54" s="1"/>
  <c r="Q70" i="54"/>
  <c r="S70" i="54"/>
  <c r="S131" i="54" s="1"/>
  <c r="T70" i="54"/>
  <c r="T71" i="54" s="1"/>
  <c r="P72" i="54"/>
  <c r="Q72" i="54"/>
  <c r="S72" i="54"/>
  <c r="T72" i="54"/>
  <c r="T133" i="54"/>
  <c r="P73" i="54"/>
  <c r="Q73" i="54"/>
  <c r="S73" i="54"/>
  <c r="T73" i="54"/>
  <c r="Z73" i="54"/>
  <c r="AA73" i="54"/>
  <c r="AB73" i="54"/>
  <c r="AC73" i="54"/>
  <c r="AI73" i="54"/>
  <c r="AJ73" i="54"/>
  <c r="AK73" i="54"/>
  <c r="AL73" i="54"/>
  <c r="P74" i="54"/>
  <c r="Q74" i="54"/>
  <c r="S74" i="54"/>
  <c r="T74" i="54"/>
  <c r="T135" i="54" s="1"/>
  <c r="Z74" i="54"/>
  <c r="AA74" i="54"/>
  <c r="AB74" i="54"/>
  <c r="AC74" i="54"/>
  <c r="AI74" i="54"/>
  <c r="AJ74" i="54"/>
  <c r="AK74" i="54"/>
  <c r="AL74" i="54"/>
  <c r="P75" i="54"/>
  <c r="P136" i="54" s="1"/>
  <c r="Q75" i="54"/>
  <c r="S75" i="54"/>
  <c r="S136" i="54" s="1"/>
  <c r="T75" i="54"/>
  <c r="Z75" i="54"/>
  <c r="AA75" i="54"/>
  <c r="AB75" i="54"/>
  <c r="AC75" i="54"/>
  <c r="AC82" i="54"/>
  <c r="AI75" i="54"/>
  <c r="AJ75" i="54"/>
  <c r="AJ82" i="54" s="1"/>
  <c r="AK75" i="54"/>
  <c r="AL75" i="54"/>
  <c r="P76" i="54"/>
  <c r="Q76" i="54"/>
  <c r="S76" i="54"/>
  <c r="T76" i="54"/>
  <c r="T137" i="54" s="1"/>
  <c r="P77" i="54"/>
  <c r="Q77" i="54"/>
  <c r="S77" i="54"/>
  <c r="S138" i="54" s="1"/>
  <c r="T77" i="54"/>
  <c r="P78" i="54"/>
  <c r="Q78" i="54"/>
  <c r="S78" i="54"/>
  <c r="T78" i="54"/>
  <c r="P79" i="54"/>
  <c r="P140" i="54"/>
  <c r="Q79" i="54"/>
  <c r="S79" i="54"/>
  <c r="T79" i="54"/>
  <c r="T140" i="54"/>
  <c r="P80" i="54"/>
  <c r="Q80" i="54"/>
  <c r="S80" i="54"/>
  <c r="T80" i="54"/>
  <c r="Z80" i="54"/>
  <c r="Z82" i="54"/>
  <c r="AA80" i="54"/>
  <c r="AB80" i="54"/>
  <c r="AC80" i="54"/>
  <c r="AI80" i="54"/>
  <c r="AI82" i="54" s="1"/>
  <c r="AJ80" i="54"/>
  <c r="AK80" i="54"/>
  <c r="AL80" i="54"/>
  <c r="P81" i="54"/>
  <c r="P142" i="54" s="1"/>
  <c r="Q81" i="54"/>
  <c r="S81" i="54"/>
  <c r="T81" i="54"/>
  <c r="P82" i="54"/>
  <c r="P143" i="54" s="1"/>
  <c r="Q82" i="54"/>
  <c r="S82" i="54"/>
  <c r="S143" i="54"/>
  <c r="T82" i="54"/>
  <c r="P83" i="54"/>
  <c r="Q83" i="54"/>
  <c r="S83" i="54"/>
  <c r="T83" i="54"/>
  <c r="P84" i="54"/>
  <c r="P145" i="54" s="1"/>
  <c r="Q84" i="54"/>
  <c r="Q145" i="54" s="1"/>
  <c r="S84" i="54"/>
  <c r="T84" i="54"/>
  <c r="T145" i="54" s="1"/>
  <c r="P85" i="54"/>
  <c r="Q85" i="54"/>
  <c r="S85" i="54"/>
  <c r="S146" i="54" s="1"/>
  <c r="T85" i="54"/>
  <c r="Z86" i="54"/>
  <c r="AA86" i="54"/>
  <c r="AB86" i="54"/>
  <c r="AC86" i="54"/>
  <c r="AI86" i="54"/>
  <c r="AJ86" i="54"/>
  <c r="AK86" i="54"/>
  <c r="AL86" i="54"/>
  <c r="P87" i="54"/>
  <c r="P148" i="54"/>
  <c r="Q87" i="54"/>
  <c r="S87" i="54"/>
  <c r="T87" i="54"/>
  <c r="P88" i="54"/>
  <c r="Q88" i="54"/>
  <c r="Q149" i="54" s="1"/>
  <c r="S88" i="54"/>
  <c r="T88" i="54"/>
  <c r="T149" i="54"/>
  <c r="Z88" i="54"/>
  <c r="AA88" i="54"/>
  <c r="AB88" i="54"/>
  <c r="AC88" i="54"/>
  <c r="AI88" i="54"/>
  <c r="AJ88" i="54"/>
  <c r="AK88" i="54"/>
  <c r="AL88" i="54"/>
  <c r="P89" i="54"/>
  <c r="Q89" i="54"/>
  <c r="S89" i="54"/>
  <c r="T89" i="54"/>
  <c r="Z89" i="54"/>
  <c r="AA89" i="54"/>
  <c r="AB89" i="54"/>
  <c r="AC89" i="54"/>
  <c r="AI89" i="54"/>
  <c r="AJ89" i="54"/>
  <c r="AK89" i="54"/>
  <c r="AL89" i="54"/>
  <c r="P90" i="54"/>
  <c r="Q90" i="54"/>
  <c r="S90" i="54"/>
  <c r="T90" i="54"/>
  <c r="P91" i="54"/>
  <c r="Q91" i="54"/>
  <c r="S91" i="54"/>
  <c r="S152" i="54" s="1"/>
  <c r="T91" i="54"/>
  <c r="T152" i="54" s="1"/>
  <c r="P92" i="54"/>
  <c r="Q92" i="54"/>
  <c r="S92" i="54"/>
  <c r="T92" i="54"/>
  <c r="T153" i="54" s="1"/>
  <c r="Z92" i="54"/>
  <c r="AA92" i="54"/>
  <c r="AB92" i="54"/>
  <c r="AC92" i="54"/>
  <c r="AI92" i="54"/>
  <c r="AJ92" i="54"/>
  <c r="AK92" i="54"/>
  <c r="AL92" i="54"/>
  <c r="P93" i="54"/>
  <c r="Q93" i="54"/>
  <c r="S93" i="54"/>
  <c r="T93" i="54"/>
  <c r="Z93" i="54"/>
  <c r="AA93" i="54"/>
  <c r="AB93" i="54"/>
  <c r="AC93" i="54"/>
  <c r="AI93" i="54"/>
  <c r="AJ93" i="54"/>
  <c r="AK93" i="54"/>
  <c r="AL93" i="54"/>
  <c r="P94" i="54"/>
  <c r="Q94" i="54"/>
  <c r="S94" i="54"/>
  <c r="T94" i="54"/>
  <c r="Z94" i="54"/>
  <c r="AA94" i="54"/>
  <c r="AB94" i="54"/>
  <c r="AC94" i="54"/>
  <c r="AI94" i="54"/>
  <c r="AJ94" i="54"/>
  <c r="AK94" i="54"/>
  <c r="AL94" i="54"/>
  <c r="P95" i="54"/>
  <c r="Q95" i="54"/>
  <c r="Q156" i="54" s="1"/>
  <c r="S95" i="54"/>
  <c r="T95" i="54"/>
  <c r="Z95" i="54"/>
  <c r="AA95" i="54"/>
  <c r="AB95" i="54"/>
  <c r="AC95" i="54"/>
  <c r="AI95" i="54"/>
  <c r="AJ95" i="54"/>
  <c r="AK95" i="54"/>
  <c r="AL95" i="54"/>
  <c r="P96" i="54"/>
  <c r="Q96" i="54"/>
  <c r="S96" i="54"/>
  <c r="T96" i="54"/>
  <c r="Z96" i="54"/>
  <c r="AA96" i="54"/>
  <c r="AB96" i="54"/>
  <c r="AC96" i="54"/>
  <c r="AI96" i="54"/>
  <c r="AJ96" i="54"/>
  <c r="AK96" i="54"/>
  <c r="AL96" i="54"/>
  <c r="P97" i="54"/>
  <c r="Q97" i="54"/>
  <c r="S97" i="54"/>
  <c r="T97" i="54"/>
  <c r="Z98" i="54"/>
  <c r="AA98" i="54"/>
  <c r="AB98" i="54"/>
  <c r="AC98" i="54"/>
  <c r="AI98" i="54"/>
  <c r="AJ98" i="54"/>
  <c r="AK98" i="54"/>
  <c r="AL98" i="54"/>
  <c r="P99" i="54"/>
  <c r="Q99" i="54"/>
  <c r="S99" i="54"/>
  <c r="S160" i="54" s="1"/>
  <c r="T99" i="54"/>
  <c r="Z99" i="54"/>
  <c r="AA99" i="54"/>
  <c r="AB99" i="54"/>
  <c r="AC99" i="54"/>
  <c r="AI99" i="54"/>
  <c r="AJ99" i="54"/>
  <c r="AK99" i="54"/>
  <c r="AL99" i="54"/>
  <c r="P100" i="54"/>
  <c r="Q100" i="54"/>
  <c r="S100" i="54"/>
  <c r="S161" i="54" s="1"/>
  <c r="T100" i="54"/>
  <c r="T161" i="54" s="1"/>
  <c r="P101" i="54"/>
  <c r="P162" i="54" s="1"/>
  <c r="Q101" i="54"/>
  <c r="S101" i="54"/>
  <c r="S162" i="54"/>
  <c r="T101" i="54"/>
  <c r="Z101" i="54"/>
  <c r="AA101" i="54"/>
  <c r="AB101" i="54"/>
  <c r="AC101" i="54"/>
  <c r="AI101" i="54"/>
  <c r="AJ101" i="54"/>
  <c r="AK101" i="54"/>
  <c r="AL101" i="54"/>
  <c r="P102" i="54"/>
  <c r="Q102" i="54"/>
  <c r="S102" i="54"/>
  <c r="S163" i="54" s="1"/>
  <c r="T102" i="54"/>
  <c r="P103" i="54"/>
  <c r="Q103" i="54"/>
  <c r="S103" i="54"/>
  <c r="T103" i="54"/>
  <c r="T164" i="54"/>
  <c r="Z104" i="54"/>
  <c r="AA104" i="54"/>
  <c r="AB104" i="54"/>
  <c r="AC104" i="54"/>
  <c r="AI104" i="54"/>
  <c r="AJ104" i="54"/>
  <c r="AK104" i="54"/>
  <c r="AL104" i="54"/>
  <c r="P105" i="54"/>
  <c r="Q105" i="54"/>
  <c r="S105" i="54"/>
  <c r="T105" i="54"/>
  <c r="Z105" i="54"/>
  <c r="AA105" i="54"/>
  <c r="AB105" i="54"/>
  <c r="AC105" i="54"/>
  <c r="AI105" i="54"/>
  <c r="AI113" i="54" s="1"/>
  <c r="AJ105" i="54"/>
  <c r="AK105" i="54"/>
  <c r="AL105" i="54"/>
  <c r="AL113" i="54" s="1"/>
  <c r="P106" i="54"/>
  <c r="Q106" i="54"/>
  <c r="S106" i="54"/>
  <c r="T106" i="54"/>
  <c r="P107" i="54"/>
  <c r="Q107" i="54"/>
  <c r="S107" i="54"/>
  <c r="T107" i="54"/>
  <c r="Z107" i="54"/>
  <c r="AA107" i="54"/>
  <c r="AB107" i="54"/>
  <c r="AB113" i="54"/>
  <c r="AC107" i="54"/>
  <c r="AI107" i="54"/>
  <c r="AJ107" i="54"/>
  <c r="AJ113" i="54"/>
  <c r="AK107" i="54"/>
  <c r="AK113" i="54" s="1"/>
  <c r="AL107" i="54"/>
  <c r="P108" i="54"/>
  <c r="Q108" i="54"/>
  <c r="S108" i="54"/>
  <c r="S169" i="54" s="1"/>
  <c r="T108" i="54"/>
  <c r="P109" i="54"/>
  <c r="Q109" i="54"/>
  <c r="S109" i="54"/>
  <c r="T109" i="54"/>
  <c r="P110" i="54"/>
  <c r="Q110" i="54"/>
  <c r="Q171" i="54"/>
  <c r="S110" i="54"/>
  <c r="T110" i="54"/>
  <c r="P111" i="54"/>
  <c r="Q111" i="54"/>
  <c r="S111" i="54"/>
  <c r="T111" i="54"/>
  <c r="P112" i="54"/>
  <c r="Q112" i="54"/>
  <c r="S112" i="54"/>
  <c r="T112" i="54"/>
  <c r="P113" i="54"/>
  <c r="Q113" i="54"/>
  <c r="S113" i="54"/>
  <c r="T113" i="54"/>
  <c r="P114" i="54"/>
  <c r="Q114" i="54"/>
  <c r="S114" i="54"/>
  <c r="T114" i="54"/>
  <c r="Z114" i="54"/>
  <c r="AA114" i="54"/>
  <c r="AB114" i="54"/>
  <c r="AC114" i="54"/>
  <c r="AI114" i="54"/>
  <c r="AJ114" i="54"/>
  <c r="AK114" i="54"/>
  <c r="AL114" i="54"/>
  <c r="Q124" i="54"/>
  <c r="R124" i="54"/>
  <c r="AB127" i="54"/>
  <c r="R136" i="54"/>
  <c r="S150" i="54"/>
  <c r="T155" i="54"/>
  <c r="R166" i="54"/>
  <c r="R167" i="54"/>
  <c r="Z167" i="54"/>
  <c r="Z169" i="54"/>
  <c r="S174" i="54"/>
  <c r="P8" i="53"/>
  <c r="Q8" i="53"/>
  <c r="R8" i="53"/>
  <c r="R123" i="53"/>
  <c r="S8" i="53"/>
  <c r="T8" i="53"/>
  <c r="P9" i="53"/>
  <c r="Q9" i="53"/>
  <c r="R9" i="53"/>
  <c r="S9" i="53"/>
  <c r="T9" i="53"/>
  <c r="P11" i="53"/>
  <c r="P126" i="53" s="1"/>
  <c r="Q11" i="53"/>
  <c r="R11" i="53"/>
  <c r="R126" i="53" s="1"/>
  <c r="S11" i="53"/>
  <c r="S13" i="53" s="1"/>
  <c r="S128" i="53" s="1"/>
  <c r="T11" i="53"/>
  <c r="T126" i="53" s="1"/>
  <c r="P12" i="53"/>
  <c r="Q12" i="53"/>
  <c r="R12" i="53"/>
  <c r="R127" i="53" s="1"/>
  <c r="S12" i="53"/>
  <c r="S127" i="53" s="1"/>
  <c r="T12" i="53"/>
  <c r="Z12" i="53"/>
  <c r="Z127" i="53" s="1"/>
  <c r="AA12" i="53"/>
  <c r="AA127" i="53" s="1"/>
  <c r="AB12" i="53"/>
  <c r="AB127" i="53" s="1"/>
  <c r="AC12" i="53"/>
  <c r="AC127" i="53"/>
  <c r="P14" i="53"/>
  <c r="Q14" i="53"/>
  <c r="R14" i="53"/>
  <c r="S14" i="53"/>
  <c r="S129" i="53" s="1"/>
  <c r="T14" i="53"/>
  <c r="Z14" i="53"/>
  <c r="Z129" i="53" s="1"/>
  <c r="AA14" i="53"/>
  <c r="AB14" i="53"/>
  <c r="AB129" i="53" s="1"/>
  <c r="AC14" i="53"/>
  <c r="AC129" i="53"/>
  <c r="P15" i="53"/>
  <c r="Q15" i="53"/>
  <c r="R15" i="53"/>
  <c r="S15" i="53"/>
  <c r="T15" i="53"/>
  <c r="P16" i="53"/>
  <c r="Q16" i="53"/>
  <c r="R16" i="53"/>
  <c r="S16" i="53"/>
  <c r="T16" i="53"/>
  <c r="P18" i="53"/>
  <c r="Q18" i="53"/>
  <c r="R18" i="53"/>
  <c r="R133" i="53" s="1"/>
  <c r="S18" i="53"/>
  <c r="T18" i="53"/>
  <c r="T133" i="53" s="1"/>
  <c r="P19" i="53"/>
  <c r="Q19" i="53"/>
  <c r="R19" i="53"/>
  <c r="R134" i="53"/>
  <c r="S19" i="53"/>
  <c r="T19" i="53"/>
  <c r="P20" i="53"/>
  <c r="Q20" i="53"/>
  <c r="R20" i="53"/>
  <c r="S20" i="53"/>
  <c r="S135" i="53" s="1"/>
  <c r="T20" i="53"/>
  <c r="P21" i="53"/>
  <c r="Q21" i="53"/>
  <c r="Q136" i="53" s="1"/>
  <c r="R21" i="53"/>
  <c r="R136" i="53" s="1"/>
  <c r="S21" i="53"/>
  <c r="T21" i="53"/>
  <c r="P22" i="53"/>
  <c r="Q22" i="53"/>
  <c r="R22" i="53"/>
  <c r="R137" i="53" s="1"/>
  <c r="S22" i="53"/>
  <c r="T22" i="53"/>
  <c r="P23" i="53"/>
  <c r="Q23" i="53"/>
  <c r="R23" i="53"/>
  <c r="R138" i="53"/>
  <c r="S23" i="53"/>
  <c r="T23" i="53"/>
  <c r="P24" i="53"/>
  <c r="P139" i="53" s="1"/>
  <c r="Q24" i="53"/>
  <c r="R24" i="53"/>
  <c r="R139" i="53" s="1"/>
  <c r="S24" i="53"/>
  <c r="T24" i="53"/>
  <c r="P25" i="53"/>
  <c r="P140" i="53" s="1"/>
  <c r="Q25" i="53"/>
  <c r="R25" i="53"/>
  <c r="R140" i="53" s="1"/>
  <c r="S25" i="53"/>
  <c r="T25" i="53"/>
  <c r="P26" i="53"/>
  <c r="P141" i="53" s="1"/>
  <c r="Q26" i="53"/>
  <c r="R26" i="53"/>
  <c r="S26" i="53"/>
  <c r="T26" i="53"/>
  <c r="P27" i="53"/>
  <c r="Q27" i="53"/>
  <c r="R27" i="53"/>
  <c r="R142" i="53" s="1"/>
  <c r="S27" i="53"/>
  <c r="T27" i="53"/>
  <c r="P28" i="53"/>
  <c r="Q28" i="53"/>
  <c r="R28" i="53"/>
  <c r="R143" i="53"/>
  <c r="S28" i="53"/>
  <c r="S143" i="53" s="1"/>
  <c r="T28" i="53"/>
  <c r="P29" i="53"/>
  <c r="Q29" i="53"/>
  <c r="R29" i="53"/>
  <c r="S29" i="53"/>
  <c r="T29" i="53"/>
  <c r="P30" i="53"/>
  <c r="P145" i="53" s="1"/>
  <c r="Q30" i="53"/>
  <c r="R30" i="53"/>
  <c r="R145" i="53"/>
  <c r="S30" i="53"/>
  <c r="T30" i="53"/>
  <c r="P31" i="53"/>
  <c r="Q31" i="53"/>
  <c r="Q146" i="53" s="1"/>
  <c r="R31" i="53"/>
  <c r="R146" i="53"/>
  <c r="S31" i="53"/>
  <c r="T31" i="53"/>
  <c r="P33" i="53"/>
  <c r="Q33" i="53"/>
  <c r="R33" i="53"/>
  <c r="R148" i="53" s="1"/>
  <c r="S33" i="53"/>
  <c r="T33" i="53"/>
  <c r="Z33" i="53"/>
  <c r="AA33" i="53"/>
  <c r="AB33" i="53"/>
  <c r="AC33" i="53"/>
  <c r="P34" i="53"/>
  <c r="Q34" i="53"/>
  <c r="R34" i="53"/>
  <c r="R149" i="53" s="1"/>
  <c r="S34" i="53"/>
  <c r="S149" i="53" s="1"/>
  <c r="T34" i="53"/>
  <c r="P35" i="53"/>
  <c r="P150" i="53" s="1"/>
  <c r="Q35" i="53"/>
  <c r="R35" i="53"/>
  <c r="R150" i="53"/>
  <c r="S35" i="53"/>
  <c r="S150" i="53" s="1"/>
  <c r="T35" i="53"/>
  <c r="P36" i="53"/>
  <c r="Q36" i="53"/>
  <c r="Q151" i="53" s="1"/>
  <c r="R36" i="53"/>
  <c r="R151" i="53" s="1"/>
  <c r="S36" i="53"/>
  <c r="T36" i="53"/>
  <c r="P37" i="53"/>
  <c r="P152" i="53" s="1"/>
  <c r="Q37" i="53"/>
  <c r="Q152" i="53" s="1"/>
  <c r="R37" i="53"/>
  <c r="S37" i="53"/>
  <c r="T37" i="53"/>
  <c r="T152" i="53" s="1"/>
  <c r="P38" i="53"/>
  <c r="P153" i="53" s="1"/>
  <c r="Q38" i="53"/>
  <c r="R38" i="53"/>
  <c r="R153" i="53"/>
  <c r="S38" i="53"/>
  <c r="S153" i="53" s="1"/>
  <c r="T38" i="53"/>
  <c r="P39" i="53"/>
  <c r="Q39" i="53"/>
  <c r="R39" i="53"/>
  <c r="S39" i="53"/>
  <c r="T39" i="53"/>
  <c r="P40" i="53"/>
  <c r="P155" i="53" s="1"/>
  <c r="AJ155" i="53" s="1"/>
  <c r="CH16" i="9" s="1"/>
  <c r="Q40" i="53"/>
  <c r="R40" i="53"/>
  <c r="R155" i="53" s="1"/>
  <c r="S40" i="53"/>
  <c r="T40" i="53"/>
  <c r="Z40" i="53"/>
  <c r="Z155" i="53" s="1"/>
  <c r="AA40" i="53"/>
  <c r="AA155" i="53" s="1"/>
  <c r="AB40" i="53"/>
  <c r="AB155" i="53" s="1"/>
  <c r="AC40" i="53"/>
  <c r="AC155" i="53"/>
  <c r="P41" i="53"/>
  <c r="Q41" i="53"/>
  <c r="R41" i="53"/>
  <c r="R156" i="53"/>
  <c r="S41" i="53"/>
  <c r="T41" i="53"/>
  <c r="P42" i="53"/>
  <c r="Q42" i="53"/>
  <c r="Q157" i="53" s="1"/>
  <c r="R42" i="53"/>
  <c r="R157" i="53" s="1"/>
  <c r="S42" i="53"/>
  <c r="T42" i="53"/>
  <c r="T157" i="53" s="1"/>
  <c r="P43" i="53"/>
  <c r="Q43" i="53"/>
  <c r="R43" i="53"/>
  <c r="R158" i="53" s="1"/>
  <c r="S43" i="53"/>
  <c r="T43" i="53"/>
  <c r="T158" i="53"/>
  <c r="P45" i="53"/>
  <c r="P160" i="53" s="1"/>
  <c r="Q45" i="53"/>
  <c r="R45" i="53"/>
  <c r="R160" i="53"/>
  <c r="S45" i="53"/>
  <c r="S160" i="53" s="1"/>
  <c r="T45" i="53"/>
  <c r="Z45" i="53"/>
  <c r="Z160" i="53" s="1"/>
  <c r="AA45" i="53"/>
  <c r="AA160" i="53"/>
  <c r="AB45" i="53"/>
  <c r="AB160" i="53" s="1"/>
  <c r="AC45" i="53"/>
  <c r="AC160" i="53"/>
  <c r="P46" i="53"/>
  <c r="P161" i="53" s="1"/>
  <c r="Q46" i="53"/>
  <c r="R46" i="53"/>
  <c r="R161" i="53" s="1"/>
  <c r="S46" i="53"/>
  <c r="T46" i="53"/>
  <c r="P47" i="53"/>
  <c r="Q47" i="53"/>
  <c r="Q162" i="53"/>
  <c r="R47" i="53"/>
  <c r="R162" i="53" s="1"/>
  <c r="S47" i="53"/>
  <c r="T47" i="53"/>
  <c r="P48" i="53"/>
  <c r="Q48" i="53"/>
  <c r="R48" i="53"/>
  <c r="S48" i="53"/>
  <c r="T48" i="53"/>
  <c r="P49" i="53"/>
  <c r="P164" i="53" s="1"/>
  <c r="Q49" i="53"/>
  <c r="Q164" i="53" s="1"/>
  <c r="R49" i="53"/>
  <c r="R164" i="53" s="1"/>
  <c r="S49" i="53"/>
  <c r="T49" i="53"/>
  <c r="P51" i="53"/>
  <c r="Q51" i="53"/>
  <c r="R51" i="53"/>
  <c r="R166" i="53" s="1"/>
  <c r="S51" i="53"/>
  <c r="S166" i="53"/>
  <c r="T51" i="53"/>
  <c r="Z51" i="53"/>
  <c r="Z166" i="53" s="1"/>
  <c r="AA51" i="53"/>
  <c r="AA166" i="53" s="1"/>
  <c r="AB51" i="53"/>
  <c r="AB166" i="53" s="1"/>
  <c r="AC51" i="53"/>
  <c r="AC166" i="53" s="1"/>
  <c r="P52" i="53"/>
  <c r="Q52" i="53"/>
  <c r="Q167" i="53" s="1"/>
  <c r="R52" i="53"/>
  <c r="R167" i="53" s="1"/>
  <c r="S52" i="53"/>
  <c r="T52" i="53"/>
  <c r="Z52" i="53"/>
  <c r="Z167" i="53" s="1"/>
  <c r="AA52" i="53"/>
  <c r="AA167" i="53"/>
  <c r="AB52" i="53"/>
  <c r="AB167" i="53" s="1"/>
  <c r="AC52" i="53"/>
  <c r="AC167" i="53"/>
  <c r="P53" i="53"/>
  <c r="Q53" i="53"/>
  <c r="R53" i="53"/>
  <c r="S53" i="53"/>
  <c r="T53" i="53"/>
  <c r="T168" i="53" s="1"/>
  <c r="P54" i="53"/>
  <c r="Q54" i="53"/>
  <c r="R54" i="53"/>
  <c r="R169" i="53"/>
  <c r="S54" i="53"/>
  <c r="T54" i="53"/>
  <c r="Z54" i="53"/>
  <c r="Z169" i="53"/>
  <c r="AA54" i="53"/>
  <c r="AA169" i="53" s="1"/>
  <c r="AB54" i="53"/>
  <c r="AB169" i="53" s="1"/>
  <c r="AC54" i="53"/>
  <c r="AC169" i="53" s="1"/>
  <c r="P55" i="53"/>
  <c r="P170" i="53"/>
  <c r="Q55" i="53"/>
  <c r="R55" i="53"/>
  <c r="R170" i="53" s="1"/>
  <c r="S55" i="53"/>
  <c r="S170" i="53"/>
  <c r="T55" i="53"/>
  <c r="P56" i="53"/>
  <c r="Q56" i="53"/>
  <c r="R56" i="53"/>
  <c r="R171" i="53" s="1"/>
  <c r="S56" i="53"/>
  <c r="S171" i="53" s="1"/>
  <c r="T56" i="53"/>
  <c r="P57" i="53"/>
  <c r="Q57" i="53"/>
  <c r="R57" i="53"/>
  <c r="S57" i="53"/>
  <c r="T57" i="53"/>
  <c r="Z57" i="53"/>
  <c r="Z173" i="53" s="1"/>
  <c r="AA57" i="53"/>
  <c r="AA173" i="53"/>
  <c r="AB57" i="53"/>
  <c r="AB173" i="53" s="1"/>
  <c r="AC57" i="53"/>
  <c r="AC173" i="53" s="1"/>
  <c r="P58" i="53"/>
  <c r="P173" i="53" s="1"/>
  <c r="Q58" i="53"/>
  <c r="R58" i="53"/>
  <c r="R173" i="53" s="1"/>
  <c r="S58" i="53"/>
  <c r="T58" i="53"/>
  <c r="T173" i="53" s="1"/>
  <c r="P59" i="53"/>
  <c r="Q59" i="53"/>
  <c r="R59" i="53"/>
  <c r="R174" i="53" s="1"/>
  <c r="S59" i="53"/>
  <c r="T59" i="53"/>
  <c r="P60" i="53"/>
  <c r="Q60" i="53"/>
  <c r="R60" i="53"/>
  <c r="R175" i="53" s="1"/>
  <c r="S60" i="53"/>
  <c r="T60" i="53"/>
  <c r="Z61" i="53"/>
  <c r="AA61" i="53"/>
  <c r="AA176" i="53" s="1"/>
  <c r="AB61" i="53"/>
  <c r="AC61" i="53"/>
  <c r="AC176" i="53"/>
  <c r="P62" i="53"/>
  <c r="Q62" i="53"/>
  <c r="S62" i="53"/>
  <c r="T62" i="53"/>
  <c r="T124" i="53"/>
  <c r="Z64" i="53"/>
  <c r="AA64" i="53"/>
  <c r="AB64" i="53"/>
  <c r="AC64" i="53"/>
  <c r="AI64" i="53"/>
  <c r="AJ64" i="53"/>
  <c r="AK64" i="53"/>
  <c r="AL64" i="53"/>
  <c r="P65" i="53"/>
  <c r="Q65" i="53"/>
  <c r="S65" i="53"/>
  <c r="T65" i="53"/>
  <c r="P66" i="53"/>
  <c r="P127" i="53"/>
  <c r="Q66" i="53"/>
  <c r="Q127" i="53" s="1"/>
  <c r="AI127" i="53" s="1"/>
  <c r="K16" i="7" s="1"/>
  <c r="M16" i="7" s="1"/>
  <c r="S66" i="53"/>
  <c r="T66" i="53"/>
  <c r="Z67" i="53"/>
  <c r="AA67" i="53"/>
  <c r="AB67" i="53"/>
  <c r="AC67" i="53"/>
  <c r="AI67" i="53"/>
  <c r="AJ67" i="53"/>
  <c r="AK67" i="53"/>
  <c r="AL67" i="53"/>
  <c r="P68" i="53"/>
  <c r="P129" i="53"/>
  <c r="Q68" i="53"/>
  <c r="S68" i="53"/>
  <c r="T68" i="53"/>
  <c r="P69" i="53"/>
  <c r="Q69" i="53"/>
  <c r="S69" i="53"/>
  <c r="T69" i="53"/>
  <c r="P70" i="53"/>
  <c r="Q70" i="53"/>
  <c r="S70" i="53"/>
  <c r="T70" i="53"/>
  <c r="P72" i="53"/>
  <c r="Q72" i="53"/>
  <c r="Q133" i="53" s="1"/>
  <c r="S72" i="53"/>
  <c r="T72" i="53"/>
  <c r="P73" i="53"/>
  <c r="Q73" i="53"/>
  <c r="S73" i="53"/>
  <c r="T73" i="53"/>
  <c r="Z73" i="53"/>
  <c r="AA73" i="53"/>
  <c r="AB73" i="53"/>
  <c r="AC73" i="53"/>
  <c r="AI73" i="53"/>
  <c r="AJ73" i="53"/>
  <c r="AK73" i="53"/>
  <c r="AL73" i="53"/>
  <c r="P74" i="53"/>
  <c r="P135" i="53" s="1"/>
  <c r="Q74" i="53"/>
  <c r="S74" i="53"/>
  <c r="T74" i="53"/>
  <c r="Z74" i="53"/>
  <c r="AA74" i="53"/>
  <c r="AB74" i="53"/>
  <c r="AC74" i="53"/>
  <c r="AI74" i="53"/>
  <c r="AJ74" i="53"/>
  <c r="AK74" i="53"/>
  <c r="AL74" i="53"/>
  <c r="P75" i="53"/>
  <c r="Q75" i="53"/>
  <c r="S75" i="53"/>
  <c r="T75" i="53"/>
  <c r="Z75" i="53"/>
  <c r="AA75" i="53"/>
  <c r="AB75" i="53"/>
  <c r="AC75" i="53"/>
  <c r="AI75" i="53"/>
  <c r="AJ75" i="53"/>
  <c r="AK75" i="53"/>
  <c r="AL75" i="53"/>
  <c r="P76" i="53"/>
  <c r="Q76" i="53"/>
  <c r="S76" i="53"/>
  <c r="S137" i="53"/>
  <c r="T76" i="53"/>
  <c r="P77" i="53"/>
  <c r="Q77" i="53"/>
  <c r="S77" i="53"/>
  <c r="T77" i="53"/>
  <c r="P78" i="53"/>
  <c r="Q78" i="53"/>
  <c r="S78" i="53"/>
  <c r="T78" i="53"/>
  <c r="P79" i="53"/>
  <c r="Q79" i="53"/>
  <c r="Q140" i="53" s="1"/>
  <c r="S79" i="53"/>
  <c r="S140" i="53" s="1"/>
  <c r="T79" i="53"/>
  <c r="P80" i="53"/>
  <c r="Q80" i="53"/>
  <c r="Q141" i="53" s="1"/>
  <c r="S80" i="53"/>
  <c r="T80" i="53"/>
  <c r="Z80" i="53"/>
  <c r="AA80" i="53"/>
  <c r="AB80" i="53"/>
  <c r="AC80" i="53"/>
  <c r="AI80" i="53"/>
  <c r="AJ80" i="53"/>
  <c r="AK80" i="53"/>
  <c r="AL80" i="53"/>
  <c r="P81" i="53"/>
  <c r="P142" i="53"/>
  <c r="Q81" i="53"/>
  <c r="Q142" i="53" s="1"/>
  <c r="S81" i="53"/>
  <c r="S142" i="53" s="1"/>
  <c r="T81" i="53"/>
  <c r="P82" i="53"/>
  <c r="Q82" i="53"/>
  <c r="S82" i="53"/>
  <c r="T82" i="53"/>
  <c r="P83" i="53"/>
  <c r="P144" i="53" s="1"/>
  <c r="Q83" i="53"/>
  <c r="S83" i="53"/>
  <c r="T83" i="53"/>
  <c r="P84" i="53"/>
  <c r="Q84" i="53"/>
  <c r="S84" i="53"/>
  <c r="T84" i="53"/>
  <c r="T145" i="53" s="1"/>
  <c r="P85" i="53"/>
  <c r="P146" i="53" s="1"/>
  <c r="Q85" i="53"/>
  <c r="S85" i="53"/>
  <c r="T85" i="53"/>
  <c r="Z86" i="53"/>
  <c r="AA86" i="53"/>
  <c r="AB86" i="53"/>
  <c r="AC86" i="53"/>
  <c r="AI86" i="53"/>
  <c r="AJ86" i="53"/>
  <c r="AK86" i="53"/>
  <c r="AL86" i="53"/>
  <c r="P87" i="53"/>
  <c r="Q87" i="53"/>
  <c r="S87" i="53"/>
  <c r="T87" i="53"/>
  <c r="P88" i="53"/>
  <c r="Q88" i="53"/>
  <c r="Q149" i="53"/>
  <c r="S88" i="53"/>
  <c r="T88" i="53"/>
  <c r="Z88" i="53"/>
  <c r="AA88" i="53"/>
  <c r="AB88" i="53"/>
  <c r="AC88" i="53"/>
  <c r="AI88" i="53"/>
  <c r="AJ88" i="53"/>
  <c r="AK88" i="53"/>
  <c r="AL88" i="53"/>
  <c r="P89" i="53"/>
  <c r="Q89" i="53"/>
  <c r="S89" i="53"/>
  <c r="T89" i="53"/>
  <c r="T150" i="53" s="1"/>
  <c r="Z89" i="53"/>
  <c r="AA89" i="53"/>
  <c r="AB89" i="53"/>
  <c r="AC89" i="53"/>
  <c r="AI89" i="53"/>
  <c r="AJ89" i="53"/>
  <c r="AK89" i="53"/>
  <c r="AL89" i="53"/>
  <c r="P90" i="53"/>
  <c r="Q90" i="53"/>
  <c r="S90" i="53"/>
  <c r="S151" i="53" s="1"/>
  <c r="T90" i="53"/>
  <c r="T151" i="53" s="1"/>
  <c r="P91" i="53"/>
  <c r="Q91" i="53"/>
  <c r="S91" i="53"/>
  <c r="S152" i="53" s="1"/>
  <c r="T91" i="53"/>
  <c r="P92" i="53"/>
  <c r="Q92" i="53"/>
  <c r="S92" i="53"/>
  <c r="T92" i="53"/>
  <c r="Z92" i="53"/>
  <c r="AA92" i="53"/>
  <c r="AB92" i="53"/>
  <c r="AC92" i="53"/>
  <c r="AI92" i="53"/>
  <c r="AJ92" i="53"/>
  <c r="AK92" i="53"/>
  <c r="AL92" i="53"/>
  <c r="P93" i="53"/>
  <c r="Q93" i="53"/>
  <c r="S93" i="53"/>
  <c r="S154" i="53" s="1"/>
  <c r="T93" i="53"/>
  <c r="Z93" i="53"/>
  <c r="AA93" i="53"/>
  <c r="AB93" i="53"/>
  <c r="AC93" i="53"/>
  <c r="AI93" i="53"/>
  <c r="AJ93" i="53"/>
  <c r="AK93" i="53"/>
  <c r="AL93" i="53"/>
  <c r="P94" i="53"/>
  <c r="Q94" i="53"/>
  <c r="S94" i="53"/>
  <c r="T94" i="53"/>
  <c r="T155" i="53" s="1"/>
  <c r="Z94" i="53"/>
  <c r="AA94" i="53"/>
  <c r="AB94" i="53"/>
  <c r="AC94" i="53"/>
  <c r="AI94" i="53"/>
  <c r="AJ94" i="53"/>
  <c r="AK94" i="53"/>
  <c r="AL94" i="53"/>
  <c r="P95" i="53"/>
  <c r="Q95" i="53"/>
  <c r="S95" i="53"/>
  <c r="T95" i="53"/>
  <c r="T156" i="53"/>
  <c r="Z95" i="53"/>
  <c r="AA95" i="53"/>
  <c r="AB95" i="53"/>
  <c r="AC95" i="53"/>
  <c r="AI95" i="53"/>
  <c r="AJ95" i="53"/>
  <c r="AK95" i="53"/>
  <c r="AL95" i="53"/>
  <c r="P96" i="53"/>
  <c r="P157" i="53" s="1"/>
  <c r="Q96" i="53"/>
  <c r="S96" i="53"/>
  <c r="S157" i="53"/>
  <c r="T96" i="53"/>
  <c r="Z96" i="53"/>
  <c r="AA96" i="53"/>
  <c r="AB96" i="53"/>
  <c r="AC96" i="53"/>
  <c r="AI96" i="53"/>
  <c r="AJ96" i="53"/>
  <c r="AK96" i="53"/>
  <c r="AL96" i="53"/>
  <c r="P97" i="53"/>
  <c r="P158" i="53" s="1"/>
  <c r="Q97" i="53"/>
  <c r="S97" i="53"/>
  <c r="S98" i="53"/>
  <c r="T97" i="53"/>
  <c r="Z98" i="53"/>
  <c r="AA98" i="53"/>
  <c r="AB98" i="53"/>
  <c r="AC98" i="53"/>
  <c r="AI98" i="53"/>
  <c r="AJ98" i="53"/>
  <c r="AK98" i="53"/>
  <c r="AL98" i="53"/>
  <c r="P99" i="53"/>
  <c r="Q99" i="53"/>
  <c r="S99" i="53"/>
  <c r="T99" i="53"/>
  <c r="T160" i="53" s="1"/>
  <c r="Z99" i="53"/>
  <c r="AA99" i="53"/>
  <c r="AB99" i="53"/>
  <c r="AC99" i="53"/>
  <c r="AI99" i="53"/>
  <c r="AJ99" i="53"/>
  <c r="AK99" i="53"/>
  <c r="AL99" i="53"/>
  <c r="P100" i="53"/>
  <c r="Q100" i="53"/>
  <c r="Q161" i="53"/>
  <c r="S100" i="53"/>
  <c r="T100" i="53"/>
  <c r="P101" i="53"/>
  <c r="P162" i="53"/>
  <c r="Q101" i="53"/>
  <c r="S101" i="53"/>
  <c r="T101" i="53"/>
  <c r="Z101" i="53"/>
  <c r="AA101" i="53"/>
  <c r="AB101" i="53"/>
  <c r="AC101" i="53"/>
  <c r="AI101" i="53"/>
  <c r="AJ101" i="53"/>
  <c r="AK101" i="53"/>
  <c r="AL101" i="53"/>
  <c r="P102" i="53"/>
  <c r="Q102" i="53"/>
  <c r="S102" i="53"/>
  <c r="T102" i="53"/>
  <c r="T163" i="53"/>
  <c r="P103" i="53"/>
  <c r="Q103" i="53"/>
  <c r="S103" i="53"/>
  <c r="T103" i="53"/>
  <c r="Z104" i="53"/>
  <c r="AA104" i="53"/>
  <c r="AB104" i="53"/>
  <c r="AC104" i="53"/>
  <c r="AI104" i="53"/>
  <c r="AJ104" i="53"/>
  <c r="AK104" i="53"/>
  <c r="AL104" i="53"/>
  <c r="P105" i="53"/>
  <c r="Q105" i="53"/>
  <c r="Q166" i="53"/>
  <c r="AI166" i="53" s="1"/>
  <c r="DL16" i="7" s="1"/>
  <c r="S105" i="53"/>
  <c r="T105" i="53"/>
  <c r="Z105" i="53"/>
  <c r="AA105" i="53"/>
  <c r="AA113" i="53" s="1"/>
  <c r="AB105" i="53"/>
  <c r="AC105" i="53"/>
  <c r="AC113" i="53" s="1"/>
  <c r="AI105" i="53"/>
  <c r="AJ105" i="53"/>
  <c r="AK105" i="53"/>
  <c r="AK113" i="53"/>
  <c r="AL105" i="53"/>
  <c r="P106" i="53"/>
  <c r="Q106" i="53"/>
  <c r="S106" i="53"/>
  <c r="T106" i="53"/>
  <c r="P107" i="53"/>
  <c r="Q107" i="53"/>
  <c r="S107" i="53"/>
  <c r="T107" i="53"/>
  <c r="Z107" i="53"/>
  <c r="AA107" i="53"/>
  <c r="AB107" i="53"/>
  <c r="AC107" i="53"/>
  <c r="AI107" i="53"/>
  <c r="AJ107" i="53"/>
  <c r="AK107" i="53"/>
  <c r="AL107" i="53"/>
  <c r="P108" i="53"/>
  <c r="Q108" i="53"/>
  <c r="Q169" i="53" s="1"/>
  <c r="AI169" i="53" s="1"/>
  <c r="DU16" i="7" s="1"/>
  <c r="DW16" i="7" s="1"/>
  <c r="S108" i="53"/>
  <c r="T108" i="53"/>
  <c r="P109" i="53"/>
  <c r="Q109" i="53"/>
  <c r="S109" i="53"/>
  <c r="T109" i="53"/>
  <c r="T170" i="53" s="1"/>
  <c r="P110" i="53"/>
  <c r="Q110" i="53"/>
  <c r="Q171" i="53" s="1"/>
  <c r="S110" i="53"/>
  <c r="T110" i="53"/>
  <c r="P111" i="53"/>
  <c r="P172" i="53" s="1"/>
  <c r="Q111" i="53"/>
  <c r="S111" i="53"/>
  <c r="T111" i="53"/>
  <c r="P112" i="53"/>
  <c r="Q112" i="53"/>
  <c r="Q173" i="53" s="1"/>
  <c r="S112" i="53"/>
  <c r="S173" i="53"/>
  <c r="T112" i="53"/>
  <c r="P113" i="53"/>
  <c r="Q113" i="53"/>
  <c r="S113" i="53"/>
  <c r="T113" i="53"/>
  <c r="T174" i="53"/>
  <c r="P114" i="53"/>
  <c r="Q114" i="53"/>
  <c r="S114" i="53"/>
  <c r="T114" i="53"/>
  <c r="Z114" i="53"/>
  <c r="AA114" i="53"/>
  <c r="AB114" i="53"/>
  <c r="AC114" i="53"/>
  <c r="AI114" i="53"/>
  <c r="AJ114" i="53"/>
  <c r="AK114" i="53"/>
  <c r="AL114" i="53"/>
  <c r="R124" i="53"/>
  <c r="R129" i="53"/>
  <c r="R131" i="53"/>
  <c r="R135" i="53"/>
  <c r="R141" i="53"/>
  <c r="P148" i="53"/>
  <c r="R152" i="53"/>
  <c r="R168" i="53"/>
  <c r="R172" i="53"/>
  <c r="P8" i="52"/>
  <c r="Q8" i="52"/>
  <c r="R8" i="52"/>
  <c r="R123" i="52" s="1"/>
  <c r="S8" i="52"/>
  <c r="T8" i="52"/>
  <c r="P9" i="52"/>
  <c r="P124" i="52" s="1"/>
  <c r="Q9" i="52"/>
  <c r="Q124" i="52" s="1"/>
  <c r="R9" i="52"/>
  <c r="R124" i="52" s="1"/>
  <c r="S9" i="52"/>
  <c r="T9" i="52"/>
  <c r="T124" i="52" s="1"/>
  <c r="P11" i="52"/>
  <c r="Q11" i="52"/>
  <c r="R11" i="52"/>
  <c r="R126" i="52" s="1"/>
  <c r="S11" i="52"/>
  <c r="T11" i="52"/>
  <c r="P12" i="52"/>
  <c r="Q12" i="52"/>
  <c r="R12" i="52"/>
  <c r="S12" i="52"/>
  <c r="T12" i="52"/>
  <c r="AA12" i="52"/>
  <c r="AA127" i="52" s="1"/>
  <c r="AB12" i="52"/>
  <c r="AB127" i="52"/>
  <c r="AC12" i="52"/>
  <c r="AC127" i="52" s="1"/>
  <c r="P14" i="52"/>
  <c r="Q14" i="52"/>
  <c r="R14" i="52"/>
  <c r="R129" i="52" s="1"/>
  <c r="S14" i="52"/>
  <c r="T14" i="52"/>
  <c r="Z14" i="52"/>
  <c r="Z129" i="52" s="1"/>
  <c r="AA14" i="52"/>
  <c r="AA129" i="52" s="1"/>
  <c r="AB14" i="52"/>
  <c r="AB129" i="52"/>
  <c r="AC14" i="52"/>
  <c r="AC129" i="52" s="1"/>
  <c r="P15" i="52"/>
  <c r="Q15" i="52"/>
  <c r="R15" i="52"/>
  <c r="R130" i="52" s="1"/>
  <c r="S15" i="52"/>
  <c r="T15" i="52"/>
  <c r="T130" i="52" s="1"/>
  <c r="P16" i="52"/>
  <c r="Q16" i="52"/>
  <c r="R16" i="52"/>
  <c r="R131" i="52"/>
  <c r="S16" i="52"/>
  <c r="T16" i="52"/>
  <c r="P18" i="52"/>
  <c r="Q18" i="52"/>
  <c r="R18" i="52"/>
  <c r="R133" i="52"/>
  <c r="S18" i="52"/>
  <c r="S133" i="52"/>
  <c r="T18" i="52"/>
  <c r="P19" i="52"/>
  <c r="P134" i="52" s="1"/>
  <c r="Q19" i="52"/>
  <c r="R19" i="52"/>
  <c r="R134" i="52" s="1"/>
  <c r="S19" i="52"/>
  <c r="T19" i="52"/>
  <c r="T134" i="52" s="1"/>
  <c r="P20" i="52"/>
  <c r="Q20" i="52"/>
  <c r="R20" i="52"/>
  <c r="R135" i="52" s="1"/>
  <c r="S20" i="52"/>
  <c r="T20" i="52"/>
  <c r="P21" i="52"/>
  <c r="P136" i="52" s="1"/>
  <c r="Q21" i="52"/>
  <c r="R21" i="52"/>
  <c r="R136" i="52"/>
  <c r="S21" i="52"/>
  <c r="T21" i="52"/>
  <c r="P22" i="52"/>
  <c r="Q22" i="52"/>
  <c r="Q137" i="52" s="1"/>
  <c r="R22" i="52"/>
  <c r="R137" i="52" s="1"/>
  <c r="S22" i="52"/>
  <c r="S137" i="52"/>
  <c r="T22" i="52"/>
  <c r="P23" i="52"/>
  <c r="Q23" i="52"/>
  <c r="Q138" i="52"/>
  <c r="R23" i="52"/>
  <c r="R138" i="52" s="1"/>
  <c r="S23" i="52"/>
  <c r="T23" i="52"/>
  <c r="T138" i="52" s="1"/>
  <c r="P24" i="52"/>
  <c r="Q24" i="52"/>
  <c r="R24" i="52"/>
  <c r="R139" i="52" s="1"/>
  <c r="S24" i="52"/>
  <c r="T24" i="52"/>
  <c r="P25" i="52"/>
  <c r="Q25" i="52"/>
  <c r="R25" i="52"/>
  <c r="R140" i="52" s="1"/>
  <c r="S25" i="52"/>
  <c r="T25" i="52"/>
  <c r="T140" i="52" s="1"/>
  <c r="P26" i="52"/>
  <c r="Q26" i="52"/>
  <c r="R26" i="52"/>
  <c r="R141" i="52" s="1"/>
  <c r="S26" i="52"/>
  <c r="T26" i="52"/>
  <c r="T141" i="52"/>
  <c r="P27" i="52"/>
  <c r="Q27" i="52"/>
  <c r="R27" i="52"/>
  <c r="R142" i="52"/>
  <c r="S27" i="52"/>
  <c r="T27" i="52"/>
  <c r="P28" i="52"/>
  <c r="P143" i="52"/>
  <c r="Q28" i="52"/>
  <c r="R28" i="52"/>
  <c r="R143" i="52" s="1"/>
  <c r="S28" i="52"/>
  <c r="T28" i="52"/>
  <c r="T143" i="52" s="1"/>
  <c r="P29" i="52"/>
  <c r="Q29" i="52"/>
  <c r="Q144" i="52" s="1"/>
  <c r="R29" i="52"/>
  <c r="R144" i="52" s="1"/>
  <c r="S29" i="52"/>
  <c r="T29" i="52"/>
  <c r="P30" i="52"/>
  <c r="Q30" i="52"/>
  <c r="Q145" i="52"/>
  <c r="R30" i="52"/>
  <c r="R145" i="52" s="1"/>
  <c r="S30" i="52"/>
  <c r="T30" i="52"/>
  <c r="P31" i="52"/>
  <c r="P146" i="52" s="1"/>
  <c r="Q31" i="52"/>
  <c r="R31" i="52"/>
  <c r="S31" i="52"/>
  <c r="T31" i="52"/>
  <c r="P33" i="52"/>
  <c r="P148" i="52" s="1"/>
  <c r="Q33" i="52"/>
  <c r="R33" i="52"/>
  <c r="R148" i="52"/>
  <c r="S33" i="52"/>
  <c r="T33" i="52"/>
  <c r="Z33" i="52"/>
  <c r="AA33" i="52"/>
  <c r="AB33" i="52"/>
  <c r="AC33" i="52"/>
  <c r="P34" i="52"/>
  <c r="Q34" i="52"/>
  <c r="R34" i="52"/>
  <c r="R149" i="52"/>
  <c r="S34" i="52"/>
  <c r="T34" i="52"/>
  <c r="P35" i="52"/>
  <c r="Q35" i="52"/>
  <c r="R35" i="52"/>
  <c r="R150" i="52" s="1"/>
  <c r="S35" i="52"/>
  <c r="T35" i="52"/>
  <c r="T150" i="52" s="1"/>
  <c r="P36" i="52"/>
  <c r="Q36" i="52"/>
  <c r="R36" i="52"/>
  <c r="R151" i="52" s="1"/>
  <c r="S36" i="52"/>
  <c r="T36" i="52"/>
  <c r="T151" i="52"/>
  <c r="P37" i="52"/>
  <c r="Q37" i="52"/>
  <c r="R37" i="52"/>
  <c r="S37" i="52"/>
  <c r="S152" i="52" s="1"/>
  <c r="T37" i="52"/>
  <c r="P38" i="52"/>
  <c r="Q38" i="52"/>
  <c r="Q153" i="52" s="1"/>
  <c r="R38" i="52"/>
  <c r="R153" i="52" s="1"/>
  <c r="S38" i="52"/>
  <c r="S153" i="52" s="1"/>
  <c r="T38" i="52"/>
  <c r="P39" i="52"/>
  <c r="Q39" i="52"/>
  <c r="Q154" i="52" s="1"/>
  <c r="R39" i="52"/>
  <c r="S39" i="52"/>
  <c r="T39" i="52"/>
  <c r="T154" i="52" s="1"/>
  <c r="P40" i="52"/>
  <c r="Q40" i="52"/>
  <c r="R40" i="52"/>
  <c r="R155" i="52"/>
  <c r="S40" i="52"/>
  <c r="T40" i="52"/>
  <c r="T155" i="52" s="1"/>
  <c r="Z40" i="52"/>
  <c r="Z155" i="52"/>
  <c r="AA40" i="52"/>
  <c r="AA155" i="52" s="1"/>
  <c r="AB40" i="52"/>
  <c r="AB155" i="52" s="1"/>
  <c r="AC40" i="52"/>
  <c r="AC155" i="52" s="1"/>
  <c r="P41" i="52"/>
  <c r="P156" i="52"/>
  <c r="Q41" i="52"/>
  <c r="R41" i="52"/>
  <c r="R156" i="52" s="1"/>
  <c r="S41" i="52"/>
  <c r="T41" i="52"/>
  <c r="P42" i="52"/>
  <c r="Q42" i="52"/>
  <c r="R42" i="52"/>
  <c r="S42" i="52"/>
  <c r="T42" i="52"/>
  <c r="P43" i="52"/>
  <c r="Q43" i="52"/>
  <c r="R43" i="52"/>
  <c r="R158" i="52" s="1"/>
  <c r="S43" i="52"/>
  <c r="T43" i="52"/>
  <c r="P45" i="52"/>
  <c r="Q45" i="52"/>
  <c r="Q160" i="52" s="1"/>
  <c r="R45" i="52"/>
  <c r="R160" i="52" s="1"/>
  <c r="S45" i="52"/>
  <c r="T45" i="52"/>
  <c r="Z45" i="52"/>
  <c r="Z160" i="52" s="1"/>
  <c r="AA45" i="52"/>
  <c r="AA160" i="52" s="1"/>
  <c r="AB45" i="52"/>
  <c r="AB160" i="52"/>
  <c r="AC45" i="52"/>
  <c r="AC160" i="52" s="1"/>
  <c r="P46" i="52"/>
  <c r="Q46" i="52"/>
  <c r="R46" i="52"/>
  <c r="R161" i="52" s="1"/>
  <c r="S46" i="52"/>
  <c r="T46" i="52"/>
  <c r="T161" i="52"/>
  <c r="P47" i="52"/>
  <c r="Q47" i="52"/>
  <c r="R47" i="52"/>
  <c r="R162" i="52"/>
  <c r="S47" i="52"/>
  <c r="T47" i="52"/>
  <c r="P48" i="52"/>
  <c r="Q48" i="52"/>
  <c r="R48" i="52"/>
  <c r="S48" i="52"/>
  <c r="T48" i="52"/>
  <c r="P49" i="52"/>
  <c r="Q49" i="52"/>
  <c r="R49" i="52"/>
  <c r="R164" i="52"/>
  <c r="S49" i="52"/>
  <c r="S164" i="52" s="1"/>
  <c r="T49" i="52"/>
  <c r="P51" i="52"/>
  <c r="Q51" i="52"/>
  <c r="R51" i="52"/>
  <c r="R166" i="52" s="1"/>
  <c r="S51" i="52"/>
  <c r="T51" i="52"/>
  <c r="Z51" i="52"/>
  <c r="AA51" i="52"/>
  <c r="AB51" i="52"/>
  <c r="AB166" i="52" s="1"/>
  <c r="AC51" i="52"/>
  <c r="AC166" i="52" s="1"/>
  <c r="P52" i="52"/>
  <c r="Q52" i="52"/>
  <c r="R52" i="52"/>
  <c r="R167" i="52" s="1"/>
  <c r="S52" i="52"/>
  <c r="T52" i="52"/>
  <c r="Z52" i="52"/>
  <c r="Z167" i="52" s="1"/>
  <c r="AA52" i="52"/>
  <c r="AA167" i="52"/>
  <c r="AB52" i="52"/>
  <c r="AB167" i="52" s="1"/>
  <c r="AC52" i="52"/>
  <c r="AC167" i="52" s="1"/>
  <c r="P53" i="52"/>
  <c r="P168" i="52" s="1"/>
  <c r="Q53" i="52"/>
  <c r="R53" i="52"/>
  <c r="R168" i="52" s="1"/>
  <c r="S53" i="52"/>
  <c r="T53" i="52"/>
  <c r="P54" i="52"/>
  <c r="P169" i="52" s="1"/>
  <c r="Q54" i="52"/>
  <c r="R54" i="52"/>
  <c r="R169" i="52" s="1"/>
  <c r="S54" i="52"/>
  <c r="S169" i="52"/>
  <c r="T54" i="52"/>
  <c r="Z54" i="52"/>
  <c r="Z169" i="52"/>
  <c r="AA54" i="52"/>
  <c r="AB54" i="52"/>
  <c r="AB169" i="52" s="1"/>
  <c r="AC54" i="52"/>
  <c r="AC169" i="52" s="1"/>
  <c r="P55" i="52"/>
  <c r="Q55" i="52"/>
  <c r="Q170" i="52" s="1"/>
  <c r="R55" i="52"/>
  <c r="R170" i="52"/>
  <c r="S55" i="52"/>
  <c r="T55" i="52"/>
  <c r="P56" i="52"/>
  <c r="Q56" i="52"/>
  <c r="Q171" i="52" s="1"/>
  <c r="R56" i="52"/>
  <c r="R171" i="52" s="1"/>
  <c r="S56" i="52"/>
  <c r="T56" i="52"/>
  <c r="P57" i="52"/>
  <c r="P172" i="52" s="1"/>
  <c r="Q57" i="52"/>
  <c r="R57" i="52"/>
  <c r="S57" i="52"/>
  <c r="S172" i="52" s="1"/>
  <c r="T57" i="52"/>
  <c r="Z57" i="52"/>
  <c r="Z173" i="52"/>
  <c r="AA57" i="52"/>
  <c r="AA173" i="52" s="1"/>
  <c r="AB57" i="52"/>
  <c r="AB173" i="52" s="1"/>
  <c r="AC57" i="52"/>
  <c r="AC173" i="52" s="1"/>
  <c r="P58" i="52"/>
  <c r="Q58" i="52"/>
  <c r="R58" i="52"/>
  <c r="R173" i="52" s="1"/>
  <c r="S58" i="52"/>
  <c r="T58" i="52"/>
  <c r="P59" i="52"/>
  <c r="Q59" i="52"/>
  <c r="R59" i="52"/>
  <c r="S59" i="52"/>
  <c r="T59" i="52"/>
  <c r="P60" i="52"/>
  <c r="Q60" i="52"/>
  <c r="R60" i="52"/>
  <c r="R175" i="52" s="1"/>
  <c r="S60" i="52"/>
  <c r="T60" i="52"/>
  <c r="Z61" i="52"/>
  <c r="Z176" i="52" s="1"/>
  <c r="AA61" i="52"/>
  <c r="AA176" i="52"/>
  <c r="AB61" i="52"/>
  <c r="AB176" i="52" s="1"/>
  <c r="AC61" i="52"/>
  <c r="AC176" i="52" s="1"/>
  <c r="P62" i="52"/>
  <c r="Q62" i="52"/>
  <c r="S62" i="52"/>
  <c r="T62" i="52"/>
  <c r="S124" i="52"/>
  <c r="Z64" i="52"/>
  <c r="AA64" i="52"/>
  <c r="AB64" i="52"/>
  <c r="AC64" i="52"/>
  <c r="AI64" i="52"/>
  <c r="AJ64" i="52"/>
  <c r="AK64" i="52"/>
  <c r="AL64" i="52"/>
  <c r="P65" i="52"/>
  <c r="Q65" i="52"/>
  <c r="S65" i="52"/>
  <c r="T65" i="52"/>
  <c r="T67" i="52" s="1"/>
  <c r="P66" i="52"/>
  <c r="P127" i="52"/>
  <c r="AK127" i="52" s="1"/>
  <c r="K75" i="9" s="1"/>
  <c r="M75" i="9" s="1"/>
  <c r="Q66" i="52"/>
  <c r="S66" i="52"/>
  <c r="T66" i="52"/>
  <c r="Z67" i="52"/>
  <c r="AA67" i="52"/>
  <c r="AB67" i="52"/>
  <c r="AC67" i="52"/>
  <c r="AI67" i="52"/>
  <c r="AJ67" i="52"/>
  <c r="AK67" i="52"/>
  <c r="AL67" i="52"/>
  <c r="P68" i="52"/>
  <c r="Q68" i="52"/>
  <c r="Q71" i="52" s="1"/>
  <c r="Q132" i="52" s="1"/>
  <c r="S68" i="52"/>
  <c r="T68" i="52"/>
  <c r="P69" i="52"/>
  <c r="Q69" i="52"/>
  <c r="Q130" i="52" s="1"/>
  <c r="S69" i="52"/>
  <c r="T69" i="52"/>
  <c r="P70" i="52"/>
  <c r="Q70" i="52"/>
  <c r="S70" i="52"/>
  <c r="S131" i="52" s="1"/>
  <c r="T70" i="52"/>
  <c r="P72" i="52"/>
  <c r="P133" i="52"/>
  <c r="Q72" i="52"/>
  <c r="S72" i="52"/>
  <c r="T72" i="52"/>
  <c r="T133" i="52"/>
  <c r="P73" i="52"/>
  <c r="Q73" i="52"/>
  <c r="Q134" i="52" s="1"/>
  <c r="S73" i="52"/>
  <c r="S134" i="52"/>
  <c r="T73" i="52"/>
  <c r="Z73" i="52"/>
  <c r="AA73" i="52"/>
  <c r="AB73" i="52"/>
  <c r="AC73" i="52"/>
  <c r="AI73" i="52"/>
  <c r="AJ73" i="52"/>
  <c r="AK73" i="52"/>
  <c r="AL73" i="52"/>
  <c r="P74" i="52"/>
  <c r="Q74" i="52"/>
  <c r="Q135" i="52"/>
  <c r="S74" i="52"/>
  <c r="S135" i="52"/>
  <c r="T74" i="52"/>
  <c r="T135" i="52"/>
  <c r="Z74" i="52"/>
  <c r="AA74" i="52"/>
  <c r="AB74" i="52"/>
  <c r="AC74" i="52"/>
  <c r="AI74" i="52"/>
  <c r="AJ74" i="52"/>
  <c r="AK74" i="52"/>
  <c r="AL74" i="52"/>
  <c r="P75" i="52"/>
  <c r="Q75" i="52"/>
  <c r="S75" i="52"/>
  <c r="T75" i="52"/>
  <c r="T136" i="52" s="1"/>
  <c r="Z75" i="52"/>
  <c r="AA75" i="52"/>
  <c r="AB75" i="52"/>
  <c r="AC75" i="52"/>
  <c r="AC82" i="52" s="1"/>
  <c r="AI75" i="52"/>
  <c r="AJ75" i="52"/>
  <c r="AK75" i="52"/>
  <c r="AK82" i="52" s="1"/>
  <c r="AL75" i="52"/>
  <c r="P76" i="52"/>
  <c r="Q76" i="52"/>
  <c r="S76" i="52"/>
  <c r="T76" i="52"/>
  <c r="P77" i="52"/>
  <c r="Q77" i="52"/>
  <c r="S77" i="52"/>
  <c r="T77" i="52"/>
  <c r="P78" i="52"/>
  <c r="Q78" i="52"/>
  <c r="S78" i="52"/>
  <c r="T78" i="52"/>
  <c r="P79" i="52"/>
  <c r="Q79" i="52"/>
  <c r="S79" i="52"/>
  <c r="T79" i="52"/>
  <c r="P80" i="52"/>
  <c r="Q80" i="52"/>
  <c r="S80" i="52"/>
  <c r="T80" i="52"/>
  <c r="Z80" i="52"/>
  <c r="AA80" i="52"/>
  <c r="AB80" i="52"/>
  <c r="AC80" i="52"/>
  <c r="AI80" i="52"/>
  <c r="AJ80" i="52"/>
  <c r="AJ82" i="52" s="1"/>
  <c r="AK80" i="52"/>
  <c r="AL80" i="52"/>
  <c r="P81" i="52"/>
  <c r="Q81" i="52"/>
  <c r="S81" i="52"/>
  <c r="T81" i="52"/>
  <c r="T142" i="52" s="1"/>
  <c r="P82" i="52"/>
  <c r="Q82" i="52"/>
  <c r="Q143" i="52" s="1"/>
  <c r="S82" i="52"/>
  <c r="S143" i="52"/>
  <c r="T82" i="52"/>
  <c r="P83" i="52"/>
  <c r="Q83" i="52"/>
  <c r="S83" i="52"/>
  <c r="T83" i="52"/>
  <c r="T144" i="52" s="1"/>
  <c r="P84" i="52"/>
  <c r="Q84" i="52"/>
  <c r="S84" i="52"/>
  <c r="S145" i="52" s="1"/>
  <c r="T84" i="52"/>
  <c r="P85" i="52"/>
  <c r="Q85" i="52"/>
  <c r="S85" i="52"/>
  <c r="S146" i="52" s="1"/>
  <c r="T85" i="52"/>
  <c r="Z86" i="52"/>
  <c r="AA86" i="52"/>
  <c r="AB86" i="52"/>
  <c r="AC86" i="52"/>
  <c r="AI86" i="52"/>
  <c r="AJ86" i="52"/>
  <c r="AK86" i="52"/>
  <c r="AL86" i="52"/>
  <c r="P87" i="52"/>
  <c r="Q87" i="52"/>
  <c r="S87" i="52"/>
  <c r="T87" i="52"/>
  <c r="P88" i="52"/>
  <c r="Q88" i="52"/>
  <c r="S88" i="52"/>
  <c r="T88" i="52"/>
  <c r="Z88" i="52"/>
  <c r="AA88" i="52"/>
  <c r="AB88" i="52"/>
  <c r="AC88" i="52"/>
  <c r="AI88" i="52"/>
  <c r="AJ88" i="52"/>
  <c r="AK88" i="52"/>
  <c r="AL88" i="52"/>
  <c r="P89" i="52"/>
  <c r="Q89" i="52"/>
  <c r="S89" i="52"/>
  <c r="T89" i="52"/>
  <c r="Z89" i="52"/>
  <c r="AA89" i="52"/>
  <c r="AB89" i="52"/>
  <c r="AC89" i="52"/>
  <c r="AI89" i="52"/>
  <c r="AJ89" i="52"/>
  <c r="AK89" i="52"/>
  <c r="AL89" i="52"/>
  <c r="P90" i="52"/>
  <c r="Q90" i="52"/>
  <c r="Q151" i="52" s="1"/>
  <c r="S90" i="52"/>
  <c r="T90" i="52"/>
  <c r="P91" i="52"/>
  <c r="Q91" i="52"/>
  <c r="S91" i="52"/>
  <c r="T91" i="52"/>
  <c r="P92" i="52"/>
  <c r="P153" i="52" s="1"/>
  <c r="Q92" i="52"/>
  <c r="S92" i="52"/>
  <c r="T92" i="52"/>
  <c r="T153" i="52" s="1"/>
  <c r="Z92" i="52"/>
  <c r="AA92" i="52"/>
  <c r="AB92" i="52"/>
  <c r="AC92" i="52"/>
  <c r="AI92" i="52"/>
  <c r="AJ92" i="52"/>
  <c r="AK92" i="52"/>
  <c r="AL92" i="52"/>
  <c r="P93" i="52"/>
  <c r="Q93" i="52"/>
  <c r="S93" i="52"/>
  <c r="T93" i="52"/>
  <c r="Z93" i="52"/>
  <c r="AA93" i="52"/>
  <c r="AB93" i="52"/>
  <c r="AC93" i="52"/>
  <c r="AI93" i="52"/>
  <c r="AJ93" i="52"/>
  <c r="AK93" i="52"/>
  <c r="AL93" i="52"/>
  <c r="P94" i="52"/>
  <c r="Q94" i="52"/>
  <c r="S94" i="52"/>
  <c r="S98" i="52" s="1"/>
  <c r="T94" i="52"/>
  <c r="Z94" i="52"/>
  <c r="AA94" i="52"/>
  <c r="AB94" i="52"/>
  <c r="AC94" i="52"/>
  <c r="AI94" i="52"/>
  <c r="AJ94" i="52"/>
  <c r="AK94" i="52"/>
  <c r="AL94" i="52"/>
  <c r="P95" i="52"/>
  <c r="Q95" i="52"/>
  <c r="S95" i="52"/>
  <c r="S156" i="52" s="1"/>
  <c r="T95" i="52"/>
  <c r="Z95" i="52"/>
  <c r="AA95" i="52"/>
  <c r="AB95" i="52"/>
  <c r="AC95" i="52"/>
  <c r="AI95" i="52"/>
  <c r="AJ95" i="52"/>
  <c r="AK95" i="52"/>
  <c r="AL95" i="52"/>
  <c r="P96" i="52"/>
  <c r="Q96" i="52"/>
  <c r="S96" i="52"/>
  <c r="S157" i="52" s="1"/>
  <c r="T96" i="52"/>
  <c r="Z96" i="52"/>
  <c r="AA96" i="52"/>
  <c r="AB96" i="52"/>
  <c r="AC96" i="52"/>
  <c r="AI96" i="52"/>
  <c r="AJ96" i="52"/>
  <c r="AK96" i="52"/>
  <c r="AL96" i="52"/>
  <c r="P97" i="52"/>
  <c r="Q97" i="52"/>
  <c r="S97" i="52"/>
  <c r="T97" i="52"/>
  <c r="Z98" i="52"/>
  <c r="AA98" i="52"/>
  <c r="AB98" i="52"/>
  <c r="AC98" i="52"/>
  <c r="AI98" i="52"/>
  <c r="AJ98" i="52"/>
  <c r="AK98" i="52"/>
  <c r="AL98" i="52"/>
  <c r="P99" i="52"/>
  <c r="Q99" i="52"/>
  <c r="S99" i="52"/>
  <c r="T99" i="52"/>
  <c r="Z99" i="52"/>
  <c r="AA99" i="52"/>
  <c r="AB99" i="52"/>
  <c r="AC99" i="52"/>
  <c r="AI99" i="52"/>
  <c r="AJ99" i="52"/>
  <c r="AK99" i="52"/>
  <c r="AL99" i="52"/>
  <c r="P100" i="52"/>
  <c r="Q100" i="52"/>
  <c r="S100" i="52"/>
  <c r="S161" i="52" s="1"/>
  <c r="T100" i="52"/>
  <c r="P101" i="52"/>
  <c r="Q101" i="52"/>
  <c r="Q162" i="52" s="1"/>
  <c r="S101" i="52"/>
  <c r="T101" i="52"/>
  <c r="Z101" i="52"/>
  <c r="AA101" i="52"/>
  <c r="AB101" i="52"/>
  <c r="AC101" i="52"/>
  <c r="AI101" i="52"/>
  <c r="AJ101" i="52"/>
  <c r="AK101" i="52"/>
  <c r="AL101" i="52"/>
  <c r="P102" i="52"/>
  <c r="P163" i="52" s="1"/>
  <c r="Q102" i="52"/>
  <c r="S102" i="52"/>
  <c r="T102" i="52"/>
  <c r="P103" i="52"/>
  <c r="Q103" i="52"/>
  <c r="S103" i="52"/>
  <c r="T103" i="52"/>
  <c r="T164" i="52" s="1"/>
  <c r="Z104" i="52"/>
  <c r="AA104" i="52"/>
  <c r="AB104" i="52"/>
  <c r="AC104" i="52"/>
  <c r="AI104" i="52"/>
  <c r="AJ104" i="52"/>
  <c r="AK104" i="52"/>
  <c r="AL104" i="52"/>
  <c r="P105" i="52"/>
  <c r="Q105" i="52"/>
  <c r="Q166" i="52"/>
  <c r="S105" i="52"/>
  <c r="T105" i="52"/>
  <c r="T166" i="52" s="1"/>
  <c r="Z105" i="52"/>
  <c r="AA105" i="52"/>
  <c r="AB105" i="52"/>
  <c r="AC105" i="52"/>
  <c r="AI105" i="52"/>
  <c r="AJ105" i="52"/>
  <c r="AK105" i="52"/>
  <c r="AL105" i="52"/>
  <c r="P106" i="52"/>
  <c r="Q106" i="52"/>
  <c r="S106" i="52"/>
  <c r="T106" i="52"/>
  <c r="P107" i="52"/>
  <c r="Q107" i="52"/>
  <c r="Q168" i="52" s="1"/>
  <c r="S107" i="52"/>
  <c r="T107" i="52"/>
  <c r="Z107" i="52"/>
  <c r="AA107" i="52"/>
  <c r="AB107" i="52"/>
  <c r="AC107" i="52"/>
  <c r="AI107" i="52"/>
  <c r="AJ107" i="52"/>
  <c r="AK107" i="52"/>
  <c r="AL107" i="52"/>
  <c r="P108" i="52"/>
  <c r="Q108" i="52"/>
  <c r="Q169" i="52" s="1"/>
  <c r="AI169" i="52" s="1"/>
  <c r="DU17" i="7" s="1"/>
  <c r="S108" i="52"/>
  <c r="T108" i="52"/>
  <c r="P109" i="52"/>
  <c r="Q109" i="52"/>
  <c r="S109" i="52"/>
  <c r="T109" i="52"/>
  <c r="P110" i="52"/>
  <c r="P171" i="52" s="1"/>
  <c r="Q110" i="52"/>
  <c r="S110" i="52"/>
  <c r="S171" i="52" s="1"/>
  <c r="T110" i="52"/>
  <c r="P111" i="52"/>
  <c r="Q111" i="52"/>
  <c r="Q172" i="52" s="1"/>
  <c r="S111" i="52"/>
  <c r="T111" i="52"/>
  <c r="P112" i="52"/>
  <c r="Q112" i="52"/>
  <c r="Q173" i="52" s="1"/>
  <c r="AI173" i="52" s="1"/>
  <c r="S112" i="52"/>
  <c r="T112" i="52"/>
  <c r="P113" i="52"/>
  <c r="Q113" i="52"/>
  <c r="Q174" i="52" s="1"/>
  <c r="S113" i="52"/>
  <c r="T113" i="52"/>
  <c r="P114" i="52"/>
  <c r="P175" i="52" s="1"/>
  <c r="Q114" i="52"/>
  <c r="Q175" i="52" s="1"/>
  <c r="S114" i="52"/>
  <c r="T114" i="52"/>
  <c r="Z114" i="52"/>
  <c r="AA114" i="52"/>
  <c r="AB114" i="52"/>
  <c r="AC114" i="52"/>
  <c r="AI114" i="52"/>
  <c r="AJ114" i="52"/>
  <c r="AK114" i="52"/>
  <c r="AL114" i="52"/>
  <c r="R146" i="52"/>
  <c r="R152" i="52"/>
  <c r="R154" i="52"/>
  <c r="S158" i="52"/>
  <c r="T160" i="52"/>
  <c r="R163" i="52"/>
  <c r="P166" i="52"/>
  <c r="R172" i="52"/>
  <c r="R174" i="52"/>
  <c r="P8" i="51"/>
  <c r="Q8" i="51"/>
  <c r="R8" i="51"/>
  <c r="R123" i="51" s="1"/>
  <c r="S8" i="51"/>
  <c r="T8" i="51"/>
  <c r="P9" i="51"/>
  <c r="Q9" i="51"/>
  <c r="Q124" i="51" s="1"/>
  <c r="R9" i="51"/>
  <c r="R124" i="51" s="1"/>
  <c r="S9" i="51"/>
  <c r="S124" i="51" s="1"/>
  <c r="T9" i="51"/>
  <c r="P11" i="51"/>
  <c r="Q11" i="51"/>
  <c r="R11" i="51"/>
  <c r="S11" i="51"/>
  <c r="T11" i="51"/>
  <c r="P12" i="51"/>
  <c r="Q12" i="51"/>
  <c r="R12" i="51"/>
  <c r="S12" i="51"/>
  <c r="S127" i="51" s="1"/>
  <c r="T12" i="51"/>
  <c r="Z12" i="51"/>
  <c r="Z127" i="51" s="1"/>
  <c r="AA12" i="51"/>
  <c r="AA127" i="51" s="1"/>
  <c r="AB12" i="51"/>
  <c r="AB127" i="51"/>
  <c r="AC12" i="51"/>
  <c r="AC127" i="51" s="1"/>
  <c r="P14" i="51"/>
  <c r="P129" i="51" s="1"/>
  <c r="Q14" i="51"/>
  <c r="R14" i="51"/>
  <c r="S14" i="51"/>
  <c r="T14" i="51"/>
  <c r="Z14" i="51"/>
  <c r="Z129" i="51" s="1"/>
  <c r="AA14" i="51"/>
  <c r="AB14" i="51"/>
  <c r="AB129" i="51"/>
  <c r="AC14" i="51"/>
  <c r="AC129" i="51" s="1"/>
  <c r="P15" i="51"/>
  <c r="Q15" i="51"/>
  <c r="R15" i="51"/>
  <c r="R130" i="51" s="1"/>
  <c r="S15" i="51"/>
  <c r="T15" i="51"/>
  <c r="P16" i="51"/>
  <c r="Q16" i="51"/>
  <c r="R16" i="51"/>
  <c r="S16" i="51"/>
  <c r="T16" i="51"/>
  <c r="P18" i="51"/>
  <c r="Q18" i="51"/>
  <c r="R18" i="51"/>
  <c r="R133" i="51"/>
  <c r="S18" i="51"/>
  <c r="T18" i="51"/>
  <c r="P19" i="51"/>
  <c r="P134" i="51" s="1"/>
  <c r="Q19" i="51"/>
  <c r="R19" i="51"/>
  <c r="R134" i="51" s="1"/>
  <c r="S19" i="51"/>
  <c r="S134" i="51" s="1"/>
  <c r="T19" i="51"/>
  <c r="P20" i="51"/>
  <c r="Q20" i="51"/>
  <c r="R20" i="51"/>
  <c r="R135" i="51"/>
  <c r="S20" i="51"/>
  <c r="T20" i="51"/>
  <c r="P21" i="51"/>
  <c r="Q21" i="51"/>
  <c r="R21" i="51"/>
  <c r="R136" i="51"/>
  <c r="S21" i="51"/>
  <c r="T21" i="51"/>
  <c r="P22" i="51"/>
  <c r="P137" i="51" s="1"/>
  <c r="Q22" i="51"/>
  <c r="R22" i="51"/>
  <c r="R137" i="51" s="1"/>
  <c r="S22" i="51"/>
  <c r="S137" i="51" s="1"/>
  <c r="T22" i="51"/>
  <c r="P23" i="51"/>
  <c r="Q23" i="51"/>
  <c r="R23" i="51"/>
  <c r="R138" i="51" s="1"/>
  <c r="S23" i="51"/>
  <c r="S138" i="51" s="1"/>
  <c r="T23" i="51"/>
  <c r="P24" i="51"/>
  <c r="Q24" i="51"/>
  <c r="R24" i="51"/>
  <c r="R139" i="51" s="1"/>
  <c r="S24" i="51"/>
  <c r="T24" i="51"/>
  <c r="P25" i="51"/>
  <c r="Q25" i="51"/>
  <c r="R25" i="51"/>
  <c r="R140" i="51" s="1"/>
  <c r="S25" i="51"/>
  <c r="T25" i="51"/>
  <c r="P26" i="51"/>
  <c r="P141" i="51" s="1"/>
  <c r="Q26" i="51"/>
  <c r="R26" i="51"/>
  <c r="R141" i="51"/>
  <c r="S26" i="51"/>
  <c r="T26" i="51"/>
  <c r="P27" i="51"/>
  <c r="Q27" i="51"/>
  <c r="R27" i="51"/>
  <c r="R142" i="51" s="1"/>
  <c r="S27" i="51"/>
  <c r="T27" i="51"/>
  <c r="T142" i="51" s="1"/>
  <c r="P28" i="51"/>
  <c r="P143" i="51" s="1"/>
  <c r="Q28" i="51"/>
  <c r="R28" i="51"/>
  <c r="R143" i="51"/>
  <c r="S28" i="51"/>
  <c r="S143" i="51" s="1"/>
  <c r="T28" i="51"/>
  <c r="P29" i="51"/>
  <c r="Q29" i="51"/>
  <c r="R29" i="51"/>
  <c r="R144" i="51" s="1"/>
  <c r="S29" i="51"/>
  <c r="T29" i="51"/>
  <c r="P30" i="51"/>
  <c r="Q30" i="51"/>
  <c r="R30" i="51"/>
  <c r="S30" i="51"/>
  <c r="S145" i="51" s="1"/>
  <c r="T30" i="51"/>
  <c r="P31" i="51"/>
  <c r="Q31" i="51"/>
  <c r="Q146" i="51" s="1"/>
  <c r="R31" i="51"/>
  <c r="R146" i="51"/>
  <c r="S31" i="51"/>
  <c r="T31" i="51"/>
  <c r="T146" i="51" s="1"/>
  <c r="P33" i="51"/>
  <c r="Q33" i="51"/>
  <c r="R33" i="51"/>
  <c r="R148" i="51" s="1"/>
  <c r="S33" i="51"/>
  <c r="S148" i="51" s="1"/>
  <c r="T33" i="51"/>
  <c r="T148" i="51" s="1"/>
  <c r="Z33" i="51"/>
  <c r="AA33" i="51"/>
  <c r="AB33" i="51"/>
  <c r="AB60" i="51" s="1"/>
  <c r="AC33" i="51"/>
  <c r="P34" i="51"/>
  <c r="Q34" i="51"/>
  <c r="R34" i="51"/>
  <c r="R149" i="51" s="1"/>
  <c r="S34" i="51"/>
  <c r="S149" i="51"/>
  <c r="T34" i="51"/>
  <c r="P35" i="51"/>
  <c r="Q35" i="51"/>
  <c r="R35" i="51"/>
  <c r="R150" i="51" s="1"/>
  <c r="S35" i="51"/>
  <c r="T35" i="51"/>
  <c r="P36" i="51"/>
  <c r="Q36" i="51"/>
  <c r="Q151" i="51" s="1"/>
  <c r="R36" i="51"/>
  <c r="R151" i="51"/>
  <c r="S36" i="51"/>
  <c r="T36" i="51"/>
  <c r="P37" i="51"/>
  <c r="Q37" i="51"/>
  <c r="Q152" i="51" s="1"/>
  <c r="R37" i="51"/>
  <c r="R152" i="51" s="1"/>
  <c r="S37" i="51"/>
  <c r="T37" i="51"/>
  <c r="P38" i="51"/>
  <c r="P153" i="51" s="1"/>
  <c r="Q38" i="51"/>
  <c r="R38" i="51"/>
  <c r="R153" i="51" s="1"/>
  <c r="S38" i="51"/>
  <c r="T38" i="51"/>
  <c r="T153" i="51" s="1"/>
  <c r="P39" i="51"/>
  <c r="Q39" i="51"/>
  <c r="R39" i="51"/>
  <c r="R154" i="51"/>
  <c r="S39" i="51"/>
  <c r="T39" i="51"/>
  <c r="T154" i="51" s="1"/>
  <c r="P40" i="51"/>
  <c r="P155" i="51"/>
  <c r="Q40" i="51"/>
  <c r="R40" i="51"/>
  <c r="R155" i="51"/>
  <c r="S40" i="51"/>
  <c r="T40" i="51"/>
  <c r="Z40" i="51"/>
  <c r="Z155" i="51"/>
  <c r="AA40" i="51"/>
  <c r="AA155" i="51"/>
  <c r="AB40" i="51"/>
  <c r="AB155" i="51"/>
  <c r="AC40" i="51"/>
  <c r="AC155" i="51"/>
  <c r="P41" i="51"/>
  <c r="Q41" i="51"/>
  <c r="Q156" i="51" s="1"/>
  <c r="R41" i="51"/>
  <c r="S41" i="51"/>
  <c r="T41" i="51"/>
  <c r="P42" i="51"/>
  <c r="Q42" i="51"/>
  <c r="R42" i="51"/>
  <c r="R157" i="51" s="1"/>
  <c r="S42" i="51"/>
  <c r="T42" i="51"/>
  <c r="P43" i="51"/>
  <c r="P158" i="51" s="1"/>
  <c r="Q43" i="51"/>
  <c r="R43" i="51"/>
  <c r="R158" i="51" s="1"/>
  <c r="S43" i="51"/>
  <c r="T43" i="51"/>
  <c r="P45" i="51"/>
  <c r="Q45" i="51"/>
  <c r="R45" i="51"/>
  <c r="R160" i="51" s="1"/>
  <c r="S45" i="51"/>
  <c r="T45" i="51"/>
  <c r="Z45" i="51"/>
  <c r="Z160" i="51" s="1"/>
  <c r="AA45" i="51"/>
  <c r="AA160" i="51"/>
  <c r="AB45" i="51"/>
  <c r="AB160" i="51" s="1"/>
  <c r="AC45" i="51"/>
  <c r="AC160" i="51"/>
  <c r="P46" i="51"/>
  <c r="P161" i="51" s="1"/>
  <c r="Q46" i="51"/>
  <c r="R46" i="51"/>
  <c r="R161" i="51"/>
  <c r="S46" i="51"/>
  <c r="T46" i="51"/>
  <c r="P47" i="51"/>
  <c r="Q47" i="51"/>
  <c r="R47" i="51"/>
  <c r="R162" i="51" s="1"/>
  <c r="S47" i="51"/>
  <c r="T47" i="51"/>
  <c r="P48" i="51"/>
  <c r="Q48" i="51"/>
  <c r="Q50" i="51" s="1"/>
  <c r="Q165" i="51" s="1"/>
  <c r="R48" i="51"/>
  <c r="R163" i="51" s="1"/>
  <c r="S48" i="51"/>
  <c r="S163" i="51" s="1"/>
  <c r="T48" i="51"/>
  <c r="P49" i="51"/>
  <c r="P164" i="51" s="1"/>
  <c r="Q49" i="51"/>
  <c r="R49" i="51"/>
  <c r="R164" i="51" s="1"/>
  <c r="S49" i="51"/>
  <c r="T49" i="51"/>
  <c r="T50" i="51" s="1"/>
  <c r="T165" i="51" s="1"/>
  <c r="P51" i="51"/>
  <c r="Q51" i="51"/>
  <c r="R51" i="51"/>
  <c r="R166" i="51"/>
  <c r="S51" i="51"/>
  <c r="T51" i="51"/>
  <c r="Z51" i="51"/>
  <c r="Z166" i="51"/>
  <c r="AI166" i="51" s="1"/>
  <c r="DL18" i="7" s="1"/>
  <c r="DN18" i="7" s="1"/>
  <c r="AA51" i="51"/>
  <c r="AA166" i="51"/>
  <c r="AB51" i="51"/>
  <c r="AB166" i="51"/>
  <c r="AC51" i="51"/>
  <c r="P52" i="51"/>
  <c r="P167" i="51" s="1"/>
  <c r="Q52" i="51"/>
  <c r="Q167" i="51"/>
  <c r="AI167" i="51" s="1"/>
  <c r="DO18" i="7" s="1"/>
  <c r="R52" i="51"/>
  <c r="R167" i="51"/>
  <c r="S52" i="51"/>
  <c r="T52" i="51"/>
  <c r="T167" i="51" s="1"/>
  <c r="Z52" i="51"/>
  <c r="Z167" i="51"/>
  <c r="AA52" i="51"/>
  <c r="AA167" i="51"/>
  <c r="AJ167" i="51" s="1"/>
  <c r="DO18" i="9" s="1"/>
  <c r="DQ18" i="9" s="1"/>
  <c r="AB52" i="51"/>
  <c r="AB167" i="51"/>
  <c r="AC52" i="51"/>
  <c r="AC167" i="51"/>
  <c r="P53" i="51"/>
  <c r="Q53" i="51"/>
  <c r="R53" i="51"/>
  <c r="R168" i="51" s="1"/>
  <c r="S53" i="51"/>
  <c r="S168" i="51" s="1"/>
  <c r="T53" i="51"/>
  <c r="P54" i="51"/>
  <c r="Q54" i="51"/>
  <c r="R54" i="51"/>
  <c r="R169" i="51" s="1"/>
  <c r="S54" i="51"/>
  <c r="T54" i="51"/>
  <c r="Z54" i="51"/>
  <c r="Z169" i="51" s="1"/>
  <c r="AA54" i="51"/>
  <c r="AB54" i="51"/>
  <c r="AB169" i="51"/>
  <c r="AC54" i="51"/>
  <c r="AC169" i="51" s="1"/>
  <c r="P55" i="51"/>
  <c r="P170" i="51" s="1"/>
  <c r="Q55" i="51"/>
  <c r="Q170" i="51" s="1"/>
  <c r="R55" i="51"/>
  <c r="R170" i="51" s="1"/>
  <c r="S55" i="51"/>
  <c r="T55" i="51"/>
  <c r="P56" i="51"/>
  <c r="P171" i="51" s="1"/>
  <c r="Q56" i="51"/>
  <c r="R56" i="51"/>
  <c r="R171" i="51" s="1"/>
  <c r="S56" i="51"/>
  <c r="S171" i="51" s="1"/>
  <c r="T56" i="51"/>
  <c r="P57" i="51"/>
  <c r="Q57" i="51"/>
  <c r="R57" i="51"/>
  <c r="R172" i="51" s="1"/>
  <c r="S57" i="51"/>
  <c r="S172" i="51" s="1"/>
  <c r="T57" i="51"/>
  <c r="Z57" i="51"/>
  <c r="Z173" i="51" s="1"/>
  <c r="AI173" i="51" s="1"/>
  <c r="EG18" i="7" s="1"/>
  <c r="AA57" i="51"/>
  <c r="AA173" i="51" s="1"/>
  <c r="AB57" i="51"/>
  <c r="AB173" i="51"/>
  <c r="AC57" i="51"/>
  <c r="AC173" i="51" s="1"/>
  <c r="P58" i="51"/>
  <c r="P173" i="51" s="1"/>
  <c r="Q58" i="51"/>
  <c r="Q173" i="51"/>
  <c r="R58" i="51"/>
  <c r="R173" i="51" s="1"/>
  <c r="S58" i="51"/>
  <c r="S173" i="51" s="1"/>
  <c r="T58" i="51"/>
  <c r="P59" i="51"/>
  <c r="Q59" i="51"/>
  <c r="R59" i="51"/>
  <c r="R174" i="51" s="1"/>
  <c r="S59" i="51"/>
  <c r="T59" i="51"/>
  <c r="P60" i="51"/>
  <c r="Q60" i="51"/>
  <c r="R60" i="51"/>
  <c r="R175" i="51" s="1"/>
  <c r="S60" i="51"/>
  <c r="T60" i="51"/>
  <c r="Z61" i="51"/>
  <c r="Z176" i="51" s="1"/>
  <c r="AA61" i="51"/>
  <c r="AB61" i="51"/>
  <c r="AB176" i="51"/>
  <c r="AC61" i="51"/>
  <c r="AC176" i="51" s="1"/>
  <c r="P62" i="51"/>
  <c r="P64" i="51" s="1"/>
  <c r="Q62" i="51"/>
  <c r="Q123" i="51" s="1"/>
  <c r="S62" i="51"/>
  <c r="T62" i="51"/>
  <c r="T123" i="51" s="1"/>
  <c r="Z64" i="51"/>
  <c r="AA64" i="51"/>
  <c r="AB64" i="51"/>
  <c r="AC64" i="51"/>
  <c r="AI64" i="51"/>
  <c r="AJ64" i="51"/>
  <c r="AK64" i="51"/>
  <c r="AL64" i="51"/>
  <c r="P65" i="51"/>
  <c r="P126" i="51"/>
  <c r="Q65" i="51"/>
  <c r="S65" i="51"/>
  <c r="T65" i="51"/>
  <c r="P66" i="51"/>
  <c r="P127" i="51" s="1"/>
  <c r="Q66" i="51"/>
  <c r="S66" i="51"/>
  <c r="T66" i="51"/>
  <c r="Z67" i="51"/>
  <c r="AA67" i="51"/>
  <c r="AB67" i="51"/>
  <c r="AC67" i="51"/>
  <c r="AI67" i="51"/>
  <c r="AJ67" i="51"/>
  <c r="AK67" i="51"/>
  <c r="AL67" i="51"/>
  <c r="P68" i="51"/>
  <c r="Q68" i="51"/>
  <c r="S68" i="51"/>
  <c r="T68" i="51"/>
  <c r="T129" i="51" s="1"/>
  <c r="P69" i="51"/>
  <c r="Q69" i="51"/>
  <c r="Q130" i="51" s="1"/>
  <c r="S69" i="51"/>
  <c r="S130" i="51" s="1"/>
  <c r="T69" i="51"/>
  <c r="P70" i="51"/>
  <c r="P131" i="51"/>
  <c r="Q70" i="51"/>
  <c r="S70" i="51"/>
  <c r="T70" i="51"/>
  <c r="P72" i="51"/>
  <c r="Q72" i="51"/>
  <c r="Q133" i="51"/>
  <c r="S72" i="51"/>
  <c r="T72" i="51"/>
  <c r="T133" i="51" s="1"/>
  <c r="P73" i="51"/>
  <c r="Q73" i="51"/>
  <c r="S73" i="51"/>
  <c r="T73" i="51"/>
  <c r="T134" i="51" s="1"/>
  <c r="Z73" i="51"/>
  <c r="AA73" i="51"/>
  <c r="AB73" i="51"/>
  <c r="AC73" i="51"/>
  <c r="AI73" i="51"/>
  <c r="AJ73" i="51"/>
  <c r="AK73" i="51"/>
  <c r="AL73" i="51"/>
  <c r="P74" i="51"/>
  <c r="Q74" i="51"/>
  <c r="S74" i="51"/>
  <c r="T74" i="51"/>
  <c r="T135" i="51" s="1"/>
  <c r="Z74" i="51"/>
  <c r="AA74" i="51"/>
  <c r="AB74" i="51"/>
  <c r="AC74" i="51"/>
  <c r="AI74" i="51"/>
  <c r="AJ74" i="51"/>
  <c r="AK74" i="51"/>
  <c r="AL74" i="51"/>
  <c r="P75" i="51"/>
  <c r="Q75" i="51"/>
  <c r="S75" i="51"/>
  <c r="S136" i="51" s="1"/>
  <c r="T75" i="51"/>
  <c r="T136" i="51"/>
  <c r="Z75" i="51"/>
  <c r="Z82" i="51" s="1"/>
  <c r="AA75" i="51"/>
  <c r="AB75" i="51"/>
  <c r="AC75" i="51"/>
  <c r="AI75" i="51"/>
  <c r="AJ75" i="51"/>
  <c r="AJ82" i="51" s="1"/>
  <c r="AK75" i="51"/>
  <c r="AL75" i="51"/>
  <c r="AL82" i="51" s="1"/>
  <c r="P76" i="51"/>
  <c r="Q76" i="51"/>
  <c r="S76" i="51"/>
  <c r="T76" i="51"/>
  <c r="P77" i="51"/>
  <c r="P138" i="51"/>
  <c r="Q77" i="51"/>
  <c r="Q138" i="51" s="1"/>
  <c r="S77" i="51"/>
  <c r="T77" i="51"/>
  <c r="P78" i="51"/>
  <c r="P139" i="51" s="1"/>
  <c r="Q78" i="51"/>
  <c r="S78" i="51"/>
  <c r="S139" i="51" s="1"/>
  <c r="T78" i="51"/>
  <c r="P79" i="51"/>
  <c r="Q79" i="51"/>
  <c r="S79" i="51"/>
  <c r="T79" i="51"/>
  <c r="P80" i="51"/>
  <c r="Q80" i="51"/>
  <c r="S80" i="51"/>
  <c r="T80" i="51"/>
  <c r="T141" i="51"/>
  <c r="Z80" i="51"/>
  <c r="AA80" i="51"/>
  <c r="AB80" i="51"/>
  <c r="AC80" i="51"/>
  <c r="AI80" i="51"/>
  <c r="AI82" i="51" s="1"/>
  <c r="AJ80" i="51"/>
  <c r="AK80" i="51"/>
  <c r="AK82" i="51" s="1"/>
  <c r="AL80" i="51"/>
  <c r="P81" i="51"/>
  <c r="Q81" i="51"/>
  <c r="S81" i="51"/>
  <c r="S142" i="51" s="1"/>
  <c r="T81" i="51"/>
  <c r="P82" i="51"/>
  <c r="Q82" i="51"/>
  <c r="S82" i="51"/>
  <c r="T82" i="51"/>
  <c r="T143" i="51"/>
  <c r="P83" i="51"/>
  <c r="Q83" i="51"/>
  <c r="S83" i="51"/>
  <c r="T83" i="51"/>
  <c r="T86" i="51" s="1"/>
  <c r="P84" i="51"/>
  <c r="Q84" i="51"/>
  <c r="S84" i="51"/>
  <c r="T84" i="51"/>
  <c r="P85" i="51"/>
  <c r="Q85" i="51"/>
  <c r="S85" i="51"/>
  <c r="S146" i="51" s="1"/>
  <c r="T85" i="51"/>
  <c r="Z86" i="51"/>
  <c r="AA86" i="51"/>
  <c r="AB86" i="51"/>
  <c r="AC86" i="51"/>
  <c r="AI86" i="51"/>
  <c r="AJ86" i="51"/>
  <c r="AK86" i="51"/>
  <c r="AL86" i="51"/>
  <c r="P87" i="51"/>
  <c r="Q87" i="51"/>
  <c r="S87" i="51"/>
  <c r="T87" i="51"/>
  <c r="P88" i="51"/>
  <c r="Q88" i="51"/>
  <c r="S88" i="51"/>
  <c r="T88" i="51"/>
  <c r="T149" i="51"/>
  <c r="Z88" i="51"/>
  <c r="AA88" i="51"/>
  <c r="AB88" i="51"/>
  <c r="AC88" i="51"/>
  <c r="AI88" i="51"/>
  <c r="AJ88" i="51"/>
  <c r="AK88" i="51"/>
  <c r="AL88" i="51"/>
  <c r="P89" i="51"/>
  <c r="Q89" i="51"/>
  <c r="S89" i="51"/>
  <c r="T89" i="51"/>
  <c r="Z89" i="51"/>
  <c r="AA89" i="51"/>
  <c r="AB89" i="51"/>
  <c r="AC89" i="51"/>
  <c r="AI89" i="51"/>
  <c r="AJ89" i="51"/>
  <c r="AK89" i="51"/>
  <c r="AL89" i="51"/>
  <c r="P90" i="51"/>
  <c r="Q90" i="51"/>
  <c r="S90" i="51"/>
  <c r="T90" i="51"/>
  <c r="P91" i="51"/>
  <c r="P152" i="51" s="1"/>
  <c r="Q91" i="51"/>
  <c r="S91" i="51"/>
  <c r="T91" i="51"/>
  <c r="P92" i="51"/>
  <c r="Q92" i="51"/>
  <c r="S92" i="51"/>
  <c r="S153" i="51" s="1"/>
  <c r="T92" i="51"/>
  <c r="Z92" i="51"/>
  <c r="AA92" i="51"/>
  <c r="AB92" i="51"/>
  <c r="AC92" i="51"/>
  <c r="AI92" i="51"/>
  <c r="AJ92" i="51"/>
  <c r="AK92" i="51"/>
  <c r="AL92" i="51"/>
  <c r="P93" i="51"/>
  <c r="Q93" i="51"/>
  <c r="S93" i="51"/>
  <c r="S154" i="51" s="1"/>
  <c r="T93" i="51"/>
  <c r="Z93" i="51"/>
  <c r="AA93" i="51"/>
  <c r="AB93" i="51"/>
  <c r="AC93" i="51"/>
  <c r="AI93" i="51"/>
  <c r="AJ93" i="51"/>
  <c r="AK93" i="51"/>
  <c r="AL93" i="51"/>
  <c r="P94" i="51"/>
  <c r="Q94" i="51"/>
  <c r="Q155" i="51" s="1"/>
  <c r="S94" i="51"/>
  <c r="T94" i="51"/>
  <c r="Z94" i="51"/>
  <c r="AA94" i="51"/>
  <c r="AB94" i="51"/>
  <c r="AC94" i="51"/>
  <c r="AI94" i="51"/>
  <c r="AJ94" i="51"/>
  <c r="AK94" i="51"/>
  <c r="AL94" i="51"/>
  <c r="P95" i="51"/>
  <c r="P156" i="51" s="1"/>
  <c r="Q95" i="51"/>
  <c r="S95" i="51"/>
  <c r="T95" i="51"/>
  <c r="T156" i="51"/>
  <c r="Z95" i="51"/>
  <c r="AA95" i="51"/>
  <c r="AB95" i="51"/>
  <c r="AC95" i="51"/>
  <c r="AI95" i="51"/>
  <c r="AJ95" i="51"/>
  <c r="AK95" i="51"/>
  <c r="AL95" i="51"/>
  <c r="P96" i="51"/>
  <c r="Q96" i="51"/>
  <c r="S96" i="51"/>
  <c r="S157" i="51"/>
  <c r="T96" i="51"/>
  <c r="Z96" i="51"/>
  <c r="AA96" i="51"/>
  <c r="AB96" i="51"/>
  <c r="AC96" i="51"/>
  <c r="AI96" i="51"/>
  <c r="AJ96" i="51"/>
  <c r="AK96" i="51"/>
  <c r="AL96" i="51"/>
  <c r="P97" i="51"/>
  <c r="Q97" i="51"/>
  <c r="Q158" i="51"/>
  <c r="S97" i="51"/>
  <c r="T97" i="51"/>
  <c r="Z98" i="51"/>
  <c r="AA98" i="51"/>
  <c r="AB98" i="51"/>
  <c r="AC98" i="51"/>
  <c r="AI98" i="51"/>
  <c r="AJ98" i="51"/>
  <c r="AK98" i="51"/>
  <c r="AL98" i="51"/>
  <c r="P99" i="51"/>
  <c r="Q99" i="51"/>
  <c r="Q160" i="51"/>
  <c r="S99" i="51"/>
  <c r="T99" i="51"/>
  <c r="Z99" i="51"/>
  <c r="AA99" i="51"/>
  <c r="AB99" i="51"/>
  <c r="AC99" i="51"/>
  <c r="AI99" i="51"/>
  <c r="AJ99" i="51"/>
  <c r="AK99" i="51"/>
  <c r="AL99" i="51"/>
  <c r="P100" i="51"/>
  <c r="Q100" i="51"/>
  <c r="S100" i="51"/>
  <c r="T100" i="51"/>
  <c r="P101" i="51"/>
  <c r="Q101" i="51"/>
  <c r="S101" i="51"/>
  <c r="T101" i="51"/>
  <c r="T162" i="51" s="1"/>
  <c r="Z101" i="51"/>
  <c r="AA101" i="51"/>
  <c r="AB101" i="51"/>
  <c r="AC101" i="51"/>
  <c r="AI101" i="51"/>
  <c r="AJ101" i="51"/>
  <c r="AK101" i="51"/>
  <c r="AL101" i="51"/>
  <c r="P102" i="51"/>
  <c r="Q102" i="51"/>
  <c r="S102" i="51"/>
  <c r="T102" i="51"/>
  <c r="P103" i="51"/>
  <c r="Q103" i="51"/>
  <c r="S103" i="51"/>
  <c r="T103" i="51"/>
  <c r="Z104" i="51"/>
  <c r="AA104" i="51"/>
  <c r="AB104" i="51"/>
  <c r="AC104" i="51"/>
  <c r="AI104" i="51"/>
  <c r="AJ104" i="51"/>
  <c r="AK104" i="51"/>
  <c r="AL104" i="51"/>
  <c r="P105" i="51"/>
  <c r="Q105" i="51"/>
  <c r="Q166" i="51" s="1"/>
  <c r="S105" i="51"/>
  <c r="T105" i="51"/>
  <c r="T166" i="51" s="1"/>
  <c r="Z105" i="51"/>
  <c r="AA105" i="51"/>
  <c r="AA113" i="51" s="1"/>
  <c r="AB105" i="51"/>
  <c r="AC105" i="51"/>
  <c r="AC113" i="51" s="1"/>
  <c r="AI105" i="51"/>
  <c r="AJ105" i="51"/>
  <c r="AK105" i="51"/>
  <c r="AL105" i="51"/>
  <c r="AL113" i="51" s="1"/>
  <c r="P106" i="51"/>
  <c r="Q106" i="51"/>
  <c r="S106" i="51"/>
  <c r="S167" i="51"/>
  <c r="T106" i="51"/>
  <c r="P107" i="51"/>
  <c r="Q107" i="51"/>
  <c r="S107" i="51"/>
  <c r="T107" i="51"/>
  <c r="Z107" i="51"/>
  <c r="AA107" i="51"/>
  <c r="AB107" i="51"/>
  <c r="AC107" i="51"/>
  <c r="AI107" i="51"/>
  <c r="AJ107" i="51"/>
  <c r="AK107" i="51"/>
  <c r="AL107" i="51"/>
  <c r="P108" i="51"/>
  <c r="Q108" i="51"/>
  <c r="S108" i="51"/>
  <c r="T108" i="51"/>
  <c r="T169" i="51"/>
  <c r="P109" i="51"/>
  <c r="Q109" i="51"/>
  <c r="S109" i="51"/>
  <c r="S170" i="51"/>
  <c r="T109" i="51"/>
  <c r="P110" i="51"/>
  <c r="Q110" i="51"/>
  <c r="Q171" i="51"/>
  <c r="S110" i="51"/>
  <c r="T110" i="51"/>
  <c r="P111" i="51"/>
  <c r="P172" i="51"/>
  <c r="Q111" i="51"/>
  <c r="S111" i="51"/>
  <c r="T111" i="51"/>
  <c r="P112" i="51"/>
  <c r="Q112" i="51"/>
  <c r="S112" i="51"/>
  <c r="T112" i="51"/>
  <c r="P113" i="51"/>
  <c r="Q113" i="51"/>
  <c r="S113" i="51"/>
  <c r="S174" i="51"/>
  <c r="T113" i="51"/>
  <c r="P114" i="51"/>
  <c r="Q114" i="51"/>
  <c r="S114" i="51"/>
  <c r="T114" i="51"/>
  <c r="Z114" i="51"/>
  <c r="AA114" i="51"/>
  <c r="AB114" i="51"/>
  <c r="AC114" i="51"/>
  <c r="AI114" i="51"/>
  <c r="AJ114" i="51"/>
  <c r="AK114" i="51"/>
  <c r="AL114" i="51"/>
  <c r="R131" i="51"/>
  <c r="P136" i="51"/>
  <c r="Q141" i="51"/>
  <c r="P8" i="50"/>
  <c r="Q8" i="50"/>
  <c r="R8" i="50"/>
  <c r="S8" i="50"/>
  <c r="T8" i="50"/>
  <c r="P9" i="50"/>
  <c r="P10" i="50" s="1"/>
  <c r="Q9" i="50"/>
  <c r="R9" i="50"/>
  <c r="S9" i="50"/>
  <c r="T9" i="50"/>
  <c r="P11" i="50"/>
  <c r="Q11" i="50"/>
  <c r="R11" i="50"/>
  <c r="R126" i="50" s="1"/>
  <c r="S11" i="50"/>
  <c r="S126" i="50" s="1"/>
  <c r="T11" i="50"/>
  <c r="P12" i="50"/>
  <c r="Q12" i="50"/>
  <c r="R12" i="50"/>
  <c r="R127" i="50" s="1"/>
  <c r="S12" i="50"/>
  <c r="T12" i="50"/>
  <c r="Z12" i="50"/>
  <c r="AA12" i="50"/>
  <c r="AA127" i="50"/>
  <c r="AB12" i="50"/>
  <c r="AC12" i="50"/>
  <c r="AC127" i="50" s="1"/>
  <c r="P14" i="50"/>
  <c r="Q14" i="50"/>
  <c r="R14" i="50"/>
  <c r="R129" i="50" s="1"/>
  <c r="S14" i="50"/>
  <c r="T14" i="50"/>
  <c r="Z14" i="50"/>
  <c r="Z129" i="50" s="1"/>
  <c r="AA14" i="50"/>
  <c r="AA129" i="50"/>
  <c r="AB14" i="50"/>
  <c r="AB129" i="50" s="1"/>
  <c r="AC14" i="50"/>
  <c r="AC129" i="50" s="1"/>
  <c r="P15" i="50"/>
  <c r="Q15" i="50"/>
  <c r="R15" i="50"/>
  <c r="R130" i="50" s="1"/>
  <c r="AA130" i="50"/>
  <c r="S15" i="50"/>
  <c r="T15" i="50"/>
  <c r="P16" i="50"/>
  <c r="Q16" i="50"/>
  <c r="Q17" i="50" s="1"/>
  <c r="Q132" i="50" s="1"/>
  <c r="R16" i="50"/>
  <c r="R131" i="50"/>
  <c r="S16" i="50"/>
  <c r="T16" i="50"/>
  <c r="T131" i="50" s="1"/>
  <c r="P18" i="50"/>
  <c r="Q18" i="50"/>
  <c r="R18" i="50"/>
  <c r="R133" i="50"/>
  <c r="S18" i="50"/>
  <c r="T18" i="50"/>
  <c r="P19" i="50"/>
  <c r="Q19" i="50"/>
  <c r="Q134" i="50" s="1"/>
  <c r="R19" i="50"/>
  <c r="S19" i="50"/>
  <c r="T19" i="50"/>
  <c r="T134" i="50"/>
  <c r="P20" i="50"/>
  <c r="Q20" i="50"/>
  <c r="R20" i="50"/>
  <c r="R135" i="50"/>
  <c r="S20" i="50"/>
  <c r="T20" i="50"/>
  <c r="P21" i="50"/>
  <c r="P136" i="50"/>
  <c r="Q21" i="50"/>
  <c r="R21" i="50"/>
  <c r="R136" i="50" s="1"/>
  <c r="S21" i="50"/>
  <c r="S136" i="50" s="1"/>
  <c r="T21" i="50"/>
  <c r="P22" i="50"/>
  <c r="Q22" i="50"/>
  <c r="R22" i="50"/>
  <c r="R137" i="50" s="1"/>
  <c r="S22" i="50"/>
  <c r="T22" i="50"/>
  <c r="P23" i="50"/>
  <c r="Q23" i="50"/>
  <c r="Q138" i="50" s="1"/>
  <c r="R23" i="50"/>
  <c r="S23" i="50"/>
  <c r="T23" i="50"/>
  <c r="P24" i="50"/>
  <c r="Q24" i="50"/>
  <c r="R24" i="50"/>
  <c r="R139" i="50" s="1"/>
  <c r="S24" i="50"/>
  <c r="T24" i="50"/>
  <c r="T139" i="50"/>
  <c r="P25" i="50"/>
  <c r="P140" i="50" s="1"/>
  <c r="Q25" i="50"/>
  <c r="R25" i="50"/>
  <c r="R140" i="50"/>
  <c r="S25" i="50"/>
  <c r="S140" i="50" s="1"/>
  <c r="T25" i="50"/>
  <c r="P26" i="50"/>
  <c r="Q26" i="50"/>
  <c r="Q141" i="50" s="1"/>
  <c r="R26" i="50"/>
  <c r="R141" i="50" s="1"/>
  <c r="S26" i="50"/>
  <c r="T26" i="50"/>
  <c r="P27" i="50"/>
  <c r="Q27" i="50"/>
  <c r="R27" i="50"/>
  <c r="R142" i="50" s="1"/>
  <c r="S27" i="50"/>
  <c r="T27" i="50"/>
  <c r="T142" i="50" s="1"/>
  <c r="P28" i="50"/>
  <c r="Q28" i="50"/>
  <c r="Q143" i="50" s="1"/>
  <c r="R28" i="50"/>
  <c r="R143" i="50" s="1"/>
  <c r="S28" i="50"/>
  <c r="T28" i="50"/>
  <c r="P29" i="50"/>
  <c r="P144" i="50" s="1"/>
  <c r="Q29" i="50"/>
  <c r="R29" i="50"/>
  <c r="R144" i="50" s="1"/>
  <c r="S29" i="50"/>
  <c r="T29" i="50"/>
  <c r="P30" i="50"/>
  <c r="Q30" i="50"/>
  <c r="R30" i="50"/>
  <c r="S30" i="50"/>
  <c r="S145" i="50" s="1"/>
  <c r="T30" i="50"/>
  <c r="T145" i="50" s="1"/>
  <c r="P31" i="50"/>
  <c r="Q31" i="50"/>
  <c r="R31" i="50"/>
  <c r="R146" i="50" s="1"/>
  <c r="S31" i="50"/>
  <c r="T31" i="50"/>
  <c r="P33" i="50"/>
  <c r="Q33" i="50"/>
  <c r="R33" i="50"/>
  <c r="S33" i="50"/>
  <c r="T33" i="50"/>
  <c r="Z33" i="50"/>
  <c r="AA33" i="50"/>
  <c r="AB33" i="50"/>
  <c r="AC33" i="50"/>
  <c r="P34" i="50"/>
  <c r="P149" i="50" s="1"/>
  <c r="Q34" i="50"/>
  <c r="R34" i="50"/>
  <c r="R149" i="50" s="1"/>
  <c r="S34" i="50"/>
  <c r="T34" i="50"/>
  <c r="P35" i="50"/>
  <c r="Q35" i="50"/>
  <c r="R35" i="50"/>
  <c r="R150" i="50"/>
  <c r="S35" i="50"/>
  <c r="T35" i="50"/>
  <c r="P36" i="50"/>
  <c r="Q36" i="50"/>
  <c r="R36" i="50"/>
  <c r="R151" i="50" s="1"/>
  <c r="S36" i="50"/>
  <c r="T36" i="50"/>
  <c r="P37" i="50"/>
  <c r="P152" i="50" s="1"/>
  <c r="Q37" i="50"/>
  <c r="R37" i="50"/>
  <c r="R152" i="50" s="1"/>
  <c r="S37" i="50"/>
  <c r="T37" i="50"/>
  <c r="P38" i="50"/>
  <c r="Q38" i="50"/>
  <c r="R38" i="50"/>
  <c r="R153" i="50" s="1"/>
  <c r="S38" i="50"/>
  <c r="T38" i="50"/>
  <c r="T153" i="50" s="1"/>
  <c r="P39" i="50"/>
  <c r="Q39" i="50"/>
  <c r="R39" i="50"/>
  <c r="R154" i="50"/>
  <c r="S39" i="50"/>
  <c r="T39" i="50"/>
  <c r="P40" i="50"/>
  <c r="Q40" i="50"/>
  <c r="Q44" i="50" s="1"/>
  <c r="R40" i="50"/>
  <c r="R155" i="50" s="1"/>
  <c r="S40" i="50"/>
  <c r="T40" i="50"/>
  <c r="Z40" i="50"/>
  <c r="Z155" i="50" s="1"/>
  <c r="AA40" i="50"/>
  <c r="AA155" i="50" s="1"/>
  <c r="AB40" i="50"/>
  <c r="AB155" i="50" s="1"/>
  <c r="AC40" i="50"/>
  <c r="P41" i="50"/>
  <c r="Q41" i="50"/>
  <c r="R41" i="50"/>
  <c r="R156" i="50" s="1"/>
  <c r="S41" i="50"/>
  <c r="S156" i="50"/>
  <c r="T41" i="50"/>
  <c r="P42" i="50"/>
  <c r="Q42" i="50"/>
  <c r="Q157" i="50"/>
  <c r="R42" i="50"/>
  <c r="R157" i="50" s="1"/>
  <c r="S42" i="50"/>
  <c r="T42" i="50"/>
  <c r="P43" i="50"/>
  <c r="P158" i="50" s="1"/>
  <c r="Q43" i="50"/>
  <c r="R43" i="50"/>
  <c r="R158" i="50" s="1"/>
  <c r="S43" i="50"/>
  <c r="T43" i="50"/>
  <c r="T158" i="50" s="1"/>
  <c r="P45" i="50"/>
  <c r="Q45" i="50"/>
  <c r="R45" i="50"/>
  <c r="R160" i="50"/>
  <c r="S45" i="50"/>
  <c r="T45" i="50"/>
  <c r="Z45" i="50"/>
  <c r="Z160" i="50"/>
  <c r="AA45" i="50"/>
  <c r="AA160" i="50"/>
  <c r="AB45" i="50"/>
  <c r="AB160" i="50"/>
  <c r="AC45" i="50"/>
  <c r="AC160" i="50"/>
  <c r="P46" i="50"/>
  <c r="Q46" i="50"/>
  <c r="Q161" i="50" s="1"/>
  <c r="R46" i="50"/>
  <c r="R161" i="50"/>
  <c r="S46" i="50"/>
  <c r="T46" i="50"/>
  <c r="T161" i="50" s="1"/>
  <c r="P47" i="50"/>
  <c r="Q47" i="50"/>
  <c r="R47" i="50"/>
  <c r="R162" i="50" s="1"/>
  <c r="S47" i="50"/>
  <c r="S162" i="50" s="1"/>
  <c r="T47" i="50"/>
  <c r="T162" i="50" s="1"/>
  <c r="P48" i="50"/>
  <c r="Q48" i="50"/>
  <c r="R48" i="50"/>
  <c r="R163" i="50" s="1"/>
  <c r="S48" i="50"/>
  <c r="T48" i="50"/>
  <c r="T163" i="50" s="1"/>
  <c r="P49" i="50"/>
  <c r="Q49" i="50"/>
  <c r="R49" i="50"/>
  <c r="S49" i="50"/>
  <c r="T49" i="50"/>
  <c r="T164" i="50" s="1"/>
  <c r="P51" i="50"/>
  <c r="Q51" i="50"/>
  <c r="Q166" i="50"/>
  <c r="R51" i="50"/>
  <c r="R166" i="50" s="1"/>
  <c r="S51" i="50"/>
  <c r="T51" i="50"/>
  <c r="Z51" i="50"/>
  <c r="Z166" i="50" s="1"/>
  <c r="AA51" i="50"/>
  <c r="AB51" i="50"/>
  <c r="AB166" i="50"/>
  <c r="AC51" i="50"/>
  <c r="AC166" i="50" s="1"/>
  <c r="P52" i="50"/>
  <c r="Q52" i="50"/>
  <c r="R52" i="50"/>
  <c r="R167" i="50" s="1"/>
  <c r="S52" i="50"/>
  <c r="T52" i="50"/>
  <c r="Z52" i="50"/>
  <c r="Z167" i="50" s="1"/>
  <c r="AA52" i="50"/>
  <c r="AA167" i="50" s="1"/>
  <c r="AB52" i="50"/>
  <c r="AB167" i="50" s="1"/>
  <c r="AC52" i="50"/>
  <c r="AC167" i="50"/>
  <c r="P53" i="50"/>
  <c r="Q53" i="50"/>
  <c r="R53" i="50"/>
  <c r="R168" i="50"/>
  <c r="S53" i="50"/>
  <c r="T53" i="50"/>
  <c r="P54" i="50"/>
  <c r="P169" i="50"/>
  <c r="Q54" i="50"/>
  <c r="R54" i="50"/>
  <c r="R169" i="50"/>
  <c r="S54" i="50"/>
  <c r="S169" i="50" s="1"/>
  <c r="T54" i="50"/>
  <c r="Z54" i="50"/>
  <c r="Z169" i="50"/>
  <c r="AA54" i="50"/>
  <c r="AA169" i="50" s="1"/>
  <c r="AB54" i="50"/>
  <c r="AB169" i="50" s="1"/>
  <c r="AC54" i="50"/>
  <c r="AC169" i="50" s="1"/>
  <c r="P55" i="50"/>
  <c r="P170" i="50"/>
  <c r="Q55" i="50"/>
  <c r="R55" i="50"/>
  <c r="S55" i="50"/>
  <c r="T55" i="50"/>
  <c r="T170" i="50" s="1"/>
  <c r="P56" i="50"/>
  <c r="Q56" i="50"/>
  <c r="R56" i="50"/>
  <c r="R171" i="50" s="1"/>
  <c r="S56" i="50"/>
  <c r="S171" i="50" s="1"/>
  <c r="T56" i="50"/>
  <c r="P57" i="50"/>
  <c r="Q57" i="50"/>
  <c r="R57" i="50"/>
  <c r="R172" i="50" s="1"/>
  <c r="S57" i="50"/>
  <c r="T57" i="50"/>
  <c r="Z57" i="50"/>
  <c r="Z173" i="50" s="1"/>
  <c r="AA57" i="50"/>
  <c r="AA173" i="50" s="1"/>
  <c r="AB57" i="50"/>
  <c r="AB173" i="50" s="1"/>
  <c r="AC57" i="50"/>
  <c r="AC173" i="50" s="1"/>
  <c r="P58" i="50"/>
  <c r="Q58" i="50"/>
  <c r="R58" i="50"/>
  <c r="R173" i="50" s="1"/>
  <c r="S58" i="50"/>
  <c r="T58" i="50"/>
  <c r="P59" i="50"/>
  <c r="P174" i="50" s="1"/>
  <c r="Q59" i="50"/>
  <c r="R59" i="50"/>
  <c r="R174" i="50"/>
  <c r="S59" i="50"/>
  <c r="T59" i="50"/>
  <c r="P60" i="50"/>
  <c r="Q60" i="50"/>
  <c r="Q175" i="50" s="1"/>
  <c r="R60" i="50"/>
  <c r="R175" i="50" s="1"/>
  <c r="S60" i="50"/>
  <c r="T60" i="50"/>
  <c r="Z61" i="50"/>
  <c r="Z176" i="50" s="1"/>
  <c r="AA61" i="50"/>
  <c r="AA176" i="50" s="1"/>
  <c r="AB61" i="50"/>
  <c r="AB176" i="50" s="1"/>
  <c r="AC61" i="50"/>
  <c r="AC176" i="50"/>
  <c r="P62" i="50"/>
  <c r="P64" i="50" s="1"/>
  <c r="Q62" i="50"/>
  <c r="Q64" i="50" s="1"/>
  <c r="S62" i="50"/>
  <c r="T62" i="50"/>
  <c r="T124" i="50"/>
  <c r="Z64" i="50"/>
  <c r="AA64" i="50"/>
  <c r="AB64" i="50"/>
  <c r="AC64" i="50"/>
  <c r="AI64" i="50"/>
  <c r="AJ64" i="50"/>
  <c r="AK64" i="50"/>
  <c r="AL64" i="50"/>
  <c r="P65" i="50"/>
  <c r="Q65" i="50"/>
  <c r="S65" i="50"/>
  <c r="T65" i="50"/>
  <c r="T126" i="50" s="1"/>
  <c r="P66" i="50"/>
  <c r="Q66" i="50"/>
  <c r="S66" i="50"/>
  <c r="T66" i="50"/>
  <c r="T127" i="50" s="1"/>
  <c r="Z67" i="50"/>
  <c r="AA67" i="50"/>
  <c r="AB67" i="50"/>
  <c r="AC67" i="50"/>
  <c r="AI67" i="50"/>
  <c r="AJ67" i="50"/>
  <c r="AK67" i="50"/>
  <c r="AL67" i="50"/>
  <c r="P68" i="50"/>
  <c r="Q68" i="50"/>
  <c r="S68" i="50"/>
  <c r="T68" i="50"/>
  <c r="P69" i="50"/>
  <c r="Q69" i="50"/>
  <c r="S69" i="50"/>
  <c r="S130" i="50" s="1"/>
  <c r="T69" i="50"/>
  <c r="P70" i="50"/>
  <c r="Q70" i="50"/>
  <c r="S70" i="50"/>
  <c r="T70" i="50"/>
  <c r="P72" i="50"/>
  <c r="Q72" i="50"/>
  <c r="Q133" i="50" s="1"/>
  <c r="S72" i="50"/>
  <c r="T72" i="50"/>
  <c r="T133" i="50" s="1"/>
  <c r="P73" i="50"/>
  <c r="Q73" i="50"/>
  <c r="S73" i="50"/>
  <c r="S134" i="50"/>
  <c r="T73" i="50"/>
  <c r="Z73" i="50"/>
  <c r="AA73" i="50"/>
  <c r="AB73" i="50"/>
  <c r="AC73" i="50"/>
  <c r="AI73" i="50"/>
  <c r="AJ73" i="50"/>
  <c r="AK73" i="50"/>
  <c r="AL73" i="50"/>
  <c r="P74" i="50"/>
  <c r="Q74" i="50"/>
  <c r="Q135" i="50"/>
  <c r="S74" i="50"/>
  <c r="T74" i="50"/>
  <c r="T135" i="50" s="1"/>
  <c r="Z74" i="50"/>
  <c r="AA74" i="50"/>
  <c r="AB74" i="50"/>
  <c r="AC74" i="50"/>
  <c r="AI74" i="50"/>
  <c r="AJ74" i="50"/>
  <c r="AK74" i="50"/>
  <c r="AL74" i="50"/>
  <c r="P75" i="50"/>
  <c r="Q75" i="50"/>
  <c r="Q136" i="50" s="1"/>
  <c r="S75" i="50"/>
  <c r="T75" i="50"/>
  <c r="T136" i="50" s="1"/>
  <c r="Z75" i="50"/>
  <c r="AA75" i="50"/>
  <c r="AA82" i="50" s="1"/>
  <c r="AB75" i="50"/>
  <c r="AC75" i="50"/>
  <c r="AI75" i="50"/>
  <c r="AJ75" i="50"/>
  <c r="AJ82" i="50" s="1"/>
  <c r="AK75" i="50"/>
  <c r="AL75" i="50"/>
  <c r="P76" i="50"/>
  <c r="P137" i="50"/>
  <c r="Q76" i="50"/>
  <c r="S76" i="50"/>
  <c r="T76" i="50"/>
  <c r="P77" i="50"/>
  <c r="Q77" i="50"/>
  <c r="S77" i="50"/>
  <c r="T77" i="50"/>
  <c r="P78" i="50"/>
  <c r="Q78" i="50"/>
  <c r="Q139" i="50" s="1"/>
  <c r="S78" i="50"/>
  <c r="T78" i="50"/>
  <c r="P79" i="50"/>
  <c r="Q79" i="50"/>
  <c r="S79" i="50"/>
  <c r="T79" i="50"/>
  <c r="P80" i="50"/>
  <c r="P141" i="50"/>
  <c r="Q80" i="50"/>
  <c r="S80" i="50"/>
  <c r="S141" i="50" s="1"/>
  <c r="T80" i="50"/>
  <c r="Z80" i="50"/>
  <c r="AA80" i="50"/>
  <c r="AB80" i="50"/>
  <c r="AC80" i="50"/>
  <c r="AC82" i="50"/>
  <c r="AI80" i="50"/>
  <c r="AJ80" i="50"/>
  <c r="AK80" i="50"/>
  <c r="AK82" i="50" s="1"/>
  <c r="AL80" i="50"/>
  <c r="P81" i="50"/>
  <c r="P142" i="50"/>
  <c r="Q81" i="50"/>
  <c r="Q142" i="50" s="1"/>
  <c r="S81" i="50"/>
  <c r="T81" i="50"/>
  <c r="P82" i="50"/>
  <c r="P143" i="50" s="1"/>
  <c r="Q82" i="50"/>
  <c r="S82" i="50"/>
  <c r="T82" i="50"/>
  <c r="T143" i="50" s="1"/>
  <c r="P83" i="50"/>
  <c r="Q83" i="50"/>
  <c r="S83" i="50"/>
  <c r="T83" i="50"/>
  <c r="P84" i="50"/>
  <c r="P145" i="50" s="1"/>
  <c r="Q84" i="50"/>
  <c r="S84" i="50"/>
  <c r="T84" i="50"/>
  <c r="P85" i="50"/>
  <c r="P146" i="50" s="1"/>
  <c r="Q85" i="50"/>
  <c r="Q146" i="50"/>
  <c r="S85" i="50"/>
  <c r="T85" i="50"/>
  <c r="T146" i="50" s="1"/>
  <c r="Z86" i="50"/>
  <c r="AA86" i="50"/>
  <c r="AB86" i="50"/>
  <c r="AC86" i="50"/>
  <c r="AI86" i="50"/>
  <c r="AJ86" i="50"/>
  <c r="AK86" i="50"/>
  <c r="AL86" i="50"/>
  <c r="P87" i="50"/>
  <c r="Q87" i="50"/>
  <c r="S87" i="50"/>
  <c r="T87" i="50"/>
  <c r="P88" i="50"/>
  <c r="Q88" i="50"/>
  <c r="Q149" i="50" s="1"/>
  <c r="S88" i="50"/>
  <c r="T88" i="50"/>
  <c r="Z88" i="50"/>
  <c r="AA88" i="50"/>
  <c r="AB88" i="50"/>
  <c r="AC88" i="50"/>
  <c r="AI88" i="50"/>
  <c r="AJ88" i="50"/>
  <c r="AK88" i="50"/>
  <c r="AL88" i="50"/>
  <c r="P89" i="50"/>
  <c r="Q89" i="50"/>
  <c r="Q150" i="50" s="1"/>
  <c r="S89" i="50"/>
  <c r="T89" i="50"/>
  <c r="T150" i="50" s="1"/>
  <c r="Z89" i="50"/>
  <c r="AA89" i="50"/>
  <c r="AB89" i="50"/>
  <c r="AC89" i="50"/>
  <c r="AI89" i="50"/>
  <c r="AJ89" i="50"/>
  <c r="AK89" i="50"/>
  <c r="AL89" i="50"/>
  <c r="P90" i="50"/>
  <c r="Q90" i="50"/>
  <c r="S90" i="50"/>
  <c r="S151" i="50" s="1"/>
  <c r="T90" i="50"/>
  <c r="P91" i="50"/>
  <c r="Q91" i="50"/>
  <c r="S91" i="50"/>
  <c r="T91" i="50"/>
  <c r="P92" i="50"/>
  <c r="P153" i="50"/>
  <c r="Q92" i="50"/>
  <c r="S92" i="50"/>
  <c r="T92" i="50"/>
  <c r="Z92" i="50"/>
  <c r="AA92" i="50"/>
  <c r="AB92" i="50"/>
  <c r="AC92" i="50"/>
  <c r="AI92" i="50"/>
  <c r="AJ92" i="50"/>
  <c r="AK92" i="50"/>
  <c r="AL92" i="50"/>
  <c r="P93" i="50"/>
  <c r="Q93" i="50"/>
  <c r="S93" i="50"/>
  <c r="T93" i="50"/>
  <c r="T154" i="50" s="1"/>
  <c r="Z93" i="50"/>
  <c r="AA93" i="50"/>
  <c r="AB93" i="50"/>
  <c r="AC93" i="50"/>
  <c r="AI93" i="50"/>
  <c r="AJ93" i="50"/>
  <c r="AK93" i="50"/>
  <c r="AL93" i="50"/>
  <c r="P94" i="50"/>
  <c r="Q94" i="50"/>
  <c r="S94" i="50"/>
  <c r="S155" i="50" s="1"/>
  <c r="T94" i="50"/>
  <c r="Z94" i="50"/>
  <c r="AA94" i="50"/>
  <c r="AB94" i="50"/>
  <c r="AC94" i="50"/>
  <c r="AI94" i="50"/>
  <c r="AJ94" i="50"/>
  <c r="AK94" i="50"/>
  <c r="AL94" i="50"/>
  <c r="P95" i="50"/>
  <c r="Q95" i="50"/>
  <c r="S95" i="50"/>
  <c r="T95" i="50"/>
  <c r="T156" i="50" s="1"/>
  <c r="Z95" i="50"/>
  <c r="AA95" i="50"/>
  <c r="AB95" i="50"/>
  <c r="AC95" i="50"/>
  <c r="AI95" i="50"/>
  <c r="AJ95" i="50"/>
  <c r="AK95" i="50"/>
  <c r="AL95" i="50"/>
  <c r="P96" i="50"/>
  <c r="Q96" i="50"/>
  <c r="S96" i="50"/>
  <c r="T96" i="50"/>
  <c r="Z96" i="50"/>
  <c r="AA96" i="50"/>
  <c r="AB96" i="50"/>
  <c r="AC96" i="50"/>
  <c r="AI96" i="50"/>
  <c r="AJ96" i="50"/>
  <c r="AK96" i="50"/>
  <c r="AL96" i="50"/>
  <c r="P97" i="50"/>
  <c r="Q97" i="50"/>
  <c r="S97" i="50"/>
  <c r="T97" i="50"/>
  <c r="Z98" i="50"/>
  <c r="AA98" i="50"/>
  <c r="AB98" i="50"/>
  <c r="AC98" i="50"/>
  <c r="AI98" i="50"/>
  <c r="AJ98" i="50"/>
  <c r="AK98" i="50"/>
  <c r="AL98" i="50"/>
  <c r="P99" i="50"/>
  <c r="P160" i="50" s="1"/>
  <c r="Q99" i="50"/>
  <c r="Q160" i="50" s="1"/>
  <c r="S99" i="50"/>
  <c r="T99" i="50"/>
  <c r="Z99" i="50"/>
  <c r="AA99" i="50"/>
  <c r="AB99" i="50"/>
  <c r="AC99" i="50"/>
  <c r="AI99" i="50"/>
  <c r="AJ99" i="50"/>
  <c r="AK99" i="50"/>
  <c r="AL99" i="50"/>
  <c r="P100" i="50"/>
  <c r="Q100" i="50"/>
  <c r="S100" i="50"/>
  <c r="T100" i="50"/>
  <c r="P101" i="50"/>
  <c r="P162" i="50"/>
  <c r="Q101" i="50"/>
  <c r="S101" i="50"/>
  <c r="T101" i="50"/>
  <c r="Z101" i="50"/>
  <c r="AA101" i="50"/>
  <c r="AB101" i="50"/>
  <c r="AC101" i="50"/>
  <c r="AI101" i="50"/>
  <c r="AJ101" i="50"/>
  <c r="AK101" i="50"/>
  <c r="AL101" i="50"/>
  <c r="P102" i="50"/>
  <c r="Q102" i="50"/>
  <c r="S102" i="50"/>
  <c r="S163" i="50" s="1"/>
  <c r="T102" i="50"/>
  <c r="P103" i="50"/>
  <c r="P164" i="50" s="1"/>
  <c r="Q103" i="50"/>
  <c r="Q104" i="50" s="1"/>
  <c r="S103" i="50"/>
  <c r="T103" i="50"/>
  <c r="Z104" i="50"/>
  <c r="AA104" i="50"/>
  <c r="AB104" i="50"/>
  <c r="AC104" i="50"/>
  <c r="AI104" i="50"/>
  <c r="AJ104" i="50"/>
  <c r="AK104" i="50"/>
  <c r="AL104" i="50"/>
  <c r="P105" i="50"/>
  <c r="P166" i="50" s="1"/>
  <c r="Q105" i="50"/>
  <c r="S105" i="50"/>
  <c r="S166" i="50" s="1"/>
  <c r="T105" i="50"/>
  <c r="Z105" i="50"/>
  <c r="AA105" i="50"/>
  <c r="AA113" i="50" s="1"/>
  <c r="AB105" i="50"/>
  <c r="AC105" i="50"/>
  <c r="AI105" i="50"/>
  <c r="AJ105" i="50"/>
  <c r="AK105" i="50"/>
  <c r="AL105" i="50"/>
  <c r="AL113" i="50" s="1"/>
  <c r="P106" i="50"/>
  <c r="P167" i="50" s="1"/>
  <c r="Q106" i="50"/>
  <c r="S106" i="50"/>
  <c r="T106" i="50"/>
  <c r="P107" i="50"/>
  <c r="Q107" i="50"/>
  <c r="Q168" i="50" s="1"/>
  <c r="S107" i="50"/>
  <c r="T107" i="50"/>
  <c r="T168" i="50" s="1"/>
  <c r="Z107" i="50"/>
  <c r="AA107" i="50"/>
  <c r="AB107" i="50"/>
  <c r="AC107" i="50"/>
  <c r="AI107" i="50"/>
  <c r="AJ107" i="50"/>
  <c r="AK107" i="50"/>
  <c r="AL107" i="50"/>
  <c r="P108" i="50"/>
  <c r="Q108" i="50"/>
  <c r="S108" i="50"/>
  <c r="T108" i="50"/>
  <c r="P109" i="50"/>
  <c r="Q109" i="50"/>
  <c r="S109" i="50"/>
  <c r="T109" i="50"/>
  <c r="P110" i="50"/>
  <c r="Q110" i="50"/>
  <c r="S110" i="50"/>
  <c r="T110" i="50"/>
  <c r="P111" i="50"/>
  <c r="P172" i="50"/>
  <c r="Q111" i="50"/>
  <c r="S111" i="50"/>
  <c r="T111" i="50"/>
  <c r="P112" i="50"/>
  <c r="Q112" i="50"/>
  <c r="Q173" i="50" s="1"/>
  <c r="S112" i="50"/>
  <c r="T112" i="50"/>
  <c r="T173" i="50"/>
  <c r="P113" i="50"/>
  <c r="Q113" i="50"/>
  <c r="Q174" i="50" s="1"/>
  <c r="S113" i="50"/>
  <c r="T113" i="50"/>
  <c r="P114" i="50"/>
  <c r="Q114" i="50"/>
  <c r="S114" i="50"/>
  <c r="S175" i="50" s="1"/>
  <c r="T114" i="50"/>
  <c r="Z114" i="50"/>
  <c r="AA114" i="50"/>
  <c r="AB114" i="50"/>
  <c r="AC114" i="50"/>
  <c r="AI114" i="50"/>
  <c r="AJ114" i="50"/>
  <c r="AK114" i="50"/>
  <c r="AL114" i="50"/>
  <c r="R134" i="50"/>
  <c r="S137" i="50"/>
  <c r="R138" i="50"/>
  <c r="S153" i="50"/>
  <c r="R170" i="50"/>
  <c r="P8" i="49"/>
  <c r="Q8" i="49"/>
  <c r="R8" i="49"/>
  <c r="R123" i="49" s="1"/>
  <c r="S8" i="49"/>
  <c r="T8" i="49"/>
  <c r="P9" i="49"/>
  <c r="Q9" i="49"/>
  <c r="Q124" i="49" s="1"/>
  <c r="R9" i="49"/>
  <c r="R124" i="49" s="1"/>
  <c r="S9" i="49"/>
  <c r="S124" i="49" s="1"/>
  <c r="T9" i="49"/>
  <c r="P11" i="49"/>
  <c r="P13" i="49"/>
  <c r="Q11" i="49"/>
  <c r="R11" i="49"/>
  <c r="R13" i="49" s="1"/>
  <c r="S11" i="49"/>
  <c r="T11" i="49"/>
  <c r="P12" i="49"/>
  <c r="Q12" i="49"/>
  <c r="Q127" i="49" s="1"/>
  <c r="R12" i="49"/>
  <c r="R127" i="49" s="1"/>
  <c r="S12" i="49"/>
  <c r="T12" i="49"/>
  <c r="Z12" i="49"/>
  <c r="Z127" i="49" s="1"/>
  <c r="AK127" i="49" s="1"/>
  <c r="AA12" i="49"/>
  <c r="AA127" i="49"/>
  <c r="AB12" i="49"/>
  <c r="AB127" i="49" s="1"/>
  <c r="AC12" i="49"/>
  <c r="AC127" i="49" s="1"/>
  <c r="P14" i="49"/>
  <c r="P129" i="49" s="1"/>
  <c r="Q14" i="49"/>
  <c r="R14" i="49"/>
  <c r="R129" i="49" s="1"/>
  <c r="S14" i="49"/>
  <c r="T14" i="49"/>
  <c r="Z14" i="49"/>
  <c r="Z129" i="49" s="1"/>
  <c r="AA14" i="49"/>
  <c r="AA129" i="49" s="1"/>
  <c r="AB14" i="49"/>
  <c r="AB129" i="49"/>
  <c r="AC14" i="49"/>
  <c r="AC129" i="49" s="1"/>
  <c r="P15" i="49"/>
  <c r="P130" i="49" s="1"/>
  <c r="Q15" i="49"/>
  <c r="Q17" i="49" s="1"/>
  <c r="R15" i="49"/>
  <c r="S15" i="49"/>
  <c r="T15" i="49"/>
  <c r="T130" i="49" s="1"/>
  <c r="P16" i="49"/>
  <c r="Q16" i="49"/>
  <c r="R16" i="49"/>
  <c r="R131" i="49" s="1"/>
  <c r="S16" i="49"/>
  <c r="T16" i="49"/>
  <c r="T131" i="49" s="1"/>
  <c r="P18" i="49"/>
  <c r="Q18" i="49"/>
  <c r="R18" i="49"/>
  <c r="S18" i="49"/>
  <c r="S133" i="49" s="1"/>
  <c r="T18" i="49"/>
  <c r="T133" i="49"/>
  <c r="P19" i="49"/>
  <c r="Q19" i="49"/>
  <c r="Q134" i="49" s="1"/>
  <c r="R19" i="49"/>
  <c r="R134" i="49"/>
  <c r="S19" i="49"/>
  <c r="T19" i="49"/>
  <c r="T134" i="49" s="1"/>
  <c r="P20" i="49"/>
  <c r="Q20" i="49"/>
  <c r="R20" i="49"/>
  <c r="R135" i="49" s="1"/>
  <c r="S20" i="49"/>
  <c r="T20" i="49"/>
  <c r="T135" i="49" s="1"/>
  <c r="P21" i="49"/>
  <c r="Q21" i="49"/>
  <c r="R21" i="49"/>
  <c r="R136" i="49" s="1"/>
  <c r="S21" i="49"/>
  <c r="T21" i="49"/>
  <c r="P22" i="49"/>
  <c r="Q22" i="49"/>
  <c r="R22" i="49"/>
  <c r="R137" i="49" s="1"/>
  <c r="S22" i="49"/>
  <c r="T22" i="49"/>
  <c r="P23" i="49"/>
  <c r="Q23" i="49"/>
  <c r="R23" i="49"/>
  <c r="R138" i="49" s="1"/>
  <c r="S23" i="49"/>
  <c r="T23" i="49"/>
  <c r="T138" i="49"/>
  <c r="P24" i="49"/>
  <c r="P139" i="49" s="1"/>
  <c r="Q24" i="49"/>
  <c r="R24" i="49"/>
  <c r="R139" i="49"/>
  <c r="S24" i="49"/>
  <c r="T24" i="49"/>
  <c r="T139" i="49" s="1"/>
  <c r="P25" i="49"/>
  <c r="Q25" i="49"/>
  <c r="R25" i="49"/>
  <c r="R140" i="49" s="1"/>
  <c r="S25" i="49"/>
  <c r="T25" i="49"/>
  <c r="P26" i="49"/>
  <c r="Q26" i="49"/>
  <c r="R26" i="49"/>
  <c r="R141" i="49"/>
  <c r="S26" i="49"/>
  <c r="T26" i="49"/>
  <c r="P27" i="49"/>
  <c r="Q27" i="49"/>
  <c r="R27" i="49"/>
  <c r="R142" i="49" s="1"/>
  <c r="S27" i="49"/>
  <c r="T27" i="49"/>
  <c r="P28" i="49"/>
  <c r="P143" i="49" s="1"/>
  <c r="Q28" i="49"/>
  <c r="Q143" i="49" s="1"/>
  <c r="R28" i="49"/>
  <c r="R143" i="49" s="1"/>
  <c r="S28" i="49"/>
  <c r="T28" i="49"/>
  <c r="P29" i="49"/>
  <c r="Q29" i="49"/>
  <c r="R29" i="49"/>
  <c r="R144" i="49" s="1"/>
  <c r="S29" i="49"/>
  <c r="T29" i="49"/>
  <c r="P30" i="49"/>
  <c r="Q30" i="49"/>
  <c r="R30" i="49"/>
  <c r="S30" i="49"/>
  <c r="T30" i="49"/>
  <c r="P31" i="49"/>
  <c r="Q31" i="49"/>
  <c r="Q146" i="49" s="1"/>
  <c r="R31" i="49"/>
  <c r="R146" i="49" s="1"/>
  <c r="S31" i="49"/>
  <c r="T31" i="49"/>
  <c r="P33" i="49"/>
  <c r="P148" i="49" s="1"/>
  <c r="Q33" i="49"/>
  <c r="R33" i="49"/>
  <c r="R148" i="49" s="1"/>
  <c r="S33" i="49"/>
  <c r="S148" i="49" s="1"/>
  <c r="T33" i="49"/>
  <c r="T148" i="49" s="1"/>
  <c r="Z33" i="49"/>
  <c r="AA33" i="49"/>
  <c r="AB33" i="49"/>
  <c r="AC33" i="49"/>
  <c r="P34" i="49"/>
  <c r="P149" i="49" s="1"/>
  <c r="Q34" i="49"/>
  <c r="R34" i="49"/>
  <c r="R149" i="49" s="1"/>
  <c r="S34" i="49"/>
  <c r="T34" i="49"/>
  <c r="T149" i="49" s="1"/>
  <c r="P35" i="49"/>
  <c r="Q35" i="49"/>
  <c r="R35" i="49"/>
  <c r="S35" i="49"/>
  <c r="S150" i="49" s="1"/>
  <c r="T35" i="49"/>
  <c r="P36" i="49"/>
  <c r="Q36" i="49"/>
  <c r="R36" i="49"/>
  <c r="R151" i="49" s="1"/>
  <c r="S36" i="49"/>
  <c r="T36" i="49"/>
  <c r="P37" i="49"/>
  <c r="Q37" i="49"/>
  <c r="R37" i="49"/>
  <c r="R152" i="49" s="1"/>
  <c r="S37" i="49"/>
  <c r="T37" i="49"/>
  <c r="P38" i="49"/>
  <c r="Q38" i="49"/>
  <c r="R38" i="49"/>
  <c r="S38" i="49"/>
  <c r="T38" i="49"/>
  <c r="P39" i="49"/>
  <c r="Q39" i="49"/>
  <c r="R39" i="49"/>
  <c r="R154" i="49"/>
  <c r="S39" i="49"/>
  <c r="T39" i="49"/>
  <c r="P40" i="49"/>
  <c r="Q40" i="49"/>
  <c r="R40" i="49"/>
  <c r="R155" i="49"/>
  <c r="S40" i="49"/>
  <c r="T40" i="49"/>
  <c r="Z40" i="49"/>
  <c r="Z155" i="49"/>
  <c r="AA40" i="49"/>
  <c r="AB40" i="49"/>
  <c r="AB155" i="49" s="1"/>
  <c r="AC40" i="49"/>
  <c r="AC155" i="49" s="1"/>
  <c r="P41" i="49"/>
  <c r="Q41" i="49"/>
  <c r="Q156" i="49" s="1"/>
  <c r="R41" i="49"/>
  <c r="R156" i="49" s="1"/>
  <c r="S41" i="49"/>
  <c r="T41" i="49"/>
  <c r="P42" i="49"/>
  <c r="Q42" i="49"/>
  <c r="Q157" i="49" s="1"/>
  <c r="R42" i="49"/>
  <c r="R157" i="49" s="1"/>
  <c r="S42" i="49"/>
  <c r="T42" i="49"/>
  <c r="P43" i="49"/>
  <c r="Q43" i="49"/>
  <c r="R43" i="49"/>
  <c r="R158" i="49"/>
  <c r="S43" i="49"/>
  <c r="T43" i="49"/>
  <c r="P45" i="49"/>
  <c r="Q45" i="49"/>
  <c r="R45" i="49"/>
  <c r="S45" i="49"/>
  <c r="S160" i="49" s="1"/>
  <c r="T45" i="49"/>
  <c r="T160" i="49" s="1"/>
  <c r="Z45" i="49"/>
  <c r="Z160" i="49"/>
  <c r="AA45" i="49"/>
  <c r="AA160" i="49"/>
  <c r="AB45" i="49"/>
  <c r="AB160" i="49"/>
  <c r="AC45" i="49"/>
  <c r="AC160" i="49"/>
  <c r="P46" i="49"/>
  <c r="Q46" i="49"/>
  <c r="R46" i="49"/>
  <c r="R161" i="49"/>
  <c r="S46" i="49"/>
  <c r="T46" i="49"/>
  <c r="T161" i="49" s="1"/>
  <c r="P47" i="49"/>
  <c r="Q47" i="49"/>
  <c r="R47" i="49"/>
  <c r="R162" i="49"/>
  <c r="S47" i="49"/>
  <c r="S162" i="49"/>
  <c r="T47" i="49"/>
  <c r="P48" i="49"/>
  <c r="Q48" i="49"/>
  <c r="R48" i="49"/>
  <c r="R163" i="49" s="1"/>
  <c r="S48" i="49"/>
  <c r="T48" i="49"/>
  <c r="T163" i="49" s="1"/>
  <c r="P49" i="49"/>
  <c r="Q49" i="49"/>
  <c r="R49" i="49"/>
  <c r="R164" i="49" s="1"/>
  <c r="S49" i="49"/>
  <c r="S164" i="49" s="1"/>
  <c r="T49" i="49"/>
  <c r="P51" i="49"/>
  <c r="Q51" i="49"/>
  <c r="Q166" i="49" s="1"/>
  <c r="R51" i="49"/>
  <c r="R166" i="49"/>
  <c r="S51" i="49"/>
  <c r="T51" i="49"/>
  <c r="Z51" i="49"/>
  <c r="Z166" i="49" s="1"/>
  <c r="AA51" i="49"/>
  <c r="AB51" i="49"/>
  <c r="AB166" i="49"/>
  <c r="AC51" i="49"/>
  <c r="AC166" i="49"/>
  <c r="P52" i="49"/>
  <c r="Q52" i="49"/>
  <c r="R52" i="49"/>
  <c r="R167" i="49"/>
  <c r="S52" i="49"/>
  <c r="T52" i="49"/>
  <c r="T167" i="49" s="1"/>
  <c r="Z52" i="49"/>
  <c r="Z167" i="49"/>
  <c r="AA52" i="49"/>
  <c r="AA167" i="49" s="1"/>
  <c r="AB52" i="49"/>
  <c r="AC52" i="49"/>
  <c r="AC167" i="49"/>
  <c r="P53" i="49"/>
  <c r="Q53" i="49"/>
  <c r="R53" i="49"/>
  <c r="R168" i="49" s="1"/>
  <c r="S53" i="49"/>
  <c r="S168" i="49" s="1"/>
  <c r="T53" i="49"/>
  <c r="P54" i="49"/>
  <c r="Q54" i="49"/>
  <c r="Q169" i="49" s="1"/>
  <c r="R54" i="49"/>
  <c r="R169" i="49" s="1"/>
  <c r="S54" i="49"/>
  <c r="S169" i="49" s="1"/>
  <c r="T54" i="49"/>
  <c r="Z54" i="49"/>
  <c r="Z169" i="49" s="1"/>
  <c r="AA54" i="49"/>
  <c r="AA169" i="49" s="1"/>
  <c r="AB54" i="49"/>
  <c r="AB169" i="49"/>
  <c r="AC54" i="49"/>
  <c r="P55" i="49"/>
  <c r="Q55" i="49"/>
  <c r="R55" i="49"/>
  <c r="R170" i="49" s="1"/>
  <c r="S55" i="49"/>
  <c r="T55" i="49"/>
  <c r="P56" i="49"/>
  <c r="Q56" i="49"/>
  <c r="Q171" i="49" s="1"/>
  <c r="R56" i="49"/>
  <c r="R171" i="49"/>
  <c r="S56" i="49"/>
  <c r="T56" i="49"/>
  <c r="P57" i="49"/>
  <c r="Q57" i="49"/>
  <c r="Q172" i="49" s="1"/>
  <c r="R57" i="49"/>
  <c r="R172" i="49"/>
  <c r="S57" i="49"/>
  <c r="T57" i="49"/>
  <c r="Z57" i="49"/>
  <c r="Z173" i="49"/>
  <c r="AA57" i="49"/>
  <c r="AA173" i="49"/>
  <c r="AB57" i="49"/>
  <c r="AB173" i="49"/>
  <c r="AC57" i="49"/>
  <c r="AC173" i="49"/>
  <c r="P58" i="49"/>
  <c r="P173" i="49"/>
  <c r="Q58" i="49"/>
  <c r="R58" i="49"/>
  <c r="R173" i="49" s="1"/>
  <c r="S58" i="49"/>
  <c r="T58" i="49"/>
  <c r="P59" i="49"/>
  <c r="Q59" i="49"/>
  <c r="R59" i="49"/>
  <c r="R174" i="49" s="1"/>
  <c r="S59" i="49"/>
  <c r="T59" i="49"/>
  <c r="P60" i="49"/>
  <c r="Q60" i="49"/>
  <c r="Q175" i="49"/>
  <c r="R60" i="49"/>
  <c r="R175" i="49" s="1"/>
  <c r="S60" i="49"/>
  <c r="S175" i="49" s="1"/>
  <c r="T60" i="49"/>
  <c r="Z61" i="49"/>
  <c r="Z176" i="49" s="1"/>
  <c r="AA61" i="49"/>
  <c r="AA176" i="49" s="1"/>
  <c r="AB61" i="49"/>
  <c r="AB176" i="49"/>
  <c r="AC61" i="49"/>
  <c r="AC176" i="49" s="1"/>
  <c r="P62" i="49"/>
  <c r="Q62" i="49"/>
  <c r="S62" i="49"/>
  <c r="T62" i="49"/>
  <c r="Z64" i="49"/>
  <c r="AA64" i="49"/>
  <c r="AB64" i="49"/>
  <c r="AC64" i="49"/>
  <c r="AI64" i="49"/>
  <c r="AJ64" i="49"/>
  <c r="AK64" i="49"/>
  <c r="AL64" i="49"/>
  <c r="P65" i="49"/>
  <c r="Q65" i="49"/>
  <c r="S65" i="49"/>
  <c r="T65" i="49"/>
  <c r="P66" i="49"/>
  <c r="Q66" i="49"/>
  <c r="S66" i="49"/>
  <c r="T66" i="49"/>
  <c r="T67" i="49" s="1"/>
  <c r="Z67" i="49"/>
  <c r="AA67" i="49"/>
  <c r="AB67" i="49"/>
  <c r="AC67" i="49"/>
  <c r="AI67" i="49"/>
  <c r="AJ67" i="49"/>
  <c r="AK67" i="49"/>
  <c r="AL67" i="49"/>
  <c r="P68" i="49"/>
  <c r="Q68" i="49"/>
  <c r="S68" i="49"/>
  <c r="T68" i="49"/>
  <c r="P69" i="49"/>
  <c r="Q69" i="49"/>
  <c r="S69" i="49"/>
  <c r="S130" i="49"/>
  <c r="T69" i="49"/>
  <c r="P70" i="49"/>
  <c r="Q70" i="49"/>
  <c r="Q131" i="49"/>
  <c r="S70" i="49"/>
  <c r="T70" i="49"/>
  <c r="P72" i="49"/>
  <c r="Q72" i="49"/>
  <c r="Q133" i="49" s="1"/>
  <c r="S72" i="49"/>
  <c r="T72" i="49"/>
  <c r="P73" i="49"/>
  <c r="P134" i="49" s="1"/>
  <c r="Q73" i="49"/>
  <c r="S73" i="49"/>
  <c r="S134" i="49"/>
  <c r="T73" i="49"/>
  <c r="Z73" i="49"/>
  <c r="AA73" i="49"/>
  <c r="AB73" i="49"/>
  <c r="AC73" i="49"/>
  <c r="AI73" i="49"/>
  <c r="AJ73" i="49"/>
  <c r="AK73" i="49"/>
  <c r="AL73" i="49"/>
  <c r="P74" i="49"/>
  <c r="P135" i="49" s="1"/>
  <c r="Q74" i="49"/>
  <c r="S74" i="49"/>
  <c r="S135" i="49" s="1"/>
  <c r="T74" i="49"/>
  <c r="Z74" i="49"/>
  <c r="AA74" i="49"/>
  <c r="AB74" i="49"/>
  <c r="AC74" i="49"/>
  <c r="AI74" i="49"/>
  <c r="AJ74" i="49"/>
  <c r="AK74" i="49"/>
  <c r="AL74" i="49"/>
  <c r="P75" i="49"/>
  <c r="Q75" i="49"/>
  <c r="S75" i="49"/>
  <c r="T75" i="49"/>
  <c r="Z75" i="49"/>
  <c r="AA75" i="49"/>
  <c r="AA82" i="49" s="1"/>
  <c r="AB75" i="49"/>
  <c r="AC75" i="49"/>
  <c r="AI75" i="49"/>
  <c r="AJ75" i="49"/>
  <c r="AK75" i="49"/>
  <c r="AL75" i="49"/>
  <c r="P76" i="49"/>
  <c r="Q76" i="49"/>
  <c r="Q137" i="49" s="1"/>
  <c r="S76" i="49"/>
  <c r="T76" i="49"/>
  <c r="P77" i="49"/>
  <c r="Q77" i="49"/>
  <c r="S77" i="49"/>
  <c r="T77" i="49"/>
  <c r="P78" i="49"/>
  <c r="Q78" i="49"/>
  <c r="S78" i="49"/>
  <c r="T78" i="49"/>
  <c r="P79" i="49"/>
  <c r="P140" i="49"/>
  <c r="Q79" i="49"/>
  <c r="S79" i="49"/>
  <c r="T79" i="49"/>
  <c r="T140" i="49" s="1"/>
  <c r="P80" i="49"/>
  <c r="Q80" i="49"/>
  <c r="Q141" i="49"/>
  <c r="S80" i="49"/>
  <c r="T80" i="49"/>
  <c r="Z80" i="49"/>
  <c r="AA80" i="49"/>
  <c r="AB80" i="49"/>
  <c r="AB82" i="49"/>
  <c r="AC80" i="49"/>
  <c r="AC82" i="49"/>
  <c r="AI80" i="49"/>
  <c r="AJ80" i="49"/>
  <c r="AK80" i="49"/>
  <c r="AL80" i="49"/>
  <c r="P81" i="49"/>
  <c r="Q81" i="49"/>
  <c r="S81" i="49"/>
  <c r="S142" i="49" s="1"/>
  <c r="T81" i="49"/>
  <c r="P82" i="49"/>
  <c r="Q82" i="49"/>
  <c r="S82" i="49"/>
  <c r="S143" i="49" s="1"/>
  <c r="T82" i="49"/>
  <c r="P83" i="49"/>
  <c r="Q83" i="49"/>
  <c r="S83" i="49"/>
  <c r="T83" i="49"/>
  <c r="P84" i="49"/>
  <c r="P145" i="49" s="1"/>
  <c r="Q84" i="49"/>
  <c r="S84" i="49"/>
  <c r="T84" i="49"/>
  <c r="P85" i="49"/>
  <c r="P146" i="49" s="1"/>
  <c r="Q85" i="49"/>
  <c r="S85" i="49"/>
  <c r="S146" i="49"/>
  <c r="T85" i="49"/>
  <c r="Z86" i="49"/>
  <c r="AA86" i="49"/>
  <c r="AB86" i="49"/>
  <c r="AC86" i="49"/>
  <c r="AI86" i="49"/>
  <c r="AJ86" i="49"/>
  <c r="AK86" i="49"/>
  <c r="AL86" i="49"/>
  <c r="P87" i="49"/>
  <c r="Q87" i="49"/>
  <c r="S87" i="49"/>
  <c r="T87" i="49"/>
  <c r="P88" i="49"/>
  <c r="Q88" i="49"/>
  <c r="Q149" i="49" s="1"/>
  <c r="S88" i="49"/>
  <c r="T88" i="49"/>
  <c r="Z88" i="49"/>
  <c r="AA88" i="49"/>
  <c r="AB88" i="49"/>
  <c r="AC88" i="49"/>
  <c r="AI88" i="49"/>
  <c r="AJ88" i="49"/>
  <c r="AK88" i="49"/>
  <c r="AL88" i="49"/>
  <c r="P89" i="49"/>
  <c r="P150" i="49" s="1"/>
  <c r="Q89" i="49"/>
  <c r="S89" i="49"/>
  <c r="T89" i="49"/>
  <c r="Z89" i="49"/>
  <c r="AA89" i="49"/>
  <c r="AB89" i="49"/>
  <c r="AC89" i="49"/>
  <c r="AI89" i="49"/>
  <c r="AJ89" i="49"/>
  <c r="AK89" i="49"/>
  <c r="AL89" i="49"/>
  <c r="P90" i="49"/>
  <c r="Q90" i="49"/>
  <c r="Q151" i="49"/>
  <c r="S90" i="49"/>
  <c r="T90" i="49"/>
  <c r="T151" i="49" s="1"/>
  <c r="P91" i="49"/>
  <c r="Q91" i="49"/>
  <c r="S91" i="49"/>
  <c r="T91" i="49"/>
  <c r="T152" i="49"/>
  <c r="P92" i="49"/>
  <c r="Q92" i="49"/>
  <c r="S92" i="49"/>
  <c r="T92" i="49"/>
  <c r="Z92" i="49"/>
  <c r="AA92" i="49"/>
  <c r="AB92" i="49"/>
  <c r="AC92" i="49"/>
  <c r="AI92" i="49"/>
  <c r="AJ92" i="49"/>
  <c r="AK92" i="49"/>
  <c r="AL92" i="49"/>
  <c r="P93" i="49"/>
  <c r="Q93" i="49"/>
  <c r="S93" i="49"/>
  <c r="T93" i="49"/>
  <c r="Z93" i="49"/>
  <c r="AA93" i="49"/>
  <c r="AB93" i="49"/>
  <c r="AC93" i="49"/>
  <c r="AI93" i="49"/>
  <c r="AJ93" i="49"/>
  <c r="AK93" i="49"/>
  <c r="AL93" i="49"/>
  <c r="P94" i="49"/>
  <c r="Q94" i="49"/>
  <c r="S94" i="49"/>
  <c r="T94" i="49"/>
  <c r="Z94" i="49"/>
  <c r="AA94" i="49"/>
  <c r="AB94" i="49"/>
  <c r="AC94" i="49"/>
  <c r="AI94" i="49"/>
  <c r="AJ94" i="49"/>
  <c r="AK94" i="49"/>
  <c r="AL94" i="49"/>
  <c r="P95" i="49"/>
  <c r="Q95" i="49"/>
  <c r="S95" i="49"/>
  <c r="T95" i="49"/>
  <c r="Z95" i="49"/>
  <c r="AA95" i="49"/>
  <c r="AB95" i="49"/>
  <c r="AC95" i="49"/>
  <c r="AI95" i="49"/>
  <c r="AJ95" i="49"/>
  <c r="AK95" i="49"/>
  <c r="AL95" i="49"/>
  <c r="P96" i="49"/>
  <c r="Q96" i="49"/>
  <c r="S96" i="49"/>
  <c r="S157" i="49" s="1"/>
  <c r="T96" i="49"/>
  <c r="Z96" i="49"/>
  <c r="AA96" i="49"/>
  <c r="AB96" i="49"/>
  <c r="AC96" i="49"/>
  <c r="AI96" i="49"/>
  <c r="AJ96" i="49"/>
  <c r="AK96" i="49"/>
  <c r="AL96" i="49"/>
  <c r="P97" i="49"/>
  <c r="Q97" i="49"/>
  <c r="S97" i="49"/>
  <c r="T97" i="49"/>
  <c r="T158" i="49"/>
  <c r="Z98" i="49"/>
  <c r="AA98" i="49"/>
  <c r="AB98" i="49"/>
  <c r="AC98" i="49"/>
  <c r="AI98" i="49"/>
  <c r="AJ98" i="49"/>
  <c r="AK98" i="49"/>
  <c r="AL98" i="49"/>
  <c r="P99" i="49"/>
  <c r="P160" i="49" s="1"/>
  <c r="Q99" i="49"/>
  <c r="S99" i="49"/>
  <c r="T99" i="49"/>
  <c r="Z99" i="49"/>
  <c r="AA99" i="49"/>
  <c r="AB99" i="49"/>
  <c r="AC99" i="49"/>
  <c r="AI99" i="49"/>
  <c r="AJ99" i="49"/>
  <c r="AK99" i="49"/>
  <c r="AL99" i="49"/>
  <c r="P100" i="49"/>
  <c r="P161" i="49" s="1"/>
  <c r="Q100" i="49"/>
  <c r="S100" i="49"/>
  <c r="S161" i="49"/>
  <c r="T100" i="49"/>
  <c r="P101" i="49"/>
  <c r="Q101" i="49"/>
  <c r="S101" i="49"/>
  <c r="T101" i="49"/>
  <c r="Z101" i="49"/>
  <c r="AA101" i="49"/>
  <c r="AB101" i="49"/>
  <c r="AC101" i="49"/>
  <c r="AI101" i="49"/>
  <c r="AJ101" i="49"/>
  <c r="AK101" i="49"/>
  <c r="AL101" i="49"/>
  <c r="P102" i="49"/>
  <c r="Q102" i="49"/>
  <c r="S102" i="49"/>
  <c r="T102" i="49"/>
  <c r="T104" i="49" s="1"/>
  <c r="P103" i="49"/>
  <c r="P104" i="49"/>
  <c r="Q103" i="49"/>
  <c r="S103" i="49"/>
  <c r="T103" i="49"/>
  <c r="Z104" i="49"/>
  <c r="AA104" i="49"/>
  <c r="AB104" i="49"/>
  <c r="AC104" i="49"/>
  <c r="AI104" i="49"/>
  <c r="AJ104" i="49"/>
  <c r="AK104" i="49"/>
  <c r="AL104" i="49"/>
  <c r="P105" i="49"/>
  <c r="Q105" i="49"/>
  <c r="S105" i="49"/>
  <c r="S166" i="49" s="1"/>
  <c r="T105" i="49"/>
  <c r="T166" i="49"/>
  <c r="Z105" i="49"/>
  <c r="AA105" i="49"/>
  <c r="AB105" i="49"/>
  <c r="AC105" i="49"/>
  <c r="AI105" i="49"/>
  <c r="AI113" i="49" s="1"/>
  <c r="AJ105" i="49"/>
  <c r="AJ113" i="49" s="1"/>
  <c r="AK105" i="49"/>
  <c r="AL105" i="49"/>
  <c r="P106" i="49"/>
  <c r="Q106" i="49"/>
  <c r="S106" i="49"/>
  <c r="T106" i="49"/>
  <c r="P107" i="49"/>
  <c r="P168" i="49"/>
  <c r="Q107" i="49"/>
  <c r="S107" i="49"/>
  <c r="T107" i="49"/>
  <c r="T168" i="49"/>
  <c r="Z107" i="49"/>
  <c r="AA107" i="49"/>
  <c r="AB107" i="49"/>
  <c r="AC107" i="49"/>
  <c r="AI107" i="49"/>
  <c r="AJ107" i="49"/>
  <c r="AK107" i="49"/>
  <c r="AK113" i="49" s="1"/>
  <c r="AL107" i="49"/>
  <c r="P108" i="49"/>
  <c r="Q108" i="49"/>
  <c r="S108" i="49"/>
  <c r="T108" i="49"/>
  <c r="T169" i="49" s="1"/>
  <c r="P109" i="49"/>
  <c r="Q109" i="49"/>
  <c r="S109" i="49"/>
  <c r="S170" i="49" s="1"/>
  <c r="T109" i="49"/>
  <c r="P110" i="49"/>
  <c r="Q110" i="49"/>
  <c r="S110" i="49"/>
  <c r="T110" i="49"/>
  <c r="P111" i="49"/>
  <c r="Q111" i="49"/>
  <c r="S111" i="49"/>
  <c r="S172" i="49" s="1"/>
  <c r="T111" i="49"/>
  <c r="P112" i="49"/>
  <c r="Q112" i="49"/>
  <c r="S112" i="49"/>
  <c r="T112" i="49"/>
  <c r="P113" i="49"/>
  <c r="Q113" i="49"/>
  <c r="S113" i="49"/>
  <c r="T113" i="49"/>
  <c r="P114" i="49"/>
  <c r="Q114" i="49"/>
  <c r="S114" i="49"/>
  <c r="T114" i="49"/>
  <c r="Z114" i="49"/>
  <c r="AA114" i="49"/>
  <c r="AB114" i="49"/>
  <c r="AC114" i="49"/>
  <c r="AI114" i="49"/>
  <c r="AJ114" i="49"/>
  <c r="AK114" i="49"/>
  <c r="AL114" i="49"/>
  <c r="T123" i="49"/>
  <c r="R130" i="49"/>
  <c r="R133" i="49"/>
  <c r="R145" i="49"/>
  <c r="R150" i="49"/>
  <c r="R160" i="49"/>
  <c r="P8" i="48"/>
  <c r="Q8" i="48"/>
  <c r="R8" i="48"/>
  <c r="R123" i="48" s="1"/>
  <c r="S8" i="48"/>
  <c r="S10" i="48" s="1"/>
  <c r="T8" i="48"/>
  <c r="T123" i="48" s="1"/>
  <c r="P9" i="48"/>
  <c r="P124" i="48"/>
  <c r="Q9" i="48"/>
  <c r="Q124" i="48" s="1"/>
  <c r="R9" i="48"/>
  <c r="R10" i="48" s="1"/>
  <c r="R125" i="48" s="1"/>
  <c r="S9" i="48"/>
  <c r="T9" i="48"/>
  <c r="P11" i="48"/>
  <c r="Q11" i="48"/>
  <c r="R11" i="48"/>
  <c r="R126" i="48" s="1"/>
  <c r="S11" i="48"/>
  <c r="T11" i="48"/>
  <c r="P12" i="48"/>
  <c r="Q12" i="48"/>
  <c r="Q127" i="48" s="1"/>
  <c r="R12" i="48"/>
  <c r="S12" i="48"/>
  <c r="T12" i="48"/>
  <c r="T127" i="48"/>
  <c r="Z12" i="48"/>
  <c r="Z127" i="48" s="1"/>
  <c r="AA12" i="48"/>
  <c r="AA127" i="48" s="1"/>
  <c r="AB12" i="48"/>
  <c r="AB127" i="48" s="1"/>
  <c r="AC12" i="48"/>
  <c r="AC127" i="48" s="1"/>
  <c r="P14" i="48"/>
  <c r="Q14" i="48"/>
  <c r="R14" i="48"/>
  <c r="R129" i="48" s="1"/>
  <c r="S14" i="48"/>
  <c r="T14" i="48"/>
  <c r="Z14" i="48"/>
  <c r="Z129" i="48" s="1"/>
  <c r="AA14" i="48"/>
  <c r="AA129" i="48"/>
  <c r="AB14" i="48"/>
  <c r="AB129" i="48" s="1"/>
  <c r="AC14" i="48"/>
  <c r="AC129" i="48" s="1"/>
  <c r="P15" i="48"/>
  <c r="P130" i="48" s="1"/>
  <c r="Q15" i="48"/>
  <c r="R15" i="48"/>
  <c r="S15" i="48"/>
  <c r="T15" i="48"/>
  <c r="P16" i="48"/>
  <c r="Q16" i="48"/>
  <c r="R16" i="48"/>
  <c r="R131" i="48" s="1"/>
  <c r="S16" i="48"/>
  <c r="T16" i="48"/>
  <c r="P18" i="48"/>
  <c r="P133" i="48" s="1"/>
  <c r="Q18" i="48"/>
  <c r="R18" i="48"/>
  <c r="S18" i="48"/>
  <c r="S133" i="48" s="1"/>
  <c r="T18" i="48"/>
  <c r="P19" i="48"/>
  <c r="Q19" i="48"/>
  <c r="R19" i="48"/>
  <c r="R134" i="48" s="1"/>
  <c r="S19" i="48"/>
  <c r="S134" i="48" s="1"/>
  <c r="T19" i="48"/>
  <c r="P20" i="48"/>
  <c r="Q20" i="48"/>
  <c r="R20" i="48"/>
  <c r="R135" i="48" s="1"/>
  <c r="S20" i="48"/>
  <c r="S135" i="48"/>
  <c r="T20" i="48"/>
  <c r="P21" i="48"/>
  <c r="Q21" i="48"/>
  <c r="R21" i="48"/>
  <c r="R136" i="48" s="1"/>
  <c r="S21" i="48"/>
  <c r="T21" i="48"/>
  <c r="P22" i="48"/>
  <c r="Q22" i="48"/>
  <c r="Q137" i="48" s="1"/>
  <c r="R22" i="48"/>
  <c r="R137" i="48" s="1"/>
  <c r="S22" i="48"/>
  <c r="T22" i="48"/>
  <c r="T137" i="48" s="1"/>
  <c r="P23" i="48"/>
  <c r="Q23" i="48"/>
  <c r="R23" i="48"/>
  <c r="R138" i="48" s="1"/>
  <c r="S23" i="48"/>
  <c r="T23" i="48"/>
  <c r="P24" i="48"/>
  <c r="Q24" i="48"/>
  <c r="R24" i="48"/>
  <c r="R139" i="48" s="1"/>
  <c r="S24" i="48"/>
  <c r="T24" i="48"/>
  <c r="P25" i="48"/>
  <c r="Q25" i="48"/>
  <c r="R25" i="48"/>
  <c r="R140" i="48" s="1"/>
  <c r="S25" i="48"/>
  <c r="T25" i="48"/>
  <c r="T140" i="48" s="1"/>
  <c r="P26" i="48"/>
  <c r="Q26" i="48"/>
  <c r="R26" i="48"/>
  <c r="R141" i="48" s="1"/>
  <c r="S26" i="48"/>
  <c r="S141" i="48" s="1"/>
  <c r="T26" i="48"/>
  <c r="P27" i="48"/>
  <c r="Q27" i="48"/>
  <c r="R27" i="48"/>
  <c r="R142" i="48" s="1"/>
  <c r="S27" i="48"/>
  <c r="T27" i="48"/>
  <c r="P28" i="48"/>
  <c r="Q28" i="48"/>
  <c r="R28" i="48"/>
  <c r="R143" i="48"/>
  <c r="S28" i="48"/>
  <c r="S143" i="48" s="1"/>
  <c r="T28" i="48"/>
  <c r="P29" i="48"/>
  <c r="Q29" i="48"/>
  <c r="R29" i="48"/>
  <c r="S29" i="48"/>
  <c r="T29" i="48"/>
  <c r="P30" i="48"/>
  <c r="Q30" i="48"/>
  <c r="R30" i="48"/>
  <c r="R145" i="48" s="1"/>
  <c r="S30" i="48"/>
  <c r="S145" i="48" s="1"/>
  <c r="T30" i="48"/>
  <c r="P31" i="48"/>
  <c r="Q31" i="48"/>
  <c r="R31" i="48"/>
  <c r="R146" i="48" s="1"/>
  <c r="S31" i="48"/>
  <c r="S146" i="48" s="1"/>
  <c r="T31" i="48"/>
  <c r="P33" i="48"/>
  <c r="Q33" i="48"/>
  <c r="Q148" i="48"/>
  <c r="R33" i="48"/>
  <c r="S33" i="48"/>
  <c r="S148" i="48" s="1"/>
  <c r="T33" i="48"/>
  <c r="Z33" i="48"/>
  <c r="AA33" i="48"/>
  <c r="AB33" i="48"/>
  <c r="AC33" i="48"/>
  <c r="P34" i="48"/>
  <c r="P149" i="48"/>
  <c r="Q34" i="48"/>
  <c r="R34" i="48"/>
  <c r="R149" i="48" s="1"/>
  <c r="S34" i="48"/>
  <c r="T34" i="48"/>
  <c r="P35" i="48"/>
  <c r="Q35" i="48"/>
  <c r="R35" i="48"/>
  <c r="R150" i="48" s="1"/>
  <c r="S35" i="48"/>
  <c r="T35" i="48"/>
  <c r="P36" i="48"/>
  <c r="Q36" i="48"/>
  <c r="R36" i="48"/>
  <c r="R151" i="48" s="1"/>
  <c r="S36" i="48"/>
  <c r="T36" i="48"/>
  <c r="P37" i="48"/>
  <c r="Q37" i="48"/>
  <c r="R37" i="48"/>
  <c r="S37" i="48"/>
  <c r="T37" i="48"/>
  <c r="P38" i="48"/>
  <c r="Q38" i="48"/>
  <c r="R38" i="48"/>
  <c r="R153" i="48" s="1"/>
  <c r="S38" i="48"/>
  <c r="T38" i="48"/>
  <c r="P39" i="48"/>
  <c r="Q39" i="48"/>
  <c r="R39" i="48"/>
  <c r="R154" i="48" s="1"/>
  <c r="S39" i="48"/>
  <c r="T39" i="48"/>
  <c r="T154" i="48" s="1"/>
  <c r="P40" i="48"/>
  <c r="Q40" i="48"/>
  <c r="R40" i="48"/>
  <c r="R155" i="48" s="1"/>
  <c r="S40" i="48"/>
  <c r="T40" i="48"/>
  <c r="Z40" i="48"/>
  <c r="AA40" i="48"/>
  <c r="AA155" i="48"/>
  <c r="AB40" i="48"/>
  <c r="AB155" i="48" s="1"/>
  <c r="AC40" i="48"/>
  <c r="AC155" i="48"/>
  <c r="P41" i="48"/>
  <c r="P44" i="48" s="1"/>
  <c r="Q41" i="48"/>
  <c r="Q156" i="48" s="1"/>
  <c r="R41" i="48"/>
  <c r="S41" i="48"/>
  <c r="T41" i="48"/>
  <c r="P42" i="48"/>
  <c r="Q42" i="48"/>
  <c r="R42" i="48"/>
  <c r="R157" i="48" s="1"/>
  <c r="S42" i="48"/>
  <c r="T42" i="48"/>
  <c r="P43" i="48"/>
  <c r="Q43" i="48"/>
  <c r="R43" i="48"/>
  <c r="R158" i="48" s="1"/>
  <c r="S43" i="48"/>
  <c r="T43" i="48"/>
  <c r="T158" i="48" s="1"/>
  <c r="P45" i="48"/>
  <c r="Q45" i="48"/>
  <c r="R45" i="48"/>
  <c r="R160" i="48" s="1"/>
  <c r="S45" i="48"/>
  <c r="T45" i="48"/>
  <c r="Z45" i="48"/>
  <c r="Z160" i="48" s="1"/>
  <c r="AA45" i="48"/>
  <c r="AA160" i="48"/>
  <c r="AB45" i="48"/>
  <c r="AB160" i="48" s="1"/>
  <c r="AC45" i="48"/>
  <c r="AC160" i="48"/>
  <c r="P46" i="48"/>
  <c r="Q46" i="48"/>
  <c r="R46" i="48"/>
  <c r="R161" i="48"/>
  <c r="S46" i="48"/>
  <c r="T46" i="48"/>
  <c r="T161" i="48" s="1"/>
  <c r="P47" i="48"/>
  <c r="Q47" i="48"/>
  <c r="Q162" i="48" s="1"/>
  <c r="R47" i="48"/>
  <c r="R162" i="48"/>
  <c r="S47" i="48"/>
  <c r="T47" i="48"/>
  <c r="P48" i="48"/>
  <c r="Q48" i="48"/>
  <c r="R48" i="48"/>
  <c r="R163" i="48" s="1"/>
  <c r="S48" i="48"/>
  <c r="S50" i="48"/>
  <c r="T48" i="48"/>
  <c r="P49" i="48"/>
  <c r="Q49" i="48"/>
  <c r="Q164" i="48" s="1"/>
  <c r="R49" i="48"/>
  <c r="R164" i="48"/>
  <c r="S49" i="48"/>
  <c r="T49" i="48"/>
  <c r="P51" i="48"/>
  <c r="Q51" i="48"/>
  <c r="Q166" i="48" s="1"/>
  <c r="R51" i="48"/>
  <c r="R166" i="48"/>
  <c r="S51" i="48"/>
  <c r="T51" i="48"/>
  <c r="Z51" i="48"/>
  <c r="Z166" i="48"/>
  <c r="AA51" i="48"/>
  <c r="AA166" i="48"/>
  <c r="AB51" i="48"/>
  <c r="AB166" i="48"/>
  <c r="AC51" i="48"/>
  <c r="AC166" i="48"/>
  <c r="P52" i="48"/>
  <c r="Q52" i="48"/>
  <c r="R52" i="48"/>
  <c r="S52" i="48"/>
  <c r="T52" i="48"/>
  <c r="Z52" i="48"/>
  <c r="Z167" i="48" s="1"/>
  <c r="AA52" i="48"/>
  <c r="AA167" i="48"/>
  <c r="AB52" i="48"/>
  <c r="AB167" i="48" s="1"/>
  <c r="AC52" i="48"/>
  <c r="AC167" i="48"/>
  <c r="P53" i="48"/>
  <c r="P168" i="48" s="1"/>
  <c r="Q53" i="48"/>
  <c r="Q168" i="48"/>
  <c r="R53" i="48"/>
  <c r="R168" i="48" s="1"/>
  <c r="S53" i="48"/>
  <c r="T53" i="48"/>
  <c r="P54" i="48"/>
  <c r="P169" i="48" s="1"/>
  <c r="Q54" i="48"/>
  <c r="Q169" i="48" s="1"/>
  <c r="R54" i="48"/>
  <c r="R169" i="48" s="1"/>
  <c r="S54" i="48"/>
  <c r="T54" i="48"/>
  <c r="Z54" i="48"/>
  <c r="Z169" i="48" s="1"/>
  <c r="AA54" i="48"/>
  <c r="AA169" i="48" s="1"/>
  <c r="AB54" i="48"/>
  <c r="AC54" i="48"/>
  <c r="AC169" i="48" s="1"/>
  <c r="P55" i="48"/>
  <c r="P170" i="48" s="1"/>
  <c r="Q55" i="48"/>
  <c r="R55" i="48"/>
  <c r="R170" i="48" s="1"/>
  <c r="S55" i="48"/>
  <c r="T55" i="48"/>
  <c r="P56" i="48"/>
  <c r="Q56" i="48"/>
  <c r="R56" i="48"/>
  <c r="R171" i="48" s="1"/>
  <c r="S56" i="48"/>
  <c r="T56" i="48"/>
  <c r="P57" i="48"/>
  <c r="Q57" i="48"/>
  <c r="R57" i="48"/>
  <c r="R172" i="48"/>
  <c r="S57" i="48"/>
  <c r="T57" i="48"/>
  <c r="Z57" i="48"/>
  <c r="Z173" i="48"/>
  <c r="AA57" i="48"/>
  <c r="AA173" i="48" s="1"/>
  <c r="AB57" i="48"/>
  <c r="AB173" i="48"/>
  <c r="AC57" i="48"/>
  <c r="P58" i="48"/>
  <c r="Q58" i="48"/>
  <c r="R58" i="48"/>
  <c r="R173" i="48" s="1"/>
  <c r="S58" i="48"/>
  <c r="S173" i="48" s="1"/>
  <c r="T58" i="48"/>
  <c r="P59" i="48"/>
  <c r="Q59" i="48"/>
  <c r="Q174" i="48" s="1"/>
  <c r="R59" i="48"/>
  <c r="R174" i="48" s="1"/>
  <c r="S59" i="48"/>
  <c r="T59" i="48"/>
  <c r="P60" i="48"/>
  <c r="Q60" i="48"/>
  <c r="R60" i="48"/>
  <c r="S60" i="48"/>
  <c r="S175" i="48" s="1"/>
  <c r="T60" i="48"/>
  <c r="T175" i="48" s="1"/>
  <c r="Z61" i="48"/>
  <c r="Z176" i="48"/>
  <c r="AA61" i="48"/>
  <c r="AA176" i="48"/>
  <c r="AB61" i="48"/>
  <c r="AB176" i="48"/>
  <c r="AC61" i="48"/>
  <c r="AC176" i="48"/>
  <c r="P62" i="48"/>
  <c r="Q62" i="48"/>
  <c r="S62" i="48"/>
  <c r="S123" i="48"/>
  <c r="T62" i="48"/>
  <c r="S124" i="48"/>
  <c r="T124" i="48"/>
  <c r="Z64" i="48"/>
  <c r="AA64" i="48"/>
  <c r="AB64" i="48"/>
  <c r="AC64" i="48"/>
  <c r="AI64" i="48"/>
  <c r="AJ64" i="48"/>
  <c r="AK64" i="48"/>
  <c r="AL64" i="48"/>
  <c r="P65" i="48"/>
  <c r="Q65" i="48"/>
  <c r="S65" i="48"/>
  <c r="S126" i="48"/>
  <c r="T65" i="48"/>
  <c r="P66" i="48"/>
  <c r="Q66" i="48"/>
  <c r="S66" i="48"/>
  <c r="T66" i="48"/>
  <c r="Z67" i="48"/>
  <c r="AA67" i="48"/>
  <c r="AB67" i="48"/>
  <c r="AC67" i="48"/>
  <c r="AI67" i="48"/>
  <c r="AJ67" i="48"/>
  <c r="AK67" i="48"/>
  <c r="AL67" i="48"/>
  <c r="P68" i="48"/>
  <c r="Q68" i="48"/>
  <c r="S68" i="48"/>
  <c r="T68" i="48"/>
  <c r="P69" i="48"/>
  <c r="Q69" i="48"/>
  <c r="S69" i="48"/>
  <c r="T69" i="48"/>
  <c r="P70" i="48"/>
  <c r="Q70" i="48"/>
  <c r="S70" i="48"/>
  <c r="T70" i="48"/>
  <c r="P72" i="48"/>
  <c r="Q72" i="48"/>
  <c r="Q133" i="48" s="1"/>
  <c r="S72" i="48"/>
  <c r="T72" i="48"/>
  <c r="P73" i="48"/>
  <c r="P134" i="48" s="1"/>
  <c r="Q73" i="48"/>
  <c r="S73" i="48"/>
  <c r="T73" i="48"/>
  <c r="Z73" i="48"/>
  <c r="AA73" i="48"/>
  <c r="AB73" i="48"/>
  <c r="AC73" i="48"/>
  <c r="AI73" i="48"/>
  <c r="AJ73" i="48"/>
  <c r="AK73" i="48"/>
  <c r="AL73" i="48"/>
  <c r="P74" i="48"/>
  <c r="Q74" i="48"/>
  <c r="Q135" i="48" s="1"/>
  <c r="S74" i="48"/>
  <c r="T74" i="48"/>
  <c r="Z74" i="48"/>
  <c r="AA74" i="48"/>
  <c r="AB74" i="48"/>
  <c r="AC74" i="48"/>
  <c r="AI74" i="48"/>
  <c r="AJ74" i="48"/>
  <c r="AK74" i="48"/>
  <c r="AL74" i="48"/>
  <c r="P75" i="48"/>
  <c r="P136" i="48" s="1"/>
  <c r="Q75" i="48"/>
  <c r="S75" i="48"/>
  <c r="S136" i="48"/>
  <c r="T75" i="48"/>
  <c r="Z75" i="48"/>
  <c r="AA75" i="48"/>
  <c r="AB75" i="48"/>
  <c r="AC75" i="48"/>
  <c r="AI75" i="48"/>
  <c r="AJ75" i="48"/>
  <c r="AK75" i="48"/>
  <c r="AL75" i="48"/>
  <c r="P76" i="48"/>
  <c r="P137" i="48" s="1"/>
  <c r="Q76" i="48"/>
  <c r="S76" i="48"/>
  <c r="S137" i="48" s="1"/>
  <c r="T76" i="48"/>
  <c r="P77" i="48"/>
  <c r="Q77" i="48"/>
  <c r="Q138" i="48" s="1"/>
  <c r="S77" i="48"/>
  <c r="T77" i="48"/>
  <c r="P78" i="48"/>
  <c r="Q78" i="48"/>
  <c r="Q139" i="48" s="1"/>
  <c r="S78" i="48"/>
  <c r="T78" i="48"/>
  <c r="P79" i="48"/>
  <c r="Q79" i="48"/>
  <c r="S79" i="48"/>
  <c r="S140" i="48" s="1"/>
  <c r="T79" i="48"/>
  <c r="P80" i="48"/>
  <c r="P141" i="48" s="1"/>
  <c r="Q80" i="48"/>
  <c r="Q141" i="48"/>
  <c r="S80" i="48"/>
  <c r="T80" i="48"/>
  <c r="Z80" i="48"/>
  <c r="AA80" i="48"/>
  <c r="AA82" i="48" s="1"/>
  <c r="AB80" i="48"/>
  <c r="AC80" i="48"/>
  <c r="AI80" i="48"/>
  <c r="AI82" i="48" s="1"/>
  <c r="AJ80" i="48"/>
  <c r="AK80" i="48"/>
  <c r="AL80" i="48"/>
  <c r="P81" i="48"/>
  <c r="P142" i="48" s="1"/>
  <c r="Q81" i="48"/>
  <c r="S81" i="48"/>
  <c r="T81" i="48"/>
  <c r="P82" i="48"/>
  <c r="Q82" i="48"/>
  <c r="S82" i="48"/>
  <c r="T82" i="48"/>
  <c r="P83" i="48"/>
  <c r="Q83" i="48"/>
  <c r="S83" i="48"/>
  <c r="T83" i="48"/>
  <c r="P84" i="48"/>
  <c r="Q84" i="48"/>
  <c r="S84" i="48"/>
  <c r="T84" i="48"/>
  <c r="P85" i="48"/>
  <c r="Q85" i="48"/>
  <c r="S85" i="48"/>
  <c r="T85" i="48"/>
  <c r="Z86" i="48"/>
  <c r="AA86" i="48"/>
  <c r="AB86" i="48"/>
  <c r="AC86" i="48"/>
  <c r="AI86" i="48"/>
  <c r="AJ86" i="48"/>
  <c r="AK86" i="48"/>
  <c r="AL86" i="48"/>
  <c r="P87" i="48"/>
  <c r="Q87" i="48"/>
  <c r="S87" i="48"/>
  <c r="T87" i="48"/>
  <c r="P88" i="48"/>
  <c r="Q88" i="48"/>
  <c r="S88" i="48"/>
  <c r="T88" i="48"/>
  <c r="T149" i="48" s="1"/>
  <c r="Z88" i="48"/>
  <c r="AA88" i="48"/>
  <c r="AB88" i="48"/>
  <c r="AC88" i="48"/>
  <c r="AI88" i="48"/>
  <c r="AJ88" i="48"/>
  <c r="AK88" i="48"/>
  <c r="AL88" i="48"/>
  <c r="P89" i="48"/>
  <c r="Q89" i="48"/>
  <c r="S89" i="48"/>
  <c r="S150" i="48"/>
  <c r="T89" i="48"/>
  <c r="Z89" i="48"/>
  <c r="AA89" i="48"/>
  <c r="AB89" i="48"/>
  <c r="AC89" i="48"/>
  <c r="AI89" i="48"/>
  <c r="AJ89" i="48"/>
  <c r="AK89" i="48"/>
  <c r="AL89" i="48"/>
  <c r="P90" i="48"/>
  <c r="Q90" i="48"/>
  <c r="Q151" i="48"/>
  <c r="S90" i="48"/>
  <c r="S151" i="48"/>
  <c r="T90" i="48"/>
  <c r="P91" i="48"/>
  <c r="Q91" i="48"/>
  <c r="S91" i="48"/>
  <c r="T91" i="48"/>
  <c r="P92" i="48"/>
  <c r="P153" i="48" s="1"/>
  <c r="Q92" i="48"/>
  <c r="S92" i="48"/>
  <c r="T92" i="48"/>
  <c r="T153" i="48" s="1"/>
  <c r="Z92" i="48"/>
  <c r="AA92" i="48"/>
  <c r="AB92" i="48"/>
  <c r="AC92" i="48"/>
  <c r="AI92" i="48"/>
  <c r="AJ92" i="48"/>
  <c r="AK92" i="48"/>
  <c r="AL92" i="48"/>
  <c r="P93" i="48"/>
  <c r="Q93" i="48"/>
  <c r="S93" i="48"/>
  <c r="T93" i="48"/>
  <c r="Z93" i="48"/>
  <c r="AA93" i="48"/>
  <c r="AB93" i="48"/>
  <c r="AC93" i="48"/>
  <c r="AI93" i="48"/>
  <c r="AJ93" i="48"/>
  <c r="AK93" i="48"/>
  <c r="AL93" i="48"/>
  <c r="P94" i="48"/>
  <c r="Q94" i="48"/>
  <c r="S94" i="48"/>
  <c r="T94" i="48"/>
  <c r="Z94" i="48"/>
  <c r="AA94" i="48"/>
  <c r="AB94" i="48"/>
  <c r="AC94" i="48"/>
  <c r="AI94" i="48"/>
  <c r="AJ94" i="48"/>
  <c r="AK94" i="48"/>
  <c r="AL94" i="48"/>
  <c r="P95" i="48"/>
  <c r="Q95" i="48"/>
  <c r="S95" i="48"/>
  <c r="S156" i="48"/>
  <c r="T95" i="48"/>
  <c r="Z95" i="48"/>
  <c r="AA95" i="48"/>
  <c r="AB95" i="48"/>
  <c r="AC95" i="48"/>
  <c r="AI95" i="48"/>
  <c r="AJ95" i="48"/>
  <c r="AK95" i="48"/>
  <c r="AL95" i="48"/>
  <c r="P96" i="48"/>
  <c r="Q96" i="48"/>
  <c r="Q157" i="48" s="1"/>
  <c r="S96" i="48"/>
  <c r="S157" i="48" s="1"/>
  <c r="T96" i="48"/>
  <c r="Z96" i="48"/>
  <c r="AA96" i="48"/>
  <c r="AB96" i="48"/>
  <c r="AC96" i="48"/>
  <c r="AI96" i="48"/>
  <c r="AJ96" i="48"/>
  <c r="AK96" i="48"/>
  <c r="AL96" i="48"/>
  <c r="P97" i="48"/>
  <c r="P158" i="48" s="1"/>
  <c r="Q97" i="48"/>
  <c r="S97" i="48"/>
  <c r="S158" i="48" s="1"/>
  <c r="T97" i="48"/>
  <c r="Z98" i="48"/>
  <c r="AA98" i="48"/>
  <c r="AB98" i="48"/>
  <c r="AC98" i="48"/>
  <c r="AI98" i="48"/>
  <c r="AJ98" i="48"/>
  <c r="AK98" i="48"/>
  <c r="AL98" i="48"/>
  <c r="P99" i="48"/>
  <c r="Q99" i="48"/>
  <c r="S99" i="48"/>
  <c r="T99" i="48"/>
  <c r="Z99" i="48"/>
  <c r="AA99" i="48"/>
  <c r="AB99" i="48"/>
  <c r="AC99" i="48"/>
  <c r="AI99" i="48"/>
  <c r="AJ99" i="48"/>
  <c r="AK99" i="48"/>
  <c r="AL99" i="48"/>
  <c r="P100" i="48"/>
  <c r="Q100" i="48"/>
  <c r="S100" i="48"/>
  <c r="T100" i="48"/>
  <c r="P101" i="48"/>
  <c r="Q101" i="48"/>
  <c r="S101" i="48"/>
  <c r="T101" i="48"/>
  <c r="T162" i="48" s="1"/>
  <c r="Z101" i="48"/>
  <c r="AA101" i="48"/>
  <c r="AB101" i="48"/>
  <c r="AC101" i="48"/>
  <c r="AI101" i="48"/>
  <c r="AJ101" i="48"/>
  <c r="AK101" i="48"/>
  <c r="AL101" i="48"/>
  <c r="P102" i="48"/>
  <c r="Q102" i="48"/>
  <c r="S102" i="48"/>
  <c r="T102" i="48"/>
  <c r="P103" i="48"/>
  <c r="Q103" i="48"/>
  <c r="S103" i="48"/>
  <c r="S164" i="48"/>
  <c r="T103" i="48"/>
  <c r="Z104" i="48"/>
  <c r="AA104" i="48"/>
  <c r="AB104" i="48"/>
  <c r="AC104" i="48"/>
  <c r="AI104" i="48"/>
  <c r="AJ104" i="48"/>
  <c r="AK104" i="48"/>
  <c r="AL104" i="48"/>
  <c r="P105" i="48"/>
  <c r="Q105" i="48"/>
  <c r="S105" i="48"/>
  <c r="T105" i="48"/>
  <c r="Z105" i="48"/>
  <c r="AA105" i="48"/>
  <c r="AB105" i="48"/>
  <c r="AB113" i="48" s="1"/>
  <c r="AC105" i="48"/>
  <c r="AC113" i="48" s="1"/>
  <c r="AI105" i="48"/>
  <c r="AJ105" i="48"/>
  <c r="AK105" i="48"/>
  <c r="AK113" i="48" s="1"/>
  <c r="AL105" i="48"/>
  <c r="P106" i="48"/>
  <c r="Q106" i="48"/>
  <c r="S106" i="48"/>
  <c r="T106" i="48"/>
  <c r="P107" i="48"/>
  <c r="Q107" i="48"/>
  <c r="S107" i="48"/>
  <c r="T107" i="48"/>
  <c r="Z107" i="48"/>
  <c r="AA107" i="48"/>
  <c r="AA113" i="48"/>
  <c r="AB107" i="48"/>
  <c r="AC107" i="48"/>
  <c r="AI107" i="48"/>
  <c r="AJ107" i="48"/>
  <c r="AK107" i="48"/>
  <c r="AL107" i="48"/>
  <c r="P108" i="48"/>
  <c r="Q108" i="48"/>
  <c r="S108" i="48"/>
  <c r="T108" i="48"/>
  <c r="T169" i="48" s="1"/>
  <c r="P109" i="48"/>
  <c r="Q109" i="48"/>
  <c r="S109" i="48"/>
  <c r="S170" i="48"/>
  <c r="T109" i="48"/>
  <c r="P110" i="48"/>
  <c r="Q110" i="48"/>
  <c r="Q171" i="48"/>
  <c r="S110" i="48"/>
  <c r="T110" i="48"/>
  <c r="P111" i="48"/>
  <c r="Q111" i="48"/>
  <c r="S111" i="48"/>
  <c r="T111" i="48"/>
  <c r="P112" i="48"/>
  <c r="P173" i="48" s="1"/>
  <c r="Q112" i="48"/>
  <c r="S112" i="48"/>
  <c r="T112" i="48"/>
  <c r="P113" i="48"/>
  <c r="Q113" i="48"/>
  <c r="S113" i="48"/>
  <c r="T113" i="48"/>
  <c r="P114" i="48"/>
  <c r="Q114" i="48"/>
  <c r="S114" i="48"/>
  <c r="T114" i="48"/>
  <c r="Z114" i="48"/>
  <c r="AA114" i="48"/>
  <c r="AB114" i="48"/>
  <c r="AC114" i="48"/>
  <c r="AI114" i="48"/>
  <c r="AJ114" i="48"/>
  <c r="AK114" i="48"/>
  <c r="AL114" i="48"/>
  <c r="R124" i="48"/>
  <c r="L21" i="7"/>
  <c r="P129" i="48"/>
  <c r="R133" i="48"/>
  <c r="R148" i="48"/>
  <c r="Q152" i="48"/>
  <c r="R152" i="48"/>
  <c r="R156" i="48"/>
  <c r="R167" i="48"/>
  <c r="R175" i="48"/>
  <c r="P8" i="47"/>
  <c r="Q8" i="47"/>
  <c r="R8" i="47"/>
  <c r="R123" i="47"/>
  <c r="S8" i="47"/>
  <c r="T8" i="47"/>
  <c r="P9" i="47"/>
  <c r="P124" i="47" s="1"/>
  <c r="Q9" i="47"/>
  <c r="Q124" i="47" s="1"/>
  <c r="R9" i="47"/>
  <c r="S9" i="47"/>
  <c r="T9" i="47"/>
  <c r="P11" i="47"/>
  <c r="Q11" i="47"/>
  <c r="R11" i="47"/>
  <c r="R126" i="47" s="1"/>
  <c r="S11" i="47"/>
  <c r="T11" i="47"/>
  <c r="P12" i="47"/>
  <c r="Q12" i="47"/>
  <c r="R12" i="47"/>
  <c r="R127" i="47"/>
  <c r="S12" i="47"/>
  <c r="T12" i="47"/>
  <c r="Z12" i="47"/>
  <c r="Z127" i="47"/>
  <c r="AA12" i="47"/>
  <c r="AA127" i="47" s="1"/>
  <c r="AB12" i="47"/>
  <c r="AB127" i="47"/>
  <c r="AC12" i="47"/>
  <c r="AC127" i="47" s="1"/>
  <c r="P14" i="47"/>
  <c r="P129" i="47" s="1"/>
  <c r="Q14" i="47"/>
  <c r="R14" i="47"/>
  <c r="R129" i="47" s="1"/>
  <c r="S14" i="47"/>
  <c r="S129" i="47" s="1"/>
  <c r="T14" i="47"/>
  <c r="Z14" i="47"/>
  <c r="Z129" i="47" s="1"/>
  <c r="AA14" i="47"/>
  <c r="AA129" i="47"/>
  <c r="AB14" i="47"/>
  <c r="AB129" i="47" s="1"/>
  <c r="AC14" i="47"/>
  <c r="AC129" i="47"/>
  <c r="P15" i="47"/>
  <c r="P130" i="47" s="1"/>
  <c r="Q15" i="47"/>
  <c r="R15" i="47"/>
  <c r="S15" i="47"/>
  <c r="S130" i="47" s="1"/>
  <c r="T15" i="47"/>
  <c r="P16" i="47"/>
  <c r="Q16" i="47"/>
  <c r="R16" i="47"/>
  <c r="R131" i="47" s="1"/>
  <c r="S16" i="47"/>
  <c r="T16" i="47"/>
  <c r="P18" i="47"/>
  <c r="Q18" i="47"/>
  <c r="Q133" i="47" s="1"/>
  <c r="R18" i="47"/>
  <c r="R133" i="47" s="1"/>
  <c r="S18" i="47"/>
  <c r="T18" i="47"/>
  <c r="P19" i="47"/>
  <c r="Q19" i="47"/>
  <c r="Q134" i="47"/>
  <c r="R19" i="47"/>
  <c r="R134" i="47" s="1"/>
  <c r="S19" i="47"/>
  <c r="S134" i="47" s="1"/>
  <c r="T19" i="47"/>
  <c r="P20" i="47"/>
  <c r="Q20" i="47"/>
  <c r="R20" i="47"/>
  <c r="R135" i="47" s="1"/>
  <c r="S20" i="47"/>
  <c r="T20" i="47"/>
  <c r="P21" i="47"/>
  <c r="Q21" i="47"/>
  <c r="R21" i="47"/>
  <c r="R136" i="47" s="1"/>
  <c r="S21" i="47"/>
  <c r="T21" i="47"/>
  <c r="P22" i="47"/>
  <c r="Q22" i="47"/>
  <c r="R22" i="47"/>
  <c r="R137" i="47" s="1"/>
  <c r="S22" i="47"/>
  <c r="T22" i="47"/>
  <c r="P23" i="47"/>
  <c r="Q23" i="47"/>
  <c r="Q138" i="47"/>
  <c r="R23" i="47"/>
  <c r="R138" i="47" s="1"/>
  <c r="S23" i="47"/>
  <c r="T23" i="47"/>
  <c r="T138" i="47" s="1"/>
  <c r="P24" i="47"/>
  <c r="Q24" i="47"/>
  <c r="R24" i="47"/>
  <c r="S24" i="47"/>
  <c r="S139" i="47" s="1"/>
  <c r="T24" i="47"/>
  <c r="P25" i="47"/>
  <c r="Q25" i="47"/>
  <c r="Q140" i="47" s="1"/>
  <c r="R25" i="47"/>
  <c r="R140" i="47" s="1"/>
  <c r="S25" i="47"/>
  <c r="T25" i="47"/>
  <c r="P26" i="47"/>
  <c r="P141" i="47" s="1"/>
  <c r="Q26" i="47"/>
  <c r="R26" i="47"/>
  <c r="R141" i="47" s="1"/>
  <c r="S26" i="47"/>
  <c r="T26" i="47"/>
  <c r="P27" i="47"/>
  <c r="Q27" i="47"/>
  <c r="R27" i="47"/>
  <c r="R142" i="47" s="1"/>
  <c r="S27" i="47"/>
  <c r="T27" i="47"/>
  <c r="T142" i="47" s="1"/>
  <c r="P28" i="47"/>
  <c r="Q28" i="47"/>
  <c r="R28" i="47"/>
  <c r="S28" i="47"/>
  <c r="T28" i="47"/>
  <c r="P29" i="47"/>
  <c r="Q29" i="47"/>
  <c r="R29" i="47"/>
  <c r="R144" i="47" s="1"/>
  <c r="S29" i="47"/>
  <c r="T29" i="47"/>
  <c r="P30" i="47"/>
  <c r="Q30" i="47"/>
  <c r="R30" i="47"/>
  <c r="R145" i="47" s="1"/>
  <c r="S30" i="47"/>
  <c r="T30" i="47"/>
  <c r="P31" i="47"/>
  <c r="Q31" i="47"/>
  <c r="R31" i="47"/>
  <c r="R146" i="47"/>
  <c r="S31" i="47"/>
  <c r="T31" i="47"/>
  <c r="T146" i="47" s="1"/>
  <c r="P33" i="47"/>
  <c r="Q33" i="47"/>
  <c r="R33" i="47"/>
  <c r="R148" i="47" s="1"/>
  <c r="S33" i="47"/>
  <c r="T33" i="47"/>
  <c r="Z33" i="47"/>
  <c r="AA33" i="47"/>
  <c r="AB33" i="47"/>
  <c r="AC33" i="47"/>
  <c r="P34" i="47"/>
  <c r="P149" i="47" s="1"/>
  <c r="Q34" i="47"/>
  <c r="R34" i="47"/>
  <c r="S34" i="47"/>
  <c r="T34" i="47"/>
  <c r="T149" i="47" s="1"/>
  <c r="P35" i="47"/>
  <c r="P150" i="47" s="1"/>
  <c r="Q35" i="47"/>
  <c r="R35" i="47"/>
  <c r="R150" i="47" s="1"/>
  <c r="S35" i="47"/>
  <c r="S150" i="47" s="1"/>
  <c r="T35" i="47"/>
  <c r="P36" i="47"/>
  <c r="Q36" i="47"/>
  <c r="Q151" i="47" s="1"/>
  <c r="R36" i="47"/>
  <c r="R151" i="47" s="1"/>
  <c r="S36" i="47"/>
  <c r="T36" i="47"/>
  <c r="P37" i="47"/>
  <c r="Q37" i="47"/>
  <c r="R37" i="47"/>
  <c r="R152" i="47" s="1"/>
  <c r="S37" i="47"/>
  <c r="T37" i="47"/>
  <c r="T152" i="47" s="1"/>
  <c r="P38" i="47"/>
  <c r="Q38" i="47"/>
  <c r="R38" i="47"/>
  <c r="R153" i="47" s="1"/>
  <c r="S38" i="47"/>
  <c r="T38" i="47"/>
  <c r="P39" i="47"/>
  <c r="P154" i="47" s="1"/>
  <c r="Q39" i="47"/>
  <c r="R39" i="47"/>
  <c r="S39" i="47"/>
  <c r="T39" i="47"/>
  <c r="P40" i="47"/>
  <c r="P155" i="47" s="1"/>
  <c r="Q40" i="47"/>
  <c r="R40" i="47"/>
  <c r="S40" i="47"/>
  <c r="T40" i="47"/>
  <c r="T155" i="47" s="1"/>
  <c r="Z40" i="47"/>
  <c r="Z155" i="47" s="1"/>
  <c r="AA40" i="47"/>
  <c r="AA155" i="47" s="1"/>
  <c r="AB40" i="47"/>
  <c r="AB155" i="47"/>
  <c r="AC40" i="47"/>
  <c r="AC155" i="47" s="1"/>
  <c r="P41" i="47"/>
  <c r="Q41" i="47"/>
  <c r="R41" i="47"/>
  <c r="R156" i="47" s="1"/>
  <c r="S41" i="47"/>
  <c r="T41" i="47"/>
  <c r="P42" i="47"/>
  <c r="Q42" i="47"/>
  <c r="Q157" i="47" s="1"/>
  <c r="R42" i="47"/>
  <c r="S42" i="47"/>
  <c r="T42" i="47"/>
  <c r="T157" i="47" s="1"/>
  <c r="P43" i="47"/>
  <c r="Q43" i="47"/>
  <c r="R43" i="47"/>
  <c r="R158" i="47"/>
  <c r="S43" i="47"/>
  <c r="S158" i="47" s="1"/>
  <c r="T43" i="47"/>
  <c r="P45" i="47"/>
  <c r="Q45" i="47"/>
  <c r="Q160" i="47" s="1"/>
  <c r="R45" i="47"/>
  <c r="R160" i="47" s="1"/>
  <c r="S45" i="47"/>
  <c r="T45" i="47"/>
  <c r="Z45" i="47"/>
  <c r="Z160" i="47"/>
  <c r="AA45" i="47"/>
  <c r="AA160" i="47" s="1"/>
  <c r="AB45" i="47"/>
  <c r="AB160" i="47"/>
  <c r="AC45" i="47"/>
  <c r="AC160" i="47" s="1"/>
  <c r="P46" i="47"/>
  <c r="Q46" i="47"/>
  <c r="R46" i="47"/>
  <c r="R161" i="47" s="1"/>
  <c r="S46" i="47"/>
  <c r="T46" i="47"/>
  <c r="P47" i="47"/>
  <c r="P162" i="47" s="1"/>
  <c r="Q47" i="47"/>
  <c r="R47" i="47"/>
  <c r="R162" i="47" s="1"/>
  <c r="S47" i="47"/>
  <c r="T47" i="47"/>
  <c r="P48" i="47"/>
  <c r="Q48" i="47"/>
  <c r="R48" i="47"/>
  <c r="R163" i="47" s="1"/>
  <c r="S48" i="47"/>
  <c r="T48" i="47"/>
  <c r="P49" i="47"/>
  <c r="Q49" i="47"/>
  <c r="R49" i="47"/>
  <c r="R164" i="47"/>
  <c r="S49" i="47"/>
  <c r="T49" i="47"/>
  <c r="P51" i="47"/>
  <c r="Q51" i="47"/>
  <c r="R51" i="47"/>
  <c r="S51" i="47"/>
  <c r="S166" i="47" s="1"/>
  <c r="T51" i="47"/>
  <c r="Z51" i="47"/>
  <c r="Z166" i="47" s="1"/>
  <c r="AA51" i="47"/>
  <c r="AA166" i="47" s="1"/>
  <c r="AB51" i="47"/>
  <c r="AC51" i="47"/>
  <c r="AC166" i="47"/>
  <c r="P52" i="47"/>
  <c r="Q52" i="47"/>
  <c r="R52" i="47"/>
  <c r="R167" i="47"/>
  <c r="S52" i="47"/>
  <c r="T52" i="47"/>
  <c r="T167" i="47" s="1"/>
  <c r="Z52" i="47"/>
  <c r="AA52" i="47"/>
  <c r="AA167" i="47" s="1"/>
  <c r="AB52" i="47"/>
  <c r="AB167" i="47" s="1"/>
  <c r="AC52" i="47"/>
  <c r="AC167" i="47" s="1"/>
  <c r="P53" i="47"/>
  <c r="Q53" i="47"/>
  <c r="R53" i="47"/>
  <c r="R168" i="47" s="1"/>
  <c r="S53" i="47"/>
  <c r="T53" i="47"/>
  <c r="P54" i="47"/>
  <c r="Q54" i="47"/>
  <c r="R54" i="47"/>
  <c r="R169" i="47" s="1"/>
  <c r="S54" i="47"/>
  <c r="S169" i="47"/>
  <c r="T54" i="47"/>
  <c r="Z54" i="47"/>
  <c r="Z169" i="47" s="1"/>
  <c r="AA54" i="47"/>
  <c r="AA169" i="47"/>
  <c r="AB54" i="47"/>
  <c r="AB169" i="47" s="1"/>
  <c r="AC54" i="47"/>
  <c r="AC169" i="47"/>
  <c r="P55" i="47"/>
  <c r="Q55" i="47"/>
  <c r="R55" i="47"/>
  <c r="R170" i="47"/>
  <c r="S55" i="47"/>
  <c r="T55" i="47"/>
  <c r="P56" i="47"/>
  <c r="Q56" i="47"/>
  <c r="Q171" i="47" s="1"/>
  <c r="R56" i="47"/>
  <c r="R171" i="47" s="1"/>
  <c r="S56" i="47"/>
  <c r="T56" i="47"/>
  <c r="P57" i="47"/>
  <c r="Q57" i="47"/>
  <c r="R57" i="47"/>
  <c r="R172" i="47" s="1"/>
  <c r="S57" i="47"/>
  <c r="S172" i="47" s="1"/>
  <c r="T57" i="47"/>
  <c r="Z57" i="47"/>
  <c r="Z173" i="47" s="1"/>
  <c r="AA57" i="47"/>
  <c r="AA173" i="47" s="1"/>
  <c r="AB57" i="47"/>
  <c r="AB173" i="47" s="1"/>
  <c r="AC57" i="47"/>
  <c r="AC173" i="47" s="1"/>
  <c r="P58" i="47"/>
  <c r="P173" i="47" s="1"/>
  <c r="Q58" i="47"/>
  <c r="R58" i="47"/>
  <c r="R173" i="47" s="1"/>
  <c r="S58" i="47"/>
  <c r="S173" i="47" s="1"/>
  <c r="T58" i="47"/>
  <c r="T173" i="47" s="1"/>
  <c r="P59" i="47"/>
  <c r="Q59" i="47"/>
  <c r="R59" i="47"/>
  <c r="S59" i="47"/>
  <c r="S174" i="47" s="1"/>
  <c r="T59" i="47"/>
  <c r="P60" i="47"/>
  <c r="Q60" i="47"/>
  <c r="Q175" i="47" s="1"/>
  <c r="R60" i="47"/>
  <c r="R175" i="47" s="1"/>
  <c r="S60" i="47"/>
  <c r="T60" i="47"/>
  <c r="Z61" i="47"/>
  <c r="Z176" i="47" s="1"/>
  <c r="AA61" i="47"/>
  <c r="AA176" i="47" s="1"/>
  <c r="AB61" i="47"/>
  <c r="AC61" i="47"/>
  <c r="AC176" i="47" s="1"/>
  <c r="P62" i="47"/>
  <c r="Q62" i="47"/>
  <c r="Q123" i="47" s="1"/>
  <c r="S62" i="47"/>
  <c r="T62" i="47"/>
  <c r="S124" i="47"/>
  <c r="Q64" i="47"/>
  <c r="S64" i="47"/>
  <c r="Z64" i="47"/>
  <c r="AA64" i="47"/>
  <c r="AB64" i="47"/>
  <c r="AC64" i="47"/>
  <c r="AI64" i="47"/>
  <c r="AJ64" i="47"/>
  <c r="AK64" i="47"/>
  <c r="AL64" i="47"/>
  <c r="P65" i="47"/>
  <c r="Q65" i="47"/>
  <c r="S65" i="47"/>
  <c r="S67" i="47" s="1"/>
  <c r="T65" i="47"/>
  <c r="P66" i="47"/>
  <c r="Q66" i="47"/>
  <c r="S66" i="47"/>
  <c r="T66" i="47"/>
  <c r="Z67" i="47"/>
  <c r="AA67" i="47"/>
  <c r="AB67" i="47"/>
  <c r="AC67" i="47"/>
  <c r="AI67" i="47"/>
  <c r="AJ67" i="47"/>
  <c r="AK67" i="47"/>
  <c r="AL67" i="47"/>
  <c r="P68" i="47"/>
  <c r="Q68" i="47"/>
  <c r="S68" i="47"/>
  <c r="S71" i="47" s="1"/>
  <c r="T68" i="47"/>
  <c r="P69" i="47"/>
  <c r="Q69" i="47"/>
  <c r="S69" i="47"/>
  <c r="T69" i="47"/>
  <c r="P70" i="47"/>
  <c r="Q70" i="47"/>
  <c r="Q71" i="47" s="1"/>
  <c r="S70" i="47"/>
  <c r="T70" i="47"/>
  <c r="T131" i="47" s="1"/>
  <c r="P71" i="47"/>
  <c r="P72" i="47"/>
  <c r="P133" i="47" s="1"/>
  <c r="Q72" i="47"/>
  <c r="S72" i="47"/>
  <c r="T72" i="47"/>
  <c r="P73" i="47"/>
  <c r="P134" i="47" s="1"/>
  <c r="Q73" i="47"/>
  <c r="S73" i="47"/>
  <c r="T73" i="47"/>
  <c r="Z73" i="47"/>
  <c r="AA73" i="47"/>
  <c r="AB73" i="47"/>
  <c r="AC73" i="47"/>
  <c r="AI73" i="47"/>
  <c r="AJ73" i="47"/>
  <c r="AK73" i="47"/>
  <c r="AL73" i="47"/>
  <c r="P74" i="47"/>
  <c r="Q74" i="47"/>
  <c r="Q135" i="47"/>
  <c r="S74" i="47"/>
  <c r="T74" i="47"/>
  <c r="Z74" i="47"/>
  <c r="AA74" i="47"/>
  <c r="AB74" i="47"/>
  <c r="AC74" i="47"/>
  <c r="AI74" i="47"/>
  <c r="AJ74" i="47"/>
  <c r="AK74" i="47"/>
  <c r="AL74" i="47"/>
  <c r="P75" i="47"/>
  <c r="P136" i="47"/>
  <c r="Q75" i="47"/>
  <c r="Q136" i="47" s="1"/>
  <c r="S75" i="47"/>
  <c r="T75" i="47"/>
  <c r="Z75" i="47"/>
  <c r="AA75" i="47"/>
  <c r="AB75" i="47"/>
  <c r="AC75" i="47"/>
  <c r="AI75" i="47"/>
  <c r="AI82" i="47" s="1"/>
  <c r="AJ75" i="47"/>
  <c r="AK75" i="47"/>
  <c r="AL75" i="47"/>
  <c r="P76" i="47"/>
  <c r="P137" i="47" s="1"/>
  <c r="Q76" i="47"/>
  <c r="S76" i="47"/>
  <c r="T76" i="47"/>
  <c r="P77" i="47"/>
  <c r="Q77" i="47"/>
  <c r="S77" i="47"/>
  <c r="T77" i="47"/>
  <c r="P78" i="47"/>
  <c r="Q78" i="47"/>
  <c r="S78" i="47"/>
  <c r="T78" i="47"/>
  <c r="P79" i="47"/>
  <c r="P140" i="47" s="1"/>
  <c r="Q79" i="47"/>
  <c r="S79" i="47"/>
  <c r="S140" i="47" s="1"/>
  <c r="T79" i="47"/>
  <c r="P80" i="47"/>
  <c r="Q80" i="47"/>
  <c r="S80" i="47"/>
  <c r="T80" i="47"/>
  <c r="Z80" i="47"/>
  <c r="AA80" i="47"/>
  <c r="AB80" i="47"/>
  <c r="AC80" i="47"/>
  <c r="AC82" i="47" s="1"/>
  <c r="AI80" i="47"/>
  <c r="AJ80" i="47"/>
  <c r="AK80" i="47"/>
  <c r="AK82" i="47" s="1"/>
  <c r="AL80" i="47"/>
  <c r="P81" i="47"/>
  <c r="P142" i="47" s="1"/>
  <c r="Q81" i="47"/>
  <c r="S81" i="47"/>
  <c r="S142" i="47" s="1"/>
  <c r="T81" i="47"/>
  <c r="P82" i="47"/>
  <c r="Q82" i="47"/>
  <c r="S82" i="47"/>
  <c r="T82" i="47"/>
  <c r="P83" i="47"/>
  <c r="P144" i="47" s="1"/>
  <c r="Q83" i="47"/>
  <c r="S83" i="47"/>
  <c r="T83" i="47"/>
  <c r="P84" i="47"/>
  <c r="Q84" i="47"/>
  <c r="S84" i="47"/>
  <c r="T84" i="47"/>
  <c r="P85" i="47"/>
  <c r="Q85" i="47"/>
  <c r="S85" i="47"/>
  <c r="T85" i="47"/>
  <c r="P86" i="47"/>
  <c r="Z86" i="47"/>
  <c r="AA86" i="47"/>
  <c r="AB86" i="47"/>
  <c r="AC86" i="47"/>
  <c r="AI86" i="47"/>
  <c r="AJ86" i="47"/>
  <c r="AK86" i="47"/>
  <c r="AL86" i="47"/>
  <c r="P87" i="47"/>
  <c r="Q87" i="47"/>
  <c r="S87" i="47"/>
  <c r="S148" i="47"/>
  <c r="T87" i="47"/>
  <c r="T148" i="47" s="1"/>
  <c r="P88" i="47"/>
  <c r="Q88" i="47"/>
  <c r="Q149" i="47"/>
  <c r="S88" i="47"/>
  <c r="T88" i="47"/>
  <c r="Z88" i="47"/>
  <c r="AA88" i="47"/>
  <c r="AB88" i="47"/>
  <c r="AC88" i="47"/>
  <c r="AI88" i="47"/>
  <c r="AJ88" i="47"/>
  <c r="AK88" i="47"/>
  <c r="AL88" i="47"/>
  <c r="P89" i="47"/>
  <c r="Q89" i="47"/>
  <c r="Q150" i="47" s="1"/>
  <c r="S89" i="47"/>
  <c r="T89" i="47"/>
  <c r="Z89" i="47"/>
  <c r="AA89" i="47"/>
  <c r="AB89" i="47"/>
  <c r="AC89" i="47"/>
  <c r="AI89" i="47"/>
  <c r="AJ89" i="47"/>
  <c r="AK89" i="47"/>
  <c r="AL89" i="47"/>
  <c r="P90" i="47"/>
  <c r="Q90" i="47"/>
  <c r="S90" i="47"/>
  <c r="S151" i="47" s="1"/>
  <c r="T90" i="47"/>
  <c r="P91" i="47"/>
  <c r="Q91" i="47"/>
  <c r="S91" i="47"/>
  <c r="T91" i="47"/>
  <c r="P92" i="47"/>
  <c r="Q92" i="47"/>
  <c r="Q153" i="47" s="1"/>
  <c r="S92" i="47"/>
  <c r="T92" i="47"/>
  <c r="Z92" i="47"/>
  <c r="AA92" i="47"/>
  <c r="AB92" i="47"/>
  <c r="AC92" i="47"/>
  <c r="AI92" i="47"/>
  <c r="AJ92" i="47"/>
  <c r="AK92" i="47"/>
  <c r="AL92" i="47"/>
  <c r="P93" i="47"/>
  <c r="Q93" i="47"/>
  <c r="S93" i="47"/>
  <c r="T93" i="47"/>
  <c r="Z93" i="47"/>
  <c r="AA93" i="47"/>
  <c r="AB93" i="47"/>
  <c r="AC93" i="47"/>
  <c r="AI93" i="47"/>
  <c r="AJ93" i="47"/>
  <c r="AK93" i="47"/>
  <c r="AL93" i="47"/>
  <c r="P94" i="47"/>
  <c r="Q94" i="47"/>
  <c r="S94" i="47"/>
  <c r="T94" i="47"/>
  <c r="Z94" i="47"/>
  <c r="AA94" i="47"/>
  <c r="AB94" i="47"/>
  <c r="AC94" i="47"/>
  <c r="AI94" i="47"/>
  <c r="AJ94" i="47"/>
  <c r="AK94" i="47"/>
  <c r="AL94" i="47"/>
  <c r="P95" i="47"/>
  <c r="Q95" i="47"/>
  <c r="S95" i="47"/>
  <c r="S156" i="47" s="1"/>
  <c r="T95" i="47"/>
  <c r="Z95" i="47"/>
  <c r="AA95" i="47"/>
  <c r="AB95" i="47"/>
  <c r="AC95" i="47"/>
  <c r="AI95" i="47"/>
  <c r="AJ95" i="47"/>
  <c r="AK95" i="47"/>
  <c r="AL95" i="47"/>
  <c r="P96" i="47"/>
  <c r="Q96" i="47"/>
  <c r="S96" i="47"/>
  <c r="T96" i="47"/>
  <c r="Z96" i="47"/>
  <c r="AA96" i="47"/>
  <c r="AB96" i="47"/>
  <c r="AC96" i="47"/>
  <c r="AI96" i="47"/>
  <c r="AJ96" i="47"/>
  <c r="AK96" i="47"/>
  <c r="AL96" i="47"/>
  <c r="P97" i="47"/>
  <c r="Q97" i="47"/>
  <c r="Q158" i="47" s="1"/>
  <c r="S97" i="47"/>
  <c r="T97" i="47"/>
  <c r="T158" i="47"/>
  <c r="Z98" i="47"/>
  <c r="AA98" i="47"/>
  <c r="AB98" i="47"/>
  <c r="AC98" i="47"/>
  <c r="AI98" i="47"/>
  <c r="AJ98" i="47"/>
  <c r="AK98" i="47"/>
  <c r="AL98" i="47"/>
  <c r="P99" i="47"/>
  <c r="P160" i="47" s="1"/>
  <c r="Q99" i="47"/>
  <c r="S99" i="47"/>
  <c r="T99" i="47"/>
  <c r="Z99" i="47"/>
  <c r="AA99" i="47"/>
  <c r="AB99" i="47"/>
  <c r="AC99" i="47"/>
  <c r="AI99" i="47"/>
  <c r="AJ99" i="47"/>
  <c r="AK99" i="47"/>
  <c r="AL99" i="47"/>
  <c r="P100" i="47"/>
  <c r="Q100" i="47"/>
  <c r="S100" i="47"/>
  <c r="S161" i="47"/>
  <c r="T100" i="47"/>
  <c r="P101" i="47"/>
  <c r="Q101" i="47"/>
  <c r="S101" i="47"/>
  <c r="T101" i="47"/>
  <c r="Z101" i="47"/>
  <c r="AA101" i="47"/>
  <c r="AB101" i="47"/>
  <c r="AC101" i="47"/>
  <c r="AI101" i="47"/>
  <c r="AJ101" i="47"/>
  <c r="AK101" i="47"/>
  <c r="AL101" i="47"/>
  <c r="P102" i="47"/>
  <c r="Q102" i="47"/>
  <c r="S102" i="47"/>
  <c r="T102" i="47"/>
  <c r="P103" i="47"/>
  <c r="Q103" i="47"/>
  <c r="S103" i="47"/>
  <c r="T103" i="47"/>
  <c r="T164" i="47" s="1"/>
  <c r="Z104" i="47"/>
  <c r="AA104" i="47"/>
  <c r="AB104" i="47"/>
  <c r="AC104" i="47"/>
  <c r="AI104" i="47"/>
  <c r="AJ104" i="47"/>
  <c r="AK104" i="47"/>
  <c r="AL104" i="47"/>
  <c r="P105" i="47"/>
  <c r="P166" i="47" s="1"/>
  <c r="Q105" i="47"/>
  <c r="S105" i="47"/>
  <c r="T105" i="47"/>
  <c r="Z105" i="47"/>
  <c r="AA105" i="47"/>
  <c r="AB105" i="47"/>
  <c r="AC105" i="47"/>
  <c r="AI105" i="47"/>
  <c r="AJ105" i="47"/>
  <c r="AJ113" i="47" s="1"/>
  <c r="AK105" i="47"/>
  <c r="AL105" i="47"/>
  <c r="P106" i="47"/>
  <c r="Q106" i="47"/>
  <c r="S106" i="47"/>
  <c r="T106" i="47"/>
  <c r="P107" i="47"/>
  <c r="Q107" i="47"/>
  <c r="S107" i="47"/>
  <c r="S168" i="47" s="1"/>
  <c r="T107" i="47"/>
  <c r="Z107" i="47"/>
  <c r="AA107" i="47"/>
  <c r="AB107" i="47"/>
  <c r="AC107" i="47"/>
  <c r="AI107" i="47"/>
  <c r="AJ107" i="47"/>
  <c r="AK107" i="47"/>
  <c r="AL107" i="47"/>
  <c r="P108" i="47"/>
  <c r="Q108" i="47"/>
  <c r="S108" i="47"/>
  <c r="T108" i="47"/>
  <c r="P109" i="47"/>
  <c r="Q109" i="47"/>
  <c r="S109" i="47"/>
  <c r="T109" i="47"/>
  <c r="T170" i="47" s="1"/>
  <c r="P110" i="47"/>
  <c r="Q110" i="47"/>
  <c r="S110" i="47"/>
  <c r="T110" i="47"/>
  <c r="P111" i="47"/>
  <c r="Q111" i="47"/>
  <c r="S111" i="47"/>
  <c r="T111" i="47"/>
  <c r="P112" i="47"/>
  <c r="Q112" i="47"/>
  <c r="Q173" i="47"/>
  <c r="S112" i="47"/>
  <c r="T112" i="47"/>
  <c r="P113" i="47"/>
  <c r="Q113" i="47"/>
  <c r="Q174" i="47" s="1"/>
  <c r="S113" i="47"/>
  <c r="T113" i="47"/>
  <c r="AI113" i="47"/>
  <c r="P114" i="47"/>
  <c r="P175" i="47" s="1"/>
  <c r="Q114" i="47"/>
  <c r="S114" i="47"/>
  <c r="S175" i="47" s="1"/>
  <c r="T114" i="47"/>
  <c r="Z114" i="47"/>
  <c r="AA114" i="47"/>
  <c r="AB114" i="47"/>
  <c r="AC114" i="47"/>
  <c r="AI114" i="47"/>
  <c r="AJ114" i="47"/>
  <c r="AK114" i="47"/>
  <c r="AL114" i="47"/>
  <c r="R124" i="47"/>
  <c r="P127" i="47"/>
  <c r="T127" i="47"/>
  <c r="R130" i="47"/>
  <c r="T137" i="47"/>
  <c r="R139" i="47"/>
  <c r="T141" i="47"/>
  <c r="R143" i="47"/>
  <c r="R149" i="47"/>
  <c r="R155" i="47"/>
  <c r="T156" i="47"/>
  <c r="R157" i="47"/>
  <c r="R166" i="47"/>
  <c r="S170" i="47"/>
  <c r="P8" i="46"/>
  <c r="Q8" i="46"/>
  <c r="Q123" i="46" s="1"/>
  <c r="R8" i="46"/>
  <c r="R123" i="46" s="1"/>
  <c r="S8" i="46"/>
  <c r="T8" i="46"/>
  <c r="P9" i="46"/>
  <c r="P124" i="46" s="1"/>
  <c r="Q9" i="46"/>
  <c r="Q124" i="46" s="1"/>
  <c r="R9" i="46"/>
  <c r="R124" i="46"/>
  <c r="S9" i="46"/>
  <c r="T9" i="46"/>
  <c r="P11" i="46"/>
  <c r="Q11" i="46"/>
  <c r="R11" i="46"/>
  <c r="R126" i="46" s="1"/>
  <c r="S11" i="46"/>
  <c r="T11" i="46"/>
  <c r="P12" i="46"/>
  <c r="Q12" i="46"/>
  <c r="R12" i="46"/>
  <c r="S12" i="46"/>
  <c r="T12" i="46"/>
  <c r="Z12" i="46"/>
  <c r="AA12" i="46"/>
  <c r="AA127" i="46"/>
  <c r="AB12" i="46"/>
  <c r="AC12" i="46"/>
  <c r="AC127" i="46"/>
  <c r="P14" i="46"/>
  <c r="P17" i="46" s="1"/>
  <c r="Q14" i="46"/>
  <c r="R14" i="46"/>
  <c r="S14" i="46"/>
  <c r="T14" i="46"/>
  <c r="Z14" i="46"/>
  <c r="Z129" i="46" s="1"/>
  <c r="AA14" i="46"/>
  <c r="AA129" i="46"/>
  <c r="AB14" i="46"/>
  <c r="AB129" i="46"/>
  <c r="AC14" i="46"/>
  <c r="P15" i="46"/>
  <c r="Q15" i="46"/>
  <c r="Q130" i="46"/>
  <c r="R15" i="46"/>
  <c r="S15" i="46"/>
  <c r="T15" i="46"/>
  <c r="P16" i="46"/>
  <c r="Q16" i="46"/>
  <c r="Q131" i="46" s="1"/>
  <c r="R16" i="46"/>
  <c r="R131" i="46" s="1"/>
  <c r="S16" i="46"/>
  <c r="T16" i="46"/>
  <c r="P18" i="46"/>
  <c r="Q18" i="46"/>
  <c r="R18" i="46"/>
  <c r="R133" i="46" s="1"/>
  <c r="S18" i="46"/>
  <c r="T18" i="46"/>
  <c r="P19" i="46"/>
  <c r="Q19" i="46"/>
  <c r="R19" i="46"/>
  <c r="R134" i="46"/>
  <c r="S19" i="46"/>
  <c r="T19" i="46"/>
  <c r="P20" i="46"/>
  <c r="Q20" i="46"/>
  <c r="R20" i="46"/>
  <c r="R135" i="46" s="1"/>
  <c r="S20" i="46"/>
  <c r="T20" i="46"/>
  <c r="P21" i="46"/>
  <c r="Q21" i="46"/>
  <c r="Q136" i="46" s="1"/>
  <c r="R21" i="46"/>
  <c r="R136" i="46" s="1"/>
  <c r="S21" i="46"/>
  <c r="T21" i="46"/>
  <c r="P22" i="46"/>
  <c r="P137" i="46" s="1"/>
  <c r="Q22" i="46"/>
  <c r="R22" i="46"/>
  <c r="R137" i="46" s="1"/>
  <c r="S22" i="46"/>
  <c r="S137" i="46" s="1"/>
  <c r="T22" i="46"/>
  <c r="T137" i="46" s="1"/>
  <c r="P23" i="46"/>
  <c r="Q23" i="46"/>
  <c r="R23" i="46"/>
  <c r="S23" i="46"/>
  <c r="T23" i="46"/>
  <c r="P24" i="46"/>
  <c r="Q24" i="46"/>
  <c r="Q139" i="46" s="1"/>
  <c r="R24" i="46"/>
  <c r="R139" i="46" s="1"/>
  <c r="S24" i="46"/>
  <c r="T24" i="46"/>
  <c r="P25" i="46"/>
  <c r="P140" i="46" s="1"/>
  <c r="Q25" i="46"/>
  <c r="R25" i="46"/>
  <c r="R140" i="46" s="1"/>
  <c r="S25" i="46"/>
  <c r="T25" i="46"/>
  <c r="P26" i="46"/>
  <c r="Q26" i="46"/>
  <c r="R26" i="46"/>
  <c r="R141" i="46" s="1"/>
  <c r="S26" i="46"/>
  <c r="T26" i="46"/>
  <c r="P27" i="46"/>
  <c r="Q27" i="46"/>
  <c r="R27" i="46"/>
  <c r="S27" i="46"/>
  <c r="T27" i="46"/>
  <c r="T142" i="46" s="1"/>
  <c r="P28" i="46"/>
  <c r="Q28" i="46"/>
  <c r="R28" i="46"/>
  <c r="R143" i="46" s="1"/>
  <c r="S28" i="46"/>
  <c r="S143" i="46" s="1"/>
  <c r="T28" i="46"/>
  <c r="P29" i="46"/>
  <c r="Q29" i="46"/>
  <c r="R29" i="46"/>
  <c r="R144" i="46" s="1"/>
  <c r="S29" i="46"/>
  <c r="T29" i="46"/>
  <c r="P30" i="46"/>
  <c r="Q30" i="46"/>
  <c r="R30" i="46"/>
  <c r="R145" i="46" s="1"/>
  <c r="S30" i="46"/>
  <c r="T30" i="46"/>
  <c r="P31" i="46"/>
  <c r="Q31" i="46"/>
  <c r="R31" i="46"/>
  <c r="R146" i="46"/>
  <c r="S31" i="46"/>
  <c r="T31" i="46"/>
  <c r="P33" i="46"/>
  <c r="Q33" i="46"/>
  <c r="R33" i="46"/>
  <c r="R148" i="46" s="1"/>
  <c r="S33" i="46"/>
  <c r="T33" i="46"/>
  <c r="Z33" i="46"/>
  <c r="AA33" i="46"/>
  <c r="AB33" i="46"/>
  <c r="AC33" i="46"/>
  <c r="P34" i="46"/>
  <c r="Q34" i="46"/>
  <c r="R34" i="46"/>
  <c r="R149" i="46" s="1"/>
  <c r="S34" i="46"/>
  <c r="T34" i="46"/>
  <c r="P35" i="46"/>
  <c r="Q35" i="46"/>
  <c r="R35" i="46"/>
  <c r="R150" i="46" s="1"/>
  <c r="S35" i="46"/>
  <c r="T35" i="46"/>
  <c r="P36" i="46"/>
  <c r="Q36" i="46"/>
  <c r="R36" i="46"/>
  <c r="R151" i="46" s="1"/>
  <c r="S36" i="46"/>
  <c r="S151" i="46" s="1"/>
  <c r="T36" i="46"/>
  <c r="P37" i="46"/>
  <c r="Q37" i="46"/>
  <c r="R37" i="46"/>
  <c r="S37" i="46"/>
  <c r="T37" i="46"/>
  <c r="P38" i="46"/>
  <c r="Q38" i="46"/>
  <c r="R38" i="46"/>
  <c r="R153" i="46"/>
  <c r="S38" i="46"/>
  <c r="T38" i="46"/>
  <c r="P39" i="46"/>
  <c r="Q39" i="46"/>
  <c r="R39" i="46"/>
  <c r="R154" i="46" s="1"/>
  <c r="S39" i="46"/>
  <c r="T39" i="46"/>
  <c r="P40" i="46"/>
  <c r="Q40" i="46"/>
  <c r="R40" i="46"/>
  <c r="R155" i="46" s="1"/>
  <c r="S40" i="46"/>
  <c r="S155" i="46" s="1"/>
  <c r="T40" i="46"/>
  <c r="Z40" i="46"/>
  <c r="Z155" i="46" s="1"/>
  <c r="AA40" i="46"/>
  <c r="AA155" i="46" s="1"/>
  <c r="AB40" i="46"/>
  <c r="AB155" i="46"/>
  <c r="AC40" i="46"/>
  <c r="P41" i="46"/>
  <c r="Q41" i="46"/>
  <c r="R41" i="46"/>
  <c r="R156" i="46" s="1"/>
  <c r="S41" i="46"/>
  <c r="T41" i="46"/>
  <c r="P42" i="46"/>
  <c r="P157" i="46" s="1"/>
  <c r="Q42" i="46"/>
  <c r="R42" i="46"/>
  <c r="R157" i="46" s="1"/>
  <c r="S42" i="46"/>
  <c r="T42" i="46"/>
  <c r="P43" i="46"/>
  <c r="P44" i="46" s="1"/>
  <c r="Q43" i="46"/>
  <c r="R43" i="46"/>
  <c r="R158" i="46" s="1"/>
  <c r="S43" i="46"/>
  <c r="T43" i="46"/>
  <c r="P45" i="46"/>
  <c r="Q45" i="46"/>
  <c r="Q160" i="46"/>
  <c r="R45" i="46"/>
  <c r="R160" i="46" s="1"/>
  <c r="S45" i="46"/>
  <c r="T45" i="46"/>
  <c r="Z45" i="46"/>
  <c r="Z160" i="46" s="1"/>
  <c r="AA45" i="46"/>
  <c r="AA160" i="46"/>
  <c r="AB45" i="46"/>
  <c r="AB160" i="46" s="1"/>
  <c r="AC45" i="46"/>
  <c r="AC160" i="46" s="1"/>
  <c r="P46" i="46"/>
  <c r="Q46" i="46"/>
  <c r="R46" i="46"/>
  <c r="R161" i="46" s="1"/>
  <c r="S46" i="46"/>
  <c r="T46" i="46"/>
  <c r="P47" i="46"/>
  <c r="Q47" i="46"/>
  <c r="R47" i="46"/>
  <c r="R162" i="46" s="1"/>
  <c r="S47" i="46"/>
  <c r="T47" i="46"/>
  <c r="P48" i="46"/>
  <c r="Q48" i="46"/>
  <c r="R48" i="46"/>
  <c r="R163" i="46" s="1"/>
  <c r="S48" i="46"/>
  <c r="S163" i="46" s="1"/>
  <c r="T48" i="46"/>
  <c r="P49" i="46"/>
  <c r="Q49" i="46"/>
  <c r="R49" i="46"/>
  <c r="R164" i="46" s="1"/>
  <c r="S49" i="46"/>
  <c r="T49" i="46"/>
  <c r="P51" i="46"/>
  <c r="P166" i="46" s="1"/>
  <c r="Q51" i="46"/>
  <c r="R51" i="46"/>
  <c r="R166" i="46" s="1"/>
  <c r="S51" i="46"/>
  <c r="T51" i="46"/>
  <c r="Z51" i="46"/>
  <c r="Z166" i="46"/>
  <c r="AA51" i="46"/>
  <c r="AA166" i="46" s="1"/>
  <c r="AB51" i="46"/>
  <c r="AB166" i="46" s="1"/>
  <c r="AC51" i="46"/>
  <c r="AC166" i="46" s="1"/>
  <c r="P52" i="46"/>
  <c r="P167" i="46"/>
  <c r="Q52" i="46"/>
  <c r="R52" i="46"/>
  <c r="R167" i="46" s="1"/>
  <c r="S52" i="46"/>
  <c r="S167" i="46"/>
  <c r="T52" i="46"/>
  <c r="Z52" i="46"/>
  <c r="Z167" i="46" s="1"/>
  <c r="AA52" i="46"/>
  <c r="AB52" i="46"/>
  <c r="AB167" i="46" s="1"/>
  <c r="AC52" i="46"/>
  <c r="AC167" i="46" s="1"/>
  <c r="P53" i="46"/>
  <c r="P168" i="46" s="1"/>
  <c r="Q53" i="46"/>
  <c r="R53" i="46"/>
  <c r="R168" i="46" s="1"/>
  <c r="S53" i="46"/>
  <c r="T53" i="46"/>
  <c r="T168" i="46" s="1"/>
  <c r="P54" i="46"/>
  <c r="Q54" i="46"/>
  <c r="R54" i="46"/>
  <c r="R169" i="46"/>
  <c r="S54" i="46"/>
  <c r="T54" i="46"/>
  <c r="Z54" i="46"/>
  <c r="Z169" i="46"/>
  <c r="AA54" i="46"/>
  <c r="AA169" i="46" s="1"/>
  <c r="AB54" i="46"/>
  <c r="AB169" i="46"/>
  <c r="AC54" i="46"/>
  <c r="AC169" i="46" s="1"/>
  <c r="P55" i="46"/>
  <c r="Q55" i="46"/>
  <c r="Q170" i="46" s="1"/>
  <c r="R55" i="46"/>
  <c r="R170" i="46" s="1"/>
  <c r="S55" i="46"/>
  <c r="T55" i="46"/>
  <c r="P56" i="46"/>
  <c r="Q56" i="46"/>
  <c r="R56" i="46"/>
  <c r="R171" i="46"/>
  <c r="S56" i="46"/>
  <c r="T56" i="46"/>
  <c r="P57" i="46"/>
  <c r="Q57" i="46"/>
  <c r="R57" i="46"/>
  <c r="R172" i="46" s="1"/>
  <c r="S57" i="46"/>
  <c r="T57" i="46"/>
  <c r="Z57" i="46"/>
  <c r="Z173" i="46"/>
  <c r="AI173" i="46" s="1"/>
  <c r="AA57" i="46"/>
  <c r="AA173" i="46" s="1"/>
  <c r="AB57" i="46"/>
  <c r="AB173" i="46" s="1"/>
  <c r="AC57" i="46"/>
  <c r="AC173" i="46" s="1"/>
  <c r="P58" i="46"/>
  <c r="Q58" i="46"/>
  <c r="R58" i="46"/>
  <c r="S58" i="46"/>
  <c r="T58" i="46"/>
  <c r="T173" i="46" s="1"/>
  <c r="P59" i="46"/>
  <c r="Q59" i="46"/>
  <c r="R59" i="46"/>
  <c r="R174" i="46" s="1"/>
  <c r="S59" i="46"/>
  <c r="T59" i="46"/>
  <c r="T174" i="46" s="1"/>
  <c r="P60" i="46"/>
  <c r="Q60" i="46"/>
  <c r="R60" i="46"/>
  <c r="R175" i="46" s="1"/>
  <c r="S60" i="46"/>
  <c r="T60" i="46"/>
  <c r="Z61" i="46"/>
  <c r="AA61" i="46"/>
  <c r="AA176" i="46" s="1"/>
  <c r="AB61" i="46"/>
  <c r="AB176" i="46"/>
  <c r="AC61" i="46"/>
  <c r="AC176" i="46" s="1"/>
  <c r="P62" i="46"/>
  <c r="Q62" i="46"/>
  <c r="S62" i="46"/>
  <c r="T62" i="46"/>
  <c r="Q64" i="46"/>
  <c r="Z64" i="46"/>
  <c r="AA64" i="46"/>
  <c r="AB64" i="46"/>
  <c r="AC64" i="46"/>
  <c r="AI64" i="46"/>
  <c r="AJ64" i="46"/>
  <c r="AK64" i="46"/>
  <c r="AL64" i="46"/>
  <c r="P65" i="46"/>
  <c r="Q65" i="46"/>
  <c r="S65" i="46"/>
  <c r="T65" i="46"/>
  <c r="P66" i="46"/>
  <c r="Q66" i="46"/>
  <c r="S66" i="46"/>
  <c r="T66" i="46"/>
  <c r="T67" i="46" s="1"/>
  <c r="Z67" i="46"/>
  <c r="AA67" i="46"/>
  <c r="AB67" i="46"/>
  <c r="AC67" i="46"/>
  <c r="AI67" i="46"/>
  <c r="AJ67" i="46"/>
  <c r="AK67" i="46"/>
  <c r="AL67" i="46"/>
  <c r="P68" i="46"/>
  <c r="Q68" i="46"/>
  <c r="S68" i="46"/>
  <c r="T68" i="46"/>
  <c r="P69" i="46"/>
  <c r="P130" i="46" s="1"/>
  <c r="Q69" i="46"/>
  <c r="S69" i="46"/>
  <c r="T69" i="46"/>
  <c r="T130" i="46" s="1"/>
  <c r="P70" i="46"/>
  <c r="P131" i="46" s="1"/>
  <c r="Q70" i="46"/>
  <c r="Q71" i="46"/>
  <c r="S70" i="46"/>
  <c r="S131" i="46" s="1"/>
  <c r="T70" i="46"/>
  <c r="P72" i="46"/>
  <c r="Q72" i="46"/>
  <c r="S72" i="46"/>
  <c r="T72" i="46"/>
  <c r="T133" i="46" s="1"/>
  <c r="P73" i="46"/>
  <c r="Q73" i="46"/>
  <c r="Q134" i="46"/>
  <c r="S73" i="46"/>
  <c r="T73" i="46"/>
  <c r="Z73" i="46"/>
  <c r="AA73" i="46"/>
  <c r="AB73" i="46"/>
  <c r="AC73" i="46"/>
  <c r="AI73" i="46"/>
  <c r="AJ73" i="46"/>
  <c r="AK73" i="46"/>
  <c r="AL73" i="46"/>
  <c r="P74" i="46"/>
  <c r="Q74" i="46"/>
  <c r="Q135" i="46" s="1"/>
  <c r="S74" i="46"/>
  <c r="T74" i="46"/>
  <c r="T135" i="46"/>
  <c r="Z74" i="46"/>
  <c r="AA74" i="46"/>
  <c r="AB74" i="46"/>
  <c r="AC74" i="46"/>
  <c r="AI74" i="46"/>
  <c r="AJ74" i="46"/>
  <c r="AK74" i="46"/>
  <c r="AL74" i="46"/>
  <c r="P75" i="46"/>
  <c r="Q75" i="46"/>
  <c r="S75" i="46"/>
  <c r="T75" i="46"/>
  <c r="T136" i="46"/>
  <c r="Z75" i="46"/>
  <c r="AA75" i="46"/>
  <c r="AB75" i="46"/>
  <c r="AC75" i="46"/>
  <c r="AI75" i="46"/>
  <c r="AJ75" i="46"/>
  <c r="AK75" i="46"/>
  <c r="AK82" i="46"/>
  <c r="AL75" i="46"/>
  <c r="P76" i="46"/>
  <c r="Q76" i="46"/>
  <c r="S76" i="46"/>
  <c r="T76" i="46"/>
  <c r="P77" i="46"/>
  <c r="Q77" i="46"/>
  <c r="Q138" i="46" s="1"/>
  <c r="S77" i="46"/>
  <c r="T77" i="46"/>
  <c r="P78" i="46"/>
  <c r="P139" i="46"/>
  <c r="Q78" i="46"/>
  <c r="S78" i="46"/>
  <c r="T78" i="46"/>
  <c r="T139" i="46"/>
  <c r="P79" i="46"/>
  <c r="Q79" i="46"/>
  <c r="S79" i="46"/>
  <c r="T79" i="46"/>
  <c r="T140" i="46" s="1"/>
  <c r="P80" i="46"/>
  <c r="Q80" i="46"/>
  <c r="Q141" i="46" s="1"/>
  <c r="S80" i="46"/>
  <c r="T80" i="46"/>
  <c r="Z80" i="46"/>
  <c r="AA80" i="46"/>
  <c r="AA82" i="46" s="1"/>
  <c r="AB80" i="46"/>
  <c r="AC80" i="46"/>
  <c r="AI80" i="46"/>
  <c r="AJ80" i="46"/>
  <c r="AJ82" i="46" s="1"/>
  <c r="AK80" i="46"/>
  <c r="AL80" i="46"/>
  <c r="AL82" i="46" s="1"/>
  <c r="P81" i="46"/>
  <c r="Q81" i="46"/>
  <c r="S81" i="46"/>
  <c r="T81" i="46"/>
  <c r="P82" i="46"/>
  <c r="Q82" i="46"/>
  <c r="Q143" i="46" s="1"/>
  <c r="S82" i="46"/>
  <c r="T82" i="46"/>
  <c r="T143" i="46"/>
  <c r="P83" i="46"/>
  <c r="Q83" i="46"/>
  <c r="S83" i="46"/>
  <c r="T83" i="46"/>
  <c r="P84" i="46"/>
  <c r="Q84" i="46"/>
  <c r="S84" i="46"/>
  <c r="T84" i="46"/>
  <c r="T145" i="46" s="1"/>
  <c r="P85" i="46"/>
  <c r="Q85" i="46"/>
  <c r="S85" i="46"/>
  <c r="T85" i="46"/>
  <c r="Z86" i="46"/>
  <c r="AA86" i="46"/>
  <c r="AB86" i="46"/>
  <c r="AC86" i="46"/>
  <c r="AI86" i="46"/>
  <c r="AJ86" i="46"/>
  <c r="AK86" i="46"/>
  <c r="AL86" i="46"/>
  <c r="P87" i="46"/>
  <c r="Q87" i="46"/>
  <c r="S87" i="46"/>
  <c r="T87" i="46"/>
  <c r="P88" i="46"/>
  <c r="Q88" i="46"/>
  <c r="S88" i="46"/>
  <c r="T88" i="46"/>
  <c r="T149" i="46"/>
  <c r="Z88" i="46"/>
  <c r="AA88" i="46"/>
  <c r="AB88" i="46"/>
  <c r="AC88" i="46"/>
  <c r="AI88" i="46"/>
  <c r="AJ88" i="46"/>
  <c r="AK88" i="46"/>
  <c r="AL88" i="46"/>
  <c r="P89" i="46"/>
  <c r="Q89" i="46"/>
  <c r="Q150" i="46" s="1"/>
  <c r="S89" i="46"/>
  <c r="T89" i="46"/>
  <c r="Z89" i="46"/>
  <c r="AA89" i="46"/>
  <c r="AB89" i="46"/>
  <c r="AC89" i="46"/>
  <c r="AI89" i="46"/>
  <c r="AJ89" i="46"/>
  <c r="AK89" i="46"/>
  <c r="AL89" i="46"/>
  <c r="P90" i="46"/>
  <c r="Q90" i="46"/>
  <c r="Q151" i="46"/>
  <c r="S90" i="46"/>
  <c r="T90" i="46"/>
  <c r="T151" i="46" s="1"/>
  <c r="P91" i="46"/>
  <c r="Q91" i="46"/>
  <c r="S91" i="46"/>
  <c r="S152" i="46" s="1"/>
  <c r="T91" i="46"/>
  <c r="P92" i="46"/>
  <c r="Q92" i="46"/>
  <c r="S92" i="46"/>
  <c r="T92" i="46"/>
  <c r="T153" i="46" s="1"/>
  <c r="Z92" i="46"/>
  <c r="AA92" i="46"/>
  <c r="AB92" i="46"/>
  <c r="AC92" i="46"/>
  <c r="AI92" i="46"/>
  <c r="AJ92" i="46"/>
  <c r="AK92" i="46"/>
  <c r="AL92" i="46"/>
  <c r="P93" i="46"/>
  <c r="P154" i="46"/>
  <c r="Q93" i="46"/>
  <c r="S93" i="46"/>
  <c r="S154" i="46" s="1"/>
  <c r="T93" i="46"/>
  <c r="Z93" i="46"/>
  <c r="AA93" i="46"/>
  <c r="AB93" i="46"/>
  <c r="AC93" i="46"/>
  <c r="AI93" i="46"/>
  <c r="AJ93" i="46"/>
  <c r="AK93" i="46"/>
  <c r="AL93" i="46"/>
  <c r="P94" i="46"/>
  <c r="Q94" i="46"/>
  <c r="S94" i="46"/>
  <c r="T94" i="46"/>
  <c r="Z94" i="46"/>
  <c r="AA94" i="46"/>
  <c r="AB94" i="46"/>
  <c r="AC94" i="46"/>
  <c r="AI94" i="46"/>
  <c r="AJ94" i="46"/>
  <c r="AK94" i="46"/>
  <c r="AL94" i="46"/>
  <c r="P95" i="46"/>
  <c r="P156" i="46" s="1"/>
  <c r="Q95" i="46"/>
  <c r="S95" i="46"/>
  <c r="S156" i="46"/>
  <c r="T95" i="46"/>
  <c r="T156" i="46" s="1"/>
  <c r="Z95" i="46"/>
  <c r="AA95" i="46"/>
  <c r="AB95" i="46"/>
  <c r="AC95" i="46"/>
  <c r="AI95" i="46"/>
  <c r="AJ95" i="46"/>
  <c r="AK95" i="46"/>
  <c r="AL95" i="46"/>
  <c r="P96" i="46"/>
  <c r="Q96" i="46"/>
  <c r="S96" i="46"/>
  <c r="T96" i="46"/>
  <c r="T157" i="46" s="1"/>
  <c r="Z96" i="46"/>
  <c r="AA96" i="46"/>
  <c r="AB96" i="46"/>
  <c r="AC96" i="46"/>
  <c r="AI96" i="46"/>
  <c r="AJ96" i="46"/>
  <c r="AK96" i="46"/>
  <c r="AL96" i="46"/>
  <c r="P97" i="46"/>
  <c r="Q97" i="46"/>
  <c r="S97" i="46"/>
  <c r="S158" i="46" s="1"/>
  <c r="T97" i="46"/>
  <c r="Z98" i="46"/>
  <c r="AA98" i="46"/>
  <c r="AB98" i="46"/>
  <c r="AC98" i="46"/>
  <c r="AI98" i="46"/>
  <c r="AJ98" i="46"/>
  <c r="AK98" i="46"/>
  <c r="AL98" i="46"/>
  <c r="P99" i="46"/>
  <c r="Q99" i="46"/>
  <c r="S99" i="46"/>
  <c r="T99" i="46"/>
  <c r="Z99" i="46"/>
  <c r="AA99" i="46"/>
  <c r="AB99" i="46"/>
  <c r="AC99" i="46"/>
  <c r="AI99" i="46"/>
  <c r="AJ99" i="46"/>
  <c r="AK99" i="46"/>
  <c r="AL99" i="46"/>
  <c r="P100" i="46"/>
  <c r="Q100" i="46"/>
  <c r="S100" i="46"/>
  <c r="T100" i="46"/>
  <c r="T161" i="46" s="1"/>
  <c r="P101" i="46"/>
  <c r="Q101" i="46"/>
  <c r="S101" i="46"/>
  <c r="T101" i="46"/>
  <c r="Z101" i="46"/>
  <c r="AA101" i="46"/>
  <c r="AB101" i="46"/>
  <c r="AC101" i="46"/>
  <c r="AI101" i="46"/>
  <c r="AJ101" i="46"/>
  <c r="AK101" i="46"/>
  <c r="AL101" i="46"/>
  <c r="P102" i="46"/>
  <c r="P163" i="46" s="1"/>
  <c r="Q102" i="46"/>
  <c r="S102" i="46"/>
  <c r="T102" i="46"/>
  <c r="P103" i="46"/>
  <c r="P164" i="46" s="1"/>
  <c r="Q103" i="46"/>
  <c r="S103" i="46"/>
  <c r="T103" i="46"/>
  <c r="T164" i="46" s="1"/>
  <c r="S104" i="46"/>
  <c r="Z104" i="46"/>
  <c r="AA104" i="46"/>
  <c r="AB104" i="46"/>
  <c r="AC104" i="46"/>
  <c r="AI104" i="46"/>
  <c r="AJ104" i="46"/>
  <c r="AK104" i="46"/>
  <c r="AL104" i="46"/>
  <c r="P105" i="46"/>
  <c r="Q105" i="46"/>
  <c r="Q166" i="46" s="1"/>
  <c r="S105" i="46"/>
  <c r="T105" i="46"/>
  <c r="Z105" i="46"/>
  <c r="AA105" i="46"/>
  <c r="AB105" i="46"/>
  <c r="AC105" i="46"/>
  <c r="AC113" i="46"/>
  <c r="AI105" i="46"/>
  <c r="AJ105" i="46"/>
  <c r="AK105" i="46"/>
  <c r="AL105" i="46"/>
  <c r="P106" i="46"/>
  <c r="Q106" i="46"/>
  <c r="S106" i="46"/>
  <c r="T106" i="46"/>
  <c r="P107" i="46"/>
  <c r="Q107" i="46"/>
  <c r="S107" i="46"/>
  <c r="S168" i="46" s="1"/>
  <c r="T107" i="46"/>
  <c r="Z107" i="46"/>
  <c r="AA107" i="46"/>
  <c r="AA113" i="46" s="1"/>
  <c r="AB107" i="46"/>
  <c r="AC107" i="46"/>
  <c r="AI107" i="46"/>
  <c r="AJ107" i="46"/>
  <c r="AJ113" i="46" s="1"/>
  <c r="AK107" i="46"/>
  <c r="AL107" i="46"/>
  <c r="AL113" i="46"/>
  <c r="P108" i="46"/>
  <c r="Q108" i="46"/>
  <c r="S108" i="46"/>
  <c r="S169" i="46"/>
  <c r="T108" i="46"/>
  <c r="T169" i="46" s="1"/>
  <c r="P109" i="46"/>
  <c r="Q109" i="46"/>
  <c r="S109" i="46"/>
  <c r="S170" i="46" s="1"/>
  <c r="T109" i="46"/>
  <c r="P110" i="46"/>
  <c r="Q110" i="46"/>
  <c r="Q171" i="46"/>
  <c r="S110" i="46"/>
  <c r="T110" i="46"/>
  <c r="P111" i="46"/>
  <c r="Q111" i="46"/>
  <c r="Q172" i="46" s="1"/>
  <c r="S111" i="46"/>
  <c r="T111" i="46"/>
  <c r="T172" i="46" s="1"/>
  <c r="P112" i="46"/>
  <c r="P173" i="46" s="1"/>
  <c r="Q112" i="46"/>
  <c r="Q173" i="46" s="1"/>
  <c r="S112" i="46"/>
  <c r="S173" i="46" s="1"/>
  <c r="T112" i="46"/>
  <c r="P113" i="46"/>
  <c r="P174" i="46" s="1"/>
  <c r="Q113" i="46"/>
  <c r="Q174" i="46" s="1"/>
  <c r="S113" i="46"/>
  <c r="T113" i="46"/>
  <c r="AK113" i="46"/>
  <c r="P114" i="46"/>
  <c r="Q114" i="46"/>
  <c r="S114" i="46"/>
  <c r="T114" i="46"/>
  <c r="Z114" i="46"/>
  <c r="AA114" i="46"/>
  <c r="AB114" i="46"/>
  <c r="AC114" i="46"/>
  <c r="AI114" i="46"/>
  <c r="AJ114" i="46"/>
  <c r="AK114" i="46"/>
  <c r="AL114" i="46"/>
  <c r="R127" i="46"/>
  <c r="R130" i="46"/>
  <c r="R138" i="46"/>
  <c r="R142" i="46"/>
  <c r="S144" i="46"/>
  <c r="R152" i="46"/>
  <c r="Q153" i="46"/>
  <c r="Q161" i="46"/>
  <c r="Q169" i="46"/>
  <c r="R173" i="46"/>
  <c r="P8" i="45"/>
  <c r="P10" i="45"/>
  <c r="Q8" i="45"/>
  <c r="Q123" i="45" s="1"/>
  <c r="R8" i="45"/>
  <c r="S8" i="45"/>
  <c r="T8" i="45"/>
  <c r="P9" i="45"/>
  <c r="Q9" i="45"/>
  <c r="Q124" i="45"/>
  <c r="R9" i="45"/>
  <c r="R124" i="45" s="1"/>
  <c r="S9" i="45"/>
  <c r="S124" i="45" s="1"/>
  <c r="T9" i="45"/>
  <c r="P11" i="45"/>
  <c r="Q11" i="45"/>
  <c r="Q126" i="45" s="1"/>
  <c r="R11" i="45"/>
  <c r="R126" i="45" s="1"/>
  <c r="S11" i="45"/>
  <c r="T11" i="45"/>
  <c r="T126" i="45" s="1"/>
  <c r="Z11" i="45"/>
  <c r="AA11" i="45"/>
  <c r="AB11" i="45"/>
  <c r="AB126" i="45" s="1"/>
  <c r="AC11" i="45"/>
  <c r="AC126" i="45" s="1"/>
  <c r="P12" i="45"/>
  <c r="Q12" i="45"/>
  <c r="R12" i="45"/>
  <c r="R127" i="45" s="1"/>
  <c r="S12" i="45"/>
  <c r="T12" i="45"/>
  <c r="Z12" i="45"/>
  <c r="Z127" i="45" s="1"/>
  <c r="AA12" i="45"/>
  <c r="AA127" i="45" s="1"/>
  <c r="AB12" i="45"/>
  <c r="AC12" i="45"/>
  <c r="AC127" i="45" s="1"/>
  <c r="P14" i="45"/>
  <c r="Q14" i="45"/>
  <c r="R14" i="45"/>
  <c r="R129" i="45" s="1"/>
  <c r="S14" i="45"/>
  <c r="T14" i="45"/>
  <c r="Z14" i="45"/>
  <c r="Z129" i="45" s="1"/>
  <c r="AA14" i="45"/>
  <c r="AA129" i="45"/>
  <c r="AB14" i="45"/>
  <c r="AB129" i="45" s="1"/>
  <c r="AC14" i="45"/>
  <c r="AC129" i="45"/>
  <c r="P15" i="45"/>
  <c r="P130" i="45" s="1"/>
  <c r="Q15" i="45"/>
  <c r="Q130" i="45" s="1"/>
  <c r="R15" i="45"/>
  <c r="S15" i="45"/>
  <c r="T15" i="45"/>
  <c r="P16" i="45"/>
  <c r="Q16" i="45"/>
  <c r="R16" i="45"/>
  <c r="R131" i="45" s="1"/>
  <c r="S16" i="45"/>
  <c r="T16" i="45"/>
  <c r="P18" i="45"/>
  <c r="Q18" i="45"/>
  <c r="R18" i="45"/>
  <c r="R133" i="45" s="1"/>
  <c r="S18" i="45"/>
  <c r="T18" i="45"/>
  <c r="P19" i="45"/>
  <c r="Q19" i="45"/>
  <c r="R19" i="45"/>
  <c r="S19" i="45"/>
  <c r="T19" i="45"/>
  <c r="P20" i="45"/>
  <c r="P135" i="45" s="1"/>
  <c r="Q20" i="45"/>
  <c r="R20" i="45"/>
  <c r="R135" i="45" s="1"/>
  <c r="S20" i="45"/>
  <c r="T20" i="45"/>
  <c r="P21" i="45"/>
  <c r="Q21" i="45"/>
  <c r="R21" i="45"/>
  <c r="R136" i="45" s="1"/>
  <c r="S21" i="45"/>
  <c r="T21" i="45"/>
  <c r="P22" i="45"/>
  <c r="Q22" i="45"/>
  <c r="R22" i="45"/>
  <c r="R137" i="45" s="1"/>
  <c r="S22" i="45"/>
  <c r="T22" i="45"/>
  <c r="P23" i="45"/>
  <c r="Q23" i="45"/>
  <c r="R23" i="45"/>
  <c r="S23" i="45"/>
  <c r="T23" i="45"/>
  <c r="P24" i="45"/>
  <c r="P139" i="45" s="1"/>
  <c r="Q24" i="45"/>
  <c r="R24" i="45"/>
  <c r="R139" i="45" s="1"/>
  <c r="S24" i="45"/>
  <c r="T24" i="45"/>
  <c r="T139" i="45" s="1"/>
  <c r="Z24" i="45"/>
  <c r="AA24" i="45"/>
  <c r="AB24" i="45"/>
  <c r="AC24" i="45"/>
  <c r="P25" i="45"/>
  <c r="Q25" i="45"/>
  <c r="R25" i="45"/>
  <c r="R140" i="45" s="1"/>
  <c r="S25" i="45"/>
  <c r="T25" i="45"/>
  <c r="Z25" i="45"/>
  <c r="AA25" i="45"/>
  <c r="AB25" i="45"/>
  <c r="AB140" i="45" s="1"/>
  <c r="AC25" i="45"/>
  <c r="P26" i="45"/>
  <c r="Q26" i="45"/>
  <c r="R26" i="45"/>
  <c r="R141" i="45" s="1"/>
  <c r="S26" i="45"/>
  <c r="T26" i="45"/>
  <c r="P27" i="45"/>
  <c r="Q27" i="45"/>
  <c r="R27" i="45"/>
  <c r="R142" i="45" s="1"/>
  <c r="S27" i="45"/>
  <c r="S142" i="45" s="1"/>
  <c r="T27" i="45"/>
  <c r="P28" i="45"/>
  <c r="Q28" i="45"/>
  <c r="R28" i="45"/>
  <c r="R143" i="45" s="1"/>
  <c r="S28" i="45"/>
  <c r="T28" i="45"/>
  <c r="P29" i="45"/>
  <c r="Q29" i="45"/>
  <c r="R29" i="45"/>
  <c r="R144" i="45" s="1"/>
  <c r="S29" i="45"/>
  <c r="T29" i="45"/>
  <c r="P30" i="45"/>
  <c r="Q30" i="45"/>
  <c r="R30" i="45"/>
  <c r="S30" i="45"/>
  <c r="T30" i="45"/>
  <c r="T145" i="45" s="1"/>
  <c r="P31" i="45"/>
  <c r="P146" i="45" s="1"/>
  <c r="Q31" i="45"/>
  <c r="R31" i="45"/>
  <c r="R146" i="45"/>
  <c r="S31" i="45"/>
  <c r="T31" i="45"/>
  <c r="P33" i="45"/>
  <c r="Q33" i="45"/>
  <c r="Q148" i="45" s="1"/>
  <c r="R33" i="45"/>
  <c r="R148" i="45" s="1"/>
  <c r="S33" i="45"/>
  <c r="T33" i="45"/>
  <c r="Z33" i="45"/>
  <c r="AA33" i="45"/>
  <c r="AB33" i="45"/>
  <c r="AC33" i="45"/>
  <c r="P34" i="45"/>
  <c r="Q34" i="45"/>
  <c r="R34" i="45"/>
  <c r="R149" i="45"/>
  <c r="AA148" i="45" s="1"/>
  <c r="S34" i="45"/>
  <c r="T34" i="45"/>
  <c r="P35" i="45"/>
  <c r="Q35" i="45"/>
  <c r="Q150" i="45" s="1"/>
  <c r="R35" i="45"/>
  <c r="R150" i="45" s="1"/>
  <c r="S35" i="45"/>
  <c r="T35" i="45"/>
  <c r="P36" i="45"/>
  <c r="P151" i="45" s="1"/>
  <c r="Q36" i="45"/>
  <c r="R36" i="45"/>
  <c r="R151" i="45" s="1"/>
  <c r="S36" i="45"/>
  <c r="T36" i="45"/>
  <c r="P37" i="45"/>
  <c r="Q37" i="45"/>
  <c r="R37" i="45"/>
  <c r="R152" i="45" s="1"/>
  <c r="S37" i="45"/>
  <c r="T37" i="45"/>
  <c r="P38" i="45"/>
  <c r="Q38" i="45"/>
  <c r="R38" i="45"/>
  <c r="R153" i="45"/>
  <c r="S38" i="45"/>
  <c r="T38" i="45"/>
  <c r="Z38" i="45"/>
  <c r="Z153" i="45" s="1"/>
  <c r="AA38" i="45"/>
  <c r="AA153" i="45" s="1"/>
  <c r="AB38" i="45"/>
  <c r="AB153" i="45" s="1"/>
  <c r="AC38" i="45"/>
  <c r="AC153" i="45" s="1"/>
  <c r="P39" i="45"/>
  <c r="P154" i="45" s="1"/>
  <c r="Q39" i="45"/>
  <c r="R39" i="45"/>
  <c r="S39" i="45"/>
  <c r="T39" i="45"/>
  <c r="Z39" i="45"/>
  <c r="AA39" i="45"/>
  <c r="AB39" i="45"/>
  <c r="AC39" i="45"/>
  <c r="P40" i="45"/>
  <c r="Q40" i="45"/>
  <c r="R40" i="45"/>
  <c r="S40" i="45"/>
  <c r="T40" i="45"/>
  <c r="Z40" i="45"/>
  <c r="AA40" i="45"/>
  <c r="AA155" i="45" s="1"/>
  <c r="AB40" i="45"/>
  <c r="AB155" i="45" s="1"/>
  <c r="AC40" i="45"/>
  <c r="AC155" i="45" s="1"/>
  <c r="P41" i="45"/>
  <c r="Q41" i="45"/>
  <c r="R41" i="45"/>
  <c r="R156" i="45" s="1"/>
  <c r="S41" i="45"/>
  <c r="T41" i="45"/>
  <c r="P42" i="45"/>
  <c r="Q42" i="45"/>
  <c r="R42" i="45"/>
  <c r="R157" i="45" s="1"/>
  <c r="S42" i="45"/>
  <c r="T42" i="45"/>
  <c r="P43" i="45"/>
  <c r="Q43" i="45"/>
  <c r="R43" i="45"/>
  <c r="S43" i="45"/>
  <c r="S158" i="45" s="1"/>
  <c r="T43" i="45"/>
  <c r="Z43" i="45"/>
  <c r="Z158" i="45"/>
  <c r="AA43" i="45"/>
  <c r="AA158" i="45" s="1"/>
  <c r="AB43" i="45"/>
  <c r="AB158" i="45"/>
  <c r="AC43" i="45"/>
  <c r="AC158" i="45" s="1"/>
  <c r="P45" i="45"/>
  <c r="Q45" i="45"/>
  <c r="Q160" i="45" s="1"/>
  <c r="R45" i="45"/>
  <c r="R160" i="45" s="1"/>
  <c r="S45" i="45"/>
  <c r="T45" i="45"/>
  <c r="T160" i="45" s="1"/>
  <c r="Z45" i="45"/>
  <c r="Z160" i="45" s="1"/>
  <c r="AA45" i="45"/>
  <c r="AA160" i="45" s="1"/>
  <c r="AB45" i="45"/>
  <c r="AB160" i="45" s="1"/>
  <c r="AC45" i="45"/>
  <c r="AC160" i="45" s="1"/>
  <c r="P46" i="45"/>
  <c r="P161" i="45" s="1"/>
  <c r="Q46" i="45"/>
  <c r="R46" i="45"/>
  <c r="R161" i="45" s="1"/>
  <c r="S46" i="45"/>
  <c r="S161" i="45" s="1"/>
  <c r="T46" i="45"/>
  <c r="T161" i="45" s="1"/>
  <c r="P47" i="45"/>
  <c r="Q47" i="45"/>
  <c r="R47" i="45"/>
  <c r="R162" i="45" s="1"/>
  <c r="S47" i="45"/>
  <c r="T47" i="45"/>
  <c r="Z47" i="45"/>
  <c r="AA47" i="45"/>
  <c r="AB47" i="45"/>
  <c r="AC47" i="45"/>
  <c r="P48" i="45"/>
  <c r="Q48" i="45"/>
  <c r="R48" i="45"/>
  <c r="S48" i="45"/>
  <c r="T48" i="45"/>
  <c r="P49" i="45"/>
  <c r="Q49" i="45"/>
  <c r="R49" i="45"/>
  <c r="S49" i="45"/>
  <c r="S164" i="45" s="1"/>
  <c r="T49" i="45"/>
  <c r="P51" i="45"/>
  <c r="Q51" i="45"/>
  <c r="Q166" i="45" s="1"/>
  <c r="R51" i="45"/>
  <c r="R166" i="45" s="1"/>
  <c r="S51" i="45"/>
  <c r="T51" i="45"/>
  <c r="Z51" i="45"/>
  <c r="AA51" i="45"/>
  <c r="AB51" i="45"/>
  <c r="AB166" i="45"/>
  <c r="AC51" i="45"/>
  <c r="AC166" i="45"/>
  <c r="P52" i="45"/>
  <c r="Q52" i="45"/>
  <c r="Q167" i="45" s="1"/>
  <c r="R52" i="45"/>
  <c r="R167" i="45"/>
  <c r="S52" i="45"/>
  <c r="T52" i="45"/>
  <c r="T167" i="45" s="1"/>
  <c r="Z52" i="45"/>
  <c r="Z167" i="45"/>
  <c r="AA52" i="45"/>
  <c r="AA167" i="45"/>
  <c r="AB52" i="45"/>
  <c r="AB167" i="45" s="1"/>
  <c r="AC52" i="45"/>
  <c r="AC167" i="45" s="1"/>
  <c r="P53" i="45"/>
  <c r="P168" i="45"/>
  <c r="AJ168" i="45" s="1"/>
  <c r="DR24" i="9" s="1"/>
  <c r="DS24" i="9" s="1"/>
  <c r="Q53" i="45"/>
  <c r="R53" i="45"/>
  <c r="R168" i="45" s="1"/>
  <c r="S53" i="45"/>
  <c r="T53" i="45"/>
  <c r="T168" i="45" s="1"/>
  <c r="Z53" i="45"/>
  <c r="Z168" i="45" s="1"/>
  <c r="AA53" i="45"/>
  <c r="AA168" i="45"/>
  <c r="AB53" i="45"/>
  <c r="AB168" i="45" s="1"/>
  <c r="AC53" i="45"/>
  <c r="AC168" i="45" s="1"/>
  <c r="P54" i="45"/>
  <c r="Q54" i="45"/>
  <c r="R54" i="45"/>
  <c r="R169" i="45" s="1"/>
  <c r="S54" i="45"/>
  <c r="T54" i="45"/>
  <c r="Z54" i="45"/>
  <c r="Z169" i="45" s="1"/>
  <c r="AA54" i="45"/>
  <c r="AA169" i="45" s="1"/>
  <c r="AB54" i="45"/>
  <c r="AC54" i="45"/>
  <c r="AC169" i="45" s="1"/>
  <c r="P55" i="45"/>
  <c r="Q55" i="45"/>
  <c r="Q170" i="45" s="1"/>
  <c r="R55" i="45"/>
  <c r="R170" i="45" s="1"/>
  <c r="S55" i="45"/>
  <c r="T55" i="45"/>
  <c r="P56" i="45"/>
  <c r="P171" i="45" s="1"/>
  <c r="Q56" i="45"/>
  <c r="R56" i="45"/>
  <c r="S56" i="45"/>
  <c r="T56" i="45"/>
  <c r="T171" i="45" s="1"/>
  <c r="P57" i="45"/>
  <c r="Q57" i="45"/>
  <c r="R57" i="45"/>
  <c r="R172" i="45" s="1"/>
  <c r="S57" i="45"/>
  <c r="T57" i="45"/>
  <c r="Z57" i="45"/>
  <c r="Z173" i="45"/>
  <c r="AA57" i="45"/>
  <c r="AA173" i="45" s="1"/>
  <c r="AB57" i="45"/>
  <c r="AC57" i="45"/>
  <c r="AC173" i="45"/>
  <c r="P58" i="45"/>
  <c r="P173" i="45" s="1"/>
  <c r="Q58" i="45"/>
  <c r="R58" i="45"/>
  <c r="R173" i="45"/>
  <c r="S58" i="45"/>
  <c r="T58" i="45"/>
  <c r="Z58" i="45"/>
  <c r="AA58" i="45"/>
  <c r="AB58" i="45"/>
  <c r="AC58" i="45"/>
  <c r="P59" i="45"/>
  <c r="Q59" i="45"/>
  <c r="R59" i="45"/>
  <c r="R174" i="45" s="1"/>
  <c r="S59" i="45"/>
  <c r="T59" i="45"/>
  <c r="Z59" i="45"/>
  <c r="AA59" i="45"/>
  <c r="AB59" i="45"/>
  <c r="AC59" i="45"/>
  <c r="P60" i="45"/>
  <c r="Q60" i="45"/>
  <c r="R60" i="45"/>
  <c r="R175" i="45" s="1"/>
  <c r="S60" i="45"/>
  <c r="T60" i="45"/>
  <c r="Z60" i="45"/>
  <c r="AA60" i="45"/>
  <c r="AB60" i="45"/>
  <c r="AC60" i="45"/>
  <c r="P62" i="45"/>
  <c r="Q62" i="45"/>
  <c r="S62" i="45"/>
  <c r="S64" i="45" s="1"/>
  <c r="T62" i="45"/>
  <c r="T64" i="45" s="1"/>
  <c r="Z64" i="45"/>
  <c r="AA64" i="45"/>
  <c r="AB64" i="45"/>
  <c r="AC64" i="45"/>
  <c r="AI64" i="45"/>
  <c r="AJ64" i="45"/>
  <c r="AK64" i="45"/>
  <c r="AL64" i="45"/>
  <c r="P65" i="45"/>
  <c r="Q65" i="45"/>
  <c r="S65" i="45"/>
  <c r="T65" i="45"/>
  <c r="P66" i="45"/>
  <c r="Q66" i="45"/>
  <c r="S66" i="45"/>
  <c r="S67" i="45" s="1"/>
  <c r="T66" i="45"/>
  <c r="T127" i="45"/>
  <c r="Z67" i="45"/>
  <c r="AA67" i="45"/>
  <c r="AB67" i="45"/>
  <c r="AC67" i="45"/>
  <c r="AI67" i="45"/>
  <c r="AJ67" i="45"/>
  <c r="AK67" i="45"/>
  <c r="AL67" i="45"/>
  <c r="P68" i="45"/>
  <c r="Q68" i="45"/>
  <c r="S68" i="45"/>
  <c r="S129" i="45"/>
  <c r="T68" i="45"/>
  <c r="P69" i="45"/>
  <c r="Q69" i="45"/>
  <c r="S69" i="45"/>
  <c r="T69" i="45"/>
  <c r="P70" i="45"/>
  <c r="Q70" i="45"/>
  <c r="Q131" i="45"/>
  <c r="S70" i="45"/>
  <c r="T70" i="45"/>
  <c r="P72" i="45"/>
  <c r="Q72" i="45"/>
  <c r="Q133" i="45" s="1"/>
  <c r="S72" i="45"/>
  <c r="T72" i="45"/>
  <c r="P73" i="45"/>
  <c r="Q73" i="45"/>
  <c r="S73" i="45"/>
  <c r="T73" i="45"/>
  <c r="Z73" i="45"/>
  <c r="AA73" i="45"/>
  <c r="AB73" i="45"/>
  <c r="AC73" i="45"/>
  <c r="AI73" i="45"/>
  <c r="AJ73" i="45"/>
  <c r="AK73" i="45"/>
  <c r="AL73" i="45"/>
  <c r="P74" i="45"/>
  <c r="Q74" i="45"/>
  <c r="S74" i="45"/>
  <c r="T74" i="45"/>
  <c r="Z74" i="45"/>
  <c r="AA74" i="45"/>
  <c r="AB74" i="45"/>
  <c r="AC74" i="45"/>
  <c r="AI74" i="45"/>
  <c r="AJ74" i="45"/>
  <c r="AK74" i="45"/>
  <c r="AL74" i="45"/>
  <c r="P75" i="45"/>
  <c r="Q75" i="45"/>
  <c r="Q136" i="45" s="1"/>
  <c r="S75" i="45"/>
  <c r="T75" i="45"/>
  <c r="Z75" i="45"/>
  <c r="AA75" i="45"/>
  <c r="AA82" i="45" s="1"/>
  <c r="AB75" i="45"/>
  <c r="AC75" i="45"/>
  <c r="AI75" i="45"/>
  <c r="AJ75" i="45"/>
  <c r="AJ82" i="45" s="1"/>
  <c r="AK75" i="45"/>
  <c r="AL75" i="45"/>
  <c r="P76" i="45"/>
  <c r="Q76" i="45"/>
  <c r="S76" i="45"/>
  <c r="T76" i="45"/>
  <c r="P77" i="45"/>
  <c r="Q77" i="45"/>
  <c r="S77" i="45"/>
  <c r="T77" i="45"/>
  <c r="P78" i="45"/>
  <c r="Q78" i="45"/>
  <c r="Q139" i="45" s="1"/>
  <c r="S78" i="45"/>
  <c r="S139" i="45" s="1"/>
  <c r="T78" i="45"/>
  <c r="P79" i="45"/>
  <c r="Q79" i="45"/>
  <c r="S79" i="45"/>
  <c r="T79" i="45"/>
  <c r="P80" i="45"/>
  <c r="Q80" i="45"/>
  <c r="Q141" i="45" s="1"/>
  <c r="S80" i="45"/>
  <c r="S141" i="45"/>
  <c r="T80" i="45"/>
  <c r="T141" i="45" s="1"/>
  <c r="Z80" i="45"/>
  <c r="AA80" i="45"/>
  <c r="AB80" i="45"/>
  <c r="AC80" i="45"/>
  <c r="AI80" i="45"/>
  <c r="AI82" i="45"/>
  <c r="AJ80" i="45"/>
  <c r="AK80" i="45"/>
  <c r="AK82" i="45" s="1"/>
  <c r="AL80" i="45"/>
  <c r="P81" i="45"/>
  <c r="Q81" i="45"/>
  <c r="S81" i="45"/>
  <c r="T81" i="45"/>
  <c r="T142" i="45" s="1"/>
  <c r="P82" i="45"/>
  <c r="Q82" i="45"/>
  <c r="S82" i="45"/>
  <c r="T82" i="45"/>
  <c r="P83" i="45"/>
  <c r="P144" i="45"/>
  <c r="Q83" i="45"/>
  <c r="S83" i="45"/>
  <c r="T83" i="45"/>
  <c r="P84" i="45"/>
  <c r="Q84" i="45"/>
  <c r="S84" i="45"/>
  <c r="S145" i="45" s="1"/>
  <c r="T84" i="45"/>
  <c r="P85" i="45"/>
  <c r="Q85" i="45"/>
  <c r="S85" i="45"/>
  <c r="T85" i="45"/>
  <c r="T146" i="45" s="1"/>
  <c r="Z86" i="45"/>
  <c r="AA86" i="45"/>
  <c r="AB86" i="45"/>
  <c r="AC86" i="45"/>
  <c r="AI86" i="45"/>
  <c r="AJ86" i="45"/>
  <c r="AK86" i="45"/>
  <c r="AL86" i="45"/>
  <c r="P87" i="45"/>
  <c r="Q87" i="45"/>
  <c r="S87" i="45"/>
  <c r="T87" i="45"/>
  <c r="P88" i="45"/>
  <c r="P149" i="45"/>
  <c r="Q88" i="45"/>
  <c r="Q149" i="45" s="1"/>
  <c r="S88" i="45"/>
  <c r="S149" i="45" s="1"/>
  <c r="T88" i="45"/>
  <c r="Z88" i="45"/>
  <c r="AA88" i="45"/>
  <c r="AB88" i="45"/>
  <c r="AC88" i="45"/>
  <c r="AI88" i="45"/>
  <c r="AJ88" i="45"/>
  <c r="AK88" i="45"/>
  <c r="AL88" i="45"/>
  <c r="P89" i="45"/>
  <c r="P150" i="45" s="1"/>
  <c r="Q89" i="45"/>
  <c r="S89" i="45"/>
  <c r="T89" i="45"/>
  <c r="Z89" i="45"/>
  <c r="AA89" i="45"/>
  <c r="AB89" i="45"/>
  <c r="AC89" i="45"/>
  <c r="AI89" i="45"/>
  <c r="AJ89" i="45"/>
  <c r="AK89" i="45"/>
  <c r="AL89" i="45"/>
  <c r="P90" i="45"/>
  <c r="Q90" i="45"/>
  <c r="S90" i="45"/>
  <c r="T90" i="45"/>
  <c r="T151" i="45" s="1"/>
  <c r="P91" i="45"/>
  <c r="Q91" i="45"/>
  <c r="S91" i="45"/>
  <c r="T91" i="45"/>
  <c r="P92" i="45"/>
  <c r="Q92" i="45"/>
  <c r="Q153" i="45" s="1"/>
  <c r="AI153" i="45" s="1"/>
  <c r="CE24" i="7" s="1"/>
  <c r="S92" i="45"/>
  <c r="T92" i="45"/>
  <c r="Z92" i="45"/>
  <c r="AA92" i="45"/>
  <c r="AB92" i="45"/>
  <c r="AC92" i="45"/>
  <c r="AI92" i="45"/>
  <c r="AJ92" i="45"/>
  <c r="AK92" i="45"/>
  <c r="AL92" i="45"/>
  <c r="P93" i="45"/>
  <c r="Q93" i="45"/>
  <c r="S93" i="45"/>
  <c r="S154" i="45" s="1"/>
  <c r="T93" i="45"/>
  <c r="Z93" i="45"/>
  <c r="AA93" i="45"/>
  <c r="AB93" i="45"/>
  <c r="AC93" i="45"/>
  <c r="AI93" i="45"/>
  <c r="AJ93" i="45"/>
  <c r="AK93" i="45"/>
  <c r="AL93" i="45"/>
  <c r="P94" i="45"/>
  <c r="Q94" i="45"/>
  <c r="S94" i="45"/>
  <c r="T94" i="45"/>
  <c r="T155" i="45" s="1"/>
  <c r="Z94" i="45"/>
  <c r="AA94" i="45"/>
  <c r="AB94" i="45"/>
  <c r="AC94" i="45"/>
  <c r="AI94" i="45"/>
  <c r="AJ94" i="45"/>
  <c r="AK94" i="45"/>
  <c r="AL94" i="45"/>
  <c r="P95" i="45"/>
  <c r="Q95" i="45"/>
  <c r="S95" i="45"/>
  <c r="S156" i="45" s="1"/>
  <c r="T95" i="45"/>
  <c r="Z95" i="45"/>
  <c r="AA95" i="45"/>
  <c r="AB95" i="45"/>
  <c r="AC95" i="45"/>
  <c r="AI95" i="45"/>
  <c r="AJ95" i="45"/>
  <c r="AK95" i="45"/>
  <c r="AL95" i="45"/>
  <c r="P96" i="45"/>
  <c r="Q96" i="45"/>
  <c r="Q157" i="45" s="1"/>
  <c r="S96" i="45"/>
  <c r="T96" i="45"/>
  <c r="Z96" i="45"/>
  <c r="AA96" i="45"/>
  <c r="AB96" i="45"/>
  <c r="AC96" i="45"/>
  <c r="AI96" i="45"/>
  <c r="AJ96" i="45"/>
  <c r="AK96" i="45"/>
  <c r="AL96" i="45"/>
  <c r="P97" i="45"/>
  <c r="Q97" i="45"/>
  <c r="S97" i="45"/>
  <c r="T97" i="45"/>
  <c r="Z98" i="45"/>
  <c r="AA98" i="45"/>
  <c r="AB98" i="45"/>
  <c r="AC98" i="45"/>
  <c r="AI98" i="45"/>
  <c r="AJ98" i="45"/>
  <c r="AK98" i="45"/>
  <c r="AL98" i="45"/>
  <c r="P99" i="45"/>
  <c r="P160" i="45" s="1"/>
  <c r="Q99" i="45"/>
  <c r="S99" i="45"/>
  <c r="S160" i="45" s="1"/>
  <c r="T99" i="45"/>
  <c r="Z99" i="45"/>
  <c r="AA99" i="45"/>
  <c r="AB99" i="45"/>
  <c r="AC99" i="45"/>
  <c r="AI99" i="45"/>
  <c r="AJ99" i="45"/>
  <c r="AK99" i="45"/>
  <c r="AL99" i="45"/>
  <c r="P100" i="45"/>
  <c r="Q100" i="45"/>
  <c r="S100" i="45"/>
  <c r="T100" i="45"/>
  <c r="P101" i="45"/>
  <c r="P162" i="45" s="1"/>
  <c r="Q101" i="45"/>
  <c r="S101" i="45"/>
  <c r="T101" i="45"/>
  <c r="Z101" i="45"/>
  <c r="AA101" i="45"/>
  <c r="AB101" i="45"/>
  <c r="AC101" i="45"/>
  <c r="AI101" i="45"/>
  <c r="AJ101" i="45"/>
  <c r="AK101" i="45"/>
  <c r="AL101" i="45"/>
  <c r="P102" i="45"/>
  <c r="Q102" i="45"/>
  <c r="S102" i="45"/>
  <c r="S163" i="45" s="1"/>
  <c r="T102" i="45"/>
  <c r="P103" i="45"/>
  <c r="Q103" i="45"/>
  <c r="S103" i="45"/>
  <c r="T103" i="45"/>
  <c r="Z104" i="45"/>
  <c r="AA104" i="45"/>
  <c r="AB104" i="45"/>
  <c r="AC104" i="45"/>
  <c r="AI104" i="45"/>
  <c r="AJ104" i="45"/>
  <c r="AK104" i="45"/>
  <c r="AL104" i="45"/>
  <c r="P105" i="45"/>
  <c r="Q105" i="45"/>
  <c r="S105" i="45"/>
  <c r="T105" i="45"/>
  <c r="Z105" i="45"/>
  <c r="AA105" i="45"/>
  <c r="AB105" i="45"/>
  <c r="AC105" i="45"/>
  <c r="AC113" i="45" s="1"/>
  <c r="AI105" i="45"/>
  <c r="AJ105" i="45"/>
  <c r="AK105" i="45"/>
  <c r="AL105" i="45"/>
  <c r="P106" i="45"/>
  <c r="Q106" i="45"/>
  <c r="S106" i="45"/>
  <c r="T106" i="45"/>
  <c r="P107" i="45"/>
  <c r="Q107" i="45"/>
  <c r="Q168" i="45"/>
  <c r="S107" i="45"/>
  <c r="S168" i="45" s="1"/>
  <c r="T107" i="45"/>
  <c r="Z107" i="45"/>
  <c r="AA107" i="45"/>
  <c r="AB107" i="45"/>
  <c r="AC107" i="45"/>
  <c r="AI107" i="45"/>
  <c r="AJ107" i="45"/>
  <c r="AK107" i="45"/>
  <c r="AL107" i="45"/>
  <c r="AL113" i="45"/>
  <c r="P108" i="45"/>
  <c r="Q108" i="45"/>
  <c r="S108" i="45"/>
  <c r="T108" i="45"/>
  <c r="T169" i="45" s="1"/>
  <c r="P109" i="45"/>
  <c r="Q109" i="45"/>
  <c r="S109" i="45"/>
  <c r="S170" i="45"/>
  <c r="T109" i="45"/>
  <c r="P110" i="45"/>
  <c r="Q110" i="45"/>
  <c r="S110" i="45"/>
  <c r="T110" i="45"/>
  <c r="P111" i="45"/>
  <c r="P172" i="45" s="1"/>
  <c r="Q111" i="45"/>
  <c r="S111" i="45"/>
  <c r="T111" i="45"/>
  <c r="P112" i="45"/>
  <c r="Q112" i="45"/>
  <c r="S112" i="45"/>
  <c r="T112" i="45"/>
  <c r="T173" i="45" s="1"/>
  <c r="P113" i="45"/>
  <c r="Q113" i="45"/>
  <c r="S113" i="45"/>
  <c r="S174" i="45" s="1"/>
  <c r="T113" i="45"/>
  <c r="P114" i="45"/>
  <c r="Q114" i="45"/>
  <c r="S114" i="45"/>
  <c r="T114" i="45"/>
  <c r="Z114" i="45"/>
  <c r="AA114" i="45"/>
  <c r="AB114" i="45"/>
  <c r="AC114" i="45"/>
  <c r="AI114" i="45"/>
  <c r="AJ114" i="45"/>
  <c r="AK114" i="45"/>
  <c r="AL114" i="45"/>
  <c r="Z126" i="45"/>
  <c r="R134" i="45"/>
  <c r="R138" i="45"/>
  <c r="Z155" i="45"/>
  <c r="R158" i="45"/>
  <c r="Z166" i="45"/>
  <c r="AI166" i="45"/>
  <c r="DL24" i="7" s="1"/>
  <c r="AA166" i="45"/>
  <c r="AB169" i="45"/>
  <c r="R171" i="45"/>
  <c r="AB173" i="45"/>
  <c r="P8" i="44"/>
  <c r="Q8" i="44"/>
  <c r="R8" i="44"/>
  <c r="S8" i="44"/>
  <c r="T8" i="44"/>
  <c r="P9" i="44"/>
  <c r="Q9" i="44"/>
  <c r="R9" i="44"/>
  <c r="R124" i="44" s="1"/>
  <c r="S9" i="44"/>
  <c r="T9" i="44"/>
  <c r="P11" i="44"/>
  <c r="Q11" i="44"/>
  <c r="R11" i="44"/>
  <c r="S11" i="44"/>
  <c r="S13" i="44" s="1"/>
  <c r="T11" i="44"/>
  <c r="Z11" i="44"/>
  <c r="Z126" i="44" s="1"/>
  <c r="AA11" i="44"/>
  <c r="AB11" i="44"/>
  <c r="AC11" i="44"/>
  <c r="AC126" i="44" s="1"/>
  <c r="P12" i="44"/>
  <c r="Q12" i="44"/>
  <c r="R12" i="44"/>
  <c r="R127" i="44" s="1"/>
  <c r="S12" i="44"/>
  <c r="T12" i="44"/>
  <c r="Z12" i="44"/>
  <c r="AA12" i="44"/>
  <c r="AA127" i="44" s="1"/>
  <c r="AB12" i="44"/>
  <c r="AC12" i="44"/>
  <c r="P14" i="44"/>
  <c r="P129" i="44" s="1"/>
  <c r="Q14" i="44"/>
  <c r="R14" i="44"/>
  <c r="R129" i="44" s="1"/>
  <c r="S14" i="44"/>
  <c r="T14" i="44"/>
  <c r="T129" i="44" s="1"/>
  <c r="Z14" i="44"/>
  <c r="Z129" i="44" s="1"/>
  <c r="AA14" i="44"/>
  <c r="AA129" i="44"/>
  <c r="AB14" i="44"/>
  <c r="AB129" i="44" s="1"/>
  <c r="AC14" i="44"/>
  <c r="AC129" i="44" s="1"/>
  <c r="P15" i="44"/>
  <c r="Q15" i="44"/>
  <c r="R15" i="44"/>
  <c r="S15" i="44"/>
  <c r="T15" i="44"/>
  <c r="P16" i="44"/>
  <c r="Q16" i="44"/>
  <c r="R16" i="44"/>
  <c r="R131" i="44" s="1"/>
  <c r="S16" i="44"/>
  <c r="T16" i="44"/>
  <c r="P18" i="44"/>
  <c r="Q18" i="44"/>
  <c r="Q133" i="44"/>
  <c r="R18" i="44"/>
  <c r="R133" i="44" s="1"/>
  <c r="S18" i="44"/>
  <c r="T18" i="44"/>
  <c r="P19" i="44"/>
  <c r="Q19" i="44"/>
  <c r="R19" i="44"/>
  <c r="R134" i="44"/>
  <c r="S19" i="44"/>
  <c r="T19" i="44"/>
  <c r="P20" i="44"/>
  <c r="Q20" i="44"/>
  <c r="Q135" i="44" s="1"/>
  <c r="R20" i="44"/>
  <c r="R135" i="44"/>
  <c r="S20" i="44"/>
  <c r="S135" i="44" s="1"/>
  <c r="T20" i="44"/>
  <c r="P21" i="44"/>
  <c r="P136" i="44"/>
  <c r="Q21" i="44"/>
  <c r="R21" i="44"/>
  <c r="R136" i="44" s="1"/>
  <c r="S21" i="44"/>
  <c r="T21" i="44"/>
  <c r="T136" i="44" s="1"/>
  <c r="P22" i="44"/>
  <c r="Q22" i="44"/>
  <c r="R22" i="44"/>
  <c r="S22" i="44"/>
  <c r="T22" i="44"/>
  <c r="P23" i="44"/>
  <c r="Q23" i="44"/>
  <c r="Q138" i="44" s="1"/>
  <c r="R23" i="44"/>
  <c r="R138" i="44"/>
  <c r="S23" i="44"/>
  <c r="S138" i="44" s="1"/>
  <c r="T23" i="44"/>
  <c r="T138" i="44" s="1"/>
  <c r="P24" i="44"/>
  <c r="Q24" i="44"/>
  <c r="R24" i="44"/>
  <c r="R139" i="44"/>
  <c r="S24" i="44"/>
  <c r="T24" i="44"/>
  <c r="Z24" i="44"/>
  <c r="AA24" i="44"/>
  <c r="AB24" i="44"/>
  <c r="AC24" i="44"/>
  <c r="P25" i="44"/>
  <c r="Q25" i="44"/>
  <c r="Q140" i="44"/>
  <c r="R25" i="44"/>
  <c r="S25" i="44"/>
  <c r="T25" i="44"/>
  <c r="T140" i="44"/>
  <c r="Z25" i="44"/>
  <c r="AA25" i="44"/>
  <c r="AA140" i="44" s="1"/>
  <c r="AB25" i="44"/>
  <c r="AB140" i="44" s="1"/>
  <c r="AC25" i="44"/>
  <c r="AC140" i="44" s="1"/>
  <c r="P26" i="44"/>
  <c r="Q26" i="44"/>
  <c r="R26" i="44"/>
  <c r="R141" i="44" s="1"/>
  <c r="S26" i="44"/>
  <c r="T26" i="44"/>
  <c r="T141" i="44"/>
  <c r="P27" i="44"/>
  <c r="P142" i="44" s="1"/>
  <c r="Q27" i="44"/>
  <c r="R27" i="44"/>
  <c r="R142" i="44" s="1"/>
  <c r="S27" i="44"/>
  <c r="T27" i="44"/>
  <c r="P28" i="44"/>
  <c r="Q28" i="44"/>
  <c r="R28" i="44"/>
  <c r="R143" i="44" s="1"/>
  <c r="S28" i="44"/>
  <c r="S143" i="44" s="1"/>
  <c r="T28" i="44"/>
  <c r="P29" i="44"/>
  <c r="Q29" i="44"/>
  <c r="R29" i="44"/>
  <c r="R144" i="44" s="1"/>
  <c r="S29" i="44"/>
  <c r="T29" i="44"/>
  <c r="P30" i="44"/>
  <c r="Q30" i="44"/>
  <c r="R30" i="44"/>
  <c r="R145" i="44" s="1"/>
  <c r="S30" i="44"/>
  <c r="T30" i="44"/>
  <c r="P31" i="44"/>
  <c r="Q31" i="44"/>
  <c r="R31" i="44"/>
  <c r="R146" i="44" s="1"/>
  <c r="S31" i="44"/>
  <c r="S146" i="44" s="1"/>
  <c r="T31" i="44"/>
  <c r="P33" i="44"/>
  <c r="Q33" i="44"/>
  <c r="R33" i="44"/>
  <c r="R148" i="44" s="1"/>
  <c r="S33" i="44"/>
  <c r="T33" i="44"/>
  <c r="Z33" i="44"/>
  <c r="AA33" i="44"/>
  <c r="AB33" i="44"/>
  <c r="AC33" i="44"/>
  <c r="P34" i="44"/>
  <c r="Q34" i="44"/>
  <c r="R34" i="44"/>
  <c r="R149" i="44" s="1"/>
  <c r="S34" i="44"/>
  <c r="T34" i="44"/>
  <c r="P35" i="44"/>
  <c r="Q35" i="44"/>
  <c r="Q150" i="44" s="1"/>
  <c r="R35" i="44"/>
  <c r="R150" i="44" s="1"/>
  <c r="S35" i="44"/>
  <c r="T35" i="44"/>
  <c r="P36" i="44"/>
  <c r="Q36" i="44"/>
  <c r="Q151" i="44" s="1"/>
  <c r="R36" i="44"/>
  <c r="R151" i="44" s="1"/>
  <c r="S36" i="44"/>
  <c r="T36" i="44"/>
  <c r="P37" i="44"/>
  <c r="Q37" i="44"/>
  <c r="Q152" i="44" s="1"/>
  <c r="R37" i="44"/>
  <c r="R152" i="44"/>
  <c r="S37" i="44"/>
  <c r="T37" i="44"/>
  <c r="P38" i="44"/>
  <c r="Q38" i="44"/>
  <c r="Q153" i="44" s="1"/>
  <c r="R38" i="44"/>
  <c r="R153" i="44"/>
  <c r="S38" i="44"/>
  <c r="T38" i="44"/>
  <c r="Z38" i="44"/>
  <c r="Z153" i="44"/>
  <c r="AA38" i="44"/>
  <c r="AA153" i="44" s="1"/>
  <c r="AB38" i="44"/>
  <c r="AB153" i="44" s="1"/>
  <c r="AC38" i="44"/>
  <c r="AC153" i="44" s="1"/>
  <c r="P39" i="44"/>
  <c r="Q39" i="44"/>
  <c r="R39" i="44"/>
  <c r="R154" i="44" s="1"/>
  <c r="S39" i="44"/>
  <c r="T39" i="44"/>
  <c r="Z39" i="44"/>
  <c r="AA39" i="44"/>
  <c r="AB39" i="44"/>
  <c r="AC39" i="44"/>
  <c r="P40" i="44"/>
  <c r="Q40" i="44"/>
  <c r="R40" i="44"/>
  <c r="R155" i="44" s="1"/>
  <c r="S40" i="44"/>
  <c r="T40" i="44"/>
  <c r="Z40" i="44"/>
  <c r="Z155" i="44" s="1"/>
  <c r="AA40" i="44"/>
  <c r="AA155" i="44" s="1"/>
  <c r="AB40" i="44"/>
  <c r="AB155" i="44" s="1"/>
  <c r="AC40" i="44"/>
  <c r="AC155" i="44" s="1"/>
  <c r="P41" i="44"/>
  <c r="Q41" i="44"/>
  <c r="R41" i="44"/>
  <c r="R156" i="44" s="1"/>
  <c r="S41" i="44"/>
  <c r="T41" i="44"/>
  <c r="P42" i="44"/>
  <c r="Q42" i="44"/>
  <c r="R42" i="44"/>
  <c r="R157" i="44" s="1"/>
  <c r="S42" i="44"/>
  <c r="T42" i="44"/>
  <c r="P43" i="44"/>
  <c r="Q43" i="44"/>
  <c r="R43" i="44"/>
  <c r="R158" i="44" s="1"/>
  <c r="S43" i="44"/>
  <c r="T43" i="44"/>
  <c r="Z43" i="44"/>
  <c r="Z158" i="44" s="1"/>
  <c r="AA43" i="44"/>
  <c r="AA158" i="44"/>
  <c r="AB43" i="44"/>
  <c r="AB158" i="44" s="1"/>
  <c r="AC43" i="44"/>
  <c r="AC158" i="44" s="1"/>
  <c r="P45" i="44"/>
  <c r="P160" i="44" s="1"/>
  <c r="Q45" i="44"/>
  <c r="R45" i="44"/>
  <c r="R160" i="44" s="1"/>
  <c r="S45" i="44"/>
  <c r="T45" i="44"/>
  <c r="Z45" i="44"/>
  <c r="Z160" i="44" s="1"/>
  <c r="AA45" i="44"/>
  <c r="AA160" i="44"/>
  <c r="AB45" i="44"/>
  <c r="AB160" i="44" s="1"/>
  <c r="AC45" i="44"/>
  <c r="AC160" i="44" s="1"/>
  <c r="P46" i="44"/>
  <c r="Q46" i="44"/>
  <c r="R46" i="44"/>
  <c r="R161" i="44" s="1"/>
  <c r="S46" i="44"/>
  <c r="T46" i="44"/>
  <c r="P47" i="44"/>
  <c r="Q47" i="44"/>
  <c r="Q162" i="44" s="1"/>
  <c r="R47" i="44"/>
  <c r="S47" i="44"/>
  <c r="T47" i="44"/>
  <c r="Z47" i="44"/>
  <c r="AA47" i="44"/>
  <c r="AB47" i="44"/>
  <c r="AC47" i="44"/>
  <c r="P48" i="44"/>
  <c r="Q48" i="44"/>
  <c r="R48" i="44"/>
  <c r="R163" i="44"/>
  <c r="S48" i="44"/>
  <c r="T48" i="44"/>
  <c r="P49" i="44"/>
  <c r="Q49" i="44"/>
  <c r="Q50" i="44" s="1"/>
  <c r="R49" i="44"/>
  <c r="R164" i="44"/>
  <c r="S49" i="44"/>
  <c r="T49" i="44"/>
  <c r="T50" i="44" s="1"/>
  <c r="P51" i="44"/>
  <c r="Q51" i="44"/>
  <c r="R51" i="44"/>
  <c r="R166" i="44" s="1"/>
  <c r="S51" i="44"/>
  <c r="T51" i="44"/>
  <c r="T166" i="44"/>
  <c r="Z51" i="44"/>
  <c r="Z166" i="44" s="1"/>
  <c r="AA51" i="44"/>
  <c r="AA166" i="44" s="1"/>
  <c r="AB51" i="44"/>
  <c r="AB166" i="44" s="1"/>
  <c r="AC51" i="44"/>
  <c r="AC166" i="44"/>
  <c r="P52" i="44"/>
  <c r="Q52" i="44"/>
  <c r="R52" i="44"/>
  <c r="R167" i="44"/>
  <c r="S52" i="44"/>
  <c r="T52" i="44"/>
  <c r="Z52" i="44"/>
  <c r="Z167" i="44" s="1"/>
  <c r="AA52" i="44"/>
  <c r="AA167" i="44" s="1"/>
  <c r="AB52" i="44"/>
  <c r="AB167" i="44" s="1"/>
  <c r="AC52" i="44"/>
  <c r="AC167" i="44" s="1"/>
  <c r="P53" i="44"/>
  <c r="Q53" i="44"/>
  <c r="R53" i="44"/>
  <c r="R168" i="44" s="1"/>
  <c r="S53" i="44"/>
  <c r="T53" i="44"/>
  <c r="Z53" i="44"/>
  <c r="Z168" i="44" s="1"/>
  <c r="AJ168" i="44" s="1"/>
  <c r="DR25" i="9" s="1"/>
  <c r="AA53" i="44"/>
  <c r="AA168" i="44" s="1"/>
  <c r="AB53" i="44"/>
  <c r="AB168" i="44" s="1"/>
  <c r="AC53" i="44"/>
  <c r="AC168" i="44" s="1"/>
  <c r="P54" i="44"/>
  <c r="Q54" i="44"/>
  <c r="R54" i="44"/>
  <c r="R169" i="44" s="1"/>
  <c r="S54" i="44"/>
  <c r="T54" i="44"/>
  <c r="Z54" i="44"/>
  <c r="Z169" i="44" s="1"/>
  <c r="AA54" i="44"/>
  <c r="AA169" i="44" s="1"/>
  <c r="AB54" i="44"/>
  <c r="AB169" i="44" s="1"/>
  <c r="AC54" i="44"/>
  <c r="AC169" i="44"/>
  <c r="P55" i="44"/>
  <c r="Q55" i="44"/>
  <c r="R55" i="44"/>
  <c r="R170" i="44" s="1"/>
  <c r="S55" i="44"/>
  <c r="T55" i="44"/>
  <c r="P56" i="44"/>
  <c r="Q56" i="44"/>
  <c r="Q171" i="44" s="1"/>
  <c r="R56" i="44"/>
  <c r="R171" i="44" s="1"/>
  <c r="S56" i="44"/>
  <c r="S171" i="44"/>
  <c r="T56" i="44"/>
  <c r="P57" i="44"/>
  <c r="Q57" i="44"/>
  <c r="R57" i="44"/>
  <c r="R172" i="44" s="1"/>
  <c r="S57" i="44"/>
  <c r="T57" i="44"/>
  <c r="Z57" i="44"/>
  <c r="Z173" i="44" s="1"/>
  <c r="AI173" i="44" s="1"/>
  <c r="EG25" i="7" s="1"/>
  <c r="AA57" i="44"/>
  <c r="AA173" i="44" s="1"/>
  <c r="AB57" i="44"/>
  <c r="AB173" i="44" s="1"/>
  <c r="AC57" i="44"/>
  <c r="AC173" i="44" s="1"/>
  <c r="P58" i="44"/>
  <c r="Q58" i="44"/>
  <c r="R58" i="44"/>
  <c r="R173" i="44" s="1"/>
  <c r="S58" i="44"/>
  <c r="T58" i="44"/>
  <c r="Z58" i="44"/>
  <c r="AA58" i="44"/>
  <c r="AB58" i="44"/>
  <c r="AC58" i="44"/>
  <c r="P59" i="44"/>
  <c r="P174" i="44" s="1"/>
  <c r="Q59" i="44"/>
  <c r="R59" i="44"/>
  <c r="S59" i="44"/>
  <c r="S174" i="44" s="1"/>
  <c r="T59" i="44"/>
  <c r="T174" i="44" s="1"/>
  <c r="Z59" i="44"/>
  <c r="AA59" i="44"/>
  <c r="AB59" i="44"/>
  <c r="AC59" i="44"/>
  <c r="P60" i="44"/>
  <c r="Q60" i="44"/>
  <c r="R60" i="44"/>
  <c r="R175" i="44" s="1"/>
  <c r="S60" i="44"/>
  <c r="S175" i="44" s="1"/>
  <c r="T60" i="44"/>
  <c r="Z60" i="44"/>
  <c r="AA60" i="44"/>
  <c r="AB60" i="44"/>
  <c r="AC60" i="44"/>
  <c r="P62" i="44"/>
  <c r="P64" i="44" s="1"/>
  <c r="Q62" i="44"/>
  <c r="S62" i="44"/>
  <c r="T62" i="44"/>
  <c r="S124" i="44"/>
  <c r="Z64" i="44"/>
  <c r="AA64" i="44"/>
  <c r="AB64" i="44"/>
  <c r="AC64" i="44"/>
  <c r="AI64" i="44"/>
  <c r="AJ64" i="44"/>
  <c r="AK64" i="44"/>
  <c r="AL64" i="44"/>
  <c r="P65" i="44"/>
  <c r="Q65" i="44"/>
  <c r="S65" i="44"/>
  <c r="T65" i="44"/>
  <c r="T67" i="44" s="1"/>
  <c r="P66" i="44"/>
  <c r="Q66" i="44"/>
  <c r="S66" i="44"/>
  <c r="S127" i="44"/>
  <c r="T66" i="44"/>
  <c r="Z67" i="44"/>
  <c r="AA67" i="44"/>
  <c r="AB67" i="44"/>
  <c r="AC67" i="44"/>
  <c r="AI67" i="44"/>
  <c r="AJ67" i="44"/>
  <c r="AK67" i="44"/>
  <c r="AL67" i="44"/>
  <c r="P68" i="44"/>
  <c r="Q68" i="44"/>
  <c r="Q129" i="44" s="1"/>
  <c r="S68" i="44"/>
  <c r="T68" i="44"/>
  <c r="P69" i="44"/>
  <c r="Q69" i="44"/>
  <c r="Q130" i="44" s="1"/>
  <c r="S69" i="44"/>
  <c r="T69" i="44"/>
  <c r="P70" i="44"/>
  <c r="Q70" i="44"/>
  <c r="S70" i="44"/>
  <c r="T70" i="44"/>
  <c r="P72" i="44"/>
  <c r="Q72" i="44"/>
  <c r="S72" i="44"/>
  <c r="T72" i="44"/>
  <c r="T133" i="44" s="1"/>
  <c r="P73" i="44"/>
  <c r="Q73" i="44"/>
  <c r="S73" i="44"/>
  <c r="T73" i="44"/>
  <c r="Z73" i="44"/>
  <c r="AA73" i="44"/>
  <c r="AB73" i="44"/>
  <c r="AC73" i="44"/>
  <c r="AI73" i="44"/>
  <c r="AJ73" i="44"/>
  <c r="AK73" i="44"/>
  <c r="AL73" i="44"/>
  <c r="P74" i="44"/>
  <c r="Q74" i="44"/>
  <c r="S74" i="44"/>
  <c r="T74" i="44"/>
  <c r="Z74" i="44"/>
  <c r="AA74" i="44"/>
  <c r="AB74" i="44"/>
  <c r="AC74" i="44"/>
  <c r="AI74" i="44"/>
  <c r="AJ74" i="44"/>
  <c r="AK74" i="44"/>
  <c r="AL74" i="44"/>
  <c r="P75" i="44"/>
  <c r="Q75" i="44"/>
  <c r="S75" i="44"/>
  <c r="T75" i="44"/>
  <c r="Z75" i="44"/>
  <c r="AA75" i="44"/>
  <c r="AA82" i="44" s="1"/>
  <c r="AB75" i="44"/>
  <c r="AC75" i="44"/>
  <c r="AC82" i="44" s="1"/>
  <c r="AI75" i="44"/>
  <c r="AI82" i="44" s="1"/>
  <c r="AJ75" i="44"/>
  <c r="AK75" i="44"/>
  <c r="AL75" i="44"/>
  <c r="AL82" i="44" s="1"/>
  <c r="P76" i="44"/>
  <c r="Q76" i="44"/>
  <c r="S76" i="44"/>
  <c r="T76" i="44"/>
  <c r="T137" i="44" s="1"/>
  <c r="P77" i="44"/>
  <c r="Q77" i="44"/>
  <c r="S77" i="44"/>
  <c r="T77" i="44"/>
  <c r="P78" i="44"/>
  <c r="Q78" i="44"/>
  <c r="S78" i="44"/>
  <c r="S139" i="44" s="1"/>
  <c r="T78" i="44"/>
  <c r="P79" i="44"/>
  <c r="Q79" i="44"/>
  <c r="S79" i="44"/>
  <c r="T79" i="44"/>
  <c r="P80" i="44"/>
  <c r="Q80" i="44"/>
  <c r="S80" i="44"/>
  <c r="S141" i="44" s="1"/>
  <c r="T80" i="44"/>
  <c r="Z80" i="44"/>
  <c r="AA80" i="44"/>
  <c r="AB80" i="44"/>
  <c r="AC80" i="44"/>
  <c r="AI80" i="44"/>
  <c r="AJ80" i="44"/>
  <c r="AJ82" i="44" s="1"/>
  <c r="AK80" i="44"/>
  <c r="AL80" i="44"/>
  <c r="P81" i="44"/>
  <c r="Q81" i="44"/>
  <c r="Q142" i="44"/>
  <c r="S81" i="44"/>
  <c r="T81" i="44"/>
  <c r="P82" i="44"/>
  <c r="Q82" i="44"/>
  <c r="S82" i="44"/>
  <c r="T82" i="44"/>
  <c r="P83" i="44"/>
  <c r="P144" i="44"/>
  <c r="Q83" i="44"/>
  <c r="S83" i="44"/>
  <c r="T83" i="44"/>
  <c r="P84" i="44"/>
  <c r="Q84" i="44"/>
  <c r="Q145" i="44" s="1"/>
  <c r="S84" i="44"/>
  <c r="T84" i="44"/>
  <c r="P85" i="44"/>
  <c r="Q85" i="44"/>
  <c r="Q146" i="44"/>
  <c r="S85" i="44"/>
  <c r="T85" i="44"/>
  <c r="Z86" i="44"/>
  <c r="AA86" i="44"/>
  <c r="AB86" i="44"/>
  <c r="AC86" i="44"/>
  <c r="AI86" i="44"/>
  <c r="AJ86" i="44"/>
  <c r="AK86" i="44"/>
  <c r="AL86" i="44"/>
  <c r="P87" i="44"/>
  <c r="Q87" i="44"/>
  <c r="S87" i="44"/>
  <c r="T87" i="44"/>
  <c r="P88" i="44"/>
  <c r="P149" i="44"/>
  <c r="Q88" i="44"/>
  <c r="Q149" i="44"/>
  <c r="S88" i="44"/>
  <c r="T88" i="44"/>
  <c r="Z88" i="44"/>
  <c r="AA88" i="44"/>
  <c r="AB88" i="44"/>
  <c r="AC88" i="44"/>
  <c r="AI88" i="44"/>
  <c r="AJ88" i="44"/>
  <c r="AK88" i="44"/>
  <c r="AL88" i="44"/>
  <c r="P89" i="44"/>
  <c r="P150" i="44"/>
  <c r="Q89" i="44"/>
  <c r="S89" i="44"/>
  <c r="T89" i="44"/>
  <c r="Z89" i="44"/>
  <c r="AA89" i="44"/>
  <c r="AB89" i="44"/>
  <c r="AC89" i="44"/>
  <c r="AI89" i="44"/>
  <c r="AJ89" i="44"/>
  <c r="AK89" i="44"/>
  <c r="AL89" i="44"/>
  <c r="P90" i="44"/>
  <c r="P151" i="44" s="1"/>
  <c r="Q90" i="44"/>
  <c r="S90" i="44"/>
  <c r="T90" i="44"/>
  <c r="P91" i="44"/>
  <c r="Q91" i="44"/>
  <c r="S91" i="44"/>
  <c r="T91" i="44"/>
  <c r="T152" i="44" s="1"/>
  <c r="P92" i="44"/>
  <c r="Q92" i="44"/>
  <c r="S92" i="44"/>
  <c r="T92" i="44"/>
  <c r="Z92" i="44"/>
  <c r="AA92" i="44"/>
  <c r="AB92" i="44"/>
  <c r="AC92" i="44"/>
  <c r="AI92" i="44"/>
  <c r="AJ92" i="44"/>
  <c r="AK92" i="44"/>
  <c r="AL92" i="44"/>
  <c r="P93" i="44"/>
  <c r="P154" i="44"/>
  <c r="Q93" i="44"/>
  <c r="S93" i="44"/>
  <c r="T93" i="44"/>
  <c r="Z93" i="44"/>
  <c r="AA93" i="44"/>
  <c r="AB93" i="44"/>
  <c r="AC93" i="44"/>
  <c r="AI93" i="44"/>
  <c r="AJ93" i="44"/>
  <c r="AK93" i="44"/>
  <c r="AL93" i="44"/>
  <c r="P94" i="44"/>
  <c r="Q94" i="44"/>
  <c r="S94" i="44"/>
  <c r="T94" i="44"/>
  <c r="T155" i="44" s="1"/>
  <c r="Z94" i="44"/>
  <c r="AA94" i="44"/>
  <c r="AB94" i="44"/>
  <c r="AC94" i="44"/>
  <c r="AI94" i="44"/>
  <c r="AJ94" i="44"/>
  <c r="AK94" i="44"/>
  <c r="AL94" i="44"/>
  <c r="P95" i="44"/>
  <c r="Q95" i="44"/>
  <c r="Q156" i="44" s="1"/>
  <c r="S95" i="44"/>
  <c r="T95" i="44"/>
  <c r="Z95" i="44"/>
  <c r="AA95" i="44"/>
  <c r="AB95" i="44"/>
  <c r="AC95" i="44"/>
  <c r="AI95" i="44"/>
  <c r="AJ95" i="44"/>
  <c r="AK95" i="44"/>
  <c r="AL95" i="44"/>
  <c r="P96" i="44"/>
  <c r="Q96" i="44"/>
  <c r="S96" i="44"/>
  <c r="S157" i="44" s="1"/>
  <c r="T96" i="44"/>
  <c r="Z96" i="44"/>
  <c r="AA96" i="44"/>
  <c r="AB96" i="44"/>
  <c r="AC96" i="44"/>
  <c r="AI96" i="44"/>
  <c r="AJ96" i="44"/>
  <c r="AK96" i="44"/>
  <c r="AL96" i="44"/>
  <c r="P97" i="44"/>
  <c r="Q97" i="44"/>
  <c r="S97" i="44"/>
  <c r="T97" i="44"/>
  <c r="Z98" i="44"/>
  <c r="AA98" i="44"/>
  <c r="AB98" i="44"/>
  <c r="AC98" i="44"/>
  <c r="AI98" i="44"/>
  <c r="AJ98" i="44"/>
  <c r="AK98" i="44"/>
  <c r="AL98" i="44"/>
  <c r="P99" i="44"/>
  <c r="Q99" i="44"/>
  <c r="S99" i="44"/>
  <c r="T99" i="44"/>
  <c r="T160" i="44" s="1"/>
  <c r="Z99" i="44"/>
  <c r="AA99" i="44"/>
  <c r="AB99" i="44"/>
  <c r="AC99" i="44"/>
  <c r="AI99" i="44"/>
  <c r="AJ99" i="44"/>
  <c r="AK99" i="44"/>
  <c r="AL99" i="44"/>
  <c r="P100" i="44"/>
  <c r="Q100" i="44"/>
  <c r="S100" i="44"/>
  <c r="T100" i="44"/>
  <c r="P101" i="44"/>
  <c r="Q101" i="44"/>
  <c r="S101" i="44"/>
  <c r="S162" i="44" s="1"/>
  <c r="T101" i="44"/>
  <c r="Z101" i="44"/>
  <c r="AA101" i="44"/>
  <c r="AB101" i="44"/>
  <c r="AC101" i="44"/>
  <c r="AI101" i="44"/>
  <c r="AJ101" i="44"/>
  <c r="AK101" i="44"/>
  <c r="AL101" i="44"/>
  <c r="P102" i="44"/>
  <c r="Q102" i="44"/>
  <c r="S102" i="44"/>
  <c r="T102" i="44"/>
  <c r="T163" i="44" s="1"/>
  <c r="P103" i="44"/>
  <c r="Q103" i="44"/>
  <c r="S103" i="44"/>
  <c r="T103" i="44"/>
  <c r="Z104" i="44"/>
  <c r="AA104" i="44"/>
  <c r="AB104" i="44"/>
  <c r="AC104" i="44"/>
  <c r="AI104" i="44"/>
  <c r="AJ104" i="44"/>
  <c r="AK104" i="44"/>
  <c r="AL104" i="44"/>
  <c r="P105" i="44"/>
  <c r="Q105" i="44"/>
  <c r="S105" i="44"/>
  <c r="T105" i="44"/>
  <c r="Z105" i="44"/>
  <c r="AA105" i="44"/>
  <c r="AB105" i="44"/>
  <c r="AC105" i="44"/>
  <c r="AI105" i="44"/>
  <c r="AI113" i="44"/>
  <c r="AJ105" i="44"/>
  <c r="AK105" i="44"/>
  <c r="AL105" i="44"/>
  <c r="AL113" i="44"/>
  <c r="P106" i="44"/>
  <c r="Q106" i="44"/>
  <c r="S106" i="44"/>
  <c r="T106" i="44"/>
  <c r="P107" i="44"/>
  <c r="P168" i="44" s="1"/>
  <c r="Q107" i="44"/>
  <c r="S107" i="44"/>
  <c r="T107" i="44"/>
  <c r="T168" i="44" s="1"/>
  <c r="Z107" i="44"/>
  <c r="AA107" i="44"/>
  <c r="AB107" i="44"/>
  <c r="AC107" i="44"/>
  <c r="AI107" i="44"/>
  <c r="AJ107" i="44"/>
  <c r="AJ113" i="44" s="1"/>
  <c r="AK107" i="44"/>
  <c r="AK113" i="44"/>
  <c r="AL107" i="44"/>
  <c r="P108" i="44"/>
  <c r="P169" i="44" s="1"/>
  <c r="Q108" i="44"/>
  <c r="S108" i="44"/>
  <c r="T108" i="44"/>
  <c r="P109" i="44"/>
  <c r="Q109" i="44"/>
  <c r="Q170" i="44" s="1"/>
  <c r="S109" i="44"/>
  <c r="T109" i="44"/>
  <c r="P110" i="44"/>
  <c r="Q110" i="44"/>
  <c r="S110" i="44"/>
  <c r="T110" i="44"/>
  <c r="T171" i="44" s="1"/>
  <c r="P111" i="44"/>
  <c r="Q111" i="44"/>
  <c r="S111" i="44"/>
  <c r="T111" i="44"/>
  <c r="T172" i="44" s="1"/>
  <c r="P112" i="44"/>
  <c r="Q112" i="44"/>
  <c r="Q173" i="44"/>
  <c r="S112" i="44"/>
  <c r="T112" i="44"/>
  <c r="P113" i="44"/>
  <c r="Q113" i="44"/>
  <c r="S113" i="44"/>
  <c r="T113" i="44"/>
  <c r="P114" i="44"/>
  <c r="Q114" i="44"/>
  <c r="S114" i="44"/>
  <c r="T114" i="44"/>
  <c r="T175" i="44" s="1"/>
  <c r="Z114" i="44"/>
  <c r="AA114" i="44"/>
  <c r="AB114" i="44"/>
  <c r="AC114" i="44"/>
  <c r="AI114" i="44"/>
  <c r="AJ114" i="44"/>
  <c r="AK114" i="44"/>
  <c r="AL114" i="44"/>
  <c r="R137" i="44"/>
  <c r="R140" i="44"/>
  <c r="AI153" i="44"/>
  <c r="CE25" i="7" s="1"/>
  <c r="CG25" i="7" s="1"/>
  <c r="R162" i="44"/>
  <c r="T173" i="44"/>
  <c r="R174" i="44"/>
  <c r="P8" i="43"/>
  <c r="P123" i="43" s="1"/>
  <c r="Q8" i="43"/>
  <c r="R8" i="43"/>
  <c r="S8" i="43"/>
  <c r="T8" i="43"/>
  <c r="T123" i="43" s="1"/>
  <c r="P9" i="43"/>
  <c r="Q9" i="43"/>
  <c r="Q124" i="43" s="1"/>
  <c r="R9" i="43"/>
  <c r="R124" i="43" s="1"/>
  <c r="S9" i="43"/>
  <c r="S124" i="43"/>
  <c r="T9" i="43"/>
  <c r="T124" i="43" s="1"/>
  <c r="P11" i="43"/>
  <c r="Q11" i="43"/>
  <c r="R11" i="43"/>
  <c r="S11" i="43"/>
  <c r="T11" i="43"/>
  <c r="T13" i="43" s="1"/>
  <c r="Z11" i="43"/>
  <c r="Z126" i="43" s="1"/>
  <c r="AA11" i="43"/>
  <c r="AB11" i="43"/>
  <c r="AB126" i="43"/>
  <c r="AC11" i="43"/>
  <c r="P12" i="43"/>
  <c r="Q12" i="43"/>
  <c r="R12" i="43"/>
  <c r="R127" i="43" s="1"/>
  <c r="S12" i="43"/>
  <c r="T12" i="43"/>
  <c r="Z12" i="43"/>
  <c r="Z127" i="43" s="1"/>
  <c r="AA12" i="43"/>
  <c r="AA127" i="43" s="1"/>
  <c r="AB12" i="43"/>
  <c r="AC12" i="43"/>
  <c r="AC127" i="43"/>
  <c r="P14" i="43"/>
  <c r="Q14" i="43"/>
  <c r="Q129" i="43" s="1"/>
  <c r="R14" i="43"/>
  <c r="R129" i="43" s="1"/>
  <c r="S14" i="43"/>
  <c r="T14" i="43"/>
  <c r="Z14" i="43"/>
  <c r="Z129" i="43" s="1"/>
  <c r="AA14" i="43"/>
  <c r="AA129" i="43" s="1"/>
  <c r="AB14" i="43"/>
  <c r="AB129" i="43" s="1"/>
  <c r="AC14" i="43"/>
  <c r="AC129" i="43" s="1"/>
  <c r="P15" i="43"/>
  <c r="Q15" i="43"/>
  <c r="R15" i="43"/>
  <c r="R130" i="43" s="1"/>
  <c r="AA130" i="43" s="1"/>
  <c r="S15" i="43"/>
  <c r="T15" i="43"/>
  <c r="P16" i="43"/>
  <c r="Q16" i="43"/>
  <c r="R16" i="43"/>
  <c r="S16" i="43"/>
  <c r="T16" i="43"/>
  <c r="P18" i="43"/>
  <c r="Q18" i="43"/>
  <c r="R18" i="43"/>
  <c r="R133" i="43" s="1"/>
  <c r="S18" i="43"/>
  <c r="T18" i="43"/>
  <c r="P19" i="43"/>
  <c r="P134" i="43" s="1"/>
  <c r="Q19" i="43"/>
  <c r="R19" i="43"/>
  <c r="R134" i="43" s="1"/>
  <c r="S19" i="43"/>
  <c r="T19" i="43"/>
  <c r="T134" i="43" s="1"/>
  <c r="P20" i="43"/>
  <c r="Q20" i="43"/>
  <c r="R20" i="43"/>
  <c r="R135" i="43"/>
  <c r="S20" i="43"/>
  <c r="T20" i="43"/>
  <c r="P21" i="43"/>
  <c r="Q21" i="43"/>
  <c r="Q136" i="43" s="1"/>
  <c r="R21" i="43"/>
  <c r="R136" i="43" s="1"/>
  <c r="S21" i="43"/>
  <c r="T21" i="43"/>
  <c r="P22" i="43"/>
  <c r="Q22" i="43"/>
  <c r="R22" i="43"/>
  <c r="R137" i="43" s="1"/>
  <c r="S22" i="43"/>
  <c r="T22" i="43"/>
  <c r="T137" i="43" s="1"/>
  <c r="P23" i="43"/>
  <c r="Q23" i="43"/>
  <c r="R23" i="43"/>
  <c r="R138" i="43"/>
  <c r="S23" i="43"/>
  <c r="T23" i="43"/>
  <c r="P24" i="43"/>
  <c r="Q24" i="43"/>
  <c r="Q139" i="43" s="1"/>
  <c r="R24" i="43"/>
  <c r="S24" i="43"/>
  <c r="T24" i="43"/>
  <c r="Z24" i="43"/>
  <c r="AA24" i="43"/>
  <c r="AB24" i="43"/>
  <c r="AC24" i="43"/>
  <c r="P25" i="43"/>
  <c r="Q25" i="43"/>
  <c r="R25" i="43"/>
  <c r="R140" i="43"/>
  <c r="S25" i="43"/>
  <c r="T25" i="43"/>
  <c r="Z25" i="43"/>
  <c r="Z140" i="43" s="1"/>
  <c r="AA25" i="43"/>
  <c r="AA140" i="43"/>
  <c r="AB25" i="43"/>
  <c r="AC25" i="43"/>
  <c r="AC140" i="43"/>
  <c r="P26" i="43"/>
  <c r="P141" i="43" s="1"/>
  <c r="Q26" i="43"/>
  <c r="R26" i="43"/>
  <c r="R141" i="43"/>
  <c r="S26" i="43"/>
  <c r="T26" i="43"/>
  <c r="P27" i="43"/>
  <c r="Q27" i="43"/>
  <c r="R27" i="43"/>
  <c r="R142" i="43" s="1"/>
  <c r="S27" i="43"/>
  <c r="T27" i="43"/>
  <c r="P28" i="43"/>
  <c r="Q28" i="43"/>
  <c r="R28" i="43"/>
  <c r="R143" i="43" s="1"/>
  <c r="S28" i="43"/>
  <c r="T28" i="43"/>
  <c r="P29" i="43"/>
  <c r="Q29" i="43"/>
  <c r="R29" i="43"/>
  <c r="S29" i="43"/>
  <c r="T29" i="43"/>
  <c r="P30" i="43"/>
  <c r="Q30" i="43"/>
  <c r="Q145" i="43" s="1"/>
  <c r="R30" i="43"/>
  <c r="R145" i="43"/>
  <c r="S30" i="43"/>
  <c r="T30" i="43"/>
  <c r="P31" i="43"/>
  <c r="Q31" i="43"/>
  <c r="R31" i="43"/>
  <c r="S31" i="43"/>
  <c r="T31" i="43"/>
  <c r="P33" i="43"/>
  <c r="Q33" i="43"/>
  <c r="R33" i="43"/>
  <c r="R148" i="43"/>
  <c r="S33" i="43"/>
  <c r="S148" i="43" s="1"/>
  <c r="T33" i="43"/>
  <c r="Z33" i="43"/>
  <c r="AA33" i="43"/>
  <c r="AB33" i="43"/>
  <c r="AC33" i="43"/>
  <c r="P34" i="43"/>
  <c r="Q34" i="43"/>
  <c r="Q149" i="43" s="1"/>
  <c r="R34" i="43"/>
  <c r="R149" i="43"/>
  <c r="S34" i="43"/>
  <c r="S149" i="43" s="1"/>
  <c r="T34" i="43"/>
  <c r="P35" i="43"/>
  <c r="Q35" i="43"/>
  <c r="R35" i="43"/>
  <c r="R150" i="43"/>
  <c r="S35" i="43"/>
  <c r="T35" i="43"/>
  <c r="P36" i="43"/>
  <c r="Q36" i="43"/>
  <c r="Q151" i="43" s="1"/>
  <c r="R36" i="43"/>
  <c r="R151" i="43" s="1"/>
  <c r="S36" i="43"/>
  <c r="T36" i="43"/>
  <c r="P37" i="43"/>
  <c r="Q37" i="43"/>
  <c r="R37" i="43"/>
  <c r="R152" i="43"/>
  <c r="S37" i="43"/>
  <c r="T37" i="43"/>
  <c r="P38" i="43"/>
  <c r="Q38" i="43"/>
  <c r="Q153" i="43" s="1"/>
  <c r="R38" i="43"/>
  <c r="R153" i="43" s="1"/>
  <c r="S38" i="43"/>
  <c r="T38" i="43"/>
  <c r="Z38" i="43"/>
  <c r="Z153" i="43" s="1"/>
  <c r="AA38" i="43"/>
  <c r="AA153" i="43" s="1"/>
  <c r="AB38" i="43"/>
  <c r="AB153" i="43" s="1"/>
  <c r="AC38" i="43"/>
  <c r="AC153" i="43"/>
  <c r="P39" i="43"/>
  <c r="Q39" i="43"/>
  <c r="R39" i="43"/>
  <c r="R154" i="43" s="1"/>
  <c r="S39" i="43"/>
  <c r="T39" i="43"/>
  <c r="Z39" i="43"/>
  <c r="AA39" i="43"/>
  <c r="AB39" i="43"/>
  <c r="AC39" i="43"/>
  <c r="P40" i="43"/>
  <c r="Q40" i="43"/>
  <c r="R40" i="43"/>
  <c r="R155" i="43" s="1"/>
  <c r="S40" i="43"/>
  <c r="T40" i="43"/>
  <c r="Z40" i="43"/>
  <c r="Z155" i="43" s="1"/>
  <c r="AA40" i="43"/>
  <c r="AA155" i="43" s="1"/>
  <c r="AB40" i="43"/>
  <c r="AB155" i="43" s="1"/>
  <c r="AC40" i="43"/>
  <c r="AC155" i="43" s="1"/>
  <c r="P41" i="43"/>
  <c r="Q41" i="43"/>
  <c r="R41" i="43"/>
  <c r="R156" i="43" s="1"/>
  <c r="S41" i="43"/>
  <c r="T41" i="43"/>
  <c r="P42" i="43"/>
  <c r="Q42" i="43"/>
  <c r="Q44" i="43" s="1"/>
  <c r="R42" i="43"/>
  <c r="R157" i="43" s="1"/>
  <c r="S42" i="43"/>
  <c r="T42" i="43"/>
  <c r="P43" i="43"/>
  <c r="P158" i="43" s="1"/>
  <c r="Q43" i="43"/>
  <c r="Q158" i="43" s="1"/>
  <c r="R43" i="43"/>
  <c r="S43" i="43"/>
  <c r="T43" i="43"/>
  <c r="Z43" i="43"/>
  <c r="Z158" i="43" s="1"/>
  <c r="AA43" i="43"/>
  <c r="AA158" i="43" s="1"/>
  <c r="AB43" i="43"/>
  <c r="AB158" i="43"/>
  <c r="AC43" i="43"/>
  <c r="AC158" i="43" s="1"/>
  <c r="P45" i="43"/>
  <c r="Q45" i="43"/>
  <c r="R45" i="43"/>
  <c r="R160" i="43" s="1"/>
  <c r="S45" i="43"/>
  <c r="T45" i="43"/>
  <c r="Z45" i="43"/>
  <c r="Z160" i="43" s="1"/>
  <c r="AA45" i="43"/>
  <c r="AA160" i="43" s="1"/>
  <c r="AB45" i="43"/>
  <c r="AB160" i="43" s="1"/>
  <c r="AC45" i="43"/>
  <c r="AC160" i="43" s="1"/>
  <c r="P46" i="43"/>
  <c r="Q46" i="43"/>
  <c r="R46" i="43"/>
  <c r="R161" i="43" s="1"/>
  <c r="S46" i="43"/>
  <c r="T46" i="43"/>
  <c r="P47" i="43"/>
  <c r="Q47" i="43"/>
  <c r="R47" i="43"/>
  <c r="R162" i="43" s="1"/>
  <c r="S47" i="43"/>
  <c r="T47" i="43"/>
  <c r="Z47" i="43"/>
  <c r="AA47" i="43"/>
  <c r="AB47" i="43"/>
  <c r="AC47" i="43"/>
  <c r="P48" i="43"/>
  <c r="Q48" i="43"/>
  <c r="R48" i="43"/>
  <c r="R163" i="43" s="1"/>
  <c r="S48" i="43"/>
  <c r="T48" i="43"/>
  <c r="P49" i="43"/>
  <c r="Q49" i="43"/>
  <c r="R49" i="43"/>
  <c r="R164" i="43"/>
  <c r="S49" i="43"/>
  <c r="T49" i="43"/>
  <c r="P51" i="43"/>
  <c r="Q51" i="43"/>
  <c r="R51" i="43"/>
  <c r="R166" i="43"/>
  <c r="S51" i="43"/>
  <c r="T51" i="43"/>
  <c r="Z51" i="43"/>
  <c r="Z166" i="43"/>
  <c r="AA51" i="43"/>
  <c r="AA166" i="43" s="1"/>
  <c r="AB51" i="43"/>
  <c r="AB166" i="43" s="1"/>
  <c r="AC51" i="43"/>
  <c r="AC166" i="43" s="1"/>
  <c r="P52" i="43"/>
  <c r="Q52" i="43"/>
  <c r="R52" i="43"/>
  <c r="R167" i="43" s="1"/>
  <c r="S52" i="43"/>
  <c r="S167" i="43"/>
  <c r="T52" i="43"/>
  <c r="Z52" i="43"/>
  <c r="Z167" i="43"/>
  <c r="AA52" i="43"/>
  <c r="AA167" i="43" s="1"/>
  <c r="AB52" i="43"/>
  <c r="AB167" i="43" s="1"/>
  <c r="AC52" i="43"/>
  <c r="AC167" i="43" s="1"/>
  <c r="P53" i="43"/>
  <c r="Q53" i="43"/>
  <c r="Q168" i="43" s="1"/>
  <c r="R53" i="43"/>
  <c r="R168" i="43" s="1"/>
  <c r="S53" i="43"/>
  <c r="S168" i="43" s="1"/>
  <c r="T53" i="43"/>
  <c r="Z53" i="43"/>
  <c r="Z168" i="43"/>
  <c r="AA53" i="43"/>
  <c r="AA168" i="43" s="1"/>
  <c r="AB53" i="43"/>
  <c r="AB168" i="43" s="1"/>
  <c r="AC53" i="43"/>
  <c r="AC168" i="43" s="1"/>
  <c r="P54" i="43"/>
  <c r="Q54" i="43"/>
  <c r="R54" i="43"/>
  <c r="S54" i="43"/>
  <c r="T54" i="43"/>
  <c r="T169" i="43" s="1"/>
  <c r="Z54" i="43"/>
  <c r="Z169" i="43" s="1"/>
  <c r="AA54" i="43"/>
  <c r="AA169" i="43" s="1"/>
  <c r="AB54" i="43"/>
  <c r="AB169" i="43"/>
  <c r="AC54" i="43"/>
  <c r="AC169" i="43" s="1"/>
  <c r="P55" i="43"/>
  <c r="P170" i="43" s="1"/>
  <c r="Q55" i="43"/>
  <c r="Q170" i="43" s="1"/>
  <c r="R55" i="43"/>
  <c r="R170" i="43"/>
  <c r="S55" i="43"/>
  <c r="T55" i="43"/>
  <c r="T170" i="43" s="1"/>
  <c r="P56" i="43"/>
  <c r="P171" i="43"/>
  <c r="Q56" i="43"/>
  <c r="R56" i="43"/>
  <c r="R171" i="43" s="1"/>
  <c r="S56" i="43"/>
  <c r="T56" i="43"/>
  <c r="P57" i="43"/>
  <c r="Q57" i="43"/>
  <c r="Q172" i="43" s="1"/>
  <c r="R57" i="43"/>
  <c r="R172" i="43"/>
  <c r="S57" i="43"/>
  <c r="T57" i="43"/>
  <c r="T172" i="43" s="1"/>
  <c r="Z57" i="43"/>
  <c r="Z173" i="43"/>
  <c r="AA57" i="43"/>
  <c r="AA173" i="43"/>
  <c r="AB57" i="43"/>
  <c r="AB173" i="43"/>
  <c r="AC57" i="43"/>
  <c r="AC173" i="43"/>
  <c r="P58" i="43"/>
  <c r="Q58" i="43"/>
  <c r="R58" i="43"/>
  <c r="R173" i="43"/>
  <c r="S58" i="43"/>
  <c r="T58" i="43"/>
  <c r="Z58" i="43"/>
  <c r="AA58" i="43"/>
  <c r="AB58" i="43"/>
  <c r="AC58" i="43"/>
  <c r="P59" i="43"/>
  <c r="Q59" i="43"/>
  <c r="R59" i="43"/>
  <c r="S59" i="43"/>
  <c r="T59" i="43"/>
  <c r="Z59" i="43"/>
  <c r="AA59" i="43"/>
  <c r="AB59" i="43"/>
  <c r="AC59" i="43"/>
  <c r="P60" i="43"/>
  <c r="Q60" i="43"/>
  <c r="R60" i="43"/>
  <c r="R175" i="43" s="1"/>
  <c r="S60" i="43"/>
  <c r="T60" i="43"/>
  <c r="T175" i="43"/>
  <c r="Z60" i="43"/>
  <c r="AA60" i="43"/>
  <c r="AB60" i="43"/>
  <c r="AC60" i="43"/>
  <c r="P62" i="43"/>
  <c r="Q62" i="43"/>
  <c r="Q64" i="43" s="1"/>
  <c r="S62" i="43"/>
  <c r="S64" i="43"/>
  <c r="T62" i="43"/>
  <c r="T64" i="43"/>
  <c r="Z64" i="43"/>
  <c r="AA64" i="43"/>
  <c r="AB64" i="43"/>
  <c r="AC64" i="43"/>
  <c r="AI64" i="43"/>
  <c r="AJ64" i="43"/>
  <c r="AK64" i="43"/>
  <c r="AL64" i="43"/>
  <c r="P65" i="43"/>
  <c r="P126" i="43" s="1"/>
  <c r="Q65" i="43"/>
  <c r="S65" i="43"/>
  <c r="T65" i="43"/>
  <c r="P66" i="43"/>
  <c r="Q66" i="43"/>
  <c r="S66" i="43"/>
  <c r="S127" i="43" s="1"/>
  <c r="T66" i="43"/>
  <c r="Z67" i="43"/>
  <c r="AA67" i="43"/>
  <c r="AB67" i="43"/>
  <c r="AC67" i="43"/>
  <c r="AI67" i="43"/>
  <c r="AJ67" i="43"/>
  <c r="AK67" i="43"/>
  <c r="AL67" i="43"/>
  <c r="P68" i="43"/>
  <c r="Q68" i="43"/>
  <c r="S68" i="43"/>
  <c r="S129" i="43" s="1"/>
  <c r="T68" i="43"/>
  <c r="P69" i="43"/>
  <c r="Q69" i="43"/>
  <c r="S69" i="43"/>
  <c r="T69" i="43"/>
  <c r="P70" i="43"/>
  <c r="P131" i="43" s="1"/>
  <c r="Q70" i="43"/>
  <c r="Q131" i="43" s="1"/>
  <c r="S70" i="43"/>
  <c r="T70" i="43"/>
  <c r="T131" i="43"/>
  <c r="S71" i="43"/>
  <c r="P72" i="43"/>
  <c r="Q72" i="43"/>
  <c r="S72" i="43"/>
  <c r="T72" i="43"/>
  <c r="P73" i="43"/>
  <c r="Q73" i="43"/>
  <c r="S73" i="43"/>
  <c r="T73" i="43"/>
  <c r="Z73" i="43"/>
  <c r="AA73" i="43"/>
  <c r="AB73" i="43"/>
  <c r="AC73" i="43"/>
  <c r="AI73" i="43"/>
  <c r="AJ73" i="43"/>
  <c r="AK73" i="43"/>
  <c r="AL73" i="43"/>
  <c r="P74" i="43"/>
  <c r="Q74" i="43"/>
  <c r="Q135" i="43" s="1"/>
  <c r="S74" i="43"/>
  <c r="T74" i="43"/>
  <c r="T135" i="43" s="1"/>
  <c r="Z74" i="43"/>
  <c r="AA74" i="43"/>
  <c r="AB74" i="43"/>
  <c r="AC74" i="43"/>
  <c r="AI74" i="43"/>
  <c r="AJ74" i="43"/>
  <c r="AK74" i="43"/>
  <c r="AL74" i="43"/>
  <c r="P75" i="43"/>
  <c r="Q75" i="43"/>
  <c r="S75" i="43"/>
  <c r="T75" i="43"/>
  <c r="T136" i="43" s="1"/>
  <c r="Z75" i="43"/>
  <c r="AA75" i="43"/>
  <c r="AB75" i="43"/>
  <c r="AB82" i="43" s="1"/>
  <c r="AC75" i="43"/>
  <c r="AI75" i="43"/>
  <c r="AJ75" i="43"/>
  <c r="AK75" i="43"/>
  <c r="AL75" i="43"/>
  <c r="P76" i="43"/>
  <c r="Q76" i="43"/>
  <c r="Q137" i="43" s="1"/>
  <c r="S76" i="43"/>
  <c r="T76" i="43"/>
  <c r="P77" i="43"/>
  <c r="Q77" i="43"/>
  <c r="Q138" i="43" s="1"/>
  <c r="S77" i="43"/>
  <c r="S138" i="43" s="1"/>
  <c r="T77" i="43"/>
  <c r="P78" i="43"/>
  <c r="P139" i="43"/>
  <c r="Q78" i="43"/>
  <c r="S78" i="43"/>
  <c r="S139" i="43"/>
  <c r="T78" i="43"/>
  <c r="P79" i="43"/>
  <c r="Q79" i="43"/>
  <c r="S79" i="43"/>
  <c r="S140" i="43"/>
  <c r="T79" i="43"/>
  <c r="T140" i="43" s="1"/>
  <c r="P80" i="43"/>
  <c r="Q80" i="43"/>
  <c r="S80" i="43"/>
  <c r="T80" i="43"/>
  <c r="Z80" i="43"/>
  <c r="AA80" i="43"/>
  <c r="AB80" i="43"/>
  <c r="AC80" i="43"/>
  <c r="AI80" i="43"/>
  <c r="AI82" i="43" s="1"/>
  <c r="AJ80" i="43"/>
  <c r="AK80" i="43"/>
  <c r="AL80" i="43"/>
  <c r="P81" i="43"/>
  <c r="P142" i="43"/>
  <c r="Q81" i="43"/>
  <c r="S81" i="43"/>
  <c r="S142" i="43" s="1"/>
  <c r="T81" i="43"/>
  <c r="T142" i="43" s="1"/>
  <c r="P82" i="43"/>
  <c r="P143" i="43" s="1"/>
  <c r="Q82" i="43"/>
  <c r="S82" i="43"/>
  <c r="T82" i="43"/>
  <c r="P83" i="43"/>
  <c r="P144" i="43"/>
  <c r="Q83" i="43"/>
  <c r="S83" i="43"/>
  <c r="S86" i="43" s="1"/>
  <c r="T83" i="43"/>
  <c r="P84" i="43"/>
  <c r="Q84" i="43"/>
  <c r="S84" i="43"/>
  <c r="T84" i="43"/>
  <c r="T145" i="43"/>
  <c r="P85" i="43"/>
  <c r="Q85" i="43"/>
  <c r="Q86" i="43" s="1"/>
  <c r="S85" i="43"/>
  <c r="S146" i="43"/>
  <c r="T85" i="43"/>
  <c r="Z86" i="43"/>
  <c r="AA86" i="43"/>
  <c r="AB86" i="43"/>
  <c r="AC86" i="43"/>
  <c r="AI86" i="43"/>
  <c r="AJ86" i="43"/>
  <c r="AK86" i="43"/>
  <c r="AL86" i="43"/>
  <c r="P87" i="43"/>
  <c r="Q87" i="43"/>
  <c r="Q148" i="43" s="1"/>
  <c r="S87" i="43"/>
  <c r="T87" i="43"/>
  <c r="T148" i="43" s="1"/>
  <c r="P88" i="43"/>
  <c r="P149" i="43" s="1"/>
  <c r="Q88" i="43"/>
  <c r="S88" i="43"/>
  <c r="T88" i="43"/>
  <c r="Z88" i="43"/>
  <c r="AA88" i="43"/>
  <c r="AB88" i="43"/>
  <c r="AC88" i="43"/>
  <c r="AI88" i="43"/>
  <c r="AJ88" i="43"/>
  <c r="AK88" i="43"/>
  <c r="AL88" i="43"/>
  <c r="P89" i="43"/>
  <c r="Q89" i="43"/>
  <c r="S89" i="43"/>
  <c r="T89" i="43"/>
  <c r="T150" i="43" s="1"/>
  <c r="Z89" i="43"/>
  <c r="AA89" i="43"/>
  <c r="AB89" i="43"/>
  <c r="AC89" i="43"/>
  <c r="AI89" i="43"/>
  <c r="AJ89" i="43"/>
  <c r="AK89" i="43"/>
  <c r="AL89" i="43"/>
  <c r="P90" i="43"/>
  <c r="P151" i="43" s="1"/>
  <c r="Q90" i="43"/>
  <c r="S90" i="43"/>
  <c r="T90" i="43"/>
  <c r="P91" i="43"/>
  <c r="Q91" i="43"/>
  <c r="S91" i="43"/>
  <c r="T91" i="43"/>
  <c r="T152" i="43" s="1"/>
  <c r="P92" i="43"/>
  <c r="Q92" i="43"/>
  <c r="S92" i="43"/>
  <c r="S153" i="43" s="1"/>
  <c r="T92" i="43"/>
  <c r="Z92" i="43"/>
  <c r="AA92" i="43"/>
  <c r="AB92" i="43"/>
  <c r="AC92" i="43"/>
  <c r="AI92" i="43"/>
  <c r="AJ92" i="43"/>
  <c r="AK92" i="43"/>
  <c r="AL92" i="43"/>
  <c r="P93" i="43"/>
  <c r="Q93" i="43"/>
  <c r="S93" i="43"/>
  <c r="T93" i="43"/>
  <c r="Z93" i="43"/>
  <c r="AA93" i="43"/>
  <c r="AB93" i="43"/>
  <c r="AC93" i="43"/>
  <c r="AI93" i="43"/>
  <c r="AJ93" i="43"/>
  <c r="AK93" i="43"/>
  <c r="AL93" i="43"/>
  <c r="P94" i="43"/>
  <c r="P155" i="43" s="1"/>
  <c r="Q94" i="43"/>
  <c r="S94" i="43"/>
  <c r="T94" i="43"/>
  <c r="Z94" i="43"/>
  <c r="AA94" i="43"/>
  <c r="AB94" i="43"/>
  <c r="AC94" i="43"/>
  <c r="AI94" i="43"/>
  <c r="AJ94" i="43"/>
  <c r="AK94" i="43"/>
  <c r="AL94" i="43"/>
  <c r="P95" i="43"/>
  <c r="P156" i="43" s="1"/>
  <c r="Q95" i="43"/>
  <c r="S95" i="43"/>
  <c r="T95" i="43"/>
  <c r="Z95" i="43"/>
  <c r="AA95" i="43"/>
  <c r="AB95" i="43"/>
  <c r="AC95" i="43"/>
  <c r="AI95" i="43"/>
  <c r="AJ95" i="43"/>
  <c r="AK95" i="43"/>
  <c r="AL95" i="43"/>
  <c r="P96" i="43"/>
  <c r="P157" i="43" s="1"/>
  <c r="Q96" i="43"/>
  <c r="S96" i="43"/>
  <c r="T96" i="43"/>
  <c r="Z96" i="43"/>
  <c r="AA96" i="43"/>
  <c r="AB96" i="43"/>
  <c r="AC96" i="43"/>
  <c r="AI96" i="43"/>
  <c r="AJ96" i="43"/>
  <c r="AK96" i="43"/>
  <c r="AL96" i="43"/>
  <c r="P97" i="43"/>
  <c r="Q97" i="43"/>
  <c r="S97" i="43"/>
  <c r="S158" i="43" s="1"/>
  <c r="T97" i="43"/>
  <c r="Z98" i="43"/>
  <c r="AA98" i="43"/>
  <c r="AB98" i="43"/>
  <c r="AC98" i="43"/>
  <c r="AI98" i="43"/>
  <c r="AJ98" i="43"/>
  <c r="AK98" i="43"/>
  <c r="AL98" i="43"/>
  <c r="P99" i="43"/>
  <c r="Q99" i="43"/>
  <c r="S99" i="43"/>
  <c r="T99" i="43"/>
  <c r="Z99" i="43"/>
  <c r="AA99" i="43"/>
  <c r="AB99" i="43"/>
  <c r="AC99" i="43"/>
  <c r="AI99" i="43"/>
  <c r="AJ99" i="43"/>
  <c r="AK99" i="43"/>
  <c r="AL99" i="43"/>
  <c r="P100" i="43"/>
  <c r="Q100" i="43"/>
  <c r="S100" i="43"/>
  <c r="T100" i="43"/>
  <c r="T161" i="43" s="1"/>
  <c r="P101" i="43"/>
  <c r="Q101" i="43"/>
  <c r="S101" i="43"/>
  <c r="T101" i="43"/>
  <c r="Z101" i="43"/>
  <c r="AA101" i="43"/>
  <c r="AB101" i="43"/>
  <c r="AC101" i="43"/>
  <c r="AI101" i="43"/>
  <c r="AJ101" i="43"/>
  <c r="AK101" i="43"/>
  <c r="AL101" i="43"/>
  <c r="P102" i="43"/>
  <c r="Q102" i="43"/>
  <c r="S102" i="43"/>
  <c r="T102" i="43"/>
  <c r="P103" i="43"/>
  <c r="Q103" i="43"/>
  <c r="S103" i="43"/>
  <c r="T103" i="43"/>
  <c r="Z104" i="43"/>
  <c r="AA104" i="43"/>
  <c r="AB104" i="43"/>
  <c r="AC104" i="43"/>
  <c r="AI104" i="43"/>
  <c r="AJ104" i="43"/>
  <c r="AK104" i="43"/>
  <c r="AL104" i="43"/>
  <c r="P105" i="43"/>
  <c r="Q105" i="43"/>
  <c r="S105" i="43"/>
  <c r="T105" i="43"/>
  <c r="Z105" i="43"/>
  <c r="AA105" i="43"/>
  <c r="AA113" i="43" s="1"/>
  <c r="AB105" i="43"/>
  <c r="AB113" i="43" s="1"/>
  <c r="AC105" i="43"/>
  <c r="AI105" i="43"/>
  <c r="AJ105" i="43"/>
  <c r="AJ113" i="43" s="1"/>
  <c r="AK105" i="43"/>
  <c r="AL105" i="43"/>
  <c r="P106" i="43"/>
  <c r="Q106" i="43"/>
  <c r="S106" i="43"/>
  <c r="T106" i="43"/>
  <c r="P107" i="43"/>
  <c r="P168" i="43" s="1"/>
  <c r="AJ168" i="43" s="1"/>
  <c r="DR26" i="9" s="1"/>
  <c r="Q107" i="43"/>
  <c r="S107" i="43"/>
  <c r="T107" i="43"/>
  <c r="Z107" i="43"/>
  <c r="Z113" i="43" s="1"/>
  <c r="AA107" i="43"/>
  <c r="AB107" i="43"/>
  <c r="AC107" i="43"/>
  <c r="AC113" i="43" s="1"/>
  <c r="AI107" i="43"/>
  <c r="AI113" i="43" s="1"/>
  <c r="AJ107" i="43"/>
  <c r="AK107" i="43"/>
  <c r="AL107" i="43"/>
  <c r="P108" i="43"/>
  <c r="Q108" i="43"/>
  <c r="S108" i="43"/>
  <c r="S169" i="43"/>
  <c r="T108" i="43"/>
  <c r="P109" i="43"/>
  <c r="Q109" i="43"/>
  <c r="S109" i="43"/>
  <c r="T109" i="43"/>
  <c r="P110" i="43"/>
  <c r="Q110" i="43"/>
  <c r="S110" i="43"/>
  <c r="T110" i="43"/>
  <c r="P111" i="43"/>
  <c r="Q111" i="43"/>
  <c r="S111" i="43"/>
  <c r="S172" i="43" s="1"/>
  <c r="T111" i="43"/>
  <c r="P112" i="43"/>
  <c r="P173" i="43"/>
  <c r="Q112" i="43"/>
  <c r="Q173" i="43" s="1"/>
  <c r="AI173" i="43" s="1"/>
  <c r="S112" i="43"/>
  <c r="S173" i="43" s="1"/>
  <c r="T112" i="43"/>
  <c r="P113" i="43"/>
  <c r="P174" i="43" s="1"/>
  <c r="Q113" i="43"/>
  <c r="S113" i="43"/>
  <c r="T113" i="43"/>
  <c r="T174" i="43" s="1"/>
  <c r="P114" i="43"/>
  <c r="Q114" i="43"/>
  <c r="Q175" i="43" s="1"/>
  <c r="S114" i="43"/>
  <c r="S175" i="43" s="1"/>
  <c r="T114" i="43"/>
  <c r="Z114" i="43"/>
  <c r="AA114" i="43"/>
  <c r="AB114" i="43"/>
  <c r="AC114" i="43"/>
  <c r="AI114" i="43"/>
  <c r="AJ114" i="43"/>
  <c r="AK114" i="43"/>
  <c r="AL114" i="43"/>
  <c r="R123" i="43"/>
  <c r="P136" i="43"/>
  <c r="P138" i="43"/>
  <c r="R139" i="43"/>
  <c r="Q154" i="43"/>
  <c r="R158" i="43"/>
  <c r="R169" i="43"/>
  <c r="R174" i="43"/>
  <c r="P8" i="42"/>
  <c r="Q8" i="42"/>
  <c r="R8" i="42"/>
  <c r="R123" i="42" s="1"/>
  <c r="S8" i="42"/>
  <c r="T8" i="42"/>
  <c r="P9" i="42"/>
  <c r="Q9" i="42"/>
  <c r="Q124" i="42" s="1"/>
  <c r="R9" i="42"/>
  <c r="S9" i="42"/>
  <c r="S124" i="42" s="1"/>
  <c r="T9" i="42"/>
  <c r="P11" i="42"/>
  <c r="Q11" i="42"/>
  <c r="R11" i="42"/>
  <c r="R126" i="42" s="1"/>
  <c r="S11" i="42"/>
  <c r="T11" i="42"/>
  <c r="Z11" i="42"/>
  <c r="Z126" i="42" s="1"/>
  <c r="AA11" i="42"/>
  <c r="AB11" i="42"/>
  <c r="AB126" i="42" s="1"/>
  <c r="AC11" i="42"/>
  <c r="P12" i="42"/>
  <c r="Q12" i="42"/>
  <c r="R12" i="42"/>
  <c r="R127" i="42" s="1"/>
  <c r="S12" i="42"/>
  <c r="T12" i="42"/>
  <c r="Z12" i="42"/>
  <c r="AA12" i="42"/>
  <c r="AA127" i="42" s="1"/>
  <c r="AB12" i="42"/>
  <c r="AB127" i="42" s="1"/>
  <c r="AC12" i="42"/>
  <c r="AC127" i="42" s="1"/>
  <c r="P14" i="42"/>
  <c r="Q14" i="42"/>
  <c r="R14" i="42"/>
  <c r="R129" i="42" s="1"/>
  <c r="S14" i="42"/>
  <c r="T14" i="42"/>
  <c r="Z14" i="42"/>
  <c r="Z129" i="42"/>
  <c r="AA14" i="42"/>
  <c r="AA129" i="42" s="1"/>
  <c r="AB14" i="42"/>
  <c r="AB129" i="42"/>
  <c r="AC14" i="42"/>
  <c r="AC129" i="42" s="1"/>
  <c r="P15" i="42"/>
  <c r="Q15" i="42"/>
  <c r="R15" i="42"/>
  <c r="R130" i="42" s="1"/>
  <c r="S15" i="42"/>
  <c r="T15" i="42"/>
  <c r="P16" i="42"/>
  <c r="P131" i="42" s="1"/>
  <c r="Q16" i="42"/>
  <c r="R16" i="42"/>
  <c r="R131" i="42" s="1"/>
  <c r="S16" i="42"/>
  <c r="T16" i="42"/>
  <c r="P18" i="42"/>
  <c r="P133" i="42" s="1"/>
  <c r="Q18" i="42"/>
  <c r="R18" i="42"/>
  <c r="R133" i="42"/>
  <c r="S18" i="42"/>
  <c r="T18" i="42"/>
  <c r="P19" i="42"/>
  <c r="P134" i="42" s="1"/>
  <c r="Q19" i="42"/>
  <c r="R19" i="42"/>
  <c r="S19" i="42"/>
  <c r="T19" i="42"/>
  <c r="P20" i="42"/>
  <c r="Q20" i="42"/>
  <c r="R20" i="42"/>
  <c r="R135" i="42"/>
  <c r="S20" i="42"/>
  <c r="T20" i="42"/>
  <c r="P21" i="42"/>
  <c r="Q21" i="42"/>
  <c r="R21" i="42"/>
  <c r="R136" i="42" s="1"/>
  <c r="S21" i="42"/>
  <c r="T21" i="42"/>
  <c r="P22" i="42"/>
  <c r="Q22" i="42"/>
  <c r="R22" i="42"/>
  <c r="R137" i="42" s="1"/>
  <c r="S22" i="42"/>
  <c r="S137" i="42" s="1"/>
  <c r="T22" i="42"/>
  <c r="P23" i="42"/>
  <c r="Q23" i="42"/>
  <c r="R23" i="42"/>
  <c r="R138" i="42" s="1"/>
  <c r="S23" i="42"/>
  <c r="T23" i="42"/>
  <c r="P24" i="42"/>
  <c r="Q24" i="42"/>
  <c r="R24" i="42"/>
  <c r="R139" i="42"/>
  <c r="S24" i="42"/>
  <c r="S139" i="42" s="1"/>
  <c r="T24" i="42"/>
  <c r="Z24" i="42"/>
  <c r="AA24" i="42"/>
  <c r="AB24" i="42"/>
  <c r="AB28" i="42" s="1"/>
  <c r="AC24" i="42"/>
  <c r="P25" i="42"/>
  <c r="Q25" i="42"/>
  <c r="Q140" i="42" s="1"/>
  <c r="R25" i="42"/>
  <c r="R140" i="42" s="1"/>
  <c r="S25" i="42"/>
  <c r="T25" i="42"/>
  <c r="Z25" i="42"/>
  <c r="Z140" i="42" s="1"/>
  <c r="AA25" i="42"/>
  <c r="AA140" i="42" s="1"/>
  <c r="AB25" i="42"/>
  <c r="AB140" i="42"/>
  <c r="AC25" i="42"/>
  <c r="AC140" i="42"/>
  <c r="P26" i="42"/>
  <c r="Q26" i="42"/>
  <c r="Q141" i="42" s="1"/>
  <c r="R26" i="42"/>
  <c r="R141" i="42"/>
  <c r="S26" i="42"/>
  <c r="T26" i="42"/>
  <c r="P27" i="42"/>
  <c r="Q27" i="42"/>
  <c r="Q142" i="42" s="1"/>
  <c r="R27" i="42"/>
  <c r="R142" i="42" s="1"/>
  <c r="S27" i="42"/>
  <c r="T27" i="42"/>
  <c r="T142" i="42"/>
  <c r="P28" i="42"/>
  <c r="Q28" i="42"/>
  <c r="R28" i="42"/>
  <c r="R143" i="42"/>
  <c r="S28" i="42"/>
  <c r="T28" i="42"/>
  <c r="T143" i="42" s="1"/>
  <c r="P29" i="42"/>
  <c r="Q29" i="42"/>
  <c r="R29" i="42"/>
  <c r="S29" i="42"/>
  <c r="T29" i="42"/>
  <c r="P30" i="42"/>
  <c r="Q30" i="42"/>
  <c r="R30" i="42"/>
  <c r="R145" i="42" s="1"/>
  <c r="S30" i="42"/>
  <c r="T30" i="42"/>
  <c r="P31" i="42"/>
  <c r="Q31" i="42"/>
  <c r="R31" i="42"/>
  <c r="R146" i="42" s="1"/>
  <c r="S31" i="42"/>
  <c r="T31" i="42"/>
  <c r="P33" i="42"/>
  <c r="Q33" i="42"/>
  <c r="Q148" i="42" s="1"/>
  <c r="R33" i="42"/>
  <c r="R148" i="42"/>
  <c r="S33" i="42"/>
  <c r="T33" i="42"/>
  <c r="Z33" i="42"/>
  <c r="AA33" i="42"/>
  <c r="AB33" i="42"/>
  <c r="AC33" i="42"/>
  <c r="P34" i="42"/>
  <c r="Q34" i="42"/>
  <c r="R34" i="42"/>
  <c r="R149" i="42"/>
  <c r="S34" i="42"/>
  <c r="T34" i="42"/>
  <c r="P35" i="42"/>
  <c r="Q35" i="42"/>
  <c r="R35" i="42"/>
  <c r="R150" i="42" s="1"/>
  <c r="S35" i="42"/>
  <c r="T35" i="42"/>
  <c r="T150" i="42" s="1"/>
  <c r="P36" i="42"/>
  <c r="Q36" i="42"/>
  <c r="Q151" i="42" s="1"/>
  <c r="R36" i="42"/>
  <c r="R151" i="42"/>
  <c r="S36" i="42"/>
  <c r="T36" i="42"/>
  <c r="T151" i="42" s="1"/>
  <c r="P37" i="42"/>
  <c r="Q37" i="42"/>
  <c r="Q152" i="42" s="1"/>
  <c r="R37" i="42"/>
  <c r="R152" i="42" s="1"/>
  <c r="S37" i="42"/>
  <c r="T37" i="42"/>
  <c r="P38" i="42"/>
  <c r="P153" i="42" s="1"/>
  <c r="Q38" i="42"/>
  <c r="R38" i="42"/>
  <c r="R153" i="42" s="1"/>
  <c r="S38" i="42"/>
  <c r="T38" i="42"/>
  <c r="Z38" i="42"/>
  <c r="Z153" i="42" s="1"/>
  <c r="AA38" i="42"/>
  <c r="AA153" i="42" s="1"/>
  <c r="AB38" i="42"/>
  <c r="AB153" i="42" s="1"/>
  <c r="AC38" i="42"/>
  <c r="AC153" i="42" s="1"/>
  <c r="P39" i="42"/>
  <c r="P154" i="42"/>
  <c r="Q39" i="42"/>
  <c r="R39" i="42"/>
  <c r="S39" i="42"/>
  <c r="T39" i="42"/>
  <c r="T154" i="42" s="1"/>
  <c r="Z39" i="42"/>
  <c r="AA39" i="42"/>
  <c r="AB39" i="42"/>
  <c r="AC39" i="42"/>
  <c r="P40" i="42"/>
  <c r="Q40" i="42"/>
  <c r="Q155" i="42"/>
  <c r="R40" i="42"/>
  <c r="S40" i="42"/>
  <c r="T40" i="42"/>
  <c r="Z40" i="42"/>
  <c r="Z155" i="42" s="1"/>
  <c r="AA40" i="42"/>
  <c r="AA155" i="42" s="1"/>
  <c r="AB40" i="42"/>
  <c r="AB155" i="42" s="1"/>
  <c r="AC40" i="42"/>
  <c r="AC155" i="42" s="1"/>
  <c r="P41" i="42"/>
  <c r="Q41" i="42"/>
  <c r="R41" i="42"/>
  <c r="R156" i="42" s="1"/>
  <c r="S41" i="42"/>
  <c r="T41" i="42"/>
  <c r="P42" i="42"/>
  <c r="Q42" i="42"/>
  <c r="R42" i="42"/>
  <c r="S42" i="42"/>
  <c r="T42" i="42"/>
  <c r="P43" i="42"/>
  <c r="Q43" i="42"/>
  <c r="R43" i="42"/>
  <c r="S43" i="42"/>
  <c r="T43" i="42"/>
  <c r="Z43" i="42"/>
  <c r="Z158" i="42" s="1"/>
  <c r="AA43" i="42"/>
  <c r="AA158" i="42"/>
  <c r="AB43" i="42"/>
  <c r="AB158" i="42" s="1"/>
  <c r="AC43" i="42"/>
  <c r="AC158" i="42" s="1"/>
  <c r="P45" i="42"/>
  <c r="P160" i="42" s="1"/>
  <c r="Q45" i="42"/>
  <c r="R45" i="42"/>
  <c r="R160" i="42" s="1"/>
  <c r="S45" i="42"/>
  <c r="T45" i="42"/>
  <c r="Z45" i="42"/>
  <c r="Z160" i="42" s="1"/>
  <c r="AA45" i="42"/>
  <c r="AA160" i="42" s="1"/>
  <c r="AB45" i="42"/>
  <c r="AB160" i="42" s="1"/>
  <c r="AC45" i="42"/>
  <c r="AC160" i="42" s="1"/>
  <c r="P46" i="42"/>
  <c r="Q46" i="42"/>
  <c r="R46" i="42"/>
  <c r="R161" i="42" s="1"/>
  <c r="S46" i="42"/>
  <c r="T46" i="42"/>
  <c r="P47" i="42"/>
  <c r="P162" i="42" s="1"/>
  <c r="Q47" i="42"/>
  <c r="R47" i="42"/>
  <c r="S47" i="42"/>
  <c r="S162" i="42" s="1"/>
  <c r="T47" i="42"/>
  <c r="Z47" i="42"/>
  <c r="AA47" i="42"/>
  <c r="AB47" i="42"/>
  <c r="AC47" i="42"/>
  <c r="P48" i="42"/>
  <c r="Q48" i="42"/>
  <c r="R48" i="42"/>
  <c r="R163" i="42" s="1"/>
  <c r="S48" i="42"/>
  <c r="T48" i="42"/>
  <c r="P49" i="42"/>
  <c r="Q49" i="42"/>
  <c r="R49" i="42"/>
  <c r="R164" i="42" s="1"/>
  <c r="S49" i="42"/>
  <c r="S164" i="42" s="1"/>
  <c r="T49" i="42"/>
  <c r="P51" i="42"/>
  <c r="Q51" i="42"/>
  <c r="Q166" i="42" s="1"/>
  <c r="R51" i="42"/>
  <c r="R166" i="42" s="1"/>
  <c r="S51" i="42"/>
  <c r="S166" i="42" s="1"/>
  <c r="T51" i="42"/>
  <c r="Z51" i="42"/>
  <c r="Z166" i="42" s="1"/>
  <c r="AK166" i="42" s="1"/>
  <c r="DL85" i="9" s="1"/>
  <c r="AA51" i="42"/>
  <c r="AA166" i="42" s="1"/>
  <c r="AB51" i="42"/>
  <c r="AB166" i="42" s="1"/>
  <c r="AC51" i="42"/>
  <c r="AC166" i="42" s="1"/>
  <c r="P52" i="42"/>
  <c r="Q52" i="42"/>
  <c r="R52" i="42"/>
  <c r="R167" i="42" s="1"/>
  <c r="S52" i="42"/>
  <c r="T52" i="42"/>
  <c r="Z52" i="42"/>
  <c r="AA52" i="42"/>
  <c r="AA167" i="42" s="1"/>
  <c r="AB52" i="42"/>
  <c r="AB167" i="42"/>
  <c r="AC52" i="42"/>
  <c r="AC167" i="42" s="1"/>
  <c r="P53" i="42"/>
  <c r="Q53" i="42"/>
  <c r="Q168" i="42" s="1"/>
  <c r="R53" i="42"/>
  <c r="R168" i="42" s="1"/>
  <c r="S53" i="42"/>
  <c r="T53" i="42"/>
  <c r="Z53" i="42"/>
  <c r="Z168" i="42" s="1"/>
  <c r="AA53" i="42"/>
  <c r="AA168" i="42" s="1"/>
  <c r="AB53" i="42"/>
  <c r="AB168" i="42" s="1"/>
  <c r="AC53" i="42"/>
  <c r="AC168" i="42" s="1"/>
  <c r="P54" i="42"/>
  <c r="Q54" i="42"/>
  <c r="R54" i="42"/>
  <c r="R169" i="42" s="1"/>
  <c r="S54" i="42"/>
  <c r="T54" i="42"/>
  <c r="T169" i="42" s="1"/>
  <c r="Z54" i="42"/>
  <c r="Z169" i="42" s="1"/>
  <c r="AI169" i="42" s="1"/>
  <c r="DU27" i="7" s="1"/>
  <c r="DW27" i="7" s="1"/>
  <c r="AA54" i="42"/>
  <c r="AA169" i="42" s="1"/>
  <c r="AB54" i="42"/>
  <c r="AB169" i="42"/>
  <c r="AC54" i="42"/>
  <c r="AC169" i="42" s="1"/>
  <c r="P55" i="42"/>
  <c r="Q55" i="42"/>
  <c r="R55" i="42"/>
  <c r="R170" i="42" s="1"/>
  <c r="S55" i="42"/>
  <c r="T55" i="42"/>
  <c r="P56" i="42"/>
  <c r="Q56" i="42"/>
  <c r="Q171" i="42" s="1"/>
  <c r="R56" i="42"/>
  <c r="R171" i="42" s="1"/>
  <c r="S56" i="42"/>
  <c r="T56" i="42"/>
  <c r="P57" i="42"/>
  <c r="Q57" i="42"/>
  <c r="R57" i="42"/>
  <c r="R172" i="42" s="1"/>
  <c r="S57" i="42"/>
  <c r="T57" i="42"/>
  <c r="T172" i="42" s="1"/>
  <c r="Z57" i="42"/>
  <c r="Z173" i="42" s="1"/>
  <c r="AA57" i="42"/>
  <c r="AA173" i="42" s="1"/>
  <c r="AB57" i="42"/>
  <c r="AB173" i="42" s="1"/>
  <c r="AC57" i="42"/>
  <c r="AC173" i="42"/>
  <c r="P58" i="42"/>
  <c r="Q58" i="42"/>
  <c r="R58" i="42"/>
  <c r="R173" i="42"/>
  <c r="S58" i="42"/>
  <c r="T58" i="42"/>
  <c r="Z58" i="42"/>
  <c r="AA58" i="42"/>
  <c r="AB58" i="42"/>
  <c r="AC58" i="42"/>
  <c r="P59" i="42"/>
  <c r="P174" i="42"/>
  <c r="Q59" i="42"/>
  <c r="R59" i="42"/>
  <c r="S59" i="42"/>
  <c r="T59" i="42"/>
  <c r="T174" i="42" s="1"/>
  <c r="Z59" i="42"/>
  <c r="AA59" i="42"/>
  <c r="AB59" i="42"/>
  <c r="AC59" i="42"/>
  <c r="P60" i="42"/>
  <c r="Q60" i="42"/>
  <c r="R60" i="42"/>
  <c r="R175" i="42" s="1"/>
  <c r="S60" i="42"/>
  <c r="T60" i="42"/>
  <c r="Z60" i="42"/>
  <c r="AA60" i="42"/>
  <c r="AB60" i="42"/>
  <c r="AC60" i="42"/>
  <c r="P62" i="42"/>
  <c r="Q62" i="42"/>
  <c r="S62" i="42"/>
  <c r="T62" i="42"/>
  <c r="T124" i="42"/>
  <c r="Z64" i="42"/>
  <c r="AA64" i="42"/>
  <c r="AB64" i="42"/>
  <c r="AC64" i="42"/>
  <c r="AI64" i="42"/>
  <c r="AJ64" i="42"/>
  <c r="AK64" i="42"/>
  <c r="AL64" i="42"/>
  <c r="P65" i="42"/>
  <c r="P126" i="42" s="1"/>
  <c r="Q65" i="42"/>
  <c r="S65" i="42"/>
  <c r="S126" i="42" s="1"/>
  <c r="T65" i="42"/>
  <c r="T126" i="42" s="1"/>
  <c r="P66" i="42"/>
  <c r="Q66" i="42"/>
  <c r="S66" i="42"/>
  <c r="T66" i="42"/>
  <c r="T127" i="42"/>
  <c r="Z67" i="42"/>
  <c r="AA67" i="42"/>
  <c r="AB67" i="42"/>
  <c r="AC67" i="42"/>
  <c r="AI67" i="42"/>
  <c r="AJ67" i="42"/>
  <c r="AK67" i="42"/>
  <c r="AL67" i="42"/>
  <c r="P68" i="42"/>
  <c r="Q68" i="42"/>
  <c r="S68" i="42"/>
  <c r="T68" i="42"/>
  <c r="P69" i="42"/>
  <c r="Q69" i="42"/>
  <c r="S69" i="42"/>
  <c r="T69" i="42"/>
  <c r="P70" i="42"/>
  <c r="Q70" i="42"/>
  <c r="S70" i="42"/>
  <c r="S131" i="42" s="1"/>
  <c r="T70" i="42"/>
  <c r="P72" i="42"/>
  <c r="Q72" i="42"/>
  <c r="S72" i="42"/>
  <c r="T72" i="42"/>
  <c r="P73" i="42"/>
  <c r="Q73" i="42"/>
  <c r="S73" i="42"/>
  <c r="T73" i="42"/>
  <c r="Z73" i="42"/>
  <c r="AA73" i="42"/>
  <c r="AB73" i="42"/>
  <c r="AC73" i="42"/>
  <c r="AI73" i="42"/>
  <c r="AJ73" i="42"/>
  <c r="AK73" i="42"/>
  <c r="AL73" i="42"/>
  <c r="P74" i="42"/>
  <c r="Q74" i="42"/>
  <c r="S74" i="42"/>
  <c r="T74" i="42"/>
  <c r="T135" i="42" s="1"/>
  <c r="Z74" i="42"/>
  <c r="AA74" i="42"/>
  <c r="AB74" i="42"/>
  <c r="AC74" i="42"/>
  <c r="AI74" i="42"/>
  <c r="AJ74" i="42"/>
  <c r="AK74" i="42"/>
  <c r="AL74" i="42"/>
  <c r="P75" i="42"/>
  <c r="Q75" i="42"/>
  <c r="S75" i="42"/>
  <c r="T75" i="42"/>
  <c r="Z75" i="42"/>
  <c r="AA75" i="42"/>
  <c r="AB75" i="42"/>
  <c r="AB82" i="42"/>
  <c r="AC75" i="42"/>
  <c r="AI75" i="42"/>
  <c r="AJ75" i="42"/>
  <c r="AJ82" i="42"/>
  <c r="AK75" i="42"/>
  <c r="AL75" i="42"/>
  <c r="P76" i="42"/>
  <c r="Q76" i="42"/>
  <c r="S76" i="42"/>
  <c r="T76" i="42"/>
  <c r="P77" i="42"/>
  <c r="Q77" i="42"/>
  <c r="S77" i="42"/>
  <c r="T77" i="42"/>
  <c r="P78" i="42"/>
  <c r="Q78" i="42"/>
  <c r="S78" i="42"/>
  <c r="T78" i="42"/>
  <c r="P79" i="42"/>
  <c r="Q79" i="42"/>
  <c r="S79" i="42"/>
  <c r="T79" i="42"/>
  <c r="P80" i="42"/>
  <c r="Q80" i="42"/>
  <c r="S80" i="42"/>
  <c r="T80" i="42"/>
  <c r="T141" i="42"/>
  <c r="Z80" i="42"/>
  <c r="Z82" i="42"/>
  <c r="AA80" i="42"/>
  <c r="AA82" i="42"/>
  <c r="AB80" i="42"/>
  <c r="AC80" i="42"/>
  <c r="AI80" i="42"/>
  <c r="AI82" i="42"/>
  <c r="AJ80" i="42"/>
  <c r="AK80" i="42"/>
  <c r="AK82" i="42"/>
  <c r="AL80" i="42"/>
  <c r="AL82" i="42" s="1"/>
  <c r="P81" i="42"/>
  <c r="P142" i="42" s="1"/>
  <c r="Q81" i="42"/>
  <c r="S81" i="42"/>
  <c r="S142" i="42"/>
  <c r="T81" i="42"/>
  <c r="P82" i="42"/>
  <c r="P143" i="42"/>
  <c r="Q82" i="42"/>
  <c r="S82" i="42"/>
  <c r="T82" i="42"/>
  <c r="P83" i="42"/>
  <c r="Q83" i="42"/>
  <c r="Q144" i="42" s="1"/>
  <c r="S83" i="42"/>
  <c r="T83" i="42"/>
  <c r="P84" i="42"/>
  <c r="Q84" i="42"/>
  <c r="Q145" i="42" s="1"/>
  <c r="S84" i="42"/>
  <c r="T84" i="42"/>
  <c r="P85" i="42"/>
  <c r="P146" i="42"/>
  <c r="Q85" i="42"/>
  <c r="S85" i="42"/>
  <c r="T85" i="42"/>
  <c r="T146" i="42" s="1"/>
  <c r="Z86" i="42"/>
  <c r="AA86" i="42"/>
  <c r="AB86" i="42"/>
  <c r="AC86" i="42"/>
  <c r="AI86" i="42"/>
  <c r="AJ86" i="42"/>
  <c r="AK86" i="42"/>
  <c r="AL86" i="42"/>
  <c r="P87" i="42"/>
  <c r="P148" i="42" s="1"/>
  <c r="Q87" i="42"/>
  <c r="S87" i="42"/>
  <c r="S148" i="42" s="1"/>
  <c r="T87" i="42"/>
  <c r="P88" i="42"/>
  <c r="P149" i="42" s="1"/>
  <c r="Q88" i="42"/>
  <c r="S88" i="42"/>
  <c r="T88" i="42"/>
  <c r="T149" i="42" s="1"/>
  <c r="AC148" i="42" s="1"/>
  <c r="Z88" i="42"/>
  <c r="AA88" i="42"/>
  <c r="AB88" i="42"/>
  <c r="AC88" i="42"/>
  <c r="AI88" i="42"/>
  <c r="AJ88" i="42"/>
  <c r="AK88" i="42"/>
  <c r="AL88" i="42"/>
  <c r="P89" i="42"/>
  <c r="Q89" i="42"/>
  <c r="S89" i="42"/>
  <c r="S150" i="42" s="1"/>
  <c r="T89" i="42"/>
  <c r="Z89" i="42"/>
  <c r="AA89" i="42"/>
  <c r="AB89" i="42"/>
  <c r="AC89" i="42"/>
  <c r="AI89" i="42"/>
  <c r="AJ89" i="42"/>
  <c r="AK89" i="42"/>
  <c r="AL89" i="42"/>
  <c r="P90" i="42"/>
  <c r="P151" i="42"/>
  <c r="Q90" i="42"/>
  <c r="S90" i="42"/>
  <c r="S151" i="42" s="1"/>
  <c r="T90" i="42"/>
  <c r="P91" i="42"/>
  <c r="P152" i="42" s="1"/>
  <c r="Q91" i="42"/>
  <c r="S91" i="42"/>
  <c r="S152" i="42" s="1"/>
  <c r="T91" i="42"/>
  <c r="P92" i="42"/>
  <c r="Q92" i="42"/>
  <c r="S92" i="42"/>
  <c r="T92" i="42"/>
  <c r="Z92" i="42"/>
  <c r="AA92" i="42"/>
  <c r="AB92" i="42"/>
  <c r="AC92" i="42"/>
  <c r="AI92" i="42"/>
  <c r="AJ92" i="42"/>
  <c r="AK92" i="42"/>
  <c r="AL92" i="42"/>
  <c r="P93" i="42"/>
  <c r="Q93" i="42"/>
  <c r="S93" i="42"/>
  <c r="T93" i="42"/>
  <c r="Z93" i="42"/>
  <c r="AA93" i="42"/>
  <c r="AB93" i="42"/>
  <c r="AC93" i="42"/>
  <c r="AI93" i="42"/>
  <c r="AJ93" i="42"/>
  <c r="AK93" i="42"/>
  <c r="AL93" i="42"/>
  <c r="P94" i="42"/>
  <c r="P155" i="42"/>
  <c r="Q94" i="42"/>
  <c r="S94" i="42"/>
  <c r="T94" i="42"/>
  <c r="T155" i="42" s="1"/>
  <c r="Z94" i="42"/>
  <c r="AA94" i="42"/>
  <c r="AB94" i="42"/>
  <c r="AC94" i="42"/>
  <c r="AI94" i="42"/>
  <c r="AJ94" i="42"/>
  <c r="AK94" i="42"/>
  <c r="AL94" i="42"/>
  <c r="P95" i="42"/>
  <c r="Q95" i="42"/>
  <c r="Q156" i="42" s="1"/>
  <c r="S95" i="42"/>
  <c r="S156" i="42"/>
  <c r="T95" i="42"/>
  <c r="Z95" i="42"/>
  <c r="AA95" i="42"/>
  <c r="AB95" i="42"/>
  <c r="AC95" i="42"/>
  <c r="AI95" i="42"/>
  <c r="AJ95" i="42"/>
  <c r="AK95" i="42"/>
  <c r="AL95" i="42"/>
  <c r="P96" i="42"/>
  <c r="Q96" i="42"/>
  <c r="S96" i="42"/>
  <c r="T96" i="42"/>
  <c r="Z96" i="42"/>
  <c r="AA96" i="42"/>
  <c r="AB96" i="42"/>
  <c r="AC96" i="42"/>
  <c r="AI96" i="42"/>
  <c r="AJ96" i="42"/>
  <c r="AK96" i="42"/>
  <c r="AL96" i="42"/>
  <c r="P97" i="42"/>
  <c r="Q97" i="42"/>
  <c r="S97" i="42"/>
  <c r="S158" i="42" s="1"/>
  <c r="T97" i="42"/>
  <c r="Z98" i="42"/>
  <c r="AA98" i="42"/>
  <c r="AB98" i="42"/>
  <c r="AC98" i="42"/>
  <c r="AI98" i="42"/>
  <c r="AJ98" i="42"/>
  <c r="AK98" i="42"/>
  <c r="AL98" i="42"/>
  <c r="P99" i="42"/>
  <c r="Q99" i="42"/>
  <c r="Q160" i="42"/>
  <c r="S99" i="42"/>
  <c r="S160" i="42" s="1"/>
  <c r="T99" i="42"/>
  <c r="Z99" i="42"/>
  <c r="AA99" i="42"/>
  <c r="AB99" i="42"/>
  <c r="AC99" i="42"/>
  <c r="AI99" i="42"/>
  <c r="AJ99" i="42"/>
  <c r="AK99" i="42"/>
  <c r="AL99" i="42"/>
  <c r="P100" i="42"/>
  <c r="Q100" i="42"/>
  <c r="S100" i="42"/>
  <c r="S161" i="42" s="1"/>
  <c r="T100" i="42"/>
  <c r="P101" i="42"/>
  <c r="Q101" i="42"/>
  <c r="Q162" i="42" s="1"/>
  <c r="S101" i="42"/>
  <c r="T101" i="42"/>
  <c r="T162" i="42"/>
  <c r="Z101" i="42"/>
  <c r="AA101" i="42"/>
  <c r="AB101" i="42"/>
  <c r="AC101" i="42"/>
  <c r="AI101" i="42"/>
  <c r="AJ101" i="42"/>
  <c r="AK101" i="42"/>
  <c r="AL101" i="42"/>
  <c r="P102" i="42"/>
  <c r="Q102" i="42"/>
  <c r="S102" i="42"/>
  <c r="T102" i="42"/>
  <c r="P103" i="42"/>
  <c r="Q103" i="42"/>
  <c r="S103" i="42"/>
  <c r="S104" i="42" s="1"/>
  <c r="T103" i="42"/>
  <c r="T164" i="42" s="1"/>
  <c r="Z104" i="42"/>
  <c r="AA104" i="42"/>
  <c r="AB104" i="42"/>
  <c r="AC104" i="42"/>
  <c r="AI104" i="42"/>
  <c r="AJ104" i="42"/>
  <c r="AK104" i="42"/>
  <c r="AL104" i="42"/>
  <c r="P105" i="42"/>
  <c r="P166" i="42"/>
  <c r="Q105" i="42"/>
  <c r="S105" i="42"/>
  <c r="T105" i="42"/>
  <c r="Z105" i="42"/>
  <c r="AA105" i="42"/>
  <c r="AB105" i="42"/>
  <c r="AC105" i="42"/>
  <c r="AI105" i="42"/>
  <c r="AJ105" i="42"/>
  <c r="AK105" i="42"/>
  <c r="AL105" i="42"/>
  <c r="AL113" i="42" s="1"/>
  <c r="P106" i="42"/>
  <c r="P167" i="42" s="1"/>
  <c r="Q106" i="42"/>
  <c r="Q167" i="42" s="1"/>
  <c r="S106" i="42"/>
  <c r="S167" i="42"/>
  <c r="T106" i="42"/>
  <c r="T167" i="42" s="1"/>
  <c r="P107" i="42"/>
  <c r="P168" i="42" s="1"/>
  <c r="AJ168" i="42"/>
  <c r="DR27" i="9" s="1"/>
  <c r="DS27" i="9" s="1"/>
  <c r="Q107" i="42"/>
  <c r="S107" i="42"/>
  <c r="S168" i="42" s="1"/>
  <c r="T107" i="42"/>
  <c r="Z107" i="42"/>
  <c r="AA107" i="42"/>
  <c r="AB107" i="42"/>
  <c r="AB113" i="42" s="1"/>
  <c r="AC107" i="42"/>
  <c r="AC113" i="42"/>
  <c r="AI107" i="42"/>
  <c r="AJ107" i="42"/>
  <c r="AJ113" i="42" s="1"/>
  <c r="AK107" i="42"/>
  <c r="AK113" i="42"/>
  <c r="AL107" i="42"/>
  <c r="P108" i="42"/>
  <c r="Q108" i="42"/>
  <c r="Q169" i="42" s="1"/>
  <c r="S108" i="42"/>
  <c r="T108" i="42"/>
  <c r="P109" i="42"/>
  <c r="P170" i="42"/>
  <c r="Q109" i="42"/>
  <c r="S109" i="42"/>
  <c r="T109" i="42"/>
  <c r="T170" i="42" s="1"/>
  <c r="P110" i="42"/>
  <c r="Q110" i="42"/>
  <c r="S110" i="42"/>
  <c r="T110" i="42"/>
  <c r="P111" i="42"/>
  <c r="Q111" i="42"/>
  <c r="S111" i="42"/>
  <c r="T111" i="42"/>
  <c r="P112" i="42"/>
  <c r="Q112" i="42"/>
  <c r="Q173" i="42" s="1"/>
  <c r="S112" i="42"/>
  <c r="T112" i="42"/>
  <c r="T173" i="42" s="1"/>
  <c r="P113" i="42"/>
  <c r="Q113" i="42"/>
  <c r="S113" i="42"/>
  <c r="S174" i="42" s="1"/>
  <c r="T113" i="42"/>
  <c r="P114" i="42"/>
  <c r="Q114" i="42"/>
  <c r="Q175" i="42" s="1"/>
  <c r="S114" i="42"/>
  <c r="T114" i="42"/>
  <c r="Z114" i="42"/>
  <c r="AA114" i="42"/>
  <c r="AB114" i="42"/>
  <c r="AC114" i="42"/>
  <c r="AI114" i="42"/>
  <c r="AJ114" i="42"/>
  <c r="AK114" i="42"/>
  <c r="AL114" i="42"/>
  <c r="R134" i="42"/>
  <c r="R144" i="42"/>
  <c r="T148" i="42"/>
  <c r="R154" i="42"/>
  <c r="Q157" i="42"/>
  <c r="R157" i="42"/>
  <c r="R162" i="42"/>
  <c r="AI168" i="42"/>
  <c r="DR27" i="7" s="1"/>
  <c r="S172" i="42"/>
  <c r="R174" i="42"/>
  <c r="P8" i="41"/>
  <c r="Q8" i="41"/>
  <c r="R8" i="41"/>
  <c r="S8" i="41"/>
  <c r="T8" i="41"/>
  <c r="P9" i="41"/>
  <c r="Q9" i="41"/>
  <c r="Q124" i="41" s="1"/>
  <c r="R9" i="41"/>
  <c r="R124" i="41" s="1"/>
  <c r="S9" i="41"/>
  <c r="T9" i="41"/>
  <c r="T124" i="41" s="1"/>
  <c r="P11" i="41"/>
  <c r="Q11" i="41"/>
  <c r="R11" i="41"/>
  <c r="R126" i="41"/>
  <c r="S11" i="41"/>
  <c r="T11" i="41"/>
  <c r="Z11" i="41"/>
  <c r="AA11" i="41"/>
  <c r="AA126" i="41" s="1"/>
  <c r="AB11" i="41"/>
  <c r="AC11" i="41"/>
  <c r="P12" i="41"/>
  <c r="Q12" i="41"/>
  <c r="R12" i="41"/>
  <c r="R127" i="41" s="1"/>
  <c r="S12" i="41"/>
  <c r="T12" i="41"/>
  <c r="Z12" i="41"/>
  <c r="Z127" i="41" s="1"/>
  <c r="AA12" i="41"/>
  <c r="AB12" i="41"/>
  <c r="AC12" i="41"/>
  <c r="P14" i="41"/>
  <c r="Q14" i="41"/>
  <c r="R14" i="41"/>
  <c r="R129" i="41" s="1"/>
  <c r="S14" i="41"/>
  <c r="S129" i="41" s="1"/>
  <c r="T14" i="41"/>
  <c r="Z14" i="41"/>
  <c r="Z129" i="41"/>
  <c r="AA14" i="41"/>
  <c r="AA129" i="41" s="1"/>
  <c r="AB14" i="41"/>
  <c r="AB129" i="41" s="1"/>
  <c r="AC14" i="41"/>
  <c r="AC129" i="41" s="1"/>
  <c r="P15" i="41"/>
  <c r="P130" i="41" s="1"/>
  <c r="Q15" i="41"/>
  <c r="R15" i="41"/>
  <c r="S15" i="41"/>
  <c r="T15" i="41"/>
  <c r="P16" i="41"/>
  <c r="Q16" i="41"/>
  <c r="R16" i="41"/>
  <c r="R131" i="41"/>
  <c r="S16" i="41"/>
  <c r="T16" i="41"/>
  <c r="P18" i="41"/>
  <c r="Q18" i="41"/>
  <c r="Q133" i="41" s="1"/>
  <c r="R18" i="41"/>
  <c r="R133" i="41" s="1"/>
  <c r="S18" i="41"/>
  <c r="T18" i="41"/>
  <c r="P19" i="41"/>
  <c r="Q19" i="41"/>
  <c r="R19" i="41"/>
  <c r="R134" i="41"/>
  <c r="S19" i="41"/>
  <c r="T19" i="41"/>
  <c r="P20" i="41"/>
  <c r="Q20" i="41"/>
  <c r="R20" i="41"/>
  <c r="R135" i="41" s="1"/>
  <c r="S20" i="41"/>
  <c r="T20" i="41"/>
  <c r="P21" i="41"/>
  <c r="P136" i="41" s="1"/>
  <c r="Q21" i="41"/>
  <c r="R21" i="41"/>
  <c r="R136" i="41"/>
  <c r="S21" i="41"/>
  <c r="T21" i="41"/>
  <c r="P22" i="41"/>
  <c r="Q22" i="41"/>
  <c r="R22" i="41"/>
  <c r="R137" i="41" s="1"/>
  <c r="S22" i="41"/>
  <c r="T22" i="41"/>
  <c r="P23" i="41"/>
  <c r="Q23" i="41"/>
  <c r="R23" i="41"/>
  <c r="R138" i="41" s="1"/>
  <c r="S23" i="41"/>
  <c r="T23" i="41"/>
  <c r="T138" i="41" s="1"/>
  <c r="P24" i="41"/>
  <c r="Q24" i="41"/>
  <c r="R24" i="41"/>
  <c r="R139" i="41" s="1"/>
  <c r="S24" i="41"/>
  <c r="T24" i="41"/>
  <c r="Z24" i="41"/>
  <c r="AA24" i="41"/>
  <c r="AB24" i="41"/>
  <c r="AC24" i="41"/>
  <c r="P25" i="41"/>
  <c r="Q25" i="41"/>
  <c r="R25" i="41"/>
  <c r="R140" i="41" s="1"/>
  <c r="S25" i="41"/>
  <c r="T25" i="41"/>
  <c r="Z25" i="41"/>
  <c r="Z140" i="41" s="1"/>
  <c r="AA25" i="41"/>
  <c r="AA140" i="41" s="1"/>
  <c r="AB25" i="41"/>
  <c r="AB140" i="41" s="1"/>
  <c r="AC25" i="41"/>
  <c r="P26" i="41"/>
  <c r="Q26" i="41"/>
  <c r="Q141" i="41" s="1"/>
  <c r="R26" i="41"/>
  <c r="R141" i="41" s="1"/>
  <c r="S26" i="41"/>
  <c r="T26" i="41"/>
  <c r="T141" i="41" s="1"/>
  <c r="P27" i="41"/>
  <c r="Q27" i="41"/>
  <c r="Q142" i="41"/>
  <c r="R27" i="41"/>
  <c r="R142" i="41" s="1"/>
  <c r="S27" i="41"/>
  <c r="T27" i="41"/>
  <c r="P28" i="41"/>
  <c r="P143" i="41" s="1"/>
  <c r="Q28" i="41"/>
  <c r="R28" i="41"/>
  <c r="R143" i="41"/>
  <c r="S28" i="41"/>
  <c r="S143" i="41" s="1"/>
  <c r="T28" i="41"/>
  <c r="P29" i="41"/>
  <c r="Q29" i="41"/>
  <c r="R29" i="41"/>
  <c r="R144" i="41"/>
  <c r="S29" i="41"/>
  <c r="T29" i="41"/>
  <c r="P30" i="41"/>
  <c r="Q30" i="41"/>
  <c r="R30" i="41"/>
  <c r="S30" i="41"/>
  <c r="T30" i="41"/>
  <c r="P31" i="41"/>
  <c r="Q31" i="41"/>
  <c r="Q32" i="41" s="1"/>
  <c r="R31" i="41"/>
  <c r="R146" i="41" s="1"/>
  <c r="S31" i="41"/>
  <c r="T31" i="41"/>
  <c r="P33" i="41"/>
  <c r="Q33" i="41"/>
  <c r="R33" i="41"/>
  <c r="R148" i="41" s="1"/>
  <c r="S33" i="41"/>
  <c r="T33" i="41"/>
  <c r="Z33" i="41"/>
  <c r="AA33" i="41"/>
  <c r="AB33" i="41"/>
  <c r="AC33" i="41"/>
  <c r="P34" i="41"/>
  <c r="Q34" i="41"/>
  <c r="R34" i="41"/>
  <c r="R149" i="41" s="1"/>
  <c r="AA148" i="41"/>
  <c r="AA149" i="41" s="1"/>
  <c r="S34" i="41"/>
  <c r="T34" i="41"/>
  <c r="T149" i="41" s="1"/>
  <c r="P35" i="41"/>
  <c r="Q35" i="41"/>
  <c r="R35" i="41"/>
  <c r="R150" i="41" s="1"/>
  <c r="S35" i="41"/>
  <c r="T35" i="41"/>
  <c r="P36" i="41"/>
  <c r="Q36" i="41"/>
  <c r="R36" i="41"/>
  <c r="R151" i="41" s="1"/>
  <c r="S36" i="41"/>
  <c r="T36" i="41"/>
  <c r="P37" i="41"/>
  <c r="Q37" i="41"/>
  <c r="R37" i="41"/>
  <c r="R152" i="41" s="1"/>
  <c r="S37" i="41"/>
  <c r="T37" i="41"/>
  <c r="P38" i="41"/>
  <c r="Q38" i="41"/>
  <c r="R38" i="41"/>
  <c r="R153" i="41" s="1"/>
  <c r="S38" i="41"/>
  <c r="T38" i="41"/>
  <c r="Z38" i="41"/>
  <c r="Z153" i="41" s="1"/>
  <c r="AA38" i="41"/>
  <c r="AA153" i="41" s="1"/>
  <c r="AB38" i="41"/>
  <c r="AB153" i="41" s="1"/>
  <c r="AC38" i="41"/>
  <c r="AC153" i="41" s="1"/>
  <c r="P39" i="41"/>
  <c r="Q39" i="41"/>
  <c r="R39" i="41"/>
  <c r="S39" i="41"/>
  <c r="T39" i="41"/>
  <c r="Z39" i="41"/>
  <c r="AA39" i="41"/>
  <c r="AB39" i="41"/>
  <c r="AC39" i="41"/>
  <c r="P40" i="41"/>
  <c r="Q40" i="41"/>
  <c r="R40" i="41"/>
  <c r="R155" i="41" s="1"/>
  <c r="S40" i="41"/>
  <c r="T40" i="41"/>
  <c r="Z40" i="41"/>
  <c r="Z155" i="41" s="1"/>
  <c r="AA40" i="41"/>
  <c r="AA155" i="41" s="1"/>
  <c r="AB40" i="41"/>
  <c r="AB155" i="41"/>
  <c r="AC40" i="41"/>
  <c r="AC155" i="41" s="1"/>
  <c r="P41" i="41"/>
  <c r="Q41" i="41"/>
  <c r="R41" i="41"/>
  <c r="R156" i="41" s="1"/>
  <c r="S41" i="41"/>
  <c r="T41" i="41"/>
  <c r="P42" i="41"/>
  <c r="P157" i="41" s="1"/>
  <c r="Q42" i="41"/>
  <c r="R42" i="41"/>
  <c r="R157" i="41" s="1"/>
  <c r="S42" i="41"/>
  <c r="T42" i="41"/>
  <c r="P43" i="41"/>
  <c r="Q43" i="41"/>
  <c r="R43" i="41"/>
  <c r="S43" i="41"/>
  <c r="T43" i="41"/>
  <c r="Z43" i="41"/>
  <c r="Z158" i="41" s="1"/>
  <c r="AA43" i="41"/>
  <c r="AA158" i="41"/>
  <c r="AB43" i="41"/>
  <c r="AB158" i="41" s="1"/>
  <c r="AC43" i="41"/>
  <c r="AC158" i="41" s="1"/>
  <c r="P45" i="41"/>
  <c r="Q45" i="41"/>
  <c r="R45" i="41"/>
  <c r="R160" i="41" s="1"/>
  <c r="S45" i="41"/>
  <c r="T45" i="41"/>
  <c r="Z45" i="41"/>
  <c r="Z160" i="41" s="1"/>
  <c r="AA45" i="41"/>
  <c r="AA160" i="41" s="1"/>
  <c r="AB45" i="41"/>
  <c r="AB160" i="41"/>
  <c r="AC45" i="41"/>
  <c r="AC160" i="41" s="1"/>
  <c r="P46" i="41"/>
  <c r="Q46" i="41"/>
  <c r="R46" i="41"/>
  <c r="R161" i="41" s="1"/>
  <c r="S46" i="41"/>
  <c r="T46" i="41"/>
  <c r="T161" i="41" s="1"/>
  <c r="P47" i="41"/>
  <c r="Q47" i="41"/>
  <c r="R47" i="41"/>
  <c r="S47" i="41"/>
  <c r="S162" i="41" s="1"/>
  <c r="T47" i="41"/>
  <c r="Z47" i="41"/>
  <c r="AA47" i="41"/>
  <c r="AB47" i="41"/>
  <c r="AC47" i="41"/>
  <c r="P48" i="41"/>
  <c r="Q48" i="41"/>
  <c r="R48" i="41"/>
  <c r="S48" i="41"/>
  <c r="T48" i="41"/>
  <c r="P49" i="41"/>
  <c r="Q49" i="41"/>
  <c r="R49" i="41"/>
  <c r="R164" i="41" s="1"/>
  <c r="S49" i="41"/>
  <c r="S164" i="41" s="1"/>
  <c r="T49" i="41"/>
  <c r="T164" i="41"/>
  <c r="P51" i="41"/>
  <c r="Q51" i="41"/>
  <c r="R51" i="41"/>
  <c r="R166" i="41"/>
  <c r="S51" i="41"/>
  <c r="T51" i="41"/>
  <c r="Z51" i="41"/>
  <c r="Z166" i="41"/>
  <c r="AA51" i="41"/>
  <c r="AA166" i="41" s="1"/>
  <c r="AB51" i="41"/>
  <c r="AB166" i="41" s="1"/>
  <c r="AC51" i="41"/>
  <c r="AC166" i="41" s="1"/>
  <c r="P52" i="41"/>
  <c r="Q52" i="41"/>
  <c r="R52" i="41"/>
  <c r="S52" i="41"/>
  <c r="T52" i="41"/>
  <c r="T167" i="41" s="1"/>
  <c r="Z52" i="41"/>
  <c r="Z167" i="41" s="1"/>
  <c r="AA52" i="41"/>
  <c r="AA167" i="41" s="1"/>
  <c r="AB52" i="41"/>
  <c r="AB167" i="41" s="1"/>
  <c r="AC52" i="41"/>
  <c r="AC167" i="41" s="1"/>
  <c r="P53" i="41"/>
  <c r="Q53" i="41"/>
  <c r="Q168" i="41" s="1"/>
  <c r="R53" i="41"/>
  <c r="R168" i="41" s="1"/>
  <c r="S53" i="41"/>
  <c r="T53" i="41"/>
  <c r="Z53" i="41"/>
  <c r="Z168" i="41" s="1"/>
  <c r="AA53" i="41"/>
  <c r="AA168" i="41" s="1"/>
  <c r="AB53" i="41"/>
  <c r="AB168" i="41" s="1"/>
  <c r="AC53" i="41"/>
  <c r="AC168" i="41"/>
  <c r="P54" i="41"/>
  <c r="Q54" i="41"/>
  <c r="R54" i="41"/>
  <c r="R169" i="41" s="1"/>
  <c r="S54" i="41"/>
  <c r="S169" i="41" s="1"/>
  <c r="T54" i="41"/>
  <c r="Z54" i="41"/>
  <c r="Z169" i="41"/>
  <c r="AA54" i="41"/>
  <c r="AA169" i="41" s="1"/>
  <c r="AB54" i="41"/>
  <c r="AB169" i="41" s="1"/>
  <c r="AC54" i="41"/>
  <c r="AC169" i="41" s="1"/>
  <c r="P55" i="41"/>
  <c r="Q55" i="41"/>
  <c r="R55" i="41"/>
  <c r="R170" i="41"/>
  <c r="S55" i="41"/>
  <c r="S170" i="41" s="1"/>
  <c r="T55" i="41"/>
  <c r="P56" i="41"/>
  <c r="Q56" i="41"/>
  <c r="R56" i="41"/>
  <c r="R171" i="41" s="1"/>
  <c r="S56" i="41"/>
  <c r="S171" i="41" s="1"/>
  <c r="T56" i="41"/>
  <c r="P57" i="41"/>
  <c r="Q57" i="41"/>
  <c r="R57" i="41"/>
  <c r="R172" i="41" s="1"/>
  <c r="S57" i="41"/>
  <c r="T57" i="41"/>
  <c r="Z57" i="41"/>
  <c r="Z173" i="41"/>
  <c r="AA57" i="41"/>
  <c r="AA173" i="41" s="1"/>
  <c r="AB57" i="41"/>
  <c r="AB173" i="41"/>
  <c r="AC57" i="41"/>
  <c r="AC173" i="41" s="1"/>
  <c r="P58" i="41"/>
  <c r="Q58" i="41"/>
  <c r="R58" i="41"/>
  <c r="R173" i="41" s="1"/>
  <c r="S58" i="41"/>
  <c r="T58" i="41"/>
  <c r="Z58" i="41"/>
  <c r="AA58" i="41"/>
  <c r="AB58" i="41"/>
  <c r="AC58" i="41"/>
  <c r="P59" i="41"/>
  <c r="Q59" i="41"/>
  <c r="R59" i="41"/>
  <c r="S59" i="41"/>
  <c r="T59" i="41"/>
  <c r="Z59" i="41"/>
  <c r="AA59" i="41"/>
  <c r="AB59" i="41"/>
  <c r="AC59" i="41"/>
  <c r="P60" i="41"/>
  <c r="Q60" i="41"/>
  <c r="R60" i="41"/>
  <c r="R175" i="41" s="1"/>
  <c r="S60" i="41"/>
  <c r="T60" i="41"/>
  <c r="Z60" i="41"/>
  <c r="AA60" i="41"/>
  <c r="AB60" i="41"/>
  <c r="AC60" i="41"/>
  <c r="P62" i="41"/>
  <c r="Q62" i="41"/>
  <c r="Q123" i="41" s="1"/>
  <c r="S62" i="41"/>
  <c r="S123" i="41" s="1"/>
  <c r="T62" i="41"/>
  <c r="P64" i="41"/>
  <c r="Z64" i="41"/>
  <c r="AA64" i="41"/>
  <c r="AB64" i="41"/>
  <c r="AC64" i="41"/>
  <c r="AI64" i="41"/>
  <c r="AJ64" i="41"/>
  <c r="AK64" i="41"/>
  <c r="AL64" i="41"/>
  <c r="P65" i="41"/>
  <c r="Q65" i="41"/>
  <c r="S65" i="41"/>
  <c r="T65" i="41"/>
  <c r="P66" i="41"/>
  <c r="Q66" i="41"/>
  <c r="S66" i="41"/>
  <c r="S67" i="41" s="1"/>
  <c r="T66" i="41"/>
  <c r="T67" i="41"/>
  <c r="Z67" i="41"/>
  <c r="AA67" i="41"/>
  <c r="AB67" i="41"/>
  <c r="AC67" i="41"/>
  <c r="AI67" i="41"/>
  <c r="AJ67" i="41"/>
  <c r="AK67" i="41"/>
  <c r="AL67" i="41"/>
  <c r="P68" i="41"/>
  <c r="Q68" i="41"/>
  <c r="S68" i="41"/>
  <c r="T68" i="41"/>
  <c r="P69" i="41"/>
  <c r="Q69" i="41"/>
  <c r="S69" i="41"/>
  <c r="T69" i="41"/>
  <c r="P70" i="41"/>
  <c r="Q70" i="41"/>
  <c r="S70" i="41"/>
  <c r="T70" i="41"/>
  <c r="P72" i="41"/>
  <c r="P133" i="41" s="1"/>
  <c r="Q72" i="41"/>
  <c r="S72" i="41"/>
  <c r="T72" i="41"/>
  <c r="P73" i="41"/>
  <c r="Q73" i="41"/>
  <c r="S73" i="41"/>
  <c r="T73" i="41"/>
  <c r="Z73" i="41"/>
  <c r="AA73" i="41"/>
  <c r="AB73" i="41"/>
  <c r="AC73" i="41"/>
  <c r="AI73" i="41"/>
  <c r="AJ73" i="41"/>
  <c r="AK73" i="41"/>
  <c r="AL73" i="41"/>
  <c r="P74" i="41"/>
  <c r="Q74" i="41"/>
  <c r="S74" i="41"/>
  <c r="T74" i="41"/>
  <c r="Z74" i="41"/>
  <c r="AA74" i="41"/>
  <c r="AB74" i="41"/>
  <c r="AC74" i="41"/>
  <c r="AI74" i="41"/>
  <c r="AJ74" i="41"/>
  <c r="AK74" i="41"/>
  <c r="AL74" i="41"/>
  <c r="P75" i="41"/>
  <c r="Q75" i="41"/>
  <c r="S75" i="41"/>
  <c r="T75" i="41"/>
  <c r="T136" i="41" s="1"/>
  <c r="Z75" i="41"/>
  <c r="AA75" i="41"/>
  <c r="AB75" i="41"/>
  <c r="AC75" i="41"/>
  <c r="AC82" i="41"/>
  <c r="AI75" i="41"/>
  <c r="AJ75" i="41"/>
  <c r="AJ82" i="41" s="1"/>
  <c r="AK75" i="41"/>
  <c r="AK82" i="41"/>
  <c r="AL75" i="41"/>
  <c r="P76" i="41"/>
  <c r="Q76" i="41"/>
  <c r="S76" i="41"/>
  <c r="T76" i="41"/>
  <c r="P77" i="41"/>
  <c r="P138" i="41" s="1"/>
  <c r="Q77" i="41"/>
  <c r="S77" i="41"/>
  <c r="S138" i="41" s="1"/>
  <c r="T77" i="41"/>
  <c r="P78" i="41"/>
  <c r="Q78" i="41"/>
  <c r="S78" i="41"/>
  <c r="S139" i="41" s="1"/>
  <c r="T78" i="41"/>
  <c r="P79" i="41"/>
  <c r="P140" i="41" s="1"/>
  <c r="Q79" i="41"/>
  <c r="S79" i="41"/>
  <c r="T79" i="41"/>
  <c r="P80" i="41"/>
  <c r="P141" i="41" s="1"/>
  <c r="Q80" i="41"/>
  <c r="S80" i="41"/>
  <c r="S141" i="41" s="1"/>
  <c r="T80" i="41"/>
  <c r="Z80" i="41"/>
  <c r="Z82" i="41" s="1"/>
  <c r="AA80" i="41"/>
  <c r="AB80" i="41"/>
  <c r="AC80" i="41"/>
  <c r="AI80" i="41"/>
  <c r="AJ80" i="41"/>
  <c r="AK80" i="41"/>
  <c r="AL80" i="41"/>
  <c r="P81" i="41"/>
  <c r="P142" i="41" s="1"/>
  <c r="Q81" i="41"/>
  <c r="S81" i="41"/>
  <c r="S142" i="41" s="1"/>
  <c r="T81" i="41"/>
  <c r="P82" i="41"/>
  <c r="Q82" i="41"/>
  <c r="Q143" i="41" s="1"/>
  <c r="S82" i="41"/>
  <c r="T82" i="41"/>
  <c r="T143" i="41" s="1"/>
  <c r="P83" i="41"/>
  <c r="Q83" i="41"/>
  <c r="S83" i="41"/>
  <c r="T83" i="41"/>
  <c r="P84" i="41"/>
  <c r="P145" i="41" s="1"/>
  <c r="Q84" i="41"/>
  <c r="S84" i="41"/>
  <c r="T84" i="41"/>
  <c r="T145" i="41" s="1"/>
  <c r="P85" i="41"/>
  <c r="Q85" i="41"/>
  <c r="S85" i="41"/>
  <c r="T85" i="41"/>
  <c r="Z86" i="41"/>
  <c r="AA86" i="41"/>
  <c r="AB86" i="41"/>
  <c r="AC86" i="41"/>
  <c r="AI86" i="41"/>
  <c r="AJ86" i="41"/>
  <c r="AK86" i="41"/>
  <c r="AL86" i="41"/>
  <c r="P87" i="41"/>
  <c r="Q87" i="41"/>
  <c r="Q148" i="41" s="1"/>
  <c r="S87" i="41"/>
  <c r="T87" i="41"/>
  <c r="P88" i="41"/>
  <c r="Q88" i="41"/>
  <c r="Q149" i="41" s="1"/>
  <c r="S88" i="41"/>
  <c r="S149" i="41"/>
  <c r="T88" i="41"/>
  <c r="Z88" i="41"/>
  <c r="AA88" i="41"/>
  <c r="AB88" i="41"/>
  <c r="AC88" i="41"/>
  <c r="AI88" i="41"/>
  <c r="AJ88" i="41"/>
  <c r="AK88" i="41"/>
  <c r="AL88" i="41"/>
  <c r="P89" i="41"/>
  <c r="Q89" i="41"/>
  <c r="S89" i="41"/>
  <c r="S115" i="41" s="1"/>
  <c r="T89" i="41"/>
  <c r="Z89" i="41"/>
  <c r="AA89" i="41"/>
  <c r="AB89" i="41"/>
  <c r="AC89" i="41"/>
  <c r="AI89" i="41"/>
  <c r="AJ89" i="41"/>
  <c r="AK89" i="41"/>
  <c r="AL89" i="41"/>
  <c r="P90" i="41"/>
  <c r="Q90" i="41"/>
  <c r="S90" i="41"/>
  <c r="T90" i="41"/>
  <c r="P91" i="41"/>
  <c r="Q91" i="41"/>
  <c r="S91" i="41"/>
  <c r="T91" i="41"/>
  <c r="T152" i="41" s="1"/>
  <c r="P92" i="41"/>
  <c r="Q92" i="41"/>
  <c r="S92" i="41"/>
  <c r="T92" i="41"/>
  <c r="Z92" i="41"/>
  <c r="AA92" i="41"/>
  <c r="AB92" i="41"/>
  <c r="AC92" i="41"/>
  <c r="AI92" i="41"/>
  <c r="AJ92" i="41"/>
  <c r="AK92" i="41"/>
  <c r="AL92" i="41"/>
  <c r="P93" i="41"/>
  <c r="Q93" i="41"/>
  <c r="S93" i="41"/>
  <c r="T93" i="41"/>
  <c r="Z93" i="41"/>
  <c r="AA93" i="41"/>
  <c r="AB93" i="41"/>
  <c r="AC93" i="41"/>
  <c r="AI93" i="41"/>
  <c r="AJ93" i="41"/>
  <c r="AK93" i="41"/>
  <c r="AL93" i="41"/>
  <c r="P94" i="41"/>
  <c r="Q94" i="41"/>
  <c r="S94" i="41"/>
  <c r="T94" i="41"/>
  <c r="Z94" i="41"/>
  <c r="AA94" i="41"/>
  <c r="AB94" i="41"/>
  <c r="AC94" i="41"/>
  <c r="AI94" i="41"/>
  <c r="AJ94" i="41"/>
  <c r="AK94" i="41"/>
  <c r="AL94" i="41"/>
  <c r="P95" i="41"/>
  <c r="Q95" i="41"/>
  <c r="S95" i="41"/>
  <c r="T95" i="41"/>
  <c r="T156" i="41" s="1"/>
  <c r="Z95" i="41"/>
  <c r="AA95" i="41"/>
  <c r="AB95" i="41"/>
  <c r="AC95" i="41"/>
  <c r="AI95" i="41"/>
  <c r="AJ95" i="41"/>
  <c r="AK95" i="41"/>
  <c r="AL95" i="41"/>
  <c r="P96" i="41"/>
  <c r="Q96" i="41"/>
  <c r="S96" i="41"/>
  <c r="S157" i="41" s="1"/>
  <c r="T96" i="41"/>
  <c r="Z96" i="41"/>
  <c r="AA96" i="41"/>
  <c r="AB96" i="41"/>
  <c r="AC96" i="41"/>
  <c r="AI96" i="41"/>
  <c r="AJ96" i="41"/>
  <c r="AK96" i="41"/>
  <c r="AL96" i="41"/>
  <c r="P97" i="41"/>
  <c r="Q97" i="41"/>
  <c r="S97" i="41"/>
  <c r="S158" i="41" s="1"/>
  <c r="T97" i="41"/>
  <c r="Z98" i="41"/>
  <c r="AA98" i="41"/>
  <c r="AB98" i="41"/>
  <c r="AC98" i="41"/>
  <c r="AI98" i="41"/>
  <c r="AJ98" i="41"/>
  <c r="AK98" i="41"/>
  <c r="AL98" i="41"/>
  <c r="P99" i="41"/>
  <c r="Q99" i="41"/>
  <c r="S99" i="41"/>
  <c r="T99" i="41"/>
  <c r="T160" i="41" s="1"/>
  <c r="Z99" i="41"/>
  <c r="AA99" i="41"/>
  <c r="AB99" i="41"/>
  <c r="AC99" i="41"/>
  <c r="AI99" i="41"/>
  <c r="AJ99" i="41"/>
  <c r="AK99" i="41"/>
  <c r="AL99" i="41"/>
  <c r="P100" i="41"/>
  <c r="Q100" i="41"/>
  <c r="S100" i="41"/>
  <c r="S161" i="41" s="1"/>
  <c r="T100" i="41"/>
  <c r="P101" i="41"/>
  <c r="Q101" i="41"/>
  <c r="Q162" i="41"/>
  <c r="S101" i="41"/>
  <c r="T101" i="41"/>
  <c r="Z101" i="41"/>
  <c r="AA101" i="41"/>
  <c r="AB101" i="41"/>
  <c r="AC101" i="41"/>
  <c r="AI101" i="41"/>
  <c r="AJ101" i="41"/>
  <c r="AK101" i="41"/>
  <c r="AL101" i="41"/>
  <c r="P102" i="41"/>
  <c r="Q102" i="41"/>
  <c r="Q163" i="41" s="1"/>
  <c r="S102" i="41"/>
  <c r="T102" i="41"/>
  <c r="P103" i="41"/>
  <c r="Q103" i="41"/>
  <c r="Q164" i="41" s="1"/>
  <c r="S103" i="41"/>
  <c r="T103" i="41"/>
  <c r="T104" i="41" s="1"/>
  <c r="S104" i="41"/>
  <c r="Z104" i="41"/>
  <c r="AA104" i="41"/>
  <c r="AB104" i="41"/>
  <c r="AC104" i="41"/>
  <c r="AI104" i="41"/>
  <c r="AJ104" i="41"/>
  <c r="AK104" i="41"/>
  <c r="AL104" i="41"/>
  <c r="P105" i="41"/>
  <c r="P166" i="41" s="1"/>
  <c r="AJ166" i="41" s="1"/>
  <c r="DL28" i="9" s="1"/>
  <c r="Q105" i="41"/>
  <c r="Q166" i="41"/>
  <c r="S105" i="41"/>
  <c r="T105" i="41"/>
  <c r="Z105" i="41"/>
  <c r="AA105" i="41"/>
  <c r="AB105" i="41"/>
  <c r="AC105" i="41"/>
  <c r="AI105" i="41"/>
  <c r="AJ105" i="41"/>
  <c r="AK105" i="41"/>
  <c r="AL105" i="41"/>
  <c r="P106" i="41"/>
  <c r="Q106" i="41"/>
  <c r="S106" i="41"/>
  <c r="S167" i="41" s="1"/>
  <c r="T106" i="41"/>
  <c r="P107" i="41"/>
  <c r="Q107" i="41"/>
  <c r="S107" i="41"/>
  <c r="S168" i="41" s="1"/>
  <c r="T107" i="41"/>
  <c r="Z107" i="41"/>
  <c r="AA107" i="41"/>
  <c r="AB107" i="41"/>
  <c r="AB113" i="41" s="1"/>
  <c r="AC107" i="41"/>
  <c r="AI107" i="41"/>
  <c r="AJ107" i="41"/>
  <c r="AJ113" i="41" s="1"/>
  <c r="AK107" i="41"/>
  <c r="AL107" i="41"/>
  <c r="AL113" i="41"/>
  <c r="P108" i="41"/>
  <c r="Q108" i="41"/>
  <c r="Q169" i="41" s="1"/>
  <c r="AI169" i="41" s="1"/>
  <c r="DU28" i="7" s="1"/>
  <c r="DW28" i="7" s="1"/>
  <c r="S108" i="41"/>
  <c r="T108" i="41"/>
  <c r="P109" i="41"/>
  <c r="P170" i="41" s="1"/>
  <c r="Q109" i="41"/>
  <c r="S109" i="41"/>
  <c r="T109" i="41"/>
  <c r="P110" i="41"/>
  <c r="P171" i="41" s="1"/>
  <c r="Q110" i="41"/>
  <c r="S110" i="41"/>
  <c r="T110" i="41"/>
  <c r="T171" i="41"/>
  <c r="P111" i="41"/>
  <c r="Q111" i="41"/>
  <c r="S111" i="41"/>
  <c r="S172" i="41" s="1"/>
  <c r="T111" i="41"/>
  <c r="P112" i="41"/>
  <c r="Q112" i="41"/>
  <c r="Q173" i="41" s="1"/>
  <c r="S112" i="41"/>
  <c r="S173" i="41" s="1"/>
  <c r="T112" i="41"/>
  <c r="T173" i="41"/>
  <c r="P113" i="41"/>
  <c r="Q113" i="41"/>
  <c r="S113" i="41"/>
  <c r="S174" i="41"/>
  <c r="T113" i="41"/>
  <c r="P114" i="41"/>
  <c r="P175" i="41" s="1"/>
  <c r="Q114" i="41"/>
  <c r="S114" i="41"/>
  <c r="T114" i="41"/>
  <c r="Z114" i="41"/>
  <c r="AA114" i="41"/>
  <c r="AB114" i="41"/>
  <c r="AC114" i="41"/>
  <c r="AI114" i="41"/>
  <c r="AJ114" i="41"/>
  <c r="AK114" i="41"/>
  <c r="AL114" i="41"/>
  <c r="R123" i="41"/>
  <c r="R130" i="41"/>
  <c r="S148" i="41"/>
  <c r="AB148" i="41" s="1"/>
  <c r="AB149" i="41" s="1"/>
  <c r="S154" i="41"/>
  <c r="R162" i="41"/>
  <c r="R163" i="41"/>
  <c r="R167" i="41"/>
  <c r="R174" i="41"/>
  <c r="P8" i="40"/>
  <c r="Q8" i="40"/>
  <c r="Q123" i="40" s="1"/>
  <c r="R8" i="40"/>
  <c r="S8" i="40"/>
  <c r="T8" i="40"/>
  <c r="P9" i="40"/>
  <c r="Q9" i="40"/>
  <c r="Q124" i="40" s="1"/>
  <c r="R9" i="40"/>
  <c r="S9" i="40"/>
  <c r="T9" i="40"/>
  <c r="P11" i="40"/>
  <c r="Q11" i="40"/>
  <c r="R11" i="40"/>
  <c r="R126" i="40" s="1"/>
  <c r="S11" i="40"/>
  <c r="T11" i="40"/>
  <c r="Z11" i="40"/>
  <c r="Z126" i="40" s="1"/>
  <c r="AA11" i="40"/>
  <c r="AB11" i="40"/>
  <c r="AC11" i="40"/>
  <c r="AC126" i="40" s="1"/>
  <c r="P12" i="40"/>
  <c r="Q12" i="40"/>
  <c r="R12" i="40"/>
  <c r="R127" i="40" s="1"/>
  <c r="S12" i="40"/>
  <c r="T12" i="40"/>
  <c r="Z12" i="40"/>
  <c r="Z127" i="40" s="1"/>
  <c r="AA12" i="40"/>
  <c r="AA127" i="40"/>
  <c r="AB12" i="40"/>
  <c r="AC12" i="40"/>
  <c r="AC127" i="40"/>
  <c r="P14" i="40"/>
  <c r="Q14" i="40"/>
  <c r="R14" i="40"/>
  <c r="R129" i="40"/>
  <c r="S14" i="40"/>
  <c r="T14" i="40"/>
  <c r="Z14" i="40"/>
  <c r="Z129" i="40"/>
  <c r="AA14" i="40"/>
  <c r="AA129" i="40" s="1"/>
  <c r="AB14" i="40"/>
  <c r="AB129" i="40" s="1"/>
  <c r="AC14" i="40"/>
  <c r="AC129" i="40" s="1"/>
  <c r="P15" i="40"/>
  <c r="P130" i="40"/>
  <c r="Q15" i="40"/>
  <c r="R15" i="40"/>
  <c r="S15" i="40"/>
  <c r="T15" i="40"/>
  <c r="P16" i="40"/>
  <c r="Q16" i="40"/>
  <c r="R16" i="40"/>
  <c r="R131" i="40"/>
  <c r="S16" i="40"/>
  <c r="T16" i="40"/>
  <c r="P18" i="40"/>
  <c r="Q18" i="40"/>
  <c r="R18" i="40"/>
  <c r="S18" i="40"/>
  <c r="T18" i="40"/>
  <c r="P19" i="40"/>
  <c r="Q19" i="40"/>
  <c r="R19" i="40"/>
  <c r="R134" i="40" s="1"/>
  <c r="S19" i="40"/>
  <c r="T19" i="40"/>
  <c r="P20" i="40"/>
  <c r="Q20" i="40"/>
  <c r="R20" i="40"/>
  <c r="S20" i="40"/>
  <c r="T20" i="40"/>
  <c r="P21" i="40"/>
  <c r="Q21" i="40"/>
  <c r="R21" i="40"/>
  <c r="R136" i="40" s="1"/>
  <c r="S21" i="40"/>
  <c r="T21" i="40"/>
  <c r="P22" i="40"/>
  <c r="Q22" i="40"/>
  <c r="R22" i="40"/>
  <c r="R137" i="40" s="1"/>
  <c r="S22" i="40"/>
  <c r="T22" i="40"/>
  <c r="P23" i="40"/>
  <c r="Q23" i="40"/>
  <c r="R23" i="40"/>
  <c r="R138" i="40" s="1"/>
  <c r="S23" i="40"/>
  <c r="S138" i="40" s="1"/>
  <c r="T23" i="40"/>
  <c r="P24" i="40"/>
  <c r="Q24" i="40"/>
  <c r="R24" i="40"/>
  <c r="R139" i="40" s="1"/>
  <c r="S24" i="40"/>
  <c r="T24" i="40"/>
  <c r="Z24" i="40"/>
  <c r="AA24" i="40"/>
  <c r="AB24" i="40"/>
  <c r="AC24" i="40"/>
  <c r="P25" i="40"/>
  <c r="Q25" i="40"/>
  <c r="R25" i="40"/>
  <c r="R140" i="40" s="1"/>
  <c r="S25" i="40"/>
  <c r="T25" i="40"/>
  <c r="Z25" i="40"/>
  <c r="Z140" i="40" s="1"/>
  <c r="AA25" i="40"/>
  <c r="AA140" i="40" s="1"/>
  <c r="AB25" i="40"/>
  <c r="AC25" i="40"/>
  <c r="AC140" i="40" s="1"/>
  <c r="P26" i="40"/>
  <c r="Q26" i="40"/>
  <c r="R26" i="40"/>
  <c r="R141" i="40"/>
  <c r="S26" i="40"/>
  <c r="T26" i="40"/>
  <c r="P27" i="40"/>
  <c r="Q27" i="40"/>
  <c r="R27" i="40"/>
  <c r="R142" i="40" s="1"/>
  <c r="S27" i="40"/>
  <c r="T27" i="40"/>
  <c r="P28" i="40"/>
  <c r="Q28" i="40"/>
  <c r="R28" i="40"/>
  <c r="R143" i="40" s="1"/>
  <c r="S28" i="40"/>
  <c r="T28" i="40"/>
  <c r="P29" i="40"/>
  <c r="Q29" i="40"/>
  <c r="R29" i="40"/>
  <c r="R144" i="40"/>
  <c r="S29" i="40"/>
  <c r="T29" i="40"/>
  <c r="P30" i="40"/>
  <c r="Q30" i="40"/>
  <c r="R30" i="40"/>
  <c r="R145" i="40"/>
  <c r="S30" i="40"/>
  <c r="T30" i="40"/>
  <c r="P31" i="40"/>
  <c r="Q31" i="40"/>
  <c r="R31" i="40"/>
  <c r="S31" i="40"/>
  <c r="T31" i="40"/>
  <c r="P33" i="40"/>
  <c r="Q33" i="40"/>
  <c r="R33" i="40"/>
  <c r="R148" i="40" s="1"/>
  <c r="S33" i="40"/>
  <c r="T33" i="40"/>
  <c r="Z33" i="40"/>
  <c r="AA33" i="40"/>
  <c r="AB33" i="40"/>
  <c r="AC33" i="40"/>
  <c r="P34" i="40"/>
  <c r="Q34" i="40"/>
  <c r="R34" i="40"/>
  <c r="R149" i="40" s="1"/>
  <c r="S34" i="40"/>
  <c r="T34" i="40"/>
  <c r="P35" i="40"/>
  <c r="Q35" i="40"/>
  <c r="R35" i="40"/>
  <c r="R150" i="40" s="1"/>
  <c r="S35" i="40"/>
  <c r="S150" i="40" s="1"/>
  <c r="T35" i="40"/>
  <c r="T150" i="40" s="1"/>
  <c r="P36" i="40"/>
  <c r="Q36" i="40"/>
  <c r="R36" i="40"/>
  <c r="R151" i="40" s="1"/>
  <c r="S36" i="40"/>
  <c r="T36" i="40"/>
  <c r="P37" i="40"/>
  <c r="Q37" i="40"/>
  <c r="R37" i="40"/>
  <c r="S37" i="40"/>
  <c r="T37" i="40"/>
  <c r="P38" i="40"/>
  <c r="Q38" i="40"/>
  <c r="R38" i="40"/>
  <c r="R153" i="40" s="1"/>
  <c r="S38" i="40"/>
  <c r="T38" i="40"/>
  <c r="T153" i="40" s="1"/>
  <c r="Z38" i="40"/>
  <c r="Z153" i="40" s="1"/>
  <c r="AA38" i="40"/>
  <c r="AA153" i="40"/>
  <c r="AB38" i="40"/>
  <c r="AB153" i="40" s="1"/>
  <c r="AC38" i="40"/>
  <c r="AC153" i="40" s="1"/>
  <c r="P39" i="40"/>
  <c r="Q39" i="40"/>
  <c r="R39" i="40"/>
  <c r="R154" i="40" s="1"/>
  <c r="S39" i="40"/>
  <c r="T39" i="40"/>
  <c r="Z39" i="40"/>
  <c r="AA39" i="40"/>
  <c r="AB39" i="40"/>
  <c r="AC39" i="40"/>
  <c r="P40" i="40"/>
  <c r="Q40" i="40"/>
  <c r="R40" i="40"/>
  <c r="R155" i="40" s="1"/>
  <c r="S40" i="40"/>
  <c r="T40" i="40"/>
  <c r="Z40" i="40"/>
  <c r="Z155" i="40"/>
  <c r="AA40" i="40"/>
  <c r="AA155" i="40" s="1"/>
  <c r="AB40" i="40"/>
  <c r="AB155" i="40"/>
  <c r="AC40" i="40"/>
  <c r="AC155" i="40" s="1"/>
  <c r="P41" i="40"/>
  <c r="Q41" i="40"/>
  <c r="R41" i="40"/>
  <c r="R156" i="40" s="1"/>
  <c r="S41" i="40"/>
  <c r="T41" i="40"/>
  <c r="T156" i="40"/>
  <c r="P42" i="40"/>
  <c r="Q42" i="40"/>
  <c r="R42" i="40"/>
  <c r="S42" i="40"/>
  <c r="T42" i="40"/>
  <c r="P43" i="40"/>
  <c r="Q43" i="40"/>
  <c r="R43" i="40"/>
  <c r="R158" i="40"/>
  <c r="S43" i="40"/>
  <c r="T43" i="40"/>
  <c r="Z43" i="40"/>
  <c r="Z158" i="40"/>
  <c r="AA43" i="40"/>
  <c r="AA158" i="40" s="1"/>
  <c r="AB43" i="40"/>
  <c r="AB158" i="40" s="1"/>
  <c r="AC43" i="40"/>
  <c r="AC158" i="40" s="1"/>
  <c r="P45" i="40"/>
  <c r="Q45" i="40"/>
  <c r="Q160" i="40" s="1"/>
  <c r="R45" i="40"/>
  <c r="R160" i="40" s="1"/>
  <c r="S45" i="40"/>
  <c r="S160" i="40" s="1"/>
  <c r="AK160" i="40" s="1"/>
  <c r="CW87" i="9" s="1"/>
  <c r="T45" i="40"/>
  <c r="Z45" i="40"/>
  <c r="Z160" i="40" s="1"/>
  <c r="AA45" i="40"/>
  <c r="AA160" i="40"/>
  <c r="AB45" i="40"/>
  <c r="AB160" i="40" s="1"/>
  <c r="AC45" i="40"/>
  <c r="AC160" i="40" s="1"/>
  <c r="P46" i="40"/>
  <c r="P161" i="40" s="1"/>
  <c r="Q46" i="40"/>
  <c r="R46" i="40"/>
  <c r="R161" i="40" s="1"/>
  <c r="S46" i="40"/>
  <c r="T46" i="40"/>
  <c r="P47" i="40"/>
  <c r="Q47" i="40"/>
  <c r="R47" i="40"/>
  <c r="R162" i="40"/>
  <c r="S47" i="40"/>
  <c r="T47" i="40"/>
  <c r="Z47" i="40"/>
  <c r="AA47" i="40"/>
  <c r="AB47" i="40"/>
  <c r="AC47" i="40"/>
  <c r="P48" i="40"/>
  <c r="P163" i="40" s="1"/>
  <c r="Q48" i="40"/>
  <c r="Q50" i="40" s="1"/>
  <c r="R48" i="40"/>
  <c r="S48" i="40"/>
  <c r="T48" i="40"/>
  <c r="P49" i="40"/>
  <c r="P164" i="40" s="1"/>
  <c r="Q49" i="40"/>
  <c r="R49" i="40"/>
  <c r="S49" i="40"/>
  <c r="T49" i="40"/>
  <c r="P51" i="40"/>
  <c r="Q51" i="40"/>
  <c r="R51" i="40"/>
  <c r="R166" i="40" s="1"/>
  <c r="S51" i="40"/>
  <c r="T51" i="40"/>
  <c r="Z51" i="40"/>
  <c r="Z166" i="40"/>
  <c r="AA51" i="40"/>
  <c r="AA166" i="40" s="1"/>
  <c r="AB51" i="40"/>
  <c r="AB166" i="40" s="1"/>
  <c r="AC51" i="40"/>
  <c r="AC166" i="40"/>
  <c r="P52" i="40"/>
  <c r="Q52" i="40"/>
  <c r="R52" i="40"/>
  <c r="S52" i="40"/>
  <c r="S167" i="40" s="1"/>
  <c r="T52" i="40"/>
  <c r="Z52" i="40"/>
  <c r="Z167" i="40" s="1"/>
  <c r="AA52" i="40"/>
  <c r="AA167" i="40" s="1"/>
  <c r="AB52" i="40"/>
  <c r="AB167" i="40" s="1"/>
  <c r="AC52" i="40"/>
  <c r="AC167" i="40" s="1"/>
  <c r="P53" i="40"/>
  <c r="Q53" i="40"/>
  <c r="R53" i="40"/>
  <c r="R168" i="40" s="1"/>
  <c r="S53" i="40"/>
  <c r="T53" i="40"/>
  <c r="Z53" i="40"/>
  <c r="Z168" i="40" s="1"/>
  <c r="AA53" i="40"/>
  <c r="AA168" i="40" s="1"/>
  <c r="AB53" i="40"/>
  <c r="AB168" i="40" s="1"/>
  <c r="AC53" i="40"/>
  <c r="AC168" i="40" s="1"/>
  <c r="P54" i="40"/>
  <c r="Q54" i="40"/>
  <c r="R54" i="40"/>
  <c r="R169" i="40" s="1"/>
  <c r="S54" i="40"/>
  <c r="T54" i="40"/>
  <c r="Z54" i="40"/>
  <c r="Z169" i="40" s="1"/>
  <c r="AA54" i="40"/>
  <c r="AA169" i="40" s="1"/>
  <c r="AB54" i="40"/>
  <c r="AB169" i="40" s="1"/>
  <c r="AC54" i="40"/>
  <c r="AC169" i="40"/>
  <c r="P55" i="40"/>
  <c r="Q55" i="40"/>
  <c r="R55" i="40"/>
  <c r="R170" i="40" s="1"/>
  <c r="S55" i="40"/>
  <c r="T55" i="40"/>
  <c r="P56" i="40"/>
  <c r="Q56" i="40"/>
  <c r="R56" i="40"/>
  <c r="R171" i="40" s="1"/>
  <c r="S56" i="40"/>
  <c r="T56" i="40"/>
  <c r="P57" i="40"/>
  <c r="Q57" i="40"/>
  <c r="R57" i="40"/>
  <c r="R172" i="40" s="1"/>
  <c r="S57" i="40"/>
  <c r="T57" i="40"/>
  <c r="Z57" i="40"/>
  <c r="AA57" i="40"/>
  <c r="AA173" i="40"/>
  <c r="AB57" i="40"/>
  <c r="AB173" i="40" s="1"/>
  <c r="AC57" i="40"/>
  <c r="AC173" i="40"/>
  <c r="P58" i="40"/>
  <c r="Q58" i="40"/>
  <c r="R58" i="40"/>
  <c r="S58" i="40"/>
  <c r="T58" i="40"/>
  <c r="Z58" i="40"/>
  <c r="AA58" i="40"/>
  <c r="AB58" i="40"/>
  <c r="AC58" i="40"/>
  <c r="P59" i="40"/>
  <c r="Q59" i="40"/>
  <c r="R59" i="40"/>
  <c r="R174" i="40"/>
  <c r="S59" i="40"/>
  <c r="T59" i="40"/>
  <c r="Z59" i="40"/>
  <c r="AA59" i="40"/>
  <c r="AB59" i="40"/>
  <c r="AC59" i="40"/>
  <c r="P60" i="40"/>
  <c r="Q60" i="40"/>
  <c r="R60" i="40"/>
  <c r="S60" i="40"/>
  <c r="T60" i="40"/>
  <c r="Z60" i="40"/>
  <c r="AA60" i="40"/>
  <c r="AB60" i="40"/>
  <c r="AC60" i="40"/>
  <c r="P62" i="40"/>
  <c r="Q62" i="40"/>
  <c r="S62" i="40"/>
  <c r="T62" i="40"/>
  <c r="Z64" i="40"/>
  <c r="AA64" i="40"/>
  <c r="AB64" i="40"/>
  <c r="AC64" i="40"/>
  <c r="AI64" i="40"/>
  <c r="AJ64" i="40"/>
  <c r="AK64" i="40"/>
  <c r="AL64" i="40"/>
  <c r="P65" i="40"/>
  <c r="Q65" i="40"/>
  <c r="S65" i="40"/>
  <c r="T65" i="40"/>
  <c r="P66" i="40"/>
  <c r="Q66" i="40"/>
  <c r="S66" i="40"/>
  <c r="T66" i="40"/>
  <c r="Z67" i="40"/>
  <c r="AA67" i="40"/>
  <c r="AB67" i="40"/>
  <c r="AC67" i="40"/>
  <c r="AI67" i="40"/>
  <c r="AJ67" i="40"/>
  <c r="AK67" i="40"/>
  <c r="AL67" i="40"/>
  <c r="P68" i="40"/>
  <c r="Q68" i="40"/>
  <c r="S68" i="40"/>
  <c r="T68" i="40"/>
  <c r="P69" i="40"/>
  <c r="Q69" i="40"/>
  <c r="S69" i="40"/>
  <c r="T69" i="40"/>
  <c r="P70" i="40"/>
  <c r="Q70" i="40"/>
  <c r="S70" i="40"/>
  <c r="S131" i="40"/>
  <c r="T70" i="40"/>
  <c r="P72" i="40"/>
  <c r="Q72" i="40"/>
  <c r="S72" i="40"/>
  <c r="T72" i="40"/>
  <c r="P73" i="40"/>
  <c r="P134" i="40" s="1"/>
  <c r="Q73" i="40"/>
  <c r="S73" i="40"/>
  <c r="S134" i="40"/>
  <c r="T73" i="40"/>
  <c r="T134" i="40" s="1"/>
  <c r="Z73" i="40"/>
  <c r="AA73" i="40"/>
  <c r="AB73" i="40"/>
  <c r="AC73" i="40"/>
  <c r="AI73" i="40"/>
  <c r="AJ73" i="40"/>
  <c r="AK73" i="40"/>
  <c r="AL73" i="40"/>
  <c r="P74" i="40"/>
  <c r="Q74" i="40"/>
  <c r="S74" i="40"/>
  <c r="T74" i="40"/>
  <c r="Z74" i="40"/>
  <c r="AA74" i="40"/>
  <c r="AB74" i="40"/>
  <c r="AC74" i="40"/>
  <c r="AI74" i="40"/>
  <c r="AJ74" i="40"/>
  <c r="AK74" i="40"/>
  <c r="AL74" i="40"/>
  <c r="P75" i="40"/>
  <c r="Q75" i="40"/>
  <c r="S75" i="40"/>
  <c r="T75" i="40"/>
  <c r="Z75" i="40"/>
  <c r="Z82" i="40" s="1"/>
  <c r="AA75" i="40"/>
  <c r="AB75" i="40"/>
  <c r="AC75" i="40"/>
  <c r="AI75" i="40"/>
  <c r="AJ75" i="40"/>
  <c r="AK75" i="40"/>
  <c r="AL75" i="40"/>
  <c r="P76" i="40"/>
  <c r="Q76" i="40"/>
  <c r="Q137" i="40" s="1"/>
  <c r="S76" i="40"/>
  <c r="S137" i="40" s="1"/>
  <c r="T76" i="40"/>
  <c r="T137" i="40"/>
  <c r="P77" i="40"/>
  <c r="Q77" i="40"/>
  <c r="Q138" i="40" s="1"/>
  <c r="S77" i="40"/>
  <c r="T77" i="40"/>
  <c r="P78" i="40"/>
  <c r="P139" i="40"/>
  <c r="Q78" i="40"/>
  <c r="S78" i="40"/>
  <c r="S139" i="40" s="1"/>
  <c r="T78" i="40"/>
  <c r="P79" i="40"/>
  <c r="P140" i="40" s="1"/>
  <c r="AJ140" i="40" s="1"/>
  <c r="AU29" i="9" s="1"/>
  <c r="Q79" i="40"/>
  <c r="Q140" i="40"/>
  <c r="S79" i="40"/>
  <c r="T79" i="40"/>
  <c r="P80" i="40"/>
  <c r="Q80" i="40"/>
  <c r="S80" i="40"/>
  <c r="T80" i="40"/>
  <c r="Z80" i="40"/>
  <c r="AA80" i="40"/>
  <c r="AB80" i="40"/>
  <c r="AC80" i="40"/>
  <c r="AI80" i="40"/>
  <c r="AJ80" i="40"/>
  <c r="AJ82" i="40" s="1"/>
  <c r="AK80" i="40"/>
  <c r="AL80" i="40"/>
  <c r="P81" i="40"/>
  <c r="P142" i="40" s="1"/>
  <c r="Q81" i="40"/>
  <c r="S81" i="40"/>
  <c r="T81" i="40"/>
  <c r="P82" i="40"/>
  <c r="Q82" i="40"/>
  <c r="Q143" i="40" s="1"/>
  <c r="S82" i="40"/>
  <c r="S143" i="40" s="1"/>
  <c r="T82" i="40"/>
  <c r="P83" i="40"/>
  <c r="Q83" i="40"/>
  <c r="S83" i="40"/>
  <c r="S86" i="40" s="1"/>
  <c r="T83" i="40"/>
  <c r="P84" i="40"/>
  <c r="P145" i="40" s="1"/>
  <c r="Q84" i="40"/>
  <c r="Q145" i="40"/>
  <c r="S84" i="40"/>
  <c r="T84" i="40"/>
  <c r="P85" i="40"/>
  <c r="Q85" i="40"/>
  <c r="Q86" i="40" s="1"/>
  <c r="S85" i="40"/>
  <c r="T85" i="40"/>
  <c r="T146" i="40" s="1"/>
  <c r="Z86" i="40"/>
  <c r="AA86" i="40"/>
  <c r="AB86" i="40"/>
  <c r="AC86" i="40"/>
  <c r="AI86" i="40"/>
  <c r="AJ86" i="40"/>
  <c r="AK86" i="40"/>
  <c r="AL86" i="40"/>
  <c r="P87" i="40"/>
  <c r="Q87" i="40"/>
  <c r="Q148" i="40" s="1"/>
  <c r="S87" i="40"/>
  <c r="S148" i="40" s="1"/>
  <c r="T87" i="40"/>
  <c r="P88" i="40"/>
  <c r="P149" i="40" s="1"/>
  <c r="Q88" i="40"/>
  <c r="S88" i="40"/>
  <c r="S149" i="40" s="1"/>
  <c r="T88" i="40"/>
  <c r="Z88" i="40"/>
  <c r="AA88" i="40"/>
  <c r="AB88" i="40"/>
  <c r="AC88" i="40"/>
  <c r="AI88" i="40"/>
  <c r="AJ88" i="40"/>
  <c r="AK88" i="40"/>
  <c r="AL88" i="40"/>
  <c r="P89" i="40"/>
  <c r="Q89" i="40"/>
  <c r="Q150" i="40" s="1"/>
  <c r="S89" i="40"/>
  <c r="T89" i="40"/>
  <c r="Z89" i="40"/>
  <c r="AA89" i="40"/>
  <c r="AB89" i="40"/>
  <c r="AC89" i="40"/>
  <c r="AI89" i="40"/>
  <c r="AJ89" i="40"/>
  <c r="AK89" i="40"/>
  <c r="AL89" i="40"/>
  <c r="P90" i="40"/>
  <c r="Q90" i="40"/>
  <c r="S90" i="40"/>
  <c r="T90" i="40"/>
  <c r="T151" i="40" s="1"/>
  <c r="P91" i="40"/>
  <c r="Q91" i="40"/>
  <c r="S91" i="40"/>
  <c r="T91" i="40"/>
  <c r="T152" i="40" s="1"/>
  <c r="P92" i="40"/>
  <c r="Q92" i="40"/>
  <c r="S92" i="40"/>
  <c r="T92" i="40"/>
  <c r="Z92" i="40"/>
  <c r="AA92" i="40"/>
  <c r="AB92" i="40"/>
  <c r="AC92" i="40"/>
  <c r="AI92" i="40"/>
  <c r="AJ92" i="40"/>
  <c r="AK92" i="40"/>
  <c r="AL92" i="40"/>
  <c r="P93" i="40"/>
  <c r="Q93" i="40"/>
  <c r="S93" i="40"/>
  <c r="T93" i="40"/>
  <c r="Z93" i="40"/>
  <c r="AA93" i="40"/>
  <c r="AB93" i="40"/>
  <c r="AC93" i="40"/>
  <c r="AI93" i="40"/>
  <c r="AJ93" i="40"/>
  <c r="AK93" i="40"/>
  <c r="AL93" i="40"/>
  <c r="P94" i="40"/>
  <c r="Q94" i="40"/>
  <c r="S94" i="40"/>
  <c r="T94" i="40"/>
  <c r="Z94" i="40"/>
  <c r="AA94" i="40"/>
  <c r="AB94" i="40"/>
  <c r="AC94" i="40"/>
  <c r="AI94" i="40"/>
  <c r="AJ94" i="40"/>
  <c r="AK94" i="40"/>
  <c r="AL94" i="40"/>
  <c r="P95" i="40"/>
  <c r="P156" i="40" s="1"/>
  <c r="Q95" i="40"/>
  <c r="Q156" i="40" s="1"/>
  <c r="S95" i="40"/>
  <c r="S156" i="40" s="1"/>
  <c r="T95" i="40"/>
  <c r="Z95" i="40"/>
  <c r="AA95" i="40"/>
  <c r="AB95" i="40"/>
  <c r="AC95" i="40"/>
  <c r="AI95" i="40"/>
  <c r="AJ95" i="40"/>
  <c r="AK95" i="40"/>
  <c r="AL95" i="40"/>
  <c r="P96" i="40"/>
  <c r="P157" i="40" s="1"/>
  <c r="Q96" i="40"/>
  <c r="Q157" i="40" s="1"/>
  <c r="S96" i="40"/>
  <c r="T96" i="40"/>
  <c r="Z96" i="40"/>
  <c r="AA96" i="40"/>
  <c r="AB96" i="40"/>
  <c r="AC96" i="40"/>
  <c r="AI96" i="40"/>
  <c r="AJ96" i="40"/>
  <c r="AK96" i="40"/>
  <c r="AL96" i="40"/>
  <c r="P97" i="40"/>
  <c r="Q97" i="40"/>
  <c r="S97" i="40"/>
  <c r="S158" i="40"/>
  <c r="T97" i="40"/>
  <c r="T158" i="40" s="1"/>
  <c r="Z98" i="40"/>
  <c r="AA98" i="40"/>
  <c r="AB98" i="40"/>
  <c r="AC98" i="40"/>
  <c r="AI98" i="40"/>
  <c r="AJ98" i="40"/>
  <c r="AK98" i="40"/>
  <c r="AL98" i="40"/>
  <c r="P99" i="40"/>
  <c r="P160" i="40" s="1"/>
  <c r="Q99" i="40"/>
  <c r="S99" i="40"/>
  <c r="T99" i="40"/>
  <c r="Z99" i="40"/>
  <c r="AA99" i="40"/>
  <c r="AB99" i="40"/>
  <c r="AC99" i="40"/>
  <c r="AI99" i="40"/>
  <c r="AJ99" i="40"/>
  <c r="AK99" i="40"/>
  <c r="AL99" i="40"/>
  <c r="P100" i="40"/>
  <c r="Q100" i="40"/>
  <c r="Q161" i="40" s="1"/>
  <c r="S100" i="40"/>
  <c r="T100" i="40"/>
  <c r="P101" i="40"/>
  <c r="Q101" i="40"/>
  <c r="Q162" i="40" s="1"/>
  <c r="S101" i="40"/>
  <c r="S162" i="40" s="1"/>
  <c r="T101" i="40"/>
  <c r="T162" i="40" s="1"/>
  <c r="Z101" i="40"/>
  <c r="AA101" i="40"/>
  <c r="AB101" i="40"/>
  <c r="AC101" i="40"/>
  <c r="AI101" i="40"/>
  <c r="AJ101" i="40"/>
  <c r="AK101" i="40"/>
  <c r="AL101" i="40"/>
  <c r="P102" i="40"/>
  <c r="Q102" i="40"/>
  <c r="S102" i="40"/>
  <c r="T102" i="40"/>
  <c r="P103" i="40"/>
  <c r="P104" i="40" s="1"/>
  <c r="Q103" i="40"/>
  <c r="S103" i="40"/>
  <c r="T103" i="40"/>
  <c r="Z104" i="40"/>
  <c r="AA104" i="40"/>
  <c r="AB104" i="40"/>
  <c r="AC104" i="40"/>
  <c r="AI104" i="40"/>
  <c r="AJ104" i="40"/>
  <c r="AK104" i="40"/>
  <c r="AL104" i="40"/>
  <c r="P105" i="40"/>
  <c r="Q105" i="40"/>
  <c r="S105" i="40"/>
  <c r="T105" i="40"/>
  <c r="Z105" i="40"/>
  <c r="AA105" i="40"/>
  <c r="AA113" i="40" s="1"/>
  <c r="AB105" i="40"/>
  <c r="AB113" i="40" s="1"/>
  <c r="AC105" i="40"/>
  <c r="AI105" i="40"/>
  <c r="AJ105" i="40"/>
  <c r="AK105" i="40"/>
  <c r="AL105" i="40"/>
  <c r="P106" i="40"/>
  <c r="Q106" i="40"/>
  <c r="Q167" i="40" s="1"/>
  <c r="AI167" i="40" s="1"/>
  <c r="DO29" i="7" s="1"/>
  <c r="DP29" i="7" s="1"/>
  <c r="S106" i="40"/>
  <c r="T106" i="40"/>
  <c r="P107" i="40"/>
  <c r="P168" i="40" s="1"/>
  <c r="Q107" i="40"/>
  <c r="S107" i="40"/>
  <c r="T107" i="40"/>
  <c r="Z107" i="40"/>
  <c r="AA107" i="40"/>
  <c r="AB107" i="40"/>
  <c r="AC107" i="40"/>
  <c r="AI107" i="40"/>
  <c r="AI113" i="40" s="1"/>
  <c r="AJ107" i="40"/>
  <c r="AK107" i="40"/>
  <c r="AL107" i="40"/>
  <c r="P108" i="40"/>
  <c r="P169" i="40" s="1"/>
  <c r="Q108" i="40"/>
  <c r="S108" i="40"/>
  <c r="S169" i="40" s="1"/>
  <c r="T108" i="40"/>
  <c r="P109" i="40"/>
  <c r="P170" i="40" s="1"/>
  <c r="Q109" i="40"/>
  <c r="Q170" i="40" s="1"/>
  <c r="S109" i="40"/>
  <c r="T109" i="40"/>
  <c r="P110" i="40"/>
  <c r="Q110" i="40"/>
  <c r="S110" i="40"/>
  <c r="T110" i="40"/>
  <c r="P111" i="40"/>
  <c r="Q111" i="40"/>
  <c r="S111" i="40"/>
  <c r="T111" i="40"/>
  <c r="T172" i="40" s="1"/>
  <c r="P112" i="40"/>
  <c r="Q112" i="40"/>
  <c r="S112" i="40"/>
  <c r="S173" i="40" s="1"/>
  <c r="T112" i="40"/>
  <c r="P113" i="40"/>
  <c r="P174" i="40" s="1"/>
  <c r="Q113" i="40"/>
  <c r="S113" i="40"/>
  <c r="T113" i="40"/>
  <c r="T174" i="40"/>
  <c r="P114" i="40"/>
  <c r="P175" i="40" s="1"/>
  <c r="Q114" i="40"/>
  <c r="S114" i="40"/>
  <c r="T114" i="40"/>
  <c r="T175" i="40" s="1"/>
  <c r="Z114" i="40"/>
  <c r="AA114" i="40"/>
  <c r="AB114" i="40"/>
  <c r="AC114" i="40"/>
  <c r="AI114" i="40"/>
  <c r="AJ114" i="40"/>
  <c r="AK114" i="40"/>
  <c r="AL114" i="40"/>
  <c r="R123" i="40"/>
  <c r="P124" i="40"/>
  <c r="R130" i="40"/>
  <c r="AA130" i="40" s="1"/>
  <c r="R133" i="40"/>
  <c r="R135" i="40"/>
  <c r="P141" i="40"/>
  <c r="R146" i="40"/>
  <c r="R152" i="40"/>
  <c r="Q155" i="40"/>
  <c r="R163" i="40"/>
  <c r="R167" i="40"/>
  <c r="R173" i="40"/>
  <c r="R175" i="40"/>
  <c r="P8" i="39"/>
  <c r="Q8" i="39"/>
  <c r="R8" i="39"/>
  <c r="S8" i="39"/>
  <c r="T8" i="39"/>
  <c r="P9" i="39"/>
  <c r="P124" i="39"/>
  <c r="Q9" i="39"/>
  <c r="R9" i="39"/>
  <c r="R124" i="39" s="1"/>
  <c r="S9" i="39"/>
  <c r="T9" i="39"/>
  <c r="T124" i="39" s="1"/>
  <c r="P11" i="39"/>
  <c r="Q11" i="39"/>
  <c r="R11" i="39"/>
  <c r="R126" i="39"/>
  <c r="S11" i="39"/>
  <c r="T11" i="39"/>
  <c r="Z11" i="39"/>
  <c r="Z126" i="39"/>
  <c r="AA11" i="39"/>
  <c r="AB11" i="39"/>
  <c r="AC11" i="39"/>
  <c r="AC126" i="39" s="1"/>
  <c r="P12" i="39"/>
  <c r="P13" i="39" s="1"/>
  <c r="Q12" i="39"/>
  <c r="R12" i="39"/>
  <c r="S12" i="39"/>
  <c r="T12" i="39"/>
  <c r="T127" i="39" s="1"/>
  <c r="Z12" i="39"/>
  <c r="Z127" i="39" s="1"/>
  <c r="AA12" i="39"/>
  <c r="AB12" i="39"/>
  <c r="AB127" i="39" s="1"/>
  <c r="AC12" i="39"/>
  <c r="P14" i="39"/>
  <c r="Q14" i="39"/>
  <c r="R14" i="39"/>
  <c r="S14" i="39"/>
  <c r="T14" i="39"/>
  <c r="Z14" i="39"/>
  <c r="Z129" i="39" s="1"/>
  <c r="AA14" i="39"/>
  <c r="AA129" i="39" s="1"/>
  <c r="AB14" i="39"/>
  <c r="AB129" i="39" s="1"/>
  <c r="AC14" i="39"/>
  <c r="AC129" i="39" s="1"/>
  <c r="P15" i="39"/>
  <c r="Q15" i="39"/>
  <c r="R15" i="39"/>
  <c r="R130" i="39" s="1"/>
  <c r="S15" i="39"/>
  <c r="T15" i="39"/>
  <c r="P16" i="39"/>
  <c r="Q16" i="39"/>
  <c r="Q131" i="39" s="1"/>
  <c r="R16" i="39"/>
  <c r="S16" i="39"/>
  <c r="T16" i="39"/>
  <c r="P18" i="39"/>
  <c r="Q18" i="39"/>
  <c r="R18" i="39"/>
  <c r="R133" i="39" s="1"/>
  <c r="S18" i="39"/>
  <c r="T18" i="39"/>
  <c r="T133" i="39" s="1"/>
  <c r="P19" i="39"/>
  <c r="Q19" i="39"/>
  <c r="R19" i="39"/>
  <c r="R134" i="39" s="1"/>
  <c r="S19" i="39"/>
  <c r="T19" i="39"/>
  <c r="P20" i="39"/>
  <c r="Q20" i="39"/>
  <c r="R20" i="39"/>
  <c r="S20" i="39"/>
  <c r="S135" i="39" s="1"/>
  <c r="T20" i="39"/>
  <c r="P21" i="39"/>
  <c r="Q21" i="39"/>
  <c r="R21" i="39"/>
  <c r="R136" i="39" s="1"/>
  <c r="S21" i="39"/>
  <c r="T21" i="39"/>
  <c r="P22" i="39"/>
  <c r="Q22" i="39"/>
  <c r="R22" i="39"/>
  <c r="R137" i="39" s="1"/>
  <c r="S22" i="39"/>
  <c r="T22" i="39"/>
  <c r="P23" i="39"/>
  <c r="Q23" i="39"/>
  <c r="R23" i="39"/>
  <c r="S23" i="39"/>
  <c r="T23" i="39"/>
  <c r="P24" i="39"/>
  <c r="Q24" i="39"/>
  <c r="R24" i="39"/>
  <c r="R139" i="39" s="1"/>
  <c r="S24" i="39"/>
  <c r="T24" i="39"/>
  <c r="Z24" i="39"/>
  <c r="AA24" i="39"/>
  <c r="AA28" i="39" s="1"/>
  <c r="AB24" i="39"/>
  <c r="AC24" i="39"/>
  <c r="P25" i="39"/>
  <c r="Q25" i="39"/>
  <c r="R25" i="39"/>
  <c r="S25" i="39"/>
  <c r="T25" i="39"/>
  <c r="Z25" i="39"/>
  <c r="Z140" i="39" s="1"/>
  <c r="AA25" i="39"/>
  <c r="AA140" i="39"/>
  <c r="AB25" i="39"/>
  <c r="AB140" i="39" s="1"/>
  <c r="AC25" i="39"/>
  <c r="P26" i="39"/>
  <c r="P141" i="39" s="1"/>
  <c r="Q26" i="39"/>
  <c r="R26" i="39"/>
  <c r="R141" i="39" s="1"/>
  <c r="S26" i="39"/>
  <c r="T26" i="39"/>
  <c r="T141" i="39" s="1"/>
  <c r="P27" i="39"/>
  <c r="P142" i="39" s="1"/>
  <c r="Q27" i="39"/>
  <c r="R27" i="39"/>
  <c r="R142" i="39" s="1"/>
  <c r="S27" i="39"/>
  <c r="S142" i="39" s="1"/>
  <c r="T27" i="39"/>
  <c r="P28" i="39"/>
  <c r="P143" i="39" s="1"/>
  <c r="Q28" i="39"/>
  <c r="Q143" i="39" s="1"/>
  <c r="R28" i="39"/>
  <c r="R143" i="39" s="1"/>
  <c r="S28" i="39"/>
  <c r="T28" i="39"/>
  <c r="P29" i="39"/>
  <c r="Q29" i="39"/>
  <c r="R29" i="39"/>
  <c r="R144" i="39" s="1"/>
  <c r="S29" i="39"/>
  <c r="T29" i="39"/>
  <c r="T144" i="39" s="1"/>
  <c r="P30" i="39"/>
  <c r="P145" i="39" s="1"/>
  <c r="Q30" i="39"/>
  <c r="R30" i="39"/>
  <c r="R145" i="39" s="1"/>
  <c r="S30" i="39"/>
  <c r="T30" i="39"/>
  <c r="P31" i="39"/>
  <c r="Q31" i="39"/>
  <c r="R31" i="39"/>
  <c r="R146" i="39"/>
  <c r="S31" i="39"/>
  <c r="T31" i="39"/>
  <c r="P33" i="39"/>
  <c r="Q33" i="39"/>
  <c r="R33" i="39"/>
  <c r="S33" i="39"/>
  <c r="T33" i="39"/>
  <c r="T148" i="39"/>
  <c r="Z33" i="39"/>
  <c r="AA33" i="39"/>
  <c r="AB33" i="39"/>
  <c r="AC33" i="39"/>
  <c r="P34" i="39"/>
  <c r="Q34" i="39"/>
  <c r="R34" i="39"/>
  <c r="R149" i="39" s="1"/>
  <c r="S34" i="39"/>
  <c r="T34" i="39"/>
  <c r="P35" i="39"/>
  <c r="Q35" i="39"/>
  <c r="Q150" i="39"/>
  <c r="R35" i="39"/>
  <c r="R150" i="39"/>
  <c r="S35" i="39"/>
  <c r="T35" i="39"/>
  <c r="P36" i="39"/>
  <c r="Q36" i="39"/>
  <c r="R36" i="39"/>
  <c r="R151" i="39"/>
  <c r="AA152" i="39" s="1"/>
  <c r="S36" i="39"/>
  <c r="T36" i="39"/>
  <c r="P37" i="39"/>
  <c r="P152" i="39" s="1"/>
  <c r="Q37" i="39"/>
  <c r="Q152" i="39" s="1"/>
  <c r="R37" i="39"/>
  <c r="R152" i="39"/>
  <c r="S37" i="39"/>
  <c r="S152" i="39" s="1"/>
  <c r="T37" i="39"/>
  <c r="P38" i="39"/>
  <c r="Q38" i="39"/>
  <c r="R38" i="39"/>
  <c r="R153" i="39" s="1"/>
  <c r="S38" i="39"/>
  <c r="S153" i="39" s="1"/>
  <c r="T38" i="39"/>
  <c r="Z38" i="39"/>
  <c r="Z153" i="39" s="1"/>
  <c r="AA38" i="39"/>
  <c r="AA153" i="39" s="1"/>
  <c r="AB38" i="39"/>
  <c r="AB153" i="39" s="1"/>
  <c r="AC38" i="39"/>
  <c r="AC153" i="39" s="1"/>
  <c r="P39" i="39"/>
  <c r="Q39" i="39"/>
  <c r="R39" i="39"/>
  <c r="S39" i="39"/>
  <c r="T39" i="39"/>
  <c r="Z39" i="39"/>
  <c r="AA39" i="39"/>
  <c r="AB39" i="39"/>
  <c r="AC39" i="39"/>
  <c r="P40" i="39"/>
  <c r="P155" i="39" s="1"/>
  <c r="AJ155" i="39" s="1"/>
  <c r="Q40" i="39"/>
  <c r="R40" i="39"/>
  <c r="R155" i="39" s="1"/>
  <c r="S40" i="39"/>
  <c r="T40" i="39"/>
  <c r="Z40" i="39"/>
  <c r="Z155" i="39" s="1"/>
  <c r="AA40" i="39"/>
  <c r="AA155" i="39" s="1"/>
  <c r="AB40" i="39"/>
  <c r="AB155" i="39" s="1"/>
  <c r="AC40" i="39"/>
  <c r="AC155" i="39" s="1"/>
  <c r="P41" i="39"/>
  <c r="Q41" i="39"/>
  <c r="R41" i="39"/>
  <c r="R156" i="39" s="1"/>
  <c r="S41" i="39"/>
  <c r="T41" i="39"/>
  <c r="P42" i="39"/>
  <c r="Q42" i="39"/>
  <c r="R42" i="39"/>
  <c r="R157" i="39" s="1"/>
  <c r="S42" i="39"/>
  <c r="T42" i="39"/>
  <c r="P43" i="39"/>
  <c r="Q43" i="39"/>
  <c r="R43" i="39"/>
  <c r="R158" i="39"/>
  <c r="S43" i="39"/>
  <c r="S158" i="39"/>
  <c r="T43" i="39"/>
  <c r="Z43" i="39"/>
  <c r="Z158" i="39" s="1"/>
  <c r="AA43" i="39"/>
  <c r="AA158" i="39" s="1"/>
  <c r="AB43" i="39"/>
  <c r="AB158" i="39" s="1"/>
  <c r="AC43" i="39"/>
  <c r="AC158" i="39" s="1"/>
  <c r="P45" i="39"/>
  <c r="Q45" i="39"/>
  <c r="Q160" i="39"/>
  <c r="R45" i="39"/>
  <c r="S45" i="39"/>
  <c r="T45" i="39"/>
  <c r="Z45" i="39"/>
  <c r="Z160" i="39" s="1"/>
  <c r="AA45" i="39"/>
  <c r="AA160" i="39" s="1"/>
  <c r="AB45" i="39"/>
  <c r="AB160" i="39" s="1"/>
  <c r="AC45" i="39"/>
  <c r="AC160" i="39"/>
  <c r="P46" i="39"/>
  <c r="Q46" i="39"/>
  <c r="R46" i="39"/>
  <c r="R161" i="39" s="1"/>
  <c r="S46" i="39"/>
  <c r="S161" i="39" s="1"/>
  <c r="T46" i="39"/>
  <c r="P47" i="39"/>
  <c r="Q47" i="39"/>
  <c r="R47" i="39"/>
  <c r="R162" i="39" s="1"/>
  <c r="S47" i="39"/>
  <c r="T47" i="39"/>
  <c r="Z47" i="39"/>
  <c r="AA47" i="39"/>
  <c r="AB47" i="39"/>
  <c r="AC47" i="39"/>
  <c r="P48" i="39"/>
  <c r="Q48" i="39"/>
  <c r="R48" i="39"/>
  <c r="S48" i="39"/>
  <c r="T48" i="39"/>
  <c r="P49" i="39"/>
  <c r="Q49" i="39"/>
  <c r="R49" i="39"/>
  <c r="S49" i="39"/>
  <c r="S50" i="39" s="1"/>
  <c r="T49" i="39"/>
  <c r="P51" i="39"/>
  <c r="Q51" i="39"/>
  <c r="R51" i="39"/>
  <c r="R166" i="39" s="1"/>
  <c r="S51" i="39"/>
  <c r="T51" i="39"/>
  <c r="Z51" i="39"/>
  <c r="Z166" i="39"/>
  <c r="AA51" i="39"/>
  <c r="AA166" i="39" s="1"/>
  <c r="AB51" i="39"/>
  <c r="AB166" i="39"/>
  <c r="AC51" i="39"/>
  <c r="AC166" i="39" s="1"/>
  <c r="P52" i="39"/>
  <c r="Q52" i="39"/>
  <c r="Q167" i="39" s="1"/>
  <c r="R52" i="39"/>
  <c r="R167" i="39" s="1"/>
  <c r="S52" i="39"/>
  <c r="T52" i="39"/>
  <c r="Z52" i="39"/>
  <c r="Z167" i="39" s="1"/>
  <c r="AA52" i="39"/>
  <c r="AA167" i="39" s="1"/>
  <c r="AB52" i="39"/>
  <c r="AB167" i="39" s="1"/>
  <c r="AC52" i="39"/>
  <c r="AC167" i="39" s="1"/>
  <c r="P53" i="39"/>
  <c r="P168" i="39" s="1"/>
  <c r="Q53" i="39"/>
  <c r="Q168" i="39" s="1"/>
  <c r="R53" i="39"/>
  <c r="R168" i="39" s="1"/>
  <c r="S53" i="39"/>
  <c r="T53" i="39"/>
  <c r="Z53" i="39"/>
  <c r="Z168" i="39" s="1"/>
  <c r="AA53" i="39"/>
  <c r="AA168" i="39" s="1"/>
  <c r="AB53" i="39"/>
  <c r="AB168" i="39" s="1"/>
  <c r="AC53" i="39"/>
  <c r="AC168" i="39" s="1"/>
  <c r="P54" i="39"/>
  <c r="Q54" i="39"/>
  <c r="R54" i="39"/>
  <c r="S54" i="39"/>
  <c r="S169" i="39" s="1"/>
  <c r="T54" i="39"/>
  <c r="T169" i="39" s="1"/>
  <c r="Z54" i="39"/>
  <c r="Z169" i="39" s="1"/>
  <c r="AA54" i="39"/>
  <c r="AA169" i="39"/>
  <c r="AB54" i="39"/>
  <c r="AB169" i="39" s="1"/>
  <c r="AC54" i="39"/>
  <c r="AC169" i="39" s="1"/>
  <c r="P55" i="39"/>
  <c r="P170" i="39" s="1"/>
  <c r="Q55" i="39"/>
  <c r="R55" i="39"/>
  <c r="S55" i="39"/>
  <c r="T55" i="39"/>
  <c r="P56" i="39"/>
  <c r="Q56" i="39"/>
  <c r="R56" i="39"/>
  <c r="R171" i="39" s="1"/>
  <c r="S56" i="39"/>
  <c r="S171" i="39" s="1"/>
  <c r="T56" i="39"/>
  <c r="P57" i="39"/>
  <c r="Q57" i="39"/>
  <c r="R57" i="39"/>
  <c r="R172" i="39" s="1"/>
  <c r="S57" i="39"/>
  <c r="S172" i="39" s="1"/>
  <c r="T57" i="39"/>
  <c r="Z57" i="39"/>
  <c r="Z173" i="39" s="1"/>
  <c r="AA57" i="39"/>
  <c r="AA173" i="39"/>
  <c r="AB57" i="39"/>
  <c r="AB173" i="39" s="1"/>
  <c r="AC57" i="39"/>
  <c r="AC173" i="39"/>
  <c r="P58" i="39"/>
  <c r="Q58" i="39"/>
  <c r="R58" i="39"/>
  <c r="R173" i="39" s="1"/>
  <c r="S58" i="39"/>
  <c r="S173" i="39" s="1"/>
  <c r="T58" i="39"/>
  <c r="Z58" i="39"/>
  <c r="AA58" i="39"/>
  <c r="AB58" i="39"/>
  <c r="AC58" i="39"/>
  <c r="P59" i="39"/>
  <c r="Q59" i="39"/>
  <c r="R59" i="39"/>
  <c r="R174" i="39"/>
  <c r="S59" i="39"/>
  <c r="T59" i="39"/>
  <c r="Z59" i="39"/>
  <c r="AA59" i="39"/>
  <c r="AA171" i="39" s="1"/>
  <c r="AB59" i="39"/>
  <c r="AC59" i="39"/>
  <c r="P60" i="39"/>
  <c r="Q60" i="39"/>
  <c r="Q175" i="39" s="1"/>
  <c r="R60" i="39"/>
  <c r="S60" i="39"/>
  <c r="S175" i="39"/>
  <c r="T60" i="39"/>
  <c r="Z60" i="39"/>
  <c r="AA60" i="39"/>
  <c r="AB60" i="39"/>
  <c r="AC60" i="39"/>
  <c r="P62" i="39"/>
  <c r="Q62" i="39"/>
  <c r="Q64" i="39"/>
  <c r="S62" i="39"/>
  <c r="T62" i="39"/>
  <c r="S124" i="39"/>
  <c r="Z64" i="39"/>
  <c r="AA64" i="39"/>
  <c r="AB64" i="39"/>
  <c r="AC64" i="39"/>
  <c r="AI64" i="39"/>
  <c r="AJ64" i="39"/>
  <c r="AK64" i="39"/>
  <c r="AL64" i="39"/>
  <c r="P65" i="39"/>
  <c r="Q65" i="39"/>
  <c r="S65" i="39"/>
  <c r="T65" i="39"/>
  <c r="P66" i="39"/>
  <c r="Q66" i="39"/>
  <c r="Q127" i="39" s="1"/>
  <c r="S66" i="39"/>
  <c r="S67" i="39" s="1"/>
  <c r="T66" i="39"/>
  <c r="Z67" i="39"/>
  <c r="AA67" i="39"/>
  <c r="AB67" i="39"/>
  <c r="AC67" i="39"/>
  <c r="AI67" i="39"/>
  <c r="AJ67" i="39"/>
  <c r="AK67" i="39"/>
  <c r="AL67" i="39"/>
  <c r="P68" i="39"/>
  <c r="P129" i="39" s="1"/>
  <c r="Q68" i="39"/>
  <c r="S68" i="39"/>
  <c r="T68" i="39"/>
  <c r="P69" i="39"/>
  <c r="Q69" i="39"/>
  <c r="S69" i="39"/>
  <c r="T69" i="39"/>
  <c r="P70" i="39"/>
  <c r="P131" i="39" s="1"/>
  <c r="Q70" i="39"/>
  <c r="S70" i="39"/>
  <c r="S71" i="39" s="1"/>
  <c r="T70" i="39"/>
  <c r="P72" i="39"/>
  <c r="Q72" i="39"/>
  <c r="S72" i="39"/>
  <c r="T72" i="39"/>
  <c r="P73" i="39"/>
  <c r="P134" i="39" s="1"/>
  <c r="Q73" i="39"/>
  <c r="S73" i="39"/>
  <c r="S134" i="39" s="1"/>
  <c r="T73" i="39"/>
  <c r="Z73" i="39"/>
  <c r="AA73" i="39"/>
  <c r="AB73" i="39"/>
  <c r="AC73" i="39"/>
  <c r="AI73" i="39"/>
  <c r="AJ73" i="39"/>
  <c r="AK73" i="39"/>
  <c r="AL73" i="39"/>
  <c r="P74" i="39"/>
  <c r="Q74" i="39"/>
  <c r="Q135" i="39" s="1"/>
  <c r="S74" i="39"/>
  <c r="T74" i="39"/>
  <c r="Z74" i="39"/>
  <c r="AA74" i="39"/>
  <c r="AB74" i="39"/>
  <c r="AC74" i="39"/>
  <c r="AI74" i="39"/>
  <c r="AJ74" i="39"/>
  <c r="AK74" i="39"/>
  <c r="AL74" i="39"/>
  <c r="P75" i="39"/>
  <c r="Q75" i="39"/>
  <c r="Q136" i="39" s="1"/>
  <c r="S75" i="39"/>
  <c r="T75" i="39"/>
  <c r="T136" i="39"/>
  <c r="Z75" i="39"/>
  <c r="AA75" i="39"/>
  <c r="AB75" i="39"/>
  <c r="AB82" i="39"/>
  <c r="AC75" i="39"/>
  <c r="AI75" i="39"/>
  <c r="AJ75" i="39"/>
  <c r="AJ82" i="39"/>
  <c r="AK75" i="39"/>
  <c r="AL75" i="39"/>
  <c r="P76" i="39"/>
  <c r="P137" i="39" s="1"/>
  <c r="Q76" i="39"/>
  <c r="S76" i="39"/>
  <c r="S137" i="39" s="1"/>
  <c r="T76" i="39"/>
  <c r="P77" i="39"/>
  <c r="P138" i="39"/>
  <c r="Q77" i="39"/>
  <c r="S77" i="39"/>
  <c r="T77" i="39"/>
  <c r="T138" i="39" s="1"/>
  <c r="P78" i="39"/>
  <c r="Q78" i="39"/>
  <c r="Q139" i="39" s="1"/>
  <c r="S78" i="39"/>
  <c r="S139" i="39" s="1"/>
  <c r="T78" i="39"/>
  <c r="P79" i="39"/>
  <c r="Q79" i="39"/>
  <c r="Q140" i="39" s="1"/>
  <c r="AI140" i="39" s="1"/>
  <c r="AU30" i="7" s="1"/>
  <c r="AV30" i="7" s="1"/>
  <c r="S79" i="39"/>
  <c r="S140" i="39" s="1"/>
  <c r="T79" i="39"/>
  <c r="T140" i="39"/>
  <c r="P80" i="39"/>
  <c r="Q80" i="39"/>
  <c r="S80" i="39"/>
  <c r="T80" i="39"/>
  <c r="Z80" i="39"/>
  <c r="AA80" i="39"/>
  <c r="AB80" i="39"/>
  <c r="AC80" i="39"/>
  <c r="AC82" i="39" s="1"/>
  <c r="AI80" i="39"/>
  <c r="AJ80" i="39"/>
  <c r="AK80" i="39"/>
  <c r="AK82" i="39" s="1"/>
  <c r="AL80" i="39"/>
  <c r="P81" i="39"/>
  <c r="Q81" i="39"/>
  <c r="Q142" i="39" s="1"/>
  <c r="S81" i="39"/>
  <c r="T81" i="39"/>
  <c r="T142" i="39" s="1"/>
  <c r="P82" i="39"/>
  <c r="Q82" i="39"/>
  <c r="S82" i="39"/>
  <c r="S143" i="39" s="1"/>
  <c r="T82" i="39"/>
  <c r="T143" i="39" s="1"/>
  <c r="P83" i="39"/>
  <c r="P86" i="39" s="1"/>
  <c r="Q83" i="39"/>
  <c r="S83" i="39"/>
  <c r="T83" i="39"/>
  <c r="P84" i="39"/>
  <c r="Q84" i="39"/>
  <c r="Q145" i="39" s="1"/>
  <c r="S84" i="39"/>
  <c r="T84" i="39"/>
  <c r="P85" i="39"/>
  <c r="Q85" i="39"/>
  <c r="S85" i="39"/>
  <c r="T85" i="39"/>
  <c r="Z86" i="39"/>
  <c r="AA86" i="39"/>
  <c r="AB86" i="39"/>
  <c r="AC86" i="39"/>
  <c r="AI86" i="39"/>
  <c r="AJ86" i="39"/>
  <c r="AK86" i="39"/>
  <c r="AL86" i="39"/>
  <c r="P87" i="39"/>
  <c r="P148" i="39" s="1"/>
  <c r="Q87" i="39"/>
  <c r="S87" i="39"/>
  <c r="T87" i="39"/>
  <c r="P88" i="39"/>
  <c r="P149" i="39" s="1"/>
  <c r="Q88" i="39"/>
  <c r="S88" i="39"/>
  <c r="T88" i="39"/>
  <c r="T149" i="39"/>
  <c r="AC148" i="39" s="1"/>
  <c r="Z88" i="39"/>
  <c r="AA88" i="39"/>
  <c r="AB88" i="39"/>
  <c r="AC88" i="39"/>
  <c r="AI88" i="39"/>
  <c r="AJ88" i="39"/>
  <c r="AK88" i="39"/>
  <c r="AL88" i="39"/>
  <c r="P89" i="39"/>
  <c r="Q89" i="39"/>
  <c r="S89" i="39"/>
  <c r="T89" i="39"/>
  <c r="Z89" i="39"/>
  <c r="AA89" i="39"/>
  <c r="AB89" i="39"/>
  <c r="AC89" i="39"/>
  <c r="AI89" i="39"/>
  <c r="AJ89" i="39"/>
  <c r="AK89" i="39"/>
  <c r="AL89" i="39"/>
  <c r="P90" i="39"/>
  <c r="Q90" i="39"/>
  <c r="Q151" i="39" s="1"/>
  <c r="S90" i="39"/>
  <c r="S151" i="39" s="1"/>
  <c r="T90" i="39"/>
  <c r="T151" i="39" s="1"/>
  <c r="P91" i="39"/>
  <c r="Q91" i="39"/>
  <c r="S91" i="39"/>
  <c r="T91" i="39"/>
  <c r="P92" i="39"/>
  <c r="P153" i="39" s="1"/>
  <c r="Q92" i="39"/>
  <c r="S92" i="39"/>
  <c r="T92" i="39"/>
  <c r="Z92" i="39"/>
  <c r="AA92" i="39"/>
  <c r="AB92" i="39"/>
  <c r="AC92" i="39"/>
  <c r="AI92" i="39"/>
  <c r="AJ92" i="39"/>
  <c r="AK92" i="39"/>
  <c r="AL92" i="39"/>
  <c r="P93" i="39"/>
  <c r="Q93" i="39"/>
  <c r="S93" i="39"/>
  <c r="T93" i="39"/>
  <c r="Z93" i="39"/>
  <c r="AA93" i="39"/>
  <c r="AB93" i="39"/>
  <c r="AC93" i="39"/>
  <c r="AI93" i="39"/>
  <c r="AJ93" i="39"/>
  <c r="AK93" i="39"/>
  <c r="AL93" i="39"/>
  <c r="P94" i="39"/>
  <c r="Q94" i="39"/>
  <c r="Q155" i="39" s="1"/>
  <c r="S94" i="39"/>
  <c r="T94" i="39"/>
  <c r="Z94" i="39"/>
  <c r="AA94" i="39"/>
  <c r="AB94" i="39"/>
  <c r="AC94" i="39"/>
  <c r="AI94" i="39"/>
  <c r="AJ94" i="39"/>
  <c r="AK94" i="39"/>
  <c r="AL94" i="39"/>
  <c r="P95" i="39"/>
  <c r="P156" i="39" s="1"/>
  <c r="Q95" i="39"/>
  <c r="S95" i="39"/>
  <c r="T95" i="39"/>
  <c r="Z95" i="39"/>
  <c r="AA95" i="39"/>
  <c r="AB95" i="39"/>
  <c r="AC95" i="39"/>
  <c r="AI95" i="39"/>
  <c r="AJ95" i="39"/>
  <c r="AK95" i="39"/>
  <c r="AL95" i="39"/>
  <c r="P96" i="39"/>
  <c r="Q96" i="39"/>
  <c r="Q157" i="39" s="1"/>
  <c r="S96" i="39"/>
  <c r="S157" i="39" s="1"/>
  <c r="T96" i="39"/>
  <c r="Z96" i="39"/>
  <c r="AA96" i="39"/>
  <c r="AB96" i="39"/>
  <c r="AC96" i="39"/>
  <c r="AI96" i="39"/>
  <c r="AJ96" i="39"/>
  <c r="AK96" i="39"/>
  <c r="AL96" i="39"/>
  <c r="P97" i="39"/>
  <c r="Q97" i="39"/>
  <c r="S97" i="39"/>
  <c r="T97" i="39"/>
  <c r="T158" i="39" s="1"/>
  <c r="Z98" i="39"/>
  <c r="AA98" i="39"/>
  <c r="AB98" i="39"/>
  <c r="AC98" i="39"/>
  <c r="AI98" i="39"/>
  <c r="AJ98" i="39"/>
  <c r="AK98" i="39"/>
  <c r="AL98" i="39"/>
  <c r="P99" i="39"/>
  <c r="P160" i="39"/>
  <c r="Q99" i="39"/>
  <c r="S99" i="39"/>
  <c r="T99" i="39"/>
  <c r="Z99" i="39"/>
  <c r="AA99" i="39"/>
  <c r="AB99" i="39"/>
  <c r="AC99" i="39"/>
  <c r="AI99" i="39"/>
  <c r="AJ99" i="39"/>
  <c r="AK99" i="39"/>
  <c r="AL99" i="39"/>
  <c r="P100" i="39"/>
  <c r="P161" i="39" s="1"/>
  <c r="Q100" i="39"/>
  <c r="Q161" i="39" s="1"/>
  <c r="S100" i="39"/>
  <c r="T100" i="39"/>
  <c r="T161" i="39" s="1"/>
  <c r="P101" i="39"/>
  <c r="Q101" i="39"/>
  <c r="S101" i="39"/>
  <c r="T101" i="39"/>
  <c r="T162" i="39" s="1"/>
  <c r="Z101" i="39"/>
  <c r="AA101" i="39"/>
  <c r="AB101" i="39"/>
  <c r="AC101" i="39"/>
  <c r="AI101" i="39"/>
  <c r="AJ101" i="39"/>
  <c r="AK101" i="39"/>
  <c r="AL101" i="39"/>
  <c r="P102" i="39"/>
  <c r="Q102" i="39"/>
  <c r="S102" i="39"/>
  <c r="S163" i="39" s="1"/>
  <c r="T102" i="39"/>
  <c r="P103" i="39"/>
  <c r="P104" i="39" s="1"/>
  <c r="Q103" i="39"/>
  <c r="Q104" i="39"/>
  <c r="S103" i="39"/>
  <c r="T103" i="39"/>
  <c r="Z104" i="39"/>
  <c r="AA104" i="39"/>
  <c r="AB104" i="39"/>
  <c r="AC104" i="39"/>
  <c r="AI104" i="39"/>
  <c r="AJ104" i="39"/>
  <c r="AK104" i="39"/>
  <c r="AL104" i="39"/>
  <c r="P105" i="39"/>
  <c r="Q105" i="39"/>
  <c r="Q166" i="39" s="1"/>
  <c r="AI166" i="39" s="1"/>
  <c r="DL30" i="7" s="1"/>
  <c r="S105" i="39"/>
  <c r="T105" i="39"/>
  <c r="Z105" i="39"/>
  <c r="Z113" i="39" s="1"/>
  <c r="AA105" i="39"/>
  <c r="AA113" i="39" s="1"/>
  <c r="AB105" i="39"/>
  <c r="AC105" i="39"/>
  <c r="AC113" i="39" s="1"/>
  <c r="AI105" i="39"/>
  <c r="AI113" i="39" s="1"/>
  <c r="AJ105" i="39"/>
  <c r="AJ113" i="39" s="1"/>
  <c r="AK105" i="39"/>
  <c r="AL105" i="39"/>
  <c r="P106" i="39"/>
  <c r="P167" i="39" s="1"/>
  <c r="Q106" i="39"/>
  <c r="S106" i="39"/>
  <c r="S167" i="39"/>
  <c r="T106" i="39"/>
  <c r="T167" i="39" s="1"/>
  <c r="P107" i="39"/>
  <c r="Q107" i="39"/>
  <c r="S107" i="39"/>
  <c r="T107" i="39"/>
  <c r="Z107" i="39"/>
  <c r="AA107" i="39"/>
  <c r="AB107" i="39"/>
  <c r="AC107" i="39"/>
  <c r="AI107" i="39"/>
  <c r="AJ107" i="39"/>
  <c r="AK107" i="39"/>
  <c r="AL107" i="39"/>
  <c r="P108" i="39"/>
  <c r="Q108" i="39"/>
  <c r="Q169" i="39"/>
  <c r="AI169" i="39" s="1"/>
  <c r="DU30" i="7" s="1"/>
  <c r="DV30" i="7" s="1"/>
  <c r="S108" i="39"/>
  <c r="T108" i="39"/>
  <c r="P109" i="39"/>
  <c r="Q109" i="39"/>
  <c r="S109" i="39"/>
  <c r="T109" i="39"/>
  <c r="P110" i="39"/>
  <c r="P171" i="39" s="1"/>
  <c r="Q110" i="39"/>
  <c r="S110" i="39"/>
  <c r="T110" i="39"/>
  <c r="T171" i="39" s="1"/>
  <c r="P111" i="39"/>
  <c r="Q111" i="39"/>
  <c r="S111" i="39"/>
  <c r="T111" i="39"/>
  <c r="P112" i="39"/>
  <c r="Q112" i="39"/>
  <c r="Q173" i="39" s="1"/>
  <c r="AI173" i="39" s="1"/>
  <c r="EG30" i="7"/>
  <c r="EH30" i="7" s="1"/>
  <c r="S112" i="39"/>
  <c r="T112" i="39"/>
  <c r="P113" i="39"/>
  <c r="P174" i="39" s="1"/>
  <c r="Q113" i="39"/>
  <c r="S113" i="39"/>
  <c r="T113" i="39"/>
  <c r="P114" i="39"/>
  <c r="Q114" i="39"/>
  <c r="S114" i="39"/>
  <c r="T114" i="39"/>
  <c r="Z114" i="39"/>
  <c r="AA114" i="39"/>
  <c r="AB114" i="39"/>
  <c r="AC114" i="39"/>
  <c r="AI114" i="39"/>
  <c r="AJ114" i="39"/>
  <c r="AK114" i="39"/>
  <c r="AL114" i="39"/>
  <c r="Q124" i="39"/>
  <c r="R129" i="39"/>
  <c r="AA131" i="39" s="1"/>
  <c r="R131" i="39"/>
  <c r="R135" i="39"/>
  <c r="R138" i="39"/>
  <c r="R140" i="39"/>
  <c r="R160" i="39"/>
  <c r="R163" i="39"/>
  <c r="R164" i="39"/>
  <c r="R169" i="39"/>
  <c r="R170" i="39"/>
  <c r="Q171" i="39"/>
  <c r="R175" i="39"/>
  <c r="P8" i="38"/>
  <c r="Q8" i="38"/>
  <c r="R8" i="38"/>
  <c r="R123" i="38" s="1"/>
  <c r="S8" i="38"/>
  <c r="T8" i="38"/>
  <c r="Z8" i="38"/>
  <c r="AA8" i="38"/>
  <c r="AB8" i="38"/>
  <c r="AB123" i="38" s="1"/>
  <c r="AC8" i="38"/>
  <c r="AC123" i="38"/>
  <c r="P9" i="38"/>
  <c r="Q9" i="38"/>
  <c r="Q124" i="38" s="1"/>
  <c r="R9" i="38"/>
  <c r="S9" i="38"/>
  <c r="S124" i="38" s="1"/>
  <c r="T9" i="38"/>
  <c r="Z9" i="38"/>
  <c r="AA9" i="38"/>
  <c r="AB9" i="38"/>
  <c r="AC9" i="38"/>
  <c r="P11" i="38"/>
  <c r="Q11" i="38"/>
  <c r="R11" i="38"/>
  <c r="S11" i="38"/>
  <c r="T11" i="38"/>
  <c r="Z11" i="38"/>
  <c r="Z126" i="38" s="1"/>
  <c r="AA11" i="38"/>
  <c r="AA126" i="38" s="1"/>
  <c r="AB11" i="38"/>
  <c r="AB126" i="38" s="1"/>
  <c r="AC11" i="38"/>
  <c r="AC126" i="38"/>
  <c r="P12" i="38"/>
  <c r="Q12" i="38"/>
  <c r="Q127" i="38" s="1"/>
  <c r="R12" i="38"/>
  <c r="S12" i="38"/>
  <c r="T12" i="38"/>
  <c r="P14" i="38"/>
  <c r="P129" i="38" s="1"/>
  <c r="Q14" i="38"/>
  <c r="R14" i="38"/>
  <c r="R129" i="38" s="1"/>
  <c r="S14" i="38"/>
  <c r="T14" i="38"/>
  <c r="Z14" i="38"/>
  <c r="Z129" i="38" s="1"/>
  <c r="AA14" i="38"/>
  <c r="AA129" i="38" s="1"/>
  <c r="AB14" i="38"/>
  <c r="AB129" i="38" s="1"/>
  <c r="AC14" i="38"/>
  <c r="AC129" i="38" s="1"/>
  <c r="P15" i="38"/>
  <c r="Q15" i="38"/>
  <c r="R15" i="38"/>
  <c r="R130" i="38" s="1"/>
  <c r="S15" i="38"/>
  <c r="T15" i="38"/>
  <c r="P16" i="38"/>
  <c r="Q16" i="38"/>
  <c r="R16" i="38"/>
  <c r="S16" i="38"/>
  <c r="T16" i="38"/>
  <c r="P18" i="38"/>
  <c r="Q18" i="38"/>
  <c r="R18" i="38"/>
  <c r="R133" i="38" s="1"/>
  <c r="S18" i="38"/>
  <c r="S133" i="38" s="1"/>
  <c r="T18" i="38"/>
  <c r="T133" i="38" s="1"/>
  <c r="AC134" i="38" s="1"/>
  <c r="P19" i="38"/>
  <c r="Q19" i="38"/>
  <c r="R19" i="38"/>
  <c r="R134" i="38" s="1"/>
  <c r="S19" i="38"/>
  <c r="S134" i="38" s="1"/>
  <c r="T19" i="38"/>
  <c r="Z19" i="38"/>
  <c r="AA19" i="38"/>
  <c r="AB19" i="38"/>
  <c r="AC19" i="38"/>
  <c r="P20" i="38"/>
  <c r="Q20" i="38"/>
  <c r="R20" i="38"/>
  <c r="R135" i="38" s="1"/>
  <c r="S20" i="38"/>
  <c r="T20" i="38"/>
  <c r="P21" i="38"/>
  <c r="P136" i="38" s="1"/>
  <c r="Q21" i="38"/>
  <c r="R21" i="38"/>
  <c r="R136" i="38" s="1"/>
  <c r="S21" i="38"/>
  <c r="S136" i="38" s="1"/>
  <c r="T21" i="38"/>
  <c r="P22" i="38"/>
  <c r="Q22" i="38"/>
  <c r="R22" i="38"/>
  <c r="R137" i="38" s="1"/>
  <c r="S22" i="38"/>
  <c r="T22" i="38"/>
  <c r="P23" i="38"/>
  <c r="Q23" i="38"/>
  <c r="Q138" i="38" s="1"/>
  <c r="R23" i="38"/>
  <c r="R138" i="38" s="1"/>
  <c r="S23" i="38"/>
  <c r="T23" i="38"/>
  <c r="P24" i="38"/>
  <c r="P139" i="38" s="1"/>
  <c r="Q24" i="38"/>
  <c r="R24" i="38"/>
  <c r="R139" i="38"/>
  <c r="S24" i="38"/>
  <c r="T24" i="38"/>
  <c r="Z24" i="38"/>
  <c r="AA24" i="38"/>
  <c r="AB24" i="38"/>
  <c r="AC24" i="38"/>
  <c r="P25" i="38"/>
  <c r="Q25" i="38"/>
  <c r="R25" i="38"/>
  <c r="R140" i="38" s="1"/>
  <c r="S25" i="38"/>
  <c r="S140" i="38" s="1"/>
  <c r="T25" i="38"/>
  <c r="Z25" i="38"/>
  <c r="AA25" i="38"/>
  <c r="AB25" i="38"/>
  <c r="AB140" i="38" s="1"/>
  <c r="AC25" i="38"/>
  <c r="P26" i="38"/>
  <c r="Q26" i="38"/>
  <c r="Q141" i="38" s="1"/>
  <c r="R26" i="38"/>
  <c r="R141" i="38" s="1"/>
  <c r="S26" i="38"/>
  <c r="T26" i="38"/>
  <c r="P27" i="38"/>
  <c r="Q27" i="38"/>
  <c r="R27" i="38"/>
  <c r="R142" i="38"/>
  <c r="S27" i="38"/>
  <c r="T27" i="38"/>
  <c r="P28" i="38"/>
  <c r="Q28" i="38"/>
  <c r="R28" i="38"/>
  <c r="R143" i="38"/>
  <c r="S28" i="38"/>
  <c r="T28" i="38"/>
  <c r="T143" i="38" s="1"/>
  <c r="P29" i="38"/>
  <c r="Q29" i="38"/>
  <c r="R29" i="38"/>
  <c r="S29" i="38"/>
  <c r="T29" i="38"/>
  <c r="P30" i="38"/>
  <c r="Q30" i="38"/>
  <c r="R30" i="38"/>
  <c r="R145" i="38" s="1"/>
  <c r="S30" i="38"/>
  <c r="T30" i="38"/>
  <c r="P31" i="38"/>
  <c r="Q31" i="38"/>
  <c r="Q146" i="38" s="1"/>
  <c r="R31" i="38"/>
  <c r="R146" i="38" s="1"/>
  <c r="S31" i="38"/>
  <c r="T31" i="38"/>
  <c r="P33" i="38"/>
  <c r="Q33" i="38"/>
  <c r="R33" i="38"/>
  <c r="R148" i="38" s="1"/>
  <c r="S33" i="38"/>
  <c r="T33" i="38"/>
  <c r="Z33" i="38"/>
  <c r="AA33" i="38"/>
  <c r="AB33" i="38"/>
  <c r="AC33" i="38"/>
  <c r="P34" i="38"/>
  <c r="P149" i="38" s="1"/>
  <c r="Q34" i="38"/>
  <c r="R34" i="38"/>
  <c r="R149" i="38"/>
  <c r="S34" i="38"/>
  <c r="T34" i="38"/>
  <c r="P35" i="38"/>
  <c r="Q35" i="38"/>
  <c r="Q150" i="38" s="1"/>
  <c r="R35" i="38"/>
  <c r="R150" i="38" s="1"/>
  <c r="S35" i="38"/>
  <c r="T35" i="38"/>
  <c r="Z35" i="38"/>
  <c r="Z150" i="38" s="1"/>
  <c r="AA35" i="38"/>
  <c r="AA150" i="38" s="1"/>
  <c r="AB35" i="38"/>
  <c r="AB150" i="38" s="1"/>
  <c r="AC35" i="38"/>
  <c r="AC150" i="38"/>
  <c r="P36" i="38"/>
  <c r="Q36" i="38"/>
  <c r="R36" i="38"/>
  <c r="R151" i="38" s="1"/>
  <c r="AA162" i="38" s="1"/>
  <c r="S36" i="38"/>
  <c r="T36" i="38"/>
  <c r="P37" i="38"/>
  <c r="Q37" i="38"/>
  <c r="Q152" i="38" s="1"/>
  <c r="R37" i="38"/>
  <c r="S37" i="38"/>
  <c r="T37" i="38"/>
  <c r="T152" i="38" s="1"/>
  <c r="P38" i="38"/>
  <c r="Q38" i="38"/>
  <c r="R38" i="38"/>
  <c r="R153" i="38"/>
  <c r="S38" i="38"/>
  <c r="T38" i="38"/>
  <c r="T153" i="38" s="1"/>
  <c r="Z38" i="38"/>
  <c r="Z153" i="38"/>
  <c r="AA38" i="38"/>
  <c r="AA153" i="38" s="1"/>
  <c r="AB38" i="38"/>
  <c r="AB153" i="38" s="1"/>
  <c r="AC38" i="38"/>
  <c r="AC153" i="38" s="1"/>
  <c r="P39" i="38"/>
  <c r="P44" i="38" s="1"/>
  <c r="Q39" i="38"/>
  <c r="R39" i="38"/>
  <c r="R154" i="38" s="1"/>
  <c r="S39" i="38"/>
  <c r="S154" i="38"/>
  <c r="T39" i="38"/>
  <c r="Z39" i="38"/>
  <c r="AA39" i="38"/>
  <c r="AB39" i="38"/>
  <c r="AB154" i="38" s="1"/>
  <c r="AC39" i="38"/>
  <c r="P40" i="38"/>
  <c r="Q40" i="38"/>
  <c r="R40" i="38"/>
  <c r="S40" i="38"/>
  <c r="T40" i="38"/>
  <c r="Z40" i="38"/>
  <c r="Z155" i="38" s="1"/>
  <c r="AA40" i="38"/>
  <c r="AA155" i="38" s="1"/>
  <c r="AB40" i="38"/>
  <c r="AB155" i="38" s="1"/>
  <c r="AC40" i="38"/>
  <c r="AC155" i="38" s="1"/>
  <c r="P41" i="38"/>
  <c r="Q41" i="38"/>
  <c r="R41" i="38"/>
  <c r="R156" i="38" s="1"/>
  <c r="S41" i="38"/>
  <c r="T41" i="38"/>
  <c r="Z41" i="38"/>
  <c r="Z156" i="38" s="1"/>
  <c r="AA41" i="38"/>
  <c r="AA156" i="38" s="1"/>
  <c r="AB41" i="38"/>
  <c r="AB156" i="38"/>
  <c r="AC41" i="38"/>
  <c r="AC156" i="38" s="1"/>
  <c r="P42" i="38"/>
  <c r="Q42" i="38"/>
  <c r="R42" i="38"/>
  <c r="R157" i="38" s="1"/>
  <c r="S42" i="38"/>
  <c r="T42" i="38"/>
  <c r="Z42" i="38"/>
  <c r="Z157" i="38" s="1"/>
  <c r="AA42" i="38"/>
  <c r="AA157" i="38" s="1"/>
  <c r="AB42" i="38"/>
  <c r="AB157" i="38" s="1"/>
  <c r="AC42" i="38"/>
  <c r="AC157" i="38" s="1"/>
  <c r="P43" i="38"/>
  <c r="Q43" i="38"/>
  <c r="R43" i="38"/>
  <c r="R158" i="38" s="1"/>
  <c r="S43" i="38"/>
  <c r="T43" i="38"/>
  <c r="Z43" i="38"/>
  <c r="Z158" i="38" s="1"/>
  <c r="AA43" i="38"/>
  <c r="AB43" i="38"/>
  <c r="AB158" i="38" s="1"/>
  <c r="AC43" i="38"/>
  <c r="P45" i="38"/>
  <c r="Q45" i="38"/>
  <c r="Q160" i="38" s="1"/>
  <c r="R45" i="38"/>
  <c r="R160" i="38" s="1"/>
  <c r="S45" i="38"/>
  <c r="T45" i="38"/>
  <c r="Z45" i="38"/>
  <c r="Z160" i="38" s="1"/>
  <c r="AA45" i="38"/>
  <c r="AA160" i="38" s="1"/>
  <c r="AB45" i="38"/>
  <c r="AB160" i="38" s="1"/>
  <c r="AC45" i="38"/>
  <c r="AC160" i="38" s="1"/>
  <c r="P46" i="38"/>
  <c r="P161" i="38" s="1"/>
  <c r="Q46" i="38"/>
  <c r="R46" i="38"/>
  <c r="S46" i="38"/>
  <c r="T46" i="38"/>
  <c r="Z46" i="38"/>
  <c r="Z161" i="38" s="1"/>
  <c r="AA46" i="38"/>
  <c r="AA161" i="38"/>
  <c r="AB46" i="38"/>
  <c r="AB161" i="38" s="1"/>
  <c r="AC46" i="38"/>
  <c r="AC161" i="38"/>
  <c r="P47" i="38"/>
  <c r="Q47" i="38"/>
  <c r="R47" i="38"/>
  <c r="R162" i="38"/>
  <c r="S47" i="38"/>
  <c r="S162" i="38" s="1"/>
  <c r="T47" i="38"/>
  <c r="Z47" i="38"/>
  <c r="AA47" i="38"/>
  <c r="AB47" i="38"/>
  <c r="AC47" i="38"/>
  <c r="P48" i="38"/>
  <c r="Q48" i="38"/>
  <c r="R48" i="38"/>
  <c r="R163" i="38" s="1"/>
  <c r="S48" i="38"/>
  <c r="T48" i="38"/>
  <c r="P49" i="38"/>
  <c r="Q49" i="38"/>
  <c r="Q164" i="38" s="1"/>
  <c r="R49" i="38"/>
  <c r="S49" i="38"/>
  <c r="T49" i="38"/>
  <c r="P51" i="38"/>
  <c r="Q51" i="38"/>
  <c r="Q166" i="38" s="1"/>
  <c r="R51" i="38"/>
  <c r="R166" i="38"/>
  <c r="S51" i="38"/>
  <c r="S166" i="38" s="1"/>
  <c r="T51" i="38"/>
  <c r="Z51" i="38"/>
  <c r="Z166" i="38" s="1"/>
  <c r="AA51" i="38"/>
  <c r="AA166" i="38" s="1"/>
  <c r="AB51" i="38"/>
  <c r="AB166" i="38" s="1"/>
  <c r="AC51" i="38"/>
  <c r="AC166" i="38"/>
  <c r="P52" i="38"/>
  <c r="P167" i="38" s="1"/>
  <c r="Q52" i="38"/>
  <c r="Q167" i="38" s="1"/>
  <c r="R52" i="38"/>
  <c r="R167" i="38"/>
  <c r="S52" i="38"/>
  <c r="T52" i="38"/>
  <c r="Z52" i="38"/>
  <c r="Z167" i="38"/>
  <c r="AA52" i="38"/>
  <c r="AA167" i="38" s="1"/>
  <c r="AB52" i="38"/>
  <c r="AB167" i="38"/>
  <c r="AC52" i="38"/>
  <c r="AC167" i="38" s="1"/>
  <c r="P53" i="38"/>
  <c r="Q53" i="38"/>
  <c r="Q168" i="38"/>
  <c r="AI168" i="38" s="1"/>
  <c r="DR31" i="7" s="1"/>
  <c r="DT31" i="7" s="1"/>
  <c r="R53" i="38"/>
  <c r="R168" i="38" s="1"/>
  <c r="S53" i="38"/>
  <c r="T53" i="38"/>
  <c r="T168" i="38" s="1"/>
  <c r="Z53" i="38"/>
  <c r="Z168" i="38" s="1"/>
  <c r="AA53" i="38"/>
  <c r="AA168" i="38" s="1"/>
  <c r="AB53" i="38"/>
  <c r="AB168" i="38" s="1"/>
  <c r="AC53" i="38"/>
  <c r="AC168" i="38" s="1"/>
  <c r="P54" i="38"/>
  <c r="Q54" i="38"/>
  <c r="R54" i="38"/>
  <c r="R169" i="38" s="1"/>
  <c r="S54" i="38"/>
  <c r="T54" i="38"/>
  <c r="P55" i="38"/>
  <c r="P170" i="38" s="1"/>
  <c r="Q55" i="38"/>
  <c r="R55" i="38"/>
  <c r="R170" i="38" s="1"/>
  <c r="S55" i="38"/>
  <c r="T55" i="38"/>
  <c r="T170" i="38" s="1"/>
  <c r="P56" i="38"/>
  <c r="P171" i="38"/>
  <c r="Q56" i="38"/>
  <c r="Q171" i="38" s="1"/>
  <c r="AI171" i="38" s="1"/>
  <c r="EA31" i="7" s="1"/>
  <c r="R56" i="38"/>
  <c r="R171" i="38" s="1"/>
  <c r="S56" i="38"/>
  <c r="T56" i="38"/>
  <c r="Z56" i="38"/>
  <c r="Z171" i="38" s="1"/>
  <c r="AK171" i="38" s="1"/>
  <c r="EA89" i="9" s="1"/>
  <c r="AA56" i="38"/>
  <c r="AA171" i="38" s="1"/>
  <c r="AB56" i="38"/>
  <c r="AB171" i="38" s="1"/>
  <c r="AC56" i="38"/>
  <c r="AC171" i="38" s="1"/>
  <c r="P57" i="38"/>
  <c r="Q57" i="38"/>
  <c r="Q172" i="38" s="1"/>
  <c r="R57" i="38"/>
  <c r="R172" i="38"/>
  <c r="S57" i="38"/>
  <c r="S172" i="38" s="1"/>
  <c r="T57" i="38"/>
  <c r="Z57" i="38"/>
  <c r="Z173" i="38"/>
  <c r="AA57" i="38"/>
  <c r="AA173" i="38" s="1"/>
  <c r="AB57" i="38"/>
  <c r="AC57" i="38"/>
  <c r="AC173" i="38" s="1"/>
  <c r="P58" i="38"/>
  <c r="P173" i="38" s="1"/>
  <c r="Q58" i="38"/>
  <c r="R58" i="38"/>
  <c r="S58" i="38"/>
  <c r="T58" i="38"/>
  <c r="T173" i="38" s="1"/>
  <c r="Z58" i="38"/>
  <c r="AA58" i="38"/>
  <c r="AB58" i="38"/>
  <c r="AC58" i="38"/>
  <c r="P59" i="38"/>
  <c r="Q59" i="38"/>
  <c r="R59" i="38"/>
  <c r="R174" i="38"/>
  <c r="S59" i="38"/>
  <c r="T59" i="38"/>
  <c r="Z59" i="38"/>
  <c r="AA59" i="38"/>
  <c r="AB59" i="38"/>
  <c r="AC59" i="38"/>
  <c r="P60" i="38"/>
  <c r="P175" i="38" s="1"/>
  <c r="Q60" i="38"/>
  <c r="Q175" i="38" s="1"/>
  <c r="R60" i="38"/>
  <c r="R175" i="38" s="1"/>
  <c r="S60" i="38"/>
  <c r="T60" i="38"/>
  <c r="Z60" i="38"/>
  <c r="AA60" i="38"/>
  <c r="AB60" i="38"/>
  <c r="AC60" i="38"/>
  <c r="P62" i="38"/>
  <c r="P64" i="38" s="1"/>
  <c r="Q62" i="38"/>
  <c r="S62" i="38"/>
  <c r="T62" i="38"/>
  <c r="T64" i="38" s="1"/>
  <c r="P124" i="38"/>
  <c r="AJ124" i="38" s="1"/>
  <c r="E31" i="9" s="1"/>
  <c r="Z64" i="38"/>
  <c r="AA64" i="38"/>
  <c r="AC64" i="38"/>
  <c r="AI64" i="38"/>
  <c r="AJ64" i="38"/>
  <c r="AK64" i="38"/>
  <c r="AL64" i="38"/>
  <c r="P65" i="38"/>
  <c r="Q65" i="38"/>
  <c r="Q126" i="38" s="1"/>
  <c r="S65" i="38"/>
  <c r="T65" i="38"/>
  <c r="P66" i="38"/>
  <c r="P127" i="38"/>
  <c r="Q66" i="38"/>
  <c r="S66" i="38"/>
  <c r="T66" i="38"/>
  <c r="Z67" i="38"/>
  <c r="AA67" i="38"/>
  <c r="AC67" i="38"/>
  <c r="AI67" i="38"/>
  <c r="AJ67" i="38"/>
  <c r="AK67" i="38"/>
  <c r="AL67" i="38"/>
  <c r="P68" i="38"/>
  <c r="Q68" i="38"/>
  <c r="Q129" i="38" s="1"/>
  <c r="S68" i="38"/>
  <c r="T68" i="38"/>
  <c r="P69" i="38"/>
  <c r="Q69" i="38"/>
  <c r="S69" i="38"/>
  <c r="T69" i="38"/>
  <c r="T130" i="38"/>
  <c r="P70" i="38"/>
  <c r="Q70" i="38"/>
  <c r="S70" i="38"/>
  <c r="S131" i="38"/>
  <c r="T70" i="38"/>
  <c r="P72" i="38"/>
  <c r="Q72" i="38"/>
  <c r="S72" i="38"/>
  <c r="T72" i="38"/>
  <c r="P73" i="38"/>
  <c r="Q73" i="38"/>
  <c r="Q134" i="38"/>
  <c r="S73" i="38"/>
  <c r="T73" i="38"/>
  <c r="T134" i="38" s="1"/>
  <c r="Z73" i="38"/>
  <c r="AA73" i="38"/>
  <c r="AC73" i="38"/>
  <c r="AI73" i="38"/>
  <c r="AJ73" i="38"/>
  <c r="AK73" i="38"/>
  <c r="AL73" i="38"/>
  <c r="P74" i="38"/>
  <c r="Q74" i="38"/>
  <c r="S74" i="38"/>
  <c r="T74" i="38"/>
  <c r="Z74" i="38"/>
  <c r="AA74" i="38"/>
  <c r="AC74" i="38"/>
  <c r="AI74" i="38"/>
  <c r="AJ74" i="38"/>
  <c r="AK74" i="38"/>
  <c r="AL74" i="38"/>
  <c r="P75" i="38"/>
  <c r="Q75" i="38"/>
  <c r="S75" i="38"/>
  <c r="T75" i="38"/>
  <c r="Z75" i="38"/>
  <c r="AA75" i="38"/>
  <c r="AC75" i="38"/>
  <c r="AI75" i="38"/>
  <c r="AJ75" i="38"/>
  <c r="AK75" i="38"/>
  <c r="AL75" i="38"/>
  <c r="P76" i="38"/>
  <c r="P137" i="38"/>
  <c r="Q76" i="38"/>
  <c r="S76" i="38"/>
  <c r="T76" i="38"/>
  <c r="P77" i="38"/>
  <c r="Q77" i="38"/>
  <c r="S77" i="38"/>
  <c r="T77" i="38"/>
  <c r="P78" i="38"/>
  <c r="Q78" i="38"/>
  <c r="Q139" i="38"/>
  <c r="S78" i="38"/>
  <c r="T78" i="38"/>
  <c r="P79" i="38"/>
  <c r="Q79" i="38"/>
  <c r="S79" i="38"/>
  <c r="T79" i="38"/>
  <c r="P80" i="38"/>
  <c r="Q80" i="38"/>
  <c r="S80" i="38"/>
  <c r="T80" i="38"/>
  <c r="Z80" i="38"/>
  <c r="AA80" i="38"/>
  <c r="AC80" i="38"/>
  <c r="AI80" i="38"/>
  <c r="AJ80" i="38"/>
  <c r="AJ82" i="38" s="1"/>
  <c r="AK80" i="38"/>
  <c r="AL80" i="38"/>
  <c r="P81" i="38"/>
  <c r="Q81" i="38"/>
  <c r="S81" i="38"/>
  <c r="T81" i="38"/>
  <c r="P82" i="38"/>
  <c r="Q82" i="38"/>
  <c r="S82" i="38"/>
  <c r="T82" i="38"/>
  <c r="P83" i="38"/>
  <c r="Q83" i="38"/>
  <c r="Q86" i="38" s="1"/>
  <c r="S83" i="38"/>
  <c r="T83" i="38"/>
  <c r="P84" i="38"/>
  <c r="P145" i="38"/>
  <c r="Q84" i="38"/>
  <c r="S84" i="38"/>
  <c r="T84" i="38"/>
  <c r="T86" i="38" s="1"/>
  <c r="P85" i="38"/>
  <c r="P146" i="38"/>
  <c r="Q85" i="38"/>
  <c r="S85" i="38"/>
  <c r="S146" i="38" s="1"/>
  <c r="T85" i="38"/>
  <c r="Z86" i="38"/>
  <c r="AA86" i="38"/>
  <c r="AC86" i="38"/>
  <c r="AI86" i="38"/>
  <c r="AJ86" i="38"/>
  <c r="AK86" i="38"/>
  <c r="AL86" i="38"/>
  <c r="P87" i="38"/>
  <c r="Q87" i="38"/>
  <c r="S87" i="38"/>
  <c r="T87" i="38"/>
  <c r="P88" i="38"/>
  <c r="Q88" i="38"/>
  <c r="Q149" i="38" s="1"/>
  <c r="S88" i="38"/>
  <c r="T88" i="38"/>
  <c r="Z88" i="38"/>
  <c r="AA88" i="38"/>
  <c r="AC88" i="38"/>
  <c r="AI88" i="38"/>
  <c r="AJ88" i="38"/>
  <c r="AK88" i="38"/>
  <c r="AL88" i="38"/>
  <c r="P89" i="38"/>
  <c r="Q89" i="38"/>
  <c r="S89" i="38"/>
  <c r="T89" i="38"/>
  <c r="T150" i="38" s="1"/>
  <c r="Z89" i="38"/>
  <c r="AA89" i="38"/>
  <c r="AC89" i="38"/>
  <c r="AI89" i="38"/>
  <c r="AJ89" i="38"/>
  <c r="AK89" i="38"/>
  <c r="AL89" i="38"/>
  <c r="P90" i="38"/>
  <c r="Q90" i="38"/>
  <c r="Q151" i="38" s="1"/>
  <c r="S90" i="38"/>
  <c r="T90" i="38"/>
  <c r="P91" i="38"/>
  <c r="P152" i="38" s="1"/>
  <c r="Q91" i="38"/>
  <c r="S91" i="38"/>
  <c r="T91" i="38"/>
  <c r="P92" i="38"/>
  <c r="Q92" i="38"/>
  <c r="S92" i="38"/>
  <c r="T92" i="38"/>
  <c r="Z92" i="38"/>
  <c r="AA92" i="38"/>
  <c r="AC92" i="38"/>
  <c r="AI92" i="38"/>
  <c r="AJ92" i="38"/>
  <c r="AK92" i="38"/>
  <c r="AL92" i="38"/>
  <c r="P93" i="38"/>
  <c r="Q93" i="38"/>
  <c r="S93" i="38"/>
  <c r="T93" i="38"/>
  <c r="Z93" i="38"/>
  <c r="AA93" i="38"/>
  <c r="AC93" i="38"/>
  <c r="AI93" i="38"/>
  <c r="AJ93" i="38"/>
  <c r="AK93" i="38"/>
  <c r="AL93" i="38"/>
  <c r="P94" i="38"/>
  <c r="Q94" i="38"/>
  <c r="Q155" i="38"/>
  <c r="AI155" i="38" s="1"/>
  <c r="S94" i="38"/>
  <c r="T94" i="38"/>
  <c r="T155" i="38" s="1"/>
  <c r="Z94" i="38"/>
  <c r="AA94" i="38"/>
  <c r="AC94" i="38"/>
  <c r="AI94" i="38"/>
  <c r="AJ94" i="38"/>
  <c r="AK94" i="38"/>
  <c r="AL94" i="38"/>
  <c r="P95" i="38"/>
  <c r="Q95" i="38"/>
  <c r="S95" i="38"/>
  <c r="S98" i="38" s="1"/>
  <c r="T95" i="38"/>
  <c r="Z95" i="38"/>
  <c r="AA95" i="38"/>
  <c r="AC95" i="38"/>
  <c r="AI95" i="38"/>
  <c r="AJ95" i="38"/>
  <c r="AK95" i="38"/>
  <c r="AL95" i="38"/>
  <c r="P96" i="38"/>
  <c r="Q96" i="38"/>
  <c r="S96" i="38"/>
  <c r="T96" i="38"/>
  <c r="Z96" i="38"/>
  <c r="AA96" i="38"/>
  <c r="AC96" i="38"/>
  <c r="AI96" i="38"/>
  <c r="AJ96" i="38"/>
  <c r="AK96" i="38"/>
  <c r="AL96" i="38"/>
  <c r="P97" i="38"/>
  <c r="Q97" i="38"/>
  <c r="Q158" i="38" s="1"/>
  <c r="S97" i="38"/>
  <c r="T97" i="38"/>
  <c r="T158" i="38"/>
  <c r="Z98" i="38"/>
  <c r="AA98" i="38"/>
  <c r="AC98" i="38"/>
  <c r="AI98" i="38"/>
  <c r="AJ98" i="38"/>
  <c r="P99" i="38"/>
  <c r="Q99" i="38"/>
  <c r="S99" i="38"/>
  <c r="S160" i="38" s="1"/>
  <c r="T99" i="38"/>
  <c r="Z99" i="38"/>
  <c r="AA99" i="38"/>
  <c r="AC99" i="38"/>
  <c r="AI99" i="38"/>
  <c r="AJ99" i="38"/>
  <c r="AK99" i="38"/>
  <c r="AL99" i="38"/>
  <c r="P100" i="38"/>
  <c r="Q100" i="38"/>
  <c r="S100" i="38"/>
  <c r="T100" i="38"/>
  <c r="P101" i="38"/>
  <c r="Q101" i="38"/>
  <c r="Q162" i="38"/>
  <c r="S101" i="38"/>
  <c r="T101" i="38"/>
  <c r="Z101" i="38"/>
  <c r="AA101" i="38"/>
  <c r="AC101" i="38"/>
  <c r="AI101" i="38"/>
  <c r="AJ101" i="38"/>
  <c r="AK101" i="38"/>
  <c r="AL101" i="38"/>
  <c r="P102" i="38"/>
  <c r="Q102" i="38"/>
  <c r="S102" i="38"/>
  <c r="T102" i="38"/>
  <c r="P103" i="38"/>
  <c r="Q103" i="38"/>
  <c r="Q104" i="38" s="1"/>
  <c r="S103" i="38"/>
  <c r="T103" i="38"/>
  <c r="Z104" i="38"/>
  <c r="AA104" i="38"/>
  <c r="AC104" i="38"/>
  <c r="AI104" i="38"/>
  <c r="AJ104" i="38"/>
  <c r="AK104" i="38"/>
  <c r="AL104" i="38"/>
  <c r="P105" i="38"/>
  <c r="Q105" i="38"/>
  <c r="S105" i="38"/>
  <c r="T105" i="38"/>
  <c r="Z105" i="38"/>
  <c r="AA105" i="38"/>
  <c r="AC105" i="38"/>
  <c r="AC113" i="38" s="1"/>
  <c r="AI105" i="38"/>
  <c r="AJ105" i="38"/>
  <c r="AK105" i="38"/>
  <c r="AK113" i="38" s="1"/>
  <c r="AL105" i="38"/>
  <c r="AL113" i="38" s="1"/>
  <c r="P106" i="38"/>
  <c r="Q106" i="38"/>
  <c r="S106" i="38"/>
  <c r="S167" i="38" s="1"/>
  <c r="T106" i="38"/>
  <c r="P107" i="38"/>
  <c r="Q107" i="38"/>
  <c r="S107" i="38"/>
  <c r="S168" i="38" s="1"/>
  <c r="T107" i="38"/>
  <c r="Z107" i="38"/>
  <c r="AA107" i="38"/>
  <c r="AC107" i="38"/>
  <c r="AI107" i="38"/>
  <c r="AJ107" i="38"/>
  <c r="AK107" i="38"/>
  <c r="AL107" i="38"/>
  <c r="P108" i="38"/>
  <c r="P169" i="38" s="1"/>
  <c r="Q108" i="38"/>
  <c r="S108" i="38"/>
  <c r="S169" i="38" s="1"/>
  <c r="T108" i="38"/>
  <c r="P109" i="38"/>
  <c r="Q109" i="38"/>
  <c r="S109" i="38"/>
  <c r="T109" i="38"/>
  <c r="P110" i="38"/>
  <c r="Q110" i="38"/>
  <c r="S110" i="38"/>
  <c r="T110" i="38"/>
  <c r="P111" i="38"/>
  <c r="Q111" i="38"/>
  <c r="S111" i="38"/>
  <c r="T111" i="38"/>
  <c r="P112" i="38"/>
  <c r="Q112" i="38"/>
  <c r="S112" i="38"/>
  <c r="T112" i="38"/>
  <c r="P113" i="38"/>
  <c r="Q113" i="38"/>
  <c r="Q174" i="38" s="1"/>
  <c r="S113" i="38"/>
  <c r="S174" i="38" s="1"/>
  <c r="T113" i="38"/>
  <c r="P114" i="38"/>
  <c r="Q114" i="38"/>
  <c r="S114" i="38"/>
  <c r="T114" i="38"/>
  <c r="T175" i="38" s="1"/>
  <c r="Z114" i="38"/>
  <c r="AA114" i="38"/>
  <c r="AC114" i="38"/>
  <c r="AI114" i="38"/>
  <c r="AJ114" i="38"/>
  <c r="AK114" i="38"/>
  <c r="AL114" i="38"/>
  <c r="AA123" i="38"/>
  <c r="AA124" i="38"/>
  <c r="R152" i="38"/>
  <c r="AC158" i="38"/>
  <c r="R161" i="38"/>
  <c r="R164" i="38"/>
  <c r="R173" i="38"/>
  <c r="S173" i="38"/>
  <c r="AB173" i="38"/>
  <c r="P8" i="37"/>
  <c r="P123" i="37" s="1"/>
  <c r="Q8" i="37"/>
  <c r="Q10" i="37" s="1"/>
  <c r="R8" i="37"/>
  <c r="R123" i="37"/>
  <c r="S8" i="37"/>
  <c r="T8" i="37"/>
  <c r="Z8" i="37"/>
  <c r="AA8" i="37"/>
  <c r="AA123" i="37" s="1"/>
  <c r="AB8" i="37"/>
  <c r="AC8" i="37"/>
  <c r="AC123" i="37" s="1"/>
  <c r="P9" i="37"/>
  <c r="Q9" i="37"/>
  <c r="Q124" i="37" s="1"/>
  <c r="R9" i="37"/>
  <c r="S9" i="37"/>
  <c r="T9" i="37"/>
  <c r="T124" i="37" s="1"/>
  <c r="Z9" i="37"/>
  <c r="Z124" i="37" s="1"/>
  <c r="AA9" i="37"/>
  <c r="AB9" i="37"/>
  <c r="AB124" i="37" s="1"/>
  <c r="AC9" i="37"/>
  <c r="AC124" i="37" s="1"/>
  <c r="P11" i="37"/>
  <c r="Q11" i="37"/>
  <c r="R11" i="37"/>
  <c r="R126" i="37" s="1"/>
  <c r="S11" i="37"/>
  <c r="T11" i="37"/>
  <c r="T126" i="37" s="1"/>
  <c r="Z11" i="37"/>
  <c r="Z126" i="37" s="1"/>
  <c r="AA11" i="37"/>
  <c r="AA126" i="37" s="1"/>
  <c r="AB11" i="37"/>
  <c r="AB126" i="37" s="1"/>
  <c r="AB127" i="37" s="1"/>
  <c r="AB128" i="37" s="1"/>
  <c r="AC11" i="37"/>
  <c r="AC126" i="37" s="1"/>
  <c r="P12" i="37"/>
  <c r="Q12" i="37"/>
  <c r="R12" i="37"/>
  <c r="S12" i="37"/>
  <c r="T12" i="37"/>
  <c r="P14" i="37"/>
  <c r="Q14" i="37"/>
  <c r="R14" i="37"/>
  <c r="S14" i="37"/>
  <c r="S129" i="37" s="1"/>
  <c r="T14" i="37"/>
  <c r="Z14" i="37"/>
  <c r="Z129" i="37"/>
  <c r="AA14" i="37"/>
  <c r="AB14" i="37"/>
  <c r="AB129" i="37" s="1"/>
  <c r="AC14" i="37"/>
  <c r="AC129" i="37" s="1"/>
  <c r="P15" i="37"/>
  <c r="Q15" i="37"/>
  <c r="R15" i="37"/>
  <c r="R130" i="37" s="1"/>
  <c r="S15" i="37"/>
  <c r="T15" i="37"/>
  <c r="T130" i="37"/>
  <c r="P16" i="37"/>
  <c r="Q16" i="37"/>
  <c r="R16" i="37"/>
  <c r="R131" i="37"/>
  <c r="S16" i="37"/>
  <c r="S131" i="37" s="1"/>
  <c r="T16" i="37"/>
  <c r="P18" i="37"/>
  <c r="Q18" i="37"/>
  <c r="Q133" i="37" s="1"/>
  <c r="R18" i="37"/>
  <c r="R133" i="37" s="1"/>
  <c r="S18" i="37"/>
  <c r="T18" i="37"/>
  <c r="P19" i="37"/>
  <c r="Q19" i="37"/>
  <c r="Q134" i="37"/>
  <c r="R19" i="37"/>
  <c r="S19" i="37"/>
  <c r="T19" i="37"/>
  <c r="T134" i="37"/>
  <c r="Z19" i="37"/>
  <c r="AA19" i="37"/>
  <c r="AB19" i="37"/>
  <c r="AC19" i="37"/>
  <c r="P20" i="37"/>
  <c r="Q20" i="37"/>
  <c r="R20" i="37"/>
  <c r="R135" i="37"/>
  <c r="S20" i="37"/>
  <c r="T20" i="37"/>
  <c r="P21" i="37"/>
  <c r="Q21" i="37"/>
  <c r="R21" i="37"/>
  <c r="R136" i="37"/>
  <c r="S21" i="37"/>
  <c r="S136" i="37"/>
  <c r="T21" i="37"/>
  <c r="P22" i="37"/>
  <c r="Q22" i="37"/>
  <c r="R22" i="37"/>
  <c r="S22" i="37"/>
  <c r="T22" i="37"/>
  <c r="P23" i="37"/>
  <c r="Q23" i="37"/>
  <c r="R23" i="37"/>
  <c r="R138" i="37"/>
  <c r="S23" i="37"/>
  <c r="T23" i="37"/>
  <c r="P24" i="37"/>
  <c r="Q24" i="37"/>
  <c r="R24" i="37"/>
  <c r="R139" i="37" s="1"/>
  <c r="S24" i="37"/>
  <c r="T24" i="37"/>
  <c r="Z24" i="37"/>
  <c r="AA24" i="37"/>
  <c r="AB24" i="37"/>
  <c r="AC24" i="37"/>
  <c r="P25" i="37"/>
  <c r="Q25" i="37"/>
  <c r="R25" i="37"/>
  <c r="R140" i="37" s="1"/>
  <c r="S25" i="37"/>
  <c r="T25" i="37"/>
  <c r="Z25" i="37"/>
  <c r="Z140" i="37" s="1"/>
  <c r="AI140" i="37" s="1"/>
  <c r="AA25" i="37"/>
  <c r="AA140" i="37" s="1"/>
  <c r="AB25" i="37"/>
  <c r="AC25" i="37"/>
  <c r="AC140" i="37" s="1"/>
  <c r="P26" i="37"/>
  <c r="Q26" i="37"/>
  <c r="R26" i="37"/>
  <c r="R141" i="37" s="1"/>
  <c r="S26" i="37"/>
  <c r="T26" i="37"/>
  <c r="P27" i="37"/>
  <c r="Q27" i="37"/>
  <c r="R27" i="37"/>
  <c r="S27" i="37"/>
  <c r="T27" i="37"/>
  <c r="P28" i="37"/>
  <c r="Q28" i="37"/>
  <c r="R28" i="37"/>
  <c r="R143" i="37" s="1"/>
  <c r="S28" i="37"/>
  <c r="T28" i="37"/>
  <c r="P29" i="37"/>
  <c r="Q29" i="37"/>
  <c r="R29" i="37"/>
  <c r="R144" i="37" s="1"/>
  <c r="S29" i="37"/>
  <c r="T29" i="37"/>
  <c r="P30" i="37"/>
  <c r="Q30" i="37"/>
  <c r="R30" i="37"/>
  <c r="R145" i="37" s="1"/>
  <c r="S30" i="37"/>
  <c r="T30" i="37"/>
  <c r="P31" i="37"/>
  <c r="Q31" i="37"/>
  <c r="R31" i="37"/>
  <c r="R146" i="37" s="1"/>
  <c r="S31" i="37"/>
  <c r="T31" i="37"/>
  <c r="T32" i="37" s="1"/>
  <c r="P33" i="37"/>
  <c r="Q33" i="37"/>
  <c r="Q148" i="37" s="1"/>
  <c r="R33" i="37"/>
  <c r="R148" i="37"/>
  <c r="S33" i="37"/>
  <c r="S148" i="37" s="1"/>
  <c r="T33" i="37"/>
  <c r="Z33" i="37"/>
  <c r="AA33" i="37"/>
  <c r="AA148" i="37" s="1"/>
  <c r="AB33" i="37"/>
  <c r="AC33" i="37"/>
  <c r="P34" i="37"/>
  <c r="Q34" i="37"/>
  <c r="R34" i="37"/>
  <c r="R149" i="37" s="1"/>
  <c r="S34" i="37"/>
  <c r="T34" i="37"/>
  <c r="P35" i="37"/>
  <c r="P150" i="37" s="1"/>
  <c r="Q35" i="37"/>
  <c r="Q150" i="37" s="1"/>
  <c r="R35" i="37"/>
  <c r="R150" i="37" s="1"/>
  <c r="S35" i="37"/>
  <c r="S150" i="37" s="1"/>
  <c r="T35" i="37"/>
  <c r="Z35" i="37"/>
  <c r="Z150" i="37" s="1"/>
  <c r="AA35" i="37"/>
  <c r="AA150" i="37" s="1"/>
  <c r="AB35" i="37"/>
  <c r="AC35" i="37"/>
  <c r="AC150" i="37" s="1"/>
  <c r="P36" i="37"/>
  <c r="Q36" i="37"/>
  <c r="R36" i="37"/>
  <c r="R151" i="37" s="1"/>
  <c r="S36" i="37"/>
  <c r="T36" i="37"/>
  <c r="T151" i="37" s="1"/>
  <c r="P37" i="37"/>
  <c r="Q37" i="37"/>
  <c r="R37" i="37"/>
  <c r="R152" i="37" s="1"/>
  <c r="S37" i="37"/>
  <c r="T37" i="37"/>
  <c r="P38" i="37"/>
  <c r="Q38" i="37"/>
  <c r="R38" i="37"/>
  <c r="R153" i="37" s="1"/>
  <c r="S38" i="37"/>
  <c r="T38" i="37"/>
  <c r="T153" i="37" s="1"/>
  <c r="Z38" i="37"/>
  <c r="Z153" i="37" s="1"/>
  <c r="AA38" i="37"/>
  <c r="AA153" i="37" s="1"/>
  <c r="AB38" i="37"/>
  <c r="AB153" i="37" s="1"/>
  <c r="AC38" i="37"/>
  <c r="AC153" i="37" s="1"/>
  <c r="P39" i="37"/>
  <c r="Q39" i="37"/>
  <c r="R39" i="37"/>
  <c r="S39" i="37"/>
  <c r="T39" i="37"/>
  <c r="Z39" i="37"/>
  <c r="AA39" i="37"/>
  <c r="AA154" i="37" s="1"/>
  <c r="AB39" i="37"/>
  <c r="AB154" i="37" s="1"/>
  <c r="AC39" i="37"/>
  <c r="AC154" i="37" s="1"/>
  <c r="P40" i="37"/>
  <c r="P155" i="37" s="1"/>
  <c r="AK155" i="37" s="1"/>
  <c r="CH90" i="9" s="1"/>
  <c r="CI90" i="9" s="1"/>
  <c r="Q40" i="37"/>
  <c r="R40" i="37"/>
  <c r="R155" i="37" s="1"/>
  <c r="S40" i="37"/>
  <c r="T40" i="37"/>
  <c r="Z40" i="37"/>
  <c r="Z155" i="37" s="1"/>
  <c r="AA40" i="37"/>
  <c r="AA155" i="37" s="1"/>
  <c r="AB40" i="37"/>
  <c r="AB155" i="37"/>
  <c r="AC40" i="37"/>
  <c r="AC155" i="37"/>
  <c r="P41" i="37"/>
  <c r="Q41" i="37"/>
  <c r="R41" i="37"/>
  <c r="R156" i="37" s="1"/>
  <c r="S41" i="37"/>
  <c r="T41" i="37"/>
  <c r="Z41" i="37"/>
  <c r="Z156" i="37" s="1"/>
  <c r="AA41" i="37"/>
  <c r="AA156" i="37" s="1"/>
  <c r="AB41" i="37"/>
  <c r="AC41" i="37"/>
  <c r="P42" i="37"/>
  <c r="Q42" i="37"/>
  <c r="R42" i="37"/>
  <c r="R157" i="37"/>
  <c r="S42" i="37"/>
  <c r="T42" i="37"/>
  <c r="T157" i="37" s="1"/>
  <c r="Z42" i="37"/>
  <c r="Z157" i="37" s="1"/>
  <c r="AA42" i="37"/>
  <c r="AA157" i="37" s="1"/>
  <c r="AB42" i="37"/>
  <c r="AB157" i="37"/>
  <c r="AC42" i="37"/>
  <c r="AC157" i="37"/>
  <c r="P43" i="37"/>
  <c r="Q43" i="37"/>
  <c r="R43" i="37"/>
  <c r="S43" i="37"/>
  <c r="T43" i="37"/>
  <c r="Z43" i="37"/>
  <c r="Z158" i="37" s="1"/>
  <c r="AA43" i="37"/>
  <c r="AB43" i="37"/>
  <c r="AB158" i="37" s="1"/>
  <c r="AC43" i="37"/>
  <c r="AC158" i="37" s="1"/>
  <c r="P45" i="37"/>
  <c r="Q45" i="37"/>
  <c r="R45" i="37"/>
  <c r="R160" i="37" s="1"/>
  <c r="S45" i="37"/>
  <c r="T45" i="37"/>
  <c r="T160" i="37" s="1"/>
  <c r="Z45" i="37"/>
  <c r="Z160" i="37" s="1"/>
  <c r="AA45" i="37"/>
  <c r="AA160" i="37" s="1"/>
  <c r="AB45" i="37"/>
  <c r="AB160" i="37" s="1"/>
  <c r="AC45" i="37"/>
  <c r="AC160" i="37" s="1"/>
  <c r="P46" i="37"/>
  <c r="Q46" i="37"/>
  <c r="R46" i="37"/>
  <c r="R161" i="37" s="1"/>
  <c r="S46" i="37"/>
  <c r="S161" i="37" s="1"/>
  <c r="T46" i="37"/>
  <c r="Z46" i="37"/>
  <c r="Z161" i="37"/>
  <c r="AA46" i="37"/>
  <c r="AA161" i="37"/>
  <c r="AB46" i="37"/>
  <c r="AB161" i="37"/>
  <c r="AC46" i="37"/>
  <c r="AC161" i="37"/>
  <c r="P47" i="37"/>
  <c r="Q47" i="37"/>
  <c r="Q162" i="37" s="1"/>
  <c r="R47" i="37"/>
  <c r="R162" i="37"/>
  <c r="S47" i="37"/>
  <c r="T47" i="37"/>
  <c r="T162" i="37" s="1"/>
  <c r="Z47" i="37"/>
  <c r="AA47" i="37"/>
  <c r="AB47" i="37"/>
  <c r="AC47" i="37"/>
  <c r="P48" i="37"/>
  <c r="P50" i="37"/>
  <c r="Q48" i="37"/>
  <c r="R48" i="37"/>
  <c r="S48" i="37"/>
  <c r="T48" i="37"/>
  <c r="P49" i="37"/>
  <c r="Q49" i="37"/>
  <c r="Q164" i="37" s="1"/>
  <c r="R49" i="37"/>
  <c r="R164" i="37"/>
  <c r="S49" i="37"/>
  <c r="T49" i="37"/>
  <c r="T164" i="37" s="1"/>
  <c r="P51" i="37"/>
  <c r="P166" i="37"/>
  <c r="Q51" i="37"/>
  <c r="R51" i="37"/>
  <c r="R166" i="37" s="1"/>
  <c r="S51" i="37"/>
  <c r="T51" i="37"/>
  <c r="Z51" i="37"/>
  <c r="Z166" i="37"/>
  <c r="AA51" i="37"/>
  <c r="AA166" i="37"/>
  <c r="AB51" i="37"/>
  <c r="AB166" i="37"/>
  <c r="AC51" i="37"/>
  <c r="AC166" i="37"/>
  <c r="P52" i="37"/>
  <c r="Q52" i="37"/>
  <c r="Q167" i="37" s="1"/>
  <c r="R52" i="37"/>
  <c r="S52" i="37"/>
  <c r="T52" i="37"/>
  <c r="Z52" i="37"/>
  <c r="Z167" i="37" s="1"/>
  <c r="AA52" i="37"/>
  <c r="AA167" i="37" s="1"/>
  <c r="AB52" i="37"/>
  <c r="AB167" i="37" s="1"/>
  <c r="AC52" i="37"/>
  <c r="AC167" i="37" s="1"/>
  <c r="P53" i="37"/>
  <c r="P168" i="37" s="1"/>
  <c r="Q53" i="37"/>
  <c r="R53" i="37"/>
  <c r="R168" i="37" s="1"/>
  <c r="S53" i="37"/>
  <c r="T53" i="37"/>
  <c r="Z53" i="37"/>
  <c r="Z168" i="37" s="1"/>
  <c r="AA53" i="37"/>
  <c r="AA168" i="37" s="1"/>
  <c r="AB53" i="37"/>
  <c r="AB168" i="37" s="1"/>
  <c r="AC53" i="37"/>
  <c r="AC168" i="37" s="1"/>
  <c r="P54" i="37"/>
  <c r="Q54" i="37"/>
  <c r="R54" i="37"/>
  <c r="R169" i="37" s="1"/>
  <c r="S54" i="37"/>
  <c r="T54" i="37"/>
  <c r="P55" i="37"/>
  <c r="Q55" i="37"/>
  <c r="R55" i="37"/>
  <c r="R170" i="37" s="1"/>
  <c r="S55" i="37"/>
  <c r="S170" i="37" s="1"/>
  <c r="T55" i="37"/>
  <c r="P56" i="37"/>
  <c r="P171" i="37" s="1"/>
  <c r="Q56" i="37"/>
  <c r="R56" i="37"/>
  <c r="R171" i="37" s="1"/>
  <c r="S56" i="37"/>
  <c r="S171" i="37"/>
  <c r="T56" i="37"/>
  <c r="Z56" i="37"/>
  <c r="Z171" i="37" s="1"/>
  <c r="AA56" i="37"/>
  <c r="AA171" i="37" s="1"/>
  <c r="AB56" i="37"/>
  <c r="AB171" i="37" s="1"/>
  <c r="AC56" i="37"/>
  <c r="AC171" i="37"/>
  <c r="P57" i="37"/>
  <c r="Q57" i="37"/>
  <c r="Q172" i="37" s="1"/>
  <c r="R57" i="37"/>
  <c r="R172" i="37"/>
  <c r="S57" i="37"/>
  <c r="T57" i="37"/>
  <c r="Z57" i="37"/>
  <c r="Z173" i="37"/>
  <c r="AA57" i="37"/>
  <c r="AA173" i="37" s="1"/>
  <c r="AB57" i="37"/>
  <c r="AB173" i="37"/>
  <c r="AC57" i="37"/>
  <c r="AC173" i="37" s="1"/>
  <c r="P58" i="37"/>
  <c r="P173" i="37" s="1"/>
  <c r="Q58" i="37"/>
  <c r="R58" i="37"/>
  <c r="R173" i="37" s="1"/>
  <c r="S58" i="37"/>
  <c r="T58" i="37"/>
  <c r="Z58" i="37"/>
  <c r="AA58" i="37"/>
  <c r="AB58" i="37"/>
  <c r="AC58" i="37"/>
  <c r="P59" i="37"/>
  <c r="Q59" i="37"/>
  <c r="R59" i="37"/>
  <c r="R174" i="37" s="1"/>
  <c r="S59" i="37"/>
  <c r="T59" i="37"/>
  <c r="Z59" i="37"/>
  <c r="AA59" i="37"/>
  <c r="AB59" i="37"/>
  <c r="AC59" i="37"/>
  <c r="P60" i="37"/>
  <c r="Q60" i="37"/>
  <c r="R60" i="37"/>
  <c r="R175" i="37" s="1"/>
  <c r="S60" i="37"/>
  <c r="S175" i="37"/>
  <c r="T60" i="37"/>
  <c r="Z60" i="37"/>
  <c r="AA60" i="37"/>
  <c r="AB60" i="37"/>
  <c r="AC60" i="37"/>
  <c r="P62" i="37"/>
  <c r="Q62" i="37"/>
  <c r="S62" i="37"/>
  <c r="T62" i="37"/>
  <c r="T64" i="37" s="1"/>
  <c r="Z64" i="37"/>
  <c r="AA64" i="37"/>
  <c r="AC64" i="37"/>
  <c r="AI64" i="37"/>
  <c r="AJ64" i="37"/>
  <c r="AK64" i="37"/>
  <c r="AL64" i="37"/>
  <c r="P65" i="37"/>
  <c r="P126" i="37"/>
  <c r="Q65" i="37"/>
  <c r="S65" i="37"/>
  <c r="T65" i="37"/>
  <c r="P66" i="37"/>
  <c r="P67" i="37" s="1"/>
  <c r="Q66" i="37"/>
  <c r="S66" i="37"/>
  <c r="S127" i="37" s="1"/>
  <c r="T66" i="37"/>
  <c r="Z67" i="37"/>
  <c r="AA67" i="37"/>
  <c r="AC67" i="37"/>
  <c r="AI67" i="37"/>
  <c r="AJ67" i="37"/>
  <c r="AK67" i="37"/>
  <c r="AL67" i="37"/>
  <c r="P68" i="37"/>
  <c r="Q68" i="37"/>
  <c r="S68" i="37"/>
  <c r="T68" i="37"/>
  <c r="P69" i="37"/>
  <c r="P130" i="37" s="1"/>
  <c r="Q69" i="37"/>
  <c r="S69" i="37"/>
  <c r="T69" i="37"/>
  <c r="P70" i="37"/>
  <c r="P131" i="37" s="1"/>
  <c r="Q70" i="37"/>
  <c r="Q131" i="37" s="1"/>
  <c r="S70" i="37"/>
  <c r="T70" i="37"/>
  <c r="P72" i="37"/>
  <c r="Q72" i="37"/>
  <c r="S72" i="37"/>
  <c r="T72" i="37"/>
  <c r="P73" i="37"/>
  <c r="P134" i="37" s="1"/>
  <c r="Q73" i="37"/>
  <c r="S73" i="37"/>
  <c r="T73" i="37"/>
  <c r="Z73" i="37"/>
  <c r="AA73" i="37"/>
  <c r="AC73" i="37"/>
  <c r="AI73" i="37"/>
  <c r="AJ73" i="37"/>
  <c r="AK73" i="37"/>
  <c r="AL73" i="37"/>
  <c r="P74" i="37"/>
  <c r="Q74" i="37"/>
  <c r="S74" i="37"/>
  <c r="S135" i="37"/>
  <c r="T74" i="37"/>
  <c r="T135" i="37"/>
  <c r="Z74" i="37"/>
  <c r="AA74" i="37"/>
  <c r="AC74" i="37"/>
  <c r="AI74" i="37"/>
  <c r="AJ74" i="37"/>
  <c r="AK74" i="37"/>
  <c r="AL74" i="37"/>
  <c r="P75" i="37"/>
  <c r="P136" i="37" s="1"/>
  <c r="Q75" i="37"/>
  <c r="Q136" i="37"/>
  <c r="S75" i="37"/>
  <c r="T75" i="37"/>
  <c r="T136" i="37" s="1"/>
  <c r="Z75" i="37"/>
  <c r="AA75" i="37"/>
  <c r="AC75" i="37"/>
  <c r="AI75" i="37"/>
  <c r="AJ75" i="37"/>
  <c r="AK75" i="37"/>
  <c r="AL75" i="37"/>
  <c r="P76" i="37"/>
  <c r="Q76" i="37"/>
  <c r="S76" i="37"/>
  <c r="T76" i="37"/>
  <c r="P77" i="37"/>
  <c r="Q77" i="37"/>
  <c r="S77" i="37"/>
  <c r="T77" i="37"/>
  <c r="P78" i="37"/>
  <c r="P139" i="37" s="1"/>
  <c r="Q78" i="37"/>
  <c r="S78" i="37"/>
  <c r="T78" i="37"/>
  <c r="T139" i="37" s="1"/>
  <c r="P79" i="37"/>
  <c r="Q79" i="37"/>
  <c r="Q140" i="37"/>
  <c r="S79" i="37"/>
  <c r="T79" i="37"/>
  <c r="P80" i="37"/>
  <c r="Q80" i="37"/>
  <c r="S80" i="37"/>
  <c r="T80" i="37"/>
  <c r="Z80" i="37"/>
  <c r="AA80" i="37"/>
  <c r="AC80" i="37"/>
  <c r="AI80" i="37"/>
  <c r="AJ80" i="37"/>
  <c r="AK80" i="37"/>
  <c r="AL80" i="37"/>
  <c r="P81" i="37"/>
  <c r="Q81" i="37"/>
  <c r="S81" i="37"/>
  <c r="T81" i="37"/>
  <c r="P82" i="37"/>
  <c r="Q82" i="37"/>
  <c r="S82" i="37"/>
  <c r="T82" i="37"/>
  <c r="P83" i="37"/>
  <c r="Q83" i="37"/>
  <c r="Q144" i="37"/>
  <c r="S83" i="37"/>
  <c r="T83" i="37"/>
  <c r="P84" i="37"/>
  <c r="Q84" i="37"/>
  <c r="S84" i="37"/>
  <c r="T84" i="37"/>
  <c r="P85" i="37"/>
  <c r="Q85" i="37"/>
  <c r="S85" i="37"/>
  <c r="T85" i="37"/>
  <c r="Z86" i="37"/>
  <c r="AA86" i="37"/>
  <c r="AC86" i="37"/>
  <c r="AI86" i="37"/>
  <c r="AJ86" i="37"/>
  <c r="AK86" i="37"/>
  <c r="AL86" i="37"/>
  <c r="P87" i="37"/>
  <c r="Q87" i="37"/>
  <c r="S87" i="37"/>
  <c r="T87" i="37"/>
  <c r="P88" i="37"/>
  <c r="Q88" i="37"/>
  <c r="S88" i="37"/>
  <c r="T88" i="37"/>
  <c r="Z88" i="37"/>
  <c r="AA88" i="37"/>
  <c r="AC88" i="37"/>
  <c r="AI88" i="37"/>
  <c r="AJ88" i="37"/>
  <c r="AK88" i="37"/>
  <c r="AL88" i="37"/>
  <c r="P89" i="37"/>
  <c r="Q89" i="37"/>
  <c r="S89" i="37"/>
  <c r="T89" i="37"/>
  <c r="Z89" i="37"/>
  <c r="AA89" i="37"/>
  <c r="AC89" i="37"/>
  <c r="AI89" i="37"/>
  <c r="AJ89" i="37"/>
  <c r="AK89" i="37"/>
  <c r="AL89" i="37"/>
  <c r="P90" i="37"/>
  <c r="Q90" i="37"/>
  <c r="S90" i="37"/>
  <c r="T90" i="37"/>
  <c r="P91" i="37"/>
  <c r="Q91" i="37"/>
  <c r="Q152" i="37" s="1"/>
  <c r="S91" i="37"/>
  <c r="T91" i="37"/>
  <c r="T152" i="37" s="1"/>
  <c r="P92" i="37"/>
  <c r="Q92" i="37"/>
  <c r="S92" i="37"/>
  <c r="T92" i="37"/>
  <c r="Z92" i="37"/>
  <c r="AA92" i="37"/>
  <c r="AC92" i="37"/>
  <c r="AI92" i="37"/>
  <c r="AJ92" i="37"/>
  <c r="AK92" i="37"/>
  <c r="AL92" i="37"/>
  <c r="P93" i="37"/>
  <c r="Q93" i="37"/>
  <c r="S93" i="37"/>
  <c r="T93" i="37"/>
  <c r="Z93" i="37"/>
  <c r="AA93" i="37"/>
  <c r="AC93" i="37"/>
  <c r="AI93" i="37"/>
  <c r="AJ93" i="37"/>
  <c r="AK93" i="37"/>
  <c r="AL93" i="37"/>
  <c r="P94" i="37"/>
  <c r="Q94" i="37"/>
  <c r="S94" i="37"/>
  <c r="T94" i="37"/>
  <c r="Z94" i="37"/>
  <c r="AA94" i="37"/>
  <c r="AC94" i="37"/>
  <c r="AI94" i="37"/>
  <c r="AJ94" i="37"/>
  <c r="AK94" i="37"/>
  <c r="AL94" i="37"/>
  <c r="P95" i="37"/>
  <c r="P156" i="37" s="1"/>
  <c r="AK156" i="37" s="1"/>
  <c r="Q95" i="37"/>
  <c r="S95" i="37"/>
  <c r="T95" i="37"/>
  <c r="Z95" i="37"/>
  <c r="AA95" i="37"/>
  <c r="AC95" i="37"/>
  <c r="AI95" i="37"/>
  <c r="AJ95" i="37"/>
  <c r="AK95" i="37"/>
  <c r="AL95" i="37"/>
  <c r="P96" i="37"/>
  <c r="Q96" i="37"/>
  <c r="Q157" i="37" s="1"/>
  <c r="S96" i="37"/>
  <c r="S157" i="37" s="1"/>
  <c r="T96" i="37"/>
  <c r="Z96" i="37"/>
  <c r="AA96" i="37"/>
  <c r="AC96" i="37"/>
  <c r="AI96" i="37"/>
  <c r="AJ96" i="37"/>
  <c r="AK96" i="37"/>
  <c r="AL96" i="37"/>
  <c r="P97" i="37"/>
  <c r="Q97" i="37"/>
  <c r="S97" i="37"/>
  <c r="S158" i="37"/>
  <c r="T97" i="37"/>
  <c r="T158" i="37"/>
  <c r="Z98" i="37"/>
  <c r="AA98" i="37"/>
  <c r="AC98" i="37"/>
  <c r="AI98" i="37"/>
  <c r="AJ98" i="37"/>
  <c r="P99" i="37"/>
  <c r="Q99" i="37"/>
  <c r="S99" i="37"/>
  <c r="T99" i="37"/>
  <c r="Z99" i="37"/>
  <c r="AA99" i="37"/>
  <c r="AC99" i="37"/>
  <c r="AI99" i="37"/>
  <c r="AJ99" i="37"/>
  <c r="AK99" i="37"/>
  <c r="AL99" i="37"/>
  <c r="P100" i="37"/>
  <c r="Q100" i="37"/>
  <c r="Q161" i="37" s="1"/>
  <c r="S100" i="37"/>
  <c r="T100" i="37"/>
  <c r="T161" i="37" s="1"/>
  <c r="P101" i="37"/>
  <c r="Q101" i="37"/>
  <c r="S101" i="37"/>
  <c r="S162" i="37" s="1"/>
  <c r="T101" i="37"/>
  <c r="Z101" i="37"/>
  <c r="AA101" i="37"/>
  <c r="AC101" i="37"/>
  <c r="AI101" i="37"/>
  <c r="AJ101" i="37"/>
  <c r="AK101" i="37"/>
  <c r="AL101" i="37"/>
  <c r="P102" i="37"/>
  <c r="Q102" i="37"/>
  <c r="S102" i="37"/>
  <c r="T102" i="37"/>
  <c r="P103" i="37"/>
  <c r="Q103" i="37"/>
  <c r="S103" i="37"/>
  <c r="T103" i="37"/>
  <c r="Z104" i="37"/>
  <c r="AA104" i="37"/>
  <c r="AC104" i="37"/>
  <c r="AI104" i="37"/>
  <c r="AJ104" i="37"/>
  <c r="AK104" i="37"/>
  <c r="AL104" i="37"/>
  <c r="P105" i="37"/>
  <c r="Q105" i="37"/>
  <c r="S105" i="37"/>
  <c r="T105" i="37"/>
  <c r="Z105" i="37"/>
  <c r="AA105" i="37"/>
  <c r="AC105" i="37"/>
  <c r="AI105" i="37"/>
  <c r="AJ105" i="37"/>
  <c r="AK105" i="37"/>
  <c r="AK113" i="37"/>
  <c r="AL105" i="37"/>
  <c r="P106" i="37"/>
  <c r="Q106" i="37"/>
  <c r="S106" i="37"/>
  <c r="T106" i="37"/>
  <c r="P107" i="37"/>
  <c r="Q107" i="37"/>
  <c r="Q168" i="37"/>
  <c r="AI168" i="37" s="1"/>
  <c r="DR32" i="7" s="1"/>
  <c r="DS32" i="7" s="1"/>
  <c r="S107" i="37"/>
  <c r="T107" i="37"/>
  <c r="Z107" i="37"/>
  <c r="AA107" i="37"/>
  <c r="AC107" i="37"/>
  <c r="AI107" i="37"/>
  <c r="AJ107" i="37"/>
  <c r="AK107" i="37"/>
  <c r="AL107" i="37"/>
  <c r="P108" i="37"/>
  <c r="Q108" i="37"/>
  <c r="Q169" i="37" s="1"/>
  <c r="S108" i="37"/>
  <c r="T108" i="37"/>
  <c r="P109" i="37"/>
  <c r="Q109" i="37"/>
  <c r="Q170" i="37" s="1"/>
  <c r="S109" i="37"/>
  <c r="T109" i="37"/>
  <c r="T170" i="37"/>
  <c r="P110" i="37"/>
  <c r="Q110" i="37"/>
  <c r="S110" i="37"/>
  <c r="T110" i="37"/>
  <c r="P111" i="37"/>
  <c r="Q111" i="37"/>
  <c r="S111" i="37"/>
  <c r="T111" i="37"/>
  <c r="P112" i="37"/>
  <c r="Q112" i="37"/>
  <c r="Q173" i="37" s="1"/>
  <c r="AI173" i="37" s="1"/>
  <c r="EG32" i="7" s="1"/>
  <c r="EH32" i="7" s="1"/>
  <c r="S112" i="37"/>
  <c r="T112" i="37"/>
  <c r="T173" i="37" s="1"/>
  <c r="P113" i="37"/>
  <c r="Q113" i="37"/>
  <c r="S113" i="37"/>
  <c r="T113" i="37"/>
  <c r="P114" i="37"/>
  <c r="Q114" i="37"/>
  <c r="S114" i="37"/>
  <c r="T114" i="37"/>
  <c r="Z114" i="37"/>
  <c r="AA114" i="37"/>
  <c r="AC114" i="37"/>
  <c r="AI114" i="37"/>
  <c r="AJ114" i="37"/>
  <c r="AK114" i="37"/>
  <c r="AL114" i="37"/>
  <c r="AA129" i="37"/>
  <c r="R134" i="37"/>
  <c r="R137" i="37"/>
  <c r="R142" i="37"/>
  <c r="T143" i="37"/>
  <c r="AB150" i="37"/>
  <c r="AC156" i="37"/>
  <c r="S163" i="37"/>
  <c r="R167" i="37"/>
  <c r="P8" i="36"/>
  <c r="Q8" i="36"/>
  <c r="R8" i="36"/>
  <c r="S8" i="36"/>
  <c r="T8" i="36"/>
  <c r="Z8" i="36"/>
  <c r="Z123" i="36" s="1"/>
  <c r="AA8" i="36"/>
  <c r="AA123" i="36" s="1"/>
  <c r="AB8" i="36"/>
  <c r="AC8" i="36"/>
  <c r="AC123" i="36" s="1"/>
  <c r="P9" i="36"/>
  <c r="P124" i="36" s="1"/>
  <c r="Q9" i="36"/>
  <c r="R9" i="36"/>
  <c r="R124" i="36" s="1"/>
  <c r="S9" i="36"/>
  <c r="T9" i="36"/>
  <c r="Z9" i="36"/>
  <c r="Z124" i="36"/>
  <c r="AA9" i="36"/>
  <c r="AB9" i="36"/>
  <c r="AB124" i="36" s="1"/>
  <c r="AC9" i="36"/>
  <c r="AC124" i="36" s="1"/>
  <c r="P11" i="36"/>
  <c r="P13" i="36" s="1"/>
  <c r="Q11" i="36"/>
  <c r="R11" i="36"/>
  <c r="S11" i="36"/>
  <c r="T11" i="36"/>
  <c r="Z11" i="36"/>
  <c r="Z126" i="36" s="1"/>
  <c r="AA11" i="36"/>
  <c r="AA126" i="36" s="1"/>
  <c r="AB11" i="36"/>
  <c r="AC11" i="36"/>
  <c r="AC126" i="36" s="1"/>
  <c r="P12" i="36"/>
  <c r="Q12" i="36"/>
  <c r="R12" i="36"/>
  <c r="R127" i="36" s="1"/>
  <c r="S12" i="36"/>
  <c r="T12" i="36"/>
  <c r="T13" i="36" s="1"/>
  <c r="T128" i="36" s="1"/>
  <c r="P14" i="36"/>
  <c r="Q14" i="36"/>
  <c r="R14" i="36"/>
  <c r="S14" i="36"/>
  <c r="T14" i="36"/>
  <c r="Z14" i="36"/>
  <c r="AA14" i="36"/>
  <c r="AA129" i="36" s="1"/>
  <c r="AB14" i="36"/>
  <c r="AB129" i="36" s="1"/>
  <c r="AC14" i="36"/>
  <c r="AC129" i="36" s="1"/>
  <c r="P15" i="36"/>
  <c r="Q15" i="36"/>
  <c r="R15" i="36"/>
  <c r="R130" i="36" s="1"/>
  <c r="S15" i="36"/>
  <c r="T15" i="36"/>
  <c r="P16" i="36"/>
  <c r="Q16" i="36"/>
  <c r="R16" i="36"/>
  <c r="R131" i="36" s="1"/>
  <c r="S16" i="36"/>
  <c r="T16" i="36"/>
  <c r="P18" i="36"/>
  <c r="Q18" i="36"/>
  <c r="R18" i="36"/>
  <c r="R133" i="36" s="1"/>
  <c r="AA134" i="36" s="1"/>
  <c r="S18" i="36"/>
  <c r="T18" i="36"/>
  <c r="P19" i="36"/>
  <c r="Q19" i="36"/>
  <c r="R19" i="36"/>
  <c r="R134" i="36" s="1"/>
  <c r="S19" i="36"/>
  <c r="T19" i="36"/>
  <c r="Z19" i="36"/>
  <c r="AA19" i="36"/>
  <c r="AB19" i="36"/>
  <c r="AC19" i="36"/>
  <c r="P20" i="36"/>
  <c r="Q20" i="36"/>
  <c r="R20" i="36"/>
  <c r="R135" i="36" s="1"/>
  <c r="AA163" i="36" s="1"/>
  <c r="S20" i="36"/>
  <c r="S135" i="36" s="1"/>
  <c r="T20" i="36"/>
  <c r="P21" i="36"/>
  <c r="Q21" i="36"/>
  <c r="R21" i="36"/>
  <c r="R136" i="36" s="1"/>
  <c r="S21" i="36"/>
  <c r="T21" i="36"/>
  <c r="P22" i="36"/>
  <c r="Q22" i="36"/>
  <c r="R22" i="36"/>
  <c r="R137" i="36" s="1"/>
  <c r="S22" i="36"/>
  <c r="T22" i="36"/>
  <c r="T137" i="36"/>
  <c r="P23" i="36"/>
  <c r="Q23" i="36"/>
  <c r="R23" i="36"/>
  <c r="R138" i="36"/>
  <c r="S23" i="36"/>
  <c r="T23" i="36"/>
  <c r="P24" i="36"/>
  <c r="Q24" i="36"/>
  <c r="R24" i="36"/>
  <c r="R139" i="36" s="1"/>
  <c r="S24" i="36"/>
  <c r="T24" i="36"/>
  <c r="Z24" i="36"/>
  <c r="AA24" i="36"/>
  <c r="AB24" i="36"/>
  <c r="AB28" i="36"/>
  <c r="AC24" i="36"/>
  <c r="P25" i="36"/>
  <c r="P140" i="36" s="1"/>
  <c r="Q25" i="36"/>
  <c r="R25" i="36"/>
  <c r="R140" i="36" s="1"/>
  <c r="S25" i="36"/>
  <c r="T25" i="36"/>
  <c r="Z25" i="36"/>
  <c r="Z140" i="36" s="1"/>
  <c r="AA25" i="36"/>
  <c r="AA140" i="36" s="1"/>
  <c r="AB25" i="36"/>
  <c r="AB140" i="36" s="1"/>
  <c r="AC25" i="36"/>
  <c r="AC140" i="36" s="1"/>
  <c r="P26" i="36"/>
  <c r="Q26" i="36"/>
  <c r="R26" i="36"/>
  <c r="R141" i="36"/>
  <c r="S26" i="36"/>
  <c r="T26" i="36"/>
  <c r="T141" i="36" s="1"/>
  <c r="P27" i="36"/>
  <c r="Q27" i="36"/>
  <c r="R27" i="36"/>
  <c r="R142" i="36" s="1"/>
  <c r="S27" i="36"/>
  <c r="T27" i="36"/>
  <c r="P28" i="36"/>
  <c r="Q28" i="36"/>
  <c r="R28" i="36"/>
  <c r="R143" i="36" s="1"/>
  <c r="S28" i="36"/>
  <c r="T28" i="36"/>
  <c r="P29" i="36"/>
  <c r="Q29" i="36"/>
  <c r="R29" i="36"/>
  <c r="R144" i="36"/>
  <c r="S29" i="36"/>
  <c r="T29" i="36"/>
  <c r="P30" i="36"/>
  <c r="Q30" i="36"/>
  <c r="R30" i="36"/>
  <c r="S30" i="36"/>
  <c r="T30" i="36"/>
  <c r="P31" i="36"/>
  <c r="Q31" i="36"/>
  <c r="R31" i="36"/>
  <c r="R146" i="36" s="1"/>
  <c r="S31" i="36"/>
  <c r="T31" i="36"/>
  <c r="P33" i="36"/>
  <c r="P148" i="36" s="1"/>
  <c r="Q33" i="36"/>
  <c r="R33" i="36"/>
  <c r="R148" i="36" s="1"/>
  <c r="S33" i="36"/>
  <c r="T33" i="36"/>
  <c r="Z33" i="36"/>
  <c r="AA33" i="36"/>
  <c r="AB33" i="36"/>
  <c r="AC33" i="36"/>
  <c r="P34" i="36"/>
  <c r="Q34" i="36"/>
  <c r="R34" i="36"/>
  <c r="R149" i="36" s="1"/>
  <c r="S34" i="36"/>
  <c r="T34" i="36"/>
  <c r="P35" i="36"/>
  <c r="P150" i="36" s="1"/>
  <c r="Q35" i="36"/>
  <c r="R35" i="36"/>
  <c r="R150" i="36" s="1"/>
  <c r="S35" i="36"/>
  <c r="T35" i="36"/>
  <c r="T150" i="36" s="1"/>
  <c r="Z35" i="36"/>
  <c r="Z150" i="36" s="1"/>
  <c r="AA35" i="36"/>
  <c r="AA150" i="36" s="1"/>
  <c r="AB35" i="36"/>
  <c r="AB150" i="36" s="1"/>
  <c r="AC35" i="36"/>
  <c r="AC150" i="36" s="1"/>
  <c r="P36" i="36"/>
  <c r="Q36" i="36"/>
  <c r="Q151" i="36" s="1"/>
  <c r="R36" i="36"/>
  <c r="R151" i="36" s="1"/>
  <c r="S36" i="36"/>
  <c r="T36" i="36"/>
  <c r="T151" i="36" s="1"/>
  <c r="P37" i="36"/>
  <c r="Q37" i="36"/>
  <c r="R37" i="36"/>
  <c r="R152" i="36" s="1"/>
  <c r="S37" i="36"/>
  <c r="T37" i="36"/>
  <c r="P38" i="36"/>
  <c r="Q38" i="36"/>
  <c r="R38" i="36"/>
  <c r="R153" i="36" s="1"/>
  <c r="S38" i="36"/>
  <c r="T38" i="36"/>
  <c r="Z38" i="36"/>
  <c r="Z153" i="36" s="1"/>
  <c r="AA38" i="36"/>
  <c r="AA153" i="36" s="1"/>
  <c r="AB38" i="36"/>
  <c r="AB153" i="36" s="1"/>
  <c r="AC38" i="36"/>
  <c r="AC153" i="36" s="1"/>
  <c r="P39" i="36"/>
  <c r="Q39" i="36"/>
  <c r="Q154" i="36" s="1"/>
  <c r="R39" i="36"/>
  <c r="R154" i="36" s="1"/>
  <c r="S39" i="36"/>
  <c r="T39" i="36"/>
  <c r="Z39" i="36"/>
  <c r="Z154" i="36" s="1"/>
  <c r="AA39" i="36"/>
  <c r="AA154" i="36" s="1"/>
  <c r="AB39" i="36"/>
  <c r="AB154" i="36"/>
  <c r="AC39" i="36"/>
  <c r="AC154" i="36" s="1"/>
  <c r="P40" i="36"/>
  <c r="Q40" i="36"/>
  <c r="R40" i="36"/>
  <c r="S40" i="36"/>
  <c r="T40" i="36"/>
  <c r="Z40" i="36"/>
  <c r="Z155" i="36" s="1"/>
  <c r="AA40" i="36"/>
  <c r="AA155" i="36" s="1"/>
  <c r="AB40" i="36"/>
  <c r="AB155" i="36"/>
  <c r="AC40" i="36"/>
  <c r="AC155" i="36" s="1"/>
  <c r="P41" i="36"/>
  <c r="Q41" i="36"/>
  <c r="R41" i="36"/>
  <c r="S41" i="36"/>
  <c r="T41" i="36"/>
  <c r="Z41" i="36"/>
  <c r="AA41" i="36"/>
  <c r="AA156" i="36" s="1"/>
  <c r="AB41" i="36"/>
  <c r="AC41" i="36"/>
  <c r="AC156" i="36" s="1"/>
  <c r="P42" i="36"/>
  <c r="Q42" i="36"/>
  <c r="R42" i="36"/>
  <c r="R157" i="36" s="1"/>
  <c r="S42" i="36"/>
  <c r="T42" i="36"/>
  <c r="T157" i="36" s="1"/>
  <c r="Z42" i="36"/>
  <c r="Z157" i="36" s="1"/>
  <c r="AA42" i="36"/>
  <c r="AA157" i="36" s="1"/>
  <c r="AB42" i="36"/>
  <c r="AB157" i="36" s="1"/>
  <c r="AC42" i="36"/>
  <c r="AC157" i="36" s="1"/>
  <c r="P43" i="36"/>
  <c r="Q43" i="36"/>
  <c r="R43" i="36"/>
  <c r="R158" i="36" s="1"/>
  <c r="S43" i="36"/>
  <c r="T43" i="36"/>
  <c r="Z43" i="36"/>
  <c r="AA43" i="36"/>
  <c r="AB43" i="36"/>
  <c r="AC43" i="36"/>
  <c r="AC158" i="36" s="1"/>
  <c r="P45" i="36"/>
  <c r="Q45" i="36"/>
  <c r="R45" i="36"/>
  <c r="R160" i="36" s="1"/>
  <c r="S45" i="36"/>
  <c r="T45" i="36"/>
  <c r="Z45" i="36"/>
  <c r="Z160" i="36" s="1"/>
  <c r="AA45" i="36"/>
  <c r="AB45" i="36"/>
  <c r="AB160" i="36" s="1"/>
  <c r="AC45" i="36"/>
  <c r="AC160" i="36" s="1"/>
  <c r="P46" i="36"/>
  <c r="P161" i="36" s="1"/>
  <c r="Q46" i="36"/>
  <c r="R46" i="36"/>
  <c r="R161" i="36" s="1"/>
  <c r="S46" i="36"/>
  <c r="T46" i="36"/>
  <c r="Z46" i="36"/>
  <c r="Z161" i="36" s="1"/>
  <c r="AI161" i="36"/>
  <c r="CZ33" i="7" s="1"/>
  <c r="AA46" i="36"/>
  <c r="AA161" i="36" s="1"/>
  <c r="AB46" i="36"/>
  <c r="AB161" i="36" s="1"/>
  <c r="AC46" i="36"/>
  <c r="AC161" i="36"/>
  <c r="P47" i="36"/>
  <c r="Q47" i="36"/>
  <c r="Q162" i="36" s="1"/>
  <c r="R47" i="36"/>
  <c r="R162" i="36"/>
  <c r="S47" i="36"/>
  <c r="T47" i="36"/>
  <c r="Z47" i="36"/>
  <c r="AA47" i="36"/>
  <c r="AB47" i="36"/>
  <c r="AC47" i="36"/>
  <c r="P48" i="36"/>
  <c r="Q48" i="36"/>
  <c r="R48" i="36"/>
  <c r="S48" i="36"/>
  <c r="T48" i="36"/>
  <c r="P49" i="36"/>
  <c r="Q49" i="36"/>
  <c r="R49" i="36"/>
  <c r="R164" i="36" s="1"/>
  <c r="S49" i="36"/>
  <c r="T49" i="36"/>
  <c r="P51" i="36"/>
  <c r="Q51" i="36"/>
  <c r="R51" i="36"/>
  <c r="R166" i="36" s="1"/>
  <c r="S51" i="36"/>
  <c r="T51" i="36"/>
  <c r="T166" i="36" s="1"/>
  <c r="Z51" i="36"/>
  <c r="AA51" i="36"/>
  <c r="AA166" i="36" s="1"/>
  <c r="AB51" i="36"/>
  <c r="AB166" i="36" s="1"/>
  <c r="AC51" i="36"/>
  <c r="AC166" i="36" s="1"/>
  <c r="P52" i="36"/>
  <c r="Q52" i="36"/>
  <c r="R52" i="36"/>
  <c r="R167" i="36" s="1"/>
  <c r="S52" i="36"/>
  <c r="T52" i="36"/>
  <c r="Z52" i="36"/>
  <c r="Z167" i="36" s="1"/>
  <c r="AA52" i="36"/>
  <c r="AA167" i="36" s="1"/>
  <c r="AB52" i="36"/>
  <c r="AB167" i="36" s="1"/>
  <c r="AC52" i="36"/>
  <c r="AC167" i="36" s="1"/>
  <c r="P53" i="36"/>
  <c r="P168" i="36" s="1"/>
  <c r="Q53" i="36"/>
  <c r="R53" i="36"/>
  <c r="R168" i="36" s="1"/>
  <c r="S53" i="36"/>
  <c r="T53" i="36"/>
  <c r="Z53" i="36"/>
  <c r="Z168" i="36" s="1"/>
  <c r="AA53" i="36"/>
  <c r="AB53" i="36"/>
  <c r="AB168" i="36" s="1"/>
  <c r="AC53" i="36"/>
  <c r="AC168" i="36"/>
  <c r="P54" i="36"/>
  <c r="Q54" i="36"/>
  <c r="R54" i="36"/>
  <c r="R169" i="36"/>
  <c r="S54" i="36"/>
  <c r="T54" i="36"/>
  <c r="T169" i="36" s="1"/>
  <c r="P55" i="36"/>
  <c r="P170" i="36" s="1"/>
  <c r="Q55" i="36"/>
  <c r="R55" i="36"/>
  <c r="R170" i="36"/>
  <c r="S55" i="36"/>
  <c r="T55" i="36"/>
  <c r="T170" i="36" s="1"/>
  <c r="P56" i="36"/>
  <c r="Q56" i="36"/>
  <c r="R56" i="36"/>
  <c r="R171" i="36" s="1"/>
  <c r="S56" i="36"/>
  <c r="T56" i="36"/>
  <c r="T171" i="36" s="1"/>
  <c r="Z56" i="36"/>
  <c r="Z171" i="36" s="1"/>
  <c r="AA56" i="36"/>
  <c r="AA171" i="36" s="1"/>
  <c r="AB56" i="36"/>
  <c r="AB171" i="36" s="1"/>
  <c r="AC56" i="36"/>
  <c r="AC171" i="36" s="1"/>
  <c r="P57" i="36"/>
  <c r="Q57" i="36"/>
  <c r="R57" i="36"/>
  <c r="R172" i="36" s="1"/>
  <c r="S57" i="36"/>
  <c r="T57" i="36"/>
  <c r="Z57" i="36"/>
  <c r="Z173" i="36" s="1"/>
  <c r="AA57" i="36"/>
  <c r="AB57" i="36"/>
  <c r="AB173" i="36" s="1"/>
  <c r="AC57" i="36"/>
  <c r="AC173" i="36" s="1"/>
  <c r="P58" i="36"/>
  <c r="Q58" i="36"/>
  <c r="R58" i="36"/>
  <c r="R173" i="36" s="1"/>
  <c r="S58" i="36"/>
  <c r="T58" i="36"/>
  <c r="Z58" i="36"/>
  <c r="AA58" i="36"/>
  <c r="AB58" i="36"/>
  <c r="AC58" i="36"/>
  <c r="P59" i="36"/>
  <c r="Q59" i="36"/>
  <c r="R59" i="36"/>
  <c r="R174" i="36" s="1"/>
  <c r="S59" i="36"/>
  <c r="S174" i="36" s="1"/>
  <c r="T59" i="36"/>
  <c r="Z59" i="36"/>
  <c r="AA59" i="36"/>
  <c r="AB59" i="36"/>
  <c r="AC59" i="36"/>
  <c r="P60" i="36"/>
  <c r="Q60" i="36"/>
  <c r="Q175" i="36" s="1"/>
  <c r="R60" i="36"/>
  <c r="R175" i="36" s="1"/>
  <c r="S60" i="36"/>
  <c r="T60" i="36"/>
  <c r="Z60" i="36"/>
  <c r="AA60" i="36"/>
  <c r="AB60" i="36"/>
  <c r="AC60" i="36"/>
  <c r="P62" i="36"/>
  <c r="Q62" i="36"/>
  <c r="Q64" i="36" s="1"/>
  <c r="S62" i="36"/>
  <c r="S64" i="36" s="1"/>
  <c r="T62" i="36"/>
  <c r="T124" i="36"/>
  <c r="Z64" i="36"/>
  <c r="AA64" i="36"/>
  <c r="AC64" i="36"/>
  <c r="AI64" i="36"/>
  <c r="AJ64" i="36"/>
  <c r="AK64" i="36"/>
  <c r="AL64" i="36"/>
  <c r="P65" i="36"/>
  <c r="Q65" i="36"/>
  <c r="S65" i="36"/>
  <c r="T65" i="36"/>
  <c r="P66" i="36"/>
  <c r="Q66" i="36"/>
  <c r="S66" i="36"/>
  <c r="T66" i="36"/>
  <c r="Q67" i="36"/>
  <c r="Z67" i="36"/>
  <c r="AA67" i="36"/>
  <c r="AC67" i="36"/>
  <c r="AI67" i="36"/>
  <c r="AJ67" i="36"/>
  <c r="AK67" i="36"/>
  <c r="AL67" i="36"/>
  <c r="P68" i="36"/>
  <c r="Q68" i="36"/>
  <c r="S68" i="36"/>
  <c r="T68" i="36"/>
  <c r="P69" i="36"/>
  <c r="P130" i="36" s="1"/>
  <c r="Q69" i="36"/>
  <c r="S69" i="36"/>
  <c r="T69" i="36"/>
  <c r="P70" i="36"/>
  <c r="P131" i="36" s="1"/>
  <c r="Q70" i="36"/>
  <c r="S70" i="36"/>
  <c r="T70" i="36"/>
  <c r="P72" i="36"/>
  <c r="Q72" i="36"/>
  <c r="S72" i="36"/>
  <c r="S133" i="36" s="1"/>
  <c r="T72" i="36"/>
  <c r="P73" i="36"/>
  <c r="P134" i="36" s="1"/>
  <c r="Q73" i="36"/>
  <c r="S73" i="36"/>
  <c r="T73" i="36"/>
  <c r="Z73" i="36"/>
  <c r="AA73" i="36"/>
  <c r="AC73" i="36"/>
  <c r="AI73" i="36"/>
  <c r="AJ73" i="36"/>
  <c r="AK73" i="36"/>
  <c r="AL73" i="36"/>
  <c r="P74" i="36"/>
  <c r="P135" i="36"/>
  <c r="Q74" i="36"/>
  <c r="S74" i="36"/>
  <c r="T74" i="36"/>
  <c r="T135" i="36"/>
  <c r="Z74" i="36"/>
  <c r="AA74" i="36"/>
  <c r="AC74" i="36"/>
  <c r="AI74" i="36"/>
  <c r="AJ74" i="36"/>
  <c r="AK74" i="36"/>
  <c r="AL74" i="36"/>
  <c r="P75" i="36"/>
  <c r="Q75" i="36"/>
  <c r="S75" i="36"/>
  <c r="T75" i="36"/>
  <c r="T136" i="36"/>
  <c r="Z75" i="36"/>
  <c r="AA75" i="36"/>
  <c r="AC75" i="36"/>
  <c r="AI75" i="36"/>
  <c r="AJ75" i="36"/>
  <c r="AK75" i="36"/>
  <c r="AL75" i="36"/>
  <c r="P76" i="36"/>
  <c r="P137" i="36" s="1"/>
  <c r="Q76" i="36"/>
  <c r="S76" i="36"/>
  <c r="T76" i="36"/>
  <c r="P77" i="36"/>
  <c r="P138" i="36" s="1"/>
  <c r="Q77" i="36"/>
  <c r="S77" i="36"/>
  <c r="S138" i="36" s="1"/>
  <c r="T77" i="36"/>
  <c r="P78" i="36"/>
  <c r="P139" i="36" s="1"/>
  <c r="Q78" i="36"/>
  <c r="Q139" i="36" s="1"/>
  <c r="S78" i="36"/>
  <c r="T78" i="36"/>
  <c r="T139" i="36"/>
  <c r="P79" i="36"/>
  <c r="Q79" i="36"/>
  <c r="S79" i="36"/>
  <c r="S140" i="36"/>
  <c r="T79" i="36"/>
  <c r="P80" i="36"/>
  <c r="Q80" i="36"/>
  <c r="S80" i="36"/>
  <c r="T80" i="36"/>
  <c r="Z80" i="36"/>
  <c r="AA80" i="36"/>
  <c r="AC80" i="36"/>
  <c r="AI80" i="36"/>
  <c r="AJ80" i="36"/>
  <c r="AJ82" i="36" s="1"/>
  <c r="AK80" i="36"/>
  <c r="AL80" i="36"/>
  <c r="P81" i="36"/>
  <c r="Q81" i="36"/>
  <c r="Q142" i="36"/>
  <c r="S81" i="36"/>
  <c r="T81" i="36"/>
  <c r="P82" i="36"/>
  <c r="P143" i="36"/>
  <c r="Q82" i="36"/>
  <c r="S82" i="36"/>
  <c r="T82" i="36"/>
  <c r="P83" i="36"/>
  <c r="Q83" i="36"/>
  <c r="S83" i="36"/>
  <c r="T83" i="36"/>
  <c r="P84" i="36"/>
  <c r="Q84" i="36"/>
  <c r="S84" i="36"/>
  <c r="S86" i="36" s="1"/>
  <c r="T84" i="36"/>
  <c r="P85" i="36"/>
  <c r="Q85" i="36"/>
  <c r="S85" i="36"/>
  <c r="T85" i="36"/>
  <c r="Z86" i="36"/>
  <c r="AA86" i="36"/>
  <c r="AC86" i="36"/>
  <c r="AI86" i="36"/>
  <c r="AJ86" i="36"/>
  <c r="AK86" i="36"/>
  <c r="AL86" i="36"/>
  <c r="P87" i="36"/>
  <c r="Q87" i="36"/>
  <c r="S87" i="36"/>
  <c r="T87" i="36"/>
  <c r="T148" i="36" s="1"/>
  <c r="P88" i="36"/>
  <c r="Q88" i="36"/>
  <c r="S88" i="36"/>
  <c r="T88" i="36"/>
  <c r="Z88" i="36"/>
  <c r="AA88" i="36"/>
  <c r="AC88" i="36"/>
  <c r="AI88" i="36"/>
  <c r="AJ88" i="36"/>
  <c r="AK88" i="36"/>
  <c r="AL88" i="36"/>
  <c r="P89" i="36"/>
  <c r="Q89" i="36"/>
  <c r="Q150" i="36" s="1"/>
  <c r="S89" i="36"/>
  <c r="T89" i="36"/>
  <c r="Z89" i="36"/>
  <c r="AA89" i="36"/>
  <c r="AC89" i="36"/>
  <c r="AI89" i="36"/>
  <c r="AJ89" i="36"/>
  <c r="AK89" i="36"/>
  <c r="AL89" i="36"/>
  <c r="P90" i="36"/>
  <c r="P151" i="36"/>
  <c r="Q90" i="36"/>
  <c r="S90" i="36"/>
  <c r="T90" i="36"/>
  <c r="P91" i="36"/>
  <c r="P152" i="36" s="1"/>
  <c r="Q91" i="36"/>
  <c r="S91" i="36"/>
  <c r="T91" i="36"/>
  <c r="P92" i="36"/>
  <c r="Q92" i="36"/>
  <c r="S92" i="36"/>
  <c r="T92" i="36"/>
  <c r="Z92" i="36"/>
  <c r="AA92" i="36"/>
  <c r="AC92" i="36"/>
  <c r="AI92" i="36"/>
  <c r="AJ92" i="36"/>
  <c r="AK92" i="36"/>
  <c r="AL92" i="36"/>
  <c r="P93" i="36"/>
  <c r="Q93" i="36"/>
  <c r="S93" i="36"/>
  <c r="S154" i="36"/>
  <c r="T93" i="36"/>
  <c r="Z93" i="36"/>
  <c r="AA93" i="36"/>
  <c r="AC93" i="36"/>
  <c r="AI93" i="36"/>
  <c r="AJ93" i="36"/>
  <c r="AK93" i="36"/>
  <c r="AL93" i="36"/>
  <c r="P94" i="36"/>
  <c r="P155" i="36" s="1"/>
  <c r="Q94" i="36"/>
  <c r="S94" i="36"/>
  <c r="T94" i="36"/>
  <c r="Z94" i="36"/>
  <c r="AA94" i="36"/>
  <c r="AC94" i="36"/>
  <c r="AI94" i="36"/>
  <c r="AJ94" i="36"/>
  <c r="AK94" i="36"/>
  <c r="AL94" i="36"/>
  <c r="P95" i="36"/>
  <c r="P156" i="36" s="1"/>
  <c r="Q95" i="36"/>
  <c r="S95" i="36"/>
  <c r="S156" i="36"/>
  <c r="T95" i="36"/>
  <c r="Z95" i="36"/>
  <c r="AA95" i="36"/>
  <c r="AC95" i="36"/>
  <c r="AI95" i="36"/>
  <c r="AJ95" i="36"/>
  <c r="AK95" i="36"/>
  <c r="AL95" i="36"/>
  <c r="P96" i="36"/>
  <c r="P157" i="36" s="1"/>
  <c r="Q96" i="36"/>
  <c r="S96" i="36"/>
  <c r="S157" i="36" s="1"/>
  <c r="T96" i="36"/>
  <c r="Z96" i="36"/>
  <c r="AA96" i="36"/>
  <c r="AC96" i="36"/>
  <c r="AI96" i="36"/>
  <c r="AJ96" i="36"/>
  <c r="AK96" i="36"/>
  <c r="AL96" i="36"/>
  <c r="P97" i="36"/>
  <c r="Q97" i="36"/>
  <c r="S97" i="36"/>
  <c r="T97" i="36"/>
  <c r="Z98" i="36"/>
  <c r="AA98" i="36"/>
  <c r="AC98" i="36"/>
  <c r="AI98" i="36"/>
  <c r="AJ98" i="36"/>
  <c r="P99" i="36"/>
  <c r="Q99" i="36"/>
  <c r="S99" i="36"/>
  <c r="S160" i="36" s="1"/>
  <c r="T99" i="36"/>
  <c r="Z99" i="36"/>
  <c r="AA99" i="36"/>
  <c r="AC99" i="36"/>
  <c r="AI99" i="36"/>
  <c r="AJ99" i="36"/>
  <c r="AK99" i="36"/>
  <c r="AL99" i="36"/>
  <c r="P100" i="36"/>
  <c r="Q100" i="36"/>
  <c r="Q161" i="36" s="1"/>
  <c r="S100" i="36"/>
  <c r="T100" i="36"/>
  <c r="P101" i="36"/>
  <c r="P162" i="36" s="1"/>
  <c r="Q101" i="36"/>
  <c r="S101" i="36"/>
  <c r="S162" i="36"/>
  <c r="T101" i="36"/>
  <c r="Z101" i="36"/>
  <c r="AA101" i="36"/>
  <c r="AC101" i="36"/>
  <c r="AI101" i="36"/>
  <c r="AJ101" i="36"/>
  <c r="AK101" i="36"/>
  <c r="AL101" i="36"/>
  <c r="P102" i="36"/>
  <c r="Q102" i="36"/>
  <c r="S102" i="36"/>
  <c r="T102" i="36"/>
  <c r="P103" i="36"/>
  <c r="Q103" i="36"/>
  <c r="S103" i="36"/>
  <c r="T103" i="36"/>
  <c r="Z104" i="36"/>
  <c r="AA104" i="36"/>
  <c r="AC104" i="36"/>
  <c r="AI104" i="36"/>
  <c r="AJ104" i="36"/>
  <c r="AK104" i="36"/>
  <c r="AL104" i="36"/>
  <c r="P105" i="36"/>
  <c r="Q105" i="36"/>
  <c r="S105" i="36"/>
  <c r="T105" i="36"/>
  <c r="Z105" i="36"/>
  <c r="AA105" i="36"/>
  <c r="AC105" i="36"/>
  <c r="AI105" i="36"/>
  <c r="AJ105" i="36"/>
  <c r="AK105" i="36"/>
  <c r="AL105" i="36"/>
  <c r="AL113" i="36"/>
  <c r="P106" i="36"/>
  <c r="P167" i="36" s="1"/>
  <c r="Q106" i="36"/>
  <c r="Q167" i="36"/>
  <c r="S106" i="36"/>
  <c r="T106" i="36"/>
  <c r="T167" i="36" s="1"/>
  <c r="P107" i="36"/>
  <c r="Q107" i="36"/>
  <c r="Q168" i="36" s="1"/>
  <c r="AI168" i="36" s="1"/>
  <c r="DR33" i="7" s="1"/>
  <c r="S107" i="36"/>
  <c r="T107" i="36"/>
  <c r="Z107" i="36"/>
  <c r="AA107" i="36"/>
  <c r="AC107" i="36"/>
  <c r="AI107" i="36"/>
  <c r="AJ107" i="36"/>
  <c r="AJ113" i="36" s="1"/>
  <c r="AK107" i="36"/>
  <c r="AL107" i="36"/>
  <c r="P108" i="36"/>
  <c r="P169" i="36" s="1"/>
  <c r="Q108" i="36"/>
  <c r="S108" i="36"/>
  <c r="S169" i="36" s="1"/>
  <c r="T108" i="36"/>
  <c r="P109" i="36"/>
  <c r="Q109" i="36"/>
  <c r="S109" i="36"/>
  <c r="S170" i="36" s="1"/>
  <c r="T109" i="36"/>
  <c r="P110" i="36"/>
  <c r="Q110" i="36"/>
  <c r="S110" i="36"/>
  <c r="T110" i="36"/>
  <c r="P111" i="36"/>
  <c r="P172" i="36" s="1"/>
  <c r="Q111" i="36"/>
  <c r="S111" i="36"/>
  <c r="T111" i="36"/>
  <c r="T172" i="36" s="1"/>
  <c r="P112" i="36"/>
  <c r="Q112" i="36"/>
  <c r="S112" i="36"/>
  <c r="T112" i="36"/>
  <c r="P113" i="36"/>
  <c r="Q113" i="36"/>
  <c r="S113" i="36"/>
  <c r="T113" i="36"/>
  <c r="T174" i="36" s="1"/>
  <c r="P114" i="36"/>
  <c r="Q114" i="36"/>
  <c r="S114" i="36"/>
  <c r="T114" i="36"/>
  <c r="Z114" i="36"/>
  <c r="AA114" i="36"/>
  <c r="AC114" i="36"/>
  <c r="AI114" i="36"/>
  <c r="AJ114" i="36"/>
  <c r="AK114" i="36"/>
  <c r="AL114" i="36"/>
  <c r="AB126" i="36"/>
  <c r="R129" i="36"/>
  <c r="Z129" i="36"/>
  <c r="S145" i="36"/>
  <c r="Z158" i="36"/>
  <c r="AA158" i="36"/>
  <c r="AA160" i="36"/>
  <c r="Z166" i="36"/>
  <c r="AA168" i="36"/>
  <c r="AA173" i="36"/>
  <c r="P8" i="35"/>
  <c r="P123" i="35" s="1"/>
  <c r="Q8" i="35"/>
  <c r="R8" i="35"/>
  <c r="S8" i="35"/>
  <c r="S123" i="35" s="1"/>
  <c r="T8" i="35"/>
  <c r="Z8" i="35"/>
  <c r="Z123" i="35" s="1"/>
  <c r="AA8" i="35"/>
  <c r="AB8" i="35"/>
  <c r="AB123" i="35" s="1"/>
  <c r="AC8" i="35"/>
  <c r="P9" i="35"/>
  <c r="Q9" i="35"/>
  <c r="R9" i="35"/>
  <c r="R124" i="35" s="1"/>
  <c r="S9" i="35"/>
  <c r="T9" i="35"/>
  <c r="T124" i="35" s="1"/>
  <c r="Z9" i="35"/>
  <c r="Z124" i="35" s="1"/>
  <c r="AA9" i="35"/>
  <c r="AA124" i="35" s="1"/>
  <c r="AB9" i="35"/>
  <c r="AC9" i="35"/>
  <c r="AC124" i="35" s="1"/>
  <c r="P11" i="35"/>
  <c r="Q11" i="35"/>
  <c r="R11" i="35"/>
  <c r="S11" i="35"/>
  <c r="T11" i="35"/>
  <c r="T126" i="35" s="1"/>
  <c r="Z11" i="35"/>
  <c r="Z126" i="35" s="1"/>
  <c r="AA11" i="35"/>
  <c r="AA126" i="35" s="1"/>
  <c r="AB11" i="35"/>
  <c r="AB126" i="35"/>
  <c r="AC11" i="35"/>
  <c r="AC126" i="35" s="1"/>
  <c r="P12" i="35"/>
  <c r="Q12" i="35"/>
  <c r="R12" i="35"/>
  <c r="S12" i="35"/>
  <c r="T12" i="35"/>
  <c r="P14" i="35"/>
  <c r="P129" i="35"/>
  <c r="Q14" i="35"/>
  <c r="R14" i="35"/>
  <c r="R129" i="35" s="1"/>
  <c r="S14" i="35"/>
  <c r="T14" i="35"/>
  <c r="Z14" i="35"/>
  <c r="Z129" i="35" s="1"/>
  <c r="AA14" i="35"/>
  <c r="AA129" i="35" s="1"/>
  <c r="AB14" i="35"/>
  <c r="AB129" i="35" s="1"/>
  <c r="AC14" i="35"/>
  <c r="AC129" i="35" s="1"/>
  <c r="P15" i="35"/>
  <c r="Q15" i="35"/>
  <c r="R15" i="35"/>
  <c r="S15" i="35"/>
  <c r="T15" i="35"/>
  <c r="P16" i="35"/>
  <c r="Q16" i="35"/>
  <c r="R16" i="35"/>
  <c r="R131" i="35" s="1"/>
  <c r="AA131" i="35" s="1"/>
  <c r="S16" i="35"/>
  <c r="T16" i="35"/>
  <c r="P18" i="35"/>
  <c r="Q18" i="35"/>
  <c r="R18" i="35"/>
  <c r="R133" i="35" s="1"/>
  <c r="S18" i="35"/>
  <c r="T18" i="35"/>
  <c r="T133" i="35" s="1"/>
  <c r="P19" i="35"/>
  <c r="Q19" i="35"/>
  <c r="R19" i="35"/>
  <c r="R134" i="35" s="1"/>
  <c r="S19" i="35"/>
  <c r="T19" i="35"/>
  <c r="T134" i="35" s="1"/>
  <c r="Z19" i="35"/>
  <c r="AA19" i="35"/>
  <c r="AA134" i="35" s="1"/>
  <c r="AB19" i="35"/>
  <c r="AC19" i="35"/>
  <c r="P20" i="35"/>
  <c r="Q20" i="35"/>
  <c r="R20" i="35"/>
  <c r="R135" i="35" s="1"/>
  <c r="S20" i="35"/>
  <c r="T20" i="35"/>
  <c r="P21" i="35"/>
  <c r="Q21" i="35"/>
  <c r="R21" i="35"/>
  <c r="R136" i="35" s="1"/>
  <c r="S21" i="35"/>
  <c r="T21" i="35"/>
  <c r="T136" i="35" s="1"/>
  <c r="P22" i="35"/>
  <c r="Q22" i="35"/>
  <c r="R22" i="35"/>
  <c r="S22" i="35"/>
  <c r="S137" i="35" s="1"/>
  <c r="T22" i="35"/>
  <c r="P23" i="35"/>
  <c r="Q23" i="35"/>
  <c r="R23" i="35"/>
  <c r="R138" i="35" s="1"/>
  <c r="S23" i="35"/>
  <c r="T23" i="35"/>
  <c r="P24" i="35"/>
  <c r="P139" i="35" s="1"/>
  <c r="Q24" i="35"/>
  <c r="Q139" i="35" s="1"/>
  <c r="R24" i="35"/>
  <c r="R139" i="35" s="1"/>
  <c r="S24" i="35"/>
  <c r="T24" i="35"/>
  <c r="Z24" i="35"/>
  <c r="AA24" i="35"/>
  <c r="AB24" i="35"/>
  <c r="AC24" i="35"/>
  <c r="P25" i="35"/>
  <c r="Q25" i="35"/>
  <c r="Q140" i="35" s="1"/>
  <c r="AI140" i="35" s="1"/>
  <c r="AU34" i="7" s="1"/>
  <c r="AV34" i="7" s="1"/>
  <c r="R25" i="35"/>
  <c r="R140" i="35" s="1"/>
  <c r="S25" i="35"/>
  <c r="T25" i="35"/>
  <c r="Z25" i="35"/>
  <c r="Z140" i="35" s="1"/>
  <c r="AA25" i="35"/>
  <c r="AA140" i="35"/>
  <c r="AB25" i="35"/>
  <c r="AB140" i="35" s="1"/>
  <c r="AC25" i="35"/>
  <c r="AC140" i="35"/>
  <c r="P26" i="35"/>
  <c r="Q26" i="35"/>
  <c r="R26" i="35"/>
  <c r="S26" i="35"/>
  <c r="T26" i="35"/>
  <c r="P27" i="35"/>
  <c r="Q27" i="35"/>
  <c r="R27" i="35"/>
  <c r="R142" i="35" s="1"/>
  <c r="S27" i="35"/>
  <c r="T27" i="35"/>
  <c r="P28" i="35"/>
  <c r="Q28" i="35"/>
  <c r="R28" i="35"/>
  <c r="S28" i="35"/>
  <c r="S143" i="35" s="1"/>
  <c r="T28" i="35"/>
  <c r="P29" i="35"/>
  <c r="Q29" i="35"/>
  <c r="R29" i="35"/>
  <c r="S29" i="35"/>
  <c r="T29" i="35"/>
  <c r="P30" i="35"/>
  <c r="Q30" i="35"/>
  <c r="R30" i="35"/>
  <c r="R145" i="35" s="1"/>
  <c r="S30" i="35"/>
  <c r="T30" i="35"/>
  <c r="T145" i="35" s="1"/>
  <c r="P31" i="35"/>
  <c r="Q31" i="35"/>
  <c r="R31" i="35"/>
  <c r="R146" i="35" s="1"/>
  <c r="S31" i="35"/>
  <c r="T31" i="35"/>
  <c r="P33" i="35"/>
  <c r="Q33" i="35"/>
  <c r="R33" i="35"/>
  <c r="S33" i="35"/>
  <c r="T33" i="35"/>
  <c r="Z33" i="35"/>
  <c r="AA33" i="35"/>
  <c r="AB33" i="35"/>
  <c r="AC33" i="35"/>
  <c r="P34" i="35"/>
  <c r="Q34" i="35"/>
  <c r="R34" i="35"/>
  <c r="R149" i="35" s="1"/>
  <c r="S34" i="35"/>
  <c r="T34" i="35"/>
  <c r="P35" i="35"/>
  <c r="Q35" i="35"/>
  <c r="R35" i="35"/>
  <c r="S35" i="35"/>
  <c r="T35" i="35"/>
  <c r="Z35" i="35"/>
  <c r="Z150" i="35" s="1"/>
  <c r="AA35" i="35"/>
  <c r="AB35" i="35"/>
  <c r="AB150" i="35" s="1"/>
  <c r="AC35" i="35"/>
  <c r="AC150" i="35" s="1"/>
  <c r="P36" i="35"/>
  <c r="Q36" i="35"/>
  <c r="R36" i="35"/>
  <c r="R151" i="35" s="1"/>
  <c r="S36" i="35"/>
  <c r="T36" i="35"/>
  <c r="P37" i="35"/>
  <c r="Q37" i="35"/>
  <c r="R37" i="35"/>
  <c r="R152" i="35"/>
  <c r="AA152" i="35" s="1"/>
  <c r="S37" i="35"/>
  <c r="T37" i="35"/>
  <c r="P38" i="35"/>
  <c r="Q38" i="35"/>
  <c r="R38" i="35"/>
  <c r="R153" i="35" s="1"/>
  <c r="S38" i="35"/>
  <c r="T38" i="35"/>
  <c r="Z38" i="35"/>
  <c r="Z153" i="35"/>
  <c r="AA38" i="35"/>
  <c r="AA153" i="35"/>
  <c r="AB38" i="35"/>
  <c r="AB153" i="35"/>
  <c r="AC38" i="35"/>
  <c r="AC153" i="35"/>
  <c r="P39" i="35"/>
  <c r="Q39" i="35"/>
  <c r="R39" i="35"/>
  <c r="R154" i="35"/>
  <c r="S39" i="35"/>
  <c r="T39" i="35"/>
  <c r="Z39" i="35"/>
  <c r="Z154" i="35"/>
  <c r="AA39" i="35"/>
  <c r="AB39" i="35"/>
  <c r="AC39" i="35"/>
  <c r="AC154" i="35" s="1"/>
  <c r="P40" i="35"/>
  <c r="P155" i="35" s="1"/>
  <c r="Q40" i="35"/>
  <c r="R40" i="35"/>
  <c r="S40" i="35"/>
  <c r="T40" i="35"/>
  <c r="Z40" i="35"/>
  <c r="AA40" i="35"/>
  <c r="AB40" i="35"/>
  <c r="AB155" i="35" s="1"/>
  <c r="AC40" i="35"/>
  <c r="AC155" i="35" s="1"/>
  <c r="P41" i="35"/>
  <c r="P156" i="35" s="1"/>
  <c r="Q41" i="35"/>
  <c r="R41" i="35"/>
  <c r="S41" i="35"/>
  <c r="T41" i="35"/>
  <c r="T156" i="35" s="1"/>
  <c r="Z41" i="35"/>
  <c r="AA41" i="35"/>
  <c r="AA156" i="35" s="1"/>
  <c r="AB41" i="35"/>
  <c r="AB156" i="35" s="1"/>
  <c r="AC41" i="35"/>
  <c r="P42" i="35"/>
  <c r="Q42" i="35"/>
  <c r="R42" i="35"/>
  <c r="R157" i="35"/>
  <c r="S42" i="35"/>
  <c r="T42" i="35"/>
  <c r="Z42" i="35"/>
  <c r="Z157" i="35"/>
  <c r="AA42" i="35"/>
  <c r="AA157" i="35"/>
  <c r="AB42" i="35"/>
  <c r="AB157" i="35"/>
  <c r="AC42" i="35"/>
  <c r="AC157" i="35"/>
  <c r="P43" i="35"/>
  <c r="Q43" i="35"/>
  <c r="R43" i="35"/>
  <c r="R158" i="35" s="1"/>
  <c r="S43" i="35"/>
  <c r="T43" i="35"/>
  <c r="Z43" i="35"/>
  <c r="Z158" i="35" s="1"/>
  <c r="AA43" i="35"/>
  <c r="AA158" i="35"/>
  <c r="AB43" i="35"/>
  <c r="AB158" i="35" s="1"/>
  <c r="AC43" i="35"/>
  <c r="AC158" i="35"/>
  <c r="P45" i="35"/>
  <c r="Q45" i="35"/>
  <c r="R45" i="35"/>
  <c r="R160" i="35" s="1"/>
  <c r="S45" i="35"/>
  <c r="T45" i="35"/>
  <c r="Z45" i="35"/>
  <c r="AA45" i="35"/>
  <c r="AA160" i="35" s="1"/>
  <c r="AB45" i="35"/>
  <c r="AB160" i="35" s="1"/>
  <c r="AC45" i="35"/>
  <c r="AC160" i="35" s="1"/>
  <c r="P46" i="35"/>
  <c r="Q46" i="35"/>
  <c r="R46" i="35"/>
  <c r="R161" i="35"/>
  <c r="S46" i="35"/>
  <c r="T46" i="35"/>
  <c r="Z46" i="35"/>
  <c r="Z161" i="35" s="1"/>
  <c r="AA46" i="35"/>
  <c r="AB46" i="35"/>
  <c r="AB161" i="35" s="1"/>
  <c r="AC46" i="35"/>
  <c r="AC161" i="35" s="1"/>
  <c r="P47" i="35"/>
  <c r="Q47" i="35"/>
  <c r="Q162" i="35" s="1"/>
  <c r="R47" i="35"/>
  <c r="R162" i="35"/>
  <c r="S47" i="35"/>
  <c r="T47" i="35"/>
  <c r="Z47" i="35"/>
  <c r="AA47" i="35"/>
  <c r="AB47" i="35"/>
  <c r="AC47" i="35"/>
  <c r="P48" i="35"/>
  <c r="Q48" i="35"/>
  <c r="Q163" i="35" s="1"/>
  <c r="R48" i="35"/>
  <c r="R163" i="35"/>
  <c r="S48" i="35"/>
  <c r="T48" i="35"/>
  <c r="P49" i="35"/>
  <c r="Q49" i="35"/>
  <c r="R49" i="35"/>
  <c r="R164" i="35" s="1"/>
  <c r="S49" i="35"/>
  <c r="T49" i="35"/>
  <c r="P51" i="35"/>
  <c r="Q51" i="35"/>
  <c r="R51" i="35"/>
  <c r="R166" i="35" s="1"/>
  <c r="S51" i="35"/>
  <c r="T51" i="35"/>
  <c r="Z51" i="35"/>
  <c r="Z166" i="35" s="1"/>
  <c r="AA51" i="35"/>
  <c r="AA166" i="35" s="1"/>
  <c r="AB51" i="35"/>
  <c r="AC51" i="35"/>
  <c r="AC166" i="35"/>
  <c r="P52" i="35"/>
  <c r="P167" i="35" s="1"/>
  <c r="Q52" i="35"/>
  <c r="R52" i="35"/>
  <c r="R167" i="35"/>
  <c r="S52" i="35"/>
  <c r="T52" i="35"/>
  <c r="Z52" i="35"/>
  <c r="Z167" i="35"/>
  <c r="AA52" i="35"/>
  <c r="AA167" i="35" s="1"/>
  <c r="AB52" i="35"/>
  <c r="AB167" i="35" s="1"/>
  <c r="AC52" i="35"/>
  <c r="AC167" i="35" s="1"/>
  <c r="P53" i="35"/>
  <c r="P168" i="35" s="1"/>
  <c r="Q53" i="35"/>
  <c r="R53" i="35"/>
  <c r="R168" i="35" s="1"/>
  <c r="S53" i="35"/>
  <c r="T53" i="35"/>
  <c r="T168" i="35" s="1"/>
  <c r="Z53" i="35"/>
  <c r="AA53" i="35"/>
  <c r="AA168" i="35" s="1"/>
  <c r="AB53" i="35"/>
  <c r="AB168" i="35" s="1"/>
  <c r="AC53" i="35"/>
  <c r="AC168" i="35" s="1"/>
  <c r="P54" i="35"/>
  <c r="Q54" i="35"/>
  <c r="R54" i="35"/>
  <c r="R169" i="35" s="1"/>
  <c r="S54" i="35"/>
  <c r="T54" i="35"/>
  <c r="P55" i="35"/>
  <c r="P170" i="35" s="1"/>
  <c r="Q55" i="35"/>
  <c r="R55" i="35"/>
  <c r="R170" i="35" s="1"/>
  <c r="S55" i="35"/>
  <c r="T55" i="35"/>
  <c r="P56" i="35"/>
  <c r="P171" i="35" s="1"/>
  <c r="Q56" i="35"/>
  <c r="R56" i="35"/>
  <c r="R171" i="35" s="1"/>
  <c r="S56" i="35"/>
  <c r="T56" i="35"/>
  <c r="T171" i="35" s="1"/>
  <c r="Z56" i="35"/>
  <c r="Z171" i="35" s="1"/>
  <c r="AA56" i="35"/>
  <c r="AA171" i="35" s="1"/>
  <c r="AB56" i="35"/>
  <c r="AB171" i="35" s="1"/>
  <c r="AC56" i="35"/>
  <c r="AC171" i="35" s="1"/>
  <c r="P57" i="35"/>
  <c r="Q57" i="35"/>
  <c r="Q172" i="35" s="1"/>
  <c r="R57" i="35"/>
  <c r="R172" i="35" s="1"/>
  <c r="S57" i="35"/>
  <c r="T57" i="35"/>
  <c r="Z57" i="35"/>
  <c r="Z173" i="35" s="1"/>
  <c r="AA57" i="35"/>
  <c r="AA173" i="35" s="1"/>
  <c r="AB57" i="35"/>
  <c r="AB173" i="35" s="1"/>
  <c r="AC57" i="35"/>
  <c r="AC173" i="35" s="1"/>
  <c r="P58" i="35"/>
  <c r="Q58" i="35"/>
  <c r="R58" i="35"/>
  <c r="R173" i="35" s="1"/>
  <c r="S58" i="35"/>
  <c r="S173" i="35" s="1"/>
  <c r="T58" i="35"/>
  <c r="Z58" i="35"/>
  <c r="AA58" i="35"/>
  <c r="AB58" i="35"/>
  <c r="AC58" i="35"/>
  <c r="P59" i="35"/>
  <c r="Q59" i="35"/>
  <c r="R59" i="35"/>
  <c r="R174" i="35" s="1"/>
  <c r="S59" i="35"/>
  <c r="T59" i="35"/>
  <c r="Z59" i="35"/>
  <c r="AA59" i="35"/>
  <c r="AB59" i="35"/>
  <c r="AC59" i="35"/>
  <c r="P60" i="35"/>
  <c r="Q60" i="35"/>
  <c r="R60" i="35"/>
  <c r="R175" i="35" s="1"/>
  <c r="S60" i="35"/>
  <c r="T60" i="35"/>
  <c r="T175" i="35" s="1"/>
  <c r="Z60" i="35"/>
  <c r="AA60" i="35"/>
  <c r="AB60" i="35"/>
  <c r="AC60" i="35"/>
  <c r="P62" i="35"/>
  <c r="P64" i="35"/>
  <c r="Q62" i="35"/>
  <c r="Q64" i="35" s="1"/>
  <c r="S62" i="35"/>
  <c r="T62" i="35"/>
  <c r="S124" i="35"/>
  <c r="Z64" i="35"/>
  <c r="AA64" i="35"/>
  <c r="AC64" i="35"/>
  <c r="AI64" i="35"/>
  <c r="AJ64" i="35"/>
  <c r="AK64" i="35"/>
  <c r="AL64" i="35"/>
  <c r="P65" i="35"/>
  <c r="Q65" i="35"/>
  <c r="S65" i="35"/>
  <c r="T65" i="35"/>
  <c r="P66" i="35"/>
  <c r="P127" i="35" s="1"/>
  <c r="Q66" i="35"/>
  <c r="S66" i="35"/>
  <c r="T66" i="35"/>
  <c r="Z67" i="35"/>
  <c r="AA67" i="35"/>
  <c r="AC67" i="35"/>
  <c r="AI67" i="35"/>
  <c r="AJ67" i="35"/>
  <c r="AK67" i="35"/>
  <c r="AL67" i="35"/>
  <c r="P68" i="35"/>
  <c r="Q68" i="35"/>
  <c r="S68" i="35"/>
  <c r="T68" i="35"/>
  <c r="P69" i="35"/>
  <c r="P130" i="35"/>
  <c r="Q69" i="35"/>
  <c r="Q130" i="35" s="1"/>
  <c r="S69" i="35"/>
  <c r="S130" i="35" s="1"/>
  <c r="T69" i="35"/>
  <c r="P70" i="35"/>
  <c r="Q70" i="35"/>
  <c r="S70" i="35"/>
  <c r="T70" i="35"/>
  <c r="T131" i="35" s="1"/>
  <c r="P72" i="35"/>
  <c r="Q72" i="35"/>
  <c r="S72" i="35"/>
  <c r="T72" i="35"/>
  <c r="P73" i="35"/>
  <c r="Q73" i="35"/>
  <c r="S73" i="35"/>
  <c r="T73" i="35"/>
  <c r="Z73" i="35"/>
  <c r="AA73" i="35"/>
  <c r="AC73" i="35"/>
  <c r="AI73" i="35"/>
  <c r="AJ73" i="35"/>
  <c r="AK73" i="35"/>
  <c r="AL73" i="35"/>
  <c r="P74" i="35"/>
  <c r="P135" i="35"/>
  <c r="Q74" i="35"/>
  <c r="S74" i="35"/>
  <c r="T74" i="35"/>
  <c r="Z74" i="35"/>
  <c r="AA74" i="35"/>
  <c r="AC74" i="35"/>
  <c r="AI74" i="35"/>
  <c r="AJ74" i="35"/>
  <c r="AK74" i="35"/>
  <c r="AL74" i="35"/>
  <c r="P75" i="35"/>
  <c r="Q75" i="35"/>
  <c r="S75" i="35"/>
  <c r="T75" i="35"/>
  <c r="Z75" i="35"/>
  <c r="AA75" i="35"/>
  <c r="AC75" i="35"/>
  <c r="AI75" i="35"/>
  <c r="AJ75" i="35"/>
  <c r="AK75" i="35"/>
  <c r="AL75" i="35"/>
  <c r="P76" i="35"/>
  <c r="Q76" i="35"/>
  <c r="S76" i="35"/>
  <c r="T76" i="35"/>
  <c r="P77" i="35"/>
  <c r="Q77" i="35"/>
  <c r="S77" i="35"/>
  <c r="T77" i="35"/>
  <c r="P78" i="35"/>
  <c r="Q78" i="35"/>
  <c r="S78" i="35"/>
  <c r="T78" i="35"/>
  <c r="P79" i="35"/>
  <c r="Q79" i="35"/>
  <c r="S79" i="35"/>
  <c r="S140" i="35" s="1"/>
  <c r="T79" i="35"/>
  <c r="P80" i="35"/>
  <c r="Q80" i="35"/>
  <c r="S80" i="35"/>
  <c r="S141" i="35" s="1"/>
  <c r="T80" i="35"/>
  <c r="Z80" i="35"/>
  <c r="AA80" i="35"/>
  <c r="AC80" i="35"/>
  <c r="AC82" i="35" s="1"/>
  <c r="AI80" i="35"/>
  <c r="AJ80" i="35"/>
  <c r="AJ82" i="35"/>
  <c r="AK80" i="35"/>
  <c r="AL80" i="35"/>
  <c r="P81" i="35"/>
  <c r="P142" i="35"/>
  <c r="Q81" i="35"/>
  <c r="S81" i="35"/>
  <c r="T81" i="35"/>
  <c r="P82" i="35"/>
  <c r="P143" i="35" s="1"/>
  <c r="Q82" i="35"/>
  <c r="S82" i="35"/>
  <c r="T82" i="35"/>
  <c r="P83" i="35"/>
  <c r="Q83" i="35"/>
  <c r="Q86" i="35" s="1"/>
  <c r="S83" i="35"/>
  <c r="T83" i="35"/>
  <c r="P84" i="35"/>
  <c r="Q84" i="35"/>
  <c r="Q145" i="35" s="1"/>
  <c r="S84" i="35"/>
  <c r="S145" i="35" s="1"/>
  <c r="T84" i="35"/>
  <c r="P85" i="35"/>
  <c r="P86" i="35" s="1"/>
  <c r="Q85" i="35"/>
  <c r="S85" i="35"/>
  <c r="T85" i="35"/>
  <c r="Z86" i="35"/>
  <c r="AA86" i="35"/>
  <c r="AC86" i="35"/>
  <c r="AI86" i="35"/>
  <c r="AJ86" i="35"/>
  <c r="AK86" i="35"/>
  <c r="AL86" i="35"/>
  <c r="P87" i="35"/>
  <c r="Q87" i="35"/>
  <c r="Q148" i="35" s="1"/>
  <c r="S87" i="35"/>
  <c r="T87" i="35"/>
  <c r="P88" i="35"/>
  <c r="Q88" i="35"/>
  <c r="S88" i="35"/>
  <c r="S149" i="35" s="1"/>
  <c r="T88" i="35"/>
  <c r="Z88" i="35"/>
  <c r="AA88" i="35"/>
  <c r="AC88" i="35"/>
  <c r="AI88" i="35"/>
  <c r="AJ88" i="35"/>
  <c r="AK88" i="35"/>
  <c r="AL88" i="35"/>
  <c r="P89" i="35"/>
  <c r="Q89" i="35"/>
  <c r="S89" i="35"/>
  <c r="T89" i="35"/>
  <c r="Z89" i="35"/>
  <c r="AA89" i="35"/>
  <c r="AC89" i="35"/>
  <c r="AI89" i="35"/>
  <c r="AJ89" i="35"/>
  <c r="AK89" i="35"/>
  <c r="AL89" i="35"/>
  <c r="P90" i="35"/>
  <c r="P151" i="35" s="1"/>
  <c r="Q90" i="35"/>
  <c r="S90" i="35"/>
  <c r="T90" i="35"/>
  <c r="P91" i="35"/>
  <c r="Q91" i="35"/>
  <c r="Q152" i="35" s="1"/>
  <c r="S91" i="35"/>
  <c r="S152" i="35" s="1"/>
  <c r="T91" i="35"/>
  <c r="P92" i="35"/>
  <c r="Q92" i="35"/>
  <c r="S92" i="35"/>
  <c r="T92" i="35"/>
  <c r="T153" i="35" s="1"/>
  <c r="Z92" i="35"/>
  <c r="AA92" i="35"/>
  <c r="AC92" i="35"/>
  <c r="AI92" i="35"/>
  <c r="AJ92" i="35"/>
  <c r="AK92" i="35"/>
  <c r="AL92" i="35"/>
  <c r="P93" i="35"/>
  <c r="P154" i="35" s="1"/>
  <c r="Q93" i="35"/>
  <c r="Q98" i="35" s="1"/>
  <c r="S93" i="35"/>
  <c r="T93" i="35"/>
  <c r="Z93" i="35"/>
  <c r="AA93" i="35"/>
  <c r="AC93" i="35"/>
  <c r="AI93" i="35"/>
  <c r="AJ93" i="35"/>
  <c r="AK93" i="35"/>
  <c r="AL93" i="35"/>
  <c r="P94" i="35"/>
  <c r="Q94" i="35"/>
  <c r="S94" i="35"/>
  <c r="S155" i="35" s="1"/>
  <c r="T94" i="35"/>
  <c r="Z94" i="35"/>
  <c r="AA94" i="35"/>
  <c r="AC94" i="35"/>
  <c r="AI94" i="35"/>
  <c r="AJ94" i="35"/>
  <c r="AK94" i="35"/>
  <c r="AL94" i="35"/>
  <c r="P95" i="35"/>
  <c r="Q95" i="35"/>
  <c r="S95" i="35"/>
  <c r="S156" i="35" s="1"/>
  <c r="T95" i="35"/>
  <c r="Z95" i="35"/>
  <c r="AA95" i="35"/>
  <c r="AC95" i="35"/>
  <c r="AI95" i="35"/>
  <c r="AJ95" i="35"/>
  <c r="AK95" i="35"/>
  <c r="AL95" i="35"/>
  <c r="P96" i="35"/>
  <c r="Q96" i="35"/>
  <c r="S96" i="35"/>
  <c r="T96" i="35"/>
  <c r="Z96" i="35"/>
  <c r="AA96" i="35"/>
  <c r="AC96" i="35"/>
  <c r="AI96" i="35"/>
  <c r="AJ96" i="35"/>
  <c r="AK96" i="35"/>
  <c r="AL96" i="35"/>
  <c r="P97" i="35"/>
  <c r="P158" i="35" s="1"/>
  <c r="Q97" i="35"/>
  <c r="S97" i="35"/>
  <c r="S158" i="35" s="1"/>
  <c r="T97" i="35"/>
  <c r="Z98" i="35"/>
  <c r="AA98" i="35"/>
  <c r="AC98" i="35"/>
  <c r="AI98" i="35"/>
  <c r="AJ98" i="35"/>
  <c r="P99" i="35"/>
  <c r="Q99" i="35"/>
  <c r="S99" i="35"/>
  <c r="S160" i="35"/>
  <c r="T99" i="35"/>
  <c r="Z99" i="35"/>
  <c r="AA99" i="35"/>
  <c r="AC99" i="35"/>
  <c r="AI99" i="35"/>
  <c r="AJ99" i="35"/>
  <c r="AK99" i="35"/>
  <c r="AL99" i="35"/>
  <c r="P100" i="35"/>
  <c r="Q100" i="35"/>
  <c r="S100" i="35"/>
  <c r="T100" i="35"/>
  <c r="P101" i="35"/>
  <c r="Q101" i="35"/>
  <c r="S101" i="35"/>
  <c r="S162" i="35"/>
  <c r="T101" i="35"/>
  <c r="T162" i="35" s="1"/>
  <c r="Z101" i="35"/>
  <c r="AA101" i="35"/>
  <c r="AC101" i="35"/>
  <c r="AI101" i="35"/>
  <c r="AJ101" i="35"/>
  <c r="AK101" i="35"/>
  <c r="AL101" i="35"/>
  <c r="P102" i="35"/>
  <c r="P163" i="35" s="1"/>
  <c r="Q102" i="35"/>
  <c r="S102" i="35"/>
  <c r="T102" i="35"/>
  <c r="T104" i="35" s="1"/>
  <c r="P103" i="35"/>
  <c r="Q103" i="35"/>
  <c r="S103" i="35"/>
  <c r="S104" i="35" s="1"/>
  <c r="S164" i="35"/>
  <c r="T103" i="35"/>
  <c r="Z104" i="35"/>
  <c r="AA104" i="35"/>
  <c r="AC104" i="35"/>
  <c r="AI104" i="35"/>
  <c r="AJ104" i="35"/>
  <c r="AK104" i="35"/>
  <c r="AL104" i="35"/>
  <c r="P105" i="35"/>
  <c r="Q105" i="35"/>
  <c r="S105" i="35"/>
  <c r="T105" i="35"/>
  <c r="T166" i="35" s="1"/>
  <c r="Z105" i="35"/>
  <c r="AA105" i="35"/>
  <c r="AC105" i="35"/>
  <c r="AI105" i="35"/>
  <c r="AJ105" i="35"/>
  <c r="AK105" i="35"/>
  <c r="AL105" i="35"/>
  <c r="P106" i="35"/>
  <c r="Q106" i="35"/>
  <c r="S106" i="35"/>
  <c r="S167" i="35" s="1"/>
  <c r="T106" i="35"/>
  <c r="T167" i="35"/>
  <c r="P107" i="35"/>
  <c r="Q107" i="35"/>
  <c r="S107" i="35"/>
  <c r="T107" i="35"/>
  <c r="Z107" i="35"/>
  <c r="AA107" i="35"/>
  <c r="AC107" i="35"/>
  <c r="AI107" i="35"/>
  <c r="AJ107" i="35"/>
  <c r="AK107" i="35"/>
  <c r="AL107" i="35"/>
  <c r="P108" i="35"/>
  <c r="Q108" i="35"/>
  <c r="S108" i="35"/>
  <c r="S169" i="35" s="1"/>
  <c r="T108" i="35"/>
  <c r="P109" i="35"/>
  <c r="Q109" i="35"/>
  <c r="S109" i="35"/>
  <c r="S170" i="35" s="1"/>
  <c r="AB170" i="35" s="1"/>
  <c r="T109" i="35"/>
  <c r="P110" i="35"/>
  <c r="Q110" i="35"/>
  <c r="Q171" i="35" s="1"/>
  <c r="S110" i="35"/>
  <c r="T110" i="35"/>
  <c r="P111" i="35"/>
  <c r="P172" i="35" s="1"/>
  <c r="Q111" i="35"/>
  <c r="S111" i="35"/>
  <c r="S172" i="35" s="1"/>
  <c r="T111" i="35"/>
  <c r="P112" i="35"/>
  <c r="P173" i="35" s="1"/>
  <c r="Q112" i="35"/>
  <c r="Q173" i="35"/>
  <c r="AI173" i="35" s="1"/>
  <c r="S112" i="35"/>
  <c r="T112" i="35"/>
  <c r="T173" i="35" s="1"/>
  <c r="P113" i="35"/>
  <c r="Q113" i="35"/>
  <c r="Q174" i="35" s="1"/>
  <c r="S113" i="35"/>
  <c r="T113" i="35"/>
  <c r="P114" i="35"/>
  <c r="Q114" i="35"/>
  <c r="S114" i="35"/>
  <c r="T114" i="35"/>
  <c r="Z114" i="35"/>
  <c r="AA114" i="35"/>
  <c r="AC114" i="35"/>
  <c r="AI114" i="35"/>
  <c r="AJ114" i="35"/>
  <c r="AK114" i="35"/>
  <c r="AL114" i="35"/>
  <c r="R126" i="35"/>
  <c r="R137" i="35"/>
  <c r="P140" i="35"/>
  <c r="R141" i="35"/>
  <c r="R143" i="35"/>
  <c r="R148" i="35"/>
  <c r="R150" i="35"/>
  <c r="AA150" i="35"/>
  <c r="S154" i="35"/>
  <c r="AA154" i="35"/>
  <c r="R155" i="35"/>
  <c r="R156" i="35"/>
  <c r="Z156" i="35"/>
  <c r="AC156" i="35"/>
  <c r="Z160" i="35"/>
  <c r="AA161" i="35"/>
  <c r="AB166" i="35"/>
  <c r="Z168" i="35"/>
  <c r="P8" i="34"/>
  <c r="Q8" i="34"/>
  <c r="R8" i="34"/>
  <c r="S8" i="34"/>
  <c r="T8" i="34"/>
  <c r="Z8" i="34"/>
  <c r="Z123" i="34" s="1"/>
  <c r="AA8" i="34"/>
  <c r="AA123" i="34" s="1"/>
  <c r="AB8" i="34"/>
  <c r="AB123" i="34" s="1"/>
  <c r="AC8" i="34"/>
  <c r="AC123" i="34" s="1"/>
  <c r="P9" i="34"/>
  <c r="Q9" i="34"/>
  <c r="R9" i="34"/>
  <c r="S9" i="34"/>
  <c r="T9" i="34"/>
  <c r="Z9" i="34"/>
  <c r="Z124" i="34" s="1"/>
  <c r="AA9" i="34"/>
  <c r="AA124" i="34" s="1"/>
  <c r="AB9" i="34"/>
  <c r="AB124" i="34" s="1"/>
  <c r="AC9" i="34"/>
  <c r="P11" i="34"/>
  <c r="Q11" i="34"/>
  <c r="R11" i="34"/>
  <c r="S11" i="34"/>
  <c r="T11" i="34"/>
  <c r="T13" i="34" s="1"/>
  <c r="Z11" i="34"/>
  <c r="Z126" i="34" s="1"/>
  <c r="AA11" i="34"/>
  <c r="AA126" i="34" s="1"/>
  <c r="AB11" i="34"/>
  <c r="AB126" i="34" s="1"/>
  <c r="AC11" i="34"/>
  <c r="AC126" i="34" s="1"/>
  <c r="P12" i="34"/>
  <c r="Q12" i="34"/>
  <c r="R12" i="34"/>
  <c r="R127" i="34" s="1"/>
  <c r="S12" i="34"/>
  <c r="S13" i="34" s="1"/>
  <c r="T12" i="34"/>
  <c r="P14" i="34"/>
  <c r="P129" i="34"/>
  <c r="Q14" i="34"/>
  <c r="R14" i="34"/>
  <c r="S14" i="34"/>
  <c r="T14" i="34"/>
  <c r="Z14" i="34"/>
  <c r="Z129" i="34" s="1"/>
  <c r="AA14" i="34"/>
  <c r="AA129" i="34" s="1"/>
  <c r="AB14" i="34"/>
  <c r="AB129" i="34"/>
  <c r="AC14" i="34"/>
  <c r="AC129" i="34" s="1"/>
  <c r="P15" i="34"/>
  <c r="Q15" i="34"/>
  <c r="R15" i="34"/>
  <c r="R130" i="34" s="1"/>
  <c r="S15" i="34"/>
  <c r="T15" i="34"/>
  <c r="P16" i="34"/>
  <c r="P131" i="34" s="1"/>
  <c r="Q16" i="34"/>
  <c r="R16" i="34"/>
  <c r="R131" i="34" s="1"/>
  <c r="S16" i="34"/>
  <c r="T16" i="34"/>
  <c r="P18" i="34"/>
  <c r="Q18" i="34"/>
  <c r="R18" i="34"/>
  <c r="R133" i="34" s="1"/>
  <c r="S18" i="34"/>
  <c r="T18" i="34"/>
  <c r="P19" i="34"/>
  <c r="Q19" i="34"/>
  <c r="R19" i="34"/>
  <c r="R134" i="34"/>
  <c r="S19" i="34"/>
  <c r="T19" i="34"/>
  <c r="Z19" i="34"/>
  <c r="AA19" i="34"/>
  <c r="AB19" i="34"/>
  <c r="AC19" i="34"/>
  <c r="P20" i="34"/>
  <c r="Q20" i="34"/>
  <c r="Q135" i="34" s="1"/>
  <c r="R20" i="34"/>
  <c r="S20" i="34"/>
  <c r="T20" i="34"/>
  <c r="P21" i="34"/>
  <c r="P136" i="34" s="1"/>
  <c r="Q21" i="34"/>
  <c r="Q136" i="34" s="1"/>
  <c r="R21" i="34"/>
  <c r="R136" i="34" s="1"/>
  <c r="S21" i="34"/>
  <c r="T21" i="34"/>
  <c r="P22" i="34"/>
  <c r="P137" i="34" s="1"/>
  <c r="Q22" i="34"/>
  <c r="R22" i="34"/>
  <c r="S22" i="34"/>
  <c r="S137" i="34" s="1"/>
  <c r="T22" i="34"/>
  <c r="P23" i="34"/>
  <c r="Q23" i="34"/>
  <c r="R23" i="34"/>
  <c r="R138" i="34" s="1"/>
  <c r="S23" i="34"/>
  <c r="T23" i="34"/>
  <c r="T138" i="34" s="1"/>
  <c r="P24" i="34"/>
  <c r="P139" i="34" s="1"/>
  <c r="Q24" i="34"/>
  <c r="R24" i="34"/>
  <c r="R139" i="34" s="1"/>
  <c r="S24" i="34"/>
  <c r="T24" i="34"/>
  <c r="Z24" i="34"/>
  <c r="AA24" i="34"/>
  <c r="AB24" i="34"/>
  <c r="AC24" i="34"/>
  <c r="AC28" i="34" s="1"/>
  <c r="P25" i="34"/>
  <c r="Q25" i="34"/>
  <c r="R25" i="34"/>
  <c r="R140" i="34"/>
  <c r="S25" i="34"/>
  <c r="T25" i="34"/>
  <c r="Z25" i="34"/>
  <c r="Z140" i="34" s="1"/>
  <c r="AA25" i="34"/>
  <c r="AB25" i="34"/>
  <c r="AB140" i="34" s="1"/>
  <c r="AC25" i="34"/>
  <c r="AC140" i="34" s="1"/>
  <c r="P26" i="34"/>
  <c r="Q26" i="34"/>
  <c r="R26" i="34"/>
  <c r="R141" i="34" s="1"/>
  <c r="S26" i="34"/>
  <c r="S141" i="34" s="1"/>
  <c r="T26" i="34"/>
  <c r="P27" i="34"/>
  <c r="Q27" i="34"/>
  <c r="R27" i="34"/>
  <c r="R142" i="34" s="1"/>
  <c r="S27" i="34"/>
  <c r="T27" i="34"/>
  <c r="T142" i="34" s="1"/>
  <c r="P28" i="34"/>
  <c r="Q28" i="34"/>
  <c r="R28" i="34"/>
  <c r="R143" i="34" s="1"/>
  <c r="S28" i="34"/>
  <c r="T28" i="34"/>
  <c r="T143" i="34" s="1"/>
  <c r="P29" i="34"/>
  <c r="Q29" i="34"/>
  <c r="R29" i="34"/>
  <c r="S29" i="34"/>
  <c r="T29" i="34"/>
  <c r="P30" i="34"/>
  <c r="Q30" i="34"/>
  <c r="R30" i="34"/>
  <c r="S30" i="34"/>
  <c r="T30" i="34"/>
  <c r="P31" i="34"/>
  <c r="Q31" i="34"/>
  <c r="R31" i="34"/>
  <c r="S31" i="34"/>
  <c r="T31" i="34"/>
  <c r="P33" i="34"/>
  <c r="Q33" i="34"/>
  <c r="R33" i="34"/>
  <c r="R148" i="34" s="1"/>
  <c r="AA148" i="34" s="1"/>
  <c r="AA149" i="34" s="1"/>
  <c r="S33" i="34"/>
  <c r="T33" i="34"/>
  <c r="Z33" i="34"/>
  <c r="AA33" i="34"/>
  <c r="AB33" i="34"/>
  <c r="AC33" i="34"/>
  <c r="P34" i="34"/>
  <c r="P149" i="34" s="1"/>
  <c r="Q34" i="34"/>
  <c r="R34" i="34"/>
  <c r="R149" i="34" s="1"/>
  <c r="S34" i="34"/>
  <c r="T34" i="34"/>
  <c r="P35" i="34"/>
  <c r="Q35" i="34"/>
  <c r="R35" i="34"/>
  <c r="R150" i="34" s="1"/>
  <c r="S35" i="34"/>
  <c r="T35" i="34"/>
  <c r="Z35" i="34"/>
  <c r="Z150" i="34" s="1"/>
  <c r="AA35" i="34"/>
  <c r="AA150" i="34" s="1"/>
  <c r="AB35" i="34"/>
  <c r="AB150" i="34" s="1"/>
  <c r="AC35" i="34"/>
  <c r="AC150" i="34" s="1"/>
  <c r="P36" i="34"/>
  <c r="Q36" i="34"/>
  <c r="R36" i="34"/>
  <c r="R151" i="34" s="1"/>
  <c r="S36" i="34"/>
  <c r="T36" i="34"/>
  <c r="P37" i="34"/>
  <c r="P152" i="34" s="1"/>
  <c r="Q37" i="34"/>
  <c r="R37" i="34"/>
  <c r="R152" i="34" s="1"/>
  <c r="S37" i="34"/>
  <c r="T37" i="34"/>
  <c r="P38" i="34"/>
  <c r="Q38" i="34"/>
  <c r="R38" i="34"/>
  <c r="R153" i="34" s="1"/>
  <c r="S38" i="34"/>
  <c r="T38" i="34"/>
  <c r="Z38" i="34"/>
  <c r="Z153" i="34" s="1"/>
  <c r="AA38" i="34"/>
  <c r="AA153" i="34" s="1"/>
  <c r="AB38" i="34"/>
  <c r="AB153" i="34" s="1"/>
  <c r="AC38" i="34"/>
  <c r="AC153" i="34" s="1"/>
  <c r="P39" i="34"/>
  <c r="Q39" i="34"/>
  <c r="Q154" i="34" s="1"/>
  <c r="R39" i="34"/>
  <c r="R154" i="34" s="1"/>
  <c r="S39" i="34"/>
  <c r="T39" i="34"/>
  <c r="Z39" i="34"/>
  <c r="Z44" i="34" s="1"/>
  <c r="Z159" i="34" s="1"/>
  <c r="AA39" i="34"/>
  <c r="AA154" i="34" s="1"/>
  <c r="AB39" i="34"/>
  <c r="AB154" i="34"/>
  <c r="AC39" i="34"/>
  <c r="P40" i="34"/>
  <c r="Q40" i="34"/>
  <c r="R40" i="34"/>
  <c r="S40" i="34"/>
  <c r="T40" i="34"/>
  <c r="Z40" i="34"/>
  <c r="Z155" i="34"/>
  <c r="AA40" i="34"/>
  <c r="AA155" i="34" s="1"/>
  <c r="AB40" i="34"/>
  <c r="AB155" i="34" s="1"/>
  <c r="AC40" i="34"/>
  <c r="P41" i="34"/>
  <c r="Q41" i="34"/>
  <c r="R41" i="34"/>
  <c r="S41" i="34"/>
  <c r="T41" i="34"/>
  <c r="Z41" i="34"/>
  <c r="Z156" i="34" s="1"/>
  <c r="AJ156" i="34" s="1"/>
  <c r="CK35" i="9" s="1"/>
  <c r="AA41" i="34"/>
  <c r="AA156" i="34"/>
  <c r="AB41" i="34"/>
  <c r="AB156" i="34" s="1"/>
  <c r="AC41" i="34"/>
  <c r="P42" i="34"/>
  <c r="Q42" i="34"/>
  <c r="R42" i="34"/>
  <c r="R157" i="34" s="1"/>
  <c r="S42" i="34"/>
  <c r="T42" i="34"/>
  <c r="Z42" i="34"/>
  <c r="AA42" i="34"/>
  <c r="AA157" i="34" s="1"/>
  <c r="AB42" i="34"/>
  <c r="AB157" i="34" s="1"/>
  <c r="AC42" i="34"/>
  <c r="AC157" i="34" s="1"/>
  <c r="P43" i="34"/>
  <c r="Q43" i="34"/>
  <c r="Q158" i="34" s="1"/>
  <c r="R43" i="34"/>
  <c r="R158" i="34" s="1"/>
  <c r="S43" i="34"/>
  <c r="S158" i="34" s="1"/>
  <c r="T43" i="34"/>
  <c r="Z43" i="34"/>
  <c r="Z158" i="34" s="1"/>
  <c r="AA43" i="34"/>
  <c r="AB43" i="34"/>
  <c r="AC43" i="34"/>
  <c r="AC158" i="34" s="1"/>
  <c r="P45" i="34"/>
  <c r="Q45" i="34"/>
  <c r="Q160" i="34" s="1"/>
  <c r="R45" i="34"/>
  <c r="R160" i="34" s="1"/>
  <c r="S45" i="34"/>
  <c r="T45" i="34"/>
  <c r="Z45" i="34"/>
  <c r="Z160" i="34" s="1"/>
  <c r="AA45" i="34"/>
  <c r="AA160" i="34" s="1"/>
  <c r="AB45" i="34"/>
  <c r="AB160" i="34" s="1"/>
  <c r="AC45" i="34"/>
  <c r="AC160" i="34" s="1"/>
  <c r="P46" i="34"/>
  <c r="P161" i="34" s="1"/>
  <c r="Q46" i="34"/>
  <c r="R46" i="34"/>
  <c r="R161" i="34" s="1"/>
  <c r="S46" i="34"/>
  <c r="T46" i="34"/>
  <c r="Z46" i="34"/>
  <c r="Z161" i="34" s="1"/>
  <c r="AA46" i="34"/>
  <c r="AA161" i="34" s="1"/>
  <c r="AB46" i="34"/>
  <c r="AB161" i="34" s="1"/>
  <c r="AC46" i="34"/>
  <c r="AC161" i="34" s="1"/>
  <c r="P47" i="34"/>
  <c r="Q47" i="34"/>
  <c r="R47" i="34"/>
  <c r="R162" i="34"/>
  <c r="S47" i="34"/>
  <c r="T47" i="34"/>
  <c r="Z47" i="34"/>
  <c r="AA47" i="34"/>
  <c r="AB47" i="34"/>
  <c r="AC47" i="34"/>
  <c r="P48" i="34"/>
  <c r="Q48" i="34"/>
  <c r="Q50" i="34" s="1"/>
  <c r="R48" i="34"/>
  <c r="S48" i="34"/>
  <c r="T48" i="34"/>
  <c r="P49" i="34"/>
  <c r="P50" i="34" s="1"/>
  <c r="P165" i="34" s="1"/>
  <c r="Q49" i="34"/>
  <c r="R49" i="34"/>
  <c r="R164" i="34" s="1"/>
  <c r="S49" i="34"/>
  <c r="T49" i="34"/>
  <c r="T50" i="34" s="1"/>
  <c r="T165" i="34" s="1"/>
  <c r="P51" i="34"/>
  <c r="Q51" i="34"/>
  <c r="R51" i="34"/>
  <c r="R166" i="34" s="1"/>
  <c r="S51" i="34"/>
  <c r="S166" i="34" s="1"/>
  <c r="T51" i="34"/>
  <c r="Z51" i="34"/>
  <c r="Z166" i="34" s="1"/>
  <c r="AA51" i="34"/>
  <c r="AA166" i="34"/>
  <c r="AB51" i="34"/>
  <c r="AB166" i="34"/>
  <c r="AC51" i="34"/>
  <c r="AC166" i="34"/>
  <c r="P52" i="34"/>
  <c r="Q52" i="34"/>
  <c r="R52" i="34"/>
  <c r="R167" i="34" s="1"/>
  <c r="S52" i="34"/>
  <c r="S167" i="34"/>
  <c r="T52" i="34"/>
  <c r="Z52" i="34"/>
  <c r="Z167" i="34" s="1"/>
  <c r="AA52" i="34"/>
  <c r="AA167" i="34" s="1"/>
  <c r="AB52" i="34"/>
  <c r="AB167" i="34" s="1"/>
  <c r="AC52" i="34"/>
  <c r="AC167" i="34" s="1"/>
  <c r="P53" i="34"/>
  <c r="P168" i="34" s="1"/>
  <c r="Q53" i="34"/>
  <c r="Q168" i="34"/>
  <c r="R53" i="34"/>
  <c r="R168" i="34"/>
  <c r="S53" i="34"/>
  <c r="T53" i="34"/>
  <c r="Z53" i="34"/>
  <c r="Z168" i="34"/>
  <c r="AI168" i="34" s="1"/>
  <c r="DR35" i="7" s="1"/>
  <c r="AA53" i="34"/>
  <c r="AA168" i="34"/>
  <c r="AB53" i="34"/>
  <c r="AC53" i="34"/>
  <c r="AC168" i="34" s="1"/>
  <c r="P54" i="34"/>
  <c r="Q54" i="34"/>
  <c r="R54" i="34"/>
  <c r="R169" i="34" s="1"/>
  <c r="S54" i="34"/>
  <c r="T54" i="34"/>
  <c r="P55" i="34"/>
  <c r="Q55" i="34"/>
  <c r="R55" i="34"/>
  <c r="R170" i="34" s="1"/>
  <c r="S55" i="34"/>
  <c r="T55" i="34"/>
  <c r="P56" i="34"/>
  <c r="Q56" i="34"/>
  <c r="R56" i="34"/>
  <c r="S56" i="34"/>
  <c r="T56" i="34"/>
  <c r="Z56" i="34"/>
  <c r="Z171" i="34" s="1"/>
  <c r="AA56" i="34"/>
  <c r="AA171" i="34" s="1"/>
  <c r="AB56" i="34"/>
  <c r="AB171" i="34" s="1"/>
  <c r="AC56" i="34"/>
  <c r="AC171" i="34" s="1"/>
  <c r="P57" i="34"/>
  <c r="Q57" i="34"/>
  <c r="R57" i="34"/>
  <c r="R172" i="34" s="1"/>
  <c r="S57" i="34"/>
  <c r="S172" i="34" s="1"/>
  <c r="T57" i="34"/>
  <c r="Z57" i="34"/>
  <c r="Z173" i="34" s="1"/>
  <c r="AA57" i="34"/>
  <c r="AA173" i="34" s="1"/>
  <c r="AB57" i="34"/>
  <c r="AB173" i="34" s="1"/>
  <c r="AC57" i="34"/>
  <c r="AC173" i="34" s="1"/>
  <c r="P58" i="34"/>
  <c r="Q58" i="34"/>
  <c r="R58" i="34"/>
  <c r="R173" i="34" s="1"/>
  <c r="S58" i="34"/>
  <c r="T58" i="34"/>
  <c r="T173" i="34"/>
  <c r="Z58" i="34"/>
  <c r="AA58" i="34"/>
  <c r="AB58" i="34"/>
  <c r="AC58" i="34"/>
  <c r="P59" i="34"/>
  <c r="Q59" i="34"/>
  <c r="Q174" i="34" s="1"/>
  <c r="R59" i="34"/>
  <c r="R174" i="34" s="1"/>
  <c r="S59" i="34"/>
  <c r="S174" i="34" s="1"/>
  <c r="T59" i="34"/>
  <c r="Z59" i="34"/>
  <c r="AA59" i="34"/>
  <c r="AB59" i="34"/>
  <c r="AC59" i="34"/>
  <c r="P60" i="34"/>
  <c r="Q60" i="34"/>
  <c r="Q175" i="34" s="1"/>
  <c r="R60" i="34"/>
  <c r="R175" i="34" s="1"/>
  <c r="S60" i="34"/>
  <c r="T60" i="34"/>
  <c r="Z60" i="34"/>
  <c r="AA60" i="34"/>
  <c r="AB60" i="34"/>
  <c r="AC60" i="34"/>
  <c r="P62" i="34"/>
  <c r="P64" i="34" s="1"/>
  <c r="Q62" i="34"/>
  <c r="S62" i="34"/>
  <c r="T62" i="34"/>
  <c r="Z64" i="34"/>
  <c r="AA64" i="34"/>
  <c r="AC64" i="34"/>
  <c r="AI64" i="34"/>
  <c r="AJ64" i="34"/>
  <c r="AK64" i="34"/>
  <c r="AL64" i="34"/>
  <c r="P65" i="34"/>
  <c r="Q65" i="34"/>
  <c r="S65" i="34"/>
  <c r="T65" i="34"/>
  <c r="P66" i="34"/>
  <c r="Q66" i="34"/>
  <c r="S66" i="34"/>
  <c r="T66" i="34"/>
  <c r="Z67" i="34"/>
  <c r="AA67" i="34"/>
  <c r="AC67" i="34"/>
  <c r="AI67" i="34"/>
  <c r="AJ67" i="34"/>
  <c r="AK67" i="34"/>
  <c r="AL67" i="34"/>
  <c r="P68" i="34"/>
  <c r="Q68" i="34"/>
  <c r="S68" i="34"/>
  <c r="T68" i="34"/>
  <c r="P69" i="34"/>
  <c r="P130" i="34" s="1"/>
  <c r="Q69" i="34"/>
  <c r="S69" i="34"/>
  <c r="S130" i="34" s="1"/>
  <c r="T69" i="34"/>
  <c r="P70" i="34"/>
  <c r="Q70" i="34"/>
  <c r="S70" i="34"/>
  <c r="T70" i="34"/>
  <c r="P72" i="34"/>
  <c r="Q72" i="34"/>
  <c r="S72" i="34"/>
  <c r="T72" i="34"/>
  <c r="P73" i="34"/>
  <c r="Q73" i="34"/>
  <c r="Q134" i="34" s="1"/>
  <c r="S73" i="34"/>
  <c r="T73" i="34"/>
  <c r="Z73" i="34"/>
  <c r="AA73" i="34"/>
  <c r="AC73" i="34"/>
  <c r="AI73" i="34"/>
  <c r="AJ73" i="34"/>
  <c r="AK73" i="34"/>
  <c r="AL73" i="34"/>
  <c r="P74" i="34"/>
  <c r="Q74" i="34"/>
  <c r="S74" i="34"/>
  <c r="T74" i="34"/>
  <c r="Z74" i="34"/>
  <c r="AA74" i="34"/>
  <c r="AC74" i="34"/>
  <c r="AI74" i="34"/>
  <c r="AJ74" i="34"/>
  <c r="AK74" i="34"/>
  <c r="AL74" i="34"/>
  <c r="P75" i="34"/>
  <c r="Q75" i="34"/>
  <c r="S75" i="34"/>
  <c r="T75" i="34"/>
  <c r="Z75" i="34"/>
  <c r="AA75" i="34"/>
  <c r="AC75" i="34"/>
  <c r="AI75" i="34"/>
  <c r="AJ75" i="34"/>
  <c r="AK75" i="34"/>
  <c r="AL75" i="34"/>
  <c r="AL82" i="34" s="1"/>
  <c r="P76" i="34"/>
  <c r="Q76" i="34"/>
  <c r="Q137" i="34" s="1"/>
  <c r="S76" i="34"/>
  <c r="T76" i="34"/>
  <c r="P77" i="34"/>
  <c r="Q77" i="34"/>
  <c r="Q138" i="34" s="1"/>
  <c r="S77" i="34"/>
  <c r="S138" i="34"/>
  <c r="P78" i="34"/>
  <c r="Q78" i="34"/>
  <c r="S78" i="34"/>
  <c r="T78" i="34"/>
  <c r="P79" i="34"/>
  <c r="Q79" i="34"/>
  <c r="S79" i="34"/>
  <c r="T79" i="34"/>
  <c r="P80" i="34"/>
  <c r="Q80" i="34"/>
  <c r="S80" i="34"/>
  <c r="T80" i="34"/>
  <c r="Z80" i="34"/>
  <c r="AA80" i="34"/>
  <c r="AC80" i="34"/>
  <c r="AI80" i="34"/>
  <c r="AI82" i="34" s="1"/>
  <c r="AJ80" i="34"/>
  <c r="AJ82" i="34" s="1"/>
  <c r="AK80" i="34"/>
  <c r="AL80" i="34"/>
  <c r="P81" i="34"/>
  <c r="Q81" i="34"/>
  <c r="S81" i="34"/>
  <c r="T81" i="34"/>
  <c r="P82" i="34"/>
  <c r="P143" i="34" s="1"/>
  <c r="Q82" i="34"/>
  <c r="S82" i="34"/>
  <c r="T82" i="34"/>
  <c r="P83" i="34"/>
  <c r="P144" i="34" s="1"/>
  <c r="Q83" i="34"/>
  <c r="S83" i="34"/>
  <c r="T83" i="34"/>
  <c r="T144" i="34"/>
  <c r="P84" i="34"/>
  <c r="Q84" i="34"/>
  <c r="S84" i="34"/>
  <c r="T84" i="34"/>
  <c r="P85" i="34"/>
  <c r="Q85" i="34"/>
  <c r="S85" i="34"/>
  <c r="S146" i="34"/>
  <c r="T85" i="34"/>
  <c r="Z86" i="34"/>
  <c r="AA86" i="34"/>
  <c r="AC86" i="34"/>
  <c r="AI86" i="34"/>
  <c r="AJ86" i="34"/>
  <c r="AK86" i="34"/>
  <c r="AL86" i="34"/>
  <c r="P87" i="34"/>
  <c r="Q87" i="34"/>
  <c r="S87" i="34"/>
  <c r="T87" i="34"/>
  <c r="T148" i="34" s="1"/>
  <c r="P88" i="34"/>
  <c r="Q88" i="34"/>
  <c r="Q149" i="34" s="1"/>
  <c r="S88" i="34"/>
  <c r="T88" i="34"/>
  <c r="Z88" i="34"/>
  <c r="AA88" i="34"/>
  <c r="AC88" i="34"/>
  <c r="AI88" i="34"/>
  <c r="AJ88" i="34"/>
  <c r="AK88" i="34"/>
  <c r="AL88" i="34"/>
  <c r="P89" i="34"/>
  <c r="Q89" i="34"/>
  <c r="S89" i="34"/>
  <c r="T89" i="34"/>
  <c r="Z89" i="34"/>
  <c r="AA89" i="34"/>
  <c r="AC89" i="34"/>
  <c r="AI89" i="34"/>
  <c r="AJ89" i="34"/>
  <c r="AK89" i="34"/>
  <c r="AL89" i="34"/>
  <c r="P90" i="34"/>
  <c r="Q90" i="34"/>
  <c r="S90" i="34"/>
  <c r="S151" i="34" s="1"/>
  <c r="T90" i="34"/>
  <c r="P91" i="34"/>
  <c r="Q91" i="34"/>
  <c r="S91" i="34"/>
  <c r="T91" i="34"/>
  <c r="P92" i="34"/>
  <c r="Q92" i="34"/>
  <c r="S92" i="34"/>
  <c r="T92" i="34"/>
  <c r="Z92" i="34"/>
  <c r="AA92" i="34"/>
  <c r="AC92" i="34"/>
  <c r="AI92" i="34"/>
  <c r="AJ92" i="34"/>
  <c r="AK92" i="34"/>
  <c r="AL92" i="34"/>
  <c r="P93" i="34"/>
  <c r="Q93" i="34"/>
  <c r="S93" i="34"/>
  <c r="T93" i="34"/>
  <c r="Z93" i="34"/>
  <c r="AA93" i="34"/>
  <c r="AC93" i="34"/>
  <c r="AI93" i="34"/>
  <c r="AJ93" i="34"/>
  <c r="AK93" i="34"/>
  <c r="AL93" i="34"/>
  <c r="P94" i="34"/>
  <c r="P98" i="34" s="1"/>
  <c r="Q94" i="34"/>
  <c r="S94" i="34"/>
  <c r="T94" i="34"/>
  <c r="Z94" i="34"/>
  <c r="AA94" i="34"/>
  <c r="AC94" i="34"/>
  <c r="AI94" i="34"/>
  <c r="AJ94" i="34"/>
  <c r="AK94" i="34"/>
  <c r="AL94" i="34"/>
  <c r="P95" i="34"/>
  <c r="Q95" i="34"/>
  <c r="S95" i="34"/>
  <c r="T95" i="34"/>
  <c r="Z95" i="34"/>
  <c r="AA95" i="34"/>
  <c r="AC95" i="34"/>
  <c r="AI95" i="34"/>
  <c r="AJ95" i="34"/>
  <c r="AK95" i="34"/>
  <c r="AL95" i="34"/>
  <c r="P96" i="34"/>
  <c r="Q96" i="34"/>
  <c r="S96" i="34"/>
  <c r="S98" i="34" s="1"/>
  <c r="T96" i="34"/>
  <c r="Z96" i="34"/>
  <c r="AA96" i="34"/>
  <c r="AC96" i="34"/>
  <c r="AI96" i="34"/>
  <c r="AJ96" i="34"/>
  <c r="AK96" i="34"/>
  <c r="AL96" i="34"/>
  <c r="P97" i="34"/>
  <c r="Q97" i="34"/>
  <c r="S97" i="34"/>
  <c r="T97" i="34"/>
  <c r="T158" i="34" s="1"/>
  <c r="Z98" i="34"/>
  <c r="AA98" i="34"/>
  <c r="AC98" i="34"/>
  <c r="AI98" i="34"/>
  <c r="AJ98" i="34"/>
  <c r="P99" i="34"/>
  <c r="Q99" i="34"/>
  <c r="S99" i="34"/>
  <c r="S160" i="34" s="1"/>
  <c r="T99" i="34"/>
  <c r="Z99" i="34"/>
  <c r="AA99" i="34"/>
  <c r="AC99" i="34"/>
  <c r="AI99" i="34"/>
  <c r="AJ99" i="34"/>
  <c r="AK99" i="34"/>
  <c r="AL99" i="34"/>
  <c r="P100" i="34"/>
  <c r="Q100" i="34"/>
  <c r="S100" i="34"/>
  <c r="T100" i="34"/>
  <c r="P101" i="34"/>
  <c r="Q101" i="34"/>
  <c r="S101" i="34"/>
  <c r="S162" i="34" s="1"/>
  <c r="T101" i="34"/>
  <c r="Z101" i="34"/>
  <c r="AA101" i="34"/>
  <c r="AC101" i="34"/>
  <c r="AI101" i="34"/>
  <c r="AJ101" i="34"/>
  <c r="AK101" i="34"/>
  <c r="AL101" i="34"/>
  <c r="P102" i="34"/>
  <c r="Q102" i="34"/>
  <c r="S102" i="34"/>
  <c r="T102" i="34"/>
  <c r="T104" i="34" s="1"/>
  <c r="P103" i="34"/>
  <c r="Q103" i="34"/>
  <c r="Q164" i="34"/>
  <c r="S103" i="34"/>
  <c r="T103" i="34"/>
  <c r="Z104" i="34"/>
  <c r="AA104" i="34"/>
  <c r="AC104" i="34"/>
  <c r="AI104" i="34"/>
  <c r="AJ104" i="34"/>
  <c r="AK104" i="34"/>
  <c r="AL104" i="34"/>
  <c r="P105" i="34"/>
  <c r="Q105" i="34"/>
  <c r="S105" i="34"/>
  <c r="T105" i="34"/>
  <c r="T166" i="34" s="1"/>
  <c r="Z105" i="34"/>
  <c r="AA105" i="34"/>
  <c r="AC105" i="34"/>
  <c r="AI105" i="34"/>
  <c r="AJ105" i="34"/>
  <c r="AJ113" i="34" s="1"/>
  <c r="AK105" i="34"/>
  <c r="AL105" i="34"/>
  <c r="P106" i="34"/>
  <c r="P167" i="34" s="1"/>
  <c r="Q106" i="34"/>
  <c r="S106" i="34"/>
  <c r="T106" i="34"/>
  <c r="T167" i="34" s="1"/>
  <c r="P107" i="34"/>
  <c r="Q107" i="34"/>
  <c r="S107" i="34"/>
  <c r="T107" i="34"/>
  <c r="Z107" i="34"/>
  <c r="AA107" i="34"/>
  <c r="AC107" i="34"/>
  <c r="AC113" i="34" s="1"/>
  <c r="AI107" i="34"/>
  <c r="AJ107" i="34"/>
  <c r="AK107" i="34"/>
  <c r="AL107" i="34"/>
  <c r="P108" i="34"/>
  <c r="Q108" i="34"/>
  <c r="S108" i="34"/>
  <c r="T108" i="34"/>
  <c r="T169" i="34" s="1"/>
  <c r="P109" i="34"/>
  <c r="Q109" i="34"/>
  <c r="Q170" i="34"/>
  <c r="AI170" i="34" s="1"/>
  <c r="DX35" i="7" s="1"/>
  <c r="S109" i="34"/>
  <c r="S170" i="34" s="1"/>
  <c r="T109" i="34"/>
  <c r="P110" i="34"/>
  <c r="Q110" i="34"/>
  <c r="S110" i="34"/>
  <c r="T110" i="34"/>
  <c r="P111" i="34"/>
  <c r="Q111" i="34"/>
  <c r="Q172" i="34" s="1"/>
  <c r="Z170" i="34" s="1"/>
  <c r="S111" i="34"/>
  <c r="T111" i="34"/>
  <c r="P112" i="34"/>
  <c r="Q112" i="34"/>
  <c r="S112" i="34"/>
  <c r="T112" i="34"/>
  <c r="P113" i="34"/>
  <c r="P174" i="34" s="1"/>
  <c r="Q113" i="34"/>
  <c r="S113" i="34"/>
  <c r="T113" i="34"/>
  <c r="T174" i="34" s="1"/>
  <c r="P114" i="34"/>
  <c r="Q114" i="34"/>
  <c r="S114" i="34"/>
  <c r="T114" i="34"/>
  <c r="T175" i="34" s="1"/>
  <c r="Z114" i="34"/>
  <c r="AA114" i="34"/>
  <c r="AC114" i="34"/>
  <c r="AI114" i="34"/>
  <c r="AJ114" i="34"/>
  <c r="AK114" i="34"/>
  <c r="AL114" i="34"/>
  <c r="Q123" i="34"/>
  <c r="AI123" i="34" s="1"/>
  <c r="R135" i="34"/>
  <c r="R137" i="34"/>
  <c r="R146" i="34"/>
  <c r="AC154" i="34"/>
  <c r="AC156" i="34"/>
  <c r="Z157" i="34"/>
  <c r="R171" i="34"/>
  <c r="P8" i="33"/>
  <c r="Q8" i="33"/>
  <c r="R8" i="33"/>
  <c r="R123" i="33" s="1"/>
  <c r="S8" i="33"/>
  <c r="T8" i="33"/>
  <c r="Z8" i="33"/>
  <c r="Z123" i="33" s="1"/>
  <c r="AA8" i="33"/>
  <c r="AB8" i="33"/>
  <c r="AB123" i="33" s="1"/>
  <c r="AC8" i="33"/>
  <c r="P9" i="33"/>
  <c r="Q9" i="33"/>
  <c r="Q124" i="33" s="1"/>
  <c r="R9" i="33"/>
  <c r="S9" i="33"/>
  <c r="T9" i="33"/>
  <c r="Z9" i="33"/>
  <c r="Z124" i="33"/>
  <c r="AA9" i="33"/>
  <c r="AA124" i="33" s="1"/>
  <c r="AB9" i="33"/>
  <c r="AC9" i="33"/>
  <c r="AC124" i="33"/>
  <c r="P11" i="33"/>
  <c r="Q11" i="33"/>
  <c r="R11" i="33"/>
  <c r="R126" i="33"/>
  <c r="S11" i="33"/>
  <c r="S126" i="33" s="1"/>
  <c r="T11" i="33"/>
  <c r="Z11" i="33"/>
  <c r="Z126" i="33" s="1"/>
  <c r="AA11" i="33"/>
  <c r="AA126" i="33" s="1"/>
  <c r="AB11" i="33"/>
  <c r="AB126" i="33"/>
  <c r="AC11" i="33"/>
  <c r="AC126" i="33" s="1"/>
  <c r="P12" i="33"/>
  <c r="Q12" i="33"/>
  <c r="R12" i="33"/>
  <c r="R127" i="33" s="1"/>
  <c r="S12" i="33"/>
  <c r="T12" i="33"/>
  <c r="P14" i="33"/>
  <c r="Q14" i="33"/>
  <c r="R14" i="33"/>
  <c r="R129" i="33" s="1"/>
  <c r="S14" i="33"/>
  <c r="T14" i="33"/>
  <c r="Z14" i="33"/>
  <c r="Z129" i="33" s="1"/>
  <c r="AA14" i="33"/>
  <c r="AA129" i="33" s="1"/>
  <c r="AB14" i="33"/>
  <c r="AB129" i="33" s="1"/>
  <c r="AC14" i="33"/>
  <c r="AC129" i="33" s="1"/>
  <c r="P15" i="33"/>
  <c r="Q15" i="33"/>
  <c r="R15" i="33"/>
  <c r="R130" i="33" s="1"/>
  <c r="AA130" i="33" s="1"/>
  <c r="S15" i="33"/>
  <c r="T15" i="33"/>
  <c r="P16" i="33"/>
  <c r="P131" i="33" s="1"/>
  <c r="Q16" i="33"/>
  <c r="R16" i="33"/>
  <c r="S16" i="33"/>
  <c r="S131" i="33" s="1"/>
  <c r="AB131" i="33" s="1"/>
  <c r="T16" i="33"/>
  <c r="T131" i="33" s="1"/>
  <c r="P18" i="33"/>
  <c r="Q18" i="33"/>
  <c r="R18" i="33"/>
  <c r="R133" i="33" s="1"/>
  <c r="S18" i="33"/>
  <c r="T18" i="33"/>
  <c r="P19" i="33"/>
  <c r="Q19" i="33"/>
  <c r="R19" i="33"/>
  <c r="R134" i="33" s="1"/>
  <c r="S19" i="33"/>
  <c r="T19" i="33"/>
  <c r="Z19" i="33"/>
  <c r="AA19" i="33"/>
  <c r="AB19" i="33"/>
  <c r="AC19" i="33"/>
  <c r="P20" i="33"/>
  <c r="Q20" i="33"/>
  <c r="R20" i="33"/>
  <c r="R135" i="33" s="1"/>
  <c r="S20" i="33"/>
  <c r="S135" i="33" s="1"/>
  <c r="T20" i="33"/>
  <c r="P21" i="33"/>
  <c r="Q21" i="33"/>
  <c r="R21" i="33"/>
  <c r="R136" i="33" s="1"/>
  <c r="S21" i="33"/>
  <c r="T21" i="33"/>
  <c r="P22" i="33"/>
  <c r="Q22" i="33"/>
  <c r="Q137" i="33" s="1"/>
  <c r="R22" i="33"/>
  <c r="R137" i="33" s="1"/>
  <c r="S22" i="33"/>
  <c r="S137" i="33" s="1"/>
  <c r="T22" i="33"/>
  <c r="P23" i="33"/>
  <c r="P138" i="33" s="1"/>
  <c r="Q23" i="33"/>
  <c r="R23" i="33"/>
  <c r="R138" i="33" s="1"/>
  <c r="S23" i="33"/>
  <c r="S138" i="33"/>
  <c r="T23" i="33"/>
  <c r="P24" i="33"/>
  <c r="Q24" i="33"/>
  <c r="R24" i="33"/>
  <c r="R139" i="33" s="1"/>
  <c r="S24" i="33"/>
  <c r="T24" i="33"/>
  <c r="Z24" i="33"/>
  <c r="AA24" i="33"/>
  <c r="AB24" i="33"/>
  <c r="AB28" i="33" s="1"/>
  <c r="AC24" i="33"/>
  <c r="P25" i="33"/>
  <c r="Q25" i="33"/>
  <c r="Q140" i="33" s="1"/>
  <c r="R25" i="33"/>
  <c r="R140" i="33" s="1"/>
  <c r="S25" i="33"/>
  <c r="T25" i="33"/>
  <c r="Z25" i="33"/>
  <c r="AA25" i="33"/>
  <c r="AB25" i="33"/>
  <c r="AB140" i="33"/>
  <c r="AC25" i="33"/>
  <c r="AC140" i="33" s="1"/>
  <c r="P26" i="33"/>
  <c r="Q26" i="33"/>
  <c r="Q141" i="33"/>
  <c r="R26" i="33"/>
  <c r="R141" i="33"/>
  <c r="S26" i="33"/>
  <c r="T26" i="33"/>
  <c r="T141" i="33" s="1"/>
  <c r="P27" i="33"/>
  <c r="Q27" i="33"/>
  <c r="R27" i="33"/>
  <c r="R142" i="33" s="1"/>
  <c r="S27" i="33"/>
  <c r="S142" i="33" s="1"/>
  <c r="T27" i="33"/>
  <c r="P28" i="33"/>
  <c r="Q28" i="33"/>
  <c r="R28" i="33"/>
  <c r="R143" i="33" s="1"/>
  <c r="S28" i="33"/>
  <c r="T28" i="33"/>
  <c r="P29" i="33"/>
  <c r="Q29" i="33"/>
  <c r="R29" i="33"/>
  <c r="S29" i="33"/>
  <c r="T29" i="33"/>
  <c r="P30" i="33"/>
  <c r="Q30" i="33"/>
  <c r="R30" i="33"/>
  <c r="S30" i="33"/>
  <c r="T30" i="33"/>
  <c r="P31" i="33"/>
  <c r="Q31" i="33"/>
  <c r="R31" i="33"/>
  <c r="R146" i="33" s="1"/>
  <c r="S31" i="33"/>
  <c r="T31" i="33"/>
  <c r="P33" i="33"/>
  <c r="Q33" i="33"/>
  <c r="R33" i="33"/>
  <c r="R148" i="33" s="1"/>
  <c r="S33" i="33"/>
  <c r="T33" i="33"/>
  <c r="Z33" i="33"/>
  <c r="AA33" i="33"/>
  <c r="AB33" i="33"/>
  <c r="AC33" i="33"/>
  <c r="P34" i="33"/>
  <c r="Q34" i="33"/>
  <c r="R34" i="33"/>
  <c r="R149" i="33" s="1"/>
  <c r="S34" i="33"/>
  <c r="T34" i="33"/>
  <c r="P35" i="33"/>
  <c r="Q35" i="33"/>
  <c r="R35" i="33"/>
  <c r="R150" i="33" s="1"/>
  <c r="S35" i="33"/>
  <c r="T35" i="33"/>
  <c r="Z35" i="33"/>
  <c r="Z150" i="33" s="1"/>
  <c r="AA35" i="33"/>
  <c r="AA150" i="33" s="1"/>
  <c r="AB35" i="33"/>
  <c r="AB150" i="33" s="1"/>
  <c r="AC35" i="33"/>
  <c r="AC150" i="33" s="1"/>
  <c r="P36" i="33"/>
  <c r="Q36" i="33"/>
  <c r="R36" i="33"/>
  <c r="R151" i="33" s="1"/>
  <c r="S36" i="33"/>
  <c r="T36" i="33"/>
  <c r="P37" i="33"/>
  <c r="P152" i="33" s="1"/>
  <c r="Q37" i="33"/>
  <c r="R37" i="33"/>
  <c r="R152" i="33" s="1"/>
  <c r="S37" i="33"/>
  <c r="T37" i="33"/>
  <c r="T152" i="33" s="1"/>
  <c r="P38" i="33"/>
  <c r="P153" i="33" s="1"/>
  <c r="Q38" i="33"/>
  <c r="R38" i="33"/>
  <c r="R153" i="33" s="1"/>
  <c r="S38" i="33"/>
  <c r="T38" i="33"/>
  <c r="Z38" i="33"/>
  <c r="Z153" i="33" s="1"/>
  <c r="AJ153" i="33" s="1"/>
  <c r="CE36" i="9" s="1"/>
  <c r="AA38" i="33"/>
  <c r="AA153" i="33" s="1"/>
  <c r="AB38" i="33"/>
  <c r="AB153" i="33" s="1"/>
  <c r="AC38" i="33"/>
  <c r="AC153" i="33" s="1"/>
  <c r="P39" i="33"/>
  <c r="Q39" i="33"/>
  <c r="R39" i="33"/>
  <c r="S39" i="33"/>
  <c r="T39" i="33"/>
  <c r="Z39" i="33"/>
  <c r="Z154" i="33" s="1"/>
  <c r="AA39" i="33"/>
  <c r="AA154" i="33" s="1"/>
  <c r="AB39" i="33"/>
  <c r="AC39" i="33"/>
  <c r="P40" i="33"/>
  <c r="P155" i="33" s="1"/>
  <c r="Q40" i="33"/>
  <c r="R40" i="33"/>
  <c r="R155" i="33" s="1"/>
  <c r="S40" i="33"/>
  <c r="T40" i="33"/>
  <c r="Z40" i="33"/>
  <c r="AA40" i="33"/>
  <c r="AA155" i="33" s="1"/>
  <c r="AB40" i="33"/>
  <c r="AB44" i="33" s="1"/>
  <c r="AB159" i="33" s="1"/>
  <c r="AC40" i="33"/>
  <c r="P41" i="33"/>
  <c r="Q41" i="33"/>
  <c r="Q156" i="33" s="1"/>
  <c r="R41" i="33"/>
  <c r="R156" i="33" s="1"/>
  <c r="S41" i="33"/>
  <c r="S156" i="33" s="1"/>
  <c r="T41" i="33"/>
  <c r="Z41" i="33"/>
  <c r="AA41" i="33"/>
  <c r="AA156" i="33" s="1"/>
  <c r="AB41" i="33"/>
  <c r="AB156" i="33" s="1"/>
  <c r="AC41" i="33"/>
  <c r="AC156" i="33" s="1"/>
  <c r="P42" i="33"/>
  <c r="P157" i="33" s="1"/>
  <c r="Q42" i="33"/>
  <c r="R42" i="33"/>
  <c r="R157" i="33" s="1"/>
  <c r="S42" i="33"/>
  <c r="T42" i="33"/>
  <c r="T157" i="33" s="1"/>
  <c r="Z42" i="33"/>
  <c r="Z157" i="33" s="1"/>
  <c r="AA42" i="33"/>
  <c r="AA157" i="33" s="1"/>
  <c r="AB42" i="33"/>
  <c r="AB157" i="33" s="1"/>
  <c r="AC42" i="33"/>
  <c r="AC157" i="33" s="1"/>
  <c r="P43" i="33"/>
  <c r="Q43" i="33"/>
  <c r="R43" i="33"/>
  <c r="R158" i="33" s="1"/>
  <c r="S43" i="33"/>
  <c r="T43" i="33"/>
  <c r="Z43" i="33"/>
  <c r="Z158" i="33" s="1"/>
  <c r="AA43" i="33"/>
  <c r="AB43" i="33"/>
  <c r="AC43" i="33"/>
  <c r="AC158" i="33" s="1"/>
  <c r="P45" i="33"/>
  <c r="Q45" i="33"/>
  <c r="R45" i="33"/>
  <c r="R160" i="33" s="1"/>
  <c r="S45" i="33"/>
  <c r="T45" i="33"/>
  <c r="Z45" i="33"/>
  <c r="Z160" i="33" s="1"/>
  <c r="AA45" i="33"/>
  <c r="AA160" i="33" s="1"/>
  <c r="AB45" i="33"/>
  <c r="AB160" i="33" s="1"/>
  <c r="AC45" i="33"/>
  <c r="AC160" i="33" s="1"/>
  <c r="P46" i="33"/>
  <c r="Q46" i="33"/>
  <c r="R46" i="33"/>
  <c r="R161" i="33"/>
  <c r="S46" i="33"/>
  <c r="T46" i="33"/>
  <c r="Z46" i="33"/>
  <c r="Z161" i="33" s="1"/>
  <c r="AA46" i="33"/>
  <c r="AA161" i="33" s="1"/>
  <c r="AB46" i="33"/>
  <c r="AB161" i="33" s="1"/>
  <c r="AC46" i="33"/>
  <c r="AC161" i="33" s="1"/>
  <c r="P47" i="33"/>
  <c r="Q47" i="33"/>
  <c r="Q162" i="33" s="1"/>
  <c r="R47" i="33"/>
  <c r="S47" i="33"/>
  <c r="T47" i="33"/>
  <c r="Z47" i="33"/>
  <c r="AA47" i="33"/>
  <c r="AB47" i="33"/>
  <c r="AC47" i="33"/>
  <c r="P48" i="33"/>
  <c r="Q48" i="33"/>
  <c r="R48" i="33"/>
  <c r="R163" i="33" s="1"/>
  <c r="S48" i="33"/>
  <c r="S50" i="33" s="1"/>
  <c r="T48" i="33"/>
  <c r="P49" i="33"/>
  <c r="Q49" i="33"/>
  <c r="R49" i="33"/>
  <c r="R50" i="33" s="1"/>
  <c r="S49" i="33"/>
  <c r="T49" i="33"/>
  <c r="P51" i="33"/>
  <c r="P166" i="33" s="1"/>
  <c r="Q51" i="33"/>
  <c r="R51" i="33"/>
  <c r="R166" i="33" s="1"/>
  <c r="S51" i="33"/>
  <c r="T51" i="33"/>
  <c r="T166" i="33" s="1"/>
  <c r="Z51" i="33"/>
  <c r="Z166" i="33" s="1"/>
  <c r="AA51" i="33"/>
  <c r="AA166" i="33" s="1"/>
  <c r="AB51" i="33"/>
  <c r="AB166" i="33"/>
  <c r="AC51" i="33"/>
  <c r="AC166" i="33" s="1"/>
  <c r="P52" i="33"/>
  <c r="Q52" i="33"/>
  <c r="R52" i="33"/>
  <c r="R167" i="33" s="1"/>
  <c r="S52" i="33"/>
  <c r="T52" i="33"/>
  <c r="Z52" i="33"/>
  <c r="Z167" i="33" s="1"/>
  <c r="AA52" i="33"/>
  <c r="AA167" i="33" s="1"/>
  <c r="AB52" i="33"/>
  <c r="AB167" i="33" s="1"/>
  <c r="AC52" i="33"/>
  <c r="AC167" i="33"/>
  <c r="P53" i="33"/>
  <c r="P168" i="33" s="1"/>
  <c r="Q53" i="33"/>
  <c r="R53" i="33"/>
  <c r="R168" i="33"/>
  <c r="S53" i="33"/>
  <c r="S168" i="33" s="1"/>
  <c r="T53" i="33"/>
  <c r="Z53" i="33"/>
  <c r="Z168" i="33"/>
  <c r="AJ168" i="33" s="1"/>
  <c r="DR36" i="9" s="1"/>
  <c r="AA53" i="33"/>
  <c r="AA168" i="33" s="1"/>
  <c r="AB53" i="33"/>
  <c r="AC53" i="33"/>
  <c r="AC168" i="33" s="1"/>
  <c r="P54" i="33"/>
  <c r="P169" i="33" s="1"/>
  <c r="Q54" i="33"/>
  <c r="R54" i="33"/>
  <c r="R169" i="33" s="1"/>
  <c r="S54" i="33"/>
  <c r="T54" i="33"/>
  <c r="T169" i="33" s="1"/>
  <c r="P55" i="33"/>
  <c r="Q55" i="33"/>
  <c r="R55" i="33"/>
  <c r="R170" i="33" s="1"/>
  <c r="S55" i="33"/>
  <c r="T55" i="33"/>
  <c r="P56" i="33"/>
  <c r="Q56" i="33"/>
  <c r="R56" i="33"/>
  <c r="R171" i="33" s="1"/>
  <c r="S56" i="33"/>
  <c r="T56" i="33"/>
  <c r="Z56" i="33"/>
  <c r="Z171" i="33" s="1"/>
  <c r="AA56" i="33"/>
  <c r="AA171" i="33" s="1"/>
  <c r="AB56" i="33"/>
  <c r="AB171" i="33" s="1"/>
  <c r="AC56" i="33"/>
  <c r="AC171" i="33" s="1"/>
  <c r="P57" i="33"/>
  <c r="P172" i="33"/>
  <c r="Q57" i="33"/>
  <c r="R57" i="33"/>
  <c r="R172" i="33" s="1"/>
  <c r="S57" i="33"/>
  <c r="T57" i="33"/>
  <c r="Z57" i="33"/>
  <c r="Z173" i="33" s="1"/>
  <c r="AA57" i="33"/>
  <c r="AA173" i="33"/>
  <c r="AB57" i="33"/>
  <c r="AB173" i="33" s="1"/>
  <c r="AC57" i="33"/>
  <c r="AC173" i="33" s="1"/>
  <c r="P58" i="33"/>
  <c r="Q58" i="33"/>
  <c r="R58" i="33"/>
  <c r="R173" i="33" s="1"/>
  <c r="S58" i="33"/>
  <c r="T58" i="33"/>
  <c r="Z58" i="33"/>
  <c r="AA58" i="33"/>
  <c r="AB58" i="33"/>
  <c r="AC58" i="33"/>
  <c r="P59" i="33"/>
  <c r="Q59" i="33"/>
  <c r="R59" i="33"/>
  <c r="R174" i="33" s="1"/>
  <c r="S59" i="33"/>
  <c r="T59" i="33"/>
  <c r="Z59" i="33"/>
  <c r="AA59" i="33"/>
  <c r="AB59" i="33"/>
  <c r="AC59" i="33"/>
  <c r="P60" i="33"/>
  <c r="P175" i="33" s="1"/>
  <c r="Q60" i="33"/>
  <c r="R60" i="33"/>
  <c r="R175" i="33" s="1"/>
  <c r="S60" i="33"/>
  <c r="T60" i="33"/>
  <c r="Z60" i="33"/>
  <c r="AA60" i="33"/>
  <c r="AB60" i="33"/>
  <c r="AC60" i="33"/>
  <c r="P62" i="33"/>
  <c r="Q62" i="33"/>
  <c r="S62" i="33"/>
  <c r="T62" i="33"/>
  <c r="Z64" i="33"/>
  <c r="AA64" i="33"/>
  <c r="AC64" i="33"/>
  <c r="AI64" i="33"/>
  <c r="AJ64" i="33"/>
  <c r="AK64" i="33"/>
  <c r="AL64" i="33"/>
  <c r="P65" i="33"/>
  <c r="Q65" i="33"/>
  <c r="S65" i="33"/>
  <c r="T65" i="33"/>
  <c r="P66" i="33"/>
  <c r="Q66" i="33"/>
  <c r="S66" i="33"/>
  <c r="T66" i="33"/>
  <c r="Z67" i="33"/>
  <c r="AA67" i="33"/>
  <c r="AC67" i="33"/>
  <c r="AI67" i="33"/>
  <c r="AJ67" i="33"/>
  <c r="AK67" i="33"/>
  <c r="AL67" i="33"/>
  <c r="P68" i="33"/>
  <c r="Q68" i="33"/>
  <c r="S68" i="33"/>
  <c r="S129" i="33" s="1"/>
  <c r="T68" i="33"/>
  <c r="P69" i="33"/>
  <c r="Q69" i="33"/>
  <c r="S69" i="33"/>
  <c r="S130" i="33" s="1"/>
  <c r="T69" i="33"/>
  <c r="P70" i="33"/>
  <c r="Q70" i="33"/>
  <c r="S70" i="33"/>
  <c r="T70" i="33"/>
  <c r="T71" i="33"/>
  <c r="P72" i="33"/>
  <c r="P133" i="33" s="1"/>
  <c r="Q72" i="33"/>
  <c r="Q133" i="33" s="1"/>
  <c r="S72" i="33"/>
  <c r="S133" i="33"/>
  <c r="T72" i="33"/>
  <c r="P73" i="33"/>
  <c r="Q73" i="33"/>
  <c r="S73" i="33"/>
  <c r="T73" i="33"/>
  <c r="Z73" i="33"/>
  <c r="AA73" i="33"/>
  <c r="AC73" i="33"/>
  <c r="AI73" i="33"/>
  <c r="AJ73" i="33"/>
  <c r="AK73" i="33"/>
  <c r="AL73" i="33"/>
  <c r="P74" i="33"/>
  <c r="P135" i="33" s="1"/>
  <c r="Q74" i="33"/>
  <c r="S74" i="33"/>
  <c r="T74" i="33"/>
  <c r="Z74" i="33"/>
  <c r="AA74" i="33"/>
  <c r="AC74" i="33"/>
  <c r="AI74" i="33"/>
  <c r="AJ74" i="33"/>
  <c r="AK74" i="33"/>
  <c r="AL74" i="33"/>
  <c r="P75" i="33"/>
  <c r="Q75" i="33"/>
  <c r="Q136" i="33" s="1"/>
  <c r="S75" i="33"/>
  <c r="T75" i="33"/>
  <c r="Z75" i="33"/>
  <c r="Z82" i="33" s="1"/>
  <c r="AA75" i="33"/>
  <c r="AA82" i="33" s="1"/>
  <c r="AC75" i="33"/>
  <c r="AI75" i="33"/>
  <c r="AJ75" i="33"/>
  <c r="AJ82" i="33" s="1"/>
  <c r="AK75" i="33"/>
  <c r="AL75" i="33"/>
  <c r="P76" i="33"/>
  <c r="P137" i="33" s="1"/>
  <c r="Q76" i="33"/>
  <c r="S76" i="33"/>
  <c r="T76" i="33"/>
  <c r="P77" i="33"/>
  <c r="Q77" i="33"/>
  <c r="S77" i="33"/>
  <c r="T77" i="33"/>
  <c r="P78" i="33"/>
  <c r="Q78" i="33"/>
  <c r="S78" i="33"/>
  <c r="T78" i="33"/>
  <c r="P79" i="33"/>
  <c r="P140" i="33" s="1"/>
  <c r="Q79" i="33"/>
  <c r="S79" i="33"/>
  <c r="T79" i="33"/>
  <c r="T140" i="33" s="1"/>
  <c r="P80" i="33"/>
  <c r="P141" i="33" s="1"/>
  <c r="Q80" i="33"/>
  <c r="S80" i="33"/>
  <c r="T80" i="33"/>
  <c r="Z80" i="33"/>
  <c r="AA80" i="33"/>
  <c r="AC80" i="33"/>
  <c r="AI80" i="33"/>
  <c r="AJ80" i="33"/>
  <c r="AK80" i="33"/>
  <c r="AL80" i="33"/>
  <c r="P81" i="33"/>
  <c r="P142" i="33" s="1"/>
  <c r="Q81" i="33"/>
  <c r="S81" i="33"/>
  <c r="T81" i="33"/>
  <c r="T142" i="33" s="1"/>
  <c r="P82" i="33"/>
  <c r="Q82" i="33"/>
  <c r="S82" i="33"/>
  <c r="T82" i="33"/>
  <c r="T143" i="33"/>
  <c r="P83" i="33"/>
  <c r="Q83" i="33"/>
  <c r="S83" i="33"/>
  <c r="T83" i="33"/>
  <c r="P84" i="33"/>
  <c r="Q84" i="33"/>
  <c r="Q145" i="33" s="1"/>
  <c r="S84" i="33"/>
  <c r="T84" i="33"/>
  <c r="P85" i="33"/>
  <c r="P86" i="33" s="1"/>
  <c r="Q85" i="33"/>
  <c r="S85" i="33"/>
  <c r="T85" i="33"/>
  <c r="Z86" i="33"/>
  <c r="AA86" i="33"/>
  <c r="AC86" i="33"/>
  <c r="AI86" i="33"/>
  <c r="AJ86" i="33"/>
  <c r="AK86" i="33"/>
  <c r="AL86" i="33"/>
  <c r="P87" i="33"/>
  <c r="Q87" i="33"/>
  <c r="Q148" i="33" s="1"/>
  <c r="S87" i="33"/>
  <c r="T87" i="33"/>
  <c r="P88" i="33"/>
  <c r="P149" i="33" s="1"/>
  <c r="Q88" i="33"/>
  <c r="S88" i="33"/>
  <c r="T88" i="33"/>
  <c r="Z88" i="33"/>
  <c r="AA88" i="33"/>
  <c r="AC88" i="33"/>
  <c r="AI88" i="33"/>
  <c r="AJ88" i="33"/>
  <c r="AK88" i="33"/>
  <c r="AL88" i="33"/>
  <c r="P89" i="33"/>
  <c r="Q89" i="33"/>
  <c r="S89" i="33"/>
  <c r="T89" i="33"/>
  <c r="Z89" i="33"/>
  <c r="AA89" i="33"/>
  <c r="AC89" i="33"/>
  <c r="AI89" i="33"/>
  <c r="AJ89" i="33"/>
  <c r="AK89" i="33"/>
  <c r="AL89" i="33"/>
  <c r="P90" i="33"/>
  <c r="Q90" i="33"/>
  <c r="S90" i="33"/>
  <c r="T90" i="33"/>
  <c r="P91" i="33"/>
  <c r="Q91" i="33"/>
  <c r="S91" i="33"/>
  <c r="S152" i="33" s="1"/>
  <c r="T91" i="33"/>
  <c r="P92" i="33"/>
  <c r="Q92" i="33"/>
  <c r="Q153" i="33" s="1"/>
  <c r="AI153" i="33" s="1"/>
  <c r="CE36" i="7" s="1"/>
  <c r="CG36" i="7" s="1"/>
  <c r="S92" i="33"/>
  <c r="T92" i="33"/>
  <c r="T153" i="33" s="1"/>
  <c r="Z92" i="33"/>
  <c r="AA92" i="33"/>
  <c r="AC92" i="33"/>
  <c r="AI92" i="33"/>
  <c r="AJ92" i="33"/>
  <c r="AK92" i="33"/>
  <c r="AL92" i="33"/>
  <c r="P93" i="33"/>
  <c r="Q93" i="33"/>
  <c r="S93" i="33"/>
  <c r="T93" i="33"/>
  <c r="Z93" i="33"/>
  <c r="AA93" i="33"/>
  <c r="AC93" i="33"/>
  <c r="AI93" i="33"/>
  <c r="AJ93" i="33"/>
  <c r="AK93" i="33"/>
  <c r="AL93" i="33"/>
  <c r="P94" i="33"/>
  <c r="Q94" i="33"/>
  <c r="S94" i="33"/>
  <c r="T94" i="33"/>
  <c r="Z94" i="33"/>
  <c r="AA94" i="33"/>
  <c r="AC94" i="33"/>
  <c r="AI94" i="33"/>
  <c r="AJ94" i="33"/>
  <c r="AK94" i="33"/>
  <c r="AL94" i="33"/>
  <c r="P95" i="33"/>
  <c r="P156" i="33" s="1"/>
  <c r="Q95" i="33"/>
  <c r="S95" i="33"/>
  <c r="T95" i="33"/>
  <c r="T156" i="33" s="1"/>
  <c r="Z95" i="33"/>
  <c r="AA95" i="33"/>
  <c r="AC95" i="33"/>
  <c r="AI95" i="33"/>
  <c r="AJ95" i="33"/>
  <c r="AK95" i="33"/>
  <c r="AL95" i="33"/>
  <c r="P96" i="33"/>
  <c r="Q96" i="33"/>
  <c r="S96" i="33"/>
  <c r="T96" i="33"/>
  <c r="Z96" i="33"/>
  <c r="AA96" i="33"/>
  <c r="AC96" i="33"/>
  <c r="AI96" i="33"/>
  <c r="AJ96" i="33"/>
  <c r="AK96" i="33"/>
  <c r="AL96" i="33"/>
  <c r="P97" i="33"/>
  <c r="P158" i="33" s="1"/>
  <c r="Q97" i="33"/>
  <c r="S97" i="33"/>
  <c r="T97" i="33"/>
  <c r="Z98" i="33"/>
  <c r="AA98" i="33"/>
  <c r="AC98" i="33"/>
  <c r="AI98" i="33"/>
  <c r="AJ98" i="33"/>
  <c r="P99" i="33"/>
  <c r="Q99" i="33"/>
  <c r="S99" i="33"/>
  <c r="T99" i="33"/>
  <c r="T160" i="33" s="1"/>
  <c r="Z99" i="33"/>
  <c r="AA99" i="33"/>
  <c r="AC99" i="33"/>
  <c r="AI99" i="33"/>
  <c r="AJ99" i="33"/>
  <c r="AK99" i="33"/>
  <c r="AL99" i="33"/>
  <c r="P100" i="33"/>
  <c r="Q100" i="33"/>
  <c r="S100" i="33"/>
  <c r="T100" i="33"/>
  <c r="P101" i="33"/>
  <c r="Q101" i="33"/>
  <c r="S101" i="33"/>
  <c r="T101" i="33"/>
  <c r="Z101" i="33"/>
  <c r="AA101" i="33"/>
  <c r="AC101" i="33"/>
  <c r="AI101" i="33"/>
  <c r="AJ101" i="33"/>
  <c r="AK101" i="33"/>
  <c r="AL101" i="33"/>
  <c r="P102" i="33"/>
  <c r="P104" i="33" s="1"/>
  <c r="Q102" i="33"/>
  <c r="S102" i="33"/>
  <c r="T102" i="33"/>
  <c r="P103" i="33"/>
  <c r="P164" i="33" s="1"/>
  <c r="Q103" i="33"/>
  <c r="S103" i="33"/>
  <c r="S104" i="33" s="1"/>
  <c r="S165" i="33" s="1"/>
  <c r="T103" i="33"/>
  <c r="Z104" i="33"/>
  <c r="AA104" i="33"/>
  <c r="AC104" i="33"/>
  <c r="AI104" i="33"/>
  <c r="AJ104" i="33"/>
  <c r="AK104" i="33"/>
  <c r="AL104" i="33"/>
  <c r="P105" i="33"/>
  <c r="Q105" i="33"/>
  <c r="S105" i="33"/>
  <c r="T105" i="33"/>
  <c r="Z105" i="33"/>
  <c r="AA105" i="33"/>
  <c r="AC105" i="33"/>
  <c r="AI105" i="33"/>
  <c r="AJ105" i="33"/>
  <c r="AK105" i="33"/>
  <c r="AL105" i="33"/>
  <c r="P106" i="33"/>
  <c r="P167" i="33" s="1"/>
  <c r="Q106" i="33"/>
  <c r="S106" i="33"/>
  <c r="T106" i="33"/>
  <c r="T167" i="33" s="1"/>
  <c r="P107" i="33"/>
  <c r="Q107" i="33"/>
  <c r="S107" i="33"/>
  <c r="T107" i="33"/>
  <c r="Z107" i="33"/>
  <c r="AA107" i="33"/>
  <c r="AC107" i="33"/>
  <c r="AI107" i="33"/>
  <c r="AJ107" i="33"/>
  <c r="AK107" i="33"/>
  <c r="AL107" i="33"/>
  <c r="P108" i="33"/>
  <c r="Q108" i="33"/>
  <c r="S108" i="33"/>
  <c r="S169" i="33" s="1"/>
  <c r="T108" i="33"/>
  <c r="P109" i="33"/>
  <c r="P170" i="33" s="1"/>
  <c r="Q109" i="33"/>
  <c r="S109" i="33"/>
  <c r="T109" i="33"/>
  <c r="P110" i="33"/>
  <c r="P171" i="33" s="1"/>
  <c r="Q110" i="33"/>
  <c r="S110" i="33"/>
  <c r="T110" i="33"/>
  <c r="P111" i="33"/>
  <c r="Q111" i="33"/>
  <c r="Q172" i="33" s="1"/>
  <c r="S111" i="33"/>
  <c r="T111" i="33"/>
  <c r="P112" i="33"/>
  <c r="Q112" i="33"/>
  <c r="S112" i="33"/>
  <c r="T112" i="33"/>
  <c r="T173" i="33" s="1"/>
  <c r="P113" i="33"/>
  <c r="P174" i="33" s="1"/>
  <c r="Q113" i="33"/>
  <c r="S113" i="33"/>
  <c r="T113" i="33"/>
  <c r="T174" i="33"/>
  <c r="P114" i="33"/>
  <c r="Q114" i="33"/>
  <c r="S114" i="33"/>
  <c r="T114" i="33"/>
  <c r="T175" i="33" s="1"/>
  <c r="Z114" i="33"/>
  <c r="AA114" i="33"/>
  <c r="AC114" i="33"/>
  <c r="AI114" i="33"/>
  <c r="AJ114" i="33"/>
  <c r="AK114" i="33"/>
  <c r="AL114" i="33"/>
  <c r="AC155" i="33"/>
  <c r="AB158" i="33"/>
  <c r="R162" i="33"/>
  <c r="AB168" i="33"/>
  <c r="P8" i="32"/>
  <c r="P10" i="32" s="1"/>
  <c r="P125" i="32" s="1"/>
  <c r="Q8" i="32"/>
  <c r="Q10" i="32" s="1"/>
  <c r="R8" i="32"/>
  <c r="R123" i="32" s="1"/>
  <c r="S8" i="32"/>
  <c r="T8" i="32"/>
  <c r="T123" i="32" s="1"/>
  <c r="Z8" i="32"/>
  <c r="AA8" i="32"/>
  <c r="AB8" i="32"/>
  <c r="AC8" i="32"/>
  <c r="AC10" i="32" s="1"/>
  <c r="AC125" i="32" s="1"/>
  <c r="P9" i="32"/>
  <c r="Q9" i="32"/>
  <c r="R9" i="32"/>
  <c r="S9" i="32"/>
  <c r="S124" i="32" s="1"/>
  <c r="T9" i="32"/>
  <c r="Z9" i="32"/>
  <c r="AA9" i="32"/>
  <c r="AB9" i="32"/>
  <c r="AB124" i="32" s="1"/>
  <c r="AC9" i="32"/>
  <c r="P11" i="32"/>
  <c r="P13" i="32" s="1"/>
  <c r="Q11" i="32"/>
  <c r="R11" i="32"/>
  <c r="R126" i="32" s="1"/>
  <c r="S11" i="32"/>
  <c r="T11" i="32"/>
  <c r="Z11" i="32"/>
  <c r="Z126" i="32" s="1"/>
  <c r="AA11" i="32"/>
  <c r="AA126" i="32" s="1"/>
  <c r="AB11" i="32"/>
  <c r="AB126" i="32" s="1"/>
  <c r="AC11" i="32"/>
  <c r="AC126" i="32" s="1"/>
  <c r="P12" i="32"/>
  <c r="Q12" i="32"/>
  <c r="R12" i="32"/>
  <c r="S12" i="32"/>
  <c r="T12" i="32"/>
  <c r="P14" i="32"/>
  <c r="Q14" i="32"/>
  <c r="R14" i="32"/>
  <c r="S14" i="32"/>
  <c r="S129" i="32" s="1"/>
  <c r="T14" i="32"/>
  <c r="Z14" i="32"/>
  <c r="Z129" i="32"/>
  <c r="AA14" i="32"/>
  <c r="AA129" i="32" s="1"/>
  <c r="AB14" i="32"/>
  <c r="AB129" i="32"/>
  <c r="AC14" i="32"/>
  <c r="AC129" i="32" s="1"/>
  <c r="P15" i="32"/>
  <c r="Q15" i="32"/>
  <c r="Q17" i="32" s="1"/>
  <c r="R15" i="32"/>
  <c r="R130" i="32" s="1"/>
  <c r="S15" i="32"/>
  <c r="T15" i="32"/>
  <c r="T130" i="32" s="1"/>
  <c r="P16" i="32"/>
  <c r="Q16" i="32"/>
  <c r="R16" i="32"/>
  <c r="R131" i="32"/>
  <c r="S16" i="32"/>
  <c r="T16" i="32"/>
  <c r="P18" i="32"/>
  <c r="Q18" i="32"/>
  <c r="Q133" i="32" s="1"/>
  <c r="R18" i="32"/>
  <c r="R133" i="32" s="1"/>
  <c r="S18" i="32"/>
  <c r="T18" i="32"/>
  <c r="P19" i="32"/>
  <c r="Q19" i="32"/>
  <c r="R19" i="32"/>
  <c r="R134" i="32" s="1"/>
  <c r="S19" i="32"/>
  <c r="S134" i="32" s="1"/>
  <c r="T19" i="32"/>
  <c r="Z19" i="32"/>
  <c r="AA19" i="32"/>
  <c r="AB19" i="32"/>
  <c r="AC19" i="32"/>
  <c r="P20" i="32"/>
  <c r="Q20" i="32"/>
  <c r="Q135" i="32"/>
  <c r="R20" i="32"/>
  <c r="R135" i="32" s="1"/>
  <c r="S20" i="32"/>
  <c r="T20" i="32"/>
  <c r="T135" i="32"/>
  <c r="P21" i="32"/>
  <c r="Q21" i="32"/>
  <c r="R21" i="32"/>
  <c r="R136" i="32"/>
  <c r="S21" i="32"/>
  <c r="T21" i="32"/>
  <c r="P22" i="32"/>
  <c r="Q22" i="32"/>
  <c r="R22" i="32"/>
  <c r="R137" i="32" s="1"/>
  <c r="S22" i="32"/>
  <c r="T22" i="32"/>
  <c r="P23" i="32"/>
  <c r="Q23" i="32"/>
  <c r="R23" i="32"/>
  <c r="R138" i="32" s="1"/>
  <c r="S23" i="32"/>
  <c r="S138" i="32" s="1"/>
  <c r="T23" i="32"/>
  <c r="P24" i="32"/>
  <c r="Q24" i="32"/>
  <c r="R24" i="32"/>
  <c r="R139" i="32" s="1"/>
  <c r="S24" i="32"/>
  <c r="S139" i="32" s="1"/>
  <c r="T24" i="32"/>
  <c r="Z24" i="32"/>
  <c r="AA24" i="32"/>
  <c r="AB24" i="32"/>
  <c r="AC24" i="32"/>
  <c r="AC28" i="32" s="1"/>
  <c r="P25" i="32"/>
  <c r="Q25" i="32"/>
  <c r="Q140" i="32" s="1"/>
  <c r="R25" i="32"/>
  <c r="S25" i="32"/>
  <c r="T25" i="32"/>
  <c r="Z25" i="32"/>
  <c r="AA25" i="32"/>
  <c r="AA140" i="32" s="1"/>
  <c r="AB25" i="32"/>
  <c r="AC25" i="32"/>
  <c r="AC140" i="32"/>
  <c r="P26" i="32"/>
  <c r="Q26" i="32"/>
  <c r="Q141" i="32"/>
  <c r="R26" i="32"/>
  <c r="R141" i="32" s="1"/>
  <c r="S26" i="32"/>
  <c r="T26" i="32"/>
  <c r="P27" i="32"/>
  <c r="Q27" i="32"/>
  <c r="R27" i="32"/>
  <c r="R142" i="32" s="1"/>
  <c r="S27" i="32"/>
  <c r="S142" i="32" s="1"/>
  <c r="T27" i="32"/>
  <c r="P28" i="32"/>
  <c r="Q28" i="32"/>
  <c r="R28" i="32"/>
  <c r="R143" i="32" s="1"/>
  <c r="AA143" i="32" s="1"/>
  <c r="S28" i="32"/>
  <c r="T28" i="32"/>
  <c r="T143" i="32"/>
  <c r="P29" i="32"/>
  <c r="Q29" i="32"/>
  <c r="R29" i="32"/>
  <c r="R144" i="32" s="1"/>
  <c r="S29" i="32"/>
  <c r="S144" i="32" s="1"/>
  <c r="T29" i="32"/>
  <c r="P30" i="32"/>
  <c r="Q30" i="32"/>
  <c r="R30" i="32"/>
  <c r="S30" i="32"/>
  <c r="S145" i="32" s="1"/>
  <c r="T30" i="32"/>
  <c r="P31" i="32"/>
  <c r="Q31" i="32"/>
  <c r="R31" i="32"/>
  <c r="R146" i="32" s="1"/>
  <c r="S31" i="32"/>
  <c r="T31" i="32"/>
  <c r="T146" i="32" s="1"/>
  <c r="P33" i="32"/>
  <c r="P148" i="32" s="1"/>
  <c r="Q33" i="32"/>
  <c r="Q148" i="32" s="1"/>
  <c r="R33" i="32"/>
  <c r="R148" i="32"/>
  <c r="S33" i="32"/>
  <c r="T33" i="32"/>
  <c r="Z33" i="32"/>
  <c r="AA33" i="32"/>
  <c r="AB33" i="32"/>
  <c r="AC33" i="32"/>
  <c r="P34" i="32"/>
  <c r="Q34" i="32"/>
  <c r="Q149" i="32" s="1"/>
  <c r="Z148" i="32" s="1"/>
  <c r="R34" i="32"/>
  <c r="R149" i="32" s="1"/>
  <c r="S34" i="32"/>
  <c r="S149" i="32"/>
  <c r="T34" i="32"/>
  <c r="P35" i="32"/>
  <c r="Q35" i="32"/>
  <c r="R35" i="32"/>
  <c r="R150" i="32" s="1"/>
  <c r="S35" i="32"/>
  <c r="S150" i="32" s="1"/>
  <c r="T35" i="32"/>
  <c r="Z35" i="32"/>
  <c r="Z150" i="32"/>
  <c r="AI150" i="32" s="1"/>
  <c r="BV37" i="7" s="1"/>
  <c r="AA35" i="32"/>
  <c r="AA150" i="32" s="1"/>
  <c r="AB35" i="32"/>
  <c r="AB150" i="32" s="1"/>
  <c r="AC35" i="32"/>
  <c r="AC150" i="32" s="1"/>
  <c r="P36" i="32"/>
  <c r="P151" i="32" s="1"/>
  <c r="Q36" i="32"/>
  <c r="R36" i="32"/>
  <c r="R151" i="32" s="1"/>
  <c r="S36" i="32"/>
  <c r="T36" i="32"/>
  <c r="P37" i="32"/>
  <c r="P152" i="32" s="1"/>
  <c r="Q37" i="32"/>
  <c r="R37" i="32"/>
  <c r="S37" i="32"/>
  <c r="S152" i="32" s="1"/>
  <c r="T37" i="32"/>
  <c r="P38" i="32"/>
  <c r="P153" i="32" s="1"/>
  <c r="Q38" i="32"/>
  <c r="R38" i="32"/>
  <c r="R153" i="32" s="1"/>
  <c r="S38" i="32"/>
  <c r="S153" i="32" s="1"/>
  <c r="T38" i="32"/>
  <c r="Z38" i="32"/>
  <c r="Z153" i="32" s="1"/>
  <c r="AA38" i="32"/>
  <c r="AA153" i="32" s="1"/>
  <c r="AB38" i="32"/>
  <c r="AB153" i="32" s="1"/>
  <c r="AC38" i="32"/>
  <c r="P39" i="32"/>
  <c r="Q39" i="32"/>
  <c r="Q154" i="32" s="1"/>
  <c r="R39" i="32"/>
  <c r="S39" i="32"/>
  <c r="T39" i="32"/>
  <c r="Z39" i="32"/>
  <c r="Z154" i="32" s="1"/>
  <c r="AA39" i="32"/>
  <c r="AB39" i="32"/>
  <c r="AC39" i="32"/>
  <c r="AC154" i="32" s="1"/>
  <c r="P40" i="32"/>
  <c r="Q40" i="32"/>
  <c r="R40" i="32"/>
  <c r="R155" i="32" s="1"/>
  <c r="S40" i="32"/>
  <c r="S44" i="32" s="1"/>
  <c r="T40" i="32"/>
  <c r="Z40" i="32"/>
  <c r="AA40" i="32"/>
  <c r="AB40" i="32"/>
  <c r="AB155" i="32" s="1"/>
  <c r="AC40" i="32"/>
  <c r="P41" i="32"/>
  <c r="Q41" i="32"/>
  <c r="R41" i="32"/>
  <c r="R156" i="32" s="1"/>
  <c r="S41" i="32"/>
  <c r="T41" i="32"/>
  <c r="Z41" i="32"/>
  <c r="Z156" i="32" s="1"/>
  <c r="AA41" i="32"/>
  <c r="AA156" i="32" s="1"/>
  <c r="AB41" i="32"/>
  <c r="AB156" i="32"/>
  <c r="AC41" i="32"/>
  <c r="AC156" i="32" s="1"/>
  <c r="P42" i="32"/>
  <c r="Q42" i="32"/>
  <c r="R42" i="32"/>
  <c r="R157" i="32" s="1"/>
  <c r="S42" i="32"/>
  <c r="S157" i="32" s="1"/>
  <c r="T42" i="32"/>
  <c r="T157" i="32" s="1"/>
  <c r="Z42" i="32"/>
  <c r="Z157" i="32" s="1"/>
  <c r="AA42" i="32"/>
  <c r="AA157" i="32" s="1"/>
  <c r="AB42" i="32"/>
  <c r="AB157" i="32" s="1"/>
  <c r="AC42" i="32"/>
  <c r="AC157" i="32" s="1"/>
  <c r="P43" i="32"/>
  <c r="Q43" i="32"/>
  <c r="R43" i="32"/>
  <c r="R158" i="32" s="1"/>
  <c r="S43" i="32"/>
  <c r="T43" i="32"/>
  <c r="Z43" i="32"/>
  <c r="Z158" i="32" s="1"/>
  <c r="AA43" i="32"/>
  <c r="AA158" i="32" s="1"/>
  <c r="AB43" i="32"/>
  <c r="AB158" i="32"/>
  <c r="AC43" i="32"/>
  <c r="AC158" i="32" s="1"/>
  <c r="P45" i="32"/>
  <c r="Q45" i="32"/>
  <c r="Q160" i="32" s="1"/>
  <c r="R45" i="32"/>
  <c r="R160" i="32" s="1"/>
  <c r="S45" i="32"/>
  <c r="S160" i="32" s="1"/>
  <c r="T45" i="32"/>
  <c r="Z45" i="32"/>
  <c r="Z160" i="32" s="1"/>
  <c r="AA45" i="32"/>
  <c r="AA160" i="32" s="1"/>
  <c r="G47" i="8" s="1"/>
  <c r="AB45" i="32"/>
  <c r="AB160" i="32" s="1"/>
  <c r="AC45" i="32"/>
  <c r="AC160" i="32"/>
  <c r="P46" i="32"/>
  <c r="Q46" i="32"/>
  <c r="R46" i="32"/>
  <c r="S46" i="32"/>
  <c r="S161" i="32" s="1"/>
  <c r="T46" i="32"/>
  <c r="Z46" i="32"/>
  <c r="Z161" i="32" s="1"/>
  <c r="AA46" i="32"/>
  <c r="AA161" i="32" s="1"/>
  <c r="AB46" i="32"/>
  <c r="AB161" i="32" s="1"/>
  <c r="AC46" i="32"/>
  <c r="AC161" i="32"/>
  <c r="P47" i="32"/>
  <c r="Q47" i="32"/>
  <c r="R47" i="32"/>
  <c r="R162" i="32"/>
  <c r="S47" i="32"/>
  <c r="T47" i="32"/>
  <c r="Z47" i="32"/>
  <c r="AA47" i="32"/>
  <c r="AB47" i="32"/>
  <c r="AC47" i="32"/>
  <c r="P48" i="32"/>
  <c r="Q48" i="32"/>
  <c r="Q50" i="32" s="1"/>
  <c r="R48" i="32"/>
  <c r="S48" i="32"/>
  <c r="T48" i="32"/>
  <c r="T163" i="32" s="1"/>
  <c r="AC163" i="32" s="1"/>
  <c r="P49" i="32"/>
  <c r="Q49" i="32"/>
  <c r="Q164" i="32" s="1"/>
  <c r="R49" i="32"/>
  <c r="S49" i="32"/>
  <c r="S50" i="32" s="1"/>
  <c r="T49" i="32"/>
  <c r="P51" i="32"/>
  <c r="Q51" i="32"/>
  <c r="R51" i="32"/>
  <c r="R166" i="32" s="1"/>
  <c r="S51" i="32"/>
  <c r="T51" i="32"/>
  <c r="Z51" i="32"/>
  <c r="AA51" i="32"/>
  <c r="AA166" i="32" s="1"/>
  <c r="AB51" i="32"/>
  <c r="AB166" i="32" s="1"/>
  <c r="AC51" i="32"/>
  <c r="AC166" i="32"/>
  <c r="P52" i="32"/>
  <c r="Q52" i="32"/>
  <c r="R52" i="32"/>
  <c r="R167" i="32" s="1"/>
  <c r="S52" i="32"/>
  <c r="T52" i="32"/>
  <c r="Z52" i="32"/>
  <c r="Z167" i="32" s="1"/>
  <c r="AA52" i="32"/>
  <c r="AA167" i="32"/>
  <c r="AB52" i="32"/>
  <c r="AB167" i="32" s="1"/>
  <c r="AC52" i="32"/>
  <c r="AC167" i="32" s="1"/>
  <c r="P53" i="32"/>
  <c r="Q53" i="32"/>
  <c r="R53" i="32"/>
  <c r="R168" i="32" s="1"/>
  <c r="S53" i="32"/>
  <c r="T53" i="32"/>
  <c r="Z53" i="32"/>
  <c r="Z168" i="32" s="1"/>
  <c r="AA53" i="32"/>
  <c r="AA168" i="32" s="1"/>
  <c r="AB53" i="32"/>
  <c r="AB168" i="32" s="1"/>
  <c r="AC53" i="32"/>
  <c r="AC168" i="32" s="1"/>
  <c r="P54" i="32"/>
  <c r="Q54" i="32"/>
  <c r="R54" i="32"/>
  <c r="R169" i="32" s="1"/>
  <c r="S54" i="32"/>
  <c r="T54" i="32"/>
  <c r="P55" i="32"/>
  <c r="Q55" i="32"/>
  <c r="R55" i="32"/>
  <c r="R170" i="32"/>
  <c r="S55" i="32"/>
  <c r="T55" i="32"/>
  <c r="P56" i="32"/>
  <c r="Q56" i="32"/>
  <c r="R56" i="32"/>
  <c r="R171" i="32" s="1"/>
  <c r="S56" i="32"/>
  <c r="T56" i="32"/>
  <c r="Z56" i="32"/>
  <c r="Z171" i="32" s="1"/>
  <c r="AA56" i="32"/>
  <c r="AA171" i="32" s="1"/>
  <c r="AB56" i="32"/>
  <c r="AB171" i="32" s="1"/>
  <c r="AC56" i="32"/>
  <c r="P57" i="32"/>
  <c r="Q57" i="32"/>
  <c r="R57" i="32"/>
  <c r="R172" i="32" s="1"/>
  <c r="S57" i="32"/>
  <c r="T57" i="32"/>
  <c r="Z57" i="32"/>
  <c r="Z173" i="32" s="1"/>
  <c r="AA57" i="32"/>
  <c r="AB57" i="32"/>
  <c r="AB173" i="32" s="1"/>
  <c r="AC57" i="32"/>
  <c r="AC173" i="32" s="1"/>
  <c r="P58" i="32"/>
  <c r="Q58" i="32"/>
  <c r="R58" i="32"/>
  <c r="R173" i="32" s="1"/>
  <c r="S58" i="32"/>
  <c r="T58" i="32"/>
  <c r="T173" i="32" s="1"/>
  <c r="Z58" i="32"/>
  <c r="AA58" i="32"/>
  <c r="AB58" i="32"/>
  <c r="AC58" i="32"/>
  <c r="P59" i="32"/>
  <c r="Q59" i="32"/>
  <c r="R59" i="32"/>
  <c r="R174" i="32" s="1"/>
  <c r="S59" i="32"/>
  <c r="S174" i="32" s="1"/>
  <c r="T59" i="32"/>
  <c r="Z59" i="32"/>
  <c r="AA59" i="32"/>
  <c r="AA169" i="32" s="1"/>
  <c r="AB59" i="32"/>
  <c r="AC59" i="32"/>
  <c r="P60" i="32"/>
  <c r="Q60" i="32"/>
  <c r="R60" i="32"/>
  <c r="R175" i="32" s="1"/>
  <c r="S60" i="32"/>
  <c r="T60" i="32"/>
  <c r="Z60" i="32"/>
  <c r="AA60" i="32"/>
  <c r="AB60" i="32"/>
  <c r="AC60" i="32"/>
  <c r="P62" i="32"/>
  <c r="P64" i="32" s="1"/>
  <c r="Q62" i="32"/>
  <c r="S62" i="32"/>
  <c r="S64" i="32" s="1"/>
  <c r="T62" i="32"/>
  <c r="Q64" i="32"/>
  <c r="Z64" i="32"/>
  <c r="AA64" i="32"/>
  <c r="AC64" i="32"/>
  <c r="AI64" i="32"/>
  <c r="AJ64" i="32"/>
  <c r="AK64" i="32"/>
  <c r="AL64" i="32"/>
  <c r="P65" i="32"/>
  <c r="Q65" i="32"/>
  <c r="S65" i="32"/>
  <c r="T65" i="32"/>
  <c r="P66" i="32"/>
  <c r="P127" i="32" s="1"/>
  <c r="Q66" i="32"/>
  <c r="S66" i="32"/>
  <c r="T66" i="32"/>
  <c r="Z67" i="32"/>
  <c r="AA67" i="32"/>
  <c r="AC67" i="32"/>
  <c r="AI67" i="32"/>
  <c r="AJ67" i="32"/>
  <c r="AK67" i="32"/>
  <c r="AL67" i="32"/>
  <c r="P68" i="32"/>
  <c r="Q68" i="32"/>
  <c r="S68" i="32"/>
  <c r="T68" i="32"/>
  <c r="P69" i="32"/>
  <c r="Q69" i="32"/>
  <c r="Q71" i="32" s="1"/>
  <c r="S69" i="32"/>
  <c r="T69" i="32"/>
  <c r="P70" i="32"/>
  <c r="P131" i="32" s="1"/>
  <c r="Q70" i="32"/>
  <c r="S70" i="32"/>
  <c r="T70" i="32"/>
  <c r="P72" i="32"/>
  <c r="Q72" i="32"/>
  <c r="S72" i="32"/>
  <c r="T72" i="32"/>
  <c r="T133" i="32" s="1"/>
  <c r="P73" i="32"/>
  <c r="Q73" i="32"/>
  <c r="S73" i="32"/>
  <c r="T73" i="32"/>
  <c r="Z73" i="32"/>
  <c r="AA73" i="32"/>
  <c r="AC73" i="32"/>
  <c r="AI73" i="32"/>
  <c r="AJ73" i="32"/>
  <c r="AK73" i="32"/>
  <c r="AL73" i="32"/>
  <c r="P74" i="32"/>
  <c r="Q74" i="32"/>
  <c r="S74" i="32"/>
  <c r="T74" i="32"/>
  <c r="Z74" i="32"/>
  <c r="AA74" i="32"/>
  <c r="AC74" i="32"/>
  <c r="AI74" i="32"/>
  <c r="AJ74" i="32"/>
  <c r="AK74" i="32"/>
  <c r="AL74" i="32"/>
  <c r="P75" i="32"/>
  <c r="Q75" i="32"/>
  <c r="S75" i="32"/>
  <c r="T75" i="32"/>
  <c r="Z75" i="32"/>
  <c r="AA75" i="32"/>
  <c r="AA82" i="32" s="1"/>
  <c r="AC75" i="32"/>
  <c r="AI75" i="32"/>
  <c r="AJ75" i="32"/>
  <c r="AK75" i="32"/>
  <c r="AL75" i="32"/>
  <c r="AL82" i="32" s="1"/>
  <c r="P76" i="32"/>
  <c r="Q76" i="32"/>
  <c r="S76" i="32"/>
  <c r="S137" i="32" s="1"/>
  <c r="T76" i="32"/>
  <c r="T137" i="32"/>
  <c r="P77" i="32"/>
  <c r="Q77" i="32"/>
  <c r="S77" i="32"/>
  <c r="T77" i="32"/>
  <c r="P78" i="32"/>
  <c r="Q78" i="32"/>
  <c r="S78" i="32"/>
  <c r="T78" i="32"/>
  <c r="P79" i="32"/>
  <c r="Q79" i="32"/>
  <c r="S79" i="32"/>
  <c r="T79" i="32"/>
  <c r="P80" i="32"/>
  <c r="Q80" i="32"/>
  <c r="S80" i="32"/>
  <c r="T80" i="32"/>
  <c r="Z80" i="32"/>
  <c r="AA80" i="32"/>
  <c r="AC80" i="32"/>
  <c r="AI80" i="32"/>
  <c r="AJ80" i="32"/>
  <c r="AJ82" i="32" s="1"/>
  <c r="AK80" i="32"/>
  <c r="AL80" i="32"/>
  <c r="P81" i="32"/>
  <c r="Q81" i="32"/>
  <c r="S81" i="32"/>
  <c r="T81" i="32"/>
  <c r="P82" i="32"/>
  <c r="Q82" i="32"/>
  <c r="S82" i="32"/>
  <c r="S143" i="32" s="1"/>
  <c r="T82" i="32"/>
  <c r="P83" i="32"/>
  <c r="P144" i="32" s="1"/>
  <c r="Q83" i="32"/>
  <c r="S83" i="32"/>
  <c r="T83" i="32"/>
  <c r="P84" i="32"/>
  <c r="Q84" i="32"/>
  <c r="S84" i="32"/>
  <c r="T84" i="32"/>
  <c r="P85" i="32"/>
  <c r="P146" i="32" s="1"/>
  <c r="Q85" i="32"/>
  <c r="S85" i="32"/>
  <c r="S86" i="32" s="1"/>
  <c r="T85" i="32"/>
  <c r="Z86" i="32"/>
  <c r="AA86" i="32"/>
  <c r="AC86" i="32"/>
  <c r="AI86" i="32"/>
  <c r="AJ86" i="32"/>
  <c r="AK86" i="32"/>
  <c r="AL86" i="32"/>
  <c r="P87" i="32"/>
  <c r="Q87" i="32"/>
  <c r="S87" i="32"/>
  <c r="T87" i="32"/>
  <c r="P88" i="32"/>
  <c r="Q88" i="32"/>
  <c r="S88" i="32"/>
  <c r="T88" i="32"/>
  <c r="Z88" i="32"/>
  <c r="AA88" i="32"/>
  <c r="AC88" i="32"/>
  <c r="AI88" i="32"/>
  <c r="AJ88" i="32"/>
  <c r="AK88" i="32"/>
  <c r="AL88" i="32"/>
  <c r="P89" i="32"/>
  <c r="Q89" i="32"/>
  <c r="S89" i="32"/>
  <c r="T89" i="32"/>
  <c r="Z89" i="32"/>
  <c r="AA89" i="32"/>
  <c r="AC89" i="32"/>
  <c r="AI89" i="32"/>
  <c r="AJ89" i="32"/>
  <c r="AK89" i="32"/>
  <c r="AL89" i="32"/>
  <c r="P90" i="32"/>
  <c r="Q90" i="32"/>
  <c r="S90" i="32"/>
  <c r="T90" i="32"/>
  <c r="P91" i="32"/>
  <c r="Q91" i="32"/>
  <c r="Q152" i="32"/>
  <c r="S91" i="32"/>
  <c r="T91" i="32"/>
  <c r="P92" i="32"/>
  <c r="Q92" i="32"/>
  <c r="Q153" i="32" s="1"/>
  <c r="AI153" i="32" s="1"/>
  <c r="CE37" i="7" s="1"/>
  <c r="S92" i="32"/>
  <c r="T92" i="32"/>
  <c r="Z92" i="32"/>
  <c r="AA92" i="32"/>
  <c r="AC92" i="32"/>
  <c r="AI92" i="32"/>
  <c r="AJ92" i="32"/>
  <c r="AK92" i="32"/>
  <c r="AL92" i="32"/>
  <c r="P93" i="32"/>
  <c r="Q93" i="32"/>
  <c r="S93" i="32"/>
  <c r="T93" i="32"/>
  <c r="Z93" i="32"/>
  <c r="AA93" i="32"/>
  <c r="AC93" i="32"/>
  <c r="AI93" i="32"/>
  <c r="AJ93" i="32"/>
  <c r="AK93" i="32"/>
  <c r="AL93" i="32"/>
  <c r="P94" i="32"/>
  <c r="Q94" i="32"/>
  <c r="S94" i="32"/>
  <c r="T94" i="32"/>
  <c r="T98" i="32" s="1"/>
  <c r="Z94" i="32"/>
  <c r="AA94" i="32"/>
  <c r="AC94" i="32"/>
  <c r="AI94" i="32"/>
  <c r="AJ94" i="32"/>
  <c r="AK94" i="32"/>
  <c r="AL94" i="32"/>
  <c r="P95" i="32"/>
  <c r="P156" i="32" s="1"/>
  <c r="Q95" i="32"/>
  <c r="S95" i="32"/>
  <c r="T95" i="32"/>
  <c r="Z95" i="32"/>
  <c r="AA95" i="32"/>
  <c r="AC95" i="32"/>
  <c r="AI95" i="32"/>
  <c r="AJ95" i="32"/>
  <c r="AK95" i="32"/>
  <c r="AL95" i="32"/>
  <c r="P96" i="32"/>
  <c r="Q96" i="32"/>
  <c r="S96" i="32"/>
  <c r="T96" i="32"/>
  <c r="Z96" i="32"/>
  <c r="AA96" i="32"/>
  <c r="AC96" i="32"/>
  <c r="AI96" i="32"/>
  <c r="AJ96" i="32"/>
  <c r="AK96" i="32"/>
  <c r="AL96" i="32"/>
  <c r="P97" i="32"/>
  <c r="P158" i="32" s="1"/>
  <c r="Q97" i="32"/>
  <c r="Q158" i="32"/>
  <c r="S97" i="32"/>
  <c r="T97" i="32"/>
  <c r="T158" i="32" s="1"/>
  <c r="Z98" i="32"/>
  <c r="AA98" i="32"/>
  <c r="AC98" i="32"/>
  <c r="AI98" i="32"/>
  <c r="AJ98" i="32"/>
  <c r="P99" i="32"/>
  <c r="Q99" i="32"/>
  <c r="S99" i="32"/>
  <c r="T99" i="32"/>
  <c r="Z99" i="32"/>
  <c r="AA99" i="32"/>
  <c r="AC99" i="32"/>
  <c r="AI99" i="32"/>
  <c r="AJ99" i="32"/>
  <c r="AK99" i="32"/>
  <c r="AL99" i="32"/>
  <c r="P100" i="32"/>
  <c r="P161" i="32" s="1"/>
  <c r="Q100" i="32"/>
  <c r="Q161" i="32" s="1"/>
  <c r="S100" i="32"/>
  <c r="T100" i="32"/>
  <c r="T161" i="32" s="1"/>
  <c r="P101" i="32"/>
  <c r="Q101" i="32"/>
  <c r="S101" i="32"/>
  <c r="T101" i="32"/>
  <c r="T162" i="32" s="1"/>
  <c r="Z101" i="32"/>
  <c r="AA101" i="32"/>
  <c r="AC101" i="32"/>
  <c r="AI101" i="32"/>
  <c r="AJ101" i="32"/>
  <c r="AK101" i="32"/>
  <c r="AL101" i="32"/>
  <c r="P102" i="32"/>
  <c r="Q102" i="32"/>
  <c r="S102" i="32"/>
  <c r="T102" i="32"/>
  <c r="P103" i="32"/>
  <c r="Q103" i="32"/>
  <c r="S103" i="32"/>
  <c r="S164" i="32" s="1"/>
  <c r="T103" i="32"/>
  <c r="Z104" i="32"/>
  <c r="AA104" i="32"/>
  <c r="AC104" i="32"/>
  <c r="AI104" i="32"/>
  <c r="AJ104" i="32"/>
  <c r="AK104" i="32"/>
  <c r="AL104" i="32"/>
  <c r="P105" i="32"/>
  <c r="P166" i="32" s="1"/>
  <c r="Q105" i="32"/>
  <c r="S105" i="32"/>
  <c r="T105" i="32"/>
  <c r="T166" i="32" s="1"/>
  <c r="Z105" i="32"/>
  <c r="AA105" i="32"/>
  <c r="AC105" i="32"/>
  <c r="AC113" i="32" s="1"/>
  <c r="AI105" i="32"/>
  <c r="AJ105" i="32"/>
  <c r="AK105" i="32"/>
  <c r="AL105" i="32"/>
  <c r="P106" i="32"/>
  <c r="P167" i="32" s="1"/>
  <c r="Q106" i="32"/>
  <c r="S106" i="32"/>
  <c r="T106" i="32"/>
  <c r="P107" i="32"/>
  <c r="P168" i="32" s="1"/>
  <c r="AJ168" i="32" s="1"/>
  <c r="DR37" i="9" s="1"/>
  <c r="Q107" i="32"/>
  <c r="S107" i="32"/>
  <c r="T107" i="32"/>
  <c r="Z107" i="32"/>
  <c r="Z113" i="32" s="1"/>
  <c r="AA107" i="32"/>
  <c r="AC107" i="32"/>
  <c r="AI107" i="32"/>
  <c r="AJ107" i="32"/>
  <c r="AK107" i="32"/>
  <c r="AL107" i="32"/>
  <c r="P108" i="32"/>
  <c r="P169" i="32" s="1"/>
  <c r="Q108" i="32"/>
  <c r="S108" i="32"/>
  <c r="T108" i="32"/>
  <c r="P109" i="32"/>
  <c r="Q109" i="32"/>
  <c r="Q170" i="32" s="1"/>
  <c r="S109" i="32"/>
  <c r="S170" i="32"/>
  <c r="T109" i="32"/>
  <c r="T170" i="32" s="1"/>
  <c r="P110" i="32"/>
  <c r="P171" i="32" s="1"/>
  <c r="Q110" i="32"/>
  <c r="S110" i="32"/>
  <c r="T110" i="32"/>
  <c r="T171" i="32" s="1"/>
  <c r="P111" i="32"/>
  <c r="Q111" i="32"/>
  <c r="S111" i="32"/>
  <c r="T111" i="32"/>
  <c r="P112" i="32"/>
  <c r="Q112" i="32"/>
  <c r="S112" i="32"/>
  <c r="S173" i="32"/>
  <c r="T112" i="32"/>
  <c r="P113" i="32"/>
  <c r="Q113" i="32"/>
  <c r="Q174" i="32"/>
  <c r="S113" i="32"/>
  <c r="T113" i="32"/>
  <c r="P114" i="32"/>
  <c r="Q114" i="32"/>
  <c r="S114" i="32"/>
  <c r="T114" i="32"/>
  <c r="T175" i="32"/>
  <c r="Z114" i="32"/>
  <c r="AA114" i="32"/>
  <c r="AC114" i="32"/>
  <c r="AI114" i="32"/>
  <c r="AJ114" i="32"/>
  <c r="AK114" i="32"/>
  <c r="AL114" i="32"/>
  <c r="S123" i="32"/>
  <c r="R140" i="32"/>
  <c r="R145" i="32"/>
  <c r="R152" i="32"/>
  <c r="AC153" i="32"/>
  <c r="Z155" i="32"/>
  <c r="R161" i="32"/>
  <c r="R164" i="32"/>
  <c r="Z166" i="32"/>
  <c r="AC171" i="32"/>
  <c r="AA173" i="32"/>
  <c r="P8" i="31"/>
  <c r="Q8" i="31"/>
  <c r="R8" i="31"/>
  <c r="R123" i="31" s="1"/>
  <c r="S8" i="31"/>
  <c r="T8" i="31"/>
  <c r="Z8" i="31"/>
  <c r="Z123" i="31" s="1"/>
  <c r="AA8" i="31"/>
  <c r="AA123" i="31"/>
  <c r="AB8" i="31"/>
  <c r="AC8" i="31"/>
  <c r="AC10" i="31" s="1"/>
  <c r="P9" i="31"/>
  <c r="Q9" i="31"/>
  <c r="Q124" i="31" s="1"/>
  <c r="R9" i="31"/>
  <c r="S9" i="31"/>
  <c r="T9" i="31"/>
  <c r="T124" i="31" s="1"/>
  <c r="Z9" i="31"/>
  <c r="AA9" i="31"/>
  <c r="AA124" i="31"/>
  <c r="AB9" i="31"/>
  <c r="AB124" i="31" s="1"/>
  <c r="AC9" i="31"/>
  <c r="AC124" i="31"/>
  <c r="P11" i="31"/>
  <c r="Q11" i="31"/>
  <c r="R11" i="31"/>
  <c r="S11" i="31"/>
  <c r="S13" i="31" s="1"/>
  <c r="T11" i="31"/>
  <c r="Z11" i="31"/>
  <c r="Z126" i="31" s="1"/>
  <c r="AA11" i="31"/>
  <c r="AA126" i="31" s="1"/>
  <c r="AB11" i="31"/>
  <c r="AB126" i="31" s="1"/>
  <c r="AC11" i="31"/>
  <c r="AC126" i="31" s="1"/>
  <c r="P12" i="31"/>
  <c r="Q12" i="31"/>
  <c r="R12" i="31"/>
  <c r="S12" i="31"/>
  <c r="T12" i="31"/>
  <c r="P14" i="31"/>
  <c r="P129" i="31" s="1"/>
  <c r="Q14" i="31"/>
  <c r="R14" i="31"/>
  <c r="S14" i="31"/>
  <c r="T14" i="31"/>
  <c r="Z14" i="31"/>
  <c r="Z129" i="31" s="1"/>
  <c r="AA14" i="31"/>
  <c r="AA129" i="31" s="1"/>
  <c r="AB14" i="31"/>
  <c r="AB129" i="31" s="1"/>
  <c r="AC14" i="31"/>
  <c r="AC129" i="31" s="1"/>
  <c r="P15" i="31"/>
  <c r="Q15" i="31"/>
  <c r="R15" i="31"/>
  <c r="R130" i="31" s="1"/>
  <c r="S15" i="31"/>
  <c r="T15" i="31"/>
  <c r="P16" i="31"/>
  <c r="P131" i="31" s="1"/>
  <c r="Q16" i="31"/>
  <c r="Q131" i="31"/>
  <c r="R16" i="31"/>
  <c r="R131" i="31" s="1"/>
  <c r="S16" i="31"/>
  <c r="T16" i="31"/>
  <c r="T131" i="31" s="1"/>
  <c r="P18" i="31"/>
  <c r="Q18" i="31"/>
  <c r="R18" i="31"/>
  <c r="R133" i="31"/>
  <c r="AA133" i="31" s="1"/>
  <c r="S18" i="31"/>
  <c r="T18" i="31"/>
  <c r="P19" i="31"/>
  <c r="Q19" i="31"/>
  <c r="Q134" i="31" s="1"/>
  <c r="R19" i="31"/>
  <c r="R134" i="31" s="1"/>
  <c r="S19" i="31"/>
  <c r="T19" i="31"/>
  <c r="Z19" i="31"/>
  <c r="AA19" i="31"/>
  <c r="AB19" i="31"/>
  <c r="AC19" i="31"/>
  <c r="P20" i="31"/>
  <c r="P135" i="31" s="1"/>
  <c r="Q20" i="31"/>
  <c r="R20" i="31"/>
  <c r="S20" i="31"/>
  <c r="T20" i="31"/>
  <c r="T135" i="31" s="1"/>
  <c r="P21" i="31"/>
  <c r="Q21" i="31"/>
  <c r="R21" i="31"/>
  <c r="R136" i="31" s="1"/>
  <c r="S21" i="31"/>
  <c r="S136" i="31" s="1"/>
  <c r="T21" i="31"/>
  <c r="T136" i="31" s="1"/>
  <c r="P22" i="31"/>
  <c r="P137" i="31" s="1"/>
  <c r="Q22" i="31"/>
  <c r="R22" i="31"/>
  <c r="R137" i="31" s="1"/>
  <c r="S22" i="31"/>
  <c r="T22" i="31"/>
  <c r="T137" i="31" s="1"/>
  <c r="P23" i="31"/>
  <c r="Q23" i="31"/>
  <c r="R23" i="31"/>
  <c r="R138" i="31" s="1"/>
  <c r="S23" i="31"/>
  <c r="S138" i="31" s="1"/>
  <c r="T23" i="31"/>
  <c r="T138" i="31" s="1"/>
  <c r="P24" i="31"/>
  <c r="P139" i="31" s="1"/>
  <c r="Q24" i="31"/>
  <c r="R24" i="31"/>
  <c r="R139" i="31" s="1"/>
  <c r="S24" i="31"/>
  <c r="T24" i="31"/>
  <c r="T139" i="31" s="1"/>
  <c r="Z24" i="31"/>
  <c r="AA24" i="31"/>
  <c r="AB24" i="31"/>
  <c r="AB28" i="31" s="1"/>
  <c r="AC24" i="31"/>
  <c r="P25" i="31"/>
  <c r="Q25" i="31"/>
  <c r="R25" i="31"/>
  <c r="R140" i="31" s="1"/>
  <c r="S25" i="31"/>
  <c r="T25" i="31"/>
  <c r="Z25" i="31"/>
  <c r="Z140" i="31" s="1"/>
  <c r="AA25" i="31"/>
  <c r="AB25" i="31"/>
  <c r="AC25" i="31"/>
  <c r="AC140" i="31"/>
  <c r="P26" i="31"/>
  <c r="P141" i="31" s="1"/>
  <c r="Q26" i="31"/>
  <c r="R26" i="31"/>
  <c r="S26" i="31"/>
  <c r="S141" i="31" s="1"/>
  <c r="T26" i="31"/>
  <c r="P27" i="31"/>
  <c r="Q27" i="31"/>
  <c r="R27" i="31"/>
  <c r="R142" i="31" s="1"/>
  <c r="S27" i="31"/>
  <c r="S142" i="31" s="1"/>
  <c r="T27" i="31"/>
  <c r="P28" i="31"/>
  <c r="Q28" i="31"/>
  <c r="R28" i="31"/>
  <c r="R143" i="31" s="1"/>
  <c r="S28" i="31"/>
  <c r="T28" i="31"/>
  <c r="P29" i="31"/>
  <c r="Q29" i="31"/>
  <c r="R29" i="31"/>
  <c r="R144" i="31" s="1"/>
  <c r="S29" i="31"/>
  <c r="T29" i="31"/>
  <c r="T32" i="31" s="1"/>
  <c r="P30" i="31"/>
  <c r="Q30" i="31"/>
  <c r="R30" i="31"/>
  <c r="S30" i="31"/>
  <c r="S145" i="31" s="1"/>
  <c r="T30" i="31"/>
  <c r="P31" i="31"/>
  <c r="Q31" i="31"/>
  <c r="R31" i="31"/>
  <c r="R146" i="31" s="1"/>
  <c r="S31" i="31"/>
  <c r="T31" i="31"/>
  <c r="P33" i="31"/>
  <c r="Q33" i="31"/>
  <c r="R33" i="31"/>
  <c r="R148" i="31" s="1"/>
  <c r="S33" i="31"/>
  <c r="S148" i="31" s="1"/>
  <c r="T33" i="31"/>
  <c r="Z33" i="31"/>
  <c r="AA33" i="31"/>
  <c r="AB33" i="31"/>
  <c r="AC33" i="31"/>
  <c r="P34" i="31"/>
  <c r="Q34" i="31"/>
  <c r="R34" i="31"/>
  <c r="R149" i="31" s="1"/>
  <c r="S34" i="31"/>
  <c r="T34" i="31"/>
  <c r="P35" i="31"/>
  <c r="P150" i="31" s="1"/>
  <c r="AJ150" i="31" s="1"/>
  <c r="BV38" i="9" s="1"/>
  <c r="Q35" i="31"/>
  <c r="R35" i="31"/>
  <c r="R150" i="31"/>
  <c r="S35" i="31"/>
  <c r="T35" i="31"/>
  <c r="Z35" i="31"/>
  <c r="Z150" i="31"/>
  <c r="AA35" i="31"/>
  <c r="AA150" i="31" s="1"/>
  <c r="AB35" i="31"/>
  <c r="AB150" i="31"/>
  <c r="AC35" i="31"/>
  <c r="AC150" i="31" s="1"/>
  <c r="P36" i="31"/>
  <c r="Q36" i="31"/>
  <c r="Q151" i="31" s="1"/>
  <c r="R36" i="31"/>
  <c r="R151" i="31" s="1"/>
  <c r="S36" i="31"/>
  <c r="T36" i="31"/>
  <c r="P37" i="31"/>
  <c r="Q37" i="31"/>
  <c r="R37" i="31"/>
  <c r="S37" i="31"/>
  <c r="T37" i="31"/>
  <c r="T152" i="31" s="1"/>
  <c r="P38" i="31"/>
  <c r="Q38" i="31"/>
  <c r="R38" i="31"/>
  <c r="R153" i="31" s="1"/>
  <c r="S38" i="31"/>
  <c r="T38" i="31"/>
  <c r="Z38" i="31"/>
  <c r="Z153" i="31" s="1"/>
  <c r="AA38" i="31"/>
  <c r="AB38" i="31"/>
  <c r="AB153" i="31" s="1"/>
  <c r="AC38" i="31"/>
  <c r="AC153" i="31" s="1"/>
  <c r="P39" i="31"/>
  <c r="Q39" i="31"/>
  <c r="R39" i="31"/>
  <c r="S39" i="31"/>
  <c r="T39" i="31"/>
  <c r="Z39" i="31"/>
  <c r="AA39" i="31"/>
  <c r="AB39" i="31"/>
  <c r="AC39" i="31"/>
  <c r="AC154" i="31" s="1"/>
  <c r="P40" i="31"/>
  <c r="Q40" i="31"/>
  <c r="R40" i="31"/>
  <c r="R155" i="31" s="1"/>
  <c r="S40" i="31"/>
  <c r="T40" i="31"/>
  <c r="Z40" i="31"/>
  <c r="Z44" i="31" s="1"/>
  <c r="AA40" i="31"/>
  <c r="AA155" i="31" s="1"/>
  <c r="AB40" i="31"/>
  <c r="AC40" i="31"/>
  <c r="AC155" i="31" s="1"/>
  <c r="P41" i="31"/>
  <c r="P156" i="31" s="1"/>
  <c r="AK156" i="31" s="1"/>
  <c r="Q41" i="31"/>
  <c r="Q156" i="31" s="1"/>
  <c r="R41" i="31"/>
  <c r="R156" i="31" s="1"/>
  <c r="S41" i="31"/>
  <c r="T41" i="31"/>
  <c r="T44" i="31" s="1"/>
  <c r="Z41" i="31"/>
  <c r="Z156" i="31" s="1"/>
  <c r="AA41" i="31"/>
  <c r="AA156" i="31" s="1"/>
  <c r="AB41" i="31"/>
  <c r="AC41" i="31"/>
  <c r="AC44" i="31" s="1"/>
  <c r="AC159" i="31" s="1"/>
  <c r="P42" i="31"/>
  <c r="Q42" i="31"/>
  <c r="R42" i="31"/>
  <c r="S42" i="31"/>
  <c r="S157" i="31" s="1"/>
  <c r="T42" i="31"/>
  <c r="Z42" i="31"/>
  <c r="Z157" i="31" s="1"/>
  <c r="AA42" i="31"/>
  <c r="AA157" i="31"/>
  <c r="AB42" i="31"/>
  <c r="AB157" i="31" s="1"/>
  <c r="AC42" i="31"/>
  <c r="AC157" i="31"/>
  <c r="P43" i="31"/>
  <c r="Q43" i="31"/>
  <c r="R43" i="31"/>
  <c r="R158" i="31"/>
  <c r="S43" i="31"/>
  <c r="S158" i="31" s="1"/>
  <c r="T43" i="31"/>
  <c r="Z43" i="31"/>
  <c r="AA43" i="31"/>
  <c r="AB43" i="31"/>
  <c r="AB158" i="31" s="1"/>
  <c r="AC43" i="31"/>
  <c r="AC158" i="31"/>
  <c r="P45" i="31"/>
  <c r="Q45" i="31"/>
  <c r="Q160" i="31" s="1"/>
  <c r="R45" i="31"/>
  <c r="R160" i="31" s="1"/>
  <c r="S45" i="31"/>
  <c r="T45" i="31"/>
  <c r="Z45" i="31"/>
  <c r="Z160" i="31" s="1"/>
  <c r="AA45" i="31"/>
  <c r="AA160" i="31"/>
  <c r="AB45" i="31"/>
  <c r="AB160" i="31" s="1"/>
  <c r="AC45" i="31"/>
  <c r="P46" i="31"/>
  <c r="Q46" i="31"/>
  <c r="R46" i="31"/>
  <c r="R161" i="31" s="1"/>
  <c r="S46" i="31"/>
  <c r="T46" i="31"/>
  <c r="Z46" i="31"/>
  <c r="Z161" i="31" s="1"/>
  <c r="AA46" i="31"/>
  <c r="AA161" i="31"/>
  <c r="AB46" i="31"/>
  <c r="AB161" i="31" s="1"/>
  <c r="AC46" i="31"/>
  <c r="P47" i="31"/>
  <c r="Q47" i="31"/>
  <c r="Q162" i="31" s="1"/>
  <c r="R47" i="31"/>
  <c r="R162" i="31" s="1"/>
  <c r="S47" i="31"/>
  <c r="T47" i="31"/>
  <c r="Z47" i="31"/>
  <c r="AA47" i="31"/>
  <c r="AB47" i="31"/>
  <c r="AC47" i="31"/>
  <c r="P48" i="31"/>
  <c r="P50" i="31" s="1"/>
  <c r="Q48" i="31"/>
  <c r="R48" i="31"/>
  <c r="S48" i="31"/>
  <c r="S163" i="31" s="1"/>
  <c r="T48" i="31"/>
  <c r="T50" i="31" s="1"/>
  <c r="P49" i="31"/>
  <c r="Q49" i="31"/>
  <c r="R49" i="31"/>
  <c r="R164" i="31"/>
  <c r="S49" i="31"/>
  <c r="S50" i="31" s="1"/>
  <c r="T49" i="31"/>
  <c r="P51" i="31"/>
  <c r="Q51" i="31"/>
  <c r="R51" i="31"/>
  <c r="R166" i="31" s="1"/>
  <c r="S51" i="31"/>
  <c r="T51" i="31"/>
  <c r="Z51" i="31"/>
  <c r="Z166" i="31" s="1"/>
  <c r="AA51" i="31"/>
  <c r="AA166" i="31" s="1"/>
  <c r="AB51" i="31"/>
  <c r="AC51" i="31"/>
  <c r="AC166" i="31" s="1"/>
  <c r="P52" i="31"/>
  <c r="P167" i="31" s="1"/>
  <c r="Q52" i="31"/>
  <c r="R52" i="31"/>
  <c r="R167" i="31" s="1"/>
  <c r="S52" i="31"/>
  <c r="T52" i="31"/>
  <c r="T167" i="31" s="1"/>
  <c r="Z52" i="31"/>
  <c r="Z167" i="31" s="1"/>
  <c r="AA52" i="31"/>
  <c r="AA167" i="31" s="1"/>
  <c r="AB52" i="31"/>
  <c r="AB167" i="31" s="1"/>
  <c r="AC52" i="31"/>
  <c r="AC167" i="31" s="1"/>
  <c r="P53" i="31"/>
  <c r="Q53" i="31"/>
  <c r="R53" i="31"/>
  <c r="R168" i="31"/>
  <c r="S53" i="31"/>
  <c r="T53" i="31"/>
  <c r="Z53" i="31"/>
  <c r="Z168" i="31" s="1"/>
  <c r="AJ168" i="31" s="1"/>
  <c r="DR38" i="9" s="1"/>
  <c r="AA53" i="31"/>
  <c r="AA168" i="31" s="1"/>
  <c r="AB53" i="31"/>
  <c r="AB168" i="31"/>
  <c r="AC53" i="31"/>
  <c r="AC168" i="31" s="1"/>
  <c r="P54" i="31"/>
  <c r="Q54" i="31"/>
  <c r="R54" i="31"/>
  <c r="R169" i="31" s="1"/>
  <c r="S54" i="31"/>
  <c r="T54" i="31"/>
  <c r="P55" i="31"/>
  <c r="Q55" i="31"/>
  <c r="R55" i="31"/>
  <c r="R170" i="31" s="1"/>
  <c r="S55" i="31"/>
  <c r="T55" i="31"/>
  <c r="T170" i="31"/>
  <c r="P56" i="31"/>
  <c r="Q56" i="31"/>
  <c r="R56" i="31"/>
  <c r="S56" i="31"/>
  <c r="S171" i="31" s="1"/>
  <c r="T56" i="31"/>
  <c r="Z56" i="31"/>
  <c r="Z171" i="31" s="1"/>
  <c r="AA56" i="31"/>
  <c r="AA171" i="31" s="1"/>
  <c r="AB56" i="31"/>
  <c r="AB171" i="31" s="1"/>
  <c r="AC56" i="31"/>
  <c r="AC171" i="31" s="1"/>
  <c r="P57" i="31"/>
  <c r="Q57" i="31"/>
  <c r="R57" i="31"/>
  <c r="R172" i="31" s="1"/>
  <c r="S57" i="31"/>
  <c r="T57" i="31"/>
  <c r="Z57" i="31"/>
  <c r="Z173" i="31" s="1"/>
  <c r="AA57" i="31"/>
  <c r="AA173" i="31" s="1"/>
  <c r="AB57" i="31"/>
  <c r="AB173" i="31" s="1"/>
  <c r="AC57" i="31"/>
  <c r="AC173" i="31" s="1"/>
  <c r="P58" i="31"/>
  <c r="Q58" i="31"/>
  <c r="R58" i="31"/>
  <c r="R173" i="31" s="1"/>
  <c r="S58" i="31"/>
  <c r="T58" i="31"/>
  <c r="Z58" i="31"/>
  <c r="AA58" i="31"/>
  <c r="AB58" i="31"/>
  <c r="AC58" i="31"/>
  <c r="P59" i="31"/>
  <c r="Q59" i="31"/>
  <c r="R59" i="31"/>
  <c r="S59" i="31"/>
  <c r="T59" i="31"/>
  <c r="Z59" i="31"/>
  <c r="AA59" i="31"/>
  <c r="AB59" i="31"/>
  <c r="AC59" i="31"/>
  <c r="P60" i="31"/>
  <c r="Q60" i="31"/>
  <c r="R60" i="31"/>
  <c r="R175" i="31" s="1"/>
  <c r="S60" i="31"/>
  <c r="S175" i="31" s="1"/>
  <c r="T60" i="31"/>
  <c r="T175" i="31" s="1"/>
  <c r="Z60" i="31"/>
  <c r="AA60" i="31"/>
  <c r="AB60" i="31"/>
  <c r="AC60" i="31"/>
  <c r="P62" i="31"/>
  <c r="Q62" i="31"/>
  <c r="S62" i="31"/>
  <c r="T62" i="31"/>
  <c r="T64" i="31" s="1"/>
  <c r="S124" i="31"/>
  <c r="Q64" i="31"/>
  <c r="Z64" i="31"/>
  <c r="AA64" i="31"/>
  <c r="AC64" i="31"/>
  <c r="AI64" i="31"/>
  <c r="AJ64" i="31"/>
  <c r="AK64" i="31"/>
  <c r="AL64" i="31"/>
  <c r="P65" i="31"/>
  <c r="P126" i="31" s="1"/>
  <c r="Q65" i="31"/>
  <c r="S65" i="31"/>
  <c r="T65" i="31"/>
  <c r="P66" i="31"/>
  <c r="Q66" i="31"/>
  <c r="S66" i="31"/>
  <c r="T66" i="31"/>
  <c r="P67" i="31"/>
  <c r="S67" i="31"/>
  <c r="Z67" i="31"/>
  <c r="AA67" i="31"/>
  <c r="AC67" i="31"/>
  <c r="AI67" i="31"/>
  <c r="AJ67" i="31"/>
  <c r="AK67" i="31"/>
  <c r="AL67" i="31"/>
  <c r="P68" i="31"/>
  <c r="Q68" i="31"/>
  <c r="S68" i="31"/>
  <c r="T68" i="31"/>
  <c r="P69" i="31"/>
  <c r="Q69" i="31"/>
  <c r="Q130" i="31" s="1"/>
  <c r="S69" i="31"/>
  <c r="T69" i="31"/>
  <c r="T130" i="31" s="1"/>
  <c r="P70" i="31"/>
  <c r="Q70" i="31"/>
  <c r="S70" i="31"/>
  <c r="T70" i="31"/>
  <c r="P72" i="31"/>
  <c r="Q72" i="31"/>
  <c r="S72" i="31"/>
  <c r="S133" i="31" s="1"/>
  <c r="T72" i="31"/>
  <c r="P73" i="31"/>
  <c r="Q73" i="31"/>
  <c r="S73" i="31"/>
  <c r="S134" i="31" s="1"/>
  <c r="AB133" i="31" s="1"/>
  <c r="T73" i="31"/>
  <c r="Z73" i="31"/>
  <c r="AA73" i="31"/>
  <c r="AC73" i="31"/>
  <c r="AI73" i="31"/>
  <c r="AJ73" i="31"/>
  <c r="AK73" i="31"/>
  <c r="AL73" i="31"/>
  <c r="P74" i="31"/>
  <c r="Q74" i="31"/>
  <c r="S74" i="31"/>
  <c r="T74" i="31"/>
  <c r="Z74" i="31"/>
  <c r="AA74" i="31"/>
  <c r="AC74" i="31"/>
  <c r="AI74" i="31"/>
  <c r="AJ74" i="31"/>
  <c r="AK74" i="31"/>
  <c r="AL74" i="31"/>
  <c r="P75" i="31"/>
  <c r="Q75" i="31"/>
  <c r="S75" i="31"/>
  <c r="T75" i="31"/>
  <c r="Z75" i="31"/>
  <c r="AA75" i="31"/>
  <c r="AC75" i="31"/>
  <c r="AI75" i="31"/>
  <c r="AJ75" i="31"/>
  <c r="AK75" i="31"/>
  <c r="AL75" i="31"/>
  <c r="P76" i="31"/>
  <c r="Q76" i="31"/>
  <c r="Q137" i="31" s="1"/>
  <c r="S76" i="31"/>
  <c r="S137" i="31" s="1"/>
  <c r="T76" i="31"/>
  <c r="P77" i="31"/>
  <c r="P138" i="31" s="1"/>
  <c r="Q77" i="31"/>
  <c r="Q138" i="31" s="1"/>
  <c r="S77" i="31"/>
  <c r="T77" i="31"/>
  <c r="P78" i="31"/>
  <c r="Q78" i="31"/>
  <c r="S78" i="31"/>
  <c r="T78" i="31"/>
  <c r="P79" i="31"/>
  <c r="Q79" i="31"/>
  <c r="Q140" i="31" s="1"/>
  <c r="AI140" i="31" s="1"/>
  <c r="AU38" i="7" s="1"/>
  <c r="S79" i="31"/>
  <c r="T79" i="31"/>
  <c r="P80" i="31"/>
  <c r="Q80" i="31"/>
  <c r="S80" i="31"/>
  <c r="T80" i="31"/>
  <c r="Z80" i="31"/>
  <c r="AA80" i="31"/>
  <c r="AC80" i="31"/>
  <c r="AI80" i="31"/>
  <c r="AJ80" i="31"/>
  <c r="AK80" i="31"/>
  <c r="AL80" i="31"/>
  <c r="AL82" i="31" s="1"/>
  <c r="P81" i="31"/>
  <c r="P142" i="31" s="1"/>
  <c r="Q81" i="31"/>
  <c r="Q142" i="31" s="1"/>
  <c r="S81" i="31"/>
  <c r="T81" i="31"/>
  <c r="T142" i="31"/>
  <c r="P82" i="31"/>
  <c r="Q82" i="31"/>
  <c r="S82" i="31"/>
  <c r="T82" i="31"/>
  <c r="P83" i="31"/>
  <c r="Q83" i="31"/>
  <c r="S83" i="31"/>
  <c r="T83" i="31"/>
  <c r="P84" i="31"/>
  <c r="Q84" i="31"/>
  <c r="S84" i="31"/>
  <c r="T84" i="31"/>
  <c r="T145" i="31" s="1"/>
  <c r="P85" i="31"/>
  <c r="Q85" i="31"/>
  <c r="S85" i="31"/>
  <c r="S146" i="31" s="1"/>
  <c r="T85" i="31"/>
  <c r="T146" i="31" s="1"/>
  <c r="Z86" i="31"/>
  <c r="AA86" i="31"/>
  <c r="AC86" i="31"/>
  <c r="AI86" i="31"/>
  <c r="AJ86" i="31"/>
  <c r="AK86" i="31"/>
  <c r="AL86" i="31"/>
  <c r="P87" i="31"/>
  <c r="Q87" i="31"/>
  <c r="S87" i="31"/>
  <c r="T87" i="31"/>
  <c r="P88" i="31"/>
  <c r="Q88" i="31"/>
  <c r="S88" i="31"/>
  <c r="S149" i="31"/>
  <c r="AB148" i="31" s="1"/>
  <c r="T88" i="31"/>
  <c r="Z88" i="31"/>
  <c r="AA88" i="31"/>
  <c r="AC88" i="31"/>
  <c r="AI88" i="31"/>
  <c r="AJ88" i="31"/>
  <c r="AK88" i="31"/>
  <c r="AL88" i="31"/>
  <c r="P89" i="31"/>
  <c r="Q89" i="31"/>
  <c r="S89" i="31"/>
  <c r="T89" i="31"/>
  <c r="Z89" i="31"/>
  <c r="AA89" i="31"/>
  <c r="AC89" i="31"/>
  <c r="AI89" i="31"/>
  <c r="AJ89" i="31"/>
  <c r="AK89" i="31"/>
  <c r="AL89" i="31"/>
  <c r="P90" i="31"/>
  <c r="P151" i="31" s="1"/>
  <c r="Q90" i="31"/>
  <c r="S90" i="31"/>
  <c r="T90" i="31"/>
  <c r="P91" i="31"/>
  <c r="Q91" i="31"/>
  <c r="S91" i="31"/>
  <c r="T91" i="31"/>
  <c r="P92" i="31"/>
  <c r="P153" i="31" s="1"/>
  <c r="Q92" i="31"/>
  <c r="S92" i="31"/>
  <c r="S153" i="31" s="1"/>
  <c r="T92" i="31"/>
  <c r="Z92" i="31"/>
  <c r="AA92" i="31"/>
  <c r="AC92" i="31"/>
  <c r="AI92" i="31"/>
  <c r="AJ92" i="31"/>
  <c r="AK92" i="31"/>
  <c r="AL92" i="31"/>
  <c r="P93" i="31"/>
  <c r="P98" i="31" s="1"/>
  <c r="Q93" i="31"/>
  <c r="Q154" i="31" s="1"/>
  <c r="AI154" i="31" s="1"/>
  <c r="S93" i="31"/>
  <c r="T93" i="31"/>
  <c r="Z93" i="31"/>
  <c r="AA93" i="31"/>
  <c r="AC93" i="31"/>
  <c r="AI93" i="31"/>
  <c r="AJ93" i="31"/>
  <c r="AK93" i="31"/>
  <c r="AL93" i="31"/>
  <c r="P94" i="31"/>
  <c r="P155" i="31" s="1"/>
  <c r="Q94" i="31"/>
  <c r="Q98" i="31" s="1"/>
  <c r="S94" i="31"/>
  <c r="T94" i="31"/>
  <c r="Z94" i="31"/>
  <c r="AA94" i="31"/>
  <c r="AC94" i="31"/>
  <c r="AI94" i="31"/>
  <c r="AJ94" i="31"/>
  <c r="AK94" i="31"/>
  <c r="AL94" i="31"/>
  <c r="P95" i="31"/>
  <c r="Q95" i="31"/>
  <c r="S95" i="31"/>
  <c r="S156" i="31" s="1"/>
  <c r="T95" i="31"/>
  <c r="Z95" i="31"/>
  <c r="AA95" i="31"/>
  <c r="AC95" i="31"/>
  <c r="AI95" i="31"/>
  <c r="AJ95" i="31"/>
  <c r="AK95" i="31"/>
  <c r="AL95" i="31"/>
  <c r="P96" i="31"/>
  <c r="P157" i="31" s="1"/>
  <c r="Q96" i="31"/>
  <c r="Q157" i="31" s="1"/>
  <c r="S96" i="31"/>
  <c r="T96" i="31"/>
  <c r="Z96" i="31"/>
  <c r="AA96" i="31"/>
  <c r="AC96" i="31"/>
  <c r="AI96" i="31"/>
  <c r="AJ96" i="31"/>
  <c r="AK96" i="31"/>
  <c r="AL96" i="31"/>
  <c r="P97" i="31"/>
  <c r="P158" i="31" s="1"/>
  <c r="Q97" i="31"/>
  <c r="S97" i="31"/>
  <c r="T97" i="31"/>
  <c r="Z98" i="31"/>
  <c r="AA98" i="31"/>
  <c r="AC98" i="31"/>
  <c r="AI98" i="31"/>
  <c r="AJ98" i="31"/>
  <c r="P99" i="31"/>
  <c r="P160" i="31" s="1"/>
  <c r="Q99" i="31"/>
  <c r="S99" i="31"/>
  <c r="S160" i="31" s="1"/>
  <c r="AK160" i="31" s="1"/>
  <c r="CW96" i="9" s="1"/>
  <c r="T99" i="31"/>
  <c r="Z99" i="31"/>
  <c r="AA99" i="31"/>
  <c r="AC99" i="31"/>
  <c r="AI99" i="31"/>
  <c r="AJ99" i="31"/>
  <c r="AK99" i="31"/>
  <c r="AL99" i="31"/>
  <c r="P100" i="31"/>
  <c r="Q100" i="31"/>
  <c r="S100" i="31"/>
  <c r="T100" i="31"/>
  <c r="P101" i="31"/>
  <c r="P162" i="31" s="1"/>
  <c r="Q101" i="31"/>
  <c r="S101" i="31"/>
  <c r="T101" i="31"/>
  <c r="Z101" i="31"/>
  <c r="AA101" i="31"/>
  <c r="AC101" i="31"/>
  <c r="AI101" i="31"/>
  <c r="AJ101" i="31"/>
  <c r="AK101" i="31"/>
  <c r="AL101" i="31"/>
  <c r="P102" i="31"/>
  <c r="Q102" i="31"/>
  <c r="Q163" i="31" s="1"/>
  <c r="S102" i="31"/>
  <c r="T102" i="31"/>
  <c r="P103" i="31"/>
  <c r="Q103" i="31"/>
  <c r="S103" i="31"/>
  <c r="T103" i="31"/>
  <c r="Z104" i="31"/>
  <c r="AA104" i="31"/>
  <c r="AC104" i="31"/>
  <c r="AI104" i="31"/>
  <c r="AJ104" i="31"/>
  <c r="AK104" i="31"/>
  <c r="AL104" i="31"/>
  <c r="P105" i="31"/>
  <c r="Q105" i="31"/>
  <c r="S105" i="31"/>
  <c r="T105" i="31"/>
  <c r="Z105" i="31"/>
  <c r="AA105" i="31"/>
  <c r="AC105" i="31"/>
  <c r="AC113" i="31" s="1"/>
  <c r="AI105" i="31"/>
  <c r="AJ105" i="31"/>
  <c r="AK105" i="31"/>
  <c r="AL105" i="31"/>
  <c r="AL113" i="31" s="1"/>
  <c r="P106" i="31"/>
  <c r="Q106" i="31"/>
  <c r="Q167" i="31" s="1"/>
  <c r="AI167" i="31" s="1"/>
  <c r="DO38" i="7" s="1"/>
  <c r="DQ38" i="7" s="1"/>
  <c r="S106" i="31"/>
  <c r="T106" i="31"/>
  <c r="P107" i="31"/>
  <c r="P168" i="31"/>
  <c r="Q107" i="31"/>
  <c r="S107" i="31"/>
  <c r="T107" i="31"/>
  <c r="Z107" i="31"/>
  <c r="AA107" i="31"/>
  <c r="AC107" i="31"/>
  <c r="AI107" i="31"/>
  <c r="AJ107" i="31"/>
  <c r="AK107" i="31"/>
  <c r="AL107" i="31"/>
  <c r="P108" i="31"/>
  <c r="Q108" i="31"/>
  <c r="S108" i="31"/>
  <c r="T108" i="31"/>
  <c r="P109" i="31"/>
  <c r="P170" i="31"/>
  <c r="Q109" i="31"/>
  <c r="S109" i="31"/>
  <c r="T109" i="31"/>
  <c r="P110" i="31"/>
  <c r="Q110" i="31"/>
  <c r="S110" i="31"/>
  <c r="T110" i="31"/>
  <c r="P111" i="31"/>
  <c r="Q111" i="31"/>
  <c r="S111" i="31"/>
  <c r="T111" i="31"/>
  <c r="P112" i="31"/>
  <c r="P173" i="31" s="1"/>
  <c r="Q112" i="31"/>
  <c r="Q173" i="31" s="1"/>
  <c r="AI173" i="31" s="1"/>
  <c r="EG38" i="7" s="1"/>
  <c r="S112" i="31"/>
  <c r="T112" i="31"/>
  <c r="P113" i="31"/>
  <c r="Q113" i="31"/>
  <c r="S113" i="31"/>
  <c r="T113" i="31"/>
  <c r="P114" i="31"/>
  <c r="Q114" i="31"/>
  <c r="S114" i="31"/>
  <c r="T114" i="31"/>
  <c r="Z114" i="31"/>
  <c r="AA114" i="31"/>
  <c r="AC114" i="31"/>
  <c r="AI114" i="31"/>
  <c r="AJ114" i="31"/>
  <c r="AK114" i="31"/>
  <c r="AL114" i="31"/>
  <c r="P124" i="31"/>
  <c r="P130" i="31"/>
  <c r="T134" i="31"/>
  <c r="R135" i="31"/>
  <c r="R141" i="31"/>
  <c r="R145" i="31"/>
  <c r="R152" i="31"/>
  <c r="AA153" i="31"/>
  <c r="Z154" i="31"/>
  <c r="AB155" i="31"/>
  <c r="R157" i="31"/>
  <c r="Z158" i="31"/>
  <c r="AA158" i="31"/>
  <c r="AC160" i="31"/>
  <c r="AC161" i="31"/>
  <c r="AB166" i="31"/>
  <c r="R171" i="31"/>
  <c r="S172" i="31"/>
  <c r="R174" i="31"/>
  <c r="P8" i="30"/>
  <c r="Q8" i="30"/>
  <c r="R8" i="30"/>
  <c r="S8" i="30"/>
  <c r="T8" i="30"/>
  <c r="Z8" i="30"/>
  <c r="AA8" i="30"/>
  <c r="AA123" i="30" s="1"/>
  <c r="AB8" i="30"/>
  <c r="AB123" i="30" s="1"/>
  <c r="AC8" i="30"/>
  <c r="P9" i="30"/>
  <c r="P124" i="30" s="1"/>
  <c r="Q9" i="30"/>
  <c r="Q124" i="30" s="1"/>
  <c r="R9" i="30"/>
  <c r="S9" i="30"/>
  <c r="T9" i="30"/>
  <c r="T10" i="30" s="1"/>
  <c r="Z9" i="30"/>
  <c r="Z124" i="30" s="1"/>
  <c r="AJ124" i="30" s="1"/>
  <c r="E39" i="9" s="1"/>
  <c r="AA9" i="30"/>
  <c r="AA124" i="30" s="1"/>
  <c r="AB9" i="30"/>
  <c r="AC9" i="30"/>
  <c r="P11" i="30"/>
  <c r="Q11" i="30"/>
  <c r="R11" i="30"/>
  <c r="R126" i="30" s="1"/>
  <c r="S11" i="30"/>
  <c r="S126" i="30" s="1"/>
  <c r="T11" i="30"/>
  <c r="T126" i="30" s="1"/>
  <c r="Z11" i="30"/>
  <c r="Z126" i="30"/>
  <c r="AA11" i="30"/>
  <c r="AA126" i="30"/>
  <c r="AA127" i="30" s="1"/>
  <c r="AA128" i="30" s="1"/>
  <c r="AB11" i="30"/>
  <c r="AB126" i="30"/>
  <c r="AC11" i="30"/>
  <c r="AC126" i="30" s="1"/>
  <c r="P12" i="30"/>
  <c r="Q12" i="30"/>
  <c r="R12" i="30"/>
  <c r="S12" i="30"/>
  <c r="T12" i="30"/>
  <c r="T127" i="30" s="1"/>
  <c r="P14" i="30"/>
  <c r="Q14" i="30"/>
  <c r="R14" i="30"/>
  <c r="R129" i="30"/>
  <c r="S14" i="30"/>
  <c r="T14" i="30"/>
  <c r="Z14" i="30"/>
  <c r="Z129" i="30" s="1"/>
  <c r="AA14" i="30"/>
  <c r="AA129" i="30" s="1"/>
  <c r="AA131" i="30" s="1"/>
  <c r="AB14" i="30"/>
  <c r="AB129" i="30" s="1"/>
  <c r="AC14" i="30"/>
  <c r="AC129" i="30" s="1"/>
  <c r="P15" i="30"/>
  <c r="P17" i="30" s="1"/>
  <c r="P132" i="30" s="1"/>
  <c r="Q15" i="30"/>
  <c r="Q130" i="30" s="1"/>
  <c r="R15" i="30"/>
  <c r="S15" i="30"/>
  <c r="T15" i="30"/>
  <c r="P16" i="30"/>
  <c r="P131" i="30" s="1"/>
  <c r="Q16" i="30"/>
  <c r="R16" i="30"/>
  <c r="S16" i="30"/>
  <c r="S17" i="30" s="1"/>
  <c r="T16" i="30"/>
  <c r="T131" i="30" s="1"/>
  <c r="AC131" i="30" s="1"/>
  <c r="P18" i="30"/>
  <c r="Q18" i="30"/>
  <c r="R18" i="30"/>
  <c r="R133" i="30" s="1"/>
  <c r="AA134" i="30" s="1"/>
  <c r="S18" i="30"/>
  <c r="S133" i="30" s="1"/>
  <c r="T18" i="30"/>
  <c r="P19" i="30"/>
  <c r="Q19" i="30"/>
  <c r="R19" i="30"/>
  <c r="R134" i="30" s="1"/>
  <c r="S19" i="30"/>
  <c r="T19" i="30"/>
  <c r="Z19" i="30"/>
  <c r="AA19" i="30"/>
  <c r="AB19" i="30"/>
  <c r="AC19" i="30"/>
  <c r="P20" i="30"/>
  <c r="P135" i="30" s="1"/>
  <c r="Q20" i="30"/>
  <c r="R20" i="30"/>
  <c r="R135" i="30" s="1"/>
  <c r="S20" i="30"/>
  <c r="T20" i="30"/>
  <c r="T135" i="30" s="1"/>
  <c r="P21" i="30"/>
  <c r="Q21" i="30"/>
  <c r="R21" i="30"/>
  <c r="R136" i="30" s="1"/>
  <c r="S21" i="30"/>
  <c r="T21" i="30"/>
  <c r="P22" i="30"/>
  <c r="Q22" i="30"/>
  <c r="R22" i="30"/>
  <c r="R137" i="30" s="1"/>
  <c r="S22" i="30"/>
  <c r="T22" i="30"/>
  <c r="P23" i="30"/>
  <c r="Q23" i="30"/>
  <c r="R23" i="30"/>
  <c r="R138" i="30" s="1"/>
  <c r="S23" i="30"/>
  <c r="T23" i="30"/>
  <c r="T138" i="30"/>
  <c r="P24" i="30"/>
  <c r="Q24" i="30"/>
  <c r="R24" i="30"/>
  <c r="R139" i="30"/>
  <c r="S24" i="30"/>
  <c r="S139" i="30" s="1"/>
  <c r="T24" i="30"/>
  <c r="T139" i="30"/>
  <c r="Z24" i="30"/>
  <c r="Z28" i="30" s="1"/>
  <c r="AA24" i="30"/>
  <c r="AB24" i="30"/>
  <c r="AB28" i="30"/>
  <c r="AC24" i="30"/>
  <c r="AC28" i="30" s="1"/>
  <c r="P25" i="30"/>
  <c r="Q25" i="30"/>
  <c r="R25" i="30"/>
  <c r="S25" i="30"/>
  <c r="S140" i="30" s="1"/>
  <c r="T25" i="30"/>
  <c r="Z25" i="30"/>
  <c r="AA25" i="30"/>
  <c r="AA140" i="30"/>
  <c r="AB25" i="30"/>
  <c r="AB140" i="30"/>
  <c r="AC25" i="30"/>
  <c r="P26" i="30"/>
  <c r="Q26" i="30"/>
  <c r="R26" i="30"/>
  <c r="R141" i="30" s="1"/>
  <c r="S26" i="30"/>
  <c r="T26" i="30"/>
  <c r="P27" i="30"/>
  <c r="Q27" i="30"/>
  <c r="R27" i="30"/>
  <c r="R142" i="30" s="1"/>
  <c r="S27" i="30"/>
  <c r="S142" i="30" s="1"/>
  <c r="T27" i="30"/>
  <c r="P28" i="30"/>
  <c r="Q28" i="30"/>
  <c r="R28" i="30"/>
  <c r="R143" i="30" s="1"/>
  <c r="S28" i="30"/>
  <c r="T28" i="30"/>
  <c r="T143" i="30" s="1"/>
  <c r="P29" i="30"/>
  <c r="Q29" i="30"/>
  <c r="R29" i="30"/>
  <c r="S29" i="30"/>
  <c r="T29" i="30"/>
  <c r="P30" i="30"/>
  <c r="Q30" i="30"/>
  <c r="Q145" i="30" s="1"/>
  <c r="R30" i="30"/>
  <c r="R145" i="30" s="1"/>
  <c r="S30" i="30"/>
  <c r="T30" i="30"/>
  <c r="P31" i="30"/>
  <c r="Q31" i="30"/>
  <c r="R31" i="30"/>
  <c r="R146" i="30"/>
  <c r="S31" i="30"/>
  <c r="T31" i="30"/>
  <c r="P33" i="30"/>
  <c r="Q33" i="30"/>
  <c r="Q148" i="30" s="1"/>
  <c r="R33" i="30"/>
  <c r="R148" i="30" s="1"/>
  <c r="S33" i="30"/>
  <c r="T33" i="30"/>
  <c r="Z33" i="30"/>
  <c r="AA33" i="30"/>
  <c r="AB33" i="30"/>
  <c r="AC33" i="30"/>
  <c r="P34" i="30"/>
  <c r="Q34" i="30"/>
  <c r="R34" i="30"/>
  <c r="R149" i="30" s="1"/>
  <c r="AA148" i="30" s="1"/>
  <c r="AA149" i="30" s="1"/>
  <c r="S34" i="30"/>
  <c r="T34" i="30"/>
  <c r="P35" i="30"/>
  <c r="Q35" i="30"/>
  <c r="R35" i="30"/>
  <c r="R150" i="30" s="1"/>
  <c r="S35" i="30"/>
  <c r="T35" i="30"/>
  <c r="Z35" i="30"/>
  <c r="Z150" i="30" s="1"/>
  <c r="AA35" i="30"/>
  <c r="AA150" i="30" s="1"/>
  <c r="AB35" i="30"/>
  <c r="AB150" i="30" s="1"/>
  <c r="AC35" i="30"/>
  <c r="AC150" i="30" s="1"/>
  <c r="P36" i="30"/>
  <c r="Q36" i="30"/>
  <c r="R36" i="30"/>
  <c r="R151" i="30" s="1"/>
  <c r="S36" i="30"/>
  <c r="T36" i="30"/>
  <c r="P37" i="30"/>
  <c r="Q37" i="30"/>
  <c r="R37" i="30"/>
  <c r="S37" i="30"/>
  <c r="T37" i="30"/>
  <c r="T152" i="30" s="1"/>
  <c r="P38" i="30"/>
  <c r="Q38" i="30"/>
  <c r="R38" i="30"/>
  <c r="R153" i="30" s="1"/>
  <c r="S38" i="30"/>
  <c r="T38" i="30"/>
  <c r="T153" i="30" s="1"/>
  <c r="Z38" i="30"/>
  <c r="Z153" i="30"/>
  <c r="AA38" i="30"/>
  <c r="AA153" i="30" s="1"/>
  <c r="AB38" i="30"/>
  <c r="AB153" i="30" s="1"/>
  <c r="AC38" i="30"/>
  <c r="AC153" i="30" s="1"/>
  <c r="P39" i="30"/>
  <c r="Q39" i="30"/>
  <c r="R39" i="30"/>
  <c r="S39" i="30"/>
  <c r="S44" i="30" s="1"/>
  <c r="T39" i="30"/>
  <c r="Z39" i="30"/>
  <c r="AA39" i="30"/>
  <c r="AB39" i="30"/>
  <c r="AB154" i="30" s="1"/>
  <c r="AC39" i="30"/>
  <c r="P40" i="30"/>
  <c r="Q40" i="30"/>
  <c r="R40" i="30"/>
  <c r="R155" i="30" s="1"/>
  <c r="S40" i="30"/>
  <c r="T40" i="30"/>
  <c r="T155" i="30" s="1"/>
  <c r="Z40" i="30"/>
  <c r="Z155" i="30"/>
  <c r="AA40" i="30"/>
  <c r="AA155" i="30" s="1"/>
  <c r="AB40" i="30"/>
  <c r="AC40" i="30"/>
  <c r="P41" i="30"/>
  <c r="Q41" i="30"/>
  <c r="R41" i="30"/>
  <c r="R156" i="30"/>
  <c r="S41" i="30"/>
  <c r="T41" i="30"/>
  <c r="Z41" i="30"/>
  <c r="AA41" i="30"/>
  <c r="AA156" i="30" s="1"/>
  <c r="AB41" i="30"/>
  <c r="AC41" i="30"/>
  <c r="AC156" i="30" s="1"/>
  <c r="P42" i="30"/>
  <c r="Q42" i="30"/>
  <c r="R42" i="30"/>
  <c r="S42" i="30"/>
  <c r="T42" i="30"/>
  <c r="Z42" i="30"/>
  <c r="AA42" i="30"/>
  <c r="AA157" i="30" s="1"/>
  <c r="AB42" i="30"/>
  <c r="AB157" i="30" s="1"/>
  <c r="AC42" i="30"/>
  <c r="AC157" i="30" s="1"/>
  <c r="P43" i="30"/>
  <c r="Q43" i="30"/>
  <c r="R43" i="30"/>
  <c r="R158" i="30" s="1"/>
  <c r="S43" i="30"/>
  <c r="T43" i="30"/>
  <c r="T158" i="30" s="1"/>
  <c r="Z43" i="30"/>
  <c r="Z158" i="30" s="1"/>
  <c r="AA43" i="30"/>
  <c r="AA158" i="30" s="1"/>
  <c r="AB43" i="30"/>
  <c r="AB158" i="30" s="1"/>
  <c r="AC43" i="30"/>
  <c r="AC158" i="30" s="1"/>
  <c r="P45" i="30"/>
  <c r="P160" i="30" s="1"/>
  <c r="Q45" i="30"/>
  <c r="R45" i="30"/>
  <c r="R160" i="30" s="1"/>
  <c r="S45" i="30"/>
  <c r="T45" i="30"/>
  <c r="Z45" i="30"/>
  <c r="Z160" i="30" s="1"/>
  <c r="AA45" i="30"/>
  <c r="AA160" i="30" s="1"/>
  <c r="AB45" i="30"/>
  <c r="AB160" i="30" s="1"/>
  <c r="AC45" i="30"/>
  <c r="P46" i="30"/>
  <c r="Q46" i="30"/>
  <c r="R46" i="30"/>
  <c r="R161" i="30"/>
  <c r="S46" i="30"/>
  <c r="S161" i="30" s="1"/>
  <c r="T46" i="30"/>
  <c r="Z46" i="30"/>
  <c r="Z161" i="30" s="1"/>
  <c r="AA46" i="30"/>
  <c r="AA161" i="30" s="1"/>
  <c r="AB46" i="30"/>
  <c r="AB161" i="30"/>
  <c r="AC46" i="30"/>
  <c r="AC161" i="30" s="1"/>
  <c r="P47" i="30"/>
  <c r="Q47" i="30"/>
  <c r="R47" i="30"/>
  <c r="R162" i="30" s="1"/>
  <c r="S47" i="30"/>
  <c r="T47" i="30"/>
  <c r="Z47" i="30"/>
  <c r="AA47" i="30"/>
  <c r="AB47" i="30"/>
  <c r="AC47" i="30"/>
  <c r="P48" i="30"/>
  <c r="P163" i="30" s="1"/>
  <c r="Q48" i="30"/>
  <c r="Q50" i="30" s="1"/>
  <c r="R48" i="30"/>
  <c r="R163" i="30" s="1"/>
  <c r="S48" i="30"/>
  <c r="T48" i="30"/>
  <c r="T50" i="30" s="1"/>
  <c r="T165" i="30" s="1"/>
  <c r="P49" i="30"/>
  <c r="Q49" i="30"/>
  <c r="R49" i="30"/>
  <c r="S49" i="30"/>
  <c r="T49" i="30"/>
  <c r="P51" i="30"/>
  <c r="Q51" i="30"/>
  <c r="Q166" i="30"/>
  <c r="R51" i="30"/>
  <c r="R166" i="30" s="1"/>
  <c r="S51" i="30"/>
  <c r="S166" i="30" s="1"/>
  <c r="T51" i="30"/>
  <c r="Z51" i="30"/>
  <c r="Z166" i="30" s="1"/>
  <c r="AA51" i="30"/>
  <c r="AA166" i="30" s="1"/>
  <c r="AB51" i="30"/>
  <c r="AB166" i="30" s="1"/>
  <c r="AC51" i="30"/>
  <c r="AC166" i="30" s="1"/>
  <c r="P52" i="30"/>
  <c r="Q52" i="30"/>
  <c r="R52" i="30"/>
  <c r="R167" i="30" s="1"/>
  <c r="S52" i="30"/>
  <c r="T52" i="30"/>
  <c r="T167" i="30"/>
  <c r="Z52" i="30"/>
  <c r="Z167" i="30" s="1"/>
  <c r="AA52" i="30"/>
  <c r="AA167" i="30"/>
  <c r="AB52" i="30"/>
  <c r="AB167" i="30" s="1"/>
  <c r="AC52" i="30"/>
  <c r="AC167" i="30" s="1"/>
  <c r="P53" i="30"/>
  <c r="Q53" i="30"/>
  <c r="R53" i="30"/>
  <c r="R168" i="30" s="1"/>
  <c r="S53" i="30"/>
  <c r="T53" i="30"/>
  <c r="T168" i="30" s="1"/>
  <c r="Z53" i="30"/>
  <c r="Z168" i="30" s="1"/>
  <c r="AA53" i="30"/>
  <c r="AA168" i="30" s="1"/>
  <c r="AB53" i="30"/>
  <c r="AB168" i="30" s="1"/>
  <c r="AC53" i="30"/>
  <c r="AC168" i="30"/>
  <c r="P54" i="30"/>
  <c r="Q54" i="30"/>
  <c r="R54" i="30"/>
  <c r="R169" i="30" s="1"/>
  <c r="S54" i="30"/>
  <c r="S169" i="30" s="1"/>
  <c r="T54" i="30"/>
  <c r="P55" i="30"/>
  <c r="Q55" i="30"/>
  <c r="R55" i="30"/>
  <c r="R170" i="30" s="1"/>
  <c r="S55" i="30"/>
  <c r="T55" i="30"/>
  <c r="P56" i="30"/>
  <c r="Q56" i="30"/>
  <c r="Q171" i="30" s="1"/>
  <c r="R56" i="30"/>
  <c r="R171" i="30"/>
  <c r="S56" i="30"/>
  <c r="T56" i="30"/>
  <c r="Z56" i="30"/>
  <c r="Z171" i="30" s="1"/>
  <c r="AA56" i="30"/>
  <c r="AA171" i="30" s="1"/>
  <c r="AB56" i="30"/>
  <c r="AB171" i="30" s="1"/>
  <c r="AC56" i="30"/>
  <c r="AC171" i="30" s="1"/>
  <c r="P57" i="30"/>
  <c r="Q57" i="30"/>
  <c r="R57" i="30"/>
  <c r="R172" i="30" s="1"/>
  <c r="S57" i="30"/>
  <c r="T57" i="30"/>
  <c r="Z57" i="30"/>
  <c r="Z173" i="30" s="1"/>
  <c r="AA57" i="30"/>
  <c r="AA173" i="30" s="1"/>
  <c r="AB57" i="30"/>
  <c r="AB173" i="30" s="1"/>
  <c r="AC57" i="30"/>
  <c r="AC173" i="30" s="1"/>
  <c r="P58" i="30"/>
  <c r="Q58" i="30"/>
  <c r="R58" i="30"/>
  <c r="R173" i="30" s="1"/>
  <c r="S58" i="30"/>
  <c r="T58" i="30"/>
  <c r="Z58" i="30"/>
  <c r="AA58" i="30"/>
  <c r="AB58" i="30"/>
  <c r="AC58" i="30"/>
  <c r="P59" i="30"/>
  <c r="Q59" i="30"/>
  <c r="R59" i="30"/>
  <c r="R174" i="30" s="1"/>
  <c r="S59" i="30"/>
  <c r="S174" i="30" s="1"/>
  <c r="T59" i="30"/>
  <c r="T174" i="30" s="1"/>
  <c r="Z59" i="30"/>
  <c r="AA59" i="30"/>
  <c r="AA174" i="30" s="1"/>
  <c r="AB59" i="30"/>
  <c r="AC59" i="30"/>
  <c r="P60" i="30"/>
  <c r="Q60" i="30"/>
  <c r="Q175" i="30" s="1"/>
  <c r="R60" i="30"/>
  <c r="R175" i="30" s="1"/>
  <c r="S60" i="30"/>
  <c r="T60" i="30"/>
  <c r="Z60" i="30"/>
  <c r="AA60" i="30"/>
  <c r="AB60" i="30"/>
  <c r="AC60" i="30"/>
  <c r="P62" i="30"/>
  <c r="P64" i="30" s="1"/>
  <c r="Q62" i="30"/>
  <c r="S62" i="30"/>
  <c r="T62" i="30"/>
  <c r="S64" i="30"/>
  <c r="Z64" i="30"/>
  <c r="AA64" i="30"/>
  <c r="AC64" i="30"/>
  <c r="AI64" i="30"/>
  <c r="AJ64" i="30"/>
  <c r="AK64" i="30"/>
  <c r="AL64" i="30"/>
  <c r="P65" i="30"/>
  <c r="P67" i="30" s="1"/>
  <c r="Q65" i="30"/>
  <c r="Q126" i="30" s="1"/>
  <c r="AI126" i="30" s="1"/>
  <c r="S65" i="30"/>
  <c r="T65" i="30"/>
  <c r="T67" i="30" s="1"/>
  <c r="P66" i="30"/>
  <c r="Q66" i="30"/>
  <c r="Q127" i="30" s="1"/>
  <c r="S66" i="30"/>
  <c r="T66" i="30"/>
  <c r="Z67" i="30"/>
  <c r="AA67" i="30"/>
  <c r="AC67" i="30"/>
  <c r="AI67" i="30"/>
  <c r="AJ67" i="30"/>
  <c r="AK67" i="30"/>
  <c r="AL67" i="30"/>
  <c r="P68" i="30"/>
  <c r="Q68" i="30"/>
  <c r="Q129" i="30" s="1"/>
  <c r="S68" i="30"/>
  <c r="S129" i="30"/>
  <c r="T68" i="30"/>
  <c r="T71" i="30" s="1"/>
  <c r="P69" i="30"/>
  <c r="P71" i="30" s="1"/>
  <c r="Q69" i="30"/>
  <c r="S69" i="30"/>
  <c r="T69" i="30"/>
  <c r="T130" i="30"/>
  <c r="P70" i="30"/>
  <c r="Q70" i="30"/>
  <c r="S70" i="30"/>
  <c r="S71" i="30" s="1"/>
  <c r="S131" i="30"/>
  <c r="T70" i="30"/>
  <c r="P72" i="30"/>
  <c r="Q72" i="30"/>
  <c r="Q133" i="30"/>
  <c r="S72" i="30"/>
  <c r="T72" i="30"/>
  <c r="T133" i="30" s="1"/>
  <c r="P73" i="30"/>
  <c r="Q73" i="30"/>
  <c r="S73" i="30"/>
  <c r="T73" i="30"/>
  <c r="Z73" i="30"/>
  <c r="AA73" i="30"/>
  <c r="AC73" i="30"/>
  <c r="AI73" i="30"/>
  <c r="AJ73" i="30"/>
  <c r="AK73" i="30"/>
  <c r="AL73" i="30"/>
  <c r="P74" i="30"/>
  <c r="Q74" i="30"/>
  <c r="S74" i="30"/>
  <c r="S135" i="30" s="1"/>
  <c r="T74" i="30"/>
  <c r="Z74" i="30"/>
  <c r="AA74" i="30"/>
  <c r="AC74" i="30"/>
  <c r="AI74" i="30"/>
  <c r="AJ74" i="30"/>
  <c r="AK74" i="30"/>
  <c r="AL74" i="30"/>
  <c r="P75" i="30"/>
  <c r="Q75" i="30"/>
  <c r="S75" i="30"/>
  <c r="T75" i="30"/>
  <c r="Z75" i="30"/>
  <c r="AA75" i="30"/>
  <c r="AA82" i="30" s="1"/>
  <c r="AC75" i="30"/>
  <c r="AC82" i="30" s="1"/>
  <c r="AI75" i="30"/>
  <c r="AJ75" i="30"/>
  <c r="AK75" i="30"/>
  <c r="AK82" i="30"/>
  <c r="AL75" i="30"/>
  <c r="P76" i="30"/>
  <c r="Q76" i="30"/>
  <c r="S76" i="30"/>
  <c r="S137" i="30" s="1"/>
  <c r="T76" i="30"/>
  <c r="P77" i="30"/>
  <c r="P138" i="30"/>
  <c r="Q77" i="30"/>
  <c r="S77" i="30"/>
  <c r="T77" i="30"/>
  <c r="P78" i="30"/>
  <c r="P139" i="30" s="1"/>
  <c r="Q78" i="30"/>
  <c r="S78" i="30"/>
  <c r="T78" i="30"/>
  <c r="P79" i="30"/>
  <c r="Q79" i="30"/>
  <c r="Q140" i="30" s="1"/>
  <c r="S79" i="30"/>
  <c r="T79" i="30"/>
  <c r="T140" i="30"/>
  <c r="P80" i="30"/>
  <c r="Q80" i="30"/>
  <c r="S80" i="30"/>
  <c r="T80" i="30"/>
  <c r="Z80" i="30"/>
  <c r="AA80" i="30"/>
  <c r="AC80" i="30"/>
  <c r="AI80" i="30"/>
  <c r="AI82" i="30" s="1"/>
  <c r="AJ80" i="30"/>
  <c r="AK80" i="30"/>
  <c r="AL80" i="30"/>
  <c r="P81" i="30"/>
  <c r="P142" i="30" s="1"/>
  <c r="Q81" i="30"/>
  <c r="Q142" i="30"/>
  <c r="S81" i="30"/>
  <c r="T81" i="30"/>
  <c r="P82" i="30"/>
  <c r="P143" i="30"/>
  <c r="Q82" i="30"/>
  <c r="S82" i="30"/>
  <c r="T82" i="30"/>
  <c r="P83" i="30"/>
  <c r="P144" i="30"/>
  <c r="Q83" i="30"/>
  <c r="S83" i="30"/>
  <c r="T83" i="30"/>
  <c r="P84" i="30"/>
  <c r="P86" i="30" s="1"/>
  <c r="P147" i="30" s="1"/>
  <c r="Q84" i="30"/>
  <c r="S84" i="30"/>
  <c r="S86" i="30" s="1"/>
  <c r="T84" i="30"/>
  <c r="P85" i="30"/>
  <c r="Q85" i="30"/>
  <c r="S85" i="30"/>
  <c r="S146" i="30" s="1"/>
  <c r="T85" i="30"/>
  <c r="Z86" i="30"/>
  <c r="AA86" i="30"/>
  <c r="AC86" i="30"/>
  <c r="AI86" i="30"/>
  <c r="AJ86" i="30"/>
  <c r="AK86" i="30"/>
  <c r="AL86" i="30"/>
  <c r="P87" i="30"/>
  <c r="P148" i="30" s="1"/>
  <c r="Q87" i="30"/>
  <c r="S87" i="30"/>
  <c r="T87" i="30"/>
  <c r="T148" i="30" s="1"/>
  <c r="P88" i="30"/>
  <c r="P149" i="30" s="1"/>
  <c r="Q88" i="30"/>
  <c r="S88" i="30"/>
  <c r="S149" i="30"/>
  <c r="T88" i="30"/>
  <c r="Z88" i="30"/>
  <c r="AA88" i="30"/>
  <c r="AC88" i="30"/>
  <c r="AI88" i="30"/>
  <c r="AJ88" i="30"/>
  <c r="AK88" i="30"/>
  <c r="AL88" i="30"/>
  <c r="P89" i="30"/>
  <c r="Q89" i="30"/>
  <c r="S89" i="30"/>
  <c r="T89" i="30"/>
  <c r="T150" i="30" s="1"/>
  <c r="Z89" i="30"/>
  <c r="AA89" i="30"/>
  <c r="AC89" i="30"/>
  <c r="AI89" i="30"/>
  <c r="AJ89" i="30"/>
  <c r="AK89" i="30"/>
  <c r="AL89" i="30"/>
  <c r="P90" i="30"/>
  <c r="P151" i="30" s="1"/>
  <c r="Q90" i="30"/>
  <c r="S90" i="30"/>
  <c r="T90" i="30"/>
  <c r="P91" i="30"/>
  <c r="P152" i="30" s="1"/>
  <c r="Q91" i="30"/>
  <c r="S91" i="30"/>
  <c r="T91" i="30"/>
  <c r="P92" i="30"/>
  <c r="P153" i="30" s="1"/>
  <c r="Q92" i="30"/>
  <c r="Q153" i="30" s="1"/>
  <c r="S92" i="30"/>
  <c r="T92" i="30"/>
  <c r="Z92" i="30"/>
  <c r="AA92" i="30"/>
  <c r="AC92" i="30"/>
  <c r="AI92" i="30"/>
  <c r="AJ92" i="30"/>
  <c r="AK92" i="30"/>
  <c r="AL92" i="30"/>
  <c r="P93" i="30"/>
  <c r="P154" i="30"/>
  <c r="Q93" i="30"/>
  <c r="S93" i="30"/>
  <c r="T93" i="30"/>
  <c r="Z93" i="30"/>
  <c r="AA93" i="30"/>
  <c r="AC93" i="30"/>
  <c r="AI93" i="30"/>
  <c r="AJ93" i="30"/>
  <c r="AK93" i="30"/>
  <c r="AL93" i="30"/>
  <c r="P94" i="30"/>
  <c r="P155" i="30"/>
  <c r="Q94" i="30"/>
  <c r="S94" i="30"/>
  <c r="T94" i="30"/>
  <c r="Z94" i="30"/>
  <c r="AA94" i="30"/>
  <c r="AC94" i="30"/>
  <c r="AI94" i="30"/>
  <c r="AJ94" i="30"/>
  <c r="AK94" i="30"/>
  <c r="AL94" i="30"/>
  <c r="P95" i="30"/>
  <c r="Q95" i="30"/>
  <c r="Q156" i="30" s="1"/>
  <c r="AI156" i="30" s="1"/>
  <c r="S95" i="30"/>
  <c r="S156" i="30"/>
  <c r="T95" i="30"/>
  <c r="Z95" i="30"/>
  <c r="AA95" i="30"/>
  <c r="AC95" i="30"/>
  <c r="AI95" i="30"/>
  <c r="AJ95" i="30"/>
  <c r="AK95" i="30"/>
  <c r="AL95" i="30"/>
  <c r="P96" i="30"/>
  <c r="Q96" i="30"/>
  <c r="S96" i="30"/>
  <c r="T96" i="30"/>
  <c r="Z96" i="30"/>
  <c r="AA96" i="30"/>
  <c r="AC96" i="30"/>
  <c r="AI96" i="30"/>
  <c r="AJ96" i="30"/>
  <c r="AK96" i="30"/>
  <c r="AL96" i="30"/>
  <c r="P97" i="30"/>
  <c r="P158" i="30" s="1"/>
  <c r="Q97" i="30"/>
  <c r="S97" i="30"/>
  <c r="S158" i="30" s="1"/>
  <c r="T97" i="30"/>
  <c r="Z98" i="30"/>
  <c r="AA98" i="30"/>
  <c r="AC98" i="30"/>
  <c r="AI98" i="30"/>
  <c r="AJ98" i="30"/>
  <c r="P99" i="30"/>
  <c r="Q99" i="30"/>
  <c r="Q160" i="30" s="1"/>
  <c r="AI160" i="30" s="1"/>
  <c r="CW39" i="7" s="1"/>
  <c r="S99" i="30"/>
  <c r="T99" i="30"/>
  <c r="Z99" i="30"/>
  <c r="AA99" i="30"/>
  <c r="AC99" i="30"/>
  <c r="AI99" i="30"/>
  <c r="AJ99" i="30"/>
  <c r="AK99" i="30"/>
  <c r="AL99" i="30"/>
  <c r="P100" i="30"/>
  <c r="Q100" i="30"/>
  <c r="S100" i="30"/>
  <c r="T100" i="30"/>
  <c r="P101" i="30"/>
  <c r="P162" i="30" s="1"/>
  <c r="Q101" i="30"/>
  <c r="S101" i="30"/>
  <c r="T101" i="30"/>
  <c r="T162" i="30"/>
  <c r="Z101" i="30"/>
  <c r="AA101" i="30"/>
  <c r="AC101" i="30"/>
  <c r="AI101" i="30"/>
  <c r="AJ101" i="30"/>
  <c r="AK101" i="30"/>
  <c r="AL101" i="30"/>
  <c r="P102" i="30"/>
  <c r="Q102" i="30"/>
  <c r="S102" i="30"/>
  <c r="T102" i="30"/>
  <c r="P103" i="30"/>
  <c r="Q103" i="30"/>
  <c r="S103" i="30"/>
  <c r="S164" i="30" s="1"/>
  <c r="T103" i="30"/>
  <c r="Z104" i="30"/>
  <c r="AA104" i="30"/>
  <c r="AC104" i="30"/>
  <c r="AI104" i="30"/>
  <c r="AJ104" i="30"/>
  <c r="AK104" i="30"/>
  <c r="AL104" i="30"/>
  <c r="P105" i="30"/>
  <c r="Q105" i="30"/>
  <c r="S105" i="30"/>
  <c r="T105" i="30"/>
  <c r="Z105" i="30"/>
  <c r="AA105" i="30"/>
  <c r="AC105" i="30"/>
  <c r="AC113" i="30" s="1"/>
  <c r="AI105" i="30"/>
  <c r="AI113" i="30" s="1"/>
  <c r="AJ105" i="30"/>
  <c r="AK105" i="30"/>
  <c r="AL105" i="30"/>
  <c r="P106" i="30"/>
  <c r="P167" i="30" s="1"/>
  <c r="Q106" i="30"/>
  <c r="S106" i="30"/>
  <c r="T106" i="30"/>
  <c r="P107" i="30"/>
  <c r="P168" i="30" s="1"/>
  <c r="Q107" i="30"/>
  <c r="S107" i="30"/>
  <c r="T107" i="30"/>
  <c r="Z107" i="30"/>
  <c r="Z113" i="30" s="1"/>
  <c r="AA107" i="30"/>
  <c r="AA113" i="30" s="1"/>
  <c r="AC107" i="30"/>
  <c r="AI107" i="30"/>
  <c r="AJ107" i="30"/>
  <c r="AJ113" i="30" s="1"/>
  <c r="AK107" i="30"/>
  <c r="AL107" i="30"/>
  <c r="P108" i="30"/>
  <c r="P169" i="30" s="1"/>
  <c r="Q108" i="30"/>
  <c r="S108" i="30"/>
  <c r="T108" i="30"/>
  <c r="P109" i="30"/>
  <c r="Q109" i="30"/>
  <c r="S109" i="30"/>
  <c r="S170" i="30"/>
  <c r="T109" i="30"/>
  <c r="T170" i="30" s="1"/>
  <c r="P110" i="30"/>
  <c r="Q110" i="30"/>
  <c r="S110" i="30"/>
  <c r="T110" i="30"/>
  <c r="P111" i="30"/>
  <c r="Q111" i="30"/>
  <c r="S111" i="30"/>
  <c r="T111" i="30"/>
  <c r="P112" i="30"/>
  <c r="Q112" i="30"/>
  <c r="S112" i="30"/>
  <c r="S173" i="30"/>
  <c r="T112" i="30"/>
  <c r="P113" i="30"/>
  <c r="Q113" i="30"/>
  <c r="Q174" i="30"/>
  <c r="S113" i="30"/>
  <c r="T113" i="30"/>
  <c r="P114" i="30"/>
  <c r="P175" i="30"/>
  <c r="Q114" i="30"/>
  <c r="S114" i="30"/>
  <c r="S175" i="30"/>
  <c r="T114" i="30"/>
  <c r="Z114" i="30"/>
  <c r="AA114" i="30"/>
  <c r="AC114" i="30"/>
  <c r="AI114" i="30"/>
  <c r="AJ114" i="30"/>
  <c r="AK114" i="30"/>
  <c r="AL114" i="30"/>
  <c r="R124" i="30"/>
  <c r="R131" i="30"/>
  <c r="R140" i="30"/>
  <c r="R152" i="30"/>
  <c r="R154" i="30"/>
  <c r="Z154" i="30"/>
  <c r="AC160" i="30"/>
  <c r="S168" i="30"/>
  <c r="P8" i="29"/>
  <c r="Q8" i="29"/>
  <c r="R8" i="29"/>
  <c r="R123" i="29" s="1"/>
  <c r="S8" i="29"/>
  <c r="S123" i="29" s="1"/>
  <c r="T8" i="29"/>
  <c r="T10" i="29" s="1"/>
  <c r="Z8" i="29"/>
  <c r="AA8" i="29"/>
  <c r="AA123" i="29" s="1"/>
  <c r="AB8" i="29"/>
  <c r="AC8" i="29"/>
  <c r="AC10" i="29" s="1"/>
  <c r="AC125" i="29" s="1"/>
  <c r="P9" i="29"/>
  <c r="Q9" i="29"/>
  <c r="R9" i="29"/>
  <c r="S9" i="29"/>
  <c r="S124" i="29" s="1"/>
  <c r="T9" i="29"/>
  <c r="Z9" i="29"/>
  <c r="Z124" i="29"/>
  <c r="AA9" i="29"/>
  <c r="AA10" i="29" s="1"/>
  <c r="AB9" i="29"/>
  <c r="AB124" i="29" s="1"/>
  <c r="AC9" i="29"/>
  <c r="AC124" i="29" s="1"/>
  <c r="P11" i="29"/>
  <c r="Q11" i="29"/>
  <c r="R11" i="29"/>
  <c r="S11" i="29"/>
  <c r="T11" i="29"/>
  <c r="T126" i="29" s="1"/>
  <c r="Z11" i="29"/>
  <c r="Z126" i="29" s="1"/>
  <c r="AA11" i="29"/>
  <c r="AA126" i="29" s="1"/>
  <c r="AB11" i="29"/>
  <c r="AB126" i="29" s="1"/>
  <c r="AC11" i="29"/>
  <c r="AC126" i="29" s="1"/>
  <c r="P12" i="29"/>
  <c r="Q12" i="29"/>
  <c r="R12" i="29"/>
  <c r="S12" i="29"/>
  <c r="T12" i="29"/>
  <c r="P14" i="29"/>
  <c r="Q14" i="29"/>
  <c r="R14" i="29"/>
  <c r="S14" i="29"/>
  <c r="T14" i="29"/>
  <c r="Z14" i="29"/>
  <c r="Z129" i="29" s="1"/>
  <c r="AA14" i="29"/>
  <c r="AA129" i="29" s="1"/>
  <c r="AA131" i="29" s="1"/>
  <c r="AB14" i="29"/>
  <c r="AB129" i="29" s="1"/>
  <c r="AC14" i="29"/>
  <c r="AC129" i="29" s="1"/>
  <c r="P15" i="29"/>
  <c r="Q15" i="29"/>
  <c r="R15" i="29"/>
  <c r="R130" i="29" s="1"/>
  <c r="S15" i="29"/>
  <c r="T15" i="29"/>
  <c r="P16" i="29"/>
  <c r="P131" i="29" s="1"/>
  <c r="Q16" i="29"/>
  <c r="R16" i="29"/>
  <c r="R131" i="29" s="1"/>
  <c r="S16" i="29"/>
  <c r="S17" i="29" s="1"/>
  <c r="T16" i="29"/>
  <c r="P18" i="29"/>
  <c r="P133" i="29" s="1"/>
  <c r="Q18" i="29"/>
  <c r="R18" i="29"/>
  <c r="R133" i="29" s="1"/>
  <c r="S18" i="29"/>
  <c r="S133" i="29" s="1"/>
  <c r="T18" i="29"/>
  <c r="P19" i="29"/>
  <c r="Q19" i="29"/>
  <c r="R19" i="29"/>
  <c r="R134" i="29" s="1"/>
  <c r="AA134" i="29" s="1"/>
  <c r="S19" i="29"/>
  <c r="T19" i="29"/>
  <c r="T134" i="29" s="1"/>
  <c r="Z19" i="29"/>
  <c r="AA19" i="29"/>
  <c r="AB19" i="29"/>
  <c r="AC19" i="29"/>
  <c r="P20" i="29"/>
  <c r="Q20" i="29"/>
  <c r="R20" i="29"/>
  <c r="R135" i="29" s="1"/>
  <c r="S20" i="29"/>
  <c r="S135" i="29" s="1"/>
  <c r="T20" i="29"/>
  <c r="P21" i="29"/>
  <c r="Q21" i="29"/>
  <c r="R21" i="29"/>
  <c r="R136" i="29" s="1"/>
  <c r="S21" i="29"/>
  <c r="S136" i="29" s="1"/>
  <c r="T21" i="29"/>
  <c r="P22" i="29"/>
  <c r="Q22" i="29"/>
  <c r="Q137" i="29" s="1"/>
  <c r="R22" i="29"/>
  <c r="R137" i="29" s="1"/>
  <c r="S22" i="29"/>
  <c r="T22" i="29"/>
  <c r="P23" i="29"/>
  <c r="Q23" i="29"/>
  <c r="R23" i="29"/>
  <c r="R138" i="29" s="1"/>
  <c r="S23" i="29"/>
  <c r="T23" i="29"/>
  <c r="P24" i="29"/>
  <c r="Q24" i="29"/>
  <c r="R24" i="29"/>
  <c r="S24" i="29"/>
  <c r="T24" i="29"/>
  <c r="Z24" i="29"/>
  <c r="AA24" i="29"/>
  <c r="AB24" i="29"/>
  <c r="AB28" i="29" s="1"/>
  <c r="AC24" i="29"/>
  <c r="P25" i="29"/>
  <c r="Q25" i="29"/>
  <c r="R25" i="29"/>
  <c r="R140" i="29" s="1"/>
  <c r="S25" i="29"/>
  <c r="T25" i="29"/>
  <c r="Z25" i="29"/>
  <c r="Z140" i="29" s="1"/>
  <c r="AA25" i="29"/>
  <c r="AB25" i="29"/>
  <c r="AB140" i="29" s="1"/>
  <c r="AC25" i="29"/>
  <c r="P26" i="29"/>
  <c r="P141" i="29" s="1"/>
  <c r="Q26" i="29"/>
  <c r="R26" i="29"/>
  <c r="R141" i="29" s="1"/>
  <c r="S26" i="29"/>
  <c r="T26" i="29"/>
  <c r="T141" i="29" s="1"/>
  <c r="P27" i="29"/>
  <c r="Q27" i="29"/>
  <c r="R27" i="29"/>
  <c r="R142" i="29"/>
  <c r="S27" i="29"/>
  <c r="T27" i="29"/>
  <c r="P28" i="29"/>
  <c r="Q28" i="29"/>
  <c r="Q143" i="29" s="1"/>
  <c r="R28" i="29"/>
  <c r="S28" i="29"/>
  <c r="T28" i="29"/>
  <c r="T143" i="29" s="1"/>
  <c r="P29" i="29"/>
  <c r="P144" i="29" s="1"/>
  <c r="Q29" i="29"/>
  <c r="R29" i="29"/>
  <c r="S29" i="29"/>
  <c r="T29" i="29"/>
  <c r="T144" i="29" s="1"/>
  <c r="P30" i="29"/>
  <c r="Q30" i="29"/>
  <c r="R30" i="29"/>
  <c r="R145" i="29" s="1"/>
  <c r="S30" i="29"/>
  <c r="T30" i="29"/>
  <c r="P31" i="29"/>
  <c r="Q31" i="29"/>
  <c r="R31" i="29"/>
  <c r="S31" i="29"/>
  <c r="T31" i="29"/>
  <c r="P33" i="29"/>
  <c r="Q33" i="29"/>
  <c r="R33" i="29"/>
  <c r="R148" i="29"/>
  <c r="S33" i="29"/>
  <c r="S148" i="29" s="1"/>
  <c r="T33" i="29"/>
  <c r="Z33" i="29"/>
  <c r="AA33" i="29"/>
  <c r="AB33" i="29"/>
  <c r="AC33" i="29"/>
  <c r="P34" i="29"/>
  <c r="Q34" i="29"/>
  <c r="Q149" i="29" s="1"/>
  <c r="R34" i="29"/>
  <c r="R149" i="29" s="1"/>
  <c r="S34" i="29"/>
  <c r="T34" i="29"/>
  <c r="P35" i="29"/>
  <c r="P150" i="29" s="1"/>
  <c r="Q35" i="29"/>
  <c r="R35" i="29"/>
  <c r="R150" i="29" s="1"/>
  <c r="S35" i="29"/>
  <c r="T35" i="29"/>
  <c r="Z35" i="29"/>
  <c r="Z150" i="29" s="1"/>
  <c r="AA35" i="29"/>
  <c r="AA150" i="29" s="1"/>
  <c r="AB35" i="29"/>
  <c r="AB150" i="29" s="1"/>
  <c r="AC35" i="29"/>
  <c r="AC150" i="29" s="1"/>
  <c r="P36" i="29"/>
  <c r="Q36" i="29"/>
  <c r="Q151" i="29"/>
  <c r="R36" i="29"/>
  <c r="S36" i="29"/>
  <c r="T36" i="29"/>
  <c r="P37" i="29"/>
  <c r="P152" i="29" s="1"/>
  <c r="Q37" i="29"/>
  <c r="R37" i="29"/>
  <c r="R152" i="29" s="1"/>
  <c r="S37" i="29"/>
  <c r="S152" i="29" s="1"/>
  <c r="T37" i="29"/>
  <c r="P38" i="29"/>
  <c r="Q38" i="29"/>
  <c r="R38" i="29"/>
  <c r="R153" i="29" s="1"/>
  <c r="S38" i="29"/>
  <c r="T38" i="29"/>
  <c r="Z38" i="29"/>
  <c r="Z153" i="29" s="1"/>
  <c r="AA38" i="29"/>
  <c r="AA153" i="29" s="1"/>
  <c r="AB38" i="29"/>
  <c r="AB153" i="29"/>
  <c r="AC38" i="29"/>
  <c r="AC153" i="29"/>
  <c r="P39" i="29"/>
  <c r="Q39" i="29"/>
  <c r="R39" i="29"/>
  <c r="S39" i="29"/>
  <c r="T39" i="29"/>
  <c r="Z39" i="29"/>
  <c r="Z154" i="29" s="1"/>
  <c r="AA39" i="29"/>
  <c r="AB39" i="29"/>
  <c r="AB154" i="29" s="1"/>
  <c r="AC39" i="29"/>
  <c r="AC154" i="29" s="1"/>
  <c r="P40" i="29"/>
  <c r="Q40" i="29"/>
  <c r="R40" i="29"/>
  <c r="R155" i="29"/>
  <c r="S40" i="29"/>
  <c r="S155" i="29" s="1"/>
  <c r="T40" i="29"/>
  <c r="Z40" i="29"/>
  <c r="Z155" i="29"/>
  <c r="AA40" i="29"/>
  <c r="AA155" i="29" s="1"/>
  <c r="AB40" i="29"/>
  <c r="AC40" i="29"/>
  <c r="P41" i="29"/>
  <c r="Q41" i="29"/>
  <c r="R41" i="29"/>
  <c r="R156" i="29" s="1"/>
  <c r="S41" i="29"/>
  <c r="S44" i="29" s="1"/>
  <c r="T41" i="29"/>
  <c r="Z41" i="29"/>
  <c r="Z156" i="29" s="1"/>
  <c r="AA41" i="29"/>
  <c r="AA156" i="29" s="1"/>
  <c r="AB41" i="29"/>
  <c r="AC41" i="29"/>
  <c r="AC156" i="29" s="1"/>
  <c r="P42" i="29"/>
  <c r="Q42" i="29"/>
  <c r="R42" i="29"/>
  <c r="R157" i="29" s="1"/>
  <c r="S42" i="29"/>
  <c r="T42" i="29"/>
  <c r="T157" i="29" s="1"/>
  <c r="Z42" i="29"/>
  <c r="Z157" i="29" s="1"/>
  <c r="AA42" i="29"/>
  <c r="AA157" i="29" s="1"/>
  <c r="AB42" i="29"/>
  <c r="AB157" i="29" s="1"/>
  <c r="AC42" i="29"/>
  <c r="AC157" i="29" s="1"/>
  <c r="P43" i="29"/>
  <c r="Q43" i="29"/>
  <c r="R43" i="29"/>
  <c r="R158" i="29" s="1"/>
  <c r="S43" i="29"/>
  <c r="T43" i="29"/>
  <c r="Z43" i="29"/>
  <c r="Z158" i="29" s="1"/>
  <c r="AA43" i="29"/>
  <c r="AA158" i="29" s="1"/>
  <c r="AB43" i="29"/>
  <c r="AC43" i="29"/>
  <c r="AC158" i="29" s="1"/>
  <c r="P45" i="29"/>
  <c r="Q45" i="29"/>
  <c r="Q160" i="29" s="1"/>
  <c r="R45" i="29"/>
  <c r="R160" i="29" s="1"/>
  <c r="S45" i="29"/>
  <c r="T45" i="29"/>
  <c r="Z45" i="29"/>
  <c r="Z160" i="29" s="1"/>
  <c r="AA45" i="29"/>
  <c r="AA160" i="29" s="1"/>
  <c r="AB45" i="29"/>
  <c r="AB160" i="29" s="1"/>
  <c r="AC45" i="29"/>
  <c r="AC160" i="29" s="1"/>
  <c r="P46" i="29"/>
  <c r="Q46" i="29"/>
  <c r="R46" i="29"/>
  <c r="R161" i="29" s="1"/>
  <c r="S46" i="29"/>
  <c r="T46" i="29"/>
  <c r="Z46" i="29"/>
  <c r="Z161" i="29" s="1"/>
  <c r="AA46" i="29"/>
  <c r="AA161" i="29" s="1"/>
  <c r="AB46" i="29"/>
  <c r="AB161" i="29" s="1"/>
  <c r="AC46" i="29"/>
  <c r="AC161" i="29" s="1"/>
  <c r="P47" i="29"/>
  <c r="Q47" i="29"/>
  <c r="R47" i="29"/>
  <c r="R162" i="29" s="1"/>
  <c r="S47" i="29"/>
  <c r="T47" i="29"/>
  <c r="Z47" i="29"/>
  <c r="AA47" i="29"/>
  <c r="AA162" i="29" s="1"/>
  <c r="AB47" i="29"/>
  <c r="AC47" i="29"/>
  <c r="P48" i="29"/>
  <c r="P50" i="29" s="1"/>
  <c r="Q48" i="29"/>
  <c r="Q50" i="29" s="1"/>
  <c r="Q165" i="29" s="1"/>
  <c r="R48" i="29"/>
  <c r="R163" i="29"/>
  <c r="S48" i="29"/>
  <c r="T48" i="29"/>
  <c r="P49" i="29"/>
  <c r="Q49" i="29"/>
  <c r="R49" i="29"/>
  <c r="R50" i="29" s="1"/>
  <c r="R165" i="29" s="1"/>
  <c r="S49" i="29"/>
  <c r="S50" i="29" s="1"/>
  <c r="T49" i="29"/>
  <c r="P51" i="29"/>
  <c r="Q51" i="29"/>
  <c r="R51" i="29"/>
  <c r="R166" i="29" s="1"/>
  <c r="S51" i="29"/>
  <c r="T51" i="29"/>
  <c r="Z51" i="29"/>
  <c r="Z166" i="29" s="1"/>
  <c r="AA51" i="29"/>
  <c r="AA166" i="29" s="1"/>
  <c r="AB51" i="29"/>
  <c r="AB166" i="29" s="1"/>
  <c r="AC51" i="29"/>
  <c r="AC166" i="29" s="1"/>
  <c r="P52" i="29"/>
  <c r="Q52" i="29"/>
  <c r="Q167" i="29" s="1"/>
  <c r="AI167" i="29" s="1"/>
  <c r="DO40" i="7" s="1"/>
  <c r="R52" i="29"/>
  <c r="R167" i="29" s="1"/>
  <c r="S52" i="29"/>
  <c r="T52" i="29"/>
  <c r="Z52" i="29"/>
  <c r="Z167" i="29" s="1"/>
  <c r="E24" i="6" s="1"/>
  <c r="AA52" i="29"/>
  <c r="AB52" i="29"/>
  <c r="AB167" i="29" s="1"/>
  <c r="AC52" i="29"/>
  <c r="AC167" i="29" s="1"/>
  <c r="P53" i="29"/>
  <c r="Q53" i="29"/>
  <c r="R53" i="29"/>
  <c r="R168" i="29" s="1"/>
  <c r="S53" i="29"/>
  <c r="T53" i="29"/>
  <c r="Z53" i="29"/>
  <c r="Z168" i="29" s="1"/>
  <c r="AA53" i="29"/>
  <c r="AB53" i="29"/>
  <c r="AB168" i="29" s="1"/>
  <c r="AC53" i="29"/>
  <c r="AC168" i="29"/>
  <c r="P54" i="29"/>
  <c r="Q54" i="29"/>
  <c r="R54" i="29"/>
  <c r="R169" i="29"/>
  <c r="S54" i="29"/>
  <c r="T54" i="29"/>
  <c r="P55" i="29"/>
  <c r="Q55" i="29"/>
  <c r="R55" i="29"/>
  <c r="R170" i="29" s="1"/>
  <c r="S55" i="29"/>
  <c r="S170" i="29" s="1"/>
  <c r="T55" i="29"/>
  <c r="P56" i="29"/>
  <c r="Q56" i="29"/>
  <c r="R56" i="29"/>
  <c r="R171" i="29" s="1"/>
  <c r="S56" i="29"/>
  <c r="T56" i="29"/>
  <c r="T171" i="29" s="1"/>
  <c r="Z56" i="29"/>
  <c r="Z171" i="29" s="1"/>
  <c r="AA56" i="29"/>
  <c r="AA171" i="29" s="1"/>
  <c r="AB56" i="29"/>
  <c r="AB171" i="29" s="1"/>
  <c r="AC56" i="29"/>
  <c r="P57" i="29"/>
  <c r="Q57" i="29"/>
  <c r="R57" i="29"/>
  <c r="R172" i="29" s="1"/>
  <c r="S57" i="29"/>
  <c r="T57" i="29"/>
  <c r="Z57" i="29"/>
  <c r="Z173" i="29" s="1"/>
  <c r="AA57" i="29"/>
  <c r="AA173" i="29" s="1"/>
  <c r="AB57" i="29"/>
  <c r="AB173" i="29" s="1"/>
  <c r="AC57" i="29"/>
  <c r="AC173" i="29" s="1"/>
  <c r="P58" i="29"/>
  <c r="P173" i="29" s="1"/>
  <c r="Q58" i="29"/>
  <c r="R58" i="29"/>
  <c r="R173" i="29" s="1"/>
  <c r="S58" i="29"/>
  <c r="T58" i="29"/>
  <c r="Z58" i="29"/>
  <c r="AA58" i="29"/>
  <c r="AB58" i="29"/>
  <c r="AC58" i="29"/>
  <c r="P59" i="29"/>
  <c r="Q59" i="29"/>
  <c r="Q174" i="29" s="1"/>
  <c r="R59" i="29"/>
  <c r="R174" i="29"/>
  <c r="S59" i="29"/>
  <c r="T59" i="29"/>
  <c r="Z59" i="29"/>
  <c r="AA59" i="29"/>
  <c r="AA174" i="29" s="1"/>
  <c r="AB59" i="29"/>
  <c r="AC59" i="29"/>
  <c r="P60" i="29"/>
  <c r="Q60" i="29"/>
  <c r="Q175" i="29" s="1"/>
  <c r="R60" i="29"/>
  <c r="R175" i="29" s="1"/>
  <c r="S60" i="29"/>
  <c r="T60" i="29"/>
  <c r="Z60" i="29"/>
  <c r="AA60" i="29"/>
  <c r="AB60" i="29"/>
  <c r="AC60" i="29"/>
  <c r="P62" i="29"/>
  <c r="Q62" i="29"/>
  <c r="S62" i="29"/>
  <c r="T62" i="29"/>
  <c r="T64" i="29" s="1"/>
  <c r="Z64" i="29"/>
  <c r="AA64" i="29"/>
  <c r="AC64" i="29"/>
  <c r="AI64" i="29"/>
  <c r="AJ64" i="29"/>
  <c r="AK64" i="29"/>
  <c r="AL64" i="29"/>
  <c r="P65" i="29"/>
  <c r="P67" i="29" s="1"/>
  <c r="Q65" i="29"/>
  <c r="S65" i="29"/>
  <c r="T65" i="29"/>
  <c r="P66" i="29"/>
  <c r="Q66" i="29"/>
  <c r="Q127" i="29" s="1"/>
  <c r="S66" i="29"/>
  <c r="T66" i="29"/>
  <c r="Z67" i="29"/>
  <c r="AA67" i="29"/>
  <c r="AC67" i="29"/>
  <c r="AI67" i="29"/>
  <c r="AJ67" i="29"/>
  <c r="AK67" i="29"/>
  <c r="AL67" i="29"/>
  <c r="P68" i="29"/>
  <c r="Q68" i="29"/>
  <c r="Q71" i="29" s="1"/>
  <c r="S68" i="29"/>
  <c r="T68" i="29"/>
  <c r="T129" i="29" s="1"/>
  <c r="P69" i="29"/>
  <c r="Q69" i="29"/>
  <c r="Q130" i="29" s="1"/>
  <c r="S69" i="29"/>
  <c r="S130" i="29" s="1"/>
  <c r="T69" i="29"/>
  <c r="P70" i="29"/>
  <c r="Q70" i="29"/>
  <c r="Q131" i="29" s="1"/>
  <c r="S70" i="29"/>
  <c r="S131" i="29" s="1"/>
  <c r="T70" i="29"/>
  <c r="P72" i="29"/>
  <c r="Q72" i="29"/>
  <c r="Q133" i="29" s="1"/>
  <c r="S72" i="29"/>
  <c r="T72" i="29"/>
  <c r="P73" i="29"/>
  <c r="Q73" i="29"/>
  <c r="Q134" i="29" s="1"/>
  <c r="Z134" i="29" s="1"/>
  <c r="S73" i="29"/>
  <c r="S134" i="29" s="1"/>
  <c r="AB134" i="29" s="1"/>
  <c r="T73" i="29"/>
  <c r="Z73" i="29"/>
  <c r="AA73" i="29"/>
  <c r="AC73" i="29"/>
  <c r="AI73" i="29"/>
  <c r="AJ73" i="29"/>
  <c r="AK73" i="29"/>
  <c r="AL73" i="29"/>
  <c r="P74" i="29"/>
  <c r="Q74" i="29"/>
  <c r="S74" i="29"/>
  <c r="T74" i="29"/>
  <c r="T135" i="29" s="1"/>
  <c r="Z74" i="29"/>
  <c r="AA74" i="29"/>
  <c r="AC74" i="29"/>
  <c r="AI74" i="29"/>
  <c r="AJ74" i="29"/>
  <c r="AK74" i="29"/>
  <c r="AL74" i="29"/>
  <c r="P75" i="29"/>
  <c r="Q75" i="29"/>
  <c r="S75" i="29"/>
  <c r="T75" i="29"/>
  <c r="T136" i="29"/>
  <c r="Z75" i="29"/>
  <c r="AA75" i="29"/>
  <c r="AC75" i="29"/>
  <c r="AC82" i="29" s="1"/>
  <c r="AI75" i="29"/>
  <c r="AI82" i="29" s="1"/>
  <c r="AJ75" i="29"/>
  <c r="AK75" i="29"/>
  <c r="AL75" i="29"/>
  <c r="AL82" i="29" s="1"/>
  <c r="P76" i="29"/>
  <c r="Q76" i="29"/>
  <c r="S76" i="29"/>
  <c r="S137" i="29" s="1"/>
  <c r="T76" i="29"/>
  <c r="P77" i="29"/>
  <c r="Q77" i="29"/>
  <c r="S77" i="29"/>
  <c r="S138" i="29"/>
  <c r="T77" i="29"/>
  <c r="T138" i="29" s="1"/>
  <c r="P78" i="29"/>
  <c r="Q78" i="29"/>
  <c r="S78" i="29"/>
  <c r="T78" i="29"/>
  <c r="P79" i="29"/>
  <c r="Q79" i="29"/>
  <c r="Q140" i="29"/>
  <c r="AI140" i="29" s="1"/>
  <c r="AU40" i="7" s="1"/>
  <c r="S79" i="29"/>
  <c r="S140" i="29" s="1"/>
  <c r="T79" i="29"/>
  <c r="T140" i="29" s="1"/>
  <c r="P80" i="29"/>
  <c r="Q80" i="29"/>
  <c r="Q141" i="29" s="1"/>
  <c r="S80" i="29"/>
  <c r="T80" i="29"/>
  <c r="Z80" i="29"/>
  <c r="AA80" i="29"/>
  <c r="AC80" i="29"/>
  <c r="AI80" i="29"/>
  <c r="AJ80" i="29"/>
  <c r="AK80" i="29"/>
  <c r="AL80" i="29"/>
  <c r="P81" i="29"/>
  <c r="Q81" i="29"/>
  <c r="S81" i="29"/>
  <c r="T81" i="29"/>
  <c r="T142" i="29" s="1"/>
  <c r="P82" i="29"/>
  <c r="Q82" i="29"/>
  <c r="S82" i="29"/>
  <c r="T82" i="29"/>
  <c r="P83" i="29"/>
  <c r="Q83" i="29"/>
  <c r="S83" i="29"/>
  <c r="T83" i="29"/>
  <c r="P84" i="29"/>
  <c r="Q84" i="29"/>
  <c r="S84" i="29"/>
  <c r="S145" i="29" s="1"/>
  <c r="T84" i="29"/>
  <c r="P85" i="29"/>
  <c r="Q85" i="29"/>
  <c r="S85" i="29"/>
  <c r="S146" i="29" s="1"/>
  <c r="T85" i="29"/>
  <c r="T86" i="29"/>
  <c r="Z86" i="29"/>
  <c r="AA86" i="29"/>
  <c r="AC86" i="29"/>
  <c r="AI86" i="29"/>
  <c r="AJ86" i="29"/>
  <c r="AK86" i="29"/>
  <c r="AL86" i="29"/>
  <c r="P87" i="29"/>
  <c r="Q87" i="29"/>
  <c r="Q148" i="29" s="1"/>
  <c r="S87" i="29"/>
  <c r="T87" i="29"/>
  <c r="T148" i="29" s="1"/>
  <c r="P88" i="29"/>
  <c r="Q88" i="29"/>
  <c r="S88" i="29"/>
  <c r="T88" i="29"/>
  <c r="Z88" i="29"/>
  <c r="AA88" i="29"/>
  <c r="AC88" i="29"/>
  <c r="AI88" i="29"/>
  <c r="AJ88" i="29"/>
  <c r="AK88" i="29"/>
  <c r="AL88" i="29"/>
  <c r="P89" i="29"/>
  <c r="Q89" i="29"/>
  <c r="S89" i="29"/>
  <c r="T89" i="29"/>
  <c r="Z89" i="29"/>
  <c r="AA89" i="29"/>
  <c r="AC89" i="29"/>
  <c r="AI89" i="29"/>
  <c r="AJ89" i="29"/>
  <c r="AK89" i="29"/>
  <c r="AL89" i="29"/>
  <c r="P90" i="29"/>
  <c r="Q90" i="29"/>
  <c r="S90" i="29"/>
  <c r="T90" i="29"/>
  <c r="P91" i="29"/>
  <c r="Q91" i="29"/>
  <c r="S91" i="29"/>
  <c r="T91" i="29"/>
  <c r="P92" i="29"/>
  <c r="P153" i="29" s="1"/>
  <c r="Q92" i="29"/>
  <c r="S92" i="29"/>
  <c r="T92" i="29"/>
  <c r="T153" i="29"/>
  <c r="Z92" i="29"/>
  <c r="AA92" i="29"/>
  <c r="AC92" i="29"/>
  <c r="AI92" i="29"/>
  <c r="AJ92" i="29"/>
  <c r="AK92" i="29"/>
  <c r="AL92" i="29"/>
  <c r="P93" i="29"/>
  <c r="P154" i="29" s="1"/>
  <c r="Q93" i="29"/>
  <c r="S93" i="29"/>
  <c r="T93" i="29"/>
  <c r="Z93" i="29"/>
  <c r="AA93" i="29"/>
  <c r="AC93" i="29"/>
  <c r="AI93" i="29"/>
  <c r="AJ93" i="29"/>
  <c r="AK93" i="29"/>
  <c r="AL93" i="29"/>
  <c r="P94" i="29"/>
  <c r="Q94" i="29"/>
  <c r="S94" i="29"/>
  <c r="T94" i="29"/>
  <c r="Z94" i="29"/>
  <c r="AA94" i="29"/>
  <c r="AC94" i="29"/>
  <c r="AI94" i="29"/>
  <c r="AJ94" i="29"/>
  <c r="AK94" i="29"/>
  <c r="AL94" i="29"/>
  <c r="P95" i="29"/>
  <c r="P156" i="29" s="1"/>
  <c r="Q95" i="29"/>
  <c r="S95" i="29"/>
  <c r="T95" i="29"/>
  <c r="T156" i="29" s="1"/>
  <c r="Z95" i="29"/>
  <c r="AA95" i="29"/>
  <c r="AC95" i="29"/>
  <c r="AI95" i="29"/>
  <c r="AJ95" i="29"/>
  <c r="AK95" i="29"/>
  <c r="AL95" i="29"/>
  <c r="P96" i="29"/>
  <c r="Q96" i="29"/>
  <c r="S96" i="29"/>
  <c r="S157" i="29" s="1"/>
  <c r="T96" i="29"/>
  <c r="Z96" i="29"/>
  <c r="AA96" i="29"/>
  <c r="AC96" i="29"/>
  <c r="AI96" i="29"/>
  <c r="AJ96" i="29"/>
  <c r="AK96" i="29"/>
  <c r="AL96" i="29"/>
  <c r="P97" i="29"/>
  <c r="Q97" i="29"/>
  <c r="S97" i="29"/>
  <c r="S158" i="29" s="1"/>
  <c r="T97" i="29"/>
  <c r="Z98" i="29"/>
  <c r="AA98" i="29"/>
  <c r="AC98" i="29"/>
  <c r="AI98" i="29"/>
  <c r="AJ98" i="29"/>
  <c r="P99" i="29"/>
  <c r="Q99" i="29"/>
  <c r="S99" i="29"/>
  <c r="S160" i="29" s="1"/>
  <c r="T99" i="29"/>
  <c r="T160" i="29" s="1"/>
  <c r="Z99" i="29"/>
  <c r="AA99" i="29"/>
  <c r="AC99" i="29"/>
  <c r="AI99" i="29"/>
  <c r="AJ99" i="29"/>
  <c r="AK99" i="29"/>
  <c r="AL99" i="29"/>
  <c r="P100" i="29"/>
  <c r="Q100" i="29"/>
  <c r="Q161" i="29"/>
  <c r="S100" i="29"/>
  <c r="S161" i="29"/>
  <c r="T100" i="29"/>
  <c r="P101" i="29"/>
  <c r="Q101" i="29"/>
  <c r="Q162" i="29" s="1"/>
  <c r="S101" i="29"/>
  <c r="T101" i="29"/>
  <c r="Z101" i="29"/>
  <c r="AA101" i="29"/>
  <c r="AC101" i="29"/>
  <c r="AI101" i="29"/>
  <c r="AJ101" i="29"/>
  <c r="AK101" i="29"/>
  <c r="AL101" i="29"/>
  <c r="P102" i="29"/>
  <c r="Q102" i="29"/>
  <c r="S102" i="29"/>
  <c r="T102" i="29"/>
  <c r="T104" i="29" s="1"/>
  <c r="P103" i="29"/>
  <c r="P164" i="29" s="1"/>
  <c r="Q103" i="29"/>
  <c r="Q164" i="29" s="1"/>
  <c r="S103" i="29"/>
  <c r="T103" i="29"/>
  <c r="Z104" i="29"/>
  <c r="AA104" i="29"/>
  <c r="AC104" i="29"/>
  <c r="AI104" i="29"/>
  <c r="AJ104" i="29"/>
  <c r="AK104" i="29"/>
  <c r="AL104" i="29"/>
  <c r="P105" i="29"/>
  <c r="Q105" i="29"/>
  <c r="S105" i="29"/>
  <c r="S166" i="29" s="1"/>
  <c r="T105" i="29"/>
  <c r="Z105" i="29"/>
  <c r="AA105" i="29"/>
  <c r="AC105" i="29"/>
  <c r="AC113" i="29" s="1"/>
  <c r="AI105" i="29"/>
  <c r="AJ105" i="29"/>
  <c r="AK105" i="29"/>
  <c r="AL105" i="29"/>
  <c r="P106" i="29"/>
  <c r="Q106" i="29"/>
  <c r="S106" i="29"/>
  <c r="T106" i="29"/>
  <c r="P107" i="29"/>
  <c r="Q107" i="29"/>
  <c r="Q168" i="29" s="1"/>
  <c r="S107" i="29"/>
  <c r="T107" i="29"/>
  <c r="T168" i="29"/>
  <c r="Z107" i="29"/>
  <c r="AA107" i="29"/>
  <c r="AC107" i="29"/>
  <c r="AI107" i="29"/>
  <c r="AJ107" i="29"/>
  <c r="AK107" i="29"/>
  <c r="AL107" i="29"/>
  <c r="P108" i="29"/>
  <c r="Q108" i="29"/>
  <c r="S108" i="29"/>
  <c r="S169" i="29" s="1"/>
  <c r="T108" i="29"/>
  <c r="P109" i="29"/>
  <c r="P170" i="29" s="1"/>
  <c r="Q109" i="29"/>
  <c r="Q170" i="29"/>
  <c r="S109" i="29"/>
  <c r="T109" i="29"/>
  <c r="P110" i="29"/>
  <c r="Q110" i="29"/>
  <c r="S110" i="29"/>
  <c r="T110" i="29"/>
  <c r="P111" i="29"/>
  <c r="P172" i="29"/>
  <c r="Q111" i="29"/>
  <c r="S111" i="29"/>
  <c r="T111" i="29"/>
  <c r="P112" i="29"/>
  <c r="Q112" i="29"/>
  <c r="S112" i="29"/>
  <c r="T112" i="29"/>
  <c r="P113" i="29"/>
  <c r="Q113" i="29"/>
  <c r="S113" i="29"/>
  <c r="T113" i="29"/>
  <c r="P114" i="29"/>
  <c r="P175" i="29" s="1"/>
  <c r="Q114" i="29"/>
  <c r="S114" i="29"/>
  <c r="T114" i="29"/>
  <c r="Z114" i="29"/>
  <c r="AA114" i="29"/>
  <c r="AC114" i="29"/>
  <c r="AI114" i="29"/>
  <c r="AJ114" i="29"/>
  <c r="AK114" i="29"/>
  <c r="AL114" i="29"/>
  <c r="AA124" i="29"/>
  <c r="R139" i="29"/>
  <c r="R143" i="29"/>
  <c r="R146" i="29"/>
  <c r="R151" i="29"/>
  <c r="AB155" i="29"/>
  <c r="AA168" i="29"/>
  <c r="AC171" i="29"/>
  <c r="P8" i="28"/>
  <c r="Q8" i="28"/>
  <c r="R8" i="28"/>
  <c r="R123" i="28" s="1"/>
  <c r="S8" i="28"/>
  <c r="S123" i="28" s="1"/>
  <c r="T8" i="28"/>
  <c r="Z8" i="28"/>
  <c r="AA8" i="28"/>
  <c r="AA123" i="28" s="1"/>
  <c r="AB8" i="28"/>
  <c r="AC8" i="28"/>
  <c r="P9" i="28"/>
  <c r="P124" i="28"/>
  <c r="P10" i="28"/>
  <c r="Q9" i="28"/>
  <c r="Q124" i="28"/>
  <c r="R9" i="28"/>
  <c r="S9" i="28"/>
  <c r="S124" i="28" s="1"/>
  <c r="T9" i="28"/>
  <c r="Z9" i="28"/>
  <c r="Z124" i="28" s="1"/>
  <c r="AA9" i="28"/>
  <c r="AA124" i="28" s="1"/>
  <c r="AB9" i="28"/>
  <c r="AB124" i="28" s="1"/>
  <c r="AC9" i="28"/>
  <c r="AC124" i="28" s="1"/>
  <c r="P11" i="28"/>
  <c r="Q11" i="28"/>
  <c r="R11" i="28"/>
  <c r="S11" i="28"/>
  <c r="T11" i="28"/>
  <c r="T126" i="28" s="1"/>
  <c r="Z11" i="28"/>
  <c r="AA11" i="28"/>
  <c r="AA126" i="28" s="1"/>
  <c r="AB11" i="28"/>
  <c r="AB126" i="28" s="1"/>
  <c r="AC11" i="28"/>
  <c r="AC126" i="28" s="1"/>
  <c r="P12" i="28"/>
  <c r="Q12" i="28"/>
  <c r="R12" i="28"/>
  <c r="S12" i="28"/>
  <c r="T12" i="28"/>
  <c r="P14" i="28"/>
  <c r="Q14" i="28"/>
  <c r="R14" i="28"/>
  <c r="S14" i="28"/>
  <c r="T14" i="28"/>
  <c r="Z14" i="28"/>
  <c r="Z129" i="28" s="1"/>
  <c r="AA14" i="28"/>
  <c r="AA129" i="28" s="1"/>
  <c r="AB14" i="28"/>
  <c r="AB129" i="28" s="1"/>
  <c r="AC14" i="28"/>
  <c r="AC129" i="28" s="1"/>
  <c r="P15" i="28"/>
  <c r="Q15" i="28"/>
  <c r="R15" i="28"/>
  <c r="S15" i="28"/>
  <c r="T15" i="28"/>
  <c r="P16" i="28"/>
  <c r="Q16" i="28"/>
  <c r="Q17" i="28" s="1"/>
  <c r="Q132" i="28" s="1"/>
  <c r="R16" i="28"/>
  <c r="R131" i="28" s="1"/>
  <c r="S16" i="28"/>
  <c r="T16" i="28"/>
  <c r="T131" i="28" s="1"/>
  <c r="P18" i="28"/>
  <c r="P133" i="28" s="1"/>
  <c r="Q18" i="28"/>
  <c r="R18" i="28"/>
  <c r="R133" i="28" s="1"/>
  <c r="AA133" i="28" s="1"/>
  <c r="S18" i="28"/>
  <c r="S133" i="28" s="1"/>
  <c r="T18" i="28"/>
  <c r="P19" i="28"/>
  <c r="Q19" i="28"/>
  <c r="Q134" i="28" s="1"/>
  <c r="R19" i="28"/>
  <c r="R134" i="28" s="1"/>
  <c r="S19" i="28"/>
  <c r="T19" i="28"/>
  <c r="Z19" i="28"/>
  <c r="AA19" i="28"/>
  <c r="AB19" i="28"/>
  <c r="AC19" i="28"/>
  <c r="P20" i="28"/>
  <c r="Q20" i="28"/>
  <c r="R20" i="28"/>
  <c r="R135" i="28"/>
  <c r="S20" i="28"/>
  <c r="T20" i="28"/>
  <c r="P21" i="28"/>
  <c r="Q21" i="28"/>
  <c r="Q136" i="28" s="1"/>
  <c r="R21" i="28"/>
  <c r="R136" i="28"/>
  <c r="S21" i="28"/>
  <c r="T21" i="28"/>
  <c r="P22" i="28"/>
  <c r="Q22" i="28"/>
  <c r="R22" i="28"/>
  <c r="R137" i="28"/>
  <c r="S22" i="28"/>
  <c r="T22" i="28"/>
  <c r="P23" i="28"/>
  <c r="Q23" i="28"/>
  <c r="R23" i="28"/>
  <c r="R138" i="28" s="1"/>
  <c r="S23" i="28"/>
  <c r="T23" i="28"/>
  <c r="P24" i="28"/>
  <c r="P139" i="28" s="1"/>
  <c r="Q24" i="28"/>
  <c r="R24" i="28"/>
  <c r="R139" i="28" s="1"/>
  <c r="S24" i="28"/>
  <c r="S139" i="28" s="1"/>
  <c r="T24" i="28"/>
  <c r="Z24" i="28"/>
  <c r="AA24" i="28"/>
  <c r="AB24" i="28"/>
  <c r="AB28" i="28" s="1"/>
  <c r="AC24" i="28"/>
  <c r="P25" i="28"/>
  <c r="P140" i="28" s="1"/>
  <c r="Q25" i="28"/>
  <c r="Q140" i="28"/>
  <c r="R25" i="28"/>
  <c r="S25" i="28"/>
  <c r="S140" i="28" s="1"/>
  <c r="T25" i="28"/>
  <c r="Z25" i="28"/>
  <c r="AA25" i="28"/>
  <c r="AA140" i="28" s="1"/>
  <c r="AB25" i="28"/>
  <c r="AC25" i="28"/>
  <c r="AC140" i="28"/>
  <c r="P26" i="28"/>
  <c r="Q26" i="28"/>
  <c r="R26" i="28"/>
  <c r="R141" i="28" s="1"/>
  <c r="S26" i="28"/>
  <c r="S141" i="28" s="1"/>
  <c r="T26" i="28"/>
  <c r="P27" i="28"/>
  <c r="Q27" i="28"/>
  <c r="R27" i="28"/>
  <c r="R142" i="28"/>
  <c r="S27" i="28"/>
  <c r="T27" i="28"/>
  <c r="T142" i="28" s="1"/>
  <c r="P28" i="28"/>
  <c r="Q28" i="28"/>
  <c r="Q143" i="28" s="1"/>
  <c r="R28" i="28"/>
  <c r="S28" i="28"/>
  <c r="T28" i="28"/>
  <c r="T143" i="28"/>
  <c r="P29" i="28"/>
  <c r="Q29" i="28"/>
  <c r="R29" i="28"/>
  <c r="R144" i="28"/>
  <c r="S29" i="28"/>
  <c r="T29" i="28"/>
  <c r="P30" i="28"/>
  <c r="P145" i="28" s="1"/>
  <c r="Q30" i="28"/>
  <c r="R30" i="28"/>
  <c r="S30" i="28"/>
  <c r="T30" i="28"/>
  <c r="P31" i="28"/>
  <c r="Q31" i="28"/>
  <c r="R31" i="28"/>
  <c r="R146" i="28" s="1"/>
  <c r="S31" i="28"/>
  <c r="S146" i="28" s="1"/>
  <c r="T31" i="28"/>
  <c r="P33" i="28"/>
  <c r="Q33" i="28"/>
  <c r="R33" i="28"/>
  <c r="R148" i="28" s="1"/>
  <c r="S33" i="28"/>
  <c r="T33" i="28"/>
  <c r="Z33" i="28"/>
  <c r="AA33" i="28"/>
  <c r="AB33" i="28"/>
  <c r="AC33" i="28"/>
  <c r="P34" i="28"/>
  <c r="Q34" i="28"/>
  <c r="R34" i="28"/>
  <c r="R149" i="28" s="1"/>
  <c r="S34" i="28"/>
  <c r="T34" i="28"/>
  <c r="T149" i="28" s="1"/>
  <c r="P35" i="28"/>
  <c r="P150" i="28" s="1"/>
  <c r="Q35" i="28"/>
  <c r="R35" i="28"/>
  <c r="S35" i="28"/>
  <c r="T35" i="28"/>
  <c r="Z35" i="28"/>
  <c r="AA35" i="28"/>
  <c r="AB35" i="28"/>
  <c r="AB150" i="28" s="1"/>
  <c r="AC35" i="28"/>
  <c r="AC150" i="28" s="1"/>
  <c r="P36" i="28"/>
  <c r="Q36" i="28"/>
  <c r="R36" i="28"/>
  <c r="R151" i="28" s="1"/>
  <c r="S36" i="28"/>
  <c r="T36" i="28"/>
  <c r="T151" i="28" s="1"/>
  <c r="P37" i="28"/>
  <c r="Q37" i="28"/>
  <c r="R37" i="28"/>
  <c r="R152" i="28" s="1"/>
  <c r="S37" i="28"/>
  <c r="T37" i="28"/>
  <c r="P38" i="28"/>
  <c r="Q38" i="28"/>
  <c r="Q153" i="28" s="1"/>
  <c r="R38" i="28"/>
  <c r="R153" i="28" s="1"/>
  <c r="S38" i="28"/>
  <c r="T38" i="28"/>
  <c r="Z38" i="28"/>
  <c r="Z153" i="28" s="1"/>
  <c r="AA38" i="28"/>
  <c r="AA153" i="28" s="1"/>
  <c r="AB38" i="28"/>
  <c r="AB153" i="28" s="1"/>
  <c r="AC38" i="28"/>
  <c r="AC153" i="28" s="1"/>
  <c r="P39" i="28"/>
  <c r="Q39" i="28"/>
  <c r="R39" i="28"/>
  <c r="S39" i="28"/>
  <c r="T39" i="28"/>
  <c r="T154" i="28" s="1"/>
  <c r="Z39" i="28"/>
  <c r="AA39" i="28"/>
  <c r="AA154" i="28" s="1"/>
  <c r="AB39" i="28"/>
  <c r="AB154" i="28"/>
  <c r="AC39" i="28"/>
  <c r="AC154" i="28" s="1"/>
  <c r="P40" i="28"/>
  <c r="Q40" i="28"/>
  <c r="R40" i="28"/>
  <c r="S40" i="28"/>
  <c r="T40" i="28"/>
  <c r="Z40" i="28"/>
  <c r="Z155" i="28"/>
  <c r="AK155" i="28" s="1"/>
  <c r="CH99" i="9" s="1"/>
  <c r="AA40" i="28"/>
  <c r="AB40" i="28"/>
  <c r="AC40" i="28"/>
  <c r="P41" i="28"/>
  <c r="P156" i="28" s="1"/>
  <c r="Q41" i="28"/>
  <c r="R41" i="28"/>
  <c r="S41" i="28"/>
  <c r="T41" i="28"/>
  <c r="Z41" i="28"/>
  <c r="Z156" i="28"/>
  <c r="AA41" i="28"/>
  <c r="AA156" i="28"/>
  <c r="AB41" i="28"/>
  <c r="AB156" i="28"/>
  <c r="AC41" i="28"/>
  <c r="AC156" i="28" s="1"/>
  <c r="P42" i="28"/>
  <c r="Q42" i="28"/>
  <c r="R42" i="28"/>
  <c r="R157" i="28" s="1"/>
  <c r="S42" i="28"/>
  <c r="T42" i="28"/>
  <c r="T157" i="28" s="1"/>
  <c r="Z42" i="28"/>
  <c r="Z157" i="28" s="1"/>
  <c r="AA42" i="28"/>
  <c r="AA157" i="28" s="1"/>
  <c r="AB42" i="28"/>
  <c r="AC42" i="28"/>
  <c r="AC157" i="28" s="1"/>
  <c r="P43" i="28"/>
  <c r="Q43" i="28"/>
  <c r="R43" i="28"/>
  <c r="R158" i="28" s="1"/>
  <c r="S43" i="28"/>
  <c r="T43" i="28"/>
  <c r="Z43" i="28"/>
  <c r="AA43" i="28"/>
  <c r="AB43" i="28"/>
  <c r="AC43" i="28"/>
  <c r="AC158" i="28" s="1"/>
  <c r="P45" i="28"/>
  <c r="P160" i="28" s="1"/>
  <c r="Q45" i="28"/>
  <c r="R45" i="28"/>
  <c r="S45" i="28"/>
  <c r="T45" i="28"/>
  <c r="T160" i="28" s="1"/>
  <c r="Z45" i="28"/>
  <c r="Z160" i="28" s="1"/>
  <c r="AA45" i="28"/>
  <c r="AA160" i="28" s="1"/>
  <c r="AB45" i="28"/>
  <c r="AC45" i="28"/>
  <c r="AC160" i="28" s="1"/>
  <c r="P46" i="28"/>
  <c r="Q46" i="28"/>
  <c r="R46" i="28"/>
  <c r="R161" i="28" s="1"/>
  <c r="S46" i="28"/>
  <c r="T46" i="28"/>
  <c r="Z46" i="28"/>
  <c r="Z161" i="28"/>
  <c r="AA46" i="28"/>
  <c r="AA161" i="28" s="1"/>
  <c r="AB46" i="28"/>
  <c r="AB161" i="28"/>
  <c r="AC46" i="28"/>
  <c r="AC161" i="28" s="1"/>
  <c r="P47" i="28"/>
  <c r="Q47" i="28"/>
  <c r="Q162" i="28" s="1"/>
  <c r="R47" i="28"/>
  <c r="R162" i="28"/>
  <c r="S47" i="28"/>
  <c r="S162" i="28" s="1"/>
  <c r="T47" i="28"/>
  <c r="Z47" i="28"/>
  <c r="AA47" i="28"/>
  <c r="AB47" i="28"/>
  <c r="AC47" i="28"/>
  <c r="P48" i="28"/>
  <c r="Q48" i="28"/>
  <c r="R48" i="28"/>
  <c r="S48" i="28"/>
  <c r="T48" i="28"/>
  <c r="P49" i="28"/>
  <c r="P164" i="28" s="1"/>
  <c r="Q49" i="28"/>
  <c r="R49" i="28"/>
  <c r="R164" i="28"/>
  <c r="S49" i="28"/>
  <c r="S164" i="28" s="1"/>
  <c r="T49" i="28"/>
  <c r="T164" i="28" s="1"/>
  <c r="P51" i="28"/>
  <c r="Q51" i="28"/>
  <c r="R51" i="28"/>
  <c r="R166" i="28"/>
  <c r="S51" i="28"/>
  <c r="T51" i="28"/>
  <c r="Z51" i="28"/>
  <c r="Z166" i="28"/>
  <c r="AA51" i="28"/>
  <c r="AA166" i="28"/>
  <c r="AB51" i="28"/>
  <c r="AB166" i="28" s="1"/>
  <c r="AC51" i="28"/>
  <c r="AC166" i="28" s="1"/>
  <c r="P52" i="28"/>
  <c r="Q52" i="28"/>
  <c r="R52" i="28"/>
  <c r="R167" i="28" s="1"/>
  <c r="S52" i="28"/>
  <c r="S167" i="28" s="1"/>
  <c r="T52" i="28"/>
  <c r="Z52" i="28"/>
  <c r="Z167" i="28" s="1"/>
  <c r="AA52" i="28"/>
  <c r="AB52" i="28"/>
  <c r="AB167" i="28" s="1"/>
  <c r="AC52" i="28"/>
  <c r="AC167" i="28" s="1"/>
  <c r="P53" i="28"/>
  <c r="Q53" i="28"/>
  <c r="R53" i="28"/>
  <c r="R168" i="28" s="1"/>
  <c r="S53" i="28"/>
  <c r="T53" i="28"/>
  <c r="Z53" i="28"/>
  <c r="Z168" i="28" s="1"/>
  <c r="AA53" i="28"/>
  <c r="AA168" i="28" s="1"/>
  <c r="AB53" i="28"/>
  <c r="AB168" i="28" s="1"/>
  <c r="AC53" i="28"/>
  <c r="AC168" i="28" s="1"/>
  <c r="P54" i="28"/>
  <c r="Q54" i="28"/>
  <c r="R54" i="28"/>
  <c r="R169" i="28" s="1"/>
  <c r="AA172" i="28" s="1"/>
  <c r="S54" i="28"/>
  <c r="T54" i="28"/>
  <c r="T169" i="28" s="1"/>
  <c r="P55" i="28"/>
  <c r="Q55" i="28"/>
  <c r="R55" i="28"/>
  <c r="R170" i="28" s="1"/>
  <c r="S55" i="28"/>
  <c r="T55" i="28"/>
  <c r="P56" i="28"/>
  <c r="Q56" i="28"/>
  <c r="R56" i="28"/>
  <c r="S56" i="28"/>
  <c r="T56" i="28"/>
  <c r="Z56" i="28"/>
  <c r="Z171" i="28" s="1"/>
  <c r="AA56" i="28"/>
  <c r="AA171" i="28" s="1"/>
  <c r="AB56" i="28"/>
  <c r="AB171" i="28" s="1"/>
  <c r="AC56" i="28"/>
  <c r="AC171" i="28" s="1"/>
  <c r="P57" i="28"/>
  <c r="Q57" i="28"/>
  <c r="R57" i="28"/>
  <c r="R172" i="28" s="1"/>
  <c r="S57" i="28"/>
  <c r="T57" i="28"/>
  <c r="Z57" i="28"/>
  <c r="Z173" i="28" s="1"/>
  <c r="AA57" i="28"/>
  <c r="AB57" i="28"/>
  <c r="AB173" i="28" s="1"/>
  <c r="AC57" i="28"/>
  <c r="AC173" i="28" s="1"/>
  <c r="P58" i="28"/>
  <c r="Q58" i="28"/>
  <c r="Q173" i="28" s="1"/>
  <c r="AI173" i="28" s="1"/>
  <c r="EG41" i="7" s="1"/>
  <c r="R58" i="28"/>
  <c r="R173" i="28" s="1"/>
  <c r="S58" i="28"/>
  <c r="T58" i="28"/>
  <c r="T173" i="28" s="1"/>
  <c r="Z58" i="28"/>
  <c r="AA58" i="28"/>
  <c r="AB58" i="28"/>
  <c r="AC58" i="28"/>
  <c r="P59" i="28"/>
  <c r="Q59" i="28"/>
  <c r="R59" i="28"/>
  <c r="R174" i="28" s="1"/>
  <c r="S59" i="28"/>
  <c r="S174" i="28" s="1"/>
  <c r="T59" i="28"/>
  <c r="Z59" i="28"/>
  <c r="AA59" i="28"/>
  <c r="AB59" i="28"/>
  <c r="AC59" i="28"/>
  <c r="P60" i="28"/>
  <c r="Q60" i="28"/>
  <c r="R60" i="28"/>
  <c r="R175" i="28" s="1"/>
  <c r="S60" i="28"/>
  <c r="T60" i="28"/>
  <c r="Z60" i="28"/>
  <c r="AA60" i="28"/>
  <c r="AB60" i="28"/>
  <c r="AC60" i="28"/>
  <c r="P62" i="28"/>
  <c r="Q62" i="28"/>
  <c r="S62" i="28"/>
  <c r="T62" i="28"/>
  <c r="T123" i="28" s="1"/>
  <c r="T64" i="28"/>
  <c r="Z64" i="28"/>
  <c r="AA64" i="28"/>
  <c r="AC64" i="28"/>
  <c r="AI64" i="28"/>
  <c r="AJ64" i="28"/>
  <c r="AK64" i="28"/>
  <c r="AL64" i="28"/>
  <c r="P65" i="28"/>
  <c r="Q65" i="28"/>
  <c r="S65" i="28"/>
  <c r="T65" i="28"/>
  <c r="P66" i="28"/>
  <c r="Q66" i="28"/>
  <c r="S66" i="28"/>
  <c r="T66" i="28"/>
  <c r="Z67" i="28"/>
  <c r="AA67" i="28"/>
  <c r="AC67" i="28"/>
  <c r="AI67" i="28"/>
  <c r="AJ67" i="28"/>
  <c r="AK67" i="28"/>
  <c r="AL67" i="28"/>
  <c r="P68" i="28"/>
  <c r="Q68" i="28"/>
  <c r="S68" i="28"/>
  <c r="T68" i="28"/>
  <c r="P69" i="28"/>
  <c r="Q69" i="28"/>
  <c r="S69" i="28"/>
  <c r="T69" i="28"/>
  <c r="T130" i="28" s="1"/>
  <c r="P70" i="28"/>
  <c r="Q70" i="28"/>
  <c r="S70" i="28"/>
  <c r="S131" i="28" s="1"/>
  <c r="T70" i="28"/>
  <c r="P72" i="28"/>
  <c r="Q72" i="28"/>
  <c r="Q133" i="28" s="1"/>
  <c r="AI133" i="28" s="1"/>
  <c r="Z41" i="7" s="1"/>
  <c r="S72" i="28"/>
  <c r="T72" i="28"/>
  <c r="T133" i="28" s="1"/>
  <c r="P73" i="28"/>
  <c r="Q73" i="28"/>
  <c r="S73" i="28"/>
  <c r="T73" i="28"/>
  <c r="Z73" i="28"/>
  <c r="AA73" i="28"/>
  <c r="AC73" i="28"/>
  <c r="AI73" i="28"/>
  <c r="AJ73" i="28"/>
  <c r="AK73" i="28"/>
  <c r="AL73" i="28"/>
  <c r="P74" i="28"/>
  <c r="Q74" i="28"/>
  <c r="Q135" i="28" s="1"/>
  <c r="S74" i="28"/>
  <c r="S135" i="28" s="1"/>
  <c r="T74" i="28"/>
  <c r="Z74" i="28"/>
  <c r="AA74" i="28"/>
  <c r="AC74" i="28"/>
  <c r="AI74" i="28"/>
  <c r="AJ74" i="28"/>
  <c r="AK74" i="28"/>
  <c r="AL74" i="28"/>
  <c r="P75" i="28"/>
  <c r="Q75" i="28"/>
  <c r="S75" i="28"/>
  <c r="S136" i="28" s="1"/>
  <c r="T75" i="28"/>
  <c r="Z75" i="28"/>
  <c r="AA75" i="28"/>
  <c r="AC75" i="28"/>
  <c r="AI75" i="28"/>
  <c r="AJ75" i="28"/>
  <c r="AK75" i="28"/>
  <c r="AL75" i="28"/>
  <c r="P76" i="28"/>
  <c r="P137" i="28" s="1"/>
  <c r="Q76" i="28"/>
  <c r="Q137" i="28"/>
  <c r="S76" i="28"/>
  <c r="S137" i="28" s="1"/>
  <c r="T76" i="28"/>
  <c r="P77" i="28"/>
  <c r="P138" i="28" s="1"/>
  <c r="Q77" i="28"/>
  <c r="S77" i="28"/>
  <c r="T77" i="28"/>
  <c r="P78" i="28"/>
  <c r="Q78" i="28"/>
  <c r="Q139" i="28" s="1"/>
  <c r="S78" i="28"/>
  <c r="T78" i="28"/>
  <c r="P79" i="28"/>
  <c r="Q79" i="28"/>
  <c r="S79" i="28"/>
  <c r="T79" i="28"/>
  <c r="T140" i="28" s="1"/>
  <c r="P80" i="28"/>
  <c r="Q80" i="28"/>
  <c r="S80" i="28"/>
  <c r="T80" i="28"/>
  <c r="Z80" i="28"/>
  <c r="AA80" i="28"/>
  <c r="AC80" i="28"/>
  <c r="AI80" i="28"/>
  <c r="AJ80" i="28"/>
  <c r="AK80" i="28"/>
  <c r="AL80" i="28"/>
  <c r="P81" i="28"/>
  <c r="P142" i="28" s="1"/>
  <c r="Q81" i="28"/>
  <c r="S81" i="28"/>
  <c r="T81" i="28"/>
  <c r="P82" i="28"/>
  <c r="Q82" i="28"/>
  <c r="S82" i="28"/>
  <c r="T82" i="28"/>
  <c r="P83" i="28"/>
  <c r="Q83" i="28"/>
  <c r="S83" i="28"/>
  <c r="T83" i="28"/>
  <c r="T144" i="28" s="1"/>
  <c r="P84" i="28"/>
  <c r="Q84" i="28"/>
  <c r="S84" i="28"/>
  <c r="T84" i="28"/>
  <c r="P85" i="28"/>
  <c r="Q85" i="28"/>
  <c r="Q146" i="28" s="1"/>
  <c r="S85" i="28"/>
  <c r="T85" i="28"/>
  <c r="Z86" i="28"/>
  <c r="AA86" i="28"/>
  <c r="AC86" i="28"/>
  <c r="AI86" i="28"/>
  <c r="AJ86" i="28"/>
  <c r="AK86" i="28"/>
  <c r="AL86" i="28"/>
  <c r="P87" i="28"/>
  <c r="Q87" i="28"/>
  <c r="Q148" i="28" s="1"/>
  <c r="S87" i="28"/>
  <c r="S148" i="28"/>
  <c r="T87" i="28"/>
  <c r="P88" i="28"/>
  <c r="P149" i="28" s="1"/>
  <c r="Q88" i="28"/>
  <c r="S88" i="28"/>
  <c r="T88" i="28"/>
  <c r="Z88" i="28"/>
  <c r="AA88" i="28"/>
  <c r="AC88" i="28"/>
  <c r="AI88" i="28"/>
  <c r="AJ88" i="28"/>
  <c r="AK88" i="28"/>
  <c r="AL88" i="28"/>
  <c r="P89" i="28"/>
  <c r="Q89" i="28"/>
  <c r="Q150" i="28" s="1"/>
  <c r="S89" i="28"/>
  <c r="T89" i="28"/>
  <c r="T150" i="28" s="1"/>
  <c r="Z89" i="28"/>
  <c r="AA89" i="28"/>
  <c r="AC89" i="28"/>
  <c r="AI89" i="28"/>
  <c r="AJ89" i="28"/>
  <c r="AK89" i="28"/>
  <c r="AL89" i="28"/>
  <c r="P90" i="28"/>
  <c r="Q90" i="28"/>
  <c r="S90" i="28"/>
  <c r="S151" i="28" s="1"/>
  <c r="T90" i="28"/>
  <c r="P91" i="28"/>
  <c r="Q91" i="28"/>
  <c r="S91" i="28"/>
  <c r="T91" i="28"/>
  <c r="P92" i="28"/>
  <c r="Q92" i="28"/>
  <c r="S92" i="28"/>
  <c r="T92" i="28"/>
  <c r="Z92" i="28"/>
  <c r="AA92" i="28"/>
  <c r="AC92" i="28"/>
  <c r="AI92" i="28"/>
  <c r="AJ92" i="28"/>
  <c r="AK92" i="28"/>
  <c r="AL92" i="28"/>
  <c r="P93" i="28"/>
  <c r="Q93" i="28"/>
  <c r="S93" i="28"/>
  <c r="T93" i="28"/>
  <c r="Z93" i="28"/>
  <c r="AA93" i="28"/>
  <c r="AC93" i="28"/>
  <c r="AI93" i="28"/>
  <c r="AJ93" i="28"/>
  <c r="AK93" i="28"/>
  <c r="AL93" i="28"/>
  <c r="P94" i="28"/>
  <c r="P155" i="28" s="1"/>
  <c r="Q94" i="28"/>
  <c r="S94" i="28"/>
  <c r="T94" i="28"/>
  <c r="Z94" i="28"/>
  <c r="AA94" i="28"/>
  <c r="AC94" i="28"/>
  <c r="AI94" i="28"/>
  <c r="AJ94" i="28"/>
  <c r="AK94" i="28"/>
  <c r="AL94" i="28"/>
  <c r="P95" i="28"/>
  <c r="Q95" i="28"/>
  <c r="Q156" i="28" s="1"/>
  <c r="AI156" i="28" s="1"/>
  <c r="S95" i="28"/>
  <c r="S156" i="28" s="1"/>
  <c r="T95" i="28"/>
  <c r="Z95" i="28"/>
  <c r="AA95" i="28"/>
  <c r="AC95" i="28"/>
  <c r="AI95" i="28"/>
  <c r="AJ95" i="28"/>
  <c r="AK95" i="28"/>
  <c r="AL95" i="28"/>
  <c r="P96" i="28"/>
  <c r="Q96" i="28"/>
  <c r="Q157" i="28" s="1"/>
  <c r="AI157" i="28" s="1"/>
  <c r="CN41" i="7" s="1"/>
  <c r="CP41" i="7" s="1"/>
  <c r="S96" i="28"/>
  <c r="T96" i="28"/>
  <c r="Z96" i="28"/>
  <c r="AA96" i="28"/>
  <c r="AC96" i="28"/>
  <c r="AI96" i="28"/>
  <c r="AJ96" i="28"/>
  <c r="AK96" i="28"/>
  <c r="AL96" i="28"/>
  <c r="P97" i="28"/>
  <c r="Q97" i="28"/>
  <c r="S97" i="28"/>
  <c r="T97" i="28"/>
  <c r="Z98" i="28"/>
  <c r="AA98" i="28"/>
  <c r="AC98" i="28"/>
  <c r="AI98" i="28"/>
  <c r="AJ98" i="28"/>
  <c r="P99" i="28"/>
  <c r="Q99" i="28"/>
  <c r="Q160" i="28" s="1"/>
  <c r="AI160" i="28" s="1"/>
  <c r="S99" i="28"/>
  <c r="T99" i="28"/>
  <c r="Z99" i="28"/>
  <c r="AA99" i="28"/>
  <c r="AC99" i="28"/>
  <c r="AI99" i="28"/>
  <c r="AJ99" i="28"/>
  <c r="AK99" i="28"/>
  <c r="AL99" i="28"/>
  <c r="P100" i="28"/>
  <c r="Q100" i="28"/>
  <c r="Q161" i="28" s="1"/>
  <c r="AI161" i="28" s="1"/>
  <c r="S100" i="28"/>
  <c r="T100" i="28"/>
  <c r="T161" i="28" s="1"/>
  <c r="P101" i="28"/>
  <c r="P162" i="28" s="1"/>
  <c r="Q101" i="28"/>
  <c r="S101" i="28"/>
  <c r="T101" i="28"/>
  <c r="Z101" i="28"/>
  <c r="AA101" i="28"/>
  <c r="AC101" i="28"/>
  <c r="AI101" i="28"/>
  <c r="AJ101" i="28"/>
  <c r="AK101" i="28"/>
  <c r="AL101" i="28"/>
  <c r="P102" i="28"/>
  <c r="P163" i="28" s="1"/>
  <c r="Q102" i="28"/>
  <c r="S102" i="28"/>
  <c r="T102" i="28"/>
  <c r="P103" i="28"/>
  <c r="Q103" i="28"/>
  <c r="S103" i="28"/>
  <c r="T103" i="28"/>
  <c r="Z104" i="28"/>
  <c r="AA104" i="28"/>
  <c r="AC104" i="28"/>
  <c r="AI104" i="28"/>
  <c r="AJ104" i="28"/>
  <c r="AK104" i="28"/>
  <c r="AL104" i="28"/>
  <c r="P105" i="28"/>
  <c r="P166" i="28" s="1"/>
  <c r="Q105" i="28"/>
  <c r="S105" i="28"/>
  <c r="S166" i="28" s="1"/>
  <c r="T105" i="28"/>
  <c r="T166" i="28"/>
  <c r="Z105" i="28"/>
  <c r="Z113" i="28" s="1"/>
  <c r="AA105" i="28"/>
  <c r="AA113" i="28" s="1"/>
  <c r="AC105" i="28"/>
  <c r="AI105" i="28"/>
  <c r="AI113" i="28" s="1"/>
  <c r="AJ105" i="28"/>
  <c r="AJ113" i="28" s="1"/>
  <c r="AK105" i="28"/>
  <c r="AL105" i="28"/>
  <c r="P106" i="28"/>
  <c r="P167" i="28" s="1"/>
  <c r="Q106" i="28"/>
  <c r="Q167" i="28" s="1"/>
  <c r="AI167" i="28" s="1"/>
  <c r="DO41" i="7" s="1"/>
  <c r="S106" i="28"/>
  <c r="T106" i="28"/>
  <c r="T167" i="28" s="1"/>
  <c r="P107" i="28"/>
  <c r="Q107" i="28"/>
  <c r="S107" i="28"/>
  <c r="S168" i="28" s="1"/>
  <c r="T107" i="28"/>
  <c r="Z107" i="28"/>
  <c r="AA107" i="28"/>
  <c r="AC107" i="28"/>
  <c r="AC113" i="28" s="1"/>
  <c r="AI107" i="28"/>
  <c r="AJ107" i="28"/>
  <c r="AK107" i="28"/>
  <c r="AL107" i="28"/>
  <c r="AL113" i="28" s="1"/>
  <c r="P108" i="28"/>
  <c r="Q108" i="28"/>
  <c r="Q169" i="28"/>
  <c r="S108" i="28"/>
  <c r="S169" i="28" s="1"/>
  <c r="T108" i="28"/>
  <c r="P109" i="28"/>
  <c r="P170" i="28" s="1"/>
  <c r="Q109" i="28"/>
  <c r="Q170" i="28" s="1"/>
  <c r="S109" i="28"/>
  <c r="T109" i="28"/>
  <c r="T170" i="28" s="1"/>
  <c r="P110" i="28"/>
  <c r="P171" i="28" s="1"/>
  <c r="AK171" i="28" s="1"/>
  <c r="Q110" i="28"/>
  <c r="S110" i="28"/>
  <c r="S171" i="28" s="1"/>
  <c r="T110" i="28"/>
  <c r="P111" i="28"/>
  <c r="P172" i="28" s="1"/>
  <c r="Q111" i="28"/>
  <c r="S111" i="28"/>
  <c r="T111" i="28"/>
  <c r="T172" i="28" s="1"/>
  <c r="P112" i="28"/>
  <c r="P173" i="28" s="1"/>
  <c r="Q112" i="28"/>
  <c r="S112" i="28"/>
  <c r="S173" i="28" s="1"/>
  <c r="T112" i="28"/>
  <c r="P113" i="28"/>
  <c r="Q113" i="28"/>
  <c r="Q174" i="28"/>
  <c r="S113" i="28"/>
  <c r="T113" i="28"/>
  <c r="P114" i="28"/>
  <c r="Q114" i="28"/>
  <c r="Q175" i="28" s="1"/>
  <c r="S114" i="28"/>
  <c r="T114" i="28"/>
  <c r="T175" i="28" s="1"/>
  <c r="Z114" i="28"/>
  <c r="AA114" i="28"/>
  <c r="AC114" i="28"/>
  <c r="AI114" i="28"/>
  <c r="AJ114" i="28"/>
  <c r="AK114" i="28"/>
  <c r="AL114" i="28"/>
  <c r="AC123" i="28"/>
  <c r="Z126" i="28"/>
  <c r="R130" i="28"/>
  <c r="R140" i="28"/>
  <c r="R143" i="28"/>
  <c r="R145" i="28"/>
  <c r="R150" i="28"/>
  <c r="Z150" i="28"/>
  <c r="AA150" i="28"/>
  <c r="S155" i="28"/>
  <c r="AA155" i="28"/>
  <c r="AB155" i="28"/>
  <c r="AA158" i="28"/>
  <c r="AB158" i="28"/>
  <c r="R160" i="28"/>
  <c r="AB160" i="28"/>
  <c r="AA167" i="28"/>
  <c r="R171" i="28"/>
  <c r="Q172" i="28"/>
  <c r="AA173" i="28"/>
  <c r="P8" i="27"/>
  <c r="Q8" i="27"/>
  <c r="Q10" i="27" s="1"/>
  <c r="R8" i="27"/>
  <c r="R123" i="27" s="1"/>
  <c r="S8" i="27"/>
  <c r="T8" i="27"/>
  <c r="Z8" i="27"/>
  <c r="Z10" i="27" s="1"/>
  <c r="Z125" i="27" s="1"/>
  <c r="AA8" i="27"/>
  <c r="AB8" i="27"/>
  <c r="AC8" i="27"/>
  <c r="AC123" i="27"/>
  <c r="P9" i="27"/>
  <c r="P10" i="27" s="1"/>
  <c r="P125" i="27" s="1"/>
  <c r="Q9" i="27"/>
  <c r="R9" i="27"/>
  <c r="R124" i="27"/>
  <c r="S9" i="27"/>
  <c r="S124" i="27" s="1"/>
  <c r="T9" i="27"/>
  <c r="Z9" i="27"/>
  <c r="AA9" i="27"/>
  <c r="AA124" i="27" s="1"/>
  <c r="AB9" i="27"/>
  <c r="AC9" i="27"/>
  <c r="AC124" i="27"/>
  <c r="P11" i="27"/>
  <c r="P126" i="27" s="1"/>
  <c r="Q11" i="27"/>
  <c r="R11" i="27"/>
  <c r="S11" i="27"/>
  <c r="S126" i="27" s="1"/>
  <c r="T11" i="27"/>
  <c r="Z11" i="27"/>
  <c r="Z126" i="27" s="1"/>
  <c r="AA11" i="27"/>
  <c r="AA126" i="27" s="1"/>
  <c r="AB11" i="27"/>
  <c r="AB126" i="27" s="1"/>
  <c r="AC11" i="27"/>
  <c r="AC126" i="27" s="1"/>
  <c r="P12" i="27"/>
  <c r="Q12" i="27"/>
  <c r="Q13" i="27" s="1"/>
  <c r="R12" i="27"/>
  <c r="R127" i="27"/>
  <c r="S12" i="27"/>
  <c r="S127" i="27" s="1"/>
  <c r="T12" i="27"/>
  <c r="P14" i="27"/>
  <c r="Q14" i="27"/>
  <c r="Q17" i="27" s="1"/>
  <c r="R14" i="27"/>
  <c r="S14" i="27"/>
  <c r="T14" i="27"/>
  <c r="Z14" i="27"/>
  <c r="Z129" i="27" s="1"/>
  <c r="AA14" i="27"/>
  <c r="AB14" i="27"/>
  <c r="AB129" i="27" s="1"/>
  <c r="AC14" i="27"/>
  <c r="AC129" i="27" s="1"/>
  <c r="P15" i="27"/>
  <c r="Q15" i="27"/>
  <c r="R15" i="27"/>
  <c r="R130" i="27"/>
  <c r="S15" i="27"/>
  <c r="S130" i="27" s="1"/>
  <c r="AB130" i="27" s="1"/>
  <c r="T15" i="27"/>
  <c r="P16" i="27"/>
  <c r="P17" i="27"/>
  <c r="Q16" i="27"/>
  <c r="R16" i="27"/>
  <c r="R131" i="27" s="1"/>
  <c r="S16" i="27"/>
  <c r="T16" i="27"/>
  <c r="T131" i="27" s="1"/>
  <c r="P18" i="27"/>
  <c r="Q18" i="27"/>
  <c r="R18" i="27"/>
  <c r="R133" i="27" s="1"/>
  <c r="S18" i="27"/>
  <c r="T18" i="27"/>
  <c r="P19" i="27"/>
  <c r="Q19" i="27"/>
  <c r="R19" i="27"/>
  <c r="R134" i="27" s="1"/>
  <c r="S19" i="27"/>
  <c r="S134" i="27" s="1"/>
  <c r="T19" i="27"/>
  <c r="Z19" i="27"/>
  <c r="AA19" i="27"/>
  <c r="AA133" i="27" s="1"/>
  <c r="AB19" i="27"/>
  <c r="AC19" i="27"/>
  <c r="P20" i="27"/>
  <c r="Q20" i="27"/>
  <c r="R20" i="27"/>
  <c r="R135" i="27" s="1"/>
  <c r="S20" i="27"/>
  <c r="T20" i="27"/>
  <c r="P21" i="27"/>
  <c r="Q21" i="27"/>
  <c r="R21" i="27"/>
  <c r="R136" i="27" s="1"/>
  <c r="S21" i="27"/>
  <c r="T21" i="27"/>
  <c r="T136" i="27" s="1"/>
  <c r="P22" i="27"/>
  <c r="Q22" i="27"/>
  <c r="R22" i="27"/>
  <c r="R137" i="27" s="1"/>
  <c r="S22" i="27"/>
  <c r="S137" i="27" s="1"/>
  <c r="T22" i="27"/>
  <c r="P23" i="27"/>
  <c r="Q23" i="27"/>
  <c r="Q138" i="27"/>
  <c r="R23" i="27"/>
  <c r="R138" i="27"/>
  <c r="S23" i="27"/>
  <c r="T23" i="27"/>
  <c r="T138" i="27" s="1"/>
  <c r="P24" i="27"/>
  <c r="Q24" i="27"/>
  <c r="R24" i="27"/>
  <c r="R139" i="27" s="1"/>
  <c r="S24" i="27"/>
  <c r="T24" i="27"/>
  <c r="T139" i="27" s="1"/>
  <c r="Z24" i="27"/>
  <c r="Z28" i="27"/>
  <c r="AA24" i="27"/>
  <c r="AB24" i="27"/>
  <c r="AC24" i="27"/>
  <c r="P25" i="27"/>
  <c r="P140" i="27" s="1"/>
  <c r="Q25" i="27"/>
  <c r="R25" i="27"/>
  <c r="S25" i="27"/>
  <c r="T25" i="27"/>
  <c r="Z25" i="27"/>
  <c r="Z140" i="27" s="1"/>
  <c r="AA25" i="27"/>
  <c r="AA140" i="27" s="1"/>
  <c r="AB25" i="27"/>
  <c r="AB140" i="27" s="1"/>
  <c r="AB28" i="27"/>
  <c r="AC25" i="27"/>
  <c r="AC140" i="27" s="1"/>
  <c r="P26" i="27"/>
  <c r="Q26" i="27"/>
  <c r="R26" i="27"/>
  <c r="R141" i="27"/>
  <c r="S26" i="27"/>
  <c r="T26" i="27"/>
  <c r="P27" i="27"/>
  <c r="P142" i="27"/>
  <c r="Q27" i="27"/>
  <c r="R27" i="27"/>
  <c r="R142" i="27"/>
  <c r="S27" i="27"/>
  <c r="T27" i="27"/>
  <c r="P28" i="27"/>
  <c r="Q28" i="27"/>
  <c r="Q143" i="27" s="1"/>
  <c r="R28" i="27"/>
  <c r="R143" i="27" s="1"/>
  <c r="S28" i="27"/>
  <c r="T28" i="27"/>
  <c r="T143" i="27" s="1"/>
  <c r="P29" i="27"/>
  <c r="Q29" i="27"/>
  <c r="R29" i="27"/>
  <c r="R32" i="27" s="1"/>
  <c r="R147" i="27" s="1"/>
  <c r="S29" i="27"/>
  <c r="T29" i="27"/>
  <c r="P30" i="27"/>
  <c r="Q30" i="27"/>
  <c r="R30" i="27"/>
  <c r="R145" i="27" s="1"/>
  <c r="S30" i="27"/>
  <c r="T30" i="27"/>
  <c r="T32" i="27" s="1"/>
  <c r="T147" i="27" s="1"/>
  <c r="P31" i="27"/>
  <c r="Q31" i="27"/>
  <c r="R31" i="27"/>
  <c r="R146" i="27"/>
  <c r="S31" i="27"/>
  <c r="S146" i="27" s="1"/>
  <c r="T31" i="27"/>
  <c r="P33" i="27"/>
  <c r="P148" i="27"/>
  <c r="Q33" i="27"/>
  <c r="R33" i="27"/>
  <c r="R148" i="27" s="1"/>
  <c r="S33" i="27"/>
  <c r="S148" i="27" s="1"/>
  <c r="T33" i="27"/>
  <c r="Z33" i="27"/>
  <c r="AA33" i="27"/>
  <c r="AB33" i="27"/>
  <c r="AC33" i="27"/>
  <c r="P34" i="27"/>
  <c r="Q34" i="27"/>
  <c r="R34" i="27"/>
  <c r="R149" i="27"/>
  <c r="S34" i="27"/>
  <c r="T34" i="27"/>
  <c r="P35" i="27"/>
  <c r="Q35" i="27"/>
  <c r="R35" i="27"/>
  <c r="R150" i="27" s="1"/>
  <c r="S35" i="27"/>
  <c r="T35" i="27"/>
  <c r="Z35" i="27"/>
  <c r="Z150" i="27" s="1"/>
  <c r="AA35" i="27"/>
  <c r="AA150" i="27" s="1"/>
  <c r="AB35" i="27"/>
  <c r="AB150" i="27"/>
  <c r="AC35" i="27"/>
  <c r="AC150" i="27" s="1"/>
  <c r="P36" i="27"/>
  <c r="Q36" i="27"/>
  <c r="Q151" i="27"/>
  <c r="R36" i="27"/>
  <c r="R151" i="27" s="1"/>
  <c r="AA151" i="27" s="1"/>
  <c r="S36" i="27"/>
  <c r="T36" i="27"/>
  <c r="P37" i="27"/>
  <c r="Q37" i="27"/>
  <c r="R37" i="27"/>
  <c r="R152" i="27" s="1"/>
  <c r="S37" i="27"/>
  <c r="T37" i="27"/>
  <c r="P38" i="27"/>
  <c r="Q38" i="27"/>
  <c r="Q153" i="27" s="1"/>
  <c r="R38" i="27"/>
  <c r="R153" i="27"/>
  <c r="S38" i="27"/>
  <c r="T38" i="27"/>
  <c r="Z38" i="27"/>
  <c r="Z153" i="27"/>
  <c r="AI153" i="27" s="1"/>
  <c r="AA38" i="27"/>
  <c r="AA153" i="27"/>
  <c r="AB38" i="27"/>
  <c r="AB153" i="27" s="1"/>
  <c r="AC38" i="27"/>
  <c r="AC153" i="27" s="1"/>
  <c r="P39" i="27"/>
  <c r="Q39" i="27"/>
  <c r="R39" i="27"/>
  <c r="S39" i="27"/>
  <c r="T39" i="27"/>
  <c r="Z39" i="27"/>
  <c r="AA39" i="27"/>
  <c r="AB39" i="27"/>
  <c r="AB154" i="27" s="1"/>
  <c r="AC39" i="27"/>
  <c r="AC154" i="27"/>
  <c r="P40" i="27"/>
  <c r="Q40" i="27"/>
  <c r="R40" i="27"/>
  <c r="R155" i="27"/>
  <c r="S40" i="27"/>
  <c r="T40" i="27"/>
  <c r="Z40" i="27"/>
  <c r="Z155" i="27"/>
  <c r="AA40" i="27"/>
  <c r="AA155" i="27"/>
  <c r="AB40" i="27"/>
  <c r="AB155" i="27"/>
  <c r="AC40" i="27"/>
  <c r="AC155" i="27"/>
  <c r="P41" i="27"/>
  <c r="Q41" i="27"/>
  <c r="R41" i="27"/>
  <c r="S41" i="27"/>
  <c r="T41" i="27"/>
  <c r="Z41" i="27"/>
  <c r="AA41" i="27"/>
  <c r="AA156" i="27" s="1"/>
  <c r="AB41" i="27"/>
  <c r="AB156" i="27" s="1"/>
  <c r="AC41" i="27"/>
  <c r="P42" i="27"/>
  <c r="Q42" i="27"/>
  <c r="R42" i="27"/>
  <c r="R157" i="27" s="1"/>
  <c r="S42" i="27"/>
  <c r="T42" i="27"/>
  <c r="Z42" i="27"/>
  <c r="Z157" i="27" s="1"/>
  <c r="AA42" i="27"/>
  <c r="AA157" i="27" s="1"/>
  <c r="AB42" i="27"/>
  <c r="AB157" i="27" s="1"/>
  <c r="AC42" i="27"/>
  <c r="AC157" i="27" s="1"/>
  <c r="P43" i="27"/>
  <c r="P158" i="27" s="1"/>
  <c r="Q43" i="27"/>
  <c r="Q158" i="27" s="1"/>
  <c r="R43" i="27"/>
  <c r="R158" i="27" s="1"/>
  <c r="S43" i="27"/>
  <c r="T43" i="27"/>
  <c r="Z43" i="27"/>
  <c r="Z158" i="27" s="1"/>
  <c r="AA43" i="27"/>
  <c r="AA158" i="27" s="1"/>
  <c r="AB43" i="27"/>
  <c r="AB158" i="27" s="1"/>
  <c r="AC43" i="27"/>
  <c r="AC158" i="27" s="1"/>
  <c r="P45" i="27"/>
  <c r="Q45" i="27"/>
  <c r="R45" i="27"/>
  <c r="R160" i="27" s="1"/>
  <c r="S45" i="27"/>
  <c r="S160" i="27" s="1"/>
  <c r="T45" i="27"/>
  <c r="Z45" i="27"/>
  <c r="AA45" i="27"/>
  <c r="AA160" i="27" s="1"/>
  <c r="AB45" i="27"/>
  <c r="AB160" i="27" s="1"/>
  <c r="AC45" i="27"/>
  <c r="AC160" i="27" s="1"/>
  <c r="P46" i="27"/>
  <c r="Q46" i="27"/>
  <c r="R46" i="27"/>
  <c r="R161" i="27" s="1"/>
  <c r="S46" i="27"/>
  <c r="S161" i="27" s="1"/>
  <c r="T46" i="27"/>
  <c r="Z46" i="27"/>
  <c r="Z161" i="27" s="1"/>
  <c r="AA46" i="27"/>
  <c r="AB46" i="27"/>
  <c r="AB161" i="27" s="1"/>
  <c r="AC46" i="27"/>
  <c r="AC161" i="27" s="1"/>
  <c r="P47" i="27"/>
  <c r="Q47" i="27"/>
  <c r="R47" i="27"/>
  <c r="R162" i="27" s="1"/>
  <c r="S47" i="27"/>
  <c r="S162" i="27" s="1"/>
  <c r="T47" i="27"/>
  <c r="Z47" i="27"/>
  <c r="AA47" i="27"/>
  <c r="AA162" i="27" s="1"/>
  <c r="AB47" i="27"/>
  <c r="AC47" i="27"/>
  <c r="P48" i="27"/>
  <c r="Q48" i="27"/>
  <c r="R48" i="27"/>
  <c r="R163" i="27" s="1"/>
  <c r="S48" i="27"/>
  <c r="T48" i="27"/>
  <c r="P49" i="27"/>
  <c r="Q49" i="27"/>
  <c r="R49" i="27"/>
  <c r="R164" i="27" s="1"/>
  <c r="S49" i="27"/>
  <c r="T49" i="27"/>
  <c r="P51" i="27"/>
  <c r="Q51" i="27"/>
  <c r="R51" i="27"/>
  <c r="R166" i="27" s="1"/>
  <c r="S51" i="27"/>
  <c r="T51" i="27"/>
  <c r="Z51" i="27"/>
  <c r="Z166" i="27" s="1"/>
  <c r="AA51" i="27"/>
  <c r="AA166" i="27" s="1"/>
  <c r="AB51" i="27"/>
  <c r="AB166" i="27" s="1"/>
  <c r="AC51" i="27"/>
  <c r="AC166" i="27" s="1"/>
  <c r="P52" i="27"/>
  <c r="P167" i="27"/>
  <c r="Q52" i="27"/>
  <c r="R52" i="27"/>
  <c r="R167" i="27" s="1"/>
  <c r="S52" i="27"/>
  <c r="T52" i="27"/>
  <c r="Z52" i="27"/>
  <c r="Z167" i="27" s="1"/>
  <c r="AA52" i="27"/>
  <c r="AA167" i="27" s="1"/>
  <c r="AB52" i="27"/>
  <c r="AB167" i="27" s="1"/>
  <c r="AC52" i="27"/>
  <c r="AC167" i="27" s="1"/>
  <c r="P53" i="27"/>
  <c r="P168" i="27" s="1"/>
  <c r="Q53" i="27"/>
  <c r="R53" i="27"/>
  <c r="R168" i="27" s="1"/>
  <c r="S53" i="27"/>
  <c r="T53" i="27"/>
  <c r="Z53" i="27"/>
  <c r="Z168" i="27" s="1"/>
  <c r="AA53" i="27"/>
  <c r="AA168" i="27" s="1"/>
  <c r="AB53" i="27"/>
  <c r="AB168" i="27" s="1"/>
  <c r="AC53" i="27"/>
  <c r="AC168" i="27" s="1"/>
  <c r="P54" i="27"/>
  <c r="Q54" i="27"/>
  <c r="Q169" i="27" s="1"/>
  <c r="R54" i="27"/>
  <c r="R169" i="27" s="1"/>
  <c r="S54" i="27"/>
  <c r="T54" i="27"/>
  <c r="P55" i="27"/>
  <c r="P170" i="27" s="1"/>
  <c r="Q55" i="27"/>
  <c r="R55" i="27"/>
  <c r="R170" i="27" s="1"/>
  <c r="S55" i="27"/>
  <c r="T55" i="27"/>
  <c r="T170" i="27" s="1"/>
  <c r="P56" i="27"/>
  <c r="Q56" i="27"/>
  <c r="R56" i="27"/>
  <c r="R171" i="27" s="1"/>
  <c r="S56" i="27"/>
  <c r="S171" i="27" s="1"/>
  <c r="T56" i="27"/>
  <c r="T171" i="27" s="1"/>
  <c r="Z56" i="27"/>
  <c r="Z171" i="27"/>
  <c r="AA56" i="27"/>
  <c r="AA171" i="27" s="1"/>
  <c r="AB56" i="27"/>
  <c r="AB171" i="27"/>
  <c r="AC56" i="27"/>
  <c r="AC171" i="27" s="1"/>
  <c r="P57" i="27"/>
  <c r="Q57" i="27"/>
  <c r="Q172" i="27" s="1"/>
  <c r="R57" i="27"/>
  <c r="R172" i="27" s="1"/>
  <c r="S57" i="27"/>
  <c r="T57" i="27"/>
  <c r="Z57" i="27"/>
  <c r="Z173" i="27" s="1"/>
  <c r="AA57" i="27"/>
  <c r="AA173" i="27" s="1"/>
  <c r="AB57" i="27"/>
  <c r="AB173" i="27" s="1"/>
  <c r="AC57" i="27"/>
  <c r="AC173" i="27" s="1"/>
  <c r="P58" i="27"/>
  <c r="P173" i="27" s="1"/>
  <c r="Q58" i="27"/>
  <c r="R58" i="27"/>
  <c r="R173" i="27" s="1"/>
  <c r="S58" i="27"/>
  <c r="S173" i="27" s="1"/>
  <c r="T58" i="27"/>
  <c r="Z58" i="27"/>
  <c r="AA58" i="27"/>
  <c r="AB58" i="27"/>
  <c r="AC58" i="27"/>
  <c r="P59" i="27"/>
  <c r="Q59" i="27"/>
  <c r="R59" i="27"/>
  <c r="R174" i="27" s="1"/>
  <c r="S59" i="27"/>
  <c r="T59" i="27"/>
  <c r="T174" i="27" s="1"/>
  <c r="Z59" i="27"/>
  <c r="AA59" i="27"/>
  <c r="AB59" i="27"/>
  <c r="AC59" i="27"/>
  <c r="P60" i="27"/>
  <c r="P175" i="27" s="1"/>
  <c r="Q60" i="27"/>
  <c r="R60" i="27"/>
  <c r="R175" i="27" s="1"/>
  <c r="S60" i="27"/>
  <c r="S175" i="27" s="1"/>
  <c r="T60" i="27"/>
  <c r="Z60" i="27"/>
  <c r="AA60" i="27"/>
  <c r="AB60" i="27"/>
  <c r="AC60" i="27"/>
  <c r="P62" i="27"/>
  <c r="Q62" i="27"/>
  <c r="Q64" i="27"/>
  <c r="S62" i="27"/>
  <c r="S64" i="27" s="1"/>
  <c r="T62" i="27"/>
  <c r="Z64" i="27"/>
  <c r="AA64" i="27"/>
  <c r="AC64" i="27"/>
  <c r="AI64" i="27"/>
  <c r="AJ64" i="27"/>
  <c r="AK64" i="27"/>
  <c r="AL64" i="27"/>
  <c r="P65" i="27"/>
  <c r="Q65" i="27"/>
  <c r="S65" i="27"/>
  <c r="T65" i="27"/>
  <c r="T126" i="27" s="1"/>
  <c r="AC127" i="27" s="1"/>
  <c r="AC128" i="27" s="1"/>
  <c r="P66" i="27"/>
  <c r="Q66" i="27"/>
  <c r="Q67" i="27" s="1"/>
  <c r="S66" i="27"/>
  <c r="T66" i="27"/>
  <c r="T127" i="27" s="1"/>
  <c r="Z67" i="27"/>
  <c r="AA67" i="27"/>
  <c r="AC67" i="27"/>
  <c r="AI67" i="27"/>
  <c r="AJ67" i="27"/>
  <c r="AK67" i="27"/>
  <c r="AL67" i="27"/>
  <c r="P68" i="27"/>
  <c r="Q68" i="27"/>
  <c r="S68" i="27"/>
  <c r="T68" i="27"/>
  <c r="P69" i="27"/>
  <c r="Q69" i="27"/>
  <c r="S69" i="27"/>
  <c r="T69" i="27"/>
  <c r="P70" i="27"/>
  <c r="Q70" i="27"/>
  <c r="Q71" i="27" s="1"/>
  <c r="S70" i="27"/>
  <c r="T70" i="27"/>
  <c r="P72" i="27"/>
  <c r="Q72" i="27"/>
  <c r="S72" i="27"/>
  <c r="T72" i="27"/>
  <c r="P73" i="27"/>
  <c r="Q73" i="27"/>
  <c r="S73" i="27"/>
  <c r="T73" i="27"/>
  <c r="T134" i="27" s="1"/>
  <c r="Z73" i="27"/>
  <c r="AA73" i="27"/>
  <c r="AC73" i="27"/>
  <c r="AI73" i="27"/>
  <c r="AJ73" i="27"/>
  <c r="AK73" i="27"/>
  <c r="AL73" i="27"/>
  <c r="P74" i="27"/>
  <c r="Q74" i="27"/>
  <c r="Q135" i="27" s="1"/>
  <c r="S74" i="27"/>
  <c r="S135" i="27" s="1"/>
  <c r="T74" i="27"/>
  <c r="Z74" i="27"/>
  <c r="AA74" i="27"/>
  <c r="AC74" i="27"/>
  <c r="AI74" i="27"/>
  <c r="AJ74" i="27"/>
  <c r="AK74" i="27"/>
  <c r="AL74" i="27"/>
  <c r="P75" i="27"/>
  <c r="Q75" i="27"/>
  <c r="S75" i="27"/>
  <c r="T75" i="27"/>
  <c r="Z75" i="27"/>
  <c r="AA75" i="27"/>
  <c r="AA82" i="27" s="1"/>
  <c r="AC75" i="27"/>
  <c r="AC82" i="27" s="1"/>
  <c r="AI75" i="27"/>
  <c r="AJ75" i="27"/>
  <c r="AK75" i="27"/>
  <c r="AL75" i="27"/>
  <c r="P76" i="27"/>
  <c r="Q76" i="27"/>
  <c r="S76" i="27"/>
  <c r="T76" i="27"/>
  <c r="P77" i="27"/>
  <c r="P138" i="27" s="1"/>
  <c r="Q77" i="27"/>
  <c r="S77" i="27"/>
  <c r="S138" i="27" s="1"/>
  <c r="T77" i="27"/>
  <c r="P78" i="27"/>
  <c r="P139" i="27" s="1"/>
  <c r="Q78" i="27"/>
  <c r="Q139" i="27" s="1"/>
  <c r="S78" i="27"/>
  <c r="T78" i="27"/>
  <c r="P79" i="27"/>
  <c r="Q79" i="27"/>
  <c r="Q140" i="27" s="1"/>
  <c r="S79" i="27"/>
  <c r="T79" i="27"/>
  <c r="P80" i="27"/>
  <c r="Q80" i="27"/>
  <c r="S80" i="27"/>
  <c r="T80" i="27"/>
  <c r="Z80" i="27"/>
  <c r="Z82" i="27" s="1"/>
  <c r="AA80" i="27"/>
  <c r="AC80" i="27"/>
  <c r="AI80" i="27"/>
  <c r="AI82" i="27" s="1"/>
  <c r="AJ80" i="27"/>
  <c r="AK80" i="27"/>
  <c r="AL80" i="27"/>
  <c r="P81" i="27"/>
  <c r="Q81" i="27"/>
  <c r="S81" i="27"/>
  <c r="T81" i="27"/>
  <c r="P82" i="27"/>
  <c r="P143" i="27" s="1"/>
  <c r="Q82" i="27"/>
  <c r="S82" i="27"/>
  <c r="T82" i="27"/>
  <c r="P83" i="27"/>
  <c r="Q83" i="27"/>
  <c r="Q144" i="27" s="1"/>
  <c r="S83" i="27"/>
  <c r="T83" i="27"/>
  <c r="P84" i="27"/>
  <c r="Q84" i="27"/>
  <c r="S84" i="27"/>
  <c r="T84" i="27"/>
  <c r="T86" i="27" s="1"/>
  <c r="P85" i="27"/>
  <c r="Q85" i="27"/>
  <c r="S85" i="27"/>
  <c r="T85" i="27"/>
  <c r="Z86" i="27"/>
  <c r="AA86" i="27"/>
  <c r="AC86" i="27"/>
  <c r="AI86" i="27"/>
  <c r="AJ86" i="27"/>
  <c r="AK86" i="27"/>
  <c r="AL86" i="27"/>
  <c r="P87" i="27"/>
  <c r="Q87" i="27"/>
  <c r="Q148" i="27" s="1"/>
  <c r="S87" i="27"/>
  <c r="T87" i="27"/>
  <c r="P88" i="27"/>
  <c r="Q88" i="27"/>
  <c r="Q149" i="27" s="1"/>
  <c r="S88" i="27"/>
  <c r="T88" i="27"/>
  <c r="Z88" i="27"/>
  <c r="AA88" i="27"/>
  <c r="AC88" i="27"/>
  <c r="AI88" i="27"/>
  <c r="AJ88" i="27"/>
  <c r="AK88" i="27"/>
  <c r="AL88" i="27"/>
  <c r="P89" i="27"/>
  <c r="P150" i="27" s="1"/>
  <c r="Q89" i="27"/>
  <c r="S89" i="27"/>
  <c r="T89" i="27"/>
  <c r="Z89" i="27"/>
  <c r="AA89" i="27"/>
  <c r="AC89" i="27"/>
  <c r="AI89" i="27"/>
  <c r="AJ89" i="27"/>
  <c r="AK89" i="27"/>
  <c r="AL89" i="27"/>
  <c r="P90" i="27"/>
  <c r="P151" i="27" s="1"/>
  <c r="Q90" i="27"/>
  <c r="S90" i="27"/>
  <c r="S151" i="27" s="1"/>
  <c r="T90" i="27"/>
  <c r="T151" i="27"/>
  <c r="P91" i="27"/>
  <c r="P152" i="27"/>
  <c r="Q91" i="27"/>
  <c r="S91" i="27"/>
  <c r="T91" i="27"/>
  <c r="P92" i="27"/>
  <c r="Q92" i="27"/>
  <c r="S92" i="27"/>
  <c r="T92" i="27"/>
  <c r="Z92" i="27"/>
  <c r="AA92" i="27"/>
  <c r="AC92" i="27"/>
  <c r="AI92" i="27"/>
  <c r="AJ92" i="27"/>
  <c r="AK92" i="27"/>
  <c r="AL92" i="27"/>
  <c r="P93" i="27"/>
  <c r="Q93" i="27"/>
  <c r="Q154" i="27" s="1"/>
  <c r="S93" i="27"/>
  <c r="T93" i="27"/>
  <c r="Z93" i="27"/>
  <c r="AA93" i="27"/>
  <c r="AC93" i="27"/>
  <c r="AI93" i="27"/>
  <c r="AJ93" i="27"/>
  <c r="AK93" i="27"/>
  <c r="AL93" i="27"/>
  <c r="P94" i="27"/>
  <c r="Q94" i="27"/>
  <c r="S94" i="27"/>
  <c r="S155" i="27" s="1"/>
  <c r="T94" i="27"/>
  <c r="Z94" i="27"/>
  <c r="AA94" i="27"/>
  <c r="AC94" i="27"/>
  <c r="AI94" i="27"/>
  <c r="AJ94" i="27"/>
  <c r="AK94" i="27"/>
  <c r="AL94" i="27"/>
  <c r="P95" i="27"/>
  <c r="P156" i="27" s="1"/>
  <c r="Q95" i="27"/>
  <c r="S95" i="27"/>
  <c r="S156" i="27"/>
  <c r="T95" i="27"/>
  <c r="Z95" i="27"/>
  <c r="AA95" i="27"/>
  <c r="AC95" i="27"/>
  <c r="AI95" i="27"/>
  <c r="AJ95" i="27"/>
  <c r="AK95" i="27"/>
  <c r="AL95" i="27"/>
  <c r="P96" i="27"/>
  <c r="Q96" i="27"/>
  <c r="Q157" i="27" s="1"/>
  <c r="S96" i="27"/>
  <c r="S157" i="27"/>
  <c r="T96" i="27"/>
  <c r="Z96" i="27"/>
  <c r="AA96" i="27"/>
  <c r="AC96" i="27"/>
  <c r="AI96" i="27"/>
  <c r="AJ96" i="27"/>
  <c r="AK96" i="27"/>
  <c r="AL96" i="27"/>
  <c r="P97" i="27"/>
  <c r="Q97" i="27"/>
  <c r="S97" i="27"/>
  <c r="T97" i="27"/>
  <c r="Z98" i="27"/>
  <c r="AA98" i="27"/>
  <c r="AC98" i="27"/>
  <c r="AI98" i="27"/>
  <c r="AJ98" i="27"/>
  <c r="P99" i="27"/>
  <c r="Q99" i="27"/>
  <c r="Q160" i="27" s="1"/>
  <c r="S99" i="27"/>
  <c r="T99" i="27"/>
  <c r="Z99" i="27"/>
  <c r="AA99" i="27"/>
  <c r="AC99" i="27"/>
  <c r="AI99" i="27"/>
  <c r="AJ99" i="27"/>
  <c r="AK99" i="27"/>
  <c r="AL99" i="27"/>
  <c r="P100" i="27"/>
  <c r="Q100" i="27"/>
  <c r="Q161" i="27" s="1"/>
  <c r="S100" i="27"/>
  <c r="T100" i="27"/>
  <c r="P101" i="27"/>
  <c r="Q101" i="27"/>
  <c r="S101" i="27"/>
  <c r="T101" i="27"/>
  <c r="T162" i="27" s="1"/>
  <c r="Z101" i="27"/>
  <c r="AA101" i="27"/>
  <c r="AC101" i="27"/>
  <c r="AI101" i="27"/>
  <c r="AJ101" i="27"/>
  <c r="AK101" i="27"/>
  <c r="AL101" i="27"/>
  <c r="P102" i="27"/>
  <c r="Q102" i="27"/>
  <c r="Q104" i="27" s="1"/>
  <c r="S102" i="27"/>
  <c r="T102" i="27"/>
  <c r="P103" i="27"/>
  <c r="Q103" i="27"/>
  <c r="S103" i="27"/>
  <c r="T103" i="27"/>
  <c r="Z104" i="27"/>
  <c r="AA104" i="27"/>
  <c r="AC104" i="27"/>
  <c r="AI104" i="27"/>
  <c r="AJ104" i="27"/>
  <c r="AK104" i="27"/>
  <c r="AL104" i="27"/>
  <c r="P105" i="27"/>
  <c r="Q105" i="27"/>
  <c r="S105" i="27"/>
  <c r="T105" i="27"/>
  <c r="Z105" i="27"/>
  <c r="AA105" i="27"/>
  <c r="AC105" i="27"/>
  <c r="AI105" i="27"/>
  <c r="AJ105" i="27"/>
  <c r="AK105" i="27"/>
  <c r="AL105" i="27"/>
  <c r="P106" i="27"/>
  <c r="Q106" i="27"/>
  <c r="S106" i="27"/>
  <c r="T106" i="27"/>
  <c r="P107" i="27"/>
  <c r="Q107" i="27"/>
  <c r="Q168" i="27" s="1"/>
  <c r="AI168" i="27" s="1"/>
  <c r="DR42" i="7" s="1"/>
  <c r="DT42" i="7" s="1"/>
  <c r="S107" i="27"/>
  <c r="T107" i="27"/>
  <c r="Z107" i="27"/>
  <c r="AA107" i="27"/>
  <c r="AC107" i="27"/>
  <c r="AI107" i="27"/>
  <c r="AI113" i="27" s="1"/>
  <c r="AJ107" i="27"/>
  <c r="AK107" i="27"/>
  <c r="AL107" i="27"/>
  <c r="P108" i="27"/>
  <c r="P169" i="27"/>
  <c r="Q108" i="27"/>
  <c r="S108" i="27"/>
  <c r="T108" i="27"/>
  <c r="T169" i="27" s="1"/>
  <c r="AC169" i="27" s="1"/>
  <c r="P109" i="27"/>
  <c r="Q109" i="27"/>
  <c r="S109" i="27"/>
  <c r="S170" i="27"/>
  <c r="T109" i="27"/>
  <c r="P110" i="27"/>
  <c r="Q110" i="27"/>
  <c r="S110" i="27"/>
  <c r="T110" i="27"/>
  <c r="P111" i="27"/>
  <c r="P172" i="27" s="1"/>
  <c r="Q111" i="27"/>
  <c r="S111" i="27"/>
  <c r="T111" i="27"/>
  <c r="T172" i="27" s="1"/>
  <c r="P112" i="27"/>
  <c r="Q112" i="27"/>
  <c r="S112" i="27"/>
  <c r="T112" i="27"/>
  <c r="P113" i="27"/>
  <c r="Q113" i="27"/>
  <c r="S113" i="27"/>
  <c r="S174" i="27" s="1"/>
  <c r="T113" i="27"/>
  <c r="P114" i="27"/>
  <c r="Q114" i="27"/>
  <c r="S114" i="27"/>
  <c r="T114" i="27"/>
  <c r="Z114" i="27"/>
  <c r="AA114" i="27"/>
  <c r="AC114" i="27"/>
  <c r="AI114" i="27"/>
  <c r="AJ114" i="27"/>
  <c r="AK114" i="27"/>
  <c r="AL114" i="27"/>
  <c r="Z124" i="27"/>
  <c r="AA129" i="27"/>
  <c r="R140" i="27"/>
  <c r="T142" i="27"/>
  <c r="R156" i="27"/>
  <c r="Z160" i="27"/>
  <c r="AA161" i="27"/>
  <c r="P8" i="26"/>
  <c r="Q8" i="26"/>
  <c r="R8" i="26"/>
  <c r="S8" i="26"/>
  <c r="S10" i="26" s="1"/>
  <c r="T8" i="26"/>
  <c r="Z8" i="26"/>
  <c r="AA8" i="26"/>
  <c r="AB8" i="26"/>
  <c r="AC8" i="26"/>
  <c r="AC123" i="26" s="1"/>
  <c r="P9" i="26"/>
  <c r="Q9" i="26"/>
  <c r="R9" i="26"/>
  <c r="R124" i="26" s="1"/>
  <c r="S9" i="26"/>
  <c r="T9" i="26"/>
  <c r="T124" i="26" s="1"/>
  <c r="Z9" i="26"/>
  <c r="Z124" i="26" s="1"/>
  <c r="AA9" i="26"/>
  <c r="AA124" i="26" s="1"/>
  <c r="AB9" i="26"/>
  <c r="AB124" i="26" s="1"/>
  <c r="AC9" i="26"/>
  <c r="P11" i="26"/>
  <c r="Q11" i="26"/>
  <c r="R11" i="26"/>
  <c r="S11" i="26"/>
  <c r="S13" i="26" s="1"/>
  <c r="T11" i="26"/>
  <c r="Z11" i="26"/>
  <c r="Z126" i="26" s="1"/>
  <c r="AA11" i="26"/>
  <c r="AA126" i="26" s="1"/>
  <c r="AB11" i="26"/>
  <c r="AB126" i="26" s="1"/>
  <c r="AC11" i="26"/>
  <c r="AC126" i="26" s="1"/>
  <c r="P12" i="26"/>
  <c r="Q12" i="26"/>
  <c r="R12" i="26"/>
  <c r="R127" i="26" s="1"/>
  <c r="S12" i="26"/>
  <c r="T12" i="26"/>
  <c r="P14" i="26"/>
  <c r="Q14" i="26"/>
  <c r="R14" i="26"/>
  <c r="S14" i="26"/>
  <c r="T14" i="26"/>
  <c r="Z14" i="26"/>
  <c r="Z129" i="26" s="1"/>
  <c r="AA14" i="26"/>
  <c r="AA129" i="26" s="1"/>
  <c r="AB14" i="26"/>
  <c r="AB129" i="26" s="1"/>
  <c r="AC14" i="26"/>
  <c r="AC129" i="26" s="1"/>
  <c r="P15" i="26"/>
  <c r="Q15" i="26"/>
  <c r="Q130" i="26" s="1"/>
  <c r="R15" i="26"/>
  <c r="R130" i="26" s="1"/>
  <c r="S15" i="26"/>
  <c r="S130" i="26"/>
  <c r="T15" i="26"/>
  <c r="P16" i="26"/>
  <c r="Q16" i="26"/>
  <c r="Q131" i="26" s="1"/>
  <c r="R16" i="26"/>
  <c r="R131" i="26" s="1"/>
  <c r="AA131" i="26" s="1"/>
  <c r="S16" i="26"/>
  <c r="T16" i="26"/>
  <c r="P18" i="26"/>
  <c r="Q18" i="26"/>
  <c r="Q133" i="26" s="1"/>
  <c r="R18" i="26"/>
  <c r="S18" i="26"/>
  <c r="S133" i="26" s="1"/>
  <c r="T18" i="26"/>
  <c r="P19" i="26"/>
  <c r="Q19" i="26"/>
  <c r="R19" i="26"/>
  <c r="R134" i="26" s="1"/>
  <c r="S19" i="26"/>
  <c r="T19" i="26"/>
  <c r="Z19" i="26"/>
  <c r="AA19" i="26"/>
  <c r="AB19" i="26"/>
  <c r="AC19" i="26"/>
  <c r="P20" i="26"/>
  <c r="Q20" i="26"/>
  <c r="Q135" i="26" s="1"/>
  <c r="R20" i="26"/>
  <c r="R135" i="26" s="1"/>
  <c r="S20" i="26"/>
  <c r="T20" i="26"/>
  <c r="P21" i="26"/>
  <c r="Q21" i="26"/>
  <c r="R21" i="26"/>
  <c r="S21" i="26"/>
  <c r="T21" i="26"/>
  <c r="P22" i="26"/>
  <c r="Q22" i="26"/>
  <c r="R22" i="26"/>
  <c r="R137" i="26"/>
  <c r="S22" i="26"/>
  <c r="S137" i="26" s="1"/>
  <c r="T22" i="26"/>
  <c r="P23" i="26"/>
  <c r="Q23" i="26"/>
  <c r="Q138" i="26" s="1"/>
  <c r="R23" i="26"/>
  <c r="R138" i="26" s="1"/>
  <c r="S23" i="26"/>
  <c r="T23" i="26"/>
  <c r="T138" i="26" s="1"/>
  <c r="P24" i="26"/>
  <c r="P139" i="26" s="1"/>
  <c r="Q24" i="26"/>
  <c r="R24" i="26"/>
  <c r="R139" i="26" s="1"/>
  <c r="S24" i="26"/>
  <c r="T24" i="26"/>
  <c r="T139" i="26" s="1"/>
  <c r="Z24" i="26"/>
  <c r="AA24" i="26"/>
  <c r="AB24" i="26"/>
  <c r="AB28" i="26" s="1"/>
  <c r="AC24" i="26"/>
  <c r="P25" i="26"/>
  <c r="Q25" i="26"/>
  <c r="R25" i="26"/>
  <c r="R140" i="26" s="1"/>
  <c r="S25" i="26"/>
  <c r="T25" i="26"/>
  <c r="T140" i="26" s="1"/>
  <c r="Z25" i="26"/>
  <c r="AA25" i="26"/>
  <c r="AA140" i="26" s="1"/>
  <c r="AB25" i="26"/>
  <c r="AB140" i="26" s="1"/>
  <c r="AC25" i="26"/>
  <c r="AC140" i="26" s="1"/>
  <c r="P26" i="26"/>
  <c r="Q26" i="26"/>
  <c r="R26" i="26"/>
  <c r="S26" i="26"/>
  <c r="S141" i="26" s="1"/>
  <c r="T26" i="26"/>
  <c r="P27" i="26"/>
  <c r="Q27" i="26"/>
  <c r="R27" i="26"/>
  <c r="R142" i="26" s="1"/>
  <c r="S27" i="26"/>
  <c r="T27" i="26"/>
  <c r="P28" i="26"/>
  <c r="Q28" i="26"/>
  <c r="R28" i="26"/>
  <c r="R143" i="26" s="1"/>
  <c r="S28" i="26"/>
  <c r="S143" i="26" s="1"/>
  <c r="T28" i="26"/>
  <c r="P29" i="26"/>
  <c r="Q29" i="26"/>
  <c r="R29" i="26"/>
  <c r="R144" i="26" s="1"/>
  <c r="AA135" i="26" s="1"/>
  <c r="S29" i="26"/>
  <c r="T29" i="26"/>
  <c r="P30" i="26"/>
  <c r="P145" i="26"/>
  <c r="Q30" i="26"/>
  <c r="R30" i="26"/>
  <c r="R145" i="26" s="1"/>
  <c r="S30" i="26"/>
  <c r="T30" i="26"/>
  <c r="T32" i="26" s="1"/>
  <c r="P31" i="26"/>
  <c r="Q31" i="26"/>
  <c r="R31" i="26"/>
  <c r="S31" i="26"/>
  <c r="T31" i="26"/>
  <c r="P33" i="26"/>
  <c r="P148" i="26" s="1"/>
  <c r="Q33" i="26"/>
  <c r="R33" i="26"/>
  <c r="R148" i="26" s="1"/>
  <c r="S33" i="26"/>
  <c r="T33" i="26"/>
  <c r="Z33" i="26"/>
  <c r="AA33" i="26"/>
  <c r="AB33" i="26"/>
  <c r="AC33" i="26"/>
  <c r="P34" i="26"/>
  <c r="P149" i="26" s="1"/>
  <c r="Q34" i="26"/>
  <c r="R34" i="26"/>
  <c r="R149" i="26" s="1"/>
  <c r="S34" i="26"/>
  <c r="T34" i="26"/>
  <c r="P35" i="26"/>
  <c r="Q35" i="26"/>
  <c r="R35" i="26"/>
  <c r="S35" i="26"/>
  <c r="T35" i="26"/>
  <c r="T150" i="26"/>
  <c r="Z35" i="26"/>
  <c r="AA35" i="26"/>
  <c r="AA150" i="26" s="1"/>
  <c r="AB35" i="26"/>
  <c r="AB150" i="26" s="1"/>
  <c r="AC35" i="26"/>
  <c r="AC150" i="26" s="1"/>
  <c r="P36" i="26"/>
  <c r="Q36" i="26"/>
  <c r="R36" i="26"/>
  <c r="R151" i="26"/>
  <c r="S36" i="26"/>
  <c r="T36" i="26"/>
  <c r="P37" i="26"/>
  <c r="Q37" i="26"/>
  <c r="R37" i="26"/>
  <c r="R152" i="26" s="1"/>
  <c r="S37" i="26"/>
  <c r="S152" i="26"/>
  <c r="T37" i="26"/>
  <c r="P38" i="26"/>
  <c r="Q38" i="26"/>
  <c r="R38" i="26"/>
  <c r="R153" i="26" s="1"/>
  <c r="S38" i="26"/>
  <c r="T38" i="26"/>
  <c r="Z38" i="26"/>
  <c r="Z153" i="26" s="1"/>
  <c r="AA38" i="26"/>
  <c r="AA153" i="26" s="1"/>
  <c r="AB38" i="26"/>
  <c r="AB153" i="26" s="1"/>
  <c r="AC38" i="26"/>
  <c r="AC153" i="26" s="1"/>
  <c r="P39" i="26"/>
  <c r="Q39" i="26"/>
  <c r="R39" i="26"/>
  <c r="S39" i="26"/>
  <c r="T39" i="26"/>
  <c r="Z39" i="26"/>
  <c r="AA39" i="26"/>
  <c r="AA154" i="26" s="1"/>
  <c r="AB39" i="26"/>
  <c r="AC39" i="26"/>
  <c r="P40" i="26"/>
  <c r="P155" i="26" s="1"/>
  <c r="Q40" i="26"/>
  <c r="R40" i="26"/>
  <c r="R155" i="26"/>
  <c r="S40" i="26"/>
  <c r="T40" i="26"/>
  <c r="T155" i="26" s="1"/>
  <c r="Z40" i="26"/>
  <c r="AA40" i="26"/>
  <c r="AA155" i="26" s="1"/>
  <c r="AB40" i="26"/>
  <c r="AC40" i="26"/>
  <c r="AC155" i="26" s="1"/>
  <c r="P41" i="26"/>
  <c r="Q41" i="26"/>
  <c r="R41" i="26"/>
  <c r="S41" i="26"/>
  <c r="T41" i="26"/>
  <c r="Z41" i="26"/>
  <c r="Z156" i="26" s="1"/>
  <c r="AA41" i="26"/>
  <c r="AA156" i="26" s="1"/>
  <c r="AB41" i="26"/>
  <c r="AB156" i="26" s="1"/>
  <c r="AC41" i="26"/>
  <c r="P42" i="26"/>
  <c r="Q42" i="26"/>
  <c r="R42" i="26"/>
  <c r="S42" i="26"/>
  <c r="S157" i="26" s="1"/>
  <c r="T42" i="26"/>
  <c r="Z42" i="26"/>
  <c r="AA42" i="26"/>
  <c r="AA157" i="26" s="1"/>
  <c r="AB42" i="26"/>
  <c r="AB157" i="26" s="1"/>
  <c r="AC42" i="26"/>
  <c r="AC157" i="26" s="1"/>
  <c r="P43" i="26"/>
  <c r="Q43" i="26"/>
  <c r="R43" i="26"/>
  <c r="R158" i="26" s="1"/>
  <c r="S43" i="26"/>
  <c r="T43" i="26"/>
  <c r="T158" i="26" s="1"/>
  <c r="Z43" i="26"/>
  <c r="Z158" i="26" s="1"/>
  <c r="AA43" i="26"/>
  <c r="AB43" i="26"/>
  <c r="AB158" i="26" s="1"/>
  <c r="AC43" i="26"/>
  <c r="AC158" i="26" s="1"/>
  <c r="P45" i="26"/>
  <c r="Q45" i="26"/>
  <c r="R45" i="26"/>
  <c r="R160" i="26" s="1"/>
  <c r="S45" i="26"/>
  <c r="S160" i="26" s="1"/>
  <c r="T45" i="26"/>
  <c r="Z45" i="26"/>
  <c r="Z160" i="26" s="1"/>
  <c r="AA45" i="26"/>
  <c r="AA160" i="26" s="1"/>
  <c r="AB45" i="26"/>
  <c r="AB160" i="26" s="1"/>
  <c r="AC45" i="26"/>
  <c r="AC160" i="26" s="1"/>
  <c r="P46" i="26"/>
  <c r="P161" i="26" s="1"/>
  <c r="Q46" i="26"/>
  <c r="R46" i="26"/>
  <c r="S46" i="26"/>
  <c r="S161" i="26" s="1"/>
  <c r="T46" i="26"/>
  <c r="T161" i="26" s="1"/>
  <c r="Z46" i="26"/>
  <c r="Z161" i="26" s="1"/>
  <c r="AA46" i="26"/>
  <c r="AA161" i="26" s="1"/>
  <c r="AB46" i="26"/>
  <c r="AB161" i="26" s="1"/>
  <c r="AC46" i="26"/>
  <c r="AC161" i="26" s="1"/>
  <c r="P47" i="26"/>
  <c r="Q47" i="26"/>
  <c r="R47" i="26"/>
  <c r="R162" i="26" s="1"/>
  <c r="S47" i="26"/>
  <c r="T47" i="26"/>
  <c r="T162" i="26" s="1"/>
  <c r="Z47" i="26"/>
  <c r="AA47" i="26"/>
  <c r="AB47" i="26"/>
  <c r="AC47" i="26"/>
  <c r="P48" i="26"/>
  <c r="Q48" i="26"/>
  <c r="R48" i="26"/>
  <c r="R163" i="26" s="1"/>
  <c r="S48" i="26"/>
  <c r="S50" i="26" s="1"/>
  <c r="T48" i="26"/>
  <c r="P49" i="26"/>
  <c r="Q49" i="26"/>
  <c r="R49" i="26"/>
  <c r="S49" i="26"/>
  <c r="T49" i="26"/>
  <c r="P51" i="26"/>
  <c r="Q51" i="26"/>
  <c r="R51" i="26"/>
  <c r="S51" i="26"/>
  <c r="S166" i="26" s="1"/>
  <c r="T51" i="26"/>
  <c r="Z51" i="26"/>
  <c r="Z166" i="26" s="1"/>
  <c r="AA51" i="26"/>
  <c r="AA166" i="26" s="1"/>
  <c r="AB51" i="26"/>
  <c r="AB166" i="26" s="1"/>
  <c r="AC51" i="26"/>
  <c r="AC166" i="26"/>
  <c r="P52" i="26"/>
  <c r="Q52" i="26"/>
  <c r="Q167" i="26"/>
  <c r="AI167" i="26" s="1"/>
  <c r="DO43" i="7" s="1"/>
  <c r="R52" i="26"/>
  <c r="R167" i="26" s="1"/>
  <c r="S52" i="26"/>
  <c r="S167" i="26"/>
  <c r="T52" i="26"/>
  <c r="Z52" i="26"/>
  <c r="Z167" i="26" s="1"/>
  <c r="AA52" i="26"/>
  <c r="AA167" i="26" s="1"/>
  <c r="AB52" i="26"/>
  <c r="AB167" i="26" s="1"/>
  <c r="AC52" i="26"/>
  <c r="AC167" i="26" s="1"/>
  <c r="P53" i="26"/>
  <c r="Q53" i="26"/>
  <c r="Q168" i="26"/>
  <c r="R53" i="26"/>
  <c r="R168" i="26" s="1"/>
  <c r="S53" i="26"/>
  <c r="T53" i="26"/>
  <c r="Z53" i="26"/>
  <c r="Z168" i="26" s="1"/>
  <c r="AK168" i="26" s="1"/>
  <c r="DR101" i="9" s="1"/>
  <c r="AA53" i="26"/>
  <c r="AA168" i="26" s="1"/>
  <c r="AB53" i="26"/>
  <c r="AB168" i="26" s="1"/>
  <c r="AC53" i="26"/>
  <c r="AC168" i="26" s="1"/>
  <c r="P54" i="26"/>
  <c r="P169" i="26" s="1"/>
  <c r="Q54" i="26"/>
  <c r="R54" i="26"/>
  <c r="R169" i="26"/>
  <c r="S54" i="26"/>
  <c r="T54" i="26"/>
  <c r="P55" i="26"/>
  <c r="Q55" i="26"/>
  <c r="R55" i="26"/>
  <c r="R170" i="26" s="1"/>
  <c r="S55" i="26"/>
  <c r="T55" i="26"/>
  <c r="P56" i="26"/>
  <c r="P171" i="26" s="1"/>
  <c r="Q56" i="26"/>
  <c r="R56" i="26"/>
  <c r="S56" i="26"/>
  <c r="T56" i="26"/>
  <c r="T171" i="26" s="1"/>
  <c r="Z56" i="26"/>
  <c r="Z171" i="26"/>
  <c r="AA56" i="26"/>
  <c r="AA171" i="26" s="1"/>
  <c r="AB56" i="26"/>
  <c r="AB171" i="26"/>
  <c r="AC56" i="26"/>
  <c r="AC171" i="26" s="1"/>
  <c r="P57" i="26"/>
  <c r="Q57" i="26"/>
  <c r="R57" i="26"/>
  <c r="R172" i="26" s="1"/>
  <c r="AA170" i="26" s="1"/>
  <c r="S57" i="26"/>
  <c r="T57" i="26"/>
  <c r="T172" i="26" s="1"/>
  <c r="Z57" i="26"/>
  <c r="Z173" i="26" s="1"/>
  <c r="AA57" i="26"/>
  <c r="AA173" i="26" s="1"/>
  <c r="AB57" i="26"/>
  <c r="AB173" i="26"/>
  <c r="AC57" i="26"/>
  <c r="AC173" i="26" s="1"/>
  <c r="P58" i="26"/>
  <c r="Q58" i="26"/>
  <c r="Q173" i="26" s="1"/>
  <c r="R58" i="26"/>
  <c r="R173" i="26" s="1"/>
  <c r="S58" i="26"/>
  <c r="T58" i="26"/>
  <c r="Z58" i="26"/>
  <c r="AA58" i="26"/>
  <c r="AB58" i="26"/>
  <c r="AC58" i="26"/>
  <c r="P59" i="26"/>
  <c r="Q59" i="26"/>
  <c r="R59" i="26"/>
  <c r="R174" i="26" s="1"/>
  <c r="S59" i="26"/>
  <c r="T59" i="26"/>
  <c r="T174" i="26" s="1"/>
  <c r="Z59" i="26"/>
  <c r="AA59" i="26"/>
  <c r="AB59" i="26"/>
  <c r="AC59" i="26"/>
  <c r="P60" i="26"/>
  <c r="Q60" i="26"/>
  <c r="R60" i="26"/>
  <c r="R175" i="26" s="1"/>
  <c r="S60" i="26"/>
  <c r="S175" i="26" s="1"/>
  <c r="T60" i="26"/>
  <c r="Z60" i="26"/>
  <c r="AA60" i="26"/>
  <c r="AA144" i="26" s="1"/>
  <c r="AB60" i="26"/>
  <c r="AC60" i="26"/>
  <c r="P62" i="26"/>
  <c r="Q62" i="26"/>
  <c r="S62" i="26"/>
  <c r="S64" i="26" s="1"/>
  <c r="T62" i="26"/>
  <c r="Z64" i="26"/>
  <c r="AA64" i="26"/>
  <c r="AC64" i="26"/>
  <c r="AI64" i="26"/>
  <c r="AJ64" i="26"/>
  <c r="AK64" i="26"/>
  <c r="AL64" i="26"/>
  <c r="P65" i="26"/>
  <c r="Q65" i="26"/>
  <c r="S65" i="26"/>
  <c r="T65" i="26"/>
  <c r="P66" i="26"/>
  <c r="Q66" i="26"/>
  <c r="S66" i="26"/>
  <c r="S67" i="26" s="1"/>
  <c r="T66" i="26"/>
  <c r="T127" i="26" s="1"/>
  <c r="Z67" i="26"/>
  <c r="AA67" i="26"/>
  <c r="AC67" i="26"/>
  <c r="AI67" i="26"/>
  <c r="AJ67" i="26"/>
  <c r="AK67" i="26"/>
  <c r="AL67" i="26"/>
  <c r="P68" i="26"/>
  <c r="Q68" i="26"/>
  <c r="S68" i="26"/>
  <c r="T68" i="26"/>
  <c r="P69" i="26"/>
  <c r="Q69" i="26"/>
  <c r="S69" i="26"/>
  <c r="T69" i="26"/>
  <c r="P70" i="26"/>
  <c r="P131" i="26" s="1"/>
  <c r="Q70" i="26"/>
  <c r="S70" i="26"/>
  <c r="T70" i="26"/>
  <c r="P72" i="26"/>
  <c r="Q72" i="26"/>
  <c r="S72" i="26"/>
  <c r="T72" i="26"/>
  <c r="P73" i="26"/>
  <c r="P134" i="26" s="1"/>
  <c r="Q73" i="26"/>
  <c r="S73" i="26"/>
  <c r="S134" i="26"/>
  <c r="AB134" i="26" s="1"/>
  <c r="T73" i="26"/>
  <c r="Z73" i="26"/>
  <c r="AA73" i="26"/>
  <c r="AC73" i="26"/>
  <c r="AI73" i="26"/>
  <c r="AJ73" i="26"/>
  <c r="AK73" i="26"/>
  <c r="AL73" i="26"/>
  <c r="P74" i="26"/>
  <c r="Q74" i="26"/>
  <c r="S74" i="26"/>
  <c r="T74" i="26"/>
  <c r="T135" i="26" s="1"/>
  <c r="Z74" i="26"/>
  <c r="AA74" i="26"/>
  <c r="AC74" i="26"/>
  <c r="AI74" i="26"/>
  <c r="AJ74" i="26"/>
  <c r="AK74" i="26"/>
  <c r="AL74" i="26"/>
  <c r="P75" i="26"/>
  <c r="P136" i="26" s="1"/>
  <c r="Q75" i="26"/>
  <c r="S75" i="26"/>
  <c r="T75" i="26"/>
  <c r="Z75" i="26"/>
  <c r="AA75" i="26"/>
  <c r="AC75" i="26"/>
  <c r="AI75" i="26"/>
  <c r="AJ75" i="26"/>
  <c r="AK75" i="26"/>
  <c r="AL75" i="26"/>
  <c r="P76" i="26"/>
  <c r="Q76" i="26"/>
  <c r="S76" i="26"/>
  <c r="T76" i="26"/>
  <c r="P77" i="26"/>
  <c r="Q77" i="26"/>
  <c r="S77" i="26"/>
  <c r="S138" i="26"/>
  <c r="T77" i="26"/>
  <c r="P78" i="26"/>
  <c r="Q78" i="26"/>
  <c r="Q139" i="26" s="1"/>
  <c r="S78" i="26"/>
  <c r="T78" i="26"/>
  <c r="P79" i="26"/>
  <c r="Q79" i="26"/>
  <c r="S79" i="26"/>
  <c r="T79" i="26"/>
  <c r="P80" i="26"/>
  <c r="P141" i="26" s="1"/>
  <c r="Q80" i="26"/>
  <c r="S80" i="26"/>
  <c r="T80" i="26"/>
  <c r="T141" i="26" s="1"/>
  <c r="Z80" i="26"/>
  <c r="Z82" i="26"/>
  <c r="AA80" i="26"/>
  <c r="AC80" i="26"/>
  <c r="AC82" i="26" s="1"/>
  <c r="AI80" i="26"/>
  <c r="AJ80" i="26"/>
  <c r="AK80" i="26"/>
  <c r="AL80" i="26"/>
  <c r="P81" i="26"/>
  <c r="P142" i="26"/>
  <c r="Q81" i="26"/>
  <c r="S81" i="26"/>
  <c r="T81" i="26"/>
  <c r="P82" i="26"/>
  <c r="P143" i="26" s="1"/>
  <c r="Q82" i="26"/>
  <c r="S82" i="26"/>
  <c r="T82" i="26"/>
  <c r="T143" i="26"/>
  <c r="P83" i="26"/>
  <c r="Q83" i="26"/>
  <c r="S83" i="26"/>
  <c r="T83" i="26"/>
  <c r="T86" i="26" s="1"/>
  <c r="T147" i="26" s="1"/>
  <c r="P84" i="26"/>
  <c r="Q84" i="26"/>
  <c r="S84" i="26"/>
  <c r="T84" i="26"/>
  <c r="P85" i="26"/>
  <c r="Q85" i="26"/>
  <c r="S85" i="26"/>
  <c r="T85" i="26"/>
  <c r="T146" i="26" s="1"/>
  <c r="P86" i="26"/>
  <c r="Z86" i="26"/>
  <c r="AA86" i="26"/>
  <c r="AC86" i="26"/>
  <c r="AI86" i="26"/>
  <c r="AJ86" i="26"/>
  <c r="AK86" i="26"/>
  <c r="AL86" i="26"/>
  <c r="P87" i="26"/>
  <c r="Q87" i="26"/>
  <c r="S87" i="26"/>
  <c r="T87" i="26"/>
  <c r="P88" i="26"/>
  <c r="Q88" i="26"/>
  <c r="Q149" i="26" s="1"/>
  <c r="S88" i="26"/>
  <c r="T88" i="26"/>
  <c r="Z88" i="26"/>
  <c r="AA88" i="26"/>
  <c r="AC88" i="26"/>
  <c r="AI88" i="26"/>
  <c r="AJ88" i="26"/>
  <c r="AK88" i="26"/>
  <c r="AL88" i="26"/>
  <c r="P89" i="26"/>
  <c r="Q89" i="26"/>
  <c r="S89" i="26"/>
  <c r="T89" i="26"/>
  <c r="Z89" i="26"/>
  <c r="AA89" i="26"/>
  <c r="AC89" i="26"/>
  <c r="AI89" i="26"/>
  <c r="AJ89" i="26"/>
  <c r="AK89" i="26"/>
  <c r="AL89" i="26"/>
  <c r="P90" i="26"/>
  <c r="Q90" i="26"/>
  <c r="S90" i="26"/>
  <c r="S151" i="26" s="1"/>
  <c r="T90" i="26"/>
  <c r="T151" i="26" s="1"/>
  <c r="P91" i="26"/>
  <c r="P152" i="26"/>
  <c r="Q91" i="26"/>
  <c r="S91" i="26"/>
  <c r="T91" i="26"/>
  <c r="T152" i="26"/>
  <c r="P92" i="26"/>
  <c r="Q92" i="26"/>
  <c r="S92" i="26"/>
  <c r="T92" i="26"/>
  <c r="Z92" i="26"/>
  <c r="AA92" i="26"/>
  <c r="AC92" i="26"/>
  <c r="AI92" i="26"/>
  <c r="AJ92" i="26"/>
  <c r="AK92" i="26"/>
  <c r="AL92" i="26"/>
  <c r="P93" i="26"/>
  <c r="P98" i="26" s="1"/>
  <c r="Q93" i="26"/>
  <c r="S93" i="26"/>
  <c r="T93" i="26"/>
  <c r="Z93" i="26"/>
  <c r="AA93" i="26"/>
  <c r="AC93" i="26"/>
  <c r="AI93" i="26"/>
  <c r="AJ93" i="26"/>
  <c r="AK93" i="26"/>
  <c r="AL93" i="26"/>
  <c r="P94" i="26"/>
  <c r="Q94" i="26"/>
  <c r="S94" i="26"/>
  <c r="T94" i="26"/>
  <c r="Z94" i="26"/>
  <c r="AA94" i="26"/>
  <c r="AC94" i="26"/>
  <c r="AI94" i="26"/>
  <c r="AJ94" i="26"/>
  <c r="AK94" i="26"/>
  <c r="AL94" i="26"/>
  <c r="P95" i="26"/>
  <c r="Q95" i="26"/>
  <c r="S95" i="26"/>
  <c r="T95" i="26"/>
  <c r="Z95" i="26"/>
  <c r="AA95" i="26"/>
  <c r="AC95" i="26"/>
  <c r="AI95" i="26"/>
  <c r="AJ95" i="26"/>
  <c r="AK95" i="26"/>
  <c r="AL95" i="26"/>
  <c r="P96" i="26"/>
  <c r="Q96" i="26"/>
  <c r="S96" i="26"/>
  <c r="T96" i="26"/>
  <c r="Z96" i="26"/>
  <c r="AA96" i="26"/>
  <c r="AC96" i="26"/>
  <c r="AI96" i="26"/>
  <c r="AJ96" i="26"/>
  <c r="AK96" i="26"/>
  <c r="P97" i="26"/>
  <c r="Q97" i="26"/>
  <c r="S97" i="26"/>
  <c r="T97" i="26"/>
  <c r="Z98" i="26"/>
  <c r="AA98" i="26"/>
  <c r="AC98" i="26"/>
  <c r="AI98" i="26"/>
  <c r="AJ98" i="26"/>
  <c r="P99" i="26"/>
  <c r="Q99" i="26"/>
  <c r="S99" i="26"/>
  <c r="T99" i="26"/>
  <c r="T160" i="26" s="1"/>
  <c r="Z99" i="26"/>
  <c r="AA99" i="26"/>
  <c r="AC99" i="26"/>
  <c r="AI99" i="26"/>
  <c r="AJ99" i="26"/>
  <c r="AK99" i="26"/>
  <c r="AL99" i="26"/>
  <c r="P100" i="26"/>
  <c r="Q100" i="26"/>
  <c r="S100" i="26"/>
  <c r="T100" i="26"/>
  <c r="P101" i="26"/>
  <c r="Q101" i="26"/>
  <c r="S101" i="26"/>
  <c r="T101" i="26"/>
  <c r="Z101" i="26"/>
  <c r="AA101" i="26"/>
  <c r="AC101" i="26"/>
  <c r="AI101" i="26"/>
  <c r="AJ101" i="26"/>
  <c r="AK101" i="26"/>
  <c r="AL101" i="26"/>
  <c r="P102" i="26"/>
  <c r="Q102" i="26"/>
  <c r="Q163" i="26" s="1"/>
  <c r="S102" i="26"/>
  <c r="T102" i="26"/>
  <c r="P103" i="26"/>
  <c r="Q103" i="26"/>
  <c r="S103" i="26"/>
  <c r="T103" i="26"/>
  <c r="Z104" i="26"/>
  <c r="AA104" i="26"/>
  <c r="AC104" i="26"/>
  <c r="AI104" i="26"/>
  <c r="AJ104" i="26"/>
  <c r="AK104" i="26"/>
  <c r="AL104" i="26"/>
  <c r="P105" i="26"/>
  <c r="P166" i="26" s="1"/>
  <c r="Q105" i="26"/>
  <c r="Q166" i="26" s="1"/>
  <c r="AI166" i="26" s="1"/>
  <c r="DL43" i="7" s="1"/>
  <c r="S105" i="26"/>
  <c r="T105" i="26"/>
  <c r="T166" i="26" s="1"/>
  <c r="Z105" i="26"/>
  <c r="Z113" i="26" s="1"/>
  <c r="AA105" i="26"/>
  <c r="AC105" i="26"/>
  <c r="AI105" i="26"/>
  <c r="AJ105" i="26"/>
  <c r="AK105" i="26"/>
  <c r="AL105" i="26"/>
  <c r="P106" i="26"/>
  <c r="Q106" i="26"/>
  <c r="S106" i="26"/>
  <c r="T106" i="26"/>
  <c r="T167" i="26"/>
  <c r="P107" i="26"/>
  <c r="P168" i="26" s="1"/>
  <c r="Q107" i="26"/>
  <c r="S107" i="26"/>
  <c r="S168" i="26" s="1"/>
  <c r="T107" i="26"/>
  <c r="T168" i="26" s="1"/>
  <c r="Z107" i="26"/>
  <c r="AA107" i="26"/>
  <c r="AC107" i="26"/>
  <c r="AC113" i="26" s="1"/>
  <c r="AI107" i="26"/>
  <c r="AJ107" i="26"/>
  <c r="AK107" i="26"/>
  <c r="AK113" i="26"/>
  <c r="AL107" i="26"/>
  <c r="AL113" i="26" s="1"/>
  <c r="P108" i="26"/>
  <c r="Q108" i="26"/>
  <c r="S108" i="26"/>
  <c r="T108" i="26"/>
  <c r="P109" i="26"/>
  <c r="P170" i="26" s="1"/>
  <c r="Q109" i="26"/>
  <c r="S109" i="26"/>
  <c r="T109" i="26"/>
  <c r="T170" i="26" s="1"/>
  <c r="P110" i="26"/>
  <c r="Q110" i="26"/>
  <c r="Q171" i="26" s="1"/>
  <c r="S110" i="26"/>
  <c r="T110" i="26"/>
  <c r="P111" i="26"/>
  <c r="Q111" i="26"/>
  <c r="S111" i="26"/>
  <c r="T111" i="26"/>
  <c r="P112" i="26"/>
  <c r="P173" i="26" s="1"/>
  <c r="AJ173" i="26" s="1"/>
  <c r="EG43" i="9" s="1"/>
  <c r="Q112" i="26"/>
  <c r="S112" i="26"/>
  <c r="T112" i="26"/>
  <c r="P113" i="26"/>
  <c r="Q113" i="26"/>
  <c r="S113" i="26"/>
  <c r="T113" i="26"/>
  <c r="P114" i="26"/>
  <c r="Q114" i="26"/>
  <c r="Q175" i="26" s="1"/>
  <c r="S114" i="26"/>
  <c r="T114" i="26"/>
  <c r="T175" i="26" s="1"/>
  <c r="Z114" i="26"/>
  <c r="AA114" i="26"/>
  <c r="AC114" i="26"/>
  <c r="AI114" i="26"/>
  <c r="AJ114" i="26"/>
  <c r="AK114" i="26"/>
  <c r="AL114" i="26"/>
  <c r="AA123" i="26"/>
  <c r="R126" i="26"/>
  <c r="R133" i="26"/>
  <c r="R136" i="26"/>
  <c r="S139" i="26"/>
  <c r="R141" i="26"/>
  <c r="R146" i="26"/>
  <c r="R150" i="26"/>
  <c r="Z150" i="26"/>
  <c r="Z155" i="26"/>
  <c r="R156" i="26"/>
  <c r="AC156" i="26"/>
  <c r="R161" i="26"/>
  <c r="S164" i="26"/>
  <c r="R166" i="26"/>
  <c r="R171" i="26"/>
  <c r="AQ177" i="26"/>
  <c r="AQ178" i="26" s="1"/>
  <c r="AR177" i="26"/>
  <c r="AR178" i="26" s="1"/>
  <c r="P8" i="25"/>
  <c r="Q8" i="25"/>
  <c r="R8" i="25"/>
  <c r="R123" i="25" s="1"/>
  <c r="S8" i="25"/>
  <c r="T8" i="25"/>
  <c r="Z8" i="25"/>
  <c r="AA8" i="25"/>
  <c r="AA123" i="25" s="1"/>
  <c r="AB8" i="25"/>
  <c r="AB123" i="25" s="1"/>
  <c r="AC8" i="25"/>
  <c r="P9" i="25"/>
  <c r="Q9" i="25"/>
  <c r="Q124" i="25" s="1"/>
  <c r="R9" i="25"/>
  <c r="S9" i="25"/>
  <c r="T9" i="25"/>
  <c r="T10" i="25" s="1"/>
  <c r="T125" i="25" s="1"/>
  <c r="Z9" i="25"/>
  <c r="AA9" i="25"/>
  <c r="AA124" i="25" s="1"/>
  <c r="AB9" i="25"/>
  <c r="AB124" i="25" s="1"/>
  <c r="AB10" i="25"/>
  <c r="AC9" i="25"/>
  <c r="P11" i="25"/>
  <c r="Q11" i="25"/>
  <c r="Q126" i="25" s="1"/>
  <c r="AI126" i="25" s="1"/>
  <c r="Q13" i="25"/>
  <c r="R11" i="25"/>
  <c r="R13" i="25" s="1"/>
  <c r="R128" i="25" s="1"/>
  <c r="S11" i="25"/>
  <c r="T11" i="25"/>
  <c r="Z11" i="25"/>
  <c r="Z126" i="25" s="1"/>
  <c r="AA11" i="25"/>
  <c r="AA126" i="25" s="1"/>
  <c r="AB11" i="25"/>
  <c r="AC11" i="25"/>
  <c r="AC126" i="25" s="1"/>
  <c r="P12" i="25"/>
  <c r="P13" i="25" s="1"/>
  <c r="P128" i="25" s="1"/>
  <c r="Q12" i="25"/>
  <c r="R12" i="25"/>
  <c r="S12" i="25"/>
  <c r="T12" i="25"/>
  <c r="T127" i="25" s="1"/>
  <c r="P14" i="25"/>
  <c r="P129" i="25" s="1"/>
  <c r="Q14" i="25"/>
  <c r="R14" i="25"/>
  <c r="S14" i="25"/>
  <c r="S129" i="25" s="1"/>
  <c r="T14" i="25"/>
  <c r="Z14" i="25"/>
  <c r="Z129" i="25"/>
  <c r="AA14" i="25"/>
  <c r="AA129" i="25" s="1"/>
  <c r="AB14" i="25"/>
  <c r="AB129" i="25"/>
  <c r="AC14" i="25"/>
  <c r="AC129" i="25" s="1"/>
  <c r="P15" i="25"/>
  <c r="Q15" i="25"/>
  <c r="R15" i="25"/>
  <c r="R130" i="25" s="1"/>
  <c r="S15" i="25"/>
  <c r="T15" i="25"/>
  <c r="P16" i="25"/>
  <c r="P131" i="25" s="1"/>
  <c r="Q16" i="25"/>
  <c r="R16" i="25"/>
  <c r="R131" i="25" s="1"/>
  <c r="S16" i="25"/>
  <c r="T16" i="25"/>
  <c r="P18" i="25"/>
  <c r="P133" i="25" s="1"/>
  <c r="Q18" i="25"/>
  <c r="R18" i="25"/>
  <c r="R133" i="25" s="1"/>
  <c r="S18" i="25"/>
  <c r="T18" i="25"/>
  <c r="T133" i="25" s="1"/>
  <c r="P19" i="25"/>
  <c r="Q19" i="25"/>
  <c r="Q134" i="25" s="1"/>
  <c r="R19" i="25"/>
  <c r="R134" i="25" s="1"/>
  <c r="S19" i="25"/>
  <c r="T19" i="25"/>
  <c r="Z19" i="25"/>
  <c r="AA19" i="25"/>
  <c r="AB19" i="25"/>
  <c r="AC19" i="25"/>
  <c r="P20" i="25"/>
  <c r="Q20" i="25"/>
  <c r="Q135" i="25" s="1"/>
  <c r="R20" i="25"/>
  <c r="R135" i="25" s="1"/>
  <c r="S20" i="25"/>
  <c r="T20" i="25"/>
  <c r="T135" i="25" s="1"/>
  <c r="P21" i="25"/>
  <c r="Q21" i="25"/>
  <c r="Q136" i="25"/>
  <c r="R21" i="25"/>
  <c r="R136" i="25" s="1"/>
  <c r="S21" i="25"/>
  <c r="T21" i="25"/>
  <c r="P22" i="25"/>
  <c r="P137" i="25" s="1"/>
  <c r="Q22" i="25"/>
  <c r="Q137" i="25" s="1"/>
  <c r="AI137" i="25" s="1"/>
  <c r="AL44" i="7" s="1"/>
  <c r="R22" i="25"/>
  <c r="R137" i="25" s="1"/>
  <c r="S22" i="25"/>
  <c r="T22" i="25"/>
  <c r="T137" i="25" s="1"/>
  <c r="P23" i="25"/>
  <c r="P138" i="25" s="1"/>
  <c r="Q23" i="25"/>
  <c r="Q138" i="25" s="1"/>
  <c r="R23" i="25"/>
  <c r="R138" i="25" s="1"/>
  <c r="S23" i="25"/>
  <c r="S138" i="25" s="1"/>
  <c r="T23" i="25"/>
  <c r="P24" i="25"/>
  <c r="Q24" i="25"/>
  <c r="Q139" i="25" s="1"/>
  <c r="R24" i="25"/>
  <c r="R139" i="25" s="1"/>
  <c r="S24" i="25"/>
  <c r="T24" i="25"/>
  <c r="Z24" i="25"/>
  <c r="AA24" i="25"/>
  <c r="AB24" i="25"/>
  <c r="AC24" i="25"/>
  <c r="AC28" i="25" s="1"/>
  <c r="P25" i="25"/>
  <c r="Q25" i="25"/>
  <c r="Q140" i="25" s="1"/>
  <c r="R25" i="25"/>
  <c r="R140" i="25" s="1"/>
  <c r="S25" i="25"/>
  <c r="T25" i="25"/>
  <c r="Z25" i="25"/>
  <c r="AA25" i="25"/>
  <c r="AA140" i="25" s="1"/>
  <c r="AB25" i="25"/>
  <c r="AB140" i="25" s="1"/>
  <c r="AC25" i="25"/>
  <c r="AC140" i="25" s="1"/>
  <c r="P26" i="25"/>
  <c r="Q26" i="25"/>
  <c r="R26" i="25"/>
  <c r="R141" i="25" s="1"/>
  <c r="S26" i="25"/>
  <c r="T26" i="25"/>
  <c r="P27" i="25"/>
  <c r="P142" i="25" s="1"/>
  <c r="Q27" i="25"/>
  <c r="Q142" i="25" s="1"/>
  <c r="R27" i="25"/>
  <c r="R142" i="25" s="1"/>
  <c r="S27" i="25"/>
  <c r="T27" i="25"/>
  <c r="P28" i="25"/>
  <c r="Q28" i="25"/>
  <c r="Q143" i="25"/>
  <c r="Z143" i="25" s="1"/>
  <c r="AI143" i="25" s="1"/>
  <c r="BD44" i="7" s="1"/>
  <c r="R28" i="25"/>
  <c r="R143" i="25" s="1"/>
  <c r="S28" i="25"/>
  <c r="T28" i="25"/>
  <c r="T143" i="25" s="1"/>
  <c r="P29" i="25"/>
  <c r="Q29" i="25"/>
  <c r="R29" i="25"/>
  <c r="S29" i="25"/>
  <c r="T29" i="25"/>
  <c r="P30" i="25"/>
  <c r="Q30" i="25"/>
  <c r="R30" i="25"/>
  <c r="S30" i="25"/>
  <c r="S145" i="25" s="1"/>
  <c r="T30" i="25"/>
  <c r="P31" i="25"/>
  <c r="Q31" i="25"/>
  <c r="Q146" i="25" s="1"/>
  <c r="R31" i="25"/>
  <c r="R146" i="25" s="1"/>
  <c r="S31" i="25"/>
  <c r="T31" i="25"/>
  <c r="P33" i="25"/>
  <c r="P148" i="25"/>
  <c r="Q33" i="25"/>
  <c r="R33" i="25"/>
  <c r="R148" i="25" s="1"/>
  <c r="S33" i="25"/>
  <c r="S148" i="25"/>
  <c r="T33" i="25"/>
  <c r="Z33" i="25"/>
  <c r="AA33" i="25"/>
  <c r="AB33" i="25"/>
  <c r="AB148" i="25" s="1"/>
  <c r="AC33" i="25"/>
  <c r="P34" i="25"/>
  <c r="Q34" i="25"/>
  <c r="R34" i="25"/>
  <c r="R149" i="25" s="1"/>
  <c r="S34" i="25"/>
  <c r="S149" i="25"/>
  <c r="T34" i="25"/>
  <c r="P35" i="25"/>
  <c r="Q35" i="25"/>
  <c r="R35" i="25"/>
  <c r="R150" i="25" s="1"/>
  <c r="S35" i="25"/>
  <c r="T35" i="25"/>
  <c r="Z35" i="25"/>
  <c r="Z150" i="25" s="1"/>
  <c r="AA35" i="25"/>
  <c r="AA150" i="25" s="1"/>
  <c r="AB35" i="25"/>
  <c r="AB150" i="25" s="1"/>
  <c r="AC35" i="25"/>
  <c r="AC150" i="25" s="1"/>
  <c r="P36" i="25"/>
  <c r="P151" i="25" s="1"/>
  <c r="Q36" i="25"/>
  <c r="R36" i="25"/>
  <c r="R151" i="25" s="1"/>
  <c r="S36" i="25"/>
  <c r="T36" i="25"/>
  <c r="T151" i="25" s="1"/>
  <c r="P37" i="25"/>
  <c r="Q37" i="25"/>
  <c r="R37" i="25"/>
  <c r="R152" i="25"/>
  <c r="S37" i="25"/>
  <c r="S152" i="25" s="1"/>
  <c r="T37" i="25"/>
  <c r="T152" i="25" s="1"/>
  <c r="P38" i="25"/>
  <c r="Q38" i="25"/>
  <c r="R38" i="25"/>
  <c r="R153" i="25" s="1"/>
  <c r="S38" i="25"/>
  <c r="T38" i="25"/>
  <c r="Z38" i="25"/>
  <c r="Z153" i="25" s="1"/>
  <c r="AA38" i="25"/>
  <c r="AA153" i="25" s="1"/>
  <c r="AB38" i="25"/>
  <c r="AB153" i="25" s="1"/>
  <c r="AC38" i="25"/>
  <c r="AC153" i="25" s="1"/>
  <c r="P39" i="25"/>
  <c r="Q39" i="25"/>
  <c r="R39" i="25"/>
  <c r="R154" i="25" s="1"/>
  <c r="S39" i="25"/>
  <c r="T39" i="25"/>
  <c r="Z39" i="25"/>
  <c r="AA39" i="25"/>
  <c r="AA154" i="25" s="1"/>
  <c r="AB39" i="25"/>
  <c r="AB154" i="25" s="1"/>
  <c r="AC39" i="25"/>
  <c r="AC154" i="25"/>
  <c r="P40" i="25"/>
  <c r="Q40" i="25"/>
  <c r="R40" i="25"/>
  <c r="S40" i="25"/>
  <c r="T40" i="25"/>
  <c r="Z40" i="25"/>
  <c r="Z155" i="25" s="1"/>
  <c r="AA40" i="25"/>
  <c r="AA155" i="25" s="1"/>
  <c r="AB40" i="25"/>
  <c r="AB155" i="25"/>
  <c r="AC40" i="25"/>
  <c r="P41" i="25"/>
  <c r="Q41" i="25"/>
  <c r="R41" i="25"/>
  <c r="R156" i="25" s="1"/>
  <c r="S41" i="25"/>
  <c r="S156" i="25" s="1"/>
  <c r="T41" i="25"/>
  <c r="Z41" i="25"/>
  <c r="Z156" i="25" s="1"/>
  <c r="AA41" i="25"/>
  <c r="AA156" i="25" s="1"/>
  <c r="AB41" i="25"/>
  <c r="AB156" i="25" s="1"/>
  <c r="AC41" i="25"/>
  <c r="AC156" i="25"/>
  <c r="P42" i="25"/>
  <c r="Q42" i="25"/>
  <c r="R42" i="25"/>
  <c r="S42" i="25"/>
  <c r="T42" i="25"/>
  <c r="Z42" i="25"/>
  <c r="Z157" i="25" s="1"/>
  <c r="AA42" i="25"/>
  <c r="AA157" i="25" s="1"/>
  <c r="AB42" i="25"/>
  <c r="AC42" i="25"/>
  <c r="AC157" i="25" s="1"/>
  <c r="P43" i="25"/>
  <c r="Q43" i="25"/>
  <c r="R43" i="25"/>
  <c r="R158" i="25" s="1"/>
  <c r="S43" i="25"/>
  <c r="T43" i="25"/>
  <c r="Z43" i="25"/>
  <c r="Z158" i="25" s="1"/>
  <c r="AA43" i="25"/>
  <c r="AB43" i="25"/>
  <c r="AB158" i="25" s="1"/>
  <c r="AC43" i="25"/>
  <c r="AC158" i="25" s="1"/>
  <c r="P45" i="25"/>
  <c r="Q45" i="25"/>
  <c r="R45" i="25"/>
  <c r="R160" i="25" s="1"/>
  <c r="S45" i="25"/>
  <c r="T45" i="25"/>
  <c r="Z45" i="25"/>
  <c r="Z160" i="25" s="1"/>
  <c r="AA45" i="25"/>
  <c r="AA160" i="25" s="1"/>
  <c r="AB45" i="25"/>
  <c r="AC45" i="25"/>
  <c r="AC160" i="25" s="1"/>
  <c r="P46" i="25"/>
  <c r="Q46" i="25"/>
  <c r="Q161" i="25" s="1"/>
  <c r="R46" i="25"/>
  <c r="R161" i="25" s="1"/>
  <c r="S46" i="25"/>
  <c r="T46" i="25"/>
  <c r="T161" i="25" s="1"/>
  <c r="Z46" i="25"/>
  <c r="Z161" i="25" s="1"/>
  <c r="AK161" i="25" s="1"/>
  <c r="CZ102" i="9" s="1"/>
  <c r="AA46" i="25"/>
  <c r="AA161" i="25"/>
  <c r="AB46" i="25"/>
  <c r="AB161" i="25" s="1"/>
  <c r="AC46" i="25"/>
  <c r="AC161" i="25"/>
  <c r="P47" i="25"/>
  <c r="Q47" i="25"/>
  <c r="R47" i="25"/>
  <c r="R162" i="25" s="1"/>
  <c r="S47" i="25"/>
  <c r="T47" i="25"/>
  <c r="Z47" i="25"/>
  <c r="AA47" i="25"/>
  <c r="AB47" i="25"/>
  <c r="AC47" i="25"/>
  <c r="P48" i="25"/>
  <c r="P50" i="25" s="1"/>
  <c r="Q48" i="25"/>
  <c r="R48" i="25"/>
  <c r="S48" i="25"/>
  <c r="T48" i="25"/>
  <c r="P49" i="25"/>
  <c r="Q49" i="25"/>
  <c r="R49" i="25"/>
  <c r="S49" i="25"/>
  <c r="T49" i="25"/>
  <c r="P51" i="25"/>
  <c r="Q51" i="25"/>
  <c r="R51" i="25"/>
  <c r="R166" i="25" s="1"/>
  <c r="S51" i="25"/>
  <c r="S166" i="25" s="1"/>
  <c r="T51" i="25"/>
  <c r="Z51" i="25"/>
  <c r="Z166" i="25"/>
  <c r="AA51" i="25"/>
  <c r="AA166" i="25" s="1"/>
  <c r="AB51" i="25"/>
  <c r="AB166" i="25" s="1"/>
  <c r="AC51" i="25"/>
  <c r="AC166" i="25" s="1"/>
  <c r="P52" i="25"/>
  <c r="Q52" i="25"/>
  <c r="R52" i="25"/>
  <c r="R167" i="25" s="1"/>
  <c r="S52" i="25"/>
  <c r="S167" i="25" s="1"/>
  <c r="T52" i="25"/>
  <c r="Z52" i="25"/>
  <c r="AA52" i="25"/>
  <c r="AA167" i="25"/>
  <c r="AB52" i="25"/>
  <c r="AB167" i="25" s="1"/>
  <c r="AC52" i="25"/>
  <c r="AC167" i="25" s="1"/>
  <c r="P53" i="25"/>
  <c r="Q53" i="25"/>
  <c r="Q168" i="25" s="1"/>
  <c r="AI168" i="25" s="1"/>
  <c r="DR44" i="7" s="1"/>
  <c r="DT44" i="7" s="1"/>
  <c r="R53" i="25"/>
  <c r="R168" i="25" s="1"/>
  <c r="S53" i="25"/>
  <c r="T53" i="25"/>
  <c r="Z53" i="25"/>
  <c r="Z168" i="25" s="1"/>
  <c r="AA53" i="25"/>
  <c r="AA168" i="25" s="1"/>
  <c r="AB53" i="25"/>
  <c r="AB168" i="25" s="1"/>
  <c r="AC53" i="25"/>
  <c r="AC168" i="25" s="1"/>
  <c r="P54" i="25"/>
  <c r="P169" i="25" s="1"/>
  <c r="Q54" i="25"/>
  <c r="R54" i="25"/>
  <c r="R169" i="25"/>
  <c r="S54" i="25"/>
  <c r="S169" i="25" s="1"/>
  <c r="T54" i="25"/>
  <c r="P55" i="25"/>
  <c r="Q55" i="25"/>
  <c r="R55" i="25"/>
  <c r="R170" i="25" s="1"/>
  <c r="AA170" i="25" s="1"/>
  <c r="S55" i="25"/>
  <c r="T55" i="25"/>
  <c r="P56" i="25"/>
  <c r="P171" i="25" s="1"/>
  <c r="Q56" i="25"/>
  <c r="R56" i="25"/>
  <c r="R171" i="25" s="1"/>
  <c r="S56" i="25"/>
  <c r="T56" i="25"/>
  <c r="Z56" i="25"/>
  <c r="Z171" i="25" s="1"/>
  <c r="AA56" i="25"/>
  <c r="AA171" i="25" s="1"/>
  <c r="AB56" i="25"/>
  <c r="AB171" i="25" s="1"/>
  <c r="AC56" i="25"/>
  <c r="AC171" i="25"/>
  <c r="P57" i="25"/>
  <c r="Q57" i="25"/>
  <c r="R57" i="25"/>
  <c r="S57" i="25"/>
  <c r="T57" i="25"/>
  <c r="Z57" i="25"/>
  <c r="Z173" i="25"/>
  <c r="AA57" i="25"/>
  <c r="AA173" i="25" s="1"/>
  <c r="AB57" i="25"/>
  <c r="AB173" i="25" s="1"/>
  <c r="AC57" i="25"/>
  <c r="AC173" i="25" s="1"/>
  <c r="P58" i="25"/>
  <c r="P173" i="25" s="1"/>
  <c r="AK173" i="25" s="1"/>
  <c r="EG102" i="9" s="1"/>
  <c r="EH102" i="9" s="1"/>
  <c r="Q58" i="25"/>
  <c r="R58" i="25"/>
  <c r="S58" i="25"/>
  <c r="T58" i="25"/>
  <c r="Z58" i="25"/>
  <c r="AA58" i="25"/>
  <c r="AB58" i="25"/>
  <c r="AC58" i="25"/>
  <c r="P59" i="25"/>
  <c r="Q59" i="25"/>
  <c r="R59" i="25"/>
  <c r="R174" i="25" s="1"/>
  <c r="S59" i="25"/>
  <c r="T59" i="25"/>
  <c r="Z59" i="25"/>
  <c r="AA59" i="25"/>
  <c r="AB59" i="25"/>
  <c r="AC59" i="25"/>
  <c r="P60" i="25"/>
  <c r="Q60" i="25"/>
  <c r="R60" i="25"/>
  <c r="R175" i="25" s="1"/>
  <c r="S60" i="25"/>
  <c r="T60" i="25"/>
  <c r="Z60" i="25"/>
  <c r="AA60" i="25"/>
  <c r="AB60" i="25"/>
  <c r="AC60" i="25"/>
  <c r="P62" i="25"/>
  <c r="P64" i="25" s="1"/>
  <c r="Q62" i="25"/>
  <c r="Q64" i="25" s="1"/>
  <c r="S62" i="25"/>
  <c r="T62" i="25"/>
  <c r="Z64" i="25"/>
  <c r="AA64" i="25"/>
  <c r="AC64" i="25"/>
  <c r="AI64" i="25"/>
  <c r="AJ64" i="25"/>
  <c r="AK64" i="25"/>
  <c r="AL64" i="25"/>
  <c r="P65" i="25"/>
  <c r="Q65" i="25"/>
  <c r="S65" i="25"/>
  <c r="T65" i="25"/>
  <c r="P66" i="25"/>
  <c r="Q66" i="25"/>
  <c r="Q127" i="25" s="1"/>
  <c r="S66" i="25"/>
  <c r="T66" i="25"/>
  <c r="Z67" i="25"/>
  <c r="AA67" i="25"/>
  <c r="AC67" i="25"/>
  <c r="AI67" i="25"/>
  <c r="AJ67" i="25"/>
  <c r="AK67" i="25"/>
  <c r="AL67" i="25"/>
  <c r="P68" i="25"/>
  <c r="Q68" i="25"/>
  <c r="S68" i="25"/>
  <c r="T68" i="25"/>
  <c r="P69" i="25"/>
  <c r="Q69" i="25"/>
  <c r="S69" i="25"/>
  <c r="T69" i="25"/>
  <c r="P70" i="25"/>
  <c r="Q70" i="25"/>
  <c r="S70" i="25"/>
  <c r="S71" i="25" s="1"/>
  <c r="T70" i="25"/>
  <c r="P72" i="25"/>
  <c r="Q72" i="25"/>
  <c r="S72" i="25"/>
  <c r="T72" i="25"/>
  <c r="P73" i="25"/>
  <c r="Q73" i="25"/>
  <c r="S73" i="25"/>
  <c r="T73" i="25"/>
  <c r="Z73" i="25"/>
  <c r="AA73" i="25"/>
  <c r="AC73" i="25"/>
  <c r="AI73" i="25"/>
  <c r="AJ73" i="25"/>
  <c r="AK73" i="25"/>
  <c r="AL73" i="25"/>
  <c r="P74" i="25"/>
  <c r="P135" i="25"/>
  <c r="Q74" i="25"/>
  <c r="S74" i="25"/>
  <c r="S135" i="25"/>
  <c r="T74" i="25"/>
  <c r="Z74" i="25"/>
  <c r="AA74" i="25"/>
  <c r="AC74" i="25"/>
  <c r="AI74" i="25"/>
  <c r="AJ74" i="25"/>
  <c r="AK74" i="25"/>
  <c r="AL74" i="25"/>
  <c r="P75" i="25"/>
  <c r="Q75" i="25"/>
  <c r="S75" i="25"/>
  <c r="T75" i="25"/>
  <c r="T136" i="25" s="1"/>
  <c r="Z75" i="25"/>
  <c r="Z82" i="25" s="1"/>
  <c r="AA75" i="25"/>
  <c r="AA82" i="25" s="1"/>
  <c r="AC75" i="25"/>
  <c r="AI75" i="25"/>
  <c r="AJ75" i="25"/>
  <c r="AJ82" i="25" s="1"/>
  <c r="AK75" i="25"/>
  <c r="AL75" i="25"/>
  <c r="P76" i="25"/>
  <c r="Q76" i="25"/>
  <c r="S76" i="25"/>
  <c r="T76" i="25"/>
  <c r="P77" i="25"/>
  <c r="Q77" i="25"/>
  <c r="S77" i="25"/>
  <c r="T77" i="25"/>
  <c r="T138" i="25" s="1"/>
  <c r="P78" i="25"/>
  <c r="P139" i="25" s="1"/>
  <c r="Q78" i="25"/>
  <c r="S78" i="25"/>
  <c r="S139" i="25"/>
  <c r="T78" i="25"/>
  <c r="T139" i="25" s="1"/>
  <c r="P79" i="25"/>
  <c r="P140" i="25" s="1"/>
  <c r="Q79" i="25"/>
  <c r="S79" i="25"/>
  <c r="S140" i="25" s="1"/>
  <c r="T79" i="25"/>
  <c r="P80" i="25"/>
  <c r="Q80" i="25"/>
  <c r="S80" i="25"/>
  <c r="S141" i="25" s="1"/>
  <c r="T80" i="25"/>
  <c r="T141" i="25" s="1"/>
  <c r="Z80" i="25"/>
  <c r="AA80" i="25"/>
  <c r="AC80" i="25"/>
  <c r="AI80" i="25"/>
  <c r="AJ80" i="25"/>
  <c r="AK80" i="25"/>
  <c r="AL80" i="25"/>
  <c r="P81" i="25"/>
  <c r="Q81" i="25"/>
  <c r="S81" i="25"/>
  <c r="S142" i="25" s="1"/>
  <c r="T81" i="25"/>
  <c r="P82" i="25"/>
  <c r="Q82" i="25"/>
  <c r="S82" i="25"/>
  <c r="S143" i="25" s="1"/>
  <c r="T82" i="25"/>
  <c r="P83" i="25"/>
  <c r="Q83" i="25"/>
  <c r="S83" i="25"/>
  <c r="T83" i="25"/>
  <c r="P84" i="25"/>
  <c r="Q84" i="25"/>
  <c r="S84" i="25"/>
  <c r="S86" i="25" s="1"/>
  <c r="T84" i="25"/>
  <c r="T145" i="25" s="1"/>
  <c r="P85" i="25"/>
  <c r="P146" i="25" s="1"/>
  <c r="Q85" i="25"/>
  <c r="S85" i="25"/>
  <c r="S146" i="25" s="1"/>
  <c r="T85" i="25"/>
  <c r="T86" i="25" s="1"/>
  <c r="Z86" i="25"/>
  <c r="AA86" i="25"/>
  <c r="AC86" i="25"/>
  <c r="AI86" i="25"/>
  <c r="AJ86" i="25"/>
  <c r="AK86" i="25"/>
  <c r="AL86" i="25"/>
  <c r="P87" i="25"/>
  <c r="Q87" i="25"/>
  <c r="Q148" i="25" s="1"/>
  <c r="S87" i="25"/>
  <c r="T87" i="25"/>
  <c r="T148" i="25" s="1"/>
  <c r="P88" i="25"/>
  <c r="Q88" i="25"/>
  <c r="S88" i="25"/>
  <c r="T88" i="25"/>
  <c r="Z88" i="25"/>
  <c r="AA88" i="25"/>
  <c r="AC88" i="25"/>
  <c r="AI88" i="25"/>
  <c r="AJ88" i="25"/>
  <c r="AK88" i="25"/>
  <c r="AL88" i="25"/>
  <c r="P89" i="25"/>
  <c r="P150" i="25" s="1"/>
  <c r="Q89" i="25"/>
  <c r="S89" i="25"/>
  <c r="S150" i="25" s="1"/>
  <c r="T89" i="25"/>
  <c r="Z89" i="25"/>
  <c r="AA89" i="25"/>
  <c r="AC89" i="25"/>
  <c r="AI89" i="25"/>
  <c r="AJ89" i="25"/>
  <c r="AK89" i="25"/>
  <c r="AL89" i="25"/>
  <c r="P90" i="25"/>
  <c r="Q90" i="25"/>
  <c r="Q151" i="25" s="1"/>
  <c r="S90" i="25"/>
  <c r="T90" i="25"/>
  <c r="P91" i="25"/>
  <c r="Q91" i="25"/>
  <c r="S91" i="25"/>
  <c r="T91" i="25"/>
  <c r="P92" i="25"/>
  <c r="Q92" i="25"/>
  <c r="Q153" i="25" s="1"/>
  <c r="AI153" i="25" s="1"/>
  <c r="S92" i="25"/>
  <c r="T92" i="25"/>
  <c r="T153" i="25" s="1"/>
  <c r="Z92" i="25"/>
  <c r="AA92" i="25"/>
  <c r="AC92" i="25"/>
  <c r="AI92" i="25"/>
  <c r="AJ92" i="25"/>
  <c r="AK92" i="25"/>
  <c r="AL92" i="25"/>
  <c r="P93" i="25"/>
  <c r="Q93" i="25"/>
  <c r="S93" i="25"/>
  <c r="S154" i="25" s="1"/>
  <c r="T93" i="25"/>
  <c r="Z93" i="25"/>
  <c r="AA93" i="25"/>
  <c r="AC93" i="25"/>
  <c r="AI93" i="25"/>
  <c r="AJ93" i="25"/>
  <c r="AK93" i="25"/>
  <c r="AL93" i="25"/>
  <c r="P94" i="25"/>
  <c r="Q94" i="25"/>
  <c r="S94" i="25"/>
  <c r="S155" i="25" s="1"/>
  <c r="T94" i="25"/>
  <c r="Z94" i="25"/>
  <c r="AA94" i="25"/>
  <c r="AC94" i="25"/>
  <c r="AI94" i="25"/>
  <c r="AJ94" i="25"/>
  <c r="AK94" i="25"/>
  <c r="AL94" i="25"/>
  <c r="P95" i="25"/>
  <c r="Q95" i="25"/>
  <c r="Q156" i="25" s="1"/>
  <c r="AI156" i="25" s="1"/>
  <c r="CK44" i="7" s="1"/>
  <c r="S95" i="25"/>
  <c r="T95" i="25"/>
  <c r="T156" i="25" s="1"/>
  <c r="Z95" i="25"/>
  <c r="AA95" i="25"/>
  <c r="AC95" i="25"/>
  <c r="AI95" i="25"/>
  <c r="AJ95" i="25"/>
  <c r="AK95" i="25"/>
  <c r="AL95" i="25"/>
  <c r="P96" i="25"/>
  <c r="P157" i="25" s="1"/>
  <c r="AK157" i="25" s="1"/>
  <c r="CN102" i="9" s="1"/>
  <c r="Q96" i="25"/>
  <c r="S96" i="25"/>
  <c r="T96" i="25"/>
  <c r="Z96" i="25"/>
  <c r="AA96" i="25"/>
  <c r="AC96" i="25"/>
  <c r="AI96" i="25"/>
  <c r="AJ96" i="25"/>
  <c r="AK96" i="25"/>
  <c r="AL96" i="25"/>
  <c r="P97" i="25"/>
  <c r="P158" i="25" s="1"/>
  <c r="Q97" i="25"/>
  <c r="S97" i="25"/>
  <c r="T97" i="25"/>
  <c r="T158" i="25" s="1"/>
  <c r="Z98" i="25"/>
  <c r="AA98" i="25"/>
  <c r="AC98" i="25"/>
  <c r="AI98" i="25"/>
  <c r="AJ98" i="25"/>
  <c r="P99" i="25"/>
  <c r="Q99" i="25"/>
  <c r="S99" i="25"/>
  <c r="S160" i="25" s="1"/>
  <c r="T99" i="25"/>
  <c r="Z99" i="25"/>
  <c r="AA99" i="25"/>
  <c r="AC99" i="25"/>
  <c r="AI99" i="25"/>
  <c r="AJ99" i="25"/>
  <c r="AK99" i="25"/>
  <c r="AL99" i="25"/>
  <c r="P100" i="25"/>
  <c r="P161" i="25" s="1"/>
  <c r="Q100" i="25"/>
  <c r="S100" i="25"/>
  <c r="S161" i="25" s="1"/>
  <c r="T100" i="25"/>
  <c r="P101" i="25"/>
  <c r="Q101" i="25"/>
  <c r="S101" i="25"/>
  <c r="T101" i="25"/>
  <c r="Z101" i="25"/>
  <c r="AA101" i="25"/>
  <c r="AC101" i="25"/>
  <c r="AI101" i="25"/>
  <c r="AJ101" i="25"/>
  <c r="AK101" i="25"/>
  <c r="AL101" i="25"/>
  <c r="P102" i="25"/>
  <c r="P163" i="25" s="1"/>
  <c r="Q102" i="25"/>
  <c r="S102" i="25"/>
  <c r="T102" i="25"/>
  <c r="T104" i="25" s="1"/>
  <c r="P103" i="25"/>
  <c r="P164" i="25" s="1"/>
  <c r="Q103" i="25"/>
  <c r="S103" i="25"/>
  <c r="T103" i="25"/>
  <c r="T164" i="25" s="1"/>
  <c r="P104" i="25"/>
  <c r="Z104" i="25"/>
  <c r="AA104" i="25"/>
  <c r="AC104" i="25"/>
  <c r="AI104" i="25"/>
  <c r="AJ104" i="25"/>
  <c r="AK104" i="25"/>
  <c r="AL104" i="25"/>
  <c r="P105" i="25"/>
  <c r="P166" i="25" s="1"/>
  <c r="Q105" i="25"/>
  <c r="S105" i="25"/>
  <c r="T105" i="25"/>
  <c r="Z105" i="25"/>
  <c r="Z113" i="25" s="1"/>
  <c r="AA105" i="25"/>
  <c r="AC105" i="25"/>
  <c r="AI105" i="25"/>
  <c r="AI113" i="25" s="1"/>
  <c r="AJ105" i="25"/>
  <c r="AK105" i="25"/>
  <c r="AL105" i="25"/>
  <c r="P106" i="25"/>
  <c r="Q106" i="25"/>
  <c r="Q167" i="25"/>
  <c r="S106" i="25"/>
  <c r="T106" i="25"/>
  <c r="T167" i="25" s="1"/>
  <c r="P107" i="25"/>
  <c r="Q107" i="25"/>
  <c r="S107" i="25"/>
  <c r="T107" i="25"/>
  <c r="T168" i="25" s="1"/>
  <c r="Z107" i="25"/>
  <c r="AA107" i="25"/>
  <c r="AC107" i="25"/>
  <c r="AC113" i="25"/>
  <c r="AI107" i="25"/>
  <c r="AJ107" i="25"/>
  <c r="AK107" i="25"/>
  <c r="AL107" i="25"/>
  <c r="P108" i="25"/>
  <c r="Q108" i="25"/>
  <c r="S108" i="25"/>
  <c r="T108" i="25"/>
  <c r="P109" i="25"/>
  <c r="Q109" i="25"/>
  <c r="S109" i="25"/>
  <c r="T109" i="25"/>
  <c r="P110" i="25"/>
  <c r="Q110" i="25"/>
  <c r="S110" i="25"/>
  <c r="T110" i="25"/>
  <c r="T171" i="25" s="1"/>
  <c r="P111" i="25"/>
  <c r="P172" i="25"/>
  <c r="Q111" i="25"/>
  <c r="S111" i="25"/>
  <c r="T111" i="25"/>
  <c r="T172" i="25" s="1"/>
  <c r="P112" i="25"/>
  <c r="Q112" i="25"/>
  <c r="S112" i="25"/>
  <c r="T112" i="25"/>
  <c r="P113" i="25"/>
  <c r="Q113" i="25"/>
  <c r="S113" i="25"/>
  <c r="T113" i="25"/>
  <c r="P114" i="25"/>
  <c r="Q114" i="25"/>
  <c r="S114" i="25"/>
  <c r="T114" i="25"/>
  <c r="Z114" i="25"/>
  <c r="AA114" i="25"/>
  <c r="AC114" i="25"/>
  <c r="AI114" i="25"/>
  <c r="AJ114" i="25"/>
  <c r="AK114" i="25"/>
  <c r="AL114" i="25"/>
  <c r="AC123" i="25"/>
  <c r="P126" i="25"/>
  <c r="AB126" i="25"/>
  <c r="R127" i="25"/>
  <c r="R144" i="25"/>
  <c r="R155" i="25"/>
  <c r="S158" i="25"/>
  <c r="AB160" i="25"/>
  <c r="Z167" i="25"/>
  <c r="P170" i="25"/>
  <c r="R172" i="25"/>
  <c r="R173" i="25"/>
  <c r="P8" i="24"/>
  <c r="P123" i="24"/>
  <c r="Q8" i="24"/>
  <c r="Q10" i="24" s="1"/>
  <c r="Q125" i="24" s="1"/>
  <c r="R8" i="24"/>
  <c r="S8" i="24"/>
  <c r="T8" i="24"/>
  <c r="Z8" i="24"/>
  <c r="Z123" i="24" s="1"/>
  <c r="AA8" i="24"/>
  <c r="AA123" i="24" s="1"/>
  <c r="AB8" i="24"/>
  <c r="AB123" i="24" s="1"/>
  <c r="AC8" i="24"/>
  <c r="P9" i="24"/>
  <c r="Q9" i="24"/>
  <c r="R9" i="24"/>
  <c r="R124" i="24" s="1"/>
  <c r="S9" i="24"/>
  <c r="S10" i="24" s="1"/>
  <c r="T9" i="24"/>
  <c r="Z9" i="24"/>
  <c r="AA9" i="24"/>
  <c r="AB9" i="24"/>
  <c r="AB10" i="24" s="1"/>
  <c r="AB125" i="24" s="1"/>
  <c r="AC9" i="24"/>
  <c r="AC124" i="24" s="1"/>
  <c r="P11" i="24"/>
  <c r="Q11" i="24"/>
  <c r="R11" i="24"/>
  <c r="R13" i="24" s="1"/>
  <c r="R128" i="24" s="1"/>
  <c r="S11" i="24"/>
  <c r="T11" i="24"/>
  <c r="Z11" i="24"/>
  <c r="Z126" i="24" s="1"/>
  <c r="AA11" i="24"/>
  <c r="AA126" i="24" s="1"/>
  <c r="AB11" i="24"/>
  <c r="AB126" i="24" s="1"/>
  <c r="AC11" i="24"/>
  <c r="AC126" i="24" s="1"/>
  <c r="P12" i="24"/>
  <c r="Q12" i="24"/>
  <c r="Q13" i="24" s="1"/>
  <c r="R12" i="24"/>
  <c r="R127" i="24" s="1"/>
  <c r="S12" i="24"/>
  <c r="T12" i="24"/>
  <c r="P14" i="24"/>
  <c r="P17" i="24" s="1"/>
  <c r="Q14" i="24"/>
  <c r="R14" i="24"/>
  <c r="R129" i="24" s="1"/>
  <c r="S14" i="24"/>
  <c r="T14" i="24"/>
  <c r="T129" i="24" s="1"/>
  <c r="Z14" i="24"/>
  <c r="Z129" i="24"/>
  <c r="AA14" i="24"/>
  <c r="AA129" i="24"/>
  <c r="AA131" i="24" s="1"/>
  <c r="AB14" i="24"/>
  <c r="AB129" i="24"/>
  <c r="AC14" i="24"/>
  <c r="AC129" i="24"/>
  <c r="AC131" i="24" s="1"/>
  <c r="P15" i="24"/>
  <c r="Q15" i="24"/>
  <c r="R15" i="24"/>
  <c r="R130" i="24" s="1"/>
  <c r="S15" i="24"/>
  <c r="T15" i="24"/>
  <c r="P16" i="24"/>
  <c r="Q16" i="24"/>
  <c r="Q17" i="24" s="1"/>
  <c r="R16" i="24"/>
  <c r="R131" i="24"/>
  <c r="S16" i="24"/>
  <c r="T16" i="24"/>
  <c r="T131" i="24" s="1"/>
  <c r="P18" i="24"/>
  <c r="Q18" i="24"/>
  <c r="R18" i="24"/>
  <c r="R133" i="24" s="1"/>
  <c r="AA133" i="24" s="1"/>
  <c r="S18" i="24"/>
  <c r="T18" i="24"/>
  <c r="P19" i="24"/>
  <c r="Q19" i="24"/>
  <c r="R19" i="24"/>
  <c r="R134" i="24" s="1"/>
  <c r="S19" i="24"/>
  <c r="T19" i="24"/>
  <c r="T134" i="24"/>
  <c r="Z19" i="24"/>
  <c r="AA19" i="24"/>
  <c r="AB19" i="24"/>
  <c r="AC19" i="24"/>
  <c r="P20" i="24"/>
  <c r="P135" i="24"/>
  <c r="Q20" i="24"/>
  <c r="R20" i="24"/>
  <c r="R135" i="24" s="1"/>
  <c r="S20" i="24"/>
  <c r="T20" i="24"/>
  <c r="P21" i="24"/>
  <c r="Q21" i="24"/>
  <c r="R21" i="24"/>
  <c r="R136" i="24" s="1"/>
  <c r="S21" i="24"/>
  <c r="T21" i="24"/>
  <c r="P22" i="24"/>
  <c r="P137" i="24" s="1"/>
  <c r="Q22" i="24"/>
  <c r="R22" i="24"/>
  <c r="R137" i="24" s="1"/>
  <c r="S22" i="24"/>
  <c r="T22" i="24"/>
  <c r="P23" i="24"/>
  <c r="Q23" i="24"/>
  <c r="R23" i="24"/>
  <c r="R138" i="24"/>
  <c r="S23" i="24"/>
  <c r="T23" i="24"/>
  <c r="P24" i="24"/>
  <c r="P139" i="24" s="1"/>
  <c r="Q24" i="24"/>
  <c r="R24" i="24"/>
  <c r="R139" i="24" s="1"/>
  <c r="S24" i="24"/>
  <c r="T24" i="24"/>
  <c r="Z24" i="24"/>
  <c r="Z28" i="24"/>
  <c r="AA24" i="24"/>
  <c r="AB24" i="24"/>
  <c r="AB28" i="24" s="1"/>
  <c r="AC24" i="24"/>
  <c r="P25" i="24"/>
  <c r="P140" i="24" s="1"/>
  <c r="Q25" i="24"/>
  <c r="R25" i="24"/>
  <c r="R140" i="24"/>
  <c r="S25" i="24"/>
  <c r="T25" i="24"/>
  <c r="Z25" i="24"/>
  <c r="Z140" i="24"/>
  <c r="AA25" i="24"/>
  <c r="AA140" i="24"/>
  <c r="AB25" i="24"/>
  <c r="AB140" i="24"/>
  <c r="AC25" i="24"/>
  <c r="AC140" i="24"/>
  <c r="P26" i="24"/>
  <c r="Q26" i="24"/>
  <c r="R26" i="24"/>
  <c r="R141" i="24"/>
  <c r="S26" i="24"/>
  <c r="T26" i="24"/>
  <c r="P27" i="24"/>
  <c r="Q27" i="24"/>
  <c r="R27" i="24"/>
  <c r="R142" i="24" s="1"/>
  <c r="S27" i="24"/>
  <c r="T27" i="24"/>
  <c r="P28" i="24"/>
  <c r="P143" i="24" s="1"/>
  <c r="Q28" i="24"/>
  <c r="R28" i="24"/>
  <c r="R143" i="24" s="1"/>
  <c r="S28" i="24"/>
  <c r="T28" i="24"/>
  <c r="P29" i="24"/>
  <c r="P32" i="24" s="1"/>
  <c r="Q29" i="24"/>
  <c r="R29" i="24"/>
  <c r="S29" i="24"/>
  <c r="T29" i="24"/>
  <c r="P30" i="24"/>
  <c r="Q30" i="24"/>
  <c r="R30" i="24"/>
  <c r="S30" i="24"/>
  <c r="T30" i="24"/>
  <c r="P31" i="24"/>
  <c r="Q31" i="24"/>
  <c r="R31" i="24"/>
  <c r="R146" i="24"/>
  <c r="S31" i="24"/>
  <c r="T31" i="24"/>
  <c r="P33" i="24"/>
  <c r="Q33" i="24"/>
  <c r="R33" i="24"/>
  <c r="R148" i="24" s="1"/>
  <c r="S33" i="24"/>
  <c r="T33" i="24"/>
  <c r="Z33" i="24"/>
  <c r="AA33" i="24"/>
  <c r="AB33" i="24"/>
  <c r="AC33" i="24"/>
  <c r="P34" i="24"/>
  <c r="P149" i="24" s="1"/>
  <c r="Q34" i="24"/>
  <c r="R34" i="24"/>
  <c r="R149" i="24" s="1"/>
  <c r="S34" i="24"/>
  <c r="T34" i="24"/>
  <c r="P35" i="24"/>
  <c r="Q35" i="24"/>
  <c r="R35" i="24"/>
  <c r="R150" i="24"/>
  <c r="S35" i="24"/>
  <c r="T35" i="24"/>
  <c r="Z35" i="24"/>
  <c r="Z150" i="24" s="1"/>
  <c r="AA35" i="24"/>
  <c r="AA150" i="24" s="1"/>
  <c r="AB35" i="24"/>
  <c r="AB150" i="24" s="1"/>
  <c r="AC35" i="24"/>
  <c r="AC150" i="24" s="1"/>
  <c r="P36" i="24"/>
  <c r="Q36" i="24"/>
  <c r="Q151" i="24" s="1"/>
  <c r="R36" i="24"/>
  <c r="R151" i="24" s="1"/>
  <c r="S36" i="24"/>
  <c r="T36" i="24"/>
  <c r="P37" i="24"/>
  <c r="Q37" i="24"/>
  <c r="R37" i="24"/>
  <c r="R152" i="24" s="1"/>
  <c r="S37" i="24"/>
  <c r="T37" i="24"/>
  <c r="P38" i="24"/>
  <c r="Q38" i="24"/>
  <c r="R38" i="24"/>
  <c r="R153" i="24" s="1"/>
  <c r="S38" i="24"/>
  <c r="T38" i="24"/>
  <c r="Z38" i="24"/>
  <c r="Z153" i="24" s="1"/>
  <c r="AA38" i="24"/>
  <c r="AA153" i="24" s="1"/>
  <c r="AB38" i="24"/>
  <c r="AB153" i="24" s="1"/>
  <c r="AC38" i="24"/>
  <c r="AC153" i="24" s="1"/>
  <c r="P39" i="24"/>
  <c r="Q39" i="24"/>
  <c r="Q44" i="24" s="1"/>
  <c r="R39" i="24"/>
  <c r="S39" i="24"/>
  <c r="T39" i="24"/>
  <c r="Z39" i="24"/>
  <c r="AA39" i="24"/>
  <c r="AA154" i="24" s="1"/>
  <c r="AB39" i="24"/>
  <c r="AB154" i="24" s="1"/>
  <c r="AC39" i="24"/>
  <c r="AC154" i="24" s="1"/>
  <c r="P40" i="24"/>
  <c r="P155" i="24" s="1"/>
  <c r="Q40" i="24"/>
  <c r="R40" i="24"/>
  <c r="S40" i="24"/>
  <c r="T40" i="24"/>
  <c r="T155" i="24" s="1"/>
  <c r="Z40" i="24"/>
  <c r="AA40" i="24"/>
  <c r="AA155" i="24" s="1"/>
  <c r="AB40" i="24"/>
  <c r="AB155" i="24"/>
  <c r="AC40" i="24"/>
  <c r="AC155" i="24" s="1"/>
  <c r="P41" i="24"/>
  <c r="Q41" i="24"/>
  <c r="R41" i="24"/>
  <c r="R156" i="24" s="1"/>
  <c r="S41" i="24"/>
  <c r="T41" i="24"/>
  <c r="T156" i="24" s="1"/>
  <c r="Z41" i="24"/>
  <c r="Z156" i="24" s="1"/>
  <c r="AA41" i="24"/>
  <c r="AA156" i="24" s="1"/>
  <c r="AB41" i="24"/>
  <c r="AC41" i="24"/>
  <c r="AC156" i="24"/>
  <c r="P42" i="24"/>
  <c r="Q42" i="24"/>
  <c r="R42" i="24"/>
  <c r="R157" i="24"/>
  <c r="S42" i="24"/>
  <c r="T42" i="24"/>
  <c r="Z42" i="24"/>
  <c r="AA42" i="24"/>
  <c r="AA157" i="24" s="1"/>
  <c r="AB42" i="24"/>
  <c r="AB157" i="24" s="1"/>
  <c r="AC42" i="24"/>
  <c r="AC157" i="24" s="1"/>
  <c r="P43" i="24"/>
  <c r="Q43" i="24"/>
  <c r="R43" i="24"/>
  <c r="S43" i="24"/>
  <c r="S158" i="24"/>
  <c r="T43" i="24"/>
  <c r="T158" i="24" s="1"/>
  <c r="Z43" i="24"/>
  <c r="Z158" i="24" s="1"/>
  <c r="AA43" i="24"/>
  <c r="AB43" i="24"/>
  <c r="AB158" i="24" s="1"/>
  <c r="AC43" i="24"/>
  <c r="AC158" i="24" s="1"/>
  <c r="P45" i="24"/>
  <c r="Q45" i="24"/>
  <c r="R45" i="24"/>
  <c r="S45" i="24"/>
  <c r="T45" i="24"/>
  <c r="T160" i="24"/>
  <c r="Z45" i="24"/>
  <c r="AA45" i="24"/>
  <c r="AA160" i="24" s="1"/>
  <c r="AB45" i="24"/>
  <c r="AB160" i="24" s="1"/>
  <c r="AC45" i="24"/>
  <c r="AC160" i="24" s="1"/>
  <c r="P46" i="24"/>
  <c r="P161" i="24" s="1"/>
  <c r="Q46" i="24"/>
  <c r="R46" i="24"/>
  <c r="R161" i="24" s="1"/>
  <c r="S46" i="24"/>
  <c r="T46" i="24"/>
  <c r="T161" i="24" s="1"/>
  <c r="Z46" i="24"/>
  <c r="Z161" i="24" s="1"/>
  <c r="AA46" i="24"/>
  <c r="AA161" i="24" s="1"/>
  <c r="AB46" i="24"/>
  <c r="AB161" i="24" s="1"/>
  <c r="AC46" i="24"/>
  <c r="AC161" i="24" s="1"/>
  <c r="P47" i="24"/>
  <c r="Q47" i="24"/>
  <c r="R47" i="24"/>
  <c r="R162" i="24" s="1"/>
  <c r="S47" i="24"/>
  <c r="T47" i="24"/>
  <c r="Z47" i="24"/>
  <c r="AA47" i="24"/>
  <c r="AB47" i="24"/>
  <c r="AC47" i="24"/>
  <c r="P48" i="24"/>
  <c r="Q48" i="24"/>
  <c r="R48" i="24"/>
  <c r="R163" i="24" s="1"/>
  <c r="S48" i="24"/>
  <c r="T48" i="24"/>
  <c r="P49" i="24"/>
  <c r="P50" i="24" s="1"/>
  <c r="Q49" i="24"/>
  <c r="R49" i="24"/>
  <c r="S49" i="24"/>
  <c r="T49" i="24"/>
  <c r="T164" i="24" s="1"/>
  <c r="P51" i="24"/>
  <c r="P166" i="24" s="1"/>
  <c r="Q51" i="24"/>
  <c r="R51" i="24"/>
  <c r="R166" i="24" s="1"/>
  <c r="S51" i="24"/>
  <c r="T51" i="24"/>
  <c r="Z51" i="24"/>
  <c r="Z166" i="24" s="1"/>
  <c r="AA51" i="24"/>
  <c r="AA166" i="24" s="1"/>
  <c r="AB51" i="24"/>
  <c r="AB166" i="24" s="1"/>
  <c r="AC51" i="24"/>
  <c r="AC166" i="24" s="1"/>
  <c r="P52" i="24"/>
  <c r="Q52" i="24"/>
  <c r="R52" i="24"/>
  <c r="R167" i="24" s="1"/>
  <c r="S52" i="24"/>
  <c r="T52" i="24"/>
  <c r="Z52" i="24"/>
  <c r="Z167" i="24" s="1"/>
  <c r="AA52" i="24"/>
  <c r="AA167" i="24" s="1"/>
  <c r="AB52" i="24"/>
  <c r="AB167" i="24"/>
  <c r="AC52" i="24"/>
  <c r="AC167" i="24" s="1"/>
  <c r="P53" i="24"/>
  <c r="Q53" i="24"/>
  <c r="R53" i="24"/>
  <c r="R168" i="24" s="1"/>
  <c r="S53" i="24"/>
  <c r="T53" i="24"/>
  <c r="Z53" i="24"/>
  <c r="Z168" i="24" s="1"/>
  <c r="AA53" i="24"/>
  <c r="AA168" i="24" s="1"/>
  <c r="AB53" i="24"/>
  <c r="AB168" i="24" s="1"/>
  <c r="AC53" i="24"/>
  <c r="AC168" i="24" s="1"/>
  <c r="P54" i="24"/>
  <c r="Q54" i="24"/>
  <c r="R54" i="24"/>
  <c r="R169" i="24" s="1"/>
  <c r="S54" i="24"/>
  <c r="T54" i="24"/>
  <c r="P55" i="24"/>
  <c r="P170" i="24" s="1"/>
  <c r="Q55" i="24"/>
  <c r="R55" i="24"/>
  <c r="R170" i="24" s="1"/>
  <c r="S55" i="24"/>
  <c r="T55" i="24"/>
  <c r="P56" i="24"/>
  <c r="Q56" i="24"/>
  <c r="R56" i="24"/>
  <c r="R171" i="24" s="1"/>
  <c r="S56" i="24"/>
  <c r="T56" i="24"/>
  <c r="Z56" i="24"/>
  <c r="Z171" i="24" s="1"/>
  <c r="AA56" i="24"/>
  <c r="AA171" i="24" s="1"/>
  <c r="AB56" i="24"/>
  <c r="AB171" i="24"/>
  <c r="AC56" i="24"/>
  <c r="AC171" i="24" s="1"/>
  <c r="P57" i="24"/>
  <c r="Q57" i="24"/>
  <c r="R57" i="24"/>
  <c r="R172" i="24" s="1"/>
  <c r="AA169" i="24" s="1"/>
  <c r="S57" i="24"/>
  <c r="T57" i="24"/>
  <c r="T172" i="24" s="1"/>
  <c r="Z57" i="24"/>
  <c r="Z173" i="24" s="1"/>
  <c r="AA57" i="24"/>
  <c r="AA173" i="24" s="1"/>
  <c r="AB57" i="24"/>
  <c r="AB173" i="24" s="1"/>
  <c r="AC57" i="24"/>
  <c r="AC173" i="24" s="1"/>
  <c r="P58" i="24"/>
  <c r="Q58" i="24"/>
  <c r="R58" i="24"/>
  <c r="S58" i="24"/>
  <c r="T58" i="24"/>
  <c r="Z58" i="24"/>
  <c r="AA58" i="24"/>
  <c r="AB58" i="24"/>
  <c r="AC58" i="24"/>
  <c r="P59" i="24"/>
  <c r="P174" i="24" s="1"/>
  <c r="Q59" i="24"/>
  <c r="R59" i="24"/>
  <c r="R174" i="24" s="1"/>
  <c r="S59" i="24"/>
  <c r="T59" i="24"/>
  <c r="T174" i="24" s="1"/>
  <c r="Z59" i="24"/>
  <c r="AA59" i="24"/>
  <c r="AB59" i="24"/>
  <c r="AC59" i="24"/>
  <c r="P60" i="24"/>
  <c r="Q60" i="24"/>
  <c r="R60" i="24"/>
  <c r="R175" i="24" s="1"/>
  <c r="S60" i="24"/>
  <c r="T60" i="24"/>
  <c r="T175" i="24" s="1"/>
  <c r="Z60" i="24"/>
  <c r="AA60" i="24"/>
  <c r="AB60" i="24"/>
  <c r="AC60" i="24"/>
  <c r="P62" i="24"/>
  <c r="Q62" i="24"/>
  <c r="Q64" i="24" s="1"/>
  <c r="S62" i="24"/>
  <c r="S123" i="24" s="1"/>
  <c r="T62" i="24"/>
  <c r="T64" i="24" s="1"/>
  <c r="P64" i="24"/>
  <c r="Z64" i="24"/>
  <c r="AA64" i="24"/>
  <c r="AC64" i="24"/>
  <c r="AI64" i="24"/>
  <c r="AJ64" i="24"/>
  <c r="AK64" i="24"/>
  <c r="AL64" i="24"/>
  <c r="P65" i="24"/>
  <c r="Q65" i="24"/>
  <c r="Q126" i="24" s="1"/>
  <c r="AI126" i="24" s="1"/>
  <c r="S65" i="24"/>
  <c r="S126" i="24" s="1"/>
  <c r="T65" i="24"/>
  <c r="P66" i="24"/>
  <c r="Q66" i="24"/>
  <c r="Q127" i="24" s="1"/>
  <c r="S66" i="24"/>
  <c r="S127" i="24" s="1"/>
  <c r="AB127" i="24" s="1"/>
  <c r="AB128" i="24" s="1"/>
  <c r="T66" i="24"/>
  <c r="Z67" i="24"/>
  <c r="AA67" i="24"/>
  <c r="AC67" i="24"/>
  <c r="AI67" i="24"/>
  <c r="AJ67" i="24"/>
  <c r="AK67" i="24"/>
  <c r="AL67" i="24"/>
  <c r="P68" i="24"/>
  <c r="Q68" i="24"/>
  <c r="S68" i="24"/>
  <c r="S129" i="24" s="1"/>
  <c r="AB131" i="24" s="1"/>
  <c r="T68" i="24"/>
  <c r="P69" i="24"/>
  <c r="Q69" i="24"/>
  <c r="Q130" i="24"/>
  <c r="S69" i="24"/>
  <c r="S130" i="24" s="1"/>
  <c r="AB130" i="24" s="1"/>
  <c r="T69" i="24"/>
  <c r="P70" i="24"/>
  <c r="P131" i="24"/>
  <c r="Q70" i="24"/>
  <c r="Q131" i="24" s="1"/>
  <c r="Z131" i="24" s="1"/>
  <c r="AJ131" i="24" s="1"/>
  <c r="S70" i="24"/>
  <c r="S131" i="24" s="1"/>
  <c r="T70" i="24"/>
  <c r="P72" i="24"/>
  <c r="P133" i="24" s="1"/>
  <c r="Q72" i="24"/>
  <c r="Q133" i="24" s="1"/>
  <c r="S72" i="24"/>
  <c r="T72" i="24"/>
  <c r="P73" i="24"/>
  <c r="Q73" i="24"/>
  <c r="S73" i="24"/>
  <c r="T73" i="24"/>
  <c r="Z73" i="24"/>
  <c r="AA73" i="24"/>
  <c r="AC73" i="24"/>
  <c r="AI73" i="24"/>
  <c r="AJ73" i="24"/>
  <c r="AK73" i="24"/>
  <c r="AL73" i="24"/>
  <c r="P74" i="24"/>
  <c r="Q74" i="24"/>
  <c r="Q135" i="24" s="1"/>
  <c r="S74" i="24"/>
  <c r="S135" i="24" s="1"/>
  <c r="T74" i="24"/>
  <c r="Z74" i="24"/>
  <c r="AA74" i="24"/>
  <c r="AC74" i="24"/>
  <c r="AI74" i="24"/>
  <c r="AJ74" i="24"/>
  <c r="AK74" i="24"/>
  <c r="AL74" i="24"/>
  <c r="P75" i="24"/>
  <c r="Q75" i="24"/>
  <c r="S75" i="24"/>
  <c r="T75" i="24"/>
  <c r="T136" i="24" s="1"/>
  <c r="Z75" i="24"/>
  <c r="AA75" i="24"/>
  <c r="AC75" i="24"/>
  <c r="AI75" i="24"/>
  <c r="AI82" i="24" s="1"/>
  <c r="AJ75" i="24"/>
  <c r="AK75" i="24"/>
  <c r="AK82" i="24"/>
  <c r="AL75" i="24"/>
  <c r="P76" i="24"/>
  <c r="Q76" i="24"/>
  <c r="S76" i="24"/>
  <c r="T76" i="24"/>
  <c r="P77" i="24"/>
  <c r="Q77" i="24"/>
  <c r="S77" i="24"/>
  <c r="S138" i="24" s="1"/>
  <c r="T77" i="24"/>
  <c r="T138" i="24" s="1"/>
  <c r="P78" i="24"/>
  <c r="Q78" i="24"/>
  <c r="Q139" i="24" s="1"/>
  <c r="S78" i="24"/>
  <c r="T78" i="24"/>
  <c r="T139" i="24" s="1"/>
  <c r="P79" i="24"/>
  <c r="Q79" i="24"/>
  <c r="S79" i="24"/>
  <c r="T79" i="24"/>
  <c r="P80" i="24"/>
  <c r="P141" i="24" s="1"/>
  <c r="Q80" i="24"/>
  <c r="S80" i="24"/>
  <c r="S141" i="24" s="1"/>
  <c r="T80" i="24"/>
  <c r="Z80" i="24"/>
  <c r="AA80" i="24"/>
  <c r="AC80" i="24"/>
  <c r="AI80" i="24"/>
  <c r="AJ80" i="24"/>
  <c r="AJ82" i="24" s="1"/>
  <c r="AK80" i="24"/>
  <c r="AL80" i="24"/>
  <c r="P81" i="24"/>
  <c r="P142" i="24" s="1"/>
  <c r="Q81" i="24"/>
  <c r="S81" i="24"/>
  <c r="T81" i="24"/>
  <c r="T142" i="24"/>
  <c r="P82" i="24"/>
  <c r="Q82" i="24"/>
  <c r="S82" i="24"/>
  <c r="T82" i="24"/>
  <c r="P83" i="24"/>
  <c r="P144" i="24" s="1"/>
  <c r="Q83" i="24"/>
  <c r="S83" i="24"/>
  <c r="T83" i="24"/>
  <c r="P84" i="24"/>
  <c r="Q84" i="24"/>
  <c r="S84" i="24"/>
  <c r="S145" i="24"/>
  <c r="T84" i="24"/>
  <c r="P85" i="24"/>
  <c r="Q85" i="24"/>
  <c r="S85" i="24"/>
  <c r="S146" i="24" s="1"/>
  <c r="T85" i="24"/>
  <c r="Z86" i="24"/>
  <c r="AA86" i="24"/>
  <c r="AC86" i="24"/>
  <c r="AI86" i="24"/>
  <c r="AJ86" i="24"/>
  <c r="AK86" i="24"/>
  <c r="AL86" i="24"/>
  <c r="P87" i="24"/>
  <c r="Q87" i="24"/>
  <c r="S87" i="24"/>
  <c r="S148" i="24" s="1"/>
  <c r="T87" i="24"/>
  <c r="P88" i="24"/>
  <c r="Q88" i="24"/>
  <c r="S88" i="24"/>
  <c r="S149" i="24" s="1"/>
  <c r="T88" i="24"/>
  <c r="Z88" i="24"/>
  <c r="AA88" i="24"/>
  <c r="AC88" i="24"/>
  <c r="AI88" i="24"/>
  <c r="AJ88" i="24"/>
  <c r="AK88" i="24"/>
  <c r="AL88" i="24"/>
  <c r="P89" i="24"/>
  <c r="P150" i="24" s="1"/>
  <c r="Q89" i="24"/>
  <c r="S89" i="24"/>
  <c r="T89" i="24"/>
  <c r="T150" i="24"/>
  <c r="Z89" i="24"/>
  <c r="AA89" i="24"/>
  <c r="AC89" i="24"/>
  <c r="AI89" i="24"/>
  <c r="AJ89" i="24"/>
  <c r="AK89" i="24"/>
  <c r="AL89" i="24"/>
  <c r="P90" i="24"/>
  <c r="Q90" i="24"/>
  <c r="S90" i="24"/>
  <c r="T90" i="24"/>
  <c r="P91" i="24"/>
  <c r="Q91" i="24"/>
  <c r="S91" i="24"/>
  <c r="T91" i="24"/>
  <c r="P92" i="24"/>
  <c r="Q92" i="24"/>
  <c r="S92" i="24"/>
  <c r="T92" i="24"/>
  <c r="Z92" i="24"/>
  <c r="AA92" i="24"/>
  <c r="AC92" i="24"/>
  <c r="AI92" i="24"/>
  <c r="AJ92" i="24"/>
  <c r="AK92" i="24"/>
  <c r="AL92" i="24"/>
  <c r="P93" i="24"/>
  <c r="P98" i="24" s="1"/>
  <c r="Q93" i="24"/>
  <c r="Q154" i="24" s="1"/>
  <c r="S93" i="24"/>
  <c r="T93" i="24"/>
  <c r="T154" i="24" s="1"/>
  <c r="Z93" i="24"/>
  <c r="AA93" i="24"/>
  <c r="AC93" i="24"/>
  <c r="AI93" i="24"/>
  <c r="AJ93" i="24"/>
  <c r="AK93" i="24"/>
  <c r="AL93" i="24"/>
  <c r="P94" i="24"/>
  <c r="Q94" i="24"/>
  <c r="S94" i="24"/>
  <c r="T94" i="24"/>
  <c r="Z94" i="24"/>
  <c r="AA94" i="24"/>
  <c r="AC94" i="24"/>
  <c r="AI94" i="24"/>
  <c r="AJ94" i="24"/>
  <c r="AK94" i="24"/>
  <c r="AL94" i="24"/>
  <c r="P95" i="24"/>
  <c r="P156" i="24"/>
  <c r="Q95" i="24"/>
  <c r="S95" i="24"/>
  <c r="S156" i="24" s="1"/>
  <c r="T95" i="24"/>
  <c r="Z95" i="24"/>
  <c r="AA95" i="24"/>
  <c r="AC95" i="24"/>
  <c r="AI95" i="24"/>
  <c r="AJ95" i="24"/>
  <c r="AK95" i="24"/>
  <c r="AL95" i="24"/>
  <c r="P96" i="24"/>
  <c r="Q96" i="24"/>
  <c r="S96" i="24"/>
  <c r="T96" i="24"/>
  <c r="T98" i="24" s="1"/>
  <c r="Z96" i="24"/>
  <c r="AA96" i="24"/>
  <c r="AC96" i="24"/>
  <c r="AI96" i="24"/>
  <c r="AJ96" i="24"/>
  <c r="AK96" i="24"/>
  <c r="AL96" i="24"/>
  <c r="P97" i="24"/>
  <c r="Q97" i="24"/>
  <c r="S97" i="24"/>
  <c r="T97" i="24"/>
  <c r="Z98" i="24"/>
  <c r="AA98" i="24"/>
  <c r="AC98" i="24"/>
  <c r="AI98" i="24"/>
  <c r="AJ98" i="24"/>
  <c r="P99" i="24"/>
  <c r="P160" i="24" s="1"/>
  <c r="Q99" i="24"/>
  <c r="S99" i="24"/>
  <c r="S160" i="24"/>
  <c r="T99" i="24"/>
  <c r="Z99" i="24"/>
  <c r="AA99" i="24"/>
  <c r="AC99" i="24"/>
  <c r="AI99" i="24"/>
  <c r="AJ99" i="24"/>
  <c r="AK99" i="24"/>
  <c r="AL99" i="24"/>
  <c r="P100" i="24"/>
  <c r="Q100" i="24"/>
  <c r="S100" i="24"/>
  <c r="S161" i="24" s="1"/>
  <c r="T100" i="24"/>
  <c r="P101" i="24"/>
  <c r="P162" i="24" s="1"/>
  <c r="Q101" i="24"/>
  <c r="S101" i="24"/>
  <c r="T101" i="24"/>
  <c r="Z101" i="24"/>
  <c r="AA101" i="24"/>
  <c r="AC101" i="24"/>
  <c r="AI101" i="24"/>
  <c r="AJ101" i="24"/>
  <c r="AK101" i="24"/>
  <c r="AL101" i="24"/>
  <c r="P102" i="24"/>
  <c r="Q102" i="24"/>
  <c r="S102" i="24"/>
  <c r="T102" i="24"/>
  <c r="P103" i="24"/>
  <c r="Q103" i="24"/>
  <c r="Q164" i="24" s="1"/>
  <c r="S103" i="24"/>
  <c r="S104" i="24" s="1"/>
  <c r="T103" i="24"/>
  <c r="Z104" i="24"/>
  <c r="AA104" i="24"/>
  <c r="AC104" i="24"/>
  <c r="AI104" i="24"/>
  <c r="AJ104" i="24"/>
  <c r="AK104" i="24"/>
  <c r="AL104" i="24"/>
  <c r="P105" i="24"/>
  <c r="Q105" i="24"/>
  <c r="Q166" i="24" s="1"/>
  <c r="S105" i="24"/>
  <c r="T105" i="24"/>
  <c r="T166" i="24" s="1"/>
  <c r="Z105" i="24"/>
  <c r="AA105" i="24"/>
  <c r="AC105" i="24"/>
  <c r="AC113" i="24" s="1"/>
  <c r="AI105" i="24"/>
  <c r="AJ105" i="24"/>
  <c r="AK105" i="24"/>
  <c r="AL105" i="24"/>
  <c r="AL113" i="24" s="1"/>
  <c r="P106" i="24"/>
  <c r="P167" i="24"/>
  <c r="Q106" i="24"/>
  <c r="Q167" i="24"/>
  <c r="S106" i="24"/>
  <c r="S167" i="24"/>
  <c r="T106" i="24"/>
  <c r="P107" i="24"/>
  <c r="P168" i="24" s="1"/>
  <c r="AJ168" i="24" s="1"/>
  <c r="DR45" i="9" s="1"/>
  <c r="DS45" i="9" s="1"/>
  <c r="Q107" i="24"/>
  <c r="S107" i="24"/>
  <c r="S168" i="24" s="1"/>
  <c r="T107" i="24"/>
  <c r="Z107" i="24"/>
  <c r="AA107" i="24"/>
  <c r="AC107" i="24"/>
  <c r="AI107" i="24"/>
  <c r="AJ107" i="24"/>
  <c r="AK107" i="24"/>
  <c r="AL107" i="24"/>
  <c r="P108" i="24"/>
  <c r="Q108" i="24"/>
  <c r="S108" i="24"/>
  <c r="S169" i="24" s="1"/>
  <c r="T108" i="24"/>
  <c r="T169" i="24"/>
  <c r="P109" i="24"/>
  <c r="Q109" i="24"/>
  <c r="S109" i="24"/>
  <c r="T109" i="24"/>
  <c r="P110" i="24"/>
  <c r="Q110" i="24"/>
  <c r="S110" i="24"/>
  <c r="S171" i="24" s="1"/>
  <c r="T110" i="24"/>
  <c r="P111" i="24"/>
  <c r="Q111" i="24"/>
  <c r="S111" i="24"/>
  <c r="T111" i="24"/>
  <c r="P112" i="24"/>
  <c r="Q112" i="24"/>
  <c r="S112" i="24"/>
  <c r="T112" i="24"/>
  <c r="P113" i="24"/>
  <c r="Q113" i="24"/>
  <c r="S113" i="24"/>
  <c r="T113" i="24"/>
  <c r="P114" i="24"/>
  <c r="Q114" i="24"/>
  <c r="S114" i="24"/>
  <c r="T114" i="24"/>
  <c r="Z114" i="24"/>
  <c r="AA114" i="24"/>
  <c r="AC114" i="24"/>
  <c r="AI114" i="24"/>
  <c r="AJ114" i="24"/>
  <c r="AK114" i="24"/>
  <c r="AL114" i="24"/>
  <c r="R126" i="24"/>
  <c r="P145" i="24"/>
  <c r="Q149" i="24"/>
  <c r="R155" i="24"/>
  <c r="Z155" i="24"/>
  <c r="R160" i="24"/>
  <c r="Z160" i="24"/>
  <c r="T167" i="24"/>
  <c r="Q170" i="24"/>
  <c r="R173" i="24"/>
  <c r="P8" i="23"/>
  <c r="Q8" i="23"/>
  <c r="R8" i="23"/>
  <c r="R123" i="23" s="1"/>
  <c r="S8" i="23"/>
  <c r="T8" i="23"/>
  <c r="Z8" i="23"/>
  <c r="AA8" i="23"/>
  <c r="AA123" i="23" s="1"/>
  <c r="AB8" i="23"/>
  <c r="AC8" i="23"/>
  <c r="AC123" i="23" s="1"/>
  <c r="P9" i="23"/>
  <c r="Q9" i="23"/>
  <c r="Q124" i="23" s="1"/>
  <c r="R9" i="23"/>
  <c r="R124" i="23" s="1"/>
  <c r="S9" i="23"/>
  <c r="T9" i="23"/>
  <c r="Z9" i="23"/>
  <c r="AA9" i="23"/>
  <c r="AA124" i="23" s="1"/>
  <c r="AB9" i="23"/>
  <c r="AC9" i="23"/>
  <c r="P11" i="23"/>
  <c r="Q11" i="23"/>
  <c r="R11" i="23"/>
  <c r="S11" i="23"/>
  <c r="T11" i="23"/>
  <c r="Z11" i="23"/>
  <c r="Z126" i="23"/>
  <c r="AA11" i="23"/>
  <c r="AA126" i="23" s="1"/>
  <c r="AB11" i="23"/>
  <c r="AB126" i="23"/>
  <c r="AC11" i="23"/>
  <c r="AC126" i="23" s="1"/>
  <c r="P12" i="23"/>
  <c r="Q12" i="23"/>
  <c r="R12" i="23"/>
  <c r="R127" i="23" s="1"/>
  <c r="S12" i="23"/>
  <c r="S127" i="23" s="1"/>
  <c r="T12" i="23"/>
  <c r="P14" i="23"/>
  <c r="Q14" i="23"/>
  <c r="R14" i="23"/>
  <c r="R129" i="23" s="1"/>
  <c r="S14" i="23"/>
  <c r="S129" i="23" s="1"/>
  <c r="T14" i="23"/>
  <c r="Z14" i="23"/>
  <c r="Z129" i="23" s="1"/>
  <c r="AA14" i="23"/>
  <c r="AA129" i="23" s="1"/>
  <c r="AB14" i="23"/>
  <c r="AB129" i="23" s="1"/>
  <c r="AC14" i="23"/>
  <c r="AC129" i="23" s="1"/>
  <c r="P15" i="23"/>
  <c r="P17" i="23" s="1"/>
  <c r="Q15" i="23"/>
  <c r="R15" i="23"/>
  <c r="S15" i="23"/>
  <c r="T15" i="23"/>
  <c r="P16" i="23"/>
  <c r="Q16" i="23"/>
  <c r="R16" i="23"/>
  <c r="R131" i="23"/>
  <c r="S16" i="23"/>
  <c r="T16" i="23"/>
  <c r="P18" i="23"/>
  <c r="Q18" i="23"/>
  <c r="R18" i="23"/>
  <c r="R133" i="23" s="1"/>
  <c r="S18" i="23"/>
  <c r="T18" i="23"/>
  <c r="P19" i="23"/>
  <c r="Q19" i="23"/>
  <c r="R19" i="23"/>
  <c r="R134" i="23" s="1"/>
  <c r="S19" i="23"/>
  <c r="T19" i="23"/>
  <c r="T134" i="23" s="1"/>
  <c r="Z19" i="23"/>
  <c r="AA19" i="23"/>
  <c r="AB19" i="23"/>
  <c r="AC19" i="23"/>
  <c r="P20" i="23"/>
  <c r="P135" i="23" s="1"/>
  <c r="Q20" i="23"/>
  <c r="Q135" i="23" s="1"/>
  <c r="R20" i="23"/>
  <c r="R135" i="23" s="1"/>
  <c r="S20" i="23"/>
  <c r="T20" i="23"/>
  <c r="P21" i="23"/>
  <c r="Q21" i="23"/>
  <c r="Q136" i="23" s="1"/>
  <c r="R21" i="23"/>
  <c r="R136" i="23" s="1"/>
  <c r="S21" i="23"/>
  <c r="T21" i="23"/>
  <c r="P22" i="23"/>
  <c r="P137" i="23" s="1"/>
  <c r="Q22" i="23"/>
  <c r="Q137" i="23" s="1"/>
  <c r="R22" i="23"/>
  <c r="R137" i="23" s="1"/>
  <c r="S22" i="23"/>
  <c r="S137" i="23" s="1"/>
  <c r="T22" i="23"/>
  <c r="P23" i="23"/>
  <c r="Q23" i="23"/>
  <c r="R23" i="23"/>
  <c r="R138" i="23" s="1"/>
  <c r="S23" i="23"/>
  <c r="S138" i="23" s="1"/>
  <c r="T23" i="23"/>
  <c r="P24" i="23"/>
  <c r="Q24" i="23"/>
  <c r="R24" i="23"/>
  <c r="R139" i="23" s="1"/>
  <c r="S24" i="23"/>
  <c r="T24" i="23"/>
  <c r="Z24" i="23"/>
  <c r="Z28" i="23" s="1"/>
  <c r="AA24" i="23"/>
  <c r="AA28" i="23" s="1"/>
  <c r="AB24" i="23"/>
  <c r="AB28" i="23" s="1"/>
  <c r="AC24" i="23"/>
  <c r="P25" i="23"/>
  <c r="P140" i="23" s="1"/>
  <c r="AK140" i="23" s="1"/>
  <c r="AU104" i="9" s="1"/>
  <c r="Q25" i="23"/>
  <c r="Q140" i="23" s="1"/>
  <c r="AI140" i="23" s="1"/>
  <c r="AU46" i="7" s="1"/>
  <c r="R25" i="23"/>
  <c r="R140" i="23" s="1"/>
  <c r="S25" i="23"/>
  <c r="S140" i="23"/>
  <c r="T25" i="23"/>
  <c r="Z25" i="23"/>
  <c r="Z140" i="23"/>
  <c r="AA25" i="23"/>
  <c r="AA140" i="23"/>
  <c r="AB25" i="23"/>
  <c r="AB140" i="23"/>
  <c r="AC25" i="23"/>
  <c r="AC140" i="23" s="1"/>
  <c r="P26" i="23"/>
  <c r="P141" i="23" s="1"/>
  <c r="Q26" i="23"/>
  <c r="R26" i="23"/>
  <c r="R141" i="23" s="1"/>
  <c r="S26" i="23"/>
  <c r="S141" i="23" s="1"/>
  <c r="T26" i="23"/>
  <c r="T141" i="23" s="1"/>
  <c r="P27" i="23"/>
  <c r="Q27" i="23"/>
  <c r="R27" i="23"/>
  <c r="R142" i="23" s="1"/>
  <c r="S27" i="23"/>
  <c r="S142" i="23" s="1"/>
  <c r="T27" i="23"/>
  <c r="P28" i="23"/>
  <c r="Q28" i="23"/>
  <c r="Q143" i="23" s="1"/>
  <c r="R28" i="23"/>
  <c r="R143" i="23" s="1"/>
  <c r="S28" i="23"/>
  <c r="S143" i="23"/>
  <c r="T28" i="23"/>
  <c r="P29" i="23"/>
  <c r="Q29" i="23"/>
  <c r="R29" i="23"/>
  <c r="R144" i="23"/>
  <c r="S29" i="23"/>
  <c r="S144" i="23" s="1"/>
  <c r="T29" i="23"/>
  <c r="P30" i="23"/>
  <c r="Q30" i="23"/>
  <c r="Q145" i="23" s="1"/>
  <c r="R30" i="23"/>
  <c r="R145" i="23" s="1"/>
  <c r="S30" i="23"/>
  <c r="T30" i="23"/>
  <c r="P31" i="23"/>
  <c r="P146" i="23" s="1"/>
  <c r="Q31" i="23"/>
  <c r="R31" i="23"/>
  <c r="S31" i="23"/>
  <c r="S146" i="23" s="1"/>
  <c r="T31" i="23"/>
  <c r="P33" i="23"/>
  <c r="Q33" i="23"/>
  <c r="R33" i="23"/>
  <c r="S33" i="23"/>
  <c r="S148" i="23" s="1"/>
  <c r="T33" i="23"/>
  <c r="Z33" i="23"/>
  <c r="AA33" i="23"/>
  <c r="AB33" i="23"/>
  <c r="AC33" i="23"/>
  <c r="P34" i="23"/>
  <c r="Q34" i="23"/>
  <c r="Q149" i="23"/>
  <c r="R34" i="23"/>
  <c r="R149" i="23" s="1"/>
  <c r="AA148" i="23" s="1"/>
  <c r="AA149" i="23" s="1"/>
  <c r="S34" i="23"/>
  <c r="T34" i="23"/>
  <c r="T149" i="23"/>
  <c r="P35" i="23"/>
  <c r="Q35" i="23"/>
  <c r="R35" i="23"/>
  <c r="R150" i="23"/>
  <c r="S35" i="23"/>
  <c r="T35" i="23"/>
  <c r="Z35" i="23"/>
  <c r="Z150" i="23"/>
  <c r="AA35" i="23"/>
  <c r="AB35" i="23"/>
  <c r="AB150" i="23" s="1"/>
  <c r="AC35" i="23"/>
  <c r="AC150" i="23" s="1"/>
  <c r="P36" i="23"/>
  <c r="Q36" i="23"/>
  <c r="R36" i="23"/>
  <c r="R151" i="23" s="1"/>
  <c r="S36" i="23"/>
  <c r="S151" i="23"/>
  <c r="AB151" i="23" s="1"/>
  <c r="T36" i="23"/>
  <c r="P37" i="23"/>
  <c r="Q37" i="23"/>
  <c r="R37" i="23"/>
  <c r="R152" i="23" s="1"/>
  <c r="S37" i="23"/>
  <c r="T37" i="23"/>
  <c r="T152" i="23" s="1"/>
  <c r="P38" i="23"/>
  <c r="Q38" i="23"/>
  <c r="Q153" i="23" s="1"/>
  <c r="R38" i="23"/>
  <c r="R153" i="23" s="1"/>
  <c r="S38" i="23"/>
  <c r="T38" i="23"/>
  <c r="T153" i="23"/>
  <c r="Z38" i="23"/>
  <c r="AA38" i="23"/>
  <c r="AA153" i="23" s="1"/>
  <c r="AB38" i="23"/>
  <c r="AB153" i="23" s="1"/>
  <c r="AC38" i="23"/>
  <c r="AC153" i="23" s="1"/>
  <c r="P39" i="23"/>
  <c r="Q39" i="23"/>
  <c r="R39" i="23"/>
  <c r="S39" i="23"/>
  <c r="T39" i="23"/>
  <c r="Z39" i="23"/>
  <c r="Z154" i="23"/>
  <c r="AA39" i="23"/>
  <c r="AB39" i="23"/>
  <c r="AC39" i="23"/>
  <c r="AC154" i="23" s="1"/>
  <c r="P40" i="23"/>
  <c r="Q40" i="23"/>
  <c r="R40" i="23"/>
  <c r="S40" i="23"/>
  <c r="T40" i="23"/>
  <c r="Z40" i="23"/>
  <c r="Z155" i="23" s="1"/>
  <c r="AA40" i="23"/>
  <c r="AA155" i="23" s="1"/>
  <c r="AB40" i="23"/>
  <c r="AB155" i="23" s="1"/>
  <c r="AC40" i="23"/>
  <c r="AC155" i="23" s="1"/>
  <c r="P41" i="23"/>
  <c r="Q41" i="23"/>
  <c r="R41" i="23"/>
  <c r="R156" i="23" s="1"/>
  <c r="S41" i="23"/>
  <c r="T41" i="23"/>
  <c r="Z41" i="23"/>
  <c r="Z156" i="23" s="1"/>
  <c r="AA41" i="23"/>
  <c r="AB41" i="23"/>
  <c r="AB156" i="23"/>
  <c r="AC41" i="23"/>
  <c r="AC44" i="23" s="1"/>
  <c r="AC159" i="23" s="1"/>
  <c r="P42" i="23"/>
  <c r="Q42" i="23"/>
  <c r="Q157" i="23"/>
  <c r="R42" i="23"/>
  <c r="R157" i="23" s="1"/>
  <c r="S42" i="23"/>
  <c r="T42" i="23"/>
  <c r="Z42" i="23"/>
  <c r="Z157" i="23" s="1"/>
  <c r="AA42" i="23"/>
  <c r="AA157" i="23" s="1"/>
  <c r="AB42" i="23"/>
  <c r="AC42" i="23"/>
  <c r="P43" i="23"/>
  <c r="Q43" i="23"/>
  <c r="R43" i="23"/>
  <c r="R158" i="23" s="1"/>
  <c r="S43" i="23"/>
  <c r="T43" i="23"/>
  <c r="Z43" i="23"/>
  <c r="AA43" i="23"/>
  <c r="AA158" i="23" s="1"/>
  <c r="AB43" i="23"/>
  <c r="AC43" i="23"/>
  <c r="P45" i="23"/>
  <c r="P160" i="23" s="1"/>
  <c r="Q45" i="23"/>
  <c r="R45" i="23"/>
  <c r="R160" i="23" s="1"/>
  <c r="S45" i="23"/>
  <c r="T45" i="23"/>
  <c r="T160" i="23" s="1"/>
  <c r="Z45" i="23"/>
  <c r="Z160" i="23" s="1"/>
  <c r="AA45" i="23"/>
  <c r="AA160" i="23"/>
  <c r="AB45" i="23"/>
  <c r="AB160" i="23" s="1"/>
  <c r="AC45" i="23"/>
  <c r="P46" i="23"/>
  <c r="P161" i="23" s="1"/>
  <c r="Q46" i="23"/>
  <c r="Q161" i="23" s="1"/>
  <c r="R46" i="23"/>
  <c r="S46" i="23"/>
  <c r="T46" i="23"/>
  <c r="Z46" i="23"/>
  <c r="Z161" i="23" s="1"/>
  <c r="AA46" i="23"/>
  <c r="AA161" i="23" s="1"/>
  <c r="AB46" i="23"/>
  <c r="AB161" i="23" s="1"/>
  <c r="AC46" i="23"/>
  <c r="AC161" i="23" s="1"/>
  <c r="P47" i="23"/>
  <c r="Q47" i="23"/>
  <c r="R47" i="23"/>
  <c r="R162" i="23" s="1"/>
  <c r="AA162" i="23" s="1"/>
  <c r="S47" i="23"/>
  <c r="T47" i="23"/>
  <c r="Z47" i="23"/>
  <c r="AA47" i="23"/>
  <c r="AB47" i="23"/>
  <c r="AC47" i="23"/>
  <c r="P48" i="23"/>
  <c r="Q48" i="23"/>
  <c r="Q163" i="23" s="1"/>
  <c r="R48" i="23"/>
  <c r="S48" i="23"/>
  <c r="T48" i="23"/>
  <c r="T50" i="23" s="1"/>
  <c r="P49" i="23"/>
  <c r="Q49" i="23"/>
  <c r="R49" i="23"/>
  <c r="R50" i="23" s="1"/>
  <c r="S49" i="23"/>
  <c r="T49" i="23"/>
  <c r="T164" i="23" s="1"/>
  <c r="P51" i="23"/>
  <c r="P166" i="23" s="1"/>
  <c r="Q51" i="23"/>
  <c r="R51" i="23"/>
  <c r="S51" i="23"/>
  <c r="T51" i="23"/>
  <c r="Z51" i="23"/>
  <c r="Z166" i="23" s="1"/>
  <c r="AA51" i="23"/>
  <c r="AA166" i="23"/>
  <c r="AB51" i="23"/>
  <c r="AB166" i="23" s="1"/>
  <c r="AC51" i="23"/>
  <c r="AC166" i="23" s="1"/>
  <c r="P52" i="23"/>
  <c r="Q52" i="23"/>
  <c r="Q167" i="23" s="1"/>
  <c r="R52" i="23"/>
  <c r="R167" i="23" s="1"/>
  <c r="S52" i="23"/>
  <c r="T52" i="23"/>
  <c r="Z52" i="23"/>
  <c r="Z167" i="23" s="1"/>
  <c r="AA52" i="23"/>
  <c r="AA167" i="23"/>
  <c r="AB52" i="23"/>
  <c r="AB167" i="23" s="1"/>
  <c r="AC52" i="23"/>
  <c r="AC167" i="23"/>
  <c r="P53" i="23"/>
  <c r="Q53" i="23"/>
  <c r="R53" i="23"/>
  <c r="R168" i="23"/>
  <c r="S53" i="23"/>
  <c r="T53" i="23"/>
  <c r="T168" i="23" s="1"/>
  <c r="Z53" i="23"/>
  <c r="Z168" i="23"/>
  <c r="AA53" i="23"/>
  <c r="AA168" i="23" s="1"/>
  <c r="AB53" i="23"/>
  <c r="AC53" i="23"/>
  <c r="AC168" i="23" s="1"/>
  <c r="P54" i="23"/>
  <c r="Q54" i="23"/>
  <c r="R54" i="23"/>
  <c r="R169" i="23"/>
  <c r="S54" i="23"/>
  <c r="S169" i="23" s="1"/>
  <c r="T54" i="23"/>
  <c r="P55" i="23"/>
  <c r="Q55" i="23"/>
  <c r="Q170" i="23" s="1"/>
  <c r="R55" i="23"/>
  <c r="R170" i="23" s="1"/>
  <c r="S55" i="23"/>
  <c r="T55" i="23"/>
  <c r="P56" i="23"/>
  <c r="P171" i="23" s="1"/>
  <c r="Q56" i="23"/>
  <c r="Q171" i="23" s="1"/>
  <c r="AI171" i="23" s="1"/>
  <c r="EA46" i="7" s="1"/>
  <c r="R56" i="23"/>
  <c r="S56" i="23"/>
  <c r="T56" i="23"/>
  <c r="T171" i="23" s="1"/>
  <c r="Z56" i="23"/>
  <c r="Z171" i="23" s="1"/>
  <c r="AA56" i="23"/>
  <c r="AA171" i="23" s="1"/>
  <c r="AB56" i="23"/>
  <c r="AB171" i="23" s="1"/>
  <c r="AC56" i="23"/>
  <c r="AC171" i="23" s="1"/>
  <c r="P57" i="23"/>
  <c r="P172" i="23" s="1"/>
  <c r="Q57" i="23"/>
  <c r="R57" i="23"/>
  <c r="R172" i="23" s="1"/>
  <c r="S57" i="23"/>
  <c r="S172" i="23" s="1"/>
  <c r="T57" i="23"/>
  <c r="T172" i="23" s="1"/>
  <c r="Z57" i="23"/>
  <c r="Z173" i="23" s="1"/>
  <c r="AA57" i="23"/>
  <c r="AB57" i="23"/>
  <c r="AB173" i="23" s="1"/>
  <c r="AC57" i="23"/>
  <c r="AC173" i="23" s="1"/>
  <c r="P58" i="23"/>
  <c r="P173" i="23"/>
  <c r="Q58" i="23"/>
  <c r="Q173" i="23" s="1"/>
  <c r="AI173" i="23" s="1"/>
  <c r="EG46" i="7" s="1"/>
  <c r="R58" i="23"/>
  <c r="R173" i="23" s="1"/>
  <c r="S58" i="23"/>
  <c r="T58" i="23"/>
  <c r="Z58" i="23"/>
  <c r="AA58" i="23"/>
  <c r="AB58" i="23"/>
  <c r="AC58" i="23"/>
  <c r="P59" i="23"/>
  <c r="P174" i="23" s="1"/>
  <c r="Q59" i="23"/>
  <c r="R59" i="23"/>
  <c r="R174" i="23"/>
  <c r="S59" i="23"/>
  <c r="S174" i="23" s="1"/>
  <c r="T59" i="23"/>
  <c r="Z59" i="23"/>
  <c r="AA59" i="23"/>
  <c r="AB59" i="23"/>
  <c r="AC59" i="23"/>
  <c r="P60" i="23"/>
  <c r="P175" i="23"/>
  <c r="Q60" i="23"/>
  <c r="Q175" i="23"/>
  <c r="R60" i="23"/>
  <c r="S60" i="23"/>
  <c r="T60" i="23"/>
  <c r="Z60" i="23"/>
  <c r="AA60" i="23"/>
  <c r="AB60" i="23"/>
  <c r="AC60" i="23"/>
  <c r="P62" i="23"/>
  <c r="P123" i="23" s="1"/>
  <c r="Q62" i="23"/>
  <c r="Q64" i="23" s="1"/>
  <c r="S62" i="23"/>
  <c r="S64" i="23" s="1"/>
  <c r="T62" i="23"/>
  <c r="Z64" i="23"/>
  <c r="AA64" i="23"/>
  <c r="AC64" i="23"/>
  <c r="AI64" i="23"/>
  <c r="AJ64" i="23"/>
  <c r="AK64" i="23"/>
  <c r="AL64" i="23"/>
  <c r="P65" i="23"/>
  <c r="Q65" i="23"/>
  <c r="Q67" i="23" s="1"/>
  <c r="S65" i="23"/>
  <c r="T65" i="23"/>
  <c r="P66" i="23"/>
  <c r="Q66" i="23"/>
  <c r="Q127" i="23" s="1"/>
  <c r="S66" i="23"/>
  <c r="T66" i="23"/>
  <c r="T67" i="23" s="1"/>
  <c r="Z67" i="23"/>
  <c r="AA67" i="23"/>
  <c r="AC67" i="23"/>
  <c r="AI67" i="23"/>
  <c r="AJ67" i="23"/>
  <c r="AK67" i="23"/>
  <c r="AL67" i="23"/>
  <c r="P68" i="23"/>
  <c r="Q68" i="23"/>
  <c r="S68" i="23"/>
  <c r="T68" i="23"/>
  <c r="P69" i="23"/>
  <c r="Q69" i="23"/>
  <c r="Q130" i="23" s="1"/>
  <c r="S69" i="23"/>
  <c r="T69" i="23"/>
  <c r="P70" i="23"/>
  <c r="Q70" i="23"/>
  <c r="S70" i="23"/>
  <c r="T70" i="23"/>
  <c r="P72" i="23"/>
  <c r="P133" i="23" s="1"/>
  <c r="Q72" i="23"/>
  <c r="Q133" i="23" s="1"/>
  <c r="S72" i="23"/>
  <c r="S133" i="23" s="1"/>
  <c r="T72" i="23"/>
  <c r="P73" i="23"/>
  <c r="Q73" i="23"/>
  <c r="S73" i="23"/>
  <c r="T73" i="23"/>
  <c r="Z73" i="23"/>
  <c r="AA73" i="23"/>
  <c r="AC73" i="23"/>
  <c r="AI73" i="23"/>
  <c r="AJ73" i="23"/>
  <c r="AK73" i="23"/>
  <c r="AL73" i="23"/>
  <c r="P74" i="23"/>
  <c r="Q74" i="23"/>
  <c r="S74" i="23"/>
  <c r="T74" i="23"/>
  <c r="T135" i="23" s="1"/>
  <c r="Z74" i="23"/>
  <c r="AA74" i="23"/>
  <c r="AC74" i="23"/>
  <c r="AI74" i="23"/>
  <c r="AJ74" i="23"/>
  <c r="AK74" i="23"/>
  <c r="AL74" i="23"/>
  <c r="P75" i="23"/>
  <c r="P136" i="23" s="1"/>
  <c r="Q75" i="23"/>
  <c r="S75" i="23"/>
  <c r="T75" i="23"/>
  <c r="T136" i="23" s="1"/>
  <c r="Z75" i="23"/>
  <c r="AA75" i="23"/>
  <c r="AC75" i="23"/>
  <c r="AC82" i="23" s="1"/>
  <c r="AI75" i="23"/>
  <c r="AJ75" i="23"/>
  <c r="AJ82" i="23" s="1"/>
  <c r="AK75" i="23"/>
  <c r="AL75" i="23"/>
  <c r="P76" i="23"/>
  <c r="Q76" i="23"/>
  <c r="S76" i="23"/>
  <c r="T76" i="23"/>
  <c r="P77" i="23"/>
  <c r="Q77" i="23"/>
  <c r="S77" i="23"/>
  <c r="T77" i="23"/>
  <c r="P78" i="23"/>
  <c r="Q78" i="23"/>
  <c r="S78" i="23"/>
  <c r="T78" i="23"/>
  <c r="T139" i="23" s="1"/>
  <c r="P79" i="23"/>
  <c r="Q79" i="23"/>
  <c r="S79" i="23"/>
  <c r="T79" i="23"/>
  <c r="P80" i="23"/>
  <c r="Q80" i="23"/>
  <c r="S80" i="23"/>
  <c r="T80" i="23"/>
  <c r="Z80" i="23"/>
  <c r="AA80" i="23"/>
  <c r="AA82" i="23"/>
  <c r="AC80" i="23"/>
  <c r="AI80" i="23"/>
  <c r="AJ80" i="23"/>
  <c r="AK80" i="23"/>
  <c r="AL80" i="23"/>
  <c r="P81" i="23"/>
  <c r="Q81" i="23"/>
  <c r="S81" i="23"/>
  <c r="T81" i="23"/>
  <c r="P82" i="23"/>
  <c r="P143" i="23" s="1"/>
  <c r="Q82" i="23"/>
  <c r="S82" i="23"/>
  <c r="T82" i="23"/>
  <c r="P83" i="23"/>
  <c r="Q83" i="23"/>
  <c r="S83" i="23"/>
  <c r="T83" i="23"/>
  <c r="P84" i="23"/>
  <c r="Q84" i="23"/>
  <c r="S84" i="23"/>
  <c r="T84" i="23"/>
  <c r="P85" i="23"/>
  <c r="Q85" i="23"/>
  <c r="S85" i="23"/>
  <c r="S86" i="23" s="1"/>
  <c r="T85" i="23"/>
  <c r="Z86" i="23"/>
  <c r="AA86" i="23"/>
  <c r="AC86" i="23"/>
  <c r="AI86" i="23"/>
  <c r="AJ86" i="23"/>
  <c r="AK86" i="23"/>
  <c r="AL86" i="23"/>
  <c r="P87" i="23"/>
  <c r="Q87" i="23"/>
  <c r="S87" i="23"/>
  <c r="T87" i="23"/>
  <c r="P88" i="23"/>
  <c r="P149" i="23" s="1"/>
  <c r="Q88" i="23"/>
  <c r="S88" i="23"/>
  <c r="T88" i="23"/>
  <c r="Z88" i="23"/>
  <c r="AA88" i="23"/>
  <c r="AC88" i="23"/>
  <c r="AI88" i="23"/>
  <c r="AJ88" i="23"/>
  <c r="AK88" i="23"/>
  <c r="AL88" i="23"/>
  <c r="P89" i="23"/>
  <c r="Q89" i="23"/>
  <c r="S89" i="23"/>
  <c r="S150" i="23" s="1"/>
  <c r="T89" i="23"/>
  <c r="Z89" i="23"/>
  <c r="AA89" i="23"/>
  <c r="AC89" i="23"/>
  <c r="AI89" i="23"/>
  <c r="AJ89" i="23"/>
  <c r="AK89" i="23"/>
  <c r="AL89" i="23"/>
  <c r="P90" i="23"/>
  <c r="Q90" i="23"/>
  <c r="Q151" i="23" s="1"/>
  <c r="S90" i="23"/>
  <c r="T90" i="23"/>
  <c r="T151" i="23" s="1"/>
  <c r="P91" i="23"/>
  <c r="Q91" i="23"/>
  <c r="S91" i="23"/>
  <c r="T91" i="23"/>
  <c r="P92" i="23"/>
  <c r="P153" i="23" s="1"/>
  <c r="Q92" i="23"/>
  <c r="S92" i="23"/>
  <c r="T92" i="23"/>
  <c r="Z92" i="23"/>
  <c r="AA92" i="23"/>
  <c r="AC92" i="23"/>
  <c r="AI92" i="23"/>
  <c r="AJ92" i="23"/>
  <c r="AK92" i="23"/>
  <c r="AL92" i="23"/>
  <c r="P93" i="23"/>
  <c r="Q93" i="23"/>
  <c r="S93" i="23"/>
  <c r="T93" i="23"/>
  <c r="T154" i="23" s="1"/>
  <c r="Z93" i="23"/>
  <c r="AA93" i="23"/>
  <c r="AC93" i="23"/>
  <c r="AI93" i="23"/>
  <c r="AJ93" i="23"/>
  <c r="AK93" i="23"/>
  <c r="AL93" i="23"/>
  <c r="P94" i="23"/>
  <c r="Q94" i="23"/>
  <c r="S94" i="23"/>
  <c r="S155" i="23" s="1"/>
  <c r="T94" i="23"/>
  <c r="Z94" i="23"/>
  <c r="AA94" i="23"/>
  <c r="AC94" i="23"/>
  <c r="AI94" i="23"/>
  <c r="AJ94" i="23"/>
  <c r="AK94" i="23"/>
  <c r="AL94" i="23"/>
  <c r="P95" i="23"/>
  <c r="P156" i="23" s="1"/>
  <c r="Q95" i="23"/>
  <c r="S95" i="23"/>
  <c r="T95" i="23"/>
  <c r="T98" i="23" s="1"/>
  <c r="Z95" i="23"/>
  <c r="AA95" i="23"/>
  <c r="AC95" i="23"/>
  <c r="AI95" i="23"/>
  <c r="AJ95" i="23"/>
  <c r="AK95" i="23"/>
  <c r="AL95" i="23"/>
  <c r="P96" i="23"/>
  <c r="P157" i="23" s="1"/>
  <c r="Q96" i="23"/>
  <c r="S96" i="23"/>
  <c r="T96" i="23"/>
  <c r="Z96" i="23"/>
  <c r="AA96" i="23"/>
  <c r="AC96" i="23"/>
  <c r="AI96" i="23"/>
  <c r="AJ96" i="23"/>
  <c r="AK96" i="23"/>
  <c r="AL96" i="23"/>
  <c r="P97" i="23"/>
  <c r="P158" i="23" s="1"/>
  <c r="Q97" i="23"/>
  <c r="S97" i="23"/>
  <c r="S158" i="23" s="1"/>
  <c r="T97" i="23"/>
  <c r="Z98" i="23"/>
  <c r="AA98" i="23"/>
  <c r="AC98" i="23"/>
  <c r="AI98" i="23"/>
  <c r="AJ98" i="23"/>
  <c r="P99" i="23"/>
  <c r="Q99" i="23"/>
  <c r="S99" i="23"/>
  <c r="S160" i="23" s="1"/>
  <c r="T99" i="23"/>
  <c r="Z99" i="23"/>
  <c r="AA99" i="23"/>
  <c r="AC99" i="23"/>
  <c r="AI99" i="23"/>
  <c r="AJ99" i="23"/>
  <c r="AK99" i="23"/>
  <c r="AL99" i="23"/>
  <c r="P100" i="23"/>
  <c r="Q100" i="23"/>
  <c r="S100" i="23"/>
  <c r="T100" i="23"/>
  <c r="T161" i="23" s="1"/>
  <c r="P101" i="23"/>
  <c r="P162" i="23"/>
  <c r="Q101" i="23"/>
  <c r="S101" i="23"/>
  <c r="S162" i="23" s="1"/>
  <c r="T101" i="23"/>
  <c r="Z101" i="23"/>
  <c r="AA101" i="23"/>
  <c r="AC101" i="23"/>
  <c r="AI101" i="23"/>
  <c r="AJ101" i="23"/>
  <c r="AK101" i="23"/>
  <c r="AL101" i="23"/>
  <c r="P102" i="23"/>
  <c r="Q102" i="23"/>
  <c r="S102" i="23"/>
  <c r="S163" i="23" s="1"/>
  <c r="T102" i="23"/>
  <c r="P103" i="23"/>
  <c r="P164" i="23"/>
  <c r="Q103" i="23"/>
  <c r="S103" i="23"/>
  <c r="T103" i="23"/>
  <c r="Z104" i="23"/>
  <c r="AA104" i="23"/>
  <c r="AC104" i="23"/>
  <c r="AI104" i="23"/>
  <c r="AJ104" i="23"/>
  <c r="AK104" i="23"/>
  <c r="AL104" i="23"/>
  <c r="P105" i="23"/>
  <c r="Q105" i="23"/>
  <c r="S105" i="23"/>
  <c r="T105" i="23"/>
  <c r="Z105" i="23"/>
  <c r="AA105" i="23"/>
  <c r="AC105" i="23"/>
  <c r="AC113" i="23" s="1"/>
  <c r="AI105" i="23"/>
  <c r="AJ105" i="23"/>
  <c r="AK105" i="23"/>
  <c r="AK113" i="23" s="1"/>
  <c r="AL105" i="23"/>
  <c r="AL113" i="23" s="1"/>
  <c r="P106" i="23"/>
  <c r="Q106" i="23"/>
  <c r="S106" i="23"/>
  <c r="S167" i="23" s="1"/>
  <c r="T106" i="23"/>
  <c r="P107" i="23"/>
  <c r="Q107" i="23"/>
  <c r="Q168" i="23"/>
  <c r="S107" i="23"/>
  <c r="T107" i="23"/>
  <c r="Z107" i="23"/>
  <c r="AA107" i="23"/>
  <c r="AA113" i="23" s="1"/>
  <c r="AC107" i="23"/>
  <c r="AI107" i="23"/>
  <c r="AI113" i="23"/>
  <c r="AJ107" i="23"/>
  <c r="AJ113" i="23" s="1"/>
  <c r="AK107" i="23"/>
  <c r="AL107" i="23"/>
  <c r="P108" i="23"/>
  <c r="Q108" i="23"/>
  <c r="Q169" i="23" s="1"/>
  <c r="S108" i="23"/>
  <c r="T108" i="23"/>
  <c r="P109" i="23"/>
  <c r="P170" i="23" s="1"/>
  <c r="Q109" i="23"/>
  <c r="S109" i="23"/>
  <c r="T109" i="23"/>
  <c r="T170" i="23"/>
  <c r="P110" i="23"/>
  <c r="Q110" i="23"/>
  <c r="S110" i="23"/>
  <c r="T110" i="23"/>
  <c r="P111" i="23"/>
  <c r="Q111" i="23"/>
  <c r="Q172" i="23"/>
  <c r="S111" i="23"/>
  <c r="T111" i="23"/>
  <c r="P112" i="23"/>
  <c r="Q112" i="23"/>
  <c r="S112" i="23"/>
  <c r="T112" i="23"/>
  <c r="P113" i="23"/>
  <c r="Q113" i="23"/>
  <c r="S113" i="23"/>
  <c r="T113" i="23"/>
  <c r="P114" i="23"/>
  <c r="Q114" i="23"/>
  <c r="S114" i="23"/>
  <c r="T114" i="23"/>
  <c r="Z114" i="23"/>
  <c r="AA114" i="23"/>
  <c r="AC114" i="23"/>
  <c r="AI114" i="23"/>
  <c r="AJ114" i="23"/>
  <c r="AK114" i="23"/>
  <c r="AL114" i="23"/>
  <c r="P124" i="23"/>
  <c r="R130" i="23"/>
  <c r="Q141" i="23"/>
  <c r="R148" i="23"/>
  <c r="AA150" i="23"/>
  <c r="R154" i="23"/>
  <c r="AA154" i="23"/>
  <c r="AA156" i="23"/>
  <c r="AC156" i="23"/>
  <c r="AB158" i="23"/>
  <c r="AC158" i="23"/>
  <c r="AC160" i="23"/>
  <c r="R161" i="23"/>
  <c r="R163" i="23"/>
  <c r="R166" i="23"/>
  <c r="AB168" i="23"/>
  <c r="R171" i="23"/>
  <c r="AA173" i="23"/>
  <c r="R175" i="23"/>
  <c r="P8" i="22"/>
  <c r="Q8" i="22"/>
  <c r="Q123" i="22" s="1"/>
  <c r="R8" i="22"/>
  <c r="R123" i="22" s="1"/>
  <c r="S8" i="22"/>
  <c r="T8" i="22"/>
  <c r="Z8" i="22"/>
  <c r="Z123" i="22" s="1"/>
  <c r="AI123" i="22" s="1"/>
  <c r="AA8" i="22"/>
  <c r="AA123" i="22" s="1"/>
  <c r="AB8" i="22"/>
  <c r="AB123" i="22" s="1"/>
  <c r="AC8" i="22"/>
  <c r="AC10" i="22" s="1"/>
  <c r="AC125" i="22" s="1"/>
  <c r="P9" i="22"/>
  <c r="Q9" i="22"/>
  <c r="R9" i="22"/>
  <c r="R124" i="22" s="1"/>
  <c r="S9" i="22"/>
  <c r="S10" i="22" s="1"/>
  <c r="T9" i="22"/>
  <c r="T124" i="22" s="1"/>
  <c r="Z9" i="22"/>
  <c r="Z124" i="22"/>
  <c r="AA9" i="22"/>
  <c r="AB9" i="22"/>
  <c r="AC9" i="22"/>
  <c r="P11" i="22"/>
  <c r="P13" i="22" s="1"/>
  <c r="Q11" i="22"/>
  <c r="R11" i="22"/>
  <c r="R126" i="22"/>
  <c r="S11" i="22"/>
  <c r="S13" i="22" s="1"/>
  <c r="T11" i="22"/>
  <c r="Z11" i="22"/>
  <c r="Z126" i="22"/>
  <c r="AA11" i="22"/>
  <c r="AA126" i="22" s="1"/>
  <c r="AB11" i="22"/>
  <c r="AB126" i="22"/>
  <c r="AC11" i="22"/>
  <c r="AC126" i="22" s="1"/>
  <c r="P12" i="22"/>
  <c r="Q12" i="22"/>
  <c r="R12" i="22"/>
  <c r="S12" i="22"/>
  <c r="T12" i="22"/>
  <c r="P14" i="22"/>
  <c r="P129" i="22"/>
  <c r="Q14" i="22"/>
  <c r="Q17" i="22" s="1"/>
  <c r="R14" i="22"/>
  <c r="S14" i="22"/>
  <c r="T14" i="22"/>
  <c r="T17" i="22" s="1"/>
  <c r="Z14" i="22"/>
  <c r="Z129" i="22" s="1"/>
  <c r="AA14" i="22"/>
  <c r="AA129" i="22" s="1"/>
  <c r="AB14" i="22"/>
  <c r="AB129" i="22" s="1"/>
  <c r="AC14" i="22"/>
  <c r="AC129" i="22" s="1"/>
  <c r="P15" i="22"/>
  <c r="Q15" i="22"/>
  <c r="R15" i="22"/>
  <c r="R130" i="22" s="1"/>
  <c r="S15" i="22"/>
  <c r="T15" i="22"/>
  <c r="P16" i="22"/>
  <c r="Q16" i="22"/>
  <c r="R16" i="22"/>
  <c r="R131" i="22" s="1"/>
  <c r="S16" i="22"/>
  <c r="T16" i="22"/>
  <c r="P18" i="22"/>
  <c r="Q18" i="22"/>
  <c r="R18" i="22"/>
  <c r="R133" i="22" s="1"/>
  <c r="AA134" i="22" s="1"/>
  <c r="S18" i="22"/>
  <c r="S133" i="22" s="1"/>
  <c r="T18" i="22"/>
  <c r="P19" i="22"/>
  <c r="Q19" i="22"/>
  <c r="Q134" i="22" s="1"/>
  <c r="R19" i="22"/>
  <c r="R134" i="22" s="1"/>
  <c r="S19" i="22"/>
  <c r="T19" i="22"/>
  <c r="Z19" i="22"/>
  <c r="AA19" i="22"/>
  <c r="AB19" i="22"/>
  <c r="AC19" i="22"/>
  <c r="P20" i="22"/>
  <c r="Q20" i="22"/>
  <c r="R20" i="22"/>
  <c r="S20" i="22"/>
  <c r="S135" i="22" s="1"/>
  <c r="T20" i="22"/>
  <c r="P21" i="22"/>
  <c r="Q21" i="22"/>
  <c r="Q136" i="22"/>
  <c r="R21" i="22"/>
  <c r="S21" i="22"/>
  <c r="T21" i="22"/>
  <c r="P22" i="22"/>
  <c r="P137" i="22" s="1"/>
  <c r="Q22" i="22"/>
  <c r="Q137" i="22" s="1"/>
  <c r="R22" i="22"/>
  <c r="R137" i="22" s="1"/>
  <c r="S22" i="22"/>
  <c r="T22" i="22"/>
  <c r="P23" i="22"/>
  <c r="P138" i="22" s="1"/>
  <c r="Q23" i="22"/>
  <c r="R23" i="22"/>
  <c r="R138" i="22"/>
  <c r="S23" i="22"/>
  <c r="S138" i="22" s="1"/>
  <c r="T23" i="22"/>
  <c r="P24" i="22"/>
  <c r="Q24" i="22"/>
  <c r="Q139" i="22" s="1"/>
  <c r="R24" i="22"/>
  <c r="R139" i="22" s="1"/>
  <c r="S24" i="22"/>
  <c r="T24" i="22"/>
  <c r="Z24" i="22"/>
  <c r="Z28" i="22" s="1"/>
  <c r="AA24" i="22"/>
  <c r="AA28" i="22" s="1"/>
  <c r="AB24" i="22"/>
  <c r="AC24" i="22"/>
  <c r="P25" i="22"/>
  <c r="P140" i="22" s="1"/>
  <c r="Q25" i="22"/>
  <c r="Q140" i="22" s="1"/>
  <c r="R25" i="22"/>
  <c r="R140" i="22" s="1"/>
  <c r="S25" i="22"/>
  <c r="T25" i="22"/>
  <c r="T140" i="22" s="1"/>
  <c r="Z25" i="22"/>
  <c r="Z140" i="22" s="1"/>
  <c r="AA25" i="22"/>
  <c r="AA140" i="22"/>
  <c r="AB25" i="22"/>
  <c r="AB140" i="22" s="1"/>
  <c r="AC25" i="22"/>
  <c r="AC140" i="22" s="1"/>
  <c r="P26" i="22"/>
  <c r="Q26" i="22"/>
  <c r="R26" i="22"/>
  <c r="R141" i="22" s="1"/>
  <c r="S26" i="22"/>
  <c r="T26" i="22"/>
  <c r="P27" i="22"/>
  <c r="P142" i="22" s="1"/>
  <c r="Q27" i="22"/>
  <c r="R27" i="22"/>
  <c r="R142" i="22"/>
  <c r="S27" i="22"/>
  <c r="T27" i="22"/>
  <c r="P28" i="22"/>
  <c r="P143" i="22"/>
  <c r="Q28" i="22"/>
  <c r="R28" i="22"/>
  <c r="R143" i="22" s="1"/>
  <c r="S28" i="22"/>
  <c r="T28" i="22"/>
  <c r="T143" i="22" s="1"/>
  <c r="P29" i="22"/>
  <c r="Q29" i="22"/>
  <c r="R29" i="22"/>
  <c r="R144" i="22" s="1"/>
  <c r="S29" i="22"/>
  <c r="S144" i="22" s="1"/>
  <c r="T29" i="22"/>
  <c r="P30" i="22"/>
  <c r="Q30" i="22"/>
  <c r="Q145" i="22" s="1"/>
  <c r="R30" i="22"/>
  <c r="S30" i="22"/>
  <c r="S145" i="22" s="1"/>
  <c r="T30" i="22"/>
  <c r="P31" i="22"/>
  <c r="Q31" i="22"/>
  <c r="R31" i="22"/>
  <c r="S31" i="22"/>
  <c r="T31" i="22"/>
  <c r="T146" i="22" s="1"/>
  <c r="P33" i="22"/>
  <c r="P148" i="22" s="1"/>
  <c r="Q33" i="22"/>
  <c r="R33" i="22"/>
  <c r="R148" i="22"/>
  <c r="S33" i="22"/>
  <c r="T33" i="22"/>
  <c r="Z33" i="22"/>
  <c r="AA33" i="22"/>
  <c r="AA148" i="22" s="1"/>
  <c r="AB33" i="22"/>
  <c r="AC33" i="22"/>
  <c r="P34" i="22"/>
  <c r="Q34" i="22"/>
  <c r="R34" i="22"/>
  <c r="R149" i="22" s="1"/>
  <c r="S34" i="22"/>
  <c r="T34" i="22"/>
  <c r="P35" i="22"/>
  <c r="P150" i="22" s="1"/>
  <c r="AK150" i="22" s="1"/>
  <c r="BV105" i="9" s="1"/>
  <c r="BW105" i="9" s="1"/>
  <c r="Q35" i="22"/>
  <c r="Q150" i="22" s="1"/>
  <c r="R35" i="22"/>
  <c r="R150" i="22"/>
  <c r="S35" i="22"/>
  <c r="T35" i="22"/>
  <c r="Z35" i="22"/>
  <c r="Z150" i="22" s="1"/>
  <c r="AA35" i="22"/>
  <c r="AA150" i="22" s="1"/>
  <c r="AB35" i="22"/>
  <c r="AB150" i="22" s="1"/>
  <c r="AC35" i="22"/>
  <c r="AC150" i="22" s="1"/>
  <c r="P36" i="22"/>
  <c r="Q36" i="22"/>
  <c r="R36" i="22"/>
  <c r="S36" i="22"/>
  <c r="T36" i="22"/>
  <c r="P37" i="22"/>
  <c r="Q37" i="22"/>
  <c r="R37" i="22"/>
  <c r="R152" i="22"/>
  <c r="S37" i="22"/>
  <c r="T37" i="22"/>
  <c r="P38" i="22"/>
  <c r="Q38" i="22"/>
  <c r="R38" i="22"/>
  <c r="S38" i="22"/>
  <c r="T38" i="22"/>
  <c r="T153" i="22" s="1"/>
  <c r="Z38" i="22"/>
  <c r="Z153" i="22" s="1"/>
  <c r="AA38" i="22"/>
  <c r="AA153" i="22"/>
  <c r="AB38" i="22"/>
  <c r="AB153" i="22" s="1"/>
  <c r="AC38" i="22"/>
  <c r="AC153" i="22" s="1"/>
  <c r="P39" i="22"/>
  <c r="Q39" i="22"/>
  <c r="Q154" i="22" s="1"/>
  <c r="R39" i="22"/>
  <c r="S39" i="22"/>
  <c r="T39" i="22"/>
  <c r="Z39" i="22"/>
  <c r="AA39" i="22"/>
  <c r="AA154" i="22" s="1"/>
  <c r="AB39" i="22"/>
  <c r="AC39" i="22"/>
  <c r="P40" i="22"/>
  <c r="Q40" i="22"/>
  <c r="R40" i="22"/>
  <c r="R155" i="22" s="1"/>
  <c r="S40" i="22"/>
  <c r="S155" i="22" s="1"/>
  <c r="T40" i="22"/>
  <c r="T155" i="22" s="1"/>
  <c r="Z40" i="22"/>
  <c r="Z155" i="22"/>
  <c r="AA40" i="22"/>
  <c r="AA155" i="22"/>
  <c r="AB40" i="22"/>
  <c r="AC40" i="22"/>
  <c r="AC155" i="22" s="1"/>
  <c r="P41" i="22"/>
  <c r="P156" i="22" s="1"/>
  <c r="Q41" i="22"/>
  <c r="Q156" i="22" s="1"/>
  <c r="R41" i="22"/>
  <c r="S41" i="22"/>
  <c r="T41" i="22"/>
  <c r="T156" i="22" s="1"/>
  <c r="Z41" i="22"/>
  <c r="Z156" i="22" s="1"/>
  <c r="AA41" i="22"/>
  <c r="AA156" i="22" s="1"/>
  <c r="AB41" i="22"/>
  <c r="AC41" i="22"/>
  <c r="P42" i="22"/>
  <c r="Q42" i="22"/>
  <c r="R42" i="22"/>
  <c r="R157" i="22"/>
  <c r="S42" i="22"/>
  <c r="S157" i="22"/>
  <c r="T42" i="22"/>
  <c r="Z42" i="22"/>
  <c r="Z157" i="22" s="1"/>
  <c r="AA42" i="22"/>
  <c r="AA157" i="22" s="1"/>
  <c r="AB42" i="22"/>
  <c r="AB157" i="22" s="1"/>
  <c r="AC42" i="22"/>
  <c r="AC157" i="22"/>
  <c r="P43" i="22"/>
  <c r="P158" i="22"/>
  <c r="Q43" i="22"/>
  <c r="R43" i="22"/>
  <c r="R158" i="22" s="1"/>
  <c r="S43" i="22"/>
  <c r="T43" i="22"/>
  <c r="Z43" i="22"/>
  <c r="AA43" i="22"/>
  <c r="AA158" i="22" s="1"/>
  <c r="AB43" i="22"/>
  <c r="AB158" i="22" s="1"/>
  <c r="AC43" i="22"/>
  <c r="AC158" i="22" s="1"/>
  <c r="P45" i="22"/>
  <c r="Q45" i="22"/>
  <c r="R45" i="22"/>
  <c r="R160" i="22"/>
  <c r="S45" i="22"/>
  <c r="T45" i="22"/>
  <c r="T160" i="22" s="1"/>
  <c r="Z45" i="22"/>
  <c r="Z160" i="22" s="1"/>
  <c r="AA45" i="22"/>
  <c r="AA160" i="22" s="1"/>
  <c r="AB45" i="22"/>
  <c r="AB160" i="22" s="1"/>
  <c r="AC45" i="22"/>
  <c r="AC160" i="22" s="1"/>
  <c r="P46" i="22"/>
  <c r="Q46" i="22"/>
  <c r="R46" i="22"/>
  <c r="R161" i="22" s="1"/>
  <c r="S46" i="22"/>
  <c r="T46" i="22"/>
  <c r="Z46" i="22"/>
  <c r="Z161" i="22"/>
  <c r="AI161" i="22" s="1"/>
  <c r="CZ47" i="7" s="1"/>
  <c r="DB47" i="7" s="1"/>
  <c r="AA46" i="22"/>
  <c r="AA161" i="22" s="1"/>
  <c r="AB46" i="22"/>
  <c r="AB161" i="22" s="1"/>
  <c r="AC46" i="22"/>
  <c r="AC161" i="22" s="1"/>
  <c r="P47" i="22"/>
  <c r="Q47" i="22"/>
  <c r="R47" i="22"/>
  <c r="R162" i="22" s="1"/>
  <c r="S47" i="22"/>
  <c r="T47" i="22"/>
  <c r="Z47" i="22"/>
  <c r="AA47" i="22"/>
  <c r="AB47" i="22"/>
  <c r="AC47" i="22"/>
  <c r="P48" i="22"/>
  <c r="Q48" i="22"/>
  <c r="R48" i="22"/>
  <c r="S48" i="22"/>
  <c r="S163" i="22" s="1"/>
  <c r="T48" i="22"/>
  <c r="P49" i="22"/>
  <c r="Q49" i="22"/>
  <c r="R49" i="22"/>
  <c r="R164" i="22" s="1"/>
  <c r="S49" i="22"/>
  <c r="T49" i="22"/>
  <c r="P51" i="22"/>
  <c r="Q51" i="22"/>
  <c r="R51" i="22"/>
  <c r="R166" i="22" s="1"/>
  <c r="S51" i="22"/>
  <c r="T51" i="22"/>
  <c r="Z51" i="22"/>
  <c r="Z166" i="22" s="1"/>
  <c r="AA51" i="22"/>
  <c r="AA166" i="22" s="1"/>
  <c r="AB51" i="22"/>
  <c r="AC51" i="22"/>
  <c r="AC166" i="22" s="1"/>
  <c r="P52" i="22"/>
  <c r="P167" i="22" s="1"/>
  <c r="AK167" i="22" s="1"/>
  <c r="DO105" i="9" s="1"/>
  <c r="Q52" i="22"/>
  <c r="R52" i="22"/>
  <c r="R167" i="22" s="1"/>
  <c r="S52" i="22"/>
  <c r="S167" i="22" s="1"/>
  <c r="T52" i="22"/>
  <c r="Z52" i="22"/>
  <c r="Z167" i="22" s="1"/>
  <c r="AA52" i="22"/>
  <c r="AA167" i="22" s="1"/>
  <c r="AB52" i="22"/>
  <c r="AB167" i="22" s="1"/>
  <c r="AC52" i="22"/>
  <c r="AC167" i="22" s="1"/>
  <c r="P53" i="22"/>
  <c r="Q53" i="22"/>
  <c r="R53" i="22"/>
  <c r="R168" i="22" s="1"/>
  <c r="S53" i="22"/>
  <c r="T53" i="22"/>
  <c r="Z53" i="22"/>
  <c r="Z168" i="22" s="1"/>
  <c r="AA53" i="22"/>
  <c r="AA168" i="22" s="1"/>
  <c r="AB53" i="22"/>
  <c r="AB168" i="22" s="1"/>
  <c r="AC53" i="22"/>
  <c r="AC168" i="22"/>
  <c r="P54" i="22"/>
  <c r="P169" i="22" s="1"/>
  <c r="Q54" i="22"/>
  <c r="R54" i="22"/>
  <c r="R169" i="22" s="1"/>
  <c r="S54" i="22"/>
  <c r="T54" i="22"/>
  <c r="P55" i="22"/>
  <c r="Q55" i="22"/>
  <c r="Q170" i="22" s="1"/>
  <c r="R55" i="22"/>
  <c r="R170" i="22" s="1"/>
  <c r="S55" i="22"/>
  <c r="T55" i="22"/>
  <c r="T170" i="22" s="1"/>
  <c r="P56" i="22"/>
  <c r="Q56" i="22"/>
  <c r="R56" i="22"/>
  <c r="R171" i="22" s="1"/>
  <c r="S56" i="22"/>
  <c r="S171" i="22" s="1"/>
  <c r="T56" i="22"/>
  <c r="T171" i="22" s="1"/>
  <c r="Z56" i="22"/>
  <c r="Z171" i="22" s="1"/>
  <c r="AA56" i="22"/>
  <c r="AA171" i="22" s="1"/>
  <c r="AB56" i="22"/>
  <c r="AB171" i="22" s="1"/>
  <c r="AC56" i="22"/>
  <c r="AC171" i="22"/>
  <c r="P57" i="22"/>
  <c r="Q57" i="22"/>
  <c r="R57" i="22"/>
  <c r="S57" i="22"/>
  <c r="S172" i="22" s="1"/>
  <c r="T57" i="22"/>
  <c r="T172" i="22" s="1"/>
  <c r="Z57" i="22"/>
  <c r="Z173" i="22" s="1"/>
  <c r="AA57" i="22"/>
  <c r="AA173" i="22"/>
  <c r="AB57" i="22"/>
  <c r="AB173" i="22" s="1"/>
  <c r="AC57" i="22"/>
  <c r="AC173" i="22" s="1"/>
  <c r="P58" i="22"/>
  <c r="P173" i="22" s="1"/>
  <c r="Q58" i="22"/>
  <c r="R58" i="22"/>
  <c r="R173" i="22" s="1"/>
  <c r="S58" i="22"/>
  <c r="S173" i="22" s="1"/>
  <c r="T58" i="22"/>
  <c r="Z58" i="22"/>
  <c r="AA58" i="22"/>
  <c r="AB58" i="22"/>
  <c r="AC58" i="22"/>
  <c r="P59" i="22"/>
  <c r="Q59" i="22"/>
  <c r="R59" i="22"/>
  <c r="R174" i="22" s="1"/>
  <c r="S59" i="22"/>
  <c r="S174" i="22" s="1"/>
  <c r="T59" i="22"/>
  <c r="Z59" i="22"/>
  <c r="AA59" i="22"/>
  <c r="AB59" i="22"/>
  <c r="AC59" i="22"/>
  <c r="P60" i="22"/>
  <c r="Q60" i="22"/>
  <c r="R60" i="22"/>
  <c r="R175" i="22" s="1"/>
  <c r="S60" i="22"/>
  <c r="T60" i="22"/>
  <c r="Z60" i="22"/>
  <c r="AA60" i="22"/>
  <c r="AB60" i="22"/>
  <c r="AC60" i="22"/>
  <c r="P62" i="22"/>
  <c r="P123" i="22" s="1"/>
  <c r="Q62" i="22"/>
  <c r="S62" i="22"/>
  <c r="S123" i="22" s="1"/>
  <c r="T62" i="22"/>
  <c r="Z64" i="22"/>
  <c r="AA64" i="22"/>
  <c r="AC64" i="22"/>
  <c r="AI64" i="22"/>
  <c r="AJ64" i="22"/>
  <c r="AK64" i="22"/>
  <c r="P65" i="22"/>
  <c r="Q65" i="22"/>
  <c r="Q67" i="22" s="1"/>
  <c r="S65" i="22"/>
  <c r="T65" i="22"/>
  <c r="P66" i="22"/>
  <c r="P127" i="22" s="1"/>
  <c r="Q66" i="22"/>
  <c r="S66" i="22"/>
  <c r="T66" i="22"/>
  <c r="Z67" i="22"/>
  <c r="AA67" i="22"/>
  <c r="AC67" i="22"/>
  <c r="AI67" i="22"/>
  <c r="AJ67" i="22"/>
  <c r="AK67" i="22"/>
  <c r="P68" i="22"/>
  <c r="Q68" i="22"/>
  <c r="S68" i="22"/>
  <c r="S129" i="22" s="1"/>
  <c r="T68" i="22"/>
  <c r="P69" i="22"/>
  <c r="P130" i="22"/>
  <c r="Q69" i="22"/>
  <c r="S69" i="22"/>
  <c r="S130" i="22" s="1"/>
  <c r="T69" i="22"/>
  <c r="P70" i="22"/>
  <c r="P71" i="22" s="1"/>
  <c r="Q70" i="22"/>
  <c r="S70" i="22"/>
  <c r="T70" i="22"/>
  <c r="P72" i="22"/>
  <c r="P133" i="22" s="1"/>
  <c r="Q72" i="22"/>
  <c r="S72" i="22"/>
  <c r="T72" i="22"/>
  <c r="P73" i="22"/>
  <c r="Q73" i="22"/>
  <c r="S73" i="22"/>
  <c r="T73" i="22"/>
  <c r="Z73" i="22"/>
  <c r="AA73" i="22"/>
  <c r="AC73" i="22"/>
  <c r="AI73" i="22"/>
  <c r="AJ73" i="22"/>
  <c r="AK73" i="22"/>
  <c r="P74" i="22"/>
  <c r="P135" i="22"/>
  <c r="Q74" i="22"/>
  <c r="S74" i="22"/>
  <c r="T74" i="22"/>
  <c r="Z74" i="22"/>
  <c r="AA74" i="22"/>
  <c r="AC74" i="22"/>
  <c r="AI74" i="22"/>
  <c r="AJ74" i="22"/>
  <c r="AK74" i="22"/>
  <c r="P75" i="22"/>
  <c r="Q75" i="22"/>
  <c r="S75" i="22"/>
  <c r="T75" i="22"/>
  <c r="Z75" i="22"/>
  <c r="AA75" i="22"/>
  <c r="AA82" i="22"/>
  <c r="AC75" i="22"/>
  <c r="AI75" i="22"/>
  <c r="AJ75" i="22"/>
  <c r="AK75" i="22"/>
  <c r="AK82" i="22" s="1"/>
  <c r="P76" i="22"/>
  <c r="Q76" i="22"/>
  <c r="S76" i="22"/>
  <c r="T76" i="22"/>
  <c r="P77" i="22"/>
  <c r="Q77" i="22"/>
  <c r="Q138" i="22" s="1"/>
  <c r="S77" i="22"/>
  <c r="T77" i="22"/>
  <c r="P78" i="22"/>
  <c r="Q78" i="22"/>
  <c r="S78" i="22"/>
  <c r="T78" i="22"/>
  <c r="P79" i="22"/>
  <c r="Q79" i="22"/>
  <c r="S79" i="22"/>
  <c r="S140" i="22"/>
  <c r="T79" i="22"/>
  <c r="P80" i="22"/>
  <c r="P141" i="22"/>
  <c r="Q80" i="22"/>
  <c r="Q141" i="22" s="1"/>
  <c r="S80" i="22"/>
  <c r="T80" i="22"/>
  <c r="T141" i="22"/>
  <c r="Z80" i="22"/>
  <c r="Z82" i="22" s="1"/>
  <c r="AA80" i="22"/>
  <c r="AC80" i="22"/>
  <c r="AI80" i="22"/>
  <c r="AI82" i="22" s="1"/>
  <c r="AJ80" i="22"/>
  <c r="AJ82" i="22" s="1"/>
  <c r="AK80" i="22"/>
  <c r="P81" i="22"/>
  <c r="Q81" i="22"/>
  <c r="Q142" i="22" s="1"/>
  <c r="S81" i="22"/>
  <c r="S142" i="22" s="1"/>
  <c r="T81" i="22"/>
  <c r="P82" i="22"/>
  <c r="Q82" i="22"/>
  <c r="Q143" i="22" s="1"/>
  <c r="S82" i="22"/>
  <c r="T82" i="22"/>
  <c r="P83" i="22"/>
  <c r="Q83" i="22"/>
  <c r="S83" i="22"/>
  <c r="T83" i="22"/>
  <c r="T144" i="22" s="1"/>
  <c r="P84" i="22"/>
  <c r="Q84" i="22"/>
  <c r="S84" i="22"/>
  <c r="T84" i="22"/>
  <c r="P85" i="22"/>
  <c r="Q85" i="22"/>
  <c r="S85" i="22"/>
  <c r="T85" i="22"/>
  <c r="Z86" i="22"/>
  <c r="AA86" i="22"/>
  <c r="AC86" i="22"/>
  <c r="AI86" i="22"/>
  <c r="AJ86" i="22"/>
  <c r="AK86" i="22"/>
  <c r="P87" i="22"/>
  <c r="Q87" i="22"/>
  <c r="S87" i="22"/>
  <c r="S148" i="22" s="1"/>
  <c r="T87" i="22"/>
  <c r="P88" i="22"/>
  <c r="Q88" i="22"/>
  <c r="S88" i="22"/>
  <c r="S149" i="22" s="1"/>
  <c r="T88" i="22"/>
  <c r="T149" i="22" s="1"/>
  <c r="Z88" i="22"/>
  <c r="AA88" i="22"/>
  <c r="AC88" i="22"/>
  <c r="AI88" i="22"/>
  <c r="AJ88" i="22"/>
  <c r="AK88" i="22"/>
  <c r="P89" i="22"/>
  <c r="Q89" i="22"/>
  <c r="S89" i="22"/>
  <c r="T89" i="22"/>
  <c r="Z89" i="22"/>
  <c r="AA89" i="22"/>
  <c r="AC89" i="22"/>
  <c r="AI89" i="22"/>
  <c r="AJ89" i="22"/>
  <c r="AK89" i="22"/>
  <c r="P90" i="22"/>
  <c r="P151" i="22" s="1"/>
  <c r="Q90" i="22"/>
  <c r="S90" i="22"/>
  <c r="T90" i="22"/>
  <c r="P91" i="22"/>
  <c r="Q91" i="22"/>
  <c r="S91" i="22"/>
  <c r="S152" i="22" s="1"/>
  <c r="T91" i="22"/>
  <c r="P92" i="22"/>
  <c r="P153" i="22" s="1"/>
  <c r="Q92" i="22"/>
  <c r="Q153" i="22" s="1"/>
  <c r="AI153" i="22" s="1"/>
  <c r="CE47" i="7" s="1"/>
  <c r="S92" i="22"/>
  <c r="T92" i="22"/>
  <c r="Z92" i="22"/>
  <c r="AA92" i="22"/>
  <c r="AC92" i="22"/>
  <c r="AI92" i="22"/>
  <c r="AJ92" i="22"/>
  <c r="AK92" i="22"/>
  <c r="P93" i="22"/>
  <c r="Q93" i="22"/>
  <c r="S93" i="22"/>
  <c r="T93" i="22"/>
  <c r="Z93" i="22"/>
  <c r="AA93" i="22"/>
  <c r="AC93" i="22"/>
  <c r="AC115" i="22" s="1"/>
  <c r="AI93" i="22"/>
  <c r="AJ93" i="22"/>
  <c r="AK93" i="22"/>
  <c r="P94" i="22"/>
  <c r="Q94" i="22"/>
  <c r="Q155" i="22" s="1"/>
  <c r="AI155" i="22" s="1"/>
  <c r="CH47" i="7" s="1"/>
  <c r="S94" i="22"/>
  <c r="T94" i="22"/>
  <c r="Z94" i="22"/>
  <c r="AA94" i="22"/>
  <c r="AC94" i="22"/>
  <c r="AI94" i="22"/>
  <c r="AJ94" i="22"/>
  <c r="AK94" i="22"/>
  <c r="P95" i="22"/>
  <c r="Q95" i="22"/>
  <c r="S95" i="22"/>
  <c r="T95" i="22"/>
  <c r="Z95" i="22"/>
  <c r="AA95" i="22"/>
  <c r="AC95" i="22"/>
  <c r="AI95" i="22"/>
  <c r="AJ95" i="22"/>
  <c r="AK95" i="22"/>
  <c r="P96" i="22"/>
  <c r="Q96" i="22"/>
  <c r="S96" i="22"/>
  <c r="T96" i="22"/>
  <c r="T157" i="22" s="1"/>
  <c r="Z96" i="22"/>
  <c r="AA96" i="22"/>
  <c r="AC96" i="22"/>
  <c r="AI96" i="22"/>
  <c r="AJ96" i="22"/>
  <c r="AK96" i="22"/>
  <c r="P97" i="22"/>
  <c r="Q97" i="22"/>
  <c r="Q158" i="22" s="1"/>
  <c r="AI158" i="22" s="1"/>
  <c r="CQ47" i="7" s="1"/>
  <c r="S97" i="22"/>
  <c r="T97" i="22"/>
  <c r="Z98" i="22"/>
  <c r="AA98" i="22"/>
  <c r="AC98" i="22"/>
  <c r="AI98" i="22"/>
  <c r="AJ98" i="22"/>
  <c r="P99" i="22"/>
  <c r="P160" i="22" s="1"/>
  <c r="Q99" i="22"/>
  <c r="Q160" i="22" s="1"/>
  <c r="S99" i="22"/>
  <c r="S160" i="22" s="1"/>
  <c r="T99" i="22"/>
  <c r="Z99" i="22"/>
  <c r="AA99" i="22"/>
  <c r="AC99" i="22"/>
  <c r="AI99" i="22"/>
  <c r="AJ99" i="22"/>
  <c r="AK99" i="22"/>
  <c r="P100" i="22"/>
  <c r="Q100" i="22"/>
  <c r="S100" i="22"/>
  <c r="T100" i="22"/>
  <c r="P101" i="22"/>
  <c r="Q101" i="22"/>
  <c r="Q162" i="22"/>
  <c r="S101" i="22"/>
  <c r="S162" i="22" s="1"/>
  <c r="T101" i="22"/>
  <c r="Z101" i="22"/>
  <c r="AA101" i="22"/>
  <c r="AC101" i="22"/>
  <c r="AI101" i="22"/>
  <c r="AJ101" i="22"/>
  <c r="AK101" i="22"/>
  <c r="P102" i="22"/>
  <c r="Q102" i="22"/>
  <c r="S102" i="22"/>
  <c r="T102" i="22"/>
  <c r="P103" i="22"/>
  <c r="Q103" i="22"/>
  <c r="S103" i="22"/>
  <c r="T103" i="22"/>
  <c r="T164" i="22" s="1"/>
  <c r="Z104" i="22"/>
  <c r="AA104" i="22"/>
  <c r="AC104" i="22"/>
  <c r="AI104" i="22"/>
  <c r="AJ104" i="22"/>
  <c r="AK104" i="22"/>
  <c r="P105" i="22"/>
  <c r="Q105" i="22"/>
  <c r="S105" i="22"/>
  <c r="T105" i="22"/>
  <c r="T166" i="22" s="1"/>
  <c r="Z105" i="22"/>
  <c r="AA105" i="22"/>
  <c r="AC105" i="22"/>
  <c r="AC113" i="22" s="1"/>
  <c r="AI105" i="22"/>
  <c r="AI113" i="22"/>
  <c r="AJ105" i="22"/>
  <c r="AK105" i="22"/>
  <c r="P106" i="22"/>
  <c r="Q106" i="22"/>
  <c r="Q167" i="22"/>
  <c r="AI167" i="22" s="1"/>
  <c r="DO47" i="7" s="1"/>
  <c r="S106" i="22"/>
  <c r="T106" i="22"/>
  <c r="P107" i="22"/>
  <c r="Q107" i="22"/>
  <c r="Q168" i="22" s="1"/>
  <c r="S107" i="22"/>
  <c r="T107" i="22"/>
  <c r="T168" i="22" s="1"/>
  <c r="Z107" i="22"/>
  <c r="AA107" i="22"/>
  <c r="AC107" i="22"/>
  <c r="AI107" i="22"/>
  <c r="AJ107" i="22"/>
  <c r="AK107" i="22"/>
  <c r="P108" i="22"/>
  <c r="Q108" i="22"/>
  <c r="Q169" i="22"/>
  <c r="S108" i="22"/>
  <c r="T108" i="22"/>
  <c r="P109" i="22"/>
  <c r="P170" i="22"/>
  <c r="Q109" i="22"/>
  <c r="S109" i="22"/>
  <c r="T109" i="22"/>
  <c r="P110" i="22"/>
  <c r="P171" i="22" s="1"/>
  <c r="Q110" i="22"/>
  <c r="S110" i="22"/>
  <c r="T110" i="22"/>
  <c r="P111" i="22"/>
  <c r="Q111" i="22"/>
  <c r="S111" i="22"/>
  <c r="T111" i="22"/>
  <c r="P112" i="22"/>
  <c r="Q112" i="22"/>
  <c r="Q173" i="22"/>
  <c r="AI173" i="22" s="1"/>
  <c r="EG47" i="7" s="1"/>
  <c r="S112" i="22"/>
  <c r="T112" i="22"/>
  <c r="P113" i="22"/>
  <c r="P174" i="22" s="1"/>
  <c r="Q113" i="22"/>
  <c r="S113" i="22"/>
  <c r="T113" i="22"/>
  <c r="P114" i="22"/>
  <c r="P175" i="22" s="1"/>
  <c r="Q114" i="22"/>
  <c r="S114" i="22"/>
  <c r="T114" i="22"/>
  <c r="Z114" i="22"/>
  <c r="AA114" i="22"/>
  <c r="AC114" i="22"/>
  <c r="AI114" i="22"/>
  <c r="AJ114" i="22"/>
  <c r="AK114" i="22"/>
  <c r="R135" i="22"/>
  <c r="R136" i="22"/>
  <c r="R151" i="22"/>
  <c r="R153" i="22"/>
  <c r="AB155" i="22"/>
  <c r="AB156" i="22"/>
  <c r="Z158" i="22"/>
  <c r="AB166" i="22"/>
  <c r="R172" i="22"/>
  <c r="P8" i="21"/>
  <c r="P10" i="21" s="1"/>
  <c r="P125" i="21" s="1"/>
  <c r="Q8" i="21"/>
  <c r="R8" i="21"/>
  <c r="S8" i="21"/>
  <c r="T8" i="21"/>
  <c r="T123" i="21" s="1"/>
  <c r="Z8" i="21"/>
  <c r="AA8" i="21"/>
  <c r="AB8" i="21"/>
  <c r="AC8" i="21"/>
  <c r="AC123" i="21" s="1"/>
  <c r="P9" i="21"/>
  <c r="Q9" i="21"/>
  <c r="Q10" i="21" s="1"/>
  <c r="R9" i="21"/>
  <c r="R124" i="21"/>
  <c r="S9" i="21"/>
  <c r="S10" i="21"/>
  <c r="T9" i="21"/>
  <c r="Z9" i="21"/>
  <c r="AA9" i="21"/>
  <c r="AA10" i="21"/>
  <c r="AA125" i="21" s="1"/>
  <c r="AB9" i="21"/>
  <c r="AC9" i="21"/>
  <c r="AC124" i="21" s="1"/>
  <c r="P11" i="21"/>
  <c r="Q11" i="21"/>
  <c r="R11" i="21"/>
  <c r="S11" i="21"/>
  <c r="T11" i="21"/>
  <c r="Z11" i="21"/>
  <c r="Z126" i="21" s="1"/>
  <c r="AA11" i="21"/>
  <c r="AA126" i="21" s="1"/>
  <c r="AB11" i="21"/>
  <c r="AB126" i="21" s="1"/>
  <c r="AC11" i="21"/>
  <c r="AC126" i="21" s="1"/>
  <c r="P12" i="21"/>
  <c r="Q12" i="21"/>
  <c r="R12" i="21"/>
  <c r="S12" i="21"/>
  <c r="T12" i="21"/>
  <c r="T13" i="21" s="1"/>
  <c r="P14" i="21"/>
  <c r="Q14" i="21"/>
  <c r="Q17" i="21" s="1"/>
  <c r="R14" i="21"/>
  <c r="R129" i="21" s="1"/>
  <c r="S14" i="21"/>
  <c r="T14" i="21"/>
  <c r="T17" i="21" s="1"/>
  <c r="Z14" i="21"/>
  <c r="AA14" i="21"/>
  <c r="AA129" i="21" s="1"/>
  <c r="AB14" i="21"/>
  <c r="AB129" i="21" s="1"/>
  <c r="AC14" i="21"/>
  <c r="AC129" i="21" s="1"/>
  <c r="P15" i="21"/>
  <c r="P17" i="21" s="1"/>
  <c r="Q15" i="21"/>
  <c r="R15" i="21"/>
  <c r="R130" i="21" s="1"/>
  <c r="S15" i="21"/>
  <c r="T15" i="21"/>
  <c r="P16" i="21"/>
  <c r="Q16" i="21"/>
  <c r="R16" i="21"/>
  <c r="R131" i="21" s="1"/>
  <c r="S16" i="21"/>
  <c r="T16" i="21"/>
  <c r="P18" i="21"/>
  <c r="P133" i="21" s="1"/>
  <c r="Q18" i="21"/>
  <c r="R18" i="21"/>
  <c r="R133" i="21" s="1"/>
  <c r="S18" i="21"/>
  <c r="T18" i="21"/>
  <c r="P19" i="21"/>
  <c r="Q19" i="21"/>
  <c r="R19" i="21"/>
  <c r="R134" i="21" s="1"/>
  <c r="S19" i="21"/>
  <c r="T19" i="21"/>
  <c r="Z19" i="21"/>
  <c r="AA19" i="21"/>
  <c r="AB19" i="21"/>
  <c r="AC19" i="21"/>
  <c r="P20" i="21"/>
  <c r="Q20" i="21"/>
  <c r="Q135" i="21" s="1"/>
  <c r="R20" i="21"/>
  <c r="S20" i="21"/>
  <c r="T20" i="21"/>
  <c r="T135" i="21" s="1"/>
  <c r="P21" i="21"/>
  <c r="Q21" i="21"/>
  <c r="Q136" i="21" s="1"/>
  <c r="R21" i="21"/>
  <c r="R136" i="21" s="1"/>
  <c r="S21" i="21"/>
  <c r="T21" i="21"/>
  <c r="T136" i="21" s="1"/>
  <c r="P22" i="21"/>
  <c r="Q22" i="21"/>
  <c r="Q137" i="21" s="1"/>
  <c r="R22" i="21"/>
  <c r="R137" i="21"/>
  <c r="S22" i="21"/>
  <c r="T22" i="21"/>
  <c r="P23" i="21"/>
  <c r="P138" i="21"/>
  <c r="Q23" i="21"/>
  <c r="R23" i="21"/>
  <c r="R138" i="21" s="1"/>
  <c r="S23" i="21"/>
  <c r="T23" i="21"/>
  <c r="P24" i="21"/>
  <c r="P139" i="21" s="1"/>
  <c r="Q24" i="21"/>
  <c r="R24" i="21"/>
  <c r="R139" i="21"/>
  <c r="S24" i="21"/>
  <c r="S139" i="21" s="1"/>
  <c r="T24" i="21"/>
  <c r="Z24" i="21"/>
  <c r="Z28" i="21" s="1"/>
  <c r="AA24" i="21"/>
  <c r="AA28" i="21" s="1"/>
  <c r="AA143" i="21" s="1"/>
  <c r="AB24" i="21"/>
  <c r="AC24" i="21"/>
  <c r="P25" i="21"/>
  <c r="Q25" i="21"/>
  <c r="Q140" i="21" s="1"/>
  <c r="AI140" i="21" s="1"/>
  <c r="AU48" i="7" s="1"/>
  <c r="R25" i="21"/>
  <c r="R140" i="21"/>
  <c r="S25" i="21"/>
  <c r="T25" i="21"/>
  <c r="T140" i="21" s="1"/>
  <c r="Z25" i="21"/>
  <c r="AA25" i="21"/>
  <c r="AB25" i="21"/>
  <c r="AB140" i="21"/>
  <c r="AC25" i="21"/>
  <c r="P26" i="21"/>
  <c r="P141" i="21" s="1"/>
  <c r="Q26" i="21"/>
  <c r="R26" i="21"/>
  <c r="R141" i="21" s="1"/>
  <c r="S26" i="21"/>
  <c r="T26" i="21"/>
  <c r="P27" i="21"/>
  <c r="Q27" i="21"/>
  <c r="Q142" i="21"/>
  <c r="R27" i="21"/>
  <c r="R142" i="21"/>
  <c r="S27" i="21"/>
  <c r="T27" i="21"/>
  <c r="T142" i="21" s="1"/>
  <c r="P28" i="21"/>
  <c r="Q28" i="21"/>
  <c r="R28" i="21"/>
  <c r="R143" i="21" s="1"/>
  <c r="S28" i="21"/>
  <c r="T28" i="21"/>
  <c r="T143" i="21" s="1"/>
  <c r="P29" i="21"/>
  <c r="Q29" i="21"/>
  <c r="R29" i="21"/>
  <c r="S29" i="21"/>
  <c r="S32" i="21" s="1"/>
  <c r="T29" i="21"/>
  <c r="P30" i="21"/>
  <c r="Q30" i="21"/>
  <c r="R30" i="21"/>
  <c r="S30" i="21"/>
  <c r="T30" i="21"/>
  <c r="T145" i="21" s="1"/>
  <c r="P31" i="21"/>
  <c r="Q31" i="21"/>
  <c r="Q146" i="21" s="1"/>
  <c r="R31" i="21"/>
  <c r="S31" i="21"/>
  <c r="T31" i="21"/>
  <c r="P33" i="21"/>
  <c r="Q33" i="21"/>
  <c r="R33" i="21"/>
  <c r="S33" i="21"/>
  <c r="T33" i="21"/>
  <c r="Z33" i="21"/>
  <c r="AA33" i="21"/>
  <c r="AB33" i="21"/>
  <c r="AC33" i="21"/>
  <c r="P34" i="21"/>
  <c r="Q34" i="21"/>
  <c r="Q149" i="21"/>
  <c r="R34" i="21"/>
  <c r="R149" i="21"/>
  <c r="S34" i="21"/>
  <c r="T34" i="21"/>
  <c r="T149" i="21" s="1"/>
  <c r="P35" i="21"/>
  <c r="Q35" i="21"/>
  <c r="R35" i="21"/>
  <c r="R150" i="21" s="1"/>
  <c r="S35" i="21"/>
  <c r="S150" i="21" s="1"/>
  <c r="T35" i="21"/>
  <c r="Z35" i="21"/>
  <c r="Z150" i="21" s="1"/>
  <c r="AA35" i="21"/>
  <c r="AA150" i="21" s="1"/>
  <c r="AB35" i="21"/>
  <c r="AB150" i="21" s="1"/>
  <c r="AC35" i="21"/>
  <c r="P36" i="21"/>
  <c r="Q36" i="21"/>
  <c r="R36" i="21"/>
  <c r="R151" i="21" s="1"/>
  <c r="S36" i="21"/>
  <c r="T36" i="21"/>
  <c r="P37" i="21"/>
  <c r="Q37" i="21"/>
  <c r="R37" i="21"/>
  <c r="S37" i="21"/>
  <c r="T37" i="21"/>
  <c r="P38" i="21"/>
  <c r="Q38" i="21"/>
  <c r="R38" i="21"/>
  <c r="R153" i="21" s="1"/>
  <c r="S38" i="21"/>
  <c r="S153" i="21" s="1"/>
  <c r="T38" i="21"/>
  <c r="Z38" i="21"/>
  <c r="Z153" i="21" s="1"/>
  <c r="AA38" i="21"/>
  <c r="AB38" i="21"/>
  <c r="AB153" i="21" s="1"/>
  <c r="AC38" i="21"/>
  <c r="AC153" i="21" s="1"/>
  <c r="P39" i="21"/>
  <c r="Q39" i="21"/>
  <c r="R39" i="21"/>
  <c r="R154" i="21" s="1"/>
  <c r="S39" i="21"/>
  <c r="T39" i="21"/>
  <c r="Z39" i="21"/>
  <c r="AA39" i="21"/>
  <c r="AA154" i="21" s="1"/>
  <c r="AB39" i="21"/>
  <c r="AC39" i="21"/>
  <c r="P40" i="21"/>
  <c r="Q40" i="21"/>
  <c r="R40" i="21"/>
  <c r="S40" i="21"/>
  <c r="T40" i="21"/>
  <c r="Z40" i="21"/>
  <c r="Z155" i="21" s="1"/>
  <c r="AA40" i="21"/>
  <c r="AB40" i="21"/>
  <c r="AB155" i="21" s="1"/>
  <c r="AC40" i="21"/>
  <c r="AC155" i="21" s="1"/>
  <c r="P41" i="21"/>
  <c r="Q41" i="21"/>
  <c r="R41" i="21"/>
  <c r="R156" i="21" s="1"/>
  <c r="S41" i="21"/>
  <c r="T41" i="21"/>
  <c r="Z41" i="21"/>
  <c r="Z156" i="21"/>
  <c r="AA41" i="21"/>
  <c r="AB41" i="21"/>
  <c r="AC41" i="21"/>
  <c r="AC156" i="21"/>
  <c r="P42" i="21"/>
  <c r="Q42" i="21"/>
  <c r="R42" i="21"/>
  <c r="R157" i="21"/>
  <c r="S42" i="21"/>
  <c r="S157" i="21" s="1"/>
  <c r="T42" i="21"/>
  <c r="Z42" i="21"/>
  <c r="Z157" i="21"/>
  <c r="AA42" i="21"/>
  <c r="AA157" i="21" s="1"/>
  <c r="AB42" i="21"/>
  <c r="AC42" i="21"/>
  <c r="AC157" i="21" s="1"/>
  <c r="P43" i="21"/>
  <c r="Q43" i="21"/>
  <c r="R43" i="21"/>
  <c r="R158" i="21" s="1"/>
  <c r="S43" i="21"/>
  <c r="S158" i="21" s="1"/>
  <c r="T43" i="21"/>
  <c r="Z43" i="21"/>
  <c r="Z158" i="21" s="1"/>
  <c r="AA43" i="21"/>
  <c r="AA158" i="21" s="1"/>
  <c r="AB43" i="21"/>
  <c r="AB158" i="21" s="1"/>
  <c r="AC43" i="21"/>
  <c r="AC158" i="21" s="1"/>
  <c r="P45" i="21"/>
  <c r="Q45" i="21"/>
  <c r="Q160" i="21"/>
  <c r="AI160" i="21" s="1"/>
  <c r="CW48" i="7" s="1"/>
  <c r="CX48" i="7" s="1"/>
  <c r="R45" i="21"/>
  <c r="R160" i="21"/>
  <c r="S45" i="21"/>
  <c r="T45" i="21"/>
  <c r="Z45" i="21"/>
  <c r="Z160" i="21" s="1"/>
  <c r="AA45" i="21"/>
  <c r="AA160" i="21" s="1"/>
  <c r="AB45" i="21"/>
  <c r="AB160" i="21" s="1"/>
  <c r="AC45" i="21"/>
  <c r="AC160" i="21"/>
  <c r="P46" i="21"/>
  <c r="P161" i="21"/>
  <c r="AK161" i="21" s="1"/>
  <c r="CZ106" i="9" s="1"/>
  <c r="Q46" i="21"/>
  <c r="R46" i="21"/>
  <c r="R161" i="21" s="1"/>
  <c r="S46" i="21"/>
  <c r="S161" i="21" s="1"/>
  <c r="T46" i="21"/>
  <c r="T161" i="21" s="1"/>
  <c r="Z46" i="21"/>
  <c r="Z161" i="21"/>
  <c r="AA46" i="21"/>
  <c r="AA161" i="21"/>
  <c r="AB46" i="21"/>
  <c r="AB161" i="21"/>
  <c r="AC46" i="21"/>
  <c r="AC161" i="21" s="1"/>
  <c r="P47" i="21"/>
  <c r="P162" i="21" s="1"/>
  <c r="Q47" i="21"/>
  <c r="R47" i="21"/>
  <c r="R162" i="21" s="1"/>
  <c r="S47" i="21"/>
  <c r="T47" i="21"/>
  <c r="Z47" i="21"/>
  <c r="AA47" i="21"/>
  <c r="AB47" i="21"/>
  <c r="AC47" i="21"/>
  <c r="P48" i="21"/>
  <c r="Q48" i="21"/>
  <c r="Q50" i="21" s="1"/>
  <c r="R48" i="21"/>
  <c r="S48" i="21"/>
  <c r="T48" i="21"/>
  <c r="P49" i="21"/>
  <c r="Q49" i="21"/>
  <c r="R49" i="21"/>
  <c r="S49" i="21"/>
  <c r="T49" i="21"/>
  <c r="P51" i="21"/>
  <c r="Q51" i="21"/>
  <c r="R51" i="21"/>
  <c r="R166" i="21" s="1"/>
  <c r="S51" i="21"/>
  <c r="S166" i="21" s="1"/>
  <c r="T51" i="21"/>
  <c r="Z51" i="21"/>
  <c r="Z166" i="21" s="1"/>
  <c r="AA51" i="21"/>
  <c r="AA166" i="21" s="1"/>
  <c r="AB51" i="21"/>
  <c r="AC51" i="21"/>
  <c r="AC166" i="21"/>
  <c r="P52" i="21"/>
  <c r="P167" i="21" s="1"/>
  <c r="Q52" i="21"/>
  <c r="R52" i="21"/>
  <c r="R167" i="21"/>
  <c r="S52" i="21"/>
  <c r="T52" i="21"/>
  <c r="T167" i="21" s="1"/>
  <c r="Z52" i="21"/>
  <c r="Z167" i="21"/>
  <c r="AA52" i="21"/>
  <c r="AA167" i="21" s="1"/>
  <c r="AB52" i="21"/>
  <c r="AB167" i="21"/>
  <c r="AC52" i="21"/>
  <c r="AC167" i="21" s="1"/>
  <c r="P53" i="21"/>
  <c r="P168" i="21" s="1"/>
  <c r="Q53" i="21"/>
  <c r="R53" i="21"/>
  <c r="R168" i="21" s="1"/>
  <c r="S53" i="21"/>
  <c r="T53" i="21"/>
  <c r="T168" i="21" s="1"/>
  <c r="Z53" i="21"/>
  <c r="AA53" i="21"/>
  <c r="AB53" i="21"/>
  <c r="AB168" i="21" s="1"/>
  <c r="AC53" i="21"/>
  <c r="AC168" i="21" s="1"/>
  <c r="P54" i="21"/>
  <c r="Q54" i="21"/>
  <c r="R54" i="21"/>
  <c r="R169" i="21" s="1"/>
  <c r="S54" i="21"/>
  <c r="T54" i="21"/>
  <c r="T169" i="21"/>
  <c r="P55" i="21"/>
  <c r="Q55" i="21"/>
  <c r="R55" i="21"/>
  <c r="S55" i="21"/>
  <c r="T55" i="21"/>
  <c r="P56" i="21"/>
  <c r="Q56" i="21"/>
  <c r="R56" i="21"/>
  <c r="R171" i="21" s="1"/>
  <c r="S56" i="21"/>
  <c r="T56" i="21"/>
  <c r="Z56" i="21"/>
  <c r="AA56" i="21"/>
  <c r="AA171" i="21" s="1"/>
  <c r="AB56" i="21"/>
  <c r="AB171" i="21"/>
  <c r="AC56" i="21"/>
  <c r="AC171" i="21"/>
  <c r="P57" i="21"/>
  <c r="Q57" i="21"/>
  <c r="R57" i="21"/>
  <c r="S57" i="21"/>
  <c r="T57" i="21"/>
  <c r="Z57" i="21"/>
  <c r="Z173" i="21" s="1"/>
  <c r="AA57" i="21"/>
  <c r="AA173" i="21" s="1"/>
  <c r="AB57" i="21"/>
  <c r="AB173" i="21" s="1"/>
  <c r="AC57" i="21"/>
  <c r="AC173" i="21" s="1"/>
  <c r="P58" i="21"/>
  <c r="Q58" i="21"/>
  <c r="R58" i="21"/>
  <c r="R173" i="21"/>
  <c r="S58" i="21"/>
  <c r="S173" i="21"/>
  <c r="T58" i="21"/>
  <c r="Z58" i="21"/>
  <c r="AA58" i="21"/>
  <c r="AB58" i="21"/>
  <c r="AC58" i="21"/>
  <c r="P59" i="21"/>
  <c r="Q59" i="21"/>
  <c r="Q174" i="21"/>
  <c r="R59" i="21"/>
  <c r="R174" i="21"/>
  <c r="S59" i="21"/>
  <c r="T59" i="21"/>
  <c r="T174" i="21" s="1"/>
  <c r="Z59" i="21"/>
  <c r="AA59" i="21"/>
  <c r="AB59" i="21"/>
  <c r="AC59" i="21"/>
  <c r="P60" i="21"/>
  <c r="Q60" i="21"/>
  <c r="R60" i="21"/>
  <c r="S60" i="21"/>
  <c r="S175" i="21" s="1"/>
  <c r="T60" i="21"/>
  <c r="Z60" i="21"/>
  <c r="AA60" i="21"/>
  <c r="AB60" i="21"/>
  <c r="AC60" i="21"/>
  <c r="P62" i="21"/>
  <c r="Q62" i="21"/>
  <c r="S62" i="21"/>
  <c r="T62" i="21"/>
  <c r="S124" i="21"/>
  <c r="T64" i="21"/>
  <c r="Z64" i="21"/>
  <c r="AA64" i="21"/>
  <c r="AC64" i="21"/>
  <c r="AI64" i="21"/>
  <c r="AJ64" i="21"/>
  <c r="AK64" i="21"/>
  <c r="P65" i="21"/>
  <c r="P126" i="21" s="1"/>
  <c r="Q65" i="21"/>
  <c r="S65" i="21"/>
  <c r="T65" i="21"/>
  <c r="P66" i="21"/>
  <c r="P127" i="21" s="1"/>
  <c r="Q66" i="21"/>
  <c r="S66" i="21"/>
  <c r="T66" i="21"/>
  <c r="Q67" i="21"/>
  <c r="Z67" i="21"/>
  <c r="AA67" i="21"/>
  <c r="AC67" i="21"/>
  <c r="AI67" i="21"/>
  <c r="AJ67" i="21"/>
  <c r="AK67" i="21"/>
  <c r="P68" i="21"/>
  <c r="Q68" i="21"/>
  <c r="S68" i="21"/>
  <c r="T68" i="21"/>
  <c r="T129" i="21" s="1"/>
  <c r="AC130" i="21" s="1"/>
  <c r="P69" i="21"/>
  <c r="Q69" i="21"/>
  <c r="S69" i="21"/>
  <c r="S130" i="21"/>
  <c r="T69" i="21"/>
  <c r="P70" i="21"/>
  <c r="P131" i="21" s="1"/>
  <c r="Q70" i="21"/>
  <c r="S70" i="21"/>
  <c r="T70" i="21"/>
  <c r="P72" i="21"/>
  <c r="Q72" i="21"/>
  <c r="S72" i="21"/>
  <c r="T72" i="21"/>
  <c r="P73" i="21"/>
  <c r="Q73" i="21"/>
  <c r="S73" i="21"/>
  <c r="T73" i="21"/>
  <c r="Z73" i="21"/>
  <c r="AA73" i="21"/>
  <c r="AC73" i="21"/>
  <c r="AI73" i="21"/>
  <c r="AJ73" i="21"/>
  <c r="AK73" i="21"/>
  <c r="P74" i="21"/>
  <c r="Q74" i="21"/>
  <c r="S74" i="21"/>
  <c r="T74" i="21"/>
  <c r="Z74" i="21"/>
  <c r="AA74" i="21"/>
  <c r="AC74" i="21"/>
  <c r="AI74" i="21"/>
  <c r="AJ74" i="21"/>
  <c r="AK74" i="21"/>
  <c r="P75" i="21"/>
  <c r="Q75" i="21"/>
  <c r="S75" i="21"/>
  <c r="T75" i="21"/>
  <c r="Z75" i="21"/>
  <c r="Z82" i="21"/>
  <c r="AA75" i="21"/>
  <c r="AC75" i="21"/>
  <c r="AI75" i="21"/>
  <c r="AI82" i="21"/>
  <c r="AJ75" i="21"/>
  <c r="AK75" i="21"/>
  <c r="P76" i="21"/>
  <c r="Q76" i="21"/>
  <c r="S76" i="21"/>
  <c r="T76" i="21"/>
  <c r="P77" i="21"/>
  <c r="Q77" i="21"/>
  <c r="S77" i="21"/>
  <c r="T77" i="21"/>
  <c r="P78" i="21"/>
  <c r="Q78" i="21"/>
  <c r="S78" i="21"/>
  <c r="T78" i="21"/>
  <c r="P79" i="21"/>
  <c r="Q79" i="21"/>
  <c r="S79" i="21"/>
  <c r="S140" i="21" s="1"/>
  <c r="T79" i="21"/>
  <c r="P80" i="21"/>
  <c r="Q80" i="21"/>
  <c r="Q141" i="21" s="1"/>
  <c r="S80" i="21"/>
  <c r="T80" i="21"/>
  <c r="Z80" i="21"/>
  <c r="AA80" i="21"/>
  <c r="AA82" i="21" s="1"/>
  <c r="AC80" i="21"/>
  <c r="AI80" i="21"/>
  <c r="AJ80" i="21"/>
  <c r="AJ82" i="21" s="1"/>
  <c r="AK80" i="21"/>
  <c r="P81" i="21"/>
  <c r="P142" i="21" s="1"/>
  <c r="Q81" i="21"/>
  <c r="S81" i="21"/>
  <c r="S142" i="21" s="1"/>
  <c r="T81" i="21"/>
  <c r="P82" i="21"/>
  <c r="P143" i="21" s="1"/>
  <c r="Q82" i="21"/>
  <c r="Q143" i="21" s="1"/>
  <c r="S82" i="21"/>
  <c r="T82" i="21"/>
  <c r="P83" i="21"/>
  <c r="Q83" i="21"/>
  <c r="S83" i="21"/>
  <c r="T83" i="21"/>
  <c r="P84" i="21"/>
  <c r="P145" i="21" s="1"/>
  <c r="Q84" i="21"/>
  <c r="S84" i="21"/>
  <c r="T84" i="21"/>
  <c r="P85" i="21"/>
  <c r="Q85" i="21"/>
  <c r="S85" i="21"/>
  <c r="T85" i="21"/>
  <c r="Z86" i="21"/>
  <c r="AA86" i="21"/>
  <c r="AC86" i="21"/>
  <c r="AI86" i="21"/>
  <c r="AJ86" i="21"/>
  <c r="AK86" i="21"/>
  <c r="P87" i="21"/>
  <c r="Q87" i="21"/>
  <c r="S87" i="21"/>
  <c r="S148" i="21" s="1"/>
  <c r="T87" i="21"/>
  <c r="P88" i="21"/>
  <c r="Q88" i="21"/>
  <c r="S88" i="21"/>
  <c r="T88" i="21"/>
  <c r="Z88" i="21"/>
  <c r="AA88" i="21"/>
  <c r="AC88" i="21"/>
  <c r="AI88" i="21"/>
  <c r="AJ88" i="21"/>
  <c r="AK88" i="21"/>
  <c r="P89" i="21"/>
  <c r="Q89" i="21"/>
  <c r="Q150" i="21" s="1"/>
  <c r="AI150" i="21" s="1"/>
  <c r="BV48" i="7" s="1"/>
  <c r="S89" i="21"/>
  <c r="T89" i="21"/>
  <c r="T150" i="21" s="1"/>
  <c r="Z89" i="21"/>
  <c r="AA89" i="21"/>
  <c r="AC89" i="21"/>
  <c r="AI89" i="21"/>
  <c r="AJ89" i="21"/>
  <c r="AK89" i="21"/>
  <c r="P90" i="21"/>
  <c r="Q90" i="21"/>
  <c r="S90" i="21"/>
  <c r="S151" i="21" s="1"/>
  <c r="T90" i="21"/>
  <c r="P91" i="21"/>
  <c r="Q91" i="21"/>
  <c r="Q152" i="21"/>
  <c r="Z151" i="21" s="1"/>
  <c r="S91" i="21"/>
  <c r="T91" i="21"/>
  <c r="P92" i="21"/>
  <c r="Q92" i="21"/>
  <c r="Q153" i="21" s="1"/>
  <c r="AI153" i="21" s="1"/>
  <c r="CE48" i="7" s="1"/>
  <c r="S92" i="21"/>
  <c r="T92" i="21"/>
  <c r="Z92" i="21"/>
  <c r="AA92" i="21"/>
  <c r="AC92" i="21"/>
  <c r="AI92" i="21"/>
  <c r="AJ92" i="21"/>
  <c r="AK92" i="21"/>
  <c r="P93" i="21"/>
  <c r="Q93" i="21"/>
  <c r="Q154" i="21" s="1"/>
  <c r="S93" i="21"/>
  <c r="T93" i="21"/>
  <c r="Z93" i="21"/>
  <c r="AA93" i="21"/>
  <c r="AC93" i="21"/>
  <c r="AI93" i="21"/>
  <c r="AJ93" i="21"/>
  <c r="AK93" i="21"/>
  <c r="P94" i="21"/>
  <c r="Q94" i="21"/>
  <c r="S94" i="21"/>
  <c r="T94" i="21"/>
  <c r="Z94" i="21"/>
  <c r="AA94" i="21"/>
  <c r="AC94" i="21"/>
  <c r="AI94" i="21"/>
  <c r="AJ94" i="21"/>
  <c r="AK94" i="21"/>
  <c r="P95" i="21"/>
  <c r="P156" i="21" s="1"/>
  <c r="AK156" i="21" s="1"/>
  <c r="CK106" i="9" s="1"/>
  <c r="CL106" i="9" s="1"/>
  <c r="Q95" i="21"/>
  <c r="S95" i="21"/>
  <c r="T95" i="21"/>
  <c r="Z95" i="21"/>
  <c r="AA95" i="21"/>
  <c r="AC95" i="21"/>
  <c r="AI95" i="21"/>
  <c r="AJ95" i="21"/>
  <c r="AK95" i="21"/>
  <c r="P96" i="21"/>
  <c r="Q96" i="21"/>
  <c r="Q157" i="21" s="1"/>
  <c r="AI157" i="21" s="1"/>
  <c r="CN48" i="7" s="1"/>
  <c r="S96" i="21"/>
  <c r="T96" i="21"/>
  <c r="Z96" i="21"/>
  <c r="AA96" i="21"/>
  <c r="AC96" i="21"/>
  <c r="AI96" i="21"/>
  <c r="AJ96" i="21"/>
  <c r="AK96" i="21"/>
  <c r="P97" i="21"/>
  <c r="P158" i="21" s="1"/>
  <c r="Q97" i="21"/>
  <c r="S97" i="21"/>
  <c r="T97" i="21"/>
  <c r="T158" i="21" s="1"/>
  <c r="Z98" i="21"/>
  <c r="AA98" i="21"/>
  <c r="AC98" i="21"/>
  <c r="AI98" i="21"/>
  <c r="AJ98" i="21"/>
  <c r="P99" i="21"/>
  <c r="P160" i="21" s="1"/>
  <c r="AJ160" i="21" s="1"/>
  <c r="CW48" i="9" s="1"/>
  <c r="Q99" i="21"/>
  <c r="S99" i="21"/>
  <c r="S160" i="21" s="1"/>
  <c r="T99" i="21"/>
  <c r="T160" i="21" s="1"/>
  <c r="Z99" i="21"/>
  <c r="AA99" i="21"/>
  <c r="AC99" i="21"/>
  <c r="AI99" i="21"/>
  <c r="AJ99" i="21"/>
  <c r="AK99" i="21"/>
  <c r="P100" i="21"/>
  <c r="Q100" i="21"/>
  <c r="Q161" i="21" s="1"/>
  <c r="AI161" i="21" s="1"/>
  <c r="CZ48" i="7" s="1"/>
  <c r="DB48" i="7" s="1"/>
  <c r="S100" i="21"/>
  <c r="T100" i="21"/>
  <c r="P101" i="21"/>
  <c r="Q101" i="21"/>
  <c r="Q162" i="21" s="1"/>
  <c r="S101" i="21"/>
  <c r="T101" i="21"/>
  <c r="T162" i="21" s="1"/>
  <c r="Z101" i="21"/>
  <c r="AA101" i="21"/>
  <c r="AC101" i="21"/>
  <c r="AI101" i="21"/>
  <c r="AJ101" i="21"/>
  <c r="AK101" i="21"/>
  <c r="P102" i="21"/>
  <c r="Q102" i="21"/>
  <c r="Q104" i="21" s="1"/>
  <c r="Q165" i="21" s="1"/>
  <c r="S102" i="21"/>
  <c r="T102" i="21"/>
  <c r="P103" i="21"/>
  <c r="Q103" i="21"/>
  <c r="Q164" i="21" s="1"/>
  <c r="S103" i="21"/>
  <c r="T103" i="21"/>
  <c r="S104" i="21"/>
  <c r="Z104" i="21"/>
  <c r="AA104" i="21"/>
  <c r="AC104" i="21"/>
  <c r="AI104" i="21"/>
  <c r="AJ104" i="21"/>
  <c r="AK104" i="21"/>
  <c r="P105" i="21"/>
  <c r="Q105" i="21"/>
  <c r="Q166" i="21" s="1"/>
  <c r="AI166" i="21" s="1"/>
  <c r="DL48" i="7" s="1"/>
  <c r="S105" i="21"/>
  <c r="T105" i="21"/>
  <c r="Z105" i="21"/>
  <c r="AA105" i="21"/>
  <c r="AC105" i="21"/>
  <c r="AI105" i="21"/>
  <c r="AJ105" i="21"/>
  <c r="AK105" i="21"/>
  <c r="P106" i="21"/>
  <c r="Q106" i="21"/>
  <c r="S106" i="21"/>
  <c r="S167" i="21" s="1"/>
  <c r="T106" i="21"/>
  <c r="P107" i="21"/>
  <c r="Q107" i="21"/>
  <c r="S107" i="21"/>
  <c r="T107" i="21"/>
  <c r="Z107" i="21"/>
  <c r="AA107" i="21"/>
  <c r="AC107" i="21"/>
  <c r="AI107" i="21"/>
  <c r="AI113" i="21" s="1"/>
  <c r="AJ107" i="21"/>
  <c r="AK107" i="21"/>
  <c r="P108" i="21"/>
  <c r="P169" i="21"/>
  <c r="Q108" i="21"/>
  <c r="Q169" i="21" s="1"/>
  <c r="S108" i="21"/>
  <c r="T108" i="21"/>
  <c r="P109" i="21"/>
  <c r="P170" i="21"/>
  <c r="Q109" i="21"/>
  <c r="Q170" i="21" s="1"/>
  <c r="S109" i="21"/>
  <c r="T109" i="21"/>
  <c r="P110" i="21"/>
  <c r="P171" i="21" s="1"/>
  <c r="Q110" i="21"/>
  <c r="S110" i="21"/>
  <c r="T110" i="21"/>
  <c r="T171" i="21" s="1"/>
  <c r="P111" i="21"/>
  <c r="Q111" i="21"/>
  <c r="S111" i="21"/>
  <c r="T111" i="21"/>
  <c r="P112" i="21"/>
  <c r="Q112" i="21"/>
  <c r="S112" i="21"/>
  <c r="T112" i="21"/>
  <c r="T173" i="21" s="1"/>
  <c r="P113" i="21"/>
  <c r="Q113" i="21"/>
  <c r="S113" i="21"/>
  <c r="S174" i="21" s="1"/>
  <c r="T113" i="21"/>
  <c r="P114" i="21"/>
  <c r="P175" i="21" s="1"/>
  <c r="Q114" i="21"/>
  <c r="S114" i="21"/>
  <c r="T114" i="21"/>
  <c r="T175" i="21" s="1"/>
  <c r="Z114" i="21"/>
  <c r="AA114" i="21"/>
  <c r="AC114" i="21"/>
  <c r="AI114" i="21"/>
  <c r="AJ114" i="21"/>
  <c r="AK114" i="21"/>
  <c r="AA123" i="21"/>
  <c r="AB123" i="21"/>
  <c r="AA124" i="21"/>
  <c r="AB124" i="21"/>
  <c r="Q126" i="21"/>
  <c r="AI126" i="21" s="1"/>
  <c r="R126" i="21"/>
  <c r="Z129" i="21"/>
  <c r="R135" i="21"/>
  <c r="AA163" i="21" s="1"/>
  <c r="P137" i="21"/>
  <c r="Z140" i="21"/>
  <c r="R146" i="21"/>
  <c r="R148" i="21"/>
  <c r="AA148" i="21" s="1"/>
  <c r="AA149" i="21" s="1"/>
  <c r="AC150" i="21"/>
  <c r="R152" i="21"/>
  <c r="AA153" i="21"/>
  <c r="Z154" i="21"/>
  <c r="AI154" i="21" s="1"/>
  <c r="AC154" i="21"/>
  <c r="AB157" i="21"/>
  <c r="R163" i="21"/>
  <c r="T166" i="21"/>
  <c r="AB166" i="21"/>
  <c r="Z168" i="21"/>
  <c r="AA168" i="21"/>
  <c r="R170" i="21"/>
  <c r="AA170" i="21" s="1"/>
  <c r="R172" i="21"/>
  <c r="R175" i="21"/>
  <c r="C22" i="15"/>
  <c r="C27" i="15"/>
  <c r="C12" i="13"/>
  <c r="E24" i="2"/>
  <c r="E14" i="13"/>
  <c r="E18" i="13" s="1"/>
  <c r="E17" i="13"/>
  <c r="C18" i="13"/>
  <c r="D43" i="2"/>
  <c r="E20" i="13"/>
  <c r="E23" i="13"/>
  <c r="C24" i="13"/>
  <c r="E6" i="12"/>
  <c r="E7" i="12"/>
  <c r="E8" i="12"/>
  <c r="E9" i="12"/>
  <c r="E11" i="12"/>
  <c r="E12" i="12"/>
  <c r="E13" i="12"/>
  <c r="E16" i="12"/>
  <c r="E17" i="12"/>
  <c r="E18" i="12"/>
  <c r="E22" i="12"/>
  <c r="E7" i="11"/>
  <c r="G7" i="11"/>
  <c r="G9" i="11" s="1"/>
  <c r="K7" i="11"/>
  <c r="E8" i="11"/>
  <c r="G8" i="11"/>
  <c r="C17" i="11"/>
  <c r="G24" i="11"/>
  <c r="C25" i="11"/>
  <c r="F25" i="11"/>
  <c r="M22" i="6"/>
  <c r="M6" i="6"/>
  <c r="M32" i="6"/>
  <c r="M36" i="6"/>
  <c r="M35" i="6" s="1"/>
  <c r="M44" i="6"/>
  <c r="M53" i="6"/>
  <c r="M42" i="6" s="1"/>
  <c r="M57" i="6"/>
  <c r="M60" i="6"/>
  <c r="D44" i="2"/>
  <c r="L63" i="2"/>
  <c r="L62" i="2" s="1"/>
  <c r="AA140" i="45"/>
  <c r="R17" i="39"/>
  <c r="R132" i="39" s="1"/>
  <c r="R32" i="39"/>
  <c r="R147" i="39" s="1"/>
  <c r="T44" i="42"/>
  <c r="T32" i="42"/>
  <c r="R32" i="42"/>
  <c r="R147" i="42" s="1"/>
  <c r="Q17" i="42"/>
  <c r="S86" i="49"/>
  <c r="T44" i="59"/>
  <c r="S17" i="59"/>
  <c r="Q17" i="59"/>
  <c r="AA148" i="59"/>
  <c r="AA149" i="59" s="1"/>
  <c r="Q32" i="59"/>
  <c r="T32" i="59"/>
  <c r="S32" i="59"/>
  <c r="S50" i="58"/>
  <c r="T44" i="58"/>
  <c r="S44" i="58"/>
  <c r="R44" i="58"/>
  <c r="R159" i="58" s="1"/>
  <c r="Q17" i="58"/>
  <c r="R13" i="58"/>
  <c r="R128" i="58" s="1"/>
  <c r="S50" i="57"/>
  <c r="S165" i="57" s="1"/>
  <c r="Q50" i="57"/>
  <c r="R50" i="57"/>
  <c r="R165" i="57" s="1"/>
  <c r="R32" i="57"/>
  <c r="R147" i="57"/>
  <c r="S32" i="57"/>
  <c r="R17" i="57"/>
  <c r="R132" i="57"/>
  <c r="R44" i="57"/>
  <c r="R159" i="57" s="1"/>
  <c r="S44" i="57"/>
  <c r="Q44" i="57"/>
  <c r="Z61" i="56"/>
  <c r="P17" i="56"/>
  <c r="S50" i="56"/>
  <c r="T44" i="56"/>
  <c r="T159" i="56" s="1"/>
  <c r="AC61" i="56"/>
  <c r="AC176" i="56" s="1"/>
  <c r="S13" i="56"/>
  <c r="AA148" i="55"/>
  <c r="AA149" i="55" s="1"/>
  <c r="R44" i="55"/>
  <c r="R159" i="55" s="1"/>
  <c r="S44" i="55"/>
  <c r="S159" i="55" s="1"/>
  <c r="Q44" i="55"/>
  <c r="S32" i="55"/>
  <c r="Q32" i="55"/>
  <c r="AA61" i="55"/>
  <c r="AA176" i="55" s="1"/>
  <c r="P44" i="54"/>
  <c r="Q44" i="54"/>
  <c r="P17" i="54"/>
  <c r="T50" i="53"/>
  <c r="S17" i="53"/>
  <c r="Q17" i="52"/>
  <c r="T17" i="52"/>
  <c r="R17" i="52"/>
  <c r="R132" i="52" s="1"/>
  <c r="AA132" i="52" s="1"/>
  <c r="P17" i="52"/>
  <c r="T32" i="52"/>
  <c r="P32" i="52"/>
  <c r="P13" i="51"/>
  <c r="S44" i="50"/>
  <c r="R17" i="50"/>
  <c r="R132" i="50" s="1"/>
  <c r="AA132" i="50" s="1"/>
  <c r="T17" i="51"/>
  <c r="P17" i="51"/>
  <c r="P132" i="51" s="1"/>
  <c r="S44" i="51"/>
  <c r="S64" i="52"/>
  <c r="P32" i="53"/>
  <c r="T13" i="53"/>
  <c r="T128" i="53" s="1"/>
  <c r="P13" i="53"/>
  <c r="Q17" i="53"/>
  <c r="S10" i="53"/>
  <c r="Z176" i="56"/>
  <c r="AA131" i="45"/>
  <c r="S86" i="48"/>
  <c r="S67" i="49"/>
  <c r="S64" i="49"/>
  <c r="AJ127" i="52"/>
  <c r="K17" i="9" s="1"/>
  <c r="M17" i="9" s="1"/>
  <c r="S50" i="55"/>
  <c r="AB61" i="55"/>
  <c r="AB176" i="55" s="1"/>
  <c r="T44" i="55"/>
  <c r="P44" i="55"/>
  <c r="Q13" i="55"/>
  <c r="P32" i="55"/>
  <c r="P17" i="55"/>
  <c r="P132" i="55" s="1"/>
  <c r="S17" i="55"/>
  <c r="AA130" i="42"/>
  <c r="AA130" i="47"/>
  <c r="AA131" i="47"/>
  <c r="AA131" i="48"/>
  <c r="AA130" i="52"/>
  <c r="AA131" i="52"/>
  <c r="U26" i="7"/>
  <c r="AJ113" i="31"/>
  <c r="AK82" i="32"/>
  <c r="S10" i="56"/>
  <c r="S64" i="48"/>
  <c r="Q175" i="55"/>
  <c r="T174" i="55"/>
  <c r="Q173" i="55"/>
  <c r="T172" i="55"/>
  <c r="Q171" i="55"/>
  <c r="T170" i="55"/>
  <c r="AI167" i="55"/>
  <c r="DO14" i="7" s="1"/>
  <c r="T50" i="55"/>
  <c r="R50" i="55"/>
  <c r="R165" i="55" s="1"/>
  <c r="T146" i="55"/>
  <c r="Q131" i="55"/>
  <c r="T130" i="55"/>
  <c r="Q127" i="55"/>
  <c r="AI127" i="55" s="1"/>
  <c r="K14" i="7" s="1"/>
  <c r="M14" i="7" s="1"/>
  <c r="T164" i="56"/>
  <c r="Q123" i="56"/>
  <c r="AJ173" i="47"/>
  <c r="EG22" i="9"/>
  <c r="T32" i="55"/>
  <c r="T147" i="55" s="1"/>
  <c r="T144" i="55"/>
  <c r="R32" i="55"/>
  <c r="R144" i="55"/>
  <c r="AA128" i="55" s="1"/>
  <c r="AA126" i="55" s="1"/>
  <c r="R17" i="55"/>
  <c r="R132" i="55" s="1"/>
  <c r="R130" i="55"/>
  <c r="P124" i="56"/>
  <c r="AI160" i="55"/>
  <c r="T168" i="56"/>
  <c r="T166" i="56"/>
  <c r="Q160" i="56"/>
  <c r="AI160" i="56" s="1"/>
  <c r="CW13" i="7" s="1"/>
  <c r="CY13" i="7" s="1"/>
  <c r="Q158" i="56"/>
  <c r="T157" i="56"/>
  <c r="Q154" i="56"/>
  <c r="T153" i="56"/>
  <c r="T151" i="56"/>
  <c r="Q150" i="56"/>
  <c r="S17" i="56"/>
  <c r="R124" i="50"/>
  <c r="S123" i="50"/>
  <c r="S10" i="52"/>
  <c r="S123" i="52"/>
  <c r="R164" i="54"/>
  <c r="P50" i="54"/>
  <c r="P164" i="54"/>
  <c r="Q50" i="54"/>
  <c r="Q144" i="54"/>
  <c r="Q32" i="54"/>
  <c r="Q147" i="54" s="1"/>
  <c r="S17" i="54"/>
  <c r="P13" i="54"/>
  <c r="P126" i="54"/>
  <c r="S10" i="54"/>
  <c r="S123" i="54"/>
  <c r="S71" i="49"/>
  <c r="S152" i="50"/>
  <c r="P151" i="50"/>
  <c r="S150" i="50"/>
  <c r="S148" i="50"/>
  <c r="P130" i="50"/>
  <c r="P130" i="51"/>
  <c r="S17" i="51"/>
  <c r="P124" i="51"/>
  <c r="R50" i="52"/>
  <c r="R165" i="52" s="1"/>
  <c r="P145" i="52"/>
  <c r="R32" i="52"/>
  <c r="R147" i="52" s="1"/>
  <c r="Q32" i="52"/>
  <c r="S140" i="52"/>
  <c r="P137" i="52"/>
  <c r="Q145" i="53"/>
  <c r="T144" i="53"/>
  <c r="T142" i="53"/>
  <c r="T140" i="53"/>
  <c r="T138" i="53"/>
  <c r="Q137" i="53"/>
  <c r="T136" i="53"/>
  <c r="Q135" i="53"/>
  <c r="T134" i="53"/>
  <c r="Q131" i="53"/>
  <c r="R44" i="54"/>
  <c r="R159" i="54" s="1"/>
  <c r="AA130" i="54"/>
  <c r="T13" i="51"/>
  <c r="T127" i="51"/>
  <c r="R127" i="51"/>
  <c r="T10" i="51"/>
  <c r="T124" i="51"/>
  <c r="T50" i="52"/>
  <c r="S17" i="52"/>
  <c r="S132" i="52" s="1"/>
  <c r="S130" i="52"/>
  <c r="T13" i="52"/>
  <c r="T128" i="52" s="1"/>
  <c r="T127" i="52"/>
  <c r="R13" i="52"/>
  <c r="R127" i="52"/>
  <c r="T17" i="53"/>
  <c r="Q13" i="53"/>
  <c r="Q126" i="53"/>
  <c r="T10" i="53"/>
  <c r="T123" i="53"/>
  <c r="Q17" i="54"/>
  <c r="Q132" i="54" s="1"/>
  <c r="Z132" i="54" s="1"/>
  <c r="Q129" i="54"/>
  <c r="AI129" i="54"/>
  <c r="P10" i="54"/>
  <c r="S175" i="51"/>
  <c r="P174" i="51"/>
  <c r="S169" i="51"/>
  <c r="P168" i="51"/>
  <c r="P166" i="51"/>
  <c r="S164" i="51"/>
  <c r="S155" i="51"/>
  <c r="P148" i="51"/>
  <c r="P145" i="51"/>
  <c r="S140" i="51"/>
  <c r="P135" i="51"/>
  <c r="P133" i="51"/>
  <c r="Q64" i="52"/>
  <c r="S175" i="52"/>
  <c r="S173" i="52"/>
  <c r="S167" i="52"/>
  <c r="P161" i="52"/>
  <c r="P157" i="52"/>
  <c r="S154" i="52"/>
  <c r="P151" i="52"/>
  <c r="S150" i="52"/>
  <c r="S148" i="52"/>
  <c r="P131" i="52"/>
  <c r="Q148" i="53"/>
  <c r="Q129" i="53"/>
  <c r="AI129" i="53" s="1"/>
  <c r="T127" i="53"/>
  <c r="Q124" i="53"/>
  <c r="P67" i="55"/>
  <c r="P126" i="55"/>
  <c r="Q64" i="55"/>
  <c r="Q125" i="55"/>
  <c r="Q129" i="55"/>
  <c r="Q17" i="55"/>
  <c r="Q10" i="55"/>
  <c r="Q124" i="55"/>
  <c r="P104" i="56"/>
  <c r="S86" i="56"/>
  <c r="S144" i="56"/>
  <c r="S98" i="55"/>
  <c r="T169" i="55"/>
  <c r="S167" i="55"/>
  <c r="Q161" i="55"/>
  <c r="T138" i="55"/>
  <c r="Q138" i="55"/>
  <c r="Q137" i="55"/>
  <c r="Q130" i="55"/>
  <c r="T10" i="54"/>
  <c r="T124" i="54"/>
  <c r="Q163" i="55"/>
  <c r="P13" i="55"/>
  <c r="P128" i="55" s="1"/>
  <c r="P127" i="55"/>
  <c r="AK127" i="55" s="1"/>
  <c r="Q156" i="55"/>
  <c r="T127" i="55"/>
  <c r="S124" i="55"/>
  <c r="P123" i="55"/>
  <c r="P172" i="55"/>
  <c r="P171" i="55"/>
  <c r="T160" i="55"/>
  <c r="T158" i="55"/>
  <c r="Q157" i="55"/>
  <c r="P155" i="55"/>
  <c r="AK155" i="55"/>
  <c r="CH72" i="9" s="1"/>
  <c r="AJ155" i="55"/>
  <c r="CH14" i="9" s="1"/>
  <c r="CJ14" i="9" s="1"/>
  <c r="S154" i="55"/>
  <c r="Q154" i="55"/>
  <c r="P153" i="55"/>
  <c r="S152" i="55"/>
  <c r="Q152" i="55"/>
  <c r="P151" i="55"/>
  <c r="S150" i="55"/>
  <c r="Q150" i="55"/>
  <c r="S148" i="55"/>
  <c r="Q148" i="55"/>
  <c r="Z148" i="55" s="1"/>
  <c r="Q145" i="55"/>
  <c r="T143" i="55"/>
  <c r="Q142" i="55"/>
  <c r="T135" i="55"/>
  <c r="T134" i="55"/>
  <c r="Q134" i="55"/>
  <c r="Q133" i="55"/>
  <c r="S13" i="55"/>
  <c r="S128" i="55" s="1"/>
  <c r="R10" i="55"/>
  <c r="R125" i="55" s="1"/>
  <c r="T98" i="56"/>
  <c r="Q32" i="56"/>
  <c r="R10" i="57"/>
  <c r="R125" i="57" s="1"/>
  <c r="R124" i="57"/>
  <c r="S10" i="57"/>
  <c r="S123" i="57"/>
  <c r="R50" i="58"/>
  <c r="R164" i="58"/>
  <c r="S13" i="58"/>
  <c r="S126" i="58"/>
  <c r="Q13" i="59"/>
  <c r="Q127" i="59"/>
  <c r="AI127" i="59" s="1"/>
  <c r="K10" i="7" s="1"/>
  <c r="M10" i="7" s="1"/>
  <c r="T174" i="56"/>
  <c r="T172" i="56"/>
  <c r="T170" i="56"/>
  <c r="T160" i="56"/>
  <c r="T150" i="56"/>
  <c r="P32" i="56"/>
  <c r="Q136" i="56"/>
  <c r="Q134" i="56"/>
  <c r="S130" i="56"/>
  <c r="Q13" i="57"/>
  <c r="R17" i="58"/>
  <c r="R132" i="58" s="1"/>
  <c r="T13" i="59"/>
  <c r="Q154" i="59"/>
  <c r="S13" i="59"/>
  <c r="S127" i="59"/>
  <c r="P168" i="56"/>
  <c r="DO13" i="7"/>
  <c r="T162" i="56"/>
  <c r="P155" i="56"/>
  <c r="AK155" i="56" s="1"/>
  <c r="CH71" i="9" s="1"/>
  <c r="CJ71" i="9" s="1"/>
  <c r="AJ155" i="56"/>
  <c r="CH13" i="9" s="1"/>
  <c r="CJ13" i="9" s="1"/>
  <c r="T154" i="56"/>
  <c r="P153" i="56"/>
  <c r="T148" i="56"/>
  <c r="S126" i="56"/>
  <c r="Q126" i="56"/>
  <c r="Q44" i="58"/>
  <c r="R44" i="59"/>
  <c r="R159" i="59" s="1"/>
  <c r="R128" i="52"/>
  <c r="S50" i="28"/>
  <c r="S165" i="28" s="1"/>
  <c r="AB156" i="29"/>
  <c r="AC123" i="30"/>
  <c r="AC124" i="22"/>
  <c r="R164" i="25"/>
  <c r="AA158" i="25"/>
  <c r="Z82" i="28"/>
  <c r="Q171" i="28"/>
  <c r="AI171" i="28"/>
  <c r="EA41" i="7" s="1"/>
  <c r="EC41" i="7" s="1"/>
  <c r="S171" i="29"/>
  <c r="T129" i="30"/>
  <c r="S157" i="30"/>
  <c r="P156" i="30"/>
  <c r="S10" i="27"/>
  <c r="S125" i="27" s="1"/>
  <c r="P13" i="28"/>
  <c r="Z123" i="28"/>
  <c r="Q133" i="27"/>
  <c r="Z134" i="27" s="1"/>
  <c r="AC10" i="27"/>
  <c r="AC125" i="27" s="1"/>
  <c r="AC28" i="28"/>
  <c r="Z44" i="29"/>
  <c r="Z159" i="29" s="1"/>
  <c r="S160" i="30"/>
  <c r="P44" i="44"/>
  <c r="P130" i="43"/>
  <c r="S123" i="43"/>
  <c r="Q164" i="44"/>
  <c r="T130" i="44"/>
  <c r="R130" i="44"/>
  <c r="S126" i="44"/>
  <c r="Q104" i="53"/>
  <c r="S131" i="53"/>
  <c r="AB131" i="53"/>
  <c r="P130" i="53"/>
  <c r="R145" i="54"/>
  <c r="S98" i="56"/>
  <c r="T67" i="55"/>
  <c r="T64" i="55"/>
  <c r="AG83" i="9"/>
  <c r="AC154" i="22"/>
  <c r="R156" i="22"/>
  <c r="S64" i="29"/>
  <c r="Q67" i="30"/>
  <c r="P124" i="43"/>
  <c r="S50" i="44"/>
  <c r="R44" i="44"/>
  <c r="R159" i="44"/>
  <c r="AA157" i="44" s="1"/>
  <c r="T153" i="44"/>
  <c r="P145" i="44"/>
  <c r="P130" i="44"/>
  <c r="Q126" i="44"/>
  <c r="AI126" i="44" s="1"/>
  <c r="Q124" i="44"/>
  <c r="S154" i="44"/>
  <c r="P153" i="44"/>
  <c r="AK153" i="44" s="1"/>
  <c r="CE83" i="9"/>
  <c r="S148" i="44"/>
  <c r="T158" i="52"/>
  <c r="Q71" i="54"/>
  <c r="S71" i="55"/>
  <c r="Q13" i="58"/>
  <c r="S10" i="58"/>
  <c r="AA127" i="20"/>
  <c r="AA128" i="20" s="1"/>
  <c r="AA169" i="20"/>
  <c r="P10" i="20"/>
  <c r="R10" i="20"/>
  <c r="R125" i="20" s="1"/>
  <c r="AA10" i="20"/>
  <c r="AA125" i="20" s="1"/>
  <c r="AC10" i="20"/>
  <c r="AC125" i="20" s="1"/>
  <c r="Q13" i="20"/>
  <c r="Q128" i="20"/>
  <c r="Q17" i="20"/>
  <c r="Q132" i="20" s="1"/>
  <c r="S17" i="20"/>
  <c r="P32" i="20"/>
  <c r="P147" i="20" s="1"/>
  <c r="R32" i="20"/>
  <c r="R147" i="20" s="1"/>
  <c r="T32" i="20"/>
  <c r="T147" i="20" s="1"/>
  <c r="P44" i="20"/>
  <c r="R44" i="20"/>
  <c r="AC44" i="20"/>
  <c r="AC159" i="20" s="1"/>
  <c r="P50" i="20"/>
  <c r="R50" i="20"/>
  <c r="R165" i="20"/>
  <c r="T50" i="20"/>
  <c r="Q123" i="20"/>
  <c r="S123" i="20"/>
  <c r="Z123" i="20"/>
  <c r="AB123" i="20"/>
  <c r="AB133" i="20"/>
  <c r="AA148" i="20"/>
  <c r="AA149" i="20"/>
  <c r="AJ168" i="20"/>
  <c r="DR49" i="9" s="1"/>
  <c r="DT49" i="9" s="1"/>
  <c r="P13" i="20"/>
  <c r="R13" i="20"/>
  <c r="R128" i="20" s="1"/>
  <c r="T13" i="20"/>
  <c r="T128" i="20" s="1"/>
  <c r="P17" i="20"/>
  <c r="AC134" i="20"/>
  <c r="S44" i="20"/>
  <c r="Z44" i="20"/>
  <c r="Z159" i="20" s="1"/>
  <c r="Q50" i="20"/>
  <c r="S50" i="20"/>
  <c r="AC133" i="20"/>
  <c r="DJ96" i="9"/>
  <c r="DJ38" i="9"/>
  <c r="DJ38" i="7"/>
  <c r="DJ95" i="9"/>
  <c r="DJ37" i="9"/>
  <c r="DJ37" i="7"/>
  <c r="DJ94" i="9"/>
  <c r="DJ36" i="9"/>
  <c r="DJ36" i="7"/>
  <c r="DJ93" i="9"/>
  <c r="DJ35" i="9"/>
  <c r="DJ35" i="7"/>
  <c r="DJ92" i="9"/>
  <c r="DJ34" i="9"/>
  <c r="DJ34" i="7"/>
  <c r="DJ91" i="9"/>
  <c r="DJ33" i="9"/>
  <c r="DJ33" i="7"/>
  <c r="DJ90" i="9"/>
  <c r="DJ32" i="9"/>
  <c r="DJ32" i="7"/>
  <c r="DJ89" i="9"/>
  <c r="DJ31" i="9"/>
  <c r="DJ31" i="7"/>
  <c r="DJ88" i="9"/>
  <c r="DJ30" i="9"/>
  <c r="DJ30" i="7"/>
  <c r="AY87" i="9"/>
  <c r="DJ87" i="9"/>
  <c r="AY29" i="9"/>
  <c r="DJ29" i="9"/>
  <c r="DJ29" i="7"/>
  <c r="AY29" i="7"/>
  <c r="AY86" i="9"/>
  <c r="CL86" i="9"/>
  <c r="DJ86" i="9"/>
  <c r="AY28" i="9"/>
  <c r="DJ28" i="9"/>
  <c r="CL28" i="9"/>
  <c r="DJ28" i="7"/>
  <c r="AY28" i="7"/>
  <c r="CL28" i="7"/>
  <c r="CL85" i="9"/>
  <c r="DJ85" i="9"/>
  <c r="AY85" i="9"/>
  <c r="CL27" i="9"/>
  <c r="AY27" i="9"/>
  <c r="DJ27" i="9"/>
  <c r="DJ27" i="7"/>
  <c r="AY27" i="7"/>
  <c r="CL27" i="7"/>
  <c r="AY84" i="9"/>
  <c r="CL84" i="9"/>
  <c r="DJ84" i="9"/>
  <c r="DJ26" i="9"/>
  <c r="CL26" i="9"/>
  <c r="AY26" i="9"/>
  <c r="CL26" i="7"/>
  <c r="DJ26" i="7"/>
  <c r="AY26" i="7"/>
  <c r="CL83" i="9"/>
  <c r="DJ83" i="9"/>
  <c r="U83" i="9"/>
  <c r="AY83" i="9"/>
  <c r="DJ25" i="9"/>
  <c r="CL25" i="9"/>
  <c r="U25" i="9"/>
  <c r="R25" i="9"/>
  <c r="AY25" i="9"/>
  <c r="AD25" i="9"/>
  <c r="AY25" i="7"/>
  <c r="CL25" i="7"/>
  <c r="DJ25" i="7"/>
  <c r="R25" i="7"/>
  <c r="AD25" i="7"/>
  <c r="U25" i="7"/>
  <c r="U82" i="9"/>
  <c r="AA82" i="9"/>
  <c r="AY82" i="9"/>
  <c r="BK82" i="9"/>
  <c r="DA82" i="9"/>
  <c r="BH82" i="9"/>
  <c r="CL82" i="9"/>
  <c r="DD82" i="9"/>
  <c r="DJ82" i="9"/>
  <c r="BH24" i="9"/>
  <c r="CL24" i="9"/>
  <c r="AA24" i="9"/>
  <c r="AY24" i="9"/>
  <c r="DJ24" i="9"/>
  <c r="U24" i="9"/>
  <c r="DA24" i="9"/>
  <c r="CL24" i="7"/>
  <c r="AY24" i="7"/>
  <c r="DJ24" i="7"/>
  <c r="AA24" i="7"/>
  <c r="DA24" i="7"/>
  <c r="BH24" i="7"/>
  <c r="U24" i="7"/>
  <c r="R81" i="9"/>
  <c r="X81" i="9"/>
  <c r="AD81" i="9"/>
  <c r="AJ81" i="9"/>
  <c r="BH81" i="9"/>
  <c r="BN81" i="9"/>
  <c r="CL81" i="9"/>
  <c r="DD81" i="9"/>
  <c r="DJ81" i="9"/>
  <c r="EN81" i="9"/>
  <c r="I81" i="9"/>
  <c r="O81" i="9"/>
  <c r="U81" i="9"/>
  <c r="AA81" i="9"/>
  <c r="AG81" i="9"/>
  <c r="AY81" i="9"/>
  <c r="BE81" i="9"/>
  <c r="BK81" i="9"/>
  <c r="CU81" i="9"/>
  <c r="DA81" i="9"/>
  <c r="DJ23" i="9"/>
  <c r="AD23" i="9"/>
  <c r="CU23" i="9"/>
  <c r="R23" i="9"/>
  <c r="U23" i="9"/>
  <c r="X23" i="9"/>
  <c r="BH23" i="9"/>
  <c r="O23" i="9"/>
  <c r="AJ23" i="9"/>
  <c r="I23" i="9"/>
  <c r="AA23" i="9"/>
  <c r="CL23" i="9"/>
  <c r="EN23" i="9"/>
  <c r="DA23" i="9"/>
  <c r="AY23" i="9"/>
  <c r="BN23" i="9"/>
  <c r="BK23" i="9"/>
  <c r="DD23" i="9"/>
  <c r="AG23" i="9"/>
  <c r="BE23" i="9"/>
  <c r="CL23" i="7"/>
  <c r="AY23" i="7"/>
  <c r="DJ23" i="7"/>
  <c r="U23" i="7"/>
  <c r="X23" i="7"/>
  <c r="R23" i="7"/>
  <c r="BN23" i="7"/>
  <c r="BK23" i="7"/>
  <c r="AJ23" i="7"/>
  <c r="DA23" i="7"/>
  <c r="AD23" i="7"/>
  <c r="BE23" i="7"/>
  <c r="EN23" i="7"/>
  <c r="BH23" i="7"/>
  <c r="CU23" i="7"/>
  <c r="I23" i="7"/>
  <c r="O23" i="7"/>
  <c r="AA23" i="7"/>
  <c r="DD23" i="7"/>
  <c r="AG23" i="7"/>
  <c r="I80" i="9"/>
  <c r="O80" i="9"/>
  <c r="U80" i="9"/>
  <c r="AA80" i="9"/>
  <c r="AG80" i="9"/>
  <c r="AY80" i="9"/>
  <c r="BE80" i="9"/>
  <c r="BK80" i="9"/>
  <c r="CU80" i="9"/>
  <c r="DA80" i="9"/>
  <c r="R80" i="9"/>
  <c r="X80" i="9"/>
  <c r="AD80" i="9"/>
  <c r="AJ80" i="9"/>
  <c r="BH80" i="9"/>
  <c r="BN80" i="9"/>
  <c r="CL80" i="9"/>
  <c r="DD80" i="9"/>
  <c r="DJ80" i="9"/>
  <c r="EN80" i="9"/>
  <c r="AG22" i="9"/>
  <c r="CU22" i="9"/>
  <c r="X22" i="9"/>
  <c r="BK22" i="9"/>
  <c r="O22" i="9"/>
  <c r="AY22" i="9"/>
  <c r="AD22" i="9"/>
  <c r="CL22" i="9"/>
  <c r="EN22" i="9"/>
  <c r="U22" i="9"/>
  <c r="BH22" i="9"/>
  <c r="DD22" i="9"/>
  <c r="I22" i="9"/>
  <c r="AJ22" i="9"/>
  <c r="DA22" i="9"/>
  <c r="AA22" i="9"/>
  <c r="BN22" i="9"/>
  <c r="R22" i="9"/>
  <c r="BE22" i="9"/>
  <c r="DJ22" i="9"/>
  <c r="I22" i="7"/>
  <c r="R22" i="7"/>
  <c r="X22" i="7"/>
  <c r="AD22" i="7"/>
  <c r="AJ22" i="7"/>
  <c r="BE22" i="7"/>
  <c r="BK22" i="7"/>
  <c r="CL22" i="7"/>
  <c r="DA22" i="7"/>
  <c r="DJ22" i="7"/>
  <c r="O22" i="7"/>
  <c r="U22" i="7"/>
  <c r="AA22" i="7"/>
  <c r="AG22" i="7"/>
  <c r="AY22" i="7"/>
  <c r="BH22" i="7"/>
  <c r="BN22" i="7"/>
  <c r="CU22" i="7"/>
  <c r="DD22" i="7"/>
  <c r="EN22" i="7"/>
  <c r="R79" i="9"/>
  <c r="X79" i="9"/>
  <c r="AD79" i="9"/>
  <c r="AJ79" i="9"/>
  <c r="BH79" i="9"/>
  <c r="BN79" i="9"/>
  <c r="CL79" i="9"/>
  <c r="DD79" i="9"/>
  <c r="DJ79" i="9"/>
  <c r="EN79" i="9"/>
  <c r="I79" i="9"/>
  <c r="O79" i="9"/>
  <c r="U79" i="9"/>
  <c r="AA79" i="9"/>
  <c r="AG79" i="9"/>
  <c r="AY79" i="9"/>
  <c r="BE79" i="9"/>
  <c r="BK79" i="9"/>
  <c r="CU79" i="9"/>
  <c r="DA79" i="9"/>
  <c r="AD21" i="9"/>
  <c r="CL21" i="9"/>
  <c r="AA21" i="9"/>
  <c r="BN21" i="9"/>
  <c r="I21" i="9"/>
  <c r="AJ21" i="9"/>
  <c r="DA21" i="9"/>
  <c r="AG21" i="9"/>
  <c r="CU21" i="9"/>
  <c r="R21" i="9"/>
  <c r="BE21" i="9"/>
  <c r="DJ21" i="9"/>
  <c r="O21" i="9"/>
  <c r="AY21" i="9"/>
  <c r="EN21" i="9"/>
  <c r="X21" i="9"/>
  <c r="BK21" i="9"/>
  <c r="U21" i="9"/>
  <c r="BH21" i="9"/>
  <c r="DD21" i="9"/>
  <c r="O21" i="7"/>
  <c r="U21" i="7"/>
  <c r="AA21" i="7"/>
  <c r="AG21" i="7"/>
  <c r="AY21" i="7"/>
  <c r="BH21" i="7"/>
  <c r="BN21" i="7"/>
  <c r="CU21" i="7"/>
  <c r="DD21" i="7"/>
  <c r="EN21" i="7"/>
  <c r="I21" i="7"/>
  <c r="R21" i="7"/>
  <c r="X21" i="7"/>
  <c r="AD21" i="7"/>
  <c r="AJ21" i="7"/>
  <c r="BE21" i="7"/>
  <c r="BK21" i="7"/>
  <c r="CL21" i="7"/>
  <c r="DA21" i="7"/>
  <c r="DJ21" i="7"/>
  <c r="R78" i="9"/>
  <c r="AA78" i="9"/>
  <c r="AG78" i="9"/>
  <c r="AY78" i="9"/>
  <c r="BE78" i="9"/>
  <c r="BK78" i="9"/>
  <c r="CU78" i="9"/>
  <c r="DA78" i="9"/>
  <c r="I78" i="9"/>
  <c r="O78" i="9"/>
  <c r="U78" i="9"/>
  <c r="X78" i="9"/>
  <c r="AD78" i="9"/>
  <c r="AJ78" i="9"/>
  <c r="BH78" i="9"/>
  <c r="BN78" i="9"/>
  <c r="CL78" i="9"/>
  <c r="DD78" i="9"/>
  <c r="DJ78" i="9"/>
  <c r="EN78" i="9"/>
  <c r="X20" i="9"/>
  <c r="BK20" i="9"/>
  <c r="EN20" i="9"/>
  <c r="AG20" i="9"/>
  <c r="I20" i="9"/>
  <c r="AD20" i="9"/>
  <c r="O20" i="9"/>
  <c r="AY20" i="9"/>
  <c r="CL20" i="9"/>
  <c r="L20" i="9"/>
  <c r="AJ20" i="9"/>
  <c r="CU20" i="9"/>
  <c r="U20" i="9"/>
  <c r="BH20" i="9"/>
  <c r="DA20" i="9"/>
  <c r="R20" i="9"/>
  <c r="BE20" i="9"/>
  <c r="DD20" i="9"/>
  <c r="AA20" i="9"/>
  <c r="BN20" i="9"/>
  <c r="DJ20" i="9"/>
  <c r="I20" i="7"/>
  <c r="R20" i="7"/>
  <c r="X20" i="7"/>
  <c r="AD20" i="7"/>
  <c r="AJ20" i="7"/>
  <c r="BE20" i="7"/>
  <c r="BK20" i="7"/>
  <c r="CL20" i="7"/>
  <c r="DA20" i="7"/>
  <c r="DJ20" i="7"/>
  <c r="O20" i="7"/>
  <c r="U20" i="7"/>
  <c r="AA20" i="7"/>
  <c r="AG20" i="7"/>
  <c r="AY20" i="7"/>
  <c r="BH20" i="7"/>
  <c r="BN20" i="7"/>
  <c r="CU20" i="7"/>
  <c r="DD20" i="7"/>
  <c r="EN20" i="7"/>
  <c r="L20" i="7"/>
  <c r="L77" i="9"/>
  <c r="R77" i="9"/>
  <c r="X77" i="9"/>
  <c r="AD77" i="9"/>
  <c r="AJ77" i="9"/>
  <c r="I77" i="9"/>
  <c r="O77" i="9"/>
  <c r="U77" i="9"/>
  <c r="AA77" i="9"/>
  <c r="AG77" i="9"/>
  <c r="AY77" i="9"/>
  <c r="BE77" i="9"/>
  <c r="BK77" i="9"/>
  <c r="CU77" i="9"/>
  <c r="DA77" i="9"/>
  <c r="BH77" i="9"/>
  <c r="BN77" i="9"/>
  <c r="CL77" i="9"/>
  <c r="DD77" i="9"/>
  <c r="DJ77" i="9"/>
  <c r="EN77" i="9"/>
  <c r="AA19" i="9"/>
  <c r="BN19" i="9"/>
  <c r="AD19" i="9"/>
  <c r="CL19" i="9"/>
  <c r="AG19" i="9"/>
  <c r="CU19" i="9"/>
  <c r="I19" i="9"/>
  <c r="AJ19" i="9"/>
  <c r="DA19" i="9"/>
  <c r="O19" i="9"/>
  <c r="AY19" i="9"/>
  <c r="DD19" i="9"/>
  <c r="R19" i="9"/>
  <c r="BE19" i="9"/>
  <c r="DJ19" i="9"/>
  <c r="L19" i="9"/>
  <c r="U19" i="9"/>
  <c r="BH19" i="9"/>
  <c r="EN19" i="9"/>
  <c r="X19" i="9"/>
  <c r="BK19" i="9"/>
  <c r="I19" i="7"/>
  <c r="L19" i="7"/>
  <c r="O19" i="7"/>
  <c r="U19" i="7"/>
  <c r="AA19" i="7"/>
  <c r="AG19" i="7"/>
  <c r="AY19" i="7"/>
  <c r="BH19" i="7"/>
  <c r="BN19" i="7"/>
  <c r="CU19" i="7"/>
  <c r="DD19" i="7"/>
  <c r="EN19" i="7"/>
  <c r="R19" i="7"/>
  <c r="X19" i="7"/>
  <c r="AD19" i="7"/>
  <c r="AJ19" i="7"/>
  <c r="BE19" i="7"/>
  <c r="BK19" i="7"/>
  <c r="CL19" i="7"/>
  <c r="DA19" i="7"/>
  <c r="DJ19" i="7"/>
  <c r="I76" i="9"/>
  <c r="O76" i="9"/>
  <c r="U76" i="9"/>
  <c r="AA76" i="9"/>
  <c r="AG76" i="9"/>
  <c r="AY76" i="9"/>
  <c r="BE76" i="9"/>
  <c r="BK76" i="9"/>
  <c r="CC76" i="9"/>
  <c r="CU76" i="9"/>
  <c r="DA76" i="9"/>
  <c r="L76" i="9"/>
  <c r="R76" i="9"/>
  <c r="X76" i="9"/>
  <c r="AD76" i="9"/>
  <c r="AJ76" i="9"/>
  <c r="AP76" i="9"/>
  <c r="BB76" i="9"/>
  <c r="BH76" i="9"/>
  <c r="BN76" i="9"/>
  <c r="CL76" i="9"/>
  <c r="DD76" i="9"/>
  <c r="DJ76" i="9"/>
  <c r="EN76" i="9"/>
  <c r="R18" i="9"/>
  <c r="BE18" i="9"/>
  <c r="DJ18" i="9"/>
  <c r="AG18" i="9"/>
  <c r="CU18" i="9"/>
  <c r="BB18" i="9"/>
  <c r="CC18" i="9"/>
  <c r="X18" i="9"/>
  <c r="BK18" i="9"/>
  <c r="O18" i="9"/>
  <c r="AY18" i="9"/>
  <c r="DD18" i="9"/>
  <c r="L18" i="9"/>
  <c r="AP18" i="9"/>
  <c r="AD18" i="9"/>
  <c r="CL18" i="9"/>
  <c r="U18" i="9"/>
  <c r="BH18" i="9"/>
  <c r="EN18" i="9"/>
  <c r="I18" i="9"/>
  <c r="AJ18" i="9"/>
  <c r="DA18" i="9"/>
  <c r="AA18" i="9"/>
  <c r="BN18" i="9"/>
  <c r="I18" i="7"/>
  <c r="O18" i="7"/>
  <c r="U18" i="7"/>
  <c r="AA18" i="7"/>
  <c r="AG18" i="7"/>
  <c r="AY18" i="7"/>
  <c r="BH18" i="7"/>
  <c r="BN18" i="7"/>
  <c r="CU18" i="7"/>
  <c r="DD18" i="7"/>
  <c r="EN18" i="7"/>
  <c r="R18" i="7"/>
  <c r="X18" i="7"/>
  <c r="AD18" i="7"/>
  <c r="AJ18" i="7"/>
  <c r="BE18" i="7"/>
  <c r="BK18" i="7"/>
  <c r="CL18" i="7"/>
  <c r="DA18" i="7"/>
  <c r="DJ18" i="7"/>
  <c r="BB18" i="7"/>
  <c r="CC18" i="7"/>
  <c r="AP18" i="7"/>
  <c r="L18" i="7"/>
  <c r="L75" i="9"/>
  <c r="R75" i="9"/>
  <c r="X75" i="9"/>
  <c r="AD75" i="9"/>
  <c r="AJ75" i="9"/>
  <c r="AP75" i="9"/>
  <c r="BB75" i="9"/>
  <c r="BH75" i="9"/>
  <c r="BN75" i="9"/>
  <c r="CL75" i="9"/>
  <c r="DD75" i="9"/>
  <c r="DJ75" i="9"/>
  <c r="EN75" i="9"/>
  <c r="I75" i="9"/>
  <c r="O75" i="9"/>
  <c r="U75" i="9"/>
  <c r="AA75" i="9"/>
  <c r="AG75" i="9"/>
  <c r="AY75" i="9"/>
  <c r="BE75" i="9"/>
  <c r="BK75" i="9"/>
  <c r="CC75" i="9"/>
  <c r="CU75" i="9"/>
  <c r="DA75" i="9"/>
  <c r="R17" i="9"/>
  <c r="AY17" i="9"/>
  <c r="CU17" i="9"/>
  <c r="I17" i="9"/>
  <c r="AG17" i="9"/>
  <c r="BN17" i="9"/>
  <c r="X17" i="9"/>
  <c r="BE17" i="9"/>
  <c r="DD17" i="9"/>
  <c r="O17" i="9"/>
  <c r="AP17" i="9"/>
  <c r="CL17" i="9"/>
  <c r="AD17" i="9"/>
  <c r="EN17" i="9"/>
  <c r="BB17" i="9"/>
  <c r="AJ17" i="9"/>
  <c r="BH17" i="9"/>
  <c r="BK17" i="9"/>
  <c r="U17" i="9"/>
  <c r="DA17" i="9"/>
  <c r="L17" i="9"/>
  <c r="CC17" i="9"/>
  <c r="AA17" i="9"/>
  <c r="DJ17" i="9"/>
  <c r="I17" i="7"/>
  <c r="L17" i="7"/>
  <c r="O17" i="7"/>
  <c r="U17" i="7"/>
  <c r="AA17" i="7"/>
  <c r="AG17" i="7"/>
  <c r="AP17" i="7"/>
  <c r="BB17" i="7"/>
  <c r="BH17" i="7"/>
  <c r="BN17" i="7"/>
  <c r="CU17" i="7"/>
  <c r="DA17" i="7"/>
  <c r="DJ17" i="7"/>
  <c r="EN17" i="7"/>
  <c r="R17" i="7"/>
  <c r="X17" i="7"/>
  <c r="AD17" i="7"/>
  <c r="AJ17" i="7"/>
  <c r="AY17" i="7"/>
  <c r="BE17" i="7"/>
  <c r="BK17" i="7"/>
  <c r="CC17" i="7"/>
  <c r="CL17" i="7"/>
  <c r="DD17" i="7"/>
  <c r="I74" i="9"/>
  <c r="O74" i="9"/>
  <c r="U74" i="9"/>
  <c r="AA74" i="9"/>
  <c r="AG74" i="9"/>
  <c r="AY74" i="9"/>
  <c r="BE74" i="9"/>
  <c r="BK74" i="9"/>
  <c r="CC74" i="9"/>
  <c r="CU74" i="9"/>
  <c r="DA74" i="9"/>
  <c r="L74" i="9"/>
  <c r="R74" i="9"/>
  <c r="X74" i="9"/>
  <c r="AD74" i="9"/>
  <c r="AJ74" i="9"/>
  <c r="AP74" i="9"/>
  <c r="BB74" i="9"/>
  <c r="BH74" i="9"/>
  <c r="BN74" i="9"/>
  <c r="CL74" i="9"/>
  <c r="DD74" i="9"/>
  <c r="DJ74" i="9"/>
  <c r="EN74" i="9"/>
  <c r="AA16" i="9"/>
  <c r="BH16" i="9"/>
  <c r="DJ16" i="9"/>
  <c r="AD16" i="9"/>
  <c r="BK16" i="9"/>
  <c r="EN16" i="9"/>
  <c r="I16" i="9"/>
  <c r="AG16" i="9"/>
  <c r="BN16" i="9"/>
  <c r="L16" i="9"/>
  <c r="AJ16" i="9"/>
  <c r="CC16" i="9"/>
  <c r="O16" i="9"/>
  <c r="AP16" i="9"/>
  <c r="CL16" i="9"/>
  <c r="R16" i="9"/>
  <c r="AY16" i="9"/>
  <c r="CU16" i="9"/>
  <c r="U16" i="9"/>
  <c r="BB16" i="9"/>
  <c r="DA16" i="9"/>
  <c r="X16" i="9"/>
  <c r="BE16" i="9"/>
  <c r="DD16" i="9"/>
  <c r="L16" i="7"/>
  <c r="R16" i="7"/>
  <c r="X16" i="7"/>
  <c r="AD16" i="7"/>
  <c r="AJ16" i="7"/>
  <c r="AY16" i="7"/>
  <c r="BE16" i="7"/>
  <c r="BK16" i="7"/>
  <c r="CC16" i="7"/>
  <c r="CU16" i="7"/>
  <c r="DD16" i="7"/>
  <c r="EN16" i="7"/>
  <c r="I16" i="7"/>
  <c r="O16" i="7"/>
  <c r="U16" i="7"/>
  <c r="AA16" i="7"/>
  <c r="AG16" i="7"/>
  <c r="AP16" i="7"/>
  <c r="BB16" i="7"/>
  <c r="BH16" i="7"/>
  <c r="BN16" i="7"/>
  <c r="CL16" i="7"/>
  <c r="DA16" i="7"/>
  <c r="DJ16" i="7"/>
  <c r="L73" i="9"/>
  <c r="R73" i="9"/>
  <c r="X73" i="9"/>
  <c r="AD73" i="9"/>
  <c r="AJ73" i="9"/>
  <c r="AP73" i="9"/>
  <c r="BB73" i="9"/>
  <c r="BH73" i="9"/>
  <c r="BN73" i="9"/>
  <c r="CL73" i="9"/>
  <c r="DD73" i="9"/>
  <c r="DJ73" i="9"/>
  <c r="EN73" i="9"/>
  <c r="I73" i="9"/>
  <c r="O73" i="9"/>
  <c r="U73" i="9"/>
  <c r="AA73" i="9"/>
  <c r="AG73" i="9"/>
  <c r="AY73" i="9"/>
  <c r="BE73" i="9"/>
  <c r="BK73" i="9"/>
  <c r="CC73" i="9"/>
  <c r="CU73" i="9"/>
  <c r="DA73" i="9"/>
  <c r="X15" i="9"/>
  <c r="BE15" i="9"/>
  <c r="DD15" i="9"/>
  <c r="O15" i="9"/>
  <c r="AP15" i="9"/>
  <c r="CL15" i="9"/>
  <c r="AD15" i="9"/>
  <c r="BK15" i="9"/>
  <c r="EN15" i="9"/>
  <c r="U15" i="9"/>
  <c r="BB15" i="9"/>
  <c r="DA15" i="9"/>
  <c r="L15" i="9"/>
  <c r="AJ15" i="9"/>
  <c r="CC15" i="9"/>
  <c r="AA15" i="9"/>
  <c r="BH15" i="9"/>
  <c r="DJ15" i="9"/>
  <c r="R15" i="9"/>
  <c r="AY15" i="9"/>
  <c r="CU15" i="9"/>
  <c r="I15" i="9"/>
  <c r="AG15" i="9"/>
  <c r="BN15" i="9"/>
  <c r="R15" i="7"/>
  <c r="X15" i="7"/>
  <c r="AD15" i="7"/>
  <c r="AJ15" i="7"/>
  <c r="AY15" i="7"/>
  <c r="BE15" i="7"/>
  <c r="BK15" i="7"/>
  <c r="CC15" i="7"/>
  <c r="CL15" i="7"/>
  <c r="DA15" i="7"/>
  <c r="DJ15" i="7"/>
  <c r="I15" i="7"/>
  <c r="L15" i="7"/>
  <c r="O15" i="7"/>
  <c r="U15" i="7"/>
  <c r="AA15" i="7"/>
  <c r="AG15" i="7"/>
  <c r="AP15" i="7"/>
  <c r="BB15" i="7"/>
  <c r="BH15" i="7"/>
  <c r="BN15" i="7"/>
  <c r="CU15" i="7"/>
  <c r="DD15" i="7"/>
  <c r="EN15" i="7"/>
  <c r="I72" i="9"/>
  <c r="O72" i="9"/>
  <c r="U72" i="9"/>
  <c r="AA72" i="9"/>
  <c r="AG72" i="9"/>
  <c r="AY72" i="9"/>
  <c r="BE72" i="9"/>
  <c r="BK72" i="9"/>
  <c r="CC72" i="9"/>
  <c r="CU72" i="9"/>
  <c r="DA72" i="9"/>
  <c r="L72" i="9"/>
  <c r="R72" i="9"/>
  <c r="X72" i="9"/>
  <c r="AD72" i="9"/>
  <c r="AJ72" i="9"/>
  <c r="AP72" i="9"/>
  <c r="BB72" i="9"/>
  <c r="BH72" i="9"/>
  <c r="BN72" i="9"/>
  <c r="CL72" i="9"/>
  <c r="DD72" i="9"/>
  <c r="DJ72" i="9"/>
  <c r="EN72" i="9"/>
  <c r="AA14" i="9"/>
  <c r="BH14" i="9"/>
  <c r="DJ14" i="9"/>
  <c r="AD14" i="9"/>
  <c r="BK14" i="9"/>
  <c r="EN14" i="9"/>
  <c r="I14" i="9"/>
  <c r="AG14" i="9"/>
  <c r="BN14" i="9"/>
  <c r="L14" i="9"/>
  <c r="AJ14" i="9"/>
  <c r="CC14" i="9"/>
  <c r="O14" i="9"/>
  <c r="AP14" i="9"/>
  <c r="CL14" i="9"/>
  <c r="R14" i="9"/>
  <c r="AY14" i="9"/>
  <c r="CU14" i="9"/>
  <c r="U14" i="9"/>
  <c r="BB14" i="9"/>
  <c r="DA14" i="9"/>
  <c r="X14" i="9"/>
  <c r="BE14" i="9"/>
  <c r="DD14" i="9"/>
  <c r="I14" i="7"/>
  <c r="O14" i="7"/>
  <c r="U14" i="7"/>
  <c r="AA14" i="7"/>
  <c r="AG14" i="7"/>
  <c r="AP14" i="7"/>
  <c r="BB14" i="7"/>
  <c r="BH14" i="7"/>
  <c r="BN14" i="7"/>
  <c r="CL14" i="7"/>
  <c r="DA14" i="7"/>
  <c r="DJ14" i="7"/>
  <c r="L14" i="7"/>
  <c r="R14" i="7"/>
  <c r="X14" i="7"/>
  <c r="AD14" i="7"/>
  <c r="AJ14" i="7"/>
  <c r="AY14" i="7"/>
  <c r="BE14" i="7"/>
  <c r="BK14" i="7"/>
  <c r="CC14" i="7"/>
  <c r="CU14" i="7"/>
  <c r="DD14" i="7"/>
  <c r="EN14" i="7"/>
  <c r="L71" i="9"/>
  <c r="R71" i="9"/>
  <c r="X71" i="9"/>
  <c r="AD71" i="9"/>
  <c r="AJ71" i="9"/>
  <c r="AP71" i="9"/>
  <c r="BB71" i="9"/>
  <c r="BH71" i="9"/>
  <c r="BN71" i="9"/>
  <c r="CL71" i="9"/>
  <c r="DD71" i="9"/>
  <c r="DJ71" i="9"/>
  <c r="EN71" i="9"/>
  <c r="I71" i="9"/>
  <c r="O71" i="9"/>
  <c r="U71" i="9"/>
  <c r="AA71" i="9"/>
  <c r="AG71" i="9"/>
  <c r="AY71" i="9"/>
  <c r="BE71" i="9"/>
  <c r="BK71" i="9"/>
  <c r="CC71" i="9"/>
  <c r="CU71" i="9"/>
  <c r="DA71" i="9"/>
  <c r="AD13" i="9"/>
  <c r="BK13" i="9"/>
  <c r="EN13" i="9"/>
  <c r="U13" i="9"/>
  <c r="BB13" i="9"/>
  <c r="DA13" i="9"/>
  <c r="L13" i="9"/>
  <c r="AJ13" i="9"/>
  <c r="CC13" i="9"/>
  <c r="AA13" i="9"/>
  <c r="BH13" i="9"/>
  <c r="DJ13" i="9"/>
  <c r="R13" i="9"/>
  <c r="AY13" i="9"/>
  <c r="CU13" i="9"/>
  <c r="I13" i="9"/>
  <c r="AG13" i="9"/>
  <c r="BN13" i="9"/>
  <c r="X13" i="9"/>
  <c r="BE13" i="9"/>
  <c r="DD13" i="9"/>
  <c r="O13" i="9"/>
  <c r="AP13" i="9"/>
  <c r="CL13" i="9"/>
  <c r="R13" i="7"/>
  <c r="X13" i="7"/>
  <c r="AD13" i="7"/>
  <c r="AJ13" i="7"/>
  <c r="AY13" i="7"/>
  <c r="BE13" i="7"/>
  <c r="BK13" i="7"/>
  <c r="CC13" i="7"/>
  <c r="CU13" i="7"/>
  <c r="DD13" i="7"/>
  <c r="EN13" i="7"/>
  <c r="I13" i="7"/>
  <c r="L13" i="7"/>
  <c r="O13" i="7"/>
  <c r="U13" i="7"/>
  <c r="AA13" i="7"/>
  <c r="AG13" i="7"/>
  <c r="AP13" i="7"/>
  <c r="BB13" i="7"/>
  <c r="BH13" i="7"/>
  <c r="BN13" i="7"/>
  <c r="CL13" i="7"/>
  <c r="DA13" i="7"/>
  <c r="DJ13" i="7"/>
  <c r="I70" i="9"/>
  <c r="O70" i="9"/>
  <c r="U70" i="9"/>
  <c r="AA70" i="9"/>
  <c r="AG70" i="9"/>
  <c r="AY70" i="9"/>
  <c r="BE70" i="9"/>
  <c r="BK70" i="9"/>
  <c r="CC70" i="9"/>
  <c r="CU70" i="9"/>
  <c r="DA70" i="9"/>
  <c r="L70" i="9"/>
  <c r="R70" i="9"/>
  <c r="X70" i="9"/>
  <c r="AD70" i="9"/>
  <c r="AJ70" i="9"/>
  <c r="AP70" i="9"/>
  <c r="BB70" i="9"/>
  <c r="BH70" i="9"/>
  <c r="BN70" i="9"/>
  <c r="CL70" i="9"/>
  <c r="DD70" i="9"/>
  <c r="DJ70" i="9"/>
  <c r="EN70" i="9"/>
  <c r="U12" i="9"/>
  <c r="BB12" i="9"/>
  <c r="DA12" i="9"/>
  <c r="X12" i="9"/>
  <c r="BE12" i="9"/>
  <c r="AA12" i="9"/>
  <c r="BH12" i="9"/>
  <c r="DJ12" i="9"/>
  <c r="AD12" i="9"/>
  <c r="BK12" i="9"/>
  <c r="CU12" i="9"/>
  <c r="I12" i="9"/>
  <c r="AG12" i="9"/>
  <c r="BN12" i="9"/>
  <c r="L12" i="9"/>
  <c r="AJ12" i="9"/>
  <c r="CC12" i="9"/>
  <c r="DD12" i="9"/>
  <c r="O12" i="9"/>
  <c r="AP12" i="9"/>
  <c r="CL12" i="9"/>
  <c r="R12" i="9"/>
  <c r="AY12" i="9"/>
  <c r="EN12" i="9"/>
  <c r="R12" i="7"/>
  <c r="X12" i="7"/>
  <c r="AD12" i="7"/>
  <c r="AJ12" i="7"/>
  <c r="AY12" i="7"/>
  <c r="BE12" i="7"/>
  <c r="BK12" i="7"/>
  <c r="CC12" i="7"/>
  <c r="CL12" i="7"/>
  <c r="DA12" i="7"/>
  <c r="DJ12" i="7"/>
  <c r="I12" i="7"/>
  <c r="L12" i="7"/>
  <c r="O12" i="7"/>
  <c r="U12" i="7"/>
  <c r="AA12" i="7"/>
  <c r="AG12" i="7"/>
  <c r="AP12" i="7"/>
  <c r="BB12" i="7"/>
  <c r="BH12" i="7"/>
  <c r="BN12" i="7"/>
  <c r="CU12" i="7"/>
  <c r="DD12" i="7"/>
  <c r="EN12" i="7"/>
  <c r="L69" i="9"/>
  <c r="R69" i="9"/>
  <c r="X69" i="9"/>
  <c r="AD69" i="9"/>
  <c r="AJ69" i="9"/>
  <c r="AP69" i="9"/>
  <c r="BB69" i="9"/>
  <c r="BH69" i="9"/>
  <c r="BN69" i="9"/>
  <c r="CL69" i="9"/>
  <c r="DD69" i="9"/>
  <c r="DJ69" i="9"/>
  <c r="EN69" i="9"/>
  <c r="I69" i="9"/>
  <c r="O69" i="9"/>
  <c r="U69" i="9"/>
  <c r="AA69" i="9"/>
  <c r="AG69" i="9"/>
  <c r="AY69" i="9"/>
  <c r="BE69" i="9"/>
  <c r="BK69" i="9"/>
  <c r="CC69" i="9"/>
  <c r="CU69" i="9"/>
  <c r="DA69" i="9"/>
  <c r="X11" i="9"/>
  <c r="BE11" i="9"/>
  <c r="CU11" i="9"/>
  <c r="I11" i="9"/>
  <c r="AG11" i="9"/>
  <c r="BN11" i="9"/>
  <c r="AD11" i="9"/>
  <c r="BK11" i="9"/>
  <c r="DD11" i="9"/>
  <c r="O11" i="9"/>
  <c r="AP11" i="9"/>
  <c r="CL11" i="9"/>
  <c r="L11" i="9"/>
  <c r="AJ11" i="9"/>
  <c r="CC11" i="9"/>
  <c r="EN11" i="9"/>
  <c r="U11" i="9"/>
  <c r="BB11" i="9"/>
  <c r="DA11" i="9"/>
  <c r="R11" i="9"/>
  <c r="AY11" i="9"/>
  <c r="AA11" i="9"/>
  <c r="BH11" i="9"/>
  <c r="DJ11" i="9"/>
  <c r="R11" i="7"/>
  <c r="X11" i="7"/>
  <c r="AD11" i="7"/>
  <c r="AJ11" i="7"/>
  <c r="AY11" i="7"/>
  <c r="BE11" i="7"/>
  <c r="BK11" i="7"/>
  <c r="CC11" i="7"/>
  <c r="CL11" i="7"/>
  <c r="DA11" i="7"/>
  <c r="DJ11" i="7"/>
  <c r="I11" i="7"/>
  <c r="L11" i="7"/>
  <c r="O11" i="7"/>
  <c r="U11" i="7"/>
  <c r="AA11" i="7"/>
  <c r="AG11" i="7"/>
  <c r="AP11" i="7"/>
  <c r="BB11" i="7"/>
  <c r="BH11" i="7"/>
  <c r="BN11" i="7"/>
  <c r="CU11" i="7"/>
  <c r="DD11" i="7"/>
  <c r="EN11" i="7"/>
  <c r="I68" i="9"/>
  <c r="O68" i="9"/>
  <c r="U68" i="9"/>
  <c r="AA68" i="9"/>
  <c r="AG68" i="9"/>
  <c r="AY68" i="9"/>
  <c r="BE68" i="9"/>
  <c r="BK68" i="9"/>
  <c r="CC68" i="9"/>
  <c r="CU68" i="9"/>
  <c r="DA68" i="9"/>
  <c r="L68" i="9"/>
  <c r="R68" i="9"/>
  <c r="X68" i="9"/>
  <c r="AD68" i="9"/>
  <c r="AJ68" i="9"/>
  <c r="AP68" i="9"/>
  <c r="BB68" i="9"/>
  <c r="BH68" i="9"/>
  <c r="BN68" i="9"/>
  <c r="CL68" i="9"/>
  <c r="DD68" i="9"/>
  <c r="DJ68" i="9"/>
  <c r="EN68" i="9"/>
  <c r="I10" i="9"/>
  <c r="AA10" i="9"/>
  <c r="BB10" i="9"/>
  <c r="L10" i="9"/>
  <c r="AY10" i="9"/>
  <c r="AP10" i="9"/>
  <c r="CL10" i="9"/>
  <c r="DJ10" i="9"/>
  <c r="X10" i="9"/>
  <c r="BE10" i="9"/>
  <c r="CU10" i="9"/>
  <c r="O10" i="9"/>
  <c r="AG10" i="9"/>
  <c r="BN10" i="9"/>
  <c r="AD10" i="9"/>
  <c r="BK10" i="9"/>
  <c r="DD10" i="9"/>
  <c r="U10" i="9"/>
  <c r="BH10" i="9"/>
  <c r="DA10" i="9"/>
  <c r="R10" i="9"/>
  <c r="AJ10" i="9"/>
  <c r="CC10" i="9"/>
  <c r="EN10" i="9"/>
  <c r="L10" i="7"/>
  <c r="R10" i="7"/>
  <c r="X10" i="7"/>
  <c r="AD10" i="7"/>
  <c r="AJ10" i="7"/>
  <c r="AY10" i="7"/>
  <c r="BE10" i="7"/>
  <c r="BK10" i="7"/>
  <c r="CC10" i="7"/>
  <c r="CU10" i="7"/>
  <c r="DA10" i="7"/>
  <c r="DJ10" i="7"/>
  <c r="I10" i="7"/>
  <c r="O10" i="7"/>
  <c r="U10" i="7"/>
  <c r="AA10" i="7"/>
  <c r="AG10" i="7"/>
  <c r="AP10" i="7"/>
  <c r="BB10" i="7"/>
  <c r="BH10" i="7"/>
  <c r="BN10" i="7"/>
  <c r="CL10" i="7"/>
  <c r="DD10" i="7"/>
  <c r="EN10" i="7"/>
  <c r="H7" i="11"/>
  <c r="I6" i="11"/>
  <c r="M47" i="10"/>
  <c r="M49" i="10"/>
  <c r="M51" i="10"/>
  <c r="M48" i="10"/>
  <c r="M50" i="10"/>
  <c r="I30" i="10"/>
  <c r="N37" i="10"/>
  <c r="N39" i="10"/>
  <c r="N41" i="10"/>
  <c r="N38" i="10"/>
  <c r="N40" i="10"/>
  <c r="M42" i="10"/>
  <c r="L52" i="10"/>
  <c r="AA174" i="20"/>
  <c r="T71" i="29"/>
  <c r="AI82" i="33"/>
  <c r="T13" i="33"/>
  <c r="AB28" i="34"/>
  <c r="Q17" i="34"/>
  <c r="AL113" i="35"/>
  <c r="AJ113" i="35"/>
  <c r="AA82" i="37"/>
  <c r="Z28" i="37"/>
  <c r="AJ113" i="38"/>
  <c r="T50" i="38"/>
  <c r="R17" i="41"/>
  <c r="R132" i="41" s="1"/>
  <c r="AA132" i="41" s="1"/>
  <c r="R10" i="41"/>
  <c r="S64" i="42"/>
  <c r="S115" i="42" s="1"/>
  <c r="Q64" i="42"/>
  <c r="S50" i="43"/>
  <c r="R10" i="43"/>
  <c r="P10" i="43"/>
  <c r="S10" i="43"/>
  <c r="S13" i="45"/>
  <c r="S128" i="45" s="1"/>
  <c r="AA148" i="46"/>
  <c r="AA149" i="46"/>
  <c r="Q50" i="47"/>
  <c r="R10" i="47"/>
  <c r="R125" i="47" s="1"/>
  <c r="S10" i="47"/>
  <c r="Q10" i="47"/>
  <c r="Q125" i="47" s="1"/>
  <c r="P50" i="49"/>
  <c r="P165" i="49" s="1"/>
  <c r="Q50" i="49"/>
  <c r="AA148" i="52"/>
  <c r="AA149" i="52" s="1"/>
  <c r="P50" i="52"/>
  <c r="P165" i="52" s="1"/>
  <c r="Q50" i="52"/>
  <c r="T104" i="53"/>
  <c r="T104" i="54"/>
  <c r="S64" i="54"/>
  <c r="S125" i="54" s="1"/>
  <c r="AA82" i="55"/>
  <c r="Z113" i="56"/>
  <c r="T10" i="56"/>
  <c r="T125" i="56" s="1"/>
  <c r="S13" i="24"/>
  <c r="AC113" i="27"/>
  <c r="AJ155" i="28"/>
  <c r="S10" i="31"/>
  <c r="T50" i="32"/>
  <c r="Q67" i="38"/>
  <c r="Q67" i="44"/>
  <c r="O25" i="7"/>
  <c r="Q64" i="45"/>
  <c r="R13" i="59"/>
  <c r="R128" i="59" s="1"/>
  <c r="BK24" i="7"/>
  <c r="BK24" i="9"/>
  <c r="S32" i="22"/>
  <c r="S147" i="22" s="1"/>
  <c r="P10" i="22"/>
  <c r="T13" i="24"/>
  <c r="AC82" i="25"/>
  <c r="AK82" i="25"/>
  <c r="S71" i="28"/>
  <c r="AJ82" i="29"/>
  <c r="Z82" i="29"/>
  <c r="S32" i="29"/>
  <c r="Z28" i="29"/>
  <c r="AK113" i="30"/>
  <c r="P86" i="27"/>
  <c r="P104" i="31"/>
  <c r="AA44" i="36"/>
  <c r="AA159" i="36" s="1"/>
  <c r="T50" i="39"/>
  <c r="Q32" i="40"/>
  <c r="Q147" i="40"/>
  <c r="T67" i="42"/>
  <c r="P104" i="43"/>
  <c r="S32" i="47"/>
  <c r="T50" i="48"/>
  <c r="T64" i="49"/>
  <c r="T98" i="51"/>
  <c r="S67" i="52"/>
  <c r="T67" i="53"/>
  <c r="AJ113" i="55"/>
  <c r="AC113" i="55"/>
  <c r="P17" i="57"/>
  <c r="T50" i="33"/>
  <c r="Q13" i="33"/>
  <c r="S10" i="34"/>
  <c r="AC28" i="35"/>
  <c r="AA28" i="35"/>
  <c r="AA141" i="35" s="1"/>
  <c r="Q32" i="36"/>
  <c r="Z28" i="36"/>
  <c r="T13" i="37"/>
  <c r="P13" i="37"/>
  <c r="P128" i="37" s="1"/>
  <c r="AA133" i="38"/>
  <c r="AL82" i="38"/>
  <c r="T67" i="38"/>
  <c r="S67" i="38"/>
  <c r="S50" i="38"/>
  <c r="P10" i="38"/>
  <c r="S10" i="38"/>
  <c r="T10" i="41"/>
  <c r="AC149" i="42"/>
  <c r="S13" i="42"/>
  <c r="T13" i="42"/>
  <c r="P50" i="43"/>
  <c r="Q17" i="43"/>
  <c r="S13" i="43"/>
  <c r="T128" i="43"/>
  <c r="T13" i="45"/>
  <c r="R50" i="46"/>
  <c r="R165" i="46"/>
  <c r="P50" i="47"/>
  <c r="S50" i="47"/>
  <c r="S13" i="47"/>
  <c r="S128" i="47" s="1"/>
  <c r="T13" i="47"/>
  <c r="R50" i="49"/>
  <c r="R165" i="49" s="1"/>
  <c r="Q71" i="50"/>
  <c r="P67" i="51"/>
  <c r="R50" i="51"/>
  <c r="R165" i="51" s="1"/>
  <c r="S13" i="51"/>
  <c r="S128" i="51" s="1"/>
  <c r="Q10" i="51"/>
  <c r="R10" i="51"/>
  <c r="T71" i="52"/>
  <c r="P13" i="52"/>
  <c r="P10" i="52"/>
  <c r="T98" i="53"/>
  <c r="P71" i="53"/>
  <c r="Q50" i="53"/>
  <c r="Q165" i="53" s="1"/>
  <c r="R10" i="53"/>
  <c r="R125" i="53" s="1"/>
  <c r="AA148" i="54"/>
  <c r="AA149" i="54" s="1"/>
  <c r="T86" i="54"/>
  <c r="Q67" i="54"/>
  <c r="Q64" i="54"/>
  <c r="T13" i="54"/>
  <c r="T13" i="55"/>
  <c r="R13" i="55"/>
  <c r="R128" i="55" s="1"/>
  <c r="T10" i="55"/>
  <c r="P10" i="55"/>
  <c r="P125" i="55" s="1"/>
  <c r="S10" i="55"/>
  <c r="AL113" i="56"/>
  <c r="AA113" i="56"/>
  <c r="Q104" i="56"/>
  <c r="AL82" i="56"/>
  <c r="AC82" i="56"/>
  <c r="R13" i="56"/>
  <c r="R128" i="56" s="1"/>
  <c r="P13" i="56"/>
  <c r="P128" i="56" s="1"/>
  <c r="T13" i="57"/>
  <c r="Q10" i="58"/>
  <c r="P32" i="59"/>
  <c r="P44" i="57"/>
  <c r="F17" i="11"/>
  <c r="H6" i="11"/>
  <c r="Q67" i="25"/>
  <c r="P86" i="22"/>
  <c r="Q86" i="23"/>
  <c r="AA44" i="23"/>
  <c r="AA159" i="23" s="1"/>
  <c r="AA28" i="24"/>
  <c r="R17" i="24"/>
  <c r="R132" i="24" s="1"/>
  <c r="T10" i="24"/>
  <c r="P71" i="25"/>
  <c r="AL82" i="30"/>
  <c r="Q98" i="33"/>
  <c r="Q169" i="33"/>
  <c r="R13" i="33"/>
  <c r="R128" i="33" s="1"/>
  <c r="P86" i="34"/>
  <c r="AC10" i="36"/>
  <c r="AC125" i="36" s="1"/>
  <c r="CH31" i="7"/>
  <c r="R50" i="39"/>
  <c r="R165" i="39" s="1"/>
  <c r="Q64" i="41"/>
  <c r="Q67" i="43"/>
  <c r="S64" i="44"/>
  <c r="T44" i="44"/>
  <c r="S32" i="44"/>
  <c r="AA82" i="28"/>
  <c r="Q64" i="28"/>
  <c r="AL113" i="29"/>
  <c r="AJ113" i="29"/>
  <c r="Q67" i="29"/>
  <c r="Q86" i="30"/>
  <c r="S104" i="31"/>
  <c r="S128" i="31"/>
  <c r="AA113" i="32"/>
  <c r="AJ113" i="32"/>
  <c r="S32" i="32"/>
  <c r="S147" i="32" s="1"/>
  <c r="AK113" i="33"/>
  <c r="Q50" i="33"/>
  <c r="P13" i="33"/>
  <c r="S86" i="34"/>
  <c r="AC82" i="34"/>
  <c r="Z82" i="34"/>
  <c r="S175" i="34"/>
  <c r="AB144" i="34" s="1"/>
  <c r="S173" i="34"/>
  <c r="P13" i="34"/>
  <c r="Q10" i="34"/>
  <c r="AA10" i="34"/>
  <c r="P10" i="35"/>
  <c r="P125" i="35" s="1"/>
  <c r="AC82" i="36"/>
  <c r="AI82" i="36"/>
  <c r="AA82" i="36"/>
  <c r="T17" i="36"/>
  <c r="AJ155" i="37"/>
  <c r="CH32" i="9"/>
  <c r="AI113" i="37"/>
  <c r="AJ113" i="37"/>
  <c r="AA82" i="38"/>
  <c r="AB44" i="38"/>
  <c r="P32" i="38"/>
  <c r="AB28" i="38"/>
  <c r="P13" i="38"/>
  <c r="Q10" i="38"/>
  <c r="Q125" i="38" s="1"/>
  <c r="AA10" i="38"/>
  <c r="AA125" i="38" s="1"/>
  <c r="S13" i="39"/>
  <c r="S128" i="39" s="1"/>
  <c r="Q10" i="39"/>
  <c r="AA148" i="40"/>
  <c r="AA149" i="40"/>
  <c r="Q44" i="40"/>
  <c r="R17" i="40"/>
  <c r="R132" i="40" s="1"/>
  <c r="AA132" i="40" s="1"/>
  <c r="S13" i="40"/>
  <c r="Q13" i="40"/>
  <c r="R13" i="40"/>
  <c r="R128" i="40" s="1"/>
  <c r="Q10" i="40"/>
  <c r="R10" i="40"/>
  <c r="R125" i="40" s="1"/>
  <c r="S71" i="41"/>
  <c r="T64" i="41"/>
  <c r="T125" i="41" s="1"/>
  <c r="S50" i="41"/>
  <c r="P32" i="41"/>
  <c r="S13" i="41"/>
  <c r="S128" i="41" s="1"/>
  <c r="S10" i="41"/>
  <c r="S61" i="41" s="1"/>
  <c r="T104" i="43"/>
  <c r="T86" i="43"/>
  <c r="T67" i="43"/>
  <c r="R50" i="43"/>
  <c r="R165" i="43"/>
  <c r="T10" i="43"/>
  <c r="Q98" i="44"/>
  <c r="Q159" i="44" s="1"/>
  <c r="S67" i="44"/>
  <c r="S128" i="44" s="1"/>
  <c r="T67" i="45"/>
  <c r="P64" i="45"/>
  <c r="R13" i="45"/>
  <c r="R128" i="45" s="1"/>
  <c r="R32" i="46"/>
  <c r="R147" i="46" s="1"/>
  <c r="R50" i="48"/>
  <c r="R165" i="48" s="1"/>
  <c r="S17" i="48"/>
  <c r="R44" i="49"/>
  <c r="R159" i="49"/>
  <c r="S67" i="50"/>
  <c r="Q67" i="53"/>
  <c r="Q128" i="53" s="1"/>
  <c r="Q86" i="54"/>
  <c r="R32" i="54"/>
  <c r="R147" i="54" s="1"/>
  <c r="P32" i="54"/>
  <c r="Q98" i="55"/>
  <c r="Q159" i="55" s="1"/>
  <c r="AK82" i="55"/>
  <c r="AI82" i="55"/>
  <c r="Z82" i="55"/>
  <c r="Q71" i="55"/>
  <c r="Q67" i="55"/>
  <c r="P50" i="55"/>
  <c r="P64" i="56"/>
  <c r="AC148" i="57"/>
  <c r="AC149" i="57" s="1"/>
  <c r="AI160" i="57"/>
  <c r="Q17" i="57"/>
  <c r="Q132" i="57" s="1"/>
  <c r="Q32" i="58"/>
  <c r="S44" i="59"/>
  <c r="P17" i="58"/>
  <c r="R32" i="44"/>
  <c r="R147" i="44" s="1"/>
  <c r="R17" i="44"/>
  <c r="R132" i="44" s="1"/>
  <c r="AA132" i="44" s="1"/>
  <c r="T17" i="44"/>
  <c r="T98" i="45"/>
  <c r="T86" i="45"/>
  <c r="T17" i="45"/>
  <c r="T10" i="45"/>
  <c r="T125" i="45" s="1"/>
  <c r="S10" i="45"/>
  <c r="Q10" i="45"/>
  <c r="Q125" i="45" s="1"/>
  <c r="T50" i="46"/>
  <c r="Q32" i="46"/>
  <c r="P32" i="46"/>
  <c r="P147" i="46" s="1"/>
  <c r="S17" i="46"/>
  <c r="R10" i="46"/>
  <c r="R125" i="46" s="1"/>
  <c r="P10" i="46"/>
  <c r="S10" i="46"/>
  <c r="Q10" i="46"/>
  <c r="Q125" i="46" s="1"/>
  <c r="T50" i="47"/>
  <c r="T44" i="47"/>
  <c r="Q44" i="47"/>
  <c r="P32" i="47"/>
  <c r="R17" i="47"/>
  <c r="R132" i="47"/>
  <c r="AA132" i="47" s="1"/>
  <c r="Q17" i="47"/>
  <c r="Q132" i="47" s="1"/>
  <c r="AI132" i="47" s="1"/>
  <c r="W22" i="7" s="1"/>
  <c r="Y22" i="7" s="1"/>
  <c r="R13" i="47"/>
  <c r="R128" i="47" s="1"/>
  <c r="P13" i="47"/>
  <c r="Q13" i="47"/>
  <c r="T86" i="48"/>
  <c r="T13" i="48"/>
  <c r="T128" i="48" s="1"/>
  <c r="Q71" i="49"/>
  <c r="T71" i="49"/>
  <c r="P67" i="49"/>
  <c r="P128" i="49" s="1"/>
  <c r="P64" i="49"/>
  <c r="S32" i="49"/>
  <c r="R32" i="49"/>
  <c r="R147" i="49" s="1"/>
  <c r="R44" i="50"/>
  <c r="R159" i="50" s="1"/>
  <c r="Q13" i="51"/>
  <c r="Q128" i="51" s="1"/>
  <c r="Q98" i="52"/>
  <c r="P98" i="52"/>
  <c r="S13" i="52"/>
  <c r="S128" i="52" s="1"/>
  <c r="Q13" i="52"/>
  <c r="R10" i="52"/>
  <c r="R125" i="52" s="1"/>
  <c r="Q71" i="53"/>
  <c r="P17" i="53"/>
  <c r="P132" i="53" s="1"/>
  <c r="S98" i="54"/>
  <c r="Q13" i="54"/>
  <c r="Q10" i="54"/>
  <c r="Q125" i="54" s="1"/>
  <c r="R10" i="54"/>
  <c r="R125" i="54" s="1"/>
  <c r="AL113" i="55"/>
  <c r="P98" i="55"/>
  <c r="P86" i="55"/>
  <c r="S86" i="55"/>
  <c r="S147" i="55" s="1"/>
  <c r="T86" i="55"/>
  <c r="P86" i="56"/>
  <c r="P71" i="56"/>
  <c r="S67" i="56"/>
  <c r="Q64" i="56"/>
  <c r="Q125" i="56" s="1"/>
  <c r="T50" i="56"/>
  <c r="R50" i="56"/>
  <c r="R165" i="56"/>
  <c r="Q10" i="57"/>
  <c r="Q61" i="57" s="1"/>
  <c r="T50" i="58"/>
  <c r="R32" i="58"/>
  <c r="R147" i="58" s="1"/>
  <c r="R10" i="58"/>
  <c r="R32" i="59"/>
  <c r="R147" i="59" s="1"/>
  <c r="P10" i="58"/>
  <c r="P13" i="57"/>
  <c r="P42" i="10"/>
  <c r="AA151" i="22"/>
  <c r="Q161" i="22"/>
  <c r="P104" i="23"/>
  <c r="S98" i="23"/>
  <c r="Q17" i="23"/>
  <c r="T10" i="23"/>
  <c r="S17" i="24"/>
  <c r="P67" i="25"/>
  <c r="Q129" i="25"/>
  <c r="Q10" i="25"/>
  <c r="S104" i="26"/>
  <c r="S165" i="26"/>
  <c r="AL82" i="26"/>
  <c r="T67" i="27"/>
  <c r="Q152" i="27"/>
  <c r="AL82" i="28"/>
  <c r="AJ82" i="28"/>
  <c r="AC82" i="28"/>
  <c r="P50" i="28"/>
  <c r="T10" i="28"/>
  <c r="P158" i="29"/>
  <c r="AK158" i="29" s="1"/>
  <c r="CQ98" i="9" s="1"/>
  <c r="P138" i="29"/>
  <c r="Q162" i="30"/>
  <c r="S13" i="30"/>
  <c r="Q13" i="30"/>
  <c r="Q128" i="30" s="1"/>
  <c r="S127" i="31"/>
  <c r="P127" i="31"/>
  <c r="S126" i="31"/>
  <c r="AB127" i="31" s="1"/>
  <c r="AA10" i="31"/>
  <c r="Z82" i="32"/>
  <c r="R32" i="32"/>
  <c r="R147" i="32" s="1"/>
  <c r="P32" i="32"/>
  <c r="AA28" i="32"/>
  <c r="P135" i="32"/>
  <c r="Q134" i="32"/>
  <c r="Z133" i="32" s="1"/>
  <c r="AA134" i="32"/>
  <c r="S13" i="32"/>
  <c r="AI113" i="33"/>
  <c r="AA113" i="33"/>
  <c r="T161" i="33"/>
  <c r="Q142" i="33"/>
  <c r="Q146" i="34"/>
  <c r="AA113" i="34"/>
  <c r="T71" i="34"/>
  <c r="Q71" i="34"/>
  <c r="S164" i="34"/>
  <c r="S50" i="34"/>
  <c r="T162" i="34"/>
  <c r="P162" i="34"/>
  <c r="S161" i="34"/>
  <c r="Q161" i="34"/>
  <c r="T160" i="34"/>
  <c r="P160" i="34"/>
  <c r="AB44" i="34"/>
  <c r="AB159" i="34" s="1"/>
  <c r="T157" i="34"/>
  <c r="P157" i="34"/>
  <c r="AJ157" i="34" s="1"/>
  <c r="CN35" i="9" s="1"/>
  <c r="CO35" i="9" s="1"/>
  <c r="T32" i="34"/>
  <c r="Q131" i="34"/>
  <c r="T126" i="34"/>
  <c r="R13" i="34"/>
  <c r="R128" i="34" s="1"/>
  <c r="AC10" i="34"/>
  <c r="AB10" i="34"/>
  <c r="AB125" i="34" s="1"/>
  <c r="Z10" i="34"/>
  <c r="P98" i="35"/>
  <c r="Z82" i="35"/>
  <c r="AI82" i="35"/>
  <c r="AA82" i="35"/>
  <c r="P50" i="35"/>
  <c r="Z28" i="35"/>
  <c r="S13" i="35"/>
  <c r="Q13" i="35"/>
  <c r="AC28" i="36"/>
  <c r="Z10" i="36"/>
  <c r="Z125" i="36" s="1"/>
  <c r="Z113" i="37"/>
  <c r="T98" i="37"/>
  <c r="Q98" i="37"/>
  <c r="AA28" i="37"/>
  <c r="AA143" i="37" s="1"/>
  <c r="S17" i="37"/>
  <c r="S132" i="37" s="1"/>
  <c r="AI150" i="38"/>
  <c r="BV31" i="7"/>
  <c r="S50" i="23"/>
  <c r="P175" i="25"/>
  <c r="P104" i="28"/>
  <c r="Q44" i="28"/>
  <c r="Z113" i="29"/>
  <c r="Q104" i="29"/>
  <c r="S149" i="29"/>
  <c r="S171" i="30"/>
  <c r="T156" i="30"/>
  <c r="Q146" i="30"/>
  <c r="AA148" i="31"/>
  <c r="AA149" i="31" s="1"/>
  <c r="Q32" i="31"/>
  <c r="Q147" i="31" s="1"/>
  <c r="AC28" i="31"/>
  <c r="S131" i="31"/>
  <c r="AI160" i="32"/>
  <c r="CW37" i="7"/>
  <c r="CY37" i="7" s="1"/>
  <c r="P173" i="32"/>
  <c r="S172" i="32"/>
  <c r="S148" i="32"/>
  <c r="Q131" i="32"/>
  <c r="AI131" i="32" s="1"/>
  <c r="T37" i="7" s="1"/>
  <c r="Q132" i="32"/>
  <c r="Q154" i="33"/>
  <c r="S150" i="33"/>
  <c r="Q150" i="33"/>
  <c r="AI150" i="33" s="1"/>
  <c r="BV36" i="7" s="1"/>
  <c r="BX36" i="7" s="1"/>
  <c r="P145" i="33"/>
  <c r="Q144" i="33"/>
  <c r="Z10" i="33"/>
  <c r="Z125" i="33" s="1"/>
  <c r="P104" i="34"/>
  <c r="P71" i="34"/>
  <c r="Q173" i="34"/>
  <c r="T172" i="34"/>
  <c r="AC170" i="34" s="1"/>
  <c r="T170" i="34"/>
  <c r="Q169" i="34"/>
  <c r="Q167" i="34"/>
  <c r="P166" i="34"/>
  <c r="P158" i="34"/>
  <c r="S155" i="34"/>
  <c r="Q153" i="34"/>
  <c r="AI153" i="34" s="1"/>
  <c r="CE35" i="7" s="1"/>
  <c r="T150" i="34"/>
  <c r="S149" i="34"/>
  <c r="P146" i="34"/>
  <c r="S145" i="34"/>
  <c r="P32" i="34"/>
  <c r="T140" i="34"/>
  <c r="S139" i="34"/>
  <c r="P138" i="34"/>
  <c r="T136" i="34"/>
  <c r="S135" i="34"/>
  <c r="Q133" i="34"/>
  <c r="P17" i="34"/>
  <c r="P132" i="34" s="1"/>
  <c r="T10" i="34"/>
  <c r="S44" i="35"/>
  <c r="P44" i="35"/>
  <c r="T13" i="35"/>
  <c r="S104" i="36"/>
  <c r="R17" i="36"/>
  <c r="R132" i="36" s="1"/>
  <c r="AA132" i="36" s="1"/>
  <c r="AU32" i="7"/>
  <c r="AW32" i="7" s="1"/>
  <c r="AA133" i="37"/>
  <c r="AI166" i="38"/>
  <c r="DL31" i="7" s="1"/>
  <c r="DM31" i="7" s="1"/>
  <c r="CX68" i="9"/>
  <c r="T17" i="38"/>
  <c r="T44" i="40"/>
  <c r="S32" i="40"/>
  <c r="S147" i="40" s="1"/>
  <c r="P32" i="40"/>
  <c r="T71" i="41"/>
  <c r="T50" i="41"/>
  <c r="T165" i="41" s="1"/>
  <c r="S44" i="41"/>
  <c r="P17" i="41"/>
  <c r="Q10" i="41"/>
  <c r="R50" i="42"/>
  <c r="R165" i="42" s="1"/>
  <c r="P10" i="42"/>
  <c r="S136" i="43"/>
  <c r="P13" i="43"/>
  <c r="P67" i="44"/>
  <c r="P163" i="44"/>
  <c r="S160" i="44"/>
  <c r="Q160" i="44"/>
  <c r="AI160" i="44"/>
  <c r="CW25" i="7" s="1"/>
  <c r="CY25" i="7" s="1"/>
  <c r="T174" i="45"/>
  <c r="AA174" i="45"/>
  <c r="Q169" i="45"/>
  <c r="AI169" i="45" s="1"/>
  <c r="DU24" i="7" s="1"/>
  <c r="P13" i="45"/>
  <c r="S32" i="46"/>
  <c r="R50" i="47"/>
  <c r="T64" i="48"/>
  <c r="AA60" i="48"/>
  <c r="S32" i="48"/>
  <c r="Q17" i="48"/>
  <c r="Q13" i="38"/>
  <c r="Z28" i="39"/>
  <c r="Z13" i="39"/>
  <c r="S10" i="39"/>
  <c r="S44" i="40"/>
  <c r="T32" i="40"/>
  <c r="R32" i="40"/>
  <c r="R147" i="40"/>
  <c r="AC28" i="40"/>
  <c r="S17" i="40"/>
  <c r="T13" i="40"/>
  <c r="P10" i="40"/>
  <c r="Z148" i="41"/>
  <c r="S64" i="41"/>
  <c r="R50" i="41"/>
  <c r="R165" i="41"/>
  <c r="S32" i="41"/>
  <c r="AB28" i="41"/>
  <c r="R13" i="41"/>
  <c r="P10" i="41"/>
  <c r="P125" i="41" s="1"/>
  <c r="Q104" i="42"/>
  <c r="T86" i="42"/>
  <c r="P67" i="42"/>
  <c r="Q32" i="42"/>
  <c r="S32" i="42"/>
  <c r="AC28" i="42"/>
  <c r="AB13" i="42"/>
  <c r="AB128" i="42" s="1"/>
  <c r="R13" i="42"/>
  <c r="R128" i="42" s="1"/>
  <c r="T10" i="42"/>
  <c r="T61" i="42" s="1"/>
  <c r="Q71" i="43"/>
  <c r="T71" i="43"/>
  <c r="P67" i="43"/>
  <c r="S44" i="43"/>
  <c r="Q32" i="43"/>
  <c r="Z28" i="43"/>
  <c r="T104" i="44"/>
  <c r="T165" i="44" s="1"/>
  <c r="S104" i="44"/>
  <c r="P104" i="44"/>
  <c r="P98" i="44"/>
  <c r="P159" i="44" s="1"/>
  <c r="T71" i="44"/>
  <c r="P71" i="44"/>
  <c r="P132" i="44" s="1"/>
  <c r="Q64" i="44"/>
  <c r="R50" i="44"/>
  <c r="R165" i="44" s="1"/>
  <c r="S44" i="44"/>
  <c r="AC28" i="44"/>
  <c r="AA28" i="44"/>
  <c r="Q17" i="44"/>
  <c r="P17" i="44"/>
  <c r="Q10" i="44"/>
  <c r="AI167" i="45"/>
  <c r="DO24" i="7" s="1"/>
  <c r="DP24" i="7" s="1"/>
  <c r="Q71" i="45"/>
  <c r="P50" i="45"/>
  <c r="S50" i="45"/>
  <c r="S165" i="45" s="1"/>
  <c r="Q50" i="45"/>
  <c r="P17" i="45"/>
  <c r="S17" i="45"/>
  <c r="AC13" i="45"/>
  <c r="AC128" i="45" s="1"/>
  <c r="P50" i="46"/>
  <c r="S50" i="46"/>
  <c r="S165" i="46" s="1"/>
  <c r="Q50" i="46"/>
  <c r="S44" i="46"/>
  <c r="R44" i="46"/>
  <c r="R159" i="46" s="1"/>
  <c r="Q17" i="46"/>
  <c r="Q132" i="46" s="1"/>
  <c r="R13" i="46"/>
  <c r="T104" i="47"/>
  <c r="AA60" i="47"/>
  <c r="R32" i="47"/>
  <c r="R147" i="47" s="1"/>
  <c r="P17" i="47"/>
  <c r="P132" i="47"/>
  <c r="AJ132" i="47" s="1"/>
  <c r="W22" i="9" s="1"/>
  <c r="Y22" i="9" s="1"/>
  <c r="T10" i="47"/>
  <c r="P10" i="47"/>
  <c r="P86" i="48"/>
  <c r="Q86" i="48"/>
  <c r="Q147" i="48" s="1"/>
  <c r="Q67" i="48"/>
  <c r="S44" i="48"/>
  <c r="T44" i="48"/>
  <c r="R44" i="48"/>
  <c r="R159" i="48" s="1"/>
  <c r="Q32" i="48"/>
  <c r="P17" i="48"/>
  <c r="T10" i="48"/>
  <c r="P71" i="49"/>
  <c r="Q44" i="49"/>
  <c r="R17" i="49"/>
  <c r="R132" i="49" s="1"/>
  <c r="P17" i="49"/>
  <c r="P132" i="49" s="1"/>
  <c r="S17" i="49"/>
  <c r="Q86" i="50"/>
  <c r="T86" i="50"/>
  <c r="AC148" i="51"/>
  <c r="AC149" i="51" s="1"/>
  <c r="S98" i="51"/>
  <c r="P86" i="51"/>
  <c r="P71" i="51"/>
  <c r="S67" i="51"/>
  <c r="T67" i="51"/>
  <c r="T128" i="51"/>
  <c r="Q64" i="51"/>
  <c r="S64" i="51"/>
  <c r="Z60" i="51"/>
  <c r="Q175" i="51"/>
  <c r="Q142" i="51"/>
  <c r="Q134" i="51"/>
  <c r="P104" i="52"/>
  <c r="P67" i="52"/>
  <c r="AC60" i="52"/>
  <c r="S32" i="52"/>
  <c r="Q10" i="52"/>
  <c r="T10" i="52"/>
  <c r="P86" i="53"/>
  <c r="T86" i="53"/>
  <c r="Q86" i="53"/>
  <c r="S67" i="53"/>
  <c r="P67" i="53"/>
  <c r="T64" i="53"/>
  <c r="Q64" i="53"/>
  <c r="Q115" i="53" s="1"/>
  <c r="P10" i="53"/>
  <c r="P125" i="53" s="1"/>
  <c r="Q10" i="53"/>
  <c r="S154" i="54"/>
  <c r="S13" i="54"/>
  <c r="P156" i="55"/>
  <c r="P71" i="55"/>
  <c r="S67" i="55"/>
  <c r="P64" i="55"/>
  <c r="P115" i="55" s="1"/>
  <c r="P146" i="55"/>
  <c r="S135" i="55"/>
  <c r="T17" i="55"/>
  <c r="AK113" i="56"/>
  <c r="Q98" i="56"/>
  <c r="Q67" i="56"/>
  <c r="S64" i="56"/>
  <c r="S125" i="56" s="1"/>
  <c r="AA61" i="56"/>
  <c r="AA176" i="56" s="1"/>
  <c r="Q17" i="56"/>
  <c r="AB61" i="57"/>
  <c r="AB176" i="57" s="1"/>
  <c r="Z61" i="57"/>
  <c r="Z176" i="57" s="1"/>
  <c r="S175" i="57"/>
  <c r="Q173" i="57"/>
  <c r="S171" i="57"/>
  <c r="T50" i="57"/>
  <c r="S157" i="57"/>
  <c r="S155" i="57"/>
  <c r="Q155" i="57"/>
  <c r="AI155" i="57" s="1"/>
  <c r="CH12" i="7" s="1"/>
  <c r="AK155" i="58"/>
  <c r="CH69" i="9" s="1"/>
  <c r="CJ69" i="9" s="1"/>
  <c r="Z61" i="58"/>
  <c r="Z176" i="58" s="1"/>
  <c r="T166" i="58"/>
  <c r="S163" i="58"/>
  <c r="Q161" i="58"/>
  <c r="S32" i="58"/>
  <c r="S147" i="58" s="1"/>
  <c r="S127" i="58"/>
  <c r="AK127" i="59"/>
  <c r="K68" i="9" s="1"/>
  <c r="M68" i="9" s="1"/>
  <c r="T153" i="59"/>
  <c r="T149" i="59"/>
  <c r="AA176" i="51"/>
  <c r="S104" i="49"/>
  <c r="S165" i="49" s="1"/>
  <c r="P98" i="49"/>
  <c r="P71" i="50"/>
  <c r="S71" i="50"/>
  <c r="S50" i="50"/>
  <c r="Q98" i="51"/>
  <c r="T71" i="51"/>
  <c r="T161" i="51"/>
  <c r="T139" i="51"/>
  <c r="T130" i="51"/>
  <c r="AC130" i="51" s="1"/>
  <c r="T98" i="52"/>
  <c r="P98" i="53"/>
  <c r="S71" i="53"/>
  <c r="P104" i="54"/>
  <c r="P165" i="54" s="1"/>
  <c r="AI155" i="55"/>
  <c r="CH14" i="7" s="1"/>
  <c r="CI14" i="7" s="1"/>
  <c r="AB113" i="55"/>
  <c r="Z113" i="55"/>
  <c r="S173" i="55"/>
  <c r="P143" i="55"/>
  <c r="P135" i="55"/>
  <c r="S129" i="55"/>
  <c r="AJ113" i="56"/>
  <c r="AC113" i="56"/>
  <c r="AI166" i="56"/>
  <c r="DL13" i="7"/>
  <c r="DN13" i="7" s="1"/>
  <c r="T32" i="56"/>
  <c r="R32" i="56"/>
  <c r="R147" i="56"/>
  <c r="Q13" i="56"/>
  <c r="Q128" i="56"/>
  <c r="AI169" i="57"/>
  <c r="DU12" i="7"/>
  <c r="T172" i="57"/>
  <c r="T160" i="57"/>
  <c r="T158" i="57"/>
  <c r="T156" i="57"/>
  <c r="T44" i="57"/>
  <c r="AI127" i="58"/>
  <c r="K11" i="7"/>
  <c r="M11" i="7" s="1"/>
  <c r="AC148" i="59"/>
  <c r="AC149" i="59" s="1"/>
  <c r="Q156" i="59"/>
  <c r="S154" i="59"/>
  <c r="S152" i="59"/>
  <c r="Q150" i="59"/>
  <c r="S148" i="59"/>
  <c r="AB148" i="59" s="1"/>
  <c r="AB149" i="59" s="1"/>
  <c r="G17" i="11"/>
  <c r="D22" i="2" s="1"/>
  <c r="AK168" i="20"/>
  <c r="DR107" i="9" s="1"/>
  <c r="DS107" i="9" s="1"/>
  <c r="P17" i="59"/>
  <c r="P32" i="57"/>
  <c r="P50" i="58"/>
  <c r="P32" i="58"/>
  <c r="DA25" i="9"/>
  <c r="I24" i="7"/>
  <c r="AG25" i="7"/>
  <c r="DD24" i="9"/>
  <c r="DA25" i="7"/>
  <c r="DD24" i="7"/>
  <c r="P134" i="22"/>
  <c r="S134" i="22"/>
  <c r="S17" i="31"/>
  <c r="AC123" i="31"/>
  <c r="AI160" i="31"/>
  <c r="CW38" i="7"/>
  <c r="Q129" i="31"/>
  <c r="T160" i="32"/>
  <c r="S130" i="32"/>
  <c r="AB130" i="32"/>
  <c r="P10" i="31"/>
  <c r="T17" i="24"/>
  <c r="P98" i="30"/>
  <c r="T98" i="30"/>
  <c r="R32" i="31"/>
  <c r="R147" i="31" s="1"/>
  <c r="Q17" i="31"/>
  <c r="S141" i="32"/>
  <c r="S140" i="32"/>
  <c r="P137" i="32"/>
  <c r="S136" i="32"/>
  <c r="P133" i="32"/>
  <c r="Q123" i="32"/>
  <c r="AI123" i="32" s="1"/>
  <c r="AI161" i="34"/>
  <c r="CZ35" i="7" s="1"/>
  <c r="AC155" i="32"/>
  <c r="Q130" i="32"/>
  <c r="Z124" i="32"/>
  <c r="AB154" i="33"/>
  <c r="T145" i="33"/>
  <c r="R145" i="33"/>
  <c r="R124" i="33"/>
  <c r="AB158" i="34"/>
  <c r="Q155" i="34"/>
  <c r="AI155" i="34"/>
  <c r="CH35" i="7" s="1"/>
  <c r="S154" i="34"/>
  <c r="R144" i="34"/>
  <c r="Q130" i="34"/>
  <c r="R126" i="34"/>
  <c r="AC124" i="34"/>
  <c r="T123" i="34"/>
  <c r="R123" i="34"/>
  <c r="CL31" i="7"/>
  <c r="Q132" i="49"/>
  <c r="S98" i="43"/>
  <c r="P86" i="43"/>
  <c r="Q86" i="44"/>
  <c r="P50" i="44"/>
  <c r="S104" i="45"/>
  <c r="P104" i="45"/>
  <c r="P98" i="45"/>
  <c r="P86" i="45"/>
  <c r="S71" i="48"/>
  <c r="S104" i="52"/>
  <c r="Q86" i="51"/>
  <c r="P86" i="52"/>
  <c r="S71" i="52"/>
  <c r="Q98" i="53"/>
  <c r="S104" i="54"/>
  <c r="T104" i="55"/>
  <c r="T165" i="55" s="1"/>
  <c r="T71" i="55"/>
  <c r="S64" i="55"/>
  <c r="Z61" i="55"/>
  <c r="Z176" i="55" s="1"/>
  <c r="T104" i="56"/>
  <c r="T71" i="56"/>
  <c r="T132" i="56" s="1"/>
  <c r="AJ155" i="58"/>
  <c r="CH11" i="9" s="1"/>
  <c r="CI11" i="9" s="1"/>
  <c r="BN24" i="7"/>
  <c r="AA125" i="29"/>
  <c r="AA25" i="9"/>
  <c r="S132" i="49"/>
  <c r="AA132" i="49"/>
  <c r="O24" i="7"/>
  <c r="DJ39" i="7"/>
  <c r="DJ39" i="9"/>
  <c r="DJ97" i="9"/>
  <c r="BK25" i="7"/>
  <c r="L24" i="9"/>
  <c r="AY30" i="7"/>
  <c r="R24" i="7"/>
  <c r="AJ26" i="7"/>
  <c r="AJ84" i="9"/>
  <c r="I25" i="7"/>
  <c r="CU24" i="7"/>
  <c r="CO68" i="9"/>
  <c r="O83" i="9"/>
  <c r="AG82" i="9"/>
  <c r="AG24" i="9"/>
  <c r="CC19" i="7"/>
  <c r="AP77" i="9"/>
  <c r="AP19" i="7"/>
  <c r="AD24" i="7"/>
  <c r="BB19" i="9"/>
  <c r="CC77" i="9"/>
  <c r="CC19" i="9"/>
  <c r="AP19" i="9"/>
  <c r="CU82" i="9"/>
  <c r="BB77" i="9"/>
  <c r="BB19" i="7"/>
  <c r="AG24" i="7"/>
  <c r="I82" i="9"/>
  <c r="I24" i="9"/>
  <c r="AJ82" i="9"/>
  <c r="AJ24" i="7"/>
  <c r="CO10" i="7"/>
  <c r="X24" i="7"/>
  <c r="R82" i="9"/>
  <c r="O25" i="9"/>
  <c r="BE82" i="9"/>
  <c r="BE24" i="9"/>
  <c r="AJ24" i="9"/>
  <c r="R24" i="9"/>
  <c r="CO10" i="9"/>
  <c r="CL29" i="7"/>
  <c r="BE24" i="7"/>
  <c r="AD82" i="9"/>
  <c r="AD24" i="9"/>
  <c r="CU24" i="9"/>
  <c r="CL87" i="9"/>
  <c r="O24" i="9"/>
  <c r="O82" i="9"/>
  <c r="CL29" i="9"/>
  <c r="BN82" i="9"/>
  <c r="BN24" i="9"/>
  <c r="X24" i="9"/>
  <c r="EN24" i="9"/>
  <c r="X82" i="9"/>
  <c r="EN82" i="9"/>
  <c r="EN24" i="7"/>
  <c r="AA127" i="19"/>
  <c r="AA128" i="19"/>
  <c r="AC134" i="19"/>
  <c r="AA162" i="19"/>
  <c r="AA131" i="19"/>
  <c r="AA130" i="19"/>
  <c r="AJ153" i="19"/>
  <c r="CE50" i="9" s="1"/>
  <c r="CF50" i="9" s="1"/>
  <c r="AK153" i="19"/>
  <c r="CE108" i="9" s="1"/>
  <c r="CF108" i="9" s="1"/>
  <c r="AA134" i="19"/>
  <c r="Z130" i="19"/>
  <c r="R10" i="19"/>
  <c r="R125" i="19" s="1"/>
  <c r="AA10" i="19"/>
  <c r="AA125" i="19" s="1"/>
  <c r="S13" i="19"/>
  <c r="S128" i="19" s="1"/>
  <c r="S17" i="19"/>
  <c r="S132" i="19" s="1"/>
  <c r="P32" i="19"/>
  <c r="T32" i="19"/>
  <c r="T147" i="19" s="1"/>
  <c r="P44" i="19"/>
  <c r="T44" i="19"/>
  <c r="R50" i="19"/>
  <c r="R165" i="19"/>
  <c r="S123" i="19"/>
  <c r="AB123" i="19"/>
  <c r="S144" i="19"/>
  <c r="AB135" i="19" s="1"/>
  <c r="S154" i="19"/>
  <c r="AB154" i="19"/>
  <c r="Q10" i="19"/>
  <c r="Z10" i="19"/>
  <c r="Z61" i="19" s="1"/>
  <c r="R13" i="19"/>
  <c r="R17" i="19"/>
  <c r="R132" i="19" s="1"/>
  <c r="AA132" i="19" s="1"/>
  <c r="Q50" i="19"/>
  <c r="AA133" i="19"/>
  <c r="R144" i="19"/>
  <c r="AA163" i="19"/>
  <c r="AA148" i="19"/>
  <c r="AA151" i="19"/>
  <c r="R154" i="19"/>
  <c r="AA154" i="19"/>
  <c r="AA172" i="19"/>
  <c r="P10" i="19"/>
  <c r="T10" i="19"/>
  <c r="AC10" i="19"/>
  <c r="AC125" i="19" s="1"/>
  <c r="Q13" i="19"/>
  <c r="Q17" i="19"/>
  <c r="P50" i="19"/>
  <c r="T50" i="19"/>
  <c r="T165" i="19" s="1"/>
  <c r="Q144" i="19"/>
  <c r="Q154" i="19"/>
  <c r="Z154" i="19"/>
  <c r="P13" i="19"/>
  <c r="T13" i="19"/>
  <c r="P17" i="19"/>
  <c r="P132" i="19"/>
  <c r="T17" i="19"/>
  <c r="AC133" i="19"/>
  <c r="CX10" i="7"/>
  <c r="CX10" i="9"/>
  <c r="CL88" i="9"/>
  <c r="R83" i="9"/>
  <c r="AG25" i="9"/>
  <c r="CL30" i="7"/>
  <c r="DA83" i="9"/>
  <c r="Q163" i="33"/>
  <c r="CR68" i="9"/>
  <c r="AY30" i="9"/>
  <c r="CR10" i="7"/>
  <c r="CR10" i="9"/>
  <c r="DD25" i="7"/>
  <c r="DD25" i="9"/>
  <c r="DD83" i="9"/>
  <c r="AJ153" i="44"/>
  <c r="CE25" i="9" s="1"/>
  <c r="S123" i="44"/>
  <c r="P64" i="33"/>
  <c r="S143" i="42"/>
  <c r="S150" i="44"/>
  <c r="T135" i="45"/>
  <c r="Q32" i="44"/>
  <c r="Q147" i="44" s="1"/>
  <c r="S145" i="43"/>
  <c r="T144" i="43"/>
  <c r="Q71" i="44"/>
  <c r="T170" i="44"/>
  <c r="AC170" i="44" s="1"/>
  <c r="S167" i="44"/>
  <c r="Q139" i="44"/>
  <c r="T64" i="42"/>
  <c r="T125" i="42"/>
  <c r="Q67" i="34"/>
  <c r="P135" i="43"/>
  <c r="Q163" i="58"/>
  <c r="BK83" i="9"/>
  <c r="AJ25" i="9"/>
  <c r="BE25" i="7"/>
  <c r="BE83" i="9"/>
  <c r="AA134" i="18"/>
  <c r="AA133" i="18"/>
  <c r="T124" i="18"/>
  <c r="T10" i="18"/>
  <c r="AK171" i="18"/>
  <c r="EA109" i="9" s="1"/>
  <c r="AJ171" i="18"/>
  <c r="EA51" i="9"/>
  <c r="EC51" i="9" s="1"/>
  <c r="T64" i="18"/>
  <c r="P67" i="18"/>
  <c r="R126" i="18"/>
  <c r="AA127" i="18"/>
  <c r="AA128" i="18" s="1"/>
  <c r="R13" i="18"/>
  <c r="R128" i="18" s="1"/>
  <c r="Q13" i="18"/>
  <c r="AA131" i="18"/>
  <c r="AA130" i="18"/>
  <c r="S146" i="18"/>
  <c r="AA162" i="18"/>
  <c r="AA152" i="18"/>
  <c r="AA151" i="18"/>
  <c r="Q163" i="18"/>
  <c r="Q50" i="18"/>
  <c r="P164" i="18"/>
  <c r="P50" i="18"/>
  <c r="P165" i="18"/>
  <c r="T164" i="18"/>
  <c r="T50" i="18"/>
  <c r="T165" i="18" s="1"/>
  <c r="AK168" i="18"/>
  <c r="DR109" i="9" s="1"/>
  <c r="AJ168" i="18"/>
  <c r="DR51" i="9" s="1"/>
  <c r="DT51" i="9" s="1"/>
  <c r="Q175" i="18"/>
  <c r="S86" i="18"/>
  <c r="T98" i="18"/>
  <c r="AK157" i="18"/>
  <c r="CN109" i="9" s="1"/>
  <c r="CO109" i="9" s="1"/>
  <c r="CP109" i="9"/>
  <c r="AJ157" i="18"/>
  <c r="CN51" i="9" s="1"/>
  <c r="Q123" i="18"/>
  <c r="Q10" i="18"/>
  <c r="P124" i="18"/>
  <c r="P10" i="18"/>
  <c r="P125" i="18" s="1"/>
  <c r="AC124" i="18"/>
  <c r="AC10" i="18"/>
  <c r="AC125" i="18"/>
  <c r="P144" i="18"/>
  <c r="P32" i="18"/>
  <c r="T144" i="18"/>
  <c r="T32" i="18"/>
  <c r="T147" i="18" s="1"/>
  <c r="S145" i="18"/>
  <c r="R154" i="18"/>
  <c r="R44" i="18"/>
  <c r="R159" i="18" s="1"/>
  <c r="AA154" i="18"/>
  <c r="AA44" i="18"/>
  <c r="AA159" i="18" s="1"/>
  <c r="Q131" i="18"/>
  <c r="Q17" i="18"/>
  <c r="AC28" i="18"/>
  <c r="S129" i="18"/>
  <c r="AB131" i="18" s="1"/>
  <c r="P141" i="18"/>
  <c r="S154" i="18"/>
  <c r="CW51" i="7"/>
  <c r="CX51" i="7" s="1"/>
  <c r="AI168" i="18"/>
  <c r="DR51" i="7" s="1"/>
  <c r="R17" i="18"/>
  <c r="R132" i="18" s="1"/>
  <c r="AA132" i="18" s="1"/>
  <c r="Q137" i="18"/>
  <c r="Z138" i="18" s="1"/>
  <c r="Q141" i="18"/>
  <c r="T146" i="18"/>
  <c r="P150" i="18"/>
  <c r="AK150" i="18" s="1"/>
  <c r="BV109" i="9" s="1"/>
  <c r="S151" i="18"/>
  <c r="AB162" i="18" s="1"/>
  <c r="S44" i="18"/>
  <c r="AB44" i="18"/>
  <c r="AB159" i="18" s="1"/>
  <c r="P162" i="18"/>
  <c r="P170" i="18"/>
  <c r="P174" i="18"/>
  <c r="S175" i="18"/>
  <c r="Z124" i="18"/>
  <c r="AA148" i="18"/>
  <c r="P137" i="18"/>
  <c r="T149" i="18"/>
  <c r="AC148" i="18"/>
  <c r="AC149" i="18" s="1"/>
  <c r="Q152" i="18"/>
  <c r="Q164" i="18"/>
  <c r="S166" i="18"/>
  <c r="R10" i="18"/>
  <c r="R125" i="18" s="1"/>
  <c r="AA10" i="18"/>
  <c r="AA125" i="18" s="1"/>
  <c r="Q138" i="18"/>
  <c r="Q142" i="18"/>
  <c r="Q150" i="18"/>
  <c r="AI150" i="18" s="1"/>
  <c r="BV51" i="7" s="1"/>
  <c r="S152" i="18"/>
  <c r="AB151" i="18" s="1"/>
  <c r="T155" i="18"/>
  <c r="Q162" i="18"/>
  <c r="S164" i="18"/>
  <c r="R50" i="18"/>
  <c r="R165" i="18" s="1"/>
  <c r="T167" i="18"/>
  <c r="Q170" i="18"/>
  <c r="AA170" i="18"/>
  <c r="AA169" i="18"/>
  <c r="Q174" i="18"/>
  <c r="CX13" i="9"/>
  <c r="CX11" i="9"/>
  <c r="AA83" i="9"/>
  <c r="BH83" i="9"/>
  <c r="L78" i="9"/>
  <c r="CX70" i="9"/>
  <c r="BN25" i="9"/>
  <c r="CX71" i="9"/>
  <c r="EB49" i="7"/>
  <c r="EC49" i="7"/>
  <c r="AA25" i="7"/>
  <c r="CM49" i="7"/>
  <c r="BN83" i="9"/>
  <c r="BN25" i="7"/>
  <c r="BE25" i="9"/>
  <c r="AY88" i="9"/>
  <c r="AJ25" i="7"/>
  <c r="BH25" i="7"/>
  <c r="BK25" i="9"/>
  <c r="AA149" i="19"/>
  <c r="R165" i="58"/>
  <c r="AD83" i="9"/>
  <c r="BH25" i="9"/>
  <c r="AA144" i="55"/>
  <c r="CL92" i="9"/>
  <c r="DJ43" i="7"/>
  <c r="CL30" i="9"/>
  <c r="P131" i="23"/>
  <c r="T123" i="27"/>
  <c r="S163" i="28"/>
  <c r="S104" i="28"/>
  <c r="T155" i="28"/>
  <c r="S142" i="28"/>
  <c r="Q158" i="29"/>
  <c r="AI158" i="29" s="1"/>
  <c r="Q139" i="29"/>
  <c r="S140" i="26"/>
  <c r="T140" i="27"/>
  <c r="AI161" i="29"/>
  <c r="CZ40" i="7" s="1"/>
  <c r="T151" i="29"/>
  <c r="P151" i="29"/>
  <c r="Q157" i="30"/>
  <c r="P130" i="24"/>
  <c r="P146" i="26"/>
  <c r="AI160" i="27"/>
  <c r="CW42" i="7" s="1"/>
  <c r="P129" i="30"/>
  <c r="AC82" i="31"/>
  <c r="T173" i="25"/>
  <c r="P162" i="26"/>
  <c r="T161" i="27"/>
  <c r="Q71" i="31"/>
  <c r="P175" i="31"/>
  <c r="P171" i="31"/>
  <c r="AJ171" i="31" s="1"/>
  <c r="EA38" i="9" s="1"/>
  <c r="T71" i="32"/>
  <c r="Q163" i="32"/>
  <c r="R124" i="32"/>
  <c r="AI171" i="35"/>
  <c r="EA34" i="7" s="1"/>
  <c r="P160" i="35"/>
  <c r="Q158" i="35"/>
  <c r="AI158" i="35"/>
  <c r="CQ34" i="7" s="1"/>
  <c r="S148" i="35"/>
  <c r="Q141" i="35"/>
  <c r="Q137" i="35"/>
  <c r="T153" i="34"/>
  <c r="P153" i="34"/>
  <c r="AK153" i="34" s="1"/>
  <c r="CE93" i="9" s="1"/>
  <c r="P174" i="37"/>
  <c r="P10" i="37"/>
  <c r="Z10" i="37"/>
  <c r="Z61" i="37" s="1"/>
  <c r="Z123" i="37"/>
  <c r="T10" i="32"/>
  <c r="T125" i="32" s="1"/>
  <c r="T124" i="32"/>
  <c r="Q64" i="33"/>
  <c r="T137" i="33"/>
  <c r="S127" i="34"/>
  <c r="Z10" i="35"/>
  <c r="Z125" i="35" s="1"/>
  <c r="T129" i="32"/>
  <c r="P129" i="32"/>
  <c r="P71" i="32"/>
  <c r="T64" i="32"/>
  <c r="Z123" i="32"/>
  <c r="Z10" i="32"/>
  <c r="Z125" i="32" s="1"/>
  <c r="Q146" i="33"/>
  <c r="S157" i="33"/>
  <c r="P10" i="33"/>
  <c r="P123" i="33"/>
  <c r="P67" i="34"/>
  <c r="P128" i="34"/>
  <c r="P126" i="34"/>
  <c r="Q126" i="36"/>
  <c r="AA124" i="36"/>
  <c r="T10" i="36"/>
  <c r="T125" i="36" s="1"/>
  <c r="T123" i="36"/>
  <c r="AC10" i="37"/>
  <c r="AC125" i="37" s="1"/>
  <c r="AK157" i="36"/>
  <c r="CN91" i="9" s="1"/>
  <c r="Q153" i="36"/>
  <c r="AI153" i="36" s="1"/>
  <c r="CE33" i="7"/>
  <c r="S142" i="36"/>
  <c r="Q140" i="36"/>
  <c r="AI140" i="36" s="1"/>
  <c r="AU33" i="7" s="1"/>
  <c r="S134" i="36"/>
  <c r="AB134" i="36" s="1"/>
  <c r="AB133" i="36"/>
  <c r="Q50" i="37"/>
  <c r="P145" i="37"/>
  <c r="AK140" i="40"/>
  <c r="AU87" i="9" s="1"/>
  <c r="AI140" i="40"/>
  <c r="AU29" i="7" s="1"/>
  <c r="AW29" i="7" s="1"/>
  <c r="Z28" i="42"/>
  <c r="Q127" i="42"/>
  <c r="P124" i="42"/>
  <c r="L22" i="7"/>
  <c r="S126" i="45"/>
  <c r="S86" i="50"/>
  <c r="Q158" i="54"/>
  <c r="S123" i="58"/>
  <c r="AA169" i="58"/>
  <c r="T98" i="54"/>
  <c r="S67" i="57"/>
  <c r="O52" i="10"/>
  <c r="P64" i="59"/>
  <c r="AI123" i="19"/>
  <c r="S164" i="19"/>
  <c r="AA82" i="19"/>
  <c r="AK82" i="19"/>
  <c r="Q98" i="19"/>
  <c r="CU26" i="7"/>
  <c r="AJ83" i="9"/>
  <c r="X25" i="7"/>
  <c r="AK171" i="31"/>
  <c r="EA96" i="9" s="1"/>
  <c r="AJ27" i="9"/>
  <c r="AY92" i="9"/>
  <c r="CU25" i="9"/>
  <c r="X83" i="9"/>
  <c r="CU83" i="9"/>
  <c r="X25" i="9"/>
  <c r="BE85" i="9"/>
  <c r="CU25" i="7"/>
  <c r="CC20" i="9"/>
  <c r="BB78" i="9"/>
  <c r="DJ98" i="9"/>
  <c r="AP78" i="9"/>
  <c r="DJ40" i="9"/>
  <c r="AP20" i="9"/>
  <c r="BB20" i="9"/>
  <c r="DJ40" i="7"/>
  <c r="CC78" i="9"/>
  <c r="BB20" i="7"/>
  <c r="AP20" i="7"/>
  <c r="CC20" i="7"/>
  <c r="EN25" i="9"/>
  <c r="I83" i="9"/>
  <c r="EN25" i="7"/>
  <c r="I25" i="9"/>
  <c r="EN83" i="9"/>
  <c r="DV16" i="7"/>
  <c r="AB123" i="61"/>
  <c r="AB10" i="61"/>
  <c r="AB125" i="61" s="1"/>
  <c r="R17" i="61"/>
  <c r="R132" i="61" s="1"/>
  <c r="AA132" i="61" s="1"/>
  <c r="AA142" i="61"/>
  <c r="AA139" i="61"/>
  <c r="AA137" i="61"/>
  <c r="AK157" i="61"/>
  <c r="AJ157" i="61"/>
  <c r="CN52" i="9" s="1"/>
  <c r="S163" i="61"/>
  <c r="S50" i="61"/>
  <c r="S165" i="61" s="1"/>
  <c r="P64" i="61"/>
  <c r="R32" i="61"/>
  <c r="R147" i="61" s="1"/>
  <c r="S151" i="61"/>
  <c r="T154" i="61"/>
  <c r="T44" i="61"/>
  <c r="AC154" i="61"/>
  <c r="AC44" i="61"/>
  <c r="AC159" i="61" s="1"/>
  <c r="T158" i="61"/>
  <c r="AB44" i="61"/>
  <c r="AB159" i="61" s="1"/>
  <c r="Q172" i="61"/>
  <c r="AK173" i="61"/>
  <c r="EG110" i="9" s="1"/>
  <c r="EI110" i="9" s="1"/>
  <c r="AJ173" i="61"/>
  <c r="EG52" i="9" s="1"/>
  <c r="AJ113" i="61"/>
  <c r="P124" i="61"/>
  <c r="AK124" i="61" s="1"/>
  <c r="E110" i="9" s="1"/>
  <c r="P126" i="61"/>
  <c r="R123" i="61"/>
  <c r="R10" i="61"/>
  <c r="AA123" i="61"/>
  <c r="S13" i="61"/>
  <c r="S126" i="61"/>
  <c r="R13" i="61"/>
  <c r="R128" i="61" s="1"/>
  <c r="Q17" i="61"/>
  <c r="Q132" i="61" s="1"/>
  <c r="Z132" i="61" s="1"/>
  <c r="AI132" i="61" s="1"/>
  <c r="W52" i="7" s="1"/>
  <c r="Q32" i="61"/>
  <c r="Q147" i="61" s="1"/>
  <c r="P148" i="61"/>
  <c r="S44" i="61"/>
  <c r="R163" i="61"/>
  <c r="R50" i="61"/>
  <c r="R165" i="61"/>
  <c r="P167" i="61"/>
  <c r="Q174" i="61"/>
  <c r="T126" i="61"/>
  <c r="T129" i="61"/>
  <c r="AJ140" i="61"/>
  <c r="AU52" i="9" s="1"/>
  <c r="AK140" i="61"/>
  <c r="AU110" i="9"/>
  <c r="AK171" i="61"/>
  <c r="EA110" i="9" s="1"/>
  <c r="EB110" i="9" s="1"/>
  <c r="S131" i="61"/>
  <c r="AA148" i="61"/>
  <c r="P44" i="61"/>
  <c r="P154" i="61"/>
  <c r="Z113" i="61"/>
  <c r="Z10" i="61"/>
  <c r="AA127" i="61"/>
  <c r="AA128" i="61" s="1"/>
  <c r="AA131" i="61"/>
  <c r="P32" i="61"/>
  <c r="Q150" i="61"/>
  <c r="AI150" i="61" s="1"/>
  <c r="BV52" i="7" s="1"/>
  <c r="BW52" i="7" s="1"/>
  <c r="T151" i="61"/>
  <c r="R44" i="61"/>
  <c r="R159" i="61" s="1"/>
  <c r="P166" i="61"/>
  <c r="T166" i="61"/>
  <c r="Q169" i="61"/>
  <c r="Q173" i="61"/>
  <c r="AI173" i="61" s="1"/>
  <c r="EG52" i="7" s="1"/>
  <c r="S175" i="61"/>
  <c r="AB144" i="61" s="1"/>
  <c r="AB163" i="61"/>
  <c r="P129" i="61"/>
  <c r="S153" i="61"/>
  <c r="Q155" i="61"/>
  <c r="AI155" i="61" s="1"/>
  <c r="CH52" i="7" s="1"/>
  <c r="AJ156" i="61"/>
  <c r="CK52" i="9"/>
  <c r="CM52" i="9" s="1"/>
  <c r="S157" i="61"/>
  <c r="Q44" i="61"/>
  <c r="Z44" i="61"/>
  <c r="Z159" i="61" s="1"/>
  <c r="P160" i="61"/>
  <c r="S161" i="61"/>
  <c r="AA151" i="61"/>
  <c r="AA152" i="61"/>
  <c r="P168" i="61"/>
  <c r="Q171" i="61"/>
  <c r="AI171" i="61" s="1"/>
  <c r="S173" i="61"/>
  <c r="AB124" i="61"/>
  <c r="AB148" i="61"/>
  <c r="AB149" i="61" s="1"/>
  <c r="S152" i="61"/>
  <c r="S156" i="61"/>
  <c r="S164" i="61"/>
  <c r="S172" i="61"/>
  <c r="AA172" i="61"/>
  <c r="AA133" i="61"/>
  <c r="AA162" i="61"/>
  <c r="AA170" i="61"/>
  <c r="AI126" i="36"/>
  <c r="BE27" i="7"/>
  <c r="AJ85" i="9"/>
  <c r="AJ27" i="7"/>
  <c r="AA149" i="18"/>
  <c r="O85" i="9"/>
  <c r="R10" i="25"/>
  <c r="R125" i="25" s="1"/>
  <c r="R124" i="25"/>
  <c r="AK171" i="26"/>
  <c r="EA101" i="9" s="1"/>
  <c r="P146" i="29"/>
  <c r="P32" i="29"/>
  <c r="S71" i="32"/>
  <c r="R165" i="47"/>
  <c r="CX12" i="7"/>
  <c r="AC123" i="29"/>
  <c r="AI126" i="38"/>
  <c r="P130" i="25"/>
  <c r="R126" i="25"/>
  <c r="AA127" i="25" s="1"/>
  <c r="AA128" i="25" s="1"/>
  <c r="AB127" i="43"/>
  <c r="AB13" i="43"/>
  <c r="AB128" i="43" s="1"/>
  <c r="AA126" i="43"/>
  <c r="AA13" i="43"/>
  <c r="AA128" i="43" s="1"/>
  <c r="S152" i="45"/>
  <c r="S166" i="45"/>
  <c r="T50" i="45"/>
  <c r="S44" i="45"/>
  <c r="T156" i="45"/>
  <c r="T44" i="45"/>
  <c r="T159" i="45" s="1"/>
  <c r="P156" i="45"/>
  <c r="R155" i="45"/>
  <c r="R130" i="45"/>
  <c r="AA130" i="45" s="1"/>
  <c r="R17" i="45"/>
  <c r="R132" i="45" s="1"/>
  <c r="AA132" i="45" s="1"/>
  <c r="AJ26" i="9"/>
  <c r="AA125" i="31"/>
  <c r="CL31" i="9"/>
  <c r="AA171" i="55"/>
  <c r="S163" i="21"/>
  <c r="P157" i="24"/>
  <c r="P157" i="38"/>
  <c r="T156" i="38"/>
  <c r="AA26" i="7"/>
  <c r="T129" i="43"/>
  <c r="AC131" i="43" s="1"/>
  <c r="T17" i="43"/>
  <c r="T132" i="43" s="1"/>
  <c r="AC132" i="43" s="1"/>
  <c r="O27" i="7"/>
  <c r="O27" i="9"/>
  <c r="AA156" i="21"/>
  <c r="AA167" i="29"/>
  <c r="T86" i="30"/>
  <c r="T146" i="30"/>
  <c r="S164" i="31"/>
  <c r="P164" i="31"/>
  <c r="P124" i="32"/>
  <c r="AJ124" i="32" s="1"/>
  <c r="E37" i="9" s="1"/>
  <c r="T154" i="33"/>
  <c r="Z82" i="36"/>
  <c r="AA174" i="37"/>
  <c r="AA161" i="41"/>
  <c r="Q67" i="41"/>
  <c r="Q158" i="42"/>
  <c r="AI158" i="42" s="1"/>
  <c r="R145" i="45"/>
  <c r="R32" i="45"/>
  <c r="R147" i="45"/>
  <c r="T144" i="45"/>
  <c r="L22" i="9"/>
  <c r="Q13" i="21"/>
  <c r="AA124" i="22"/>
  <c r="AA10" i="22"/>
  <c r="AA125" i="22" s="1"/>
  <c r="P129" i="23"/>
  <c r="T123" i="23"/>
  <c r="S168" i="23"/>
  <c r="S44" i="28"/>
  <c r="R127" i="30"/>
  <c r="R13" i="30"/>
  <c r="AB154" i="31"/>
  <c r="T145" i="37"/>
  <c r="AB126" i="41"/>
  <c r="T126" i="41"/>
  <c r="T13" i="41"/>
  <c r="T128" i="41" s="1"/>
  <c r="P163" i="42"/>
  <c r="P104" i="42"/>
  <c r="P144" i="42"/>
  <c r="T156" i="49"/>
  <c r="T98" i="49"/>
  <c r="Q86" i="49"/>
  <c r="Q147" i="49" s="1"/>
  <c r="Z44" i="21"/>
  <c r="Z159" i="21" s="1"/>
  <c r="S17" i="21"/>
  <c r="S124" i="23"/>
  <c r="T168" i="24"/>
  <c r="AJ157" i="25"/>
  <c r="CN44" i="9" s="1"/>
  <c r="CP44" i="9" s="1"/>
  <c r="Q164" i="27"/>
  <c r="P137" i="27"/>
  <c r="Q126" i="28"/>
  <c r="AI126" i="28" s="1"/>
  <c r="Q67" i="28"/>
  <c r="R156" i="28"/>
  <c r="P127" i="29"/>
  <c r="AC124" i="32"/>
  <c r="T126" i="33"/>
  <c r="S126" i="36"/>
  <c r="AJ124" i="36"/>
  <c r="E33" i="9" s="1"/>
  <c r="T129" i="38"/>
  <c r="AA133" i="21"/>
  <c r="Q173" i="27"/>
  <c r="T170" i="29"/>
  <c r="Q169" i="29"/>
  <c r="Z156" i="30"/>
  <c r="AJ156" i="30" s="1"/>
  <c r="CK39" i="9" s="1"/>
  <c r="AC154" i="30"/>
  <c r="S173" i="33"/>
  <c r="T71" i="35"/>
  <c r="Q127" i="35"/>
  <c r="P143" i="38"/>
  <c r="S126" i="38"/>
  <c r="AB127" i="38" s="1"/>
  <c r="Q123" i="38"/>
  <c r="T163" i="40"/>
  <c r="T10" i="40"/>
  <c r="T125" i="40" s="1"/>
  <c r="AA174" i="43"/>
  <c r="S86" i="44"/>
  <c r="S144" i="44"/>
  <c r="T44" i="46"/>
  <c r="T159" i="46" s="1"/>
  <c r="P158" i="46"/>
  <c r="Q157" i="46"/>
  <c r="Q44" i="46"/>
  <c r="P172" i="21"/>
  <c r="P124" i="21"/>
  <c r="AJ124" i="21" s="1"/>
  <c r="Q129" i="22"/>
  <c r="AI129" i="22" s="1"/>
  <c r="P134" i="23"/>
  <c r="AI157" i="27"/>
  <c r="CN42" i="7" s="1"/>
  <c r="CO42" i="7" s="1"/>
  <c r="S10" i="28"/>
  <c r="AB158" i="29"/>
  <c r="T158" i="29"/>
  <c r="T44" i="29"/>
  <c r="P173" i="30"/>
  <c r="P149" i="31"/>
  <c r="Q148" i="31"/>
  <c r="S126" i="32"/>
  <c r="T171" i="33"/>
  <c r="Q32" i="33"/>
  <c r="S136" i="33"/>
  <c r="P13" i="35"/>
  <c r="P126" i="35"/>
  <c r="T10" i="35"/>
  <c r="S154" i="39"/>
  <c r="AC127" i="39"/>
  <c r="S127" i="39"/>
  <c r="P10" i="39"/>
  <c r="P123" i="39"/>
  <c r="S50" i="40"/>
  <c r="S165" i="40" s="1"/>
  <c r="S163" i="40"/>
  <c r="DV28" i="7"/>
  <c r="Q163" i="48"/>
  <c r="Q50" i="48"/>
  <c r="T152" i="48"/>
  <c r="T148" i="48"/>
  <c r="AC148" i="48" s="1"/>
  <c r="AC149" i="48" s="1"/>
  <c r="T32" i="48"/>
  <c r="T144" i="48"/>
  <c r="T17" i="48"/>
  <c r="T129" i="48"/>
  <c r="AJ161" i="21"/>
  <c r="CZ48" i="9" s="1"/>
  <c r="DA48" i="9" s="1"/>
  <c r="T148" i="21"/>
  <c r="P13" i="21"/>
  <c r="Z124" i="21"/>
  <c r="Q171" i="22"/>
  <c r="AI171" i="22" s="1"/>
  <c r="EA47" i="7" s="1"/>
  <c r="T167" i="22"/>
  <c r="S145" i="23"/>
  <c r="P145" i="23"/>
  <c r="P139" i="23"/>
  <c r="Q145" i="25"/>
  <c r="Q162" i="26"/>
  <c r="Z151" i="26" s="1"/>
  <c r="S129" i="26"/>
  <c r="P141" i="28"/>
  <c r="Z133" i="28"/>
  <c r="P163" i="29"/>
  <c r="Q156" i="29"/>
  <c r="AI156" i="29"/>
  <c r="CK40" i="7" s="1"/>
  <c r="S144" i="29"/>
  <c r="T169" i="30"/>
  <c r="AC174" i="30" s="1"/>
  <c r="S143" i="30"/>
  <c r="S86" i="31"/>
  <c r="Q172" i="31"/>
  <c r="P148" i="31"/>
  <c r="P150" i="32"/>
  <c r="T142" i="32"/>
  <c r="T140" i="32"/>
  <c r="AA124" i="32"/>
  <c r="S160" i="33"/>
  <c r="Z155" i="33"/>
  <c r="Q155" i="33"/>
  <c r="AI155" i="33"/>
  <c r="CH36" i="7" s="1"/>
  <c r="CJ36" i="7" s="1"/>
  <c r="Q144" i="34"/>
  <c r="Q86" i="34"/>
  <c r="T67" i="36"/>
  <c r="T126" i="36"/>
  <c r="Q148" i="36"/>
  <c r="S131" i="36"/>
  <c r="AA82" i="41"/>
  <c r="P71" i="41"/>
  <c r="P132" i="41" s="1"/>
  <c r="AC155" i="46"/>
  <c r="T163" i="48"/>
  <c r="P50" i="48"/>
  <c r="P163" i="48"/>
  <c r="T155" i="48"/>
  <c r="T151" i="48"/>
  <c r="T146" i="48"/>
  <c r="T67" i="50"/>
  <c r="P71" i="20"/>
  <c r="P132" i="20" s="1"/>
  <c r="P98" i="20"/>
  <c r="P154" i="20"/>
  <c r="S104" i="20"/>
  <c r="S163" i="20"/>
  <c r="AC28" i="21"/>
  <c r="AC140" i="21"/>
  <c r="P146" i="22"/>
  <c r="T158" i="23"/>
  <c r="T173" i="24"/>
  <c r="S164" i="25"/>
  <c r="S153" i="26"/>
  <c r="P140" i="26"/>
  <c r="P137" i="26"/>
  <c r="S160" i="28"/>
  <c r="AA134" i="28"/>
  <c r="T173" i="30"/>
  <c r="Q172" i="30"/>
  <c r="Q171" i="31"/>
  <c r="AI171" i="31" s="1"/>
  <c r="EA38" i="7" s="1"/>
  <c r="T169" i="31"/>
  <c r="P169" i="31"/>
  <c r="T158" i="31"/>
  <c r="Q149" i="31"/>
  <c r="Q104" i="32"/>
  <c r="S175" i="32"/>
  <c r="T131" i="32"/>
  <c r="T144" i="33"/>
  <c r="P154" i="33"/>
  <c r="T150" i="33"/>
  <c r="P150" i="33"/>
  <c r="AK150" i="33" s="1"/>
  <c r="BV94" i="9" s="1"/>
  <c r="AA140" i="33"/>
  <c r="S124" i="34"/>
  <c r="Q129" i="35"/>
  <c r="AI129" i="35" s="1"/>
  <c r="P134" i="35"/>
  <c r="T129" i="36"/>
  <c r="P126" i="36"/>
  <c r="S174" i="37"/>
  <c r="P127" i="37"/>
  <c r="S170" i="39"/>
  <c r="AB170" i="39" s="1"/>
  <c r="AB28" i="39"/>
  <c r="S175" i="40"/>
  <c r="S172" i="40"/>
  <c r="S152" i="40"/>
  <c r="S141" i="40"/>
  <c r="P156" i="41"/>
  <c r="P152" i="41"/>
  <c r="AC127" i="41"/>
  <c r="Z13" i="41"/>
  <c r="Z128" i="41" s="1"/>
  <c r="Z126" i="41"/>
  <c r="Q126" i="41"/>
  <c r="S124" i="41"/>
  <c r="P123" i="41"/>
  <c r="Q148" i="44"/>
  <c r="Z148" i="44" s="1"/>
  <c r="S145" i="44"/>
  <c r="P134" i="44"/>
  <c r="T160" i="46"/>
  <c r="P160" i="46"/>
  <c r="P127" i="46"/>
  <c r="AK127" i="46" s="1"/>
  <c r="K81" i="9" s="1"/>
  <c r="M81" i="9" s="1"/>
  <c r="S50" i="51"/>
  <c r="T160" i="51"/>
  <c r="Q154" i="51"/>
  <c r="T32" i="51"/>
  <c r="T147" i="51" s="1"/>
  <c r="P146" i="51"/>
  <c r="P32" i="51"/>
  <c r="Q145" i="51"/>
  <c r="S127" i="21"/>
  <c r="AB10" i="21"/>
  <c r="AB125" i="21" s="1"/>
  <c r="P139" i="22"/>
  <c r="Q161" i="24"/>
  <c r="AI161" i="24" s="1"/>
  <c r="CZ45" i="7" s="1"/>
  <c r="DA45" i="7" s="1"/>
  <c r="Q129" i="24"/>
  <c r="AI129" i="24" s="1"/>
  <c r="T175" i="25"/>
  <c r="T131" i="25"/>
  <c r="T98" i="27"/>
  <c r="P157" i="27"/>
  <c r="T152" i="27"/>
  <c r="AC151" i="27" s="1"/>
  <c r="S141" i="27"/>
  <c r="Q134" i="27"/>
  <c r="CK41" i="7"/>
  <c r="CL41" i="7" s="1"/>
  <c r="AA170" i="28"/>
  <c r="P158" i="28"/>
  <c r="S149" i="28"/>
  <c r="T148" i="28"/>
  <c r="AC148" i="28" s="1"/>
  <c r="AC149" i="28" s="1"/>
  <c r="P143" i="28"/>
  <c r="S67" i="29"/>
  <c r="P64" i="29"/>
  <c r="T154" i="29"/>
  <c r="T104" i="30"/>
  <c r="T163" i="30"/>
  <c r="Q86" i="31"/>
  <c r="T174" i="31"/>
  <c r="Q141" i="31"/>
  <c r="S140" i="31"/>
  <c r="Q151" i="32"/>
  <c r="Q144" i="32"/>
  <c r="R13" i="32"/>
  <c r="R127" i="32"/>
  <c r="AB123" i="32"/>
  <c r="P130" i="33"/>
  <c r="Q161" i="33"/>
  <c r="AI161" i="33"/>
  <c r="CZ36" i="7" s="1"/>
  <c r="S145" i="33"/>
  <c r="T135" i="33"/>
  <c r="Q124" i="34"/>
  <c r="AI124" i="34" s="1"/>
  <c r="E35" i="7" s="1"/>
  <c r="T146" i="35"/>
  <c r="T86" i="35"/>
  <c r="P157" i="35"/>
  <c r="T155" i="35"/>
  <c r="T148" i="35"/>
  <c r="Q136" i="36"/>
  <c r="T134" i="36"/>
  <c r="AA10" i="36"/>
  <c r="P167" i="37"/>
  <c r="AI155" i="39"/>
  <c r="CH30" i="7" s="1"/>
  <c r="R154" i="39"/>
  <c r="S149" i="39"/>
  <c r="S141" i="39"/>
  <c r="T129" i="39"/>
  <c r="Q13" i="39"/>
  <c r="S142" i="40"/>
  <c r="S129" i="40"/>
  <c r="P155" i="41"/>
  <c r="P131" i="41"/>
  <c r="Q130" i="41"/>
  <c r="AI160" i="42"/>
  <c r="AK160" i="42"/>
  <c r="CW85" i="9" s="1"/>
  <c r="CY85" i="9" s="1"/>
  <c r="CX85" i="9"/>
  <c r="CW27" i="7"/>
  <c r="AA148" i="44"/>
  <c r="AA149" i="44"/>
  <c r="Q163" i="45"/>
  <c r="AA151" i="45"/>
  <c r="AC140" i="45"/>
  <c r="P172" i="47"/>
  <c r="P174" i="49"/>
  <c r="P172" i="49"/>
  <c r="S127" i="49"/>
  <c r="AA129" i="51"/>
  <c r="S86" i="53"/>
  <c r="S168" i="53"/>
  <c r="Q144" i="53"/>
  <c r="Q32" i="53"/>
  <c r="S156" i="34"/>
  <c r="T127" i="34"/>
  <c r="S64" i="35"/>
  <c r="T160" i="35"/>
  <c r="S150" i="35"/>
  <c r="AA130" i="36"/>
  <c r="Q155" i="36"/>
  <c r="AI155" i="36" s="1"/>
  <c r="CH33" i="7" s="1"/>
  <c r="CI33" i="7" s="1"/>
  <c r="Q149" i="36"/>
  <c r="Q131" i="36"/>
  <c r="P163" i="37"/>
  <c r="P104" i="37"/>
  <c r="P165" i="37" s="1"/>
  <c r="T174" i="37"/>
  <c r="T166" i="37"/>
  <c r="Q143" i="37"/>
  <c r="S141" i="37"/>
  <c r="Q135" i="37"/>
  <c r="AI160" i="39"/>
  <c r="CW30" i="7" s="1"/>
  <c r="T156" i="39"/>
  <c r="T139" i="39"/>
  <c r="T135" i="39"/>
  <c r="Q139" i="40"/>
  <c r="Q135" i="40"/>
  <c r="S133" i="40"/>
  <c r="Q130" i="40"/>
  <c r="Q167" i="41"/>
  <c r="AI167" i="41" s="1"/>
  <c r="DO28" i="7" s="1"/>
  <c r="P164" i="41"/>
  <c r="AA127" i="41"/>
  <c r="AC82" i="42"/>
  <c r="AI140" i="42"/>
  <c r="AU27" i="7" s="1"/>
  <c r="Q134" i="42"/>
  <c r="P123" i="42"/>
  <c r="AK82" i="43"/>
  <c r="T164" i="43"/>
  <c r="S157" i="43"/>
  <c r="T156" i="43"/>
  <c r="Q152" i="43"/>
  <c r="S98" i="44"/>
  <c r="P173" i="44"/>
  <c r="AJ173" i="44" s="1"/>
  <c r="EG25" i="9" s="1"/>
  <c r="P172" i="46"/>
  <c r="Q161" i="47"/>
  <c r="T168" i="48"/>
  <c r="AK82" i="53"/>
  <c r="T146" i="34"/>
  <c r="T172" i="35"/>
  <c r="Q167" i="35"/>
  <c r="T150" i="35"/>
  <c r="T130" i="35"/>
  <c r="S71" i="36"/>
  <c r="P64" i="36"/>
  <c r="Q173" i="36"/>
  <c r="AI173" i="36" s="1"/>
  <c r="EG33" i="7" s="1"/>
  <c r="T154" i="36"/>
  <c r="Q152" i="36"/>
  <c r="Q133" i="36"/>
  <c r="S127" i="36"/>
  <c r="T71" i="37"/>
  <c r="P71" i="37"/>
  <c r="Q123" i="37"/>
  <c r="AI123" i="37" s="1"/>
  <c r="Q64" i="37"/>
  <c r="T168" i="37"/>
  <c r="S164" i="37"/>
  <c r="S50" i="37"/>
  <c r="P164" i="37"/>
  <c r="P162" i="37"/>
  <c r="P160" i="37"/>
  <c r="S152" i="37"/>
  <c r="P151" i="37"/>
  <c r="S142" i="37"/>
  <c r="AB123" i="37"/>
  <c r="AB10" i="37"/>
  <c r="S123" i="37"/>
  <c r="S71" i="38"/>
  <c r="S164" i="39"/>
  <c r="Q163" i="39"/>
  <c r="T157" i="39"/>
  <c r="S130" i="39"/>
  <c r="AB126" i="40"/>
  <c r="Z13" i="40"/>
  <c r="Z128" i="40" s="1"/>
  <c r="Q126" i="40"/>
  <c r="AI126" i="40" s="1"/>
  <c r="P151" i="41"/>
  <c r="Q150" i="41"/>
  <c r="P146" i="41"/>
  <c r="Q145" i="41"/>
  <c r="S131" i="41"/>
  <c r="AB131" i="41" s="1"/>
  <c r="S17" i="41"/>
  <c r="S132" i="41" s="1"/>
  <c r="AB132" i="41" s="1"/>
  <c r="T130" i="41"/>
  <c r="Q17" i="41"/>
  <c r="Q132" i="41" s="1"/>
  <c r="Z132" i="41" s="1"/>
  <c r="AA13" i="41"/>
  <c r="AA128" i="41" s="1"/>
  <c r="T127" i="41"/>
  <c r="AI173" i="42"/>
  <c r="EG27" i="7" s="1"/>
  <c r="EI27" i="7" s="1"/>
  <c r="S104" i="43"/>
  <c r="S165" i="43" s="1"/>
  <c r="S164" i="43"/>
  <c r="S160" i="43"/>
  <c r="P160" i="43"/>
  <c r="Q150" i="43"/>
  <c r="Q167" i="44"/>
  <c r="AI167" i="44" s="1"/>
  <c r="Q127" i="44"/>
  <c r="Q175" i="45"/>
  <c r="Q13" i="45"/>
  <c r="AA148" i="48"/>
  <c r="T166" i="48"/>
  <c r="Q98" i="49"/>
  <c r="Q64" i="49"/>
  <c r="AI82" i="52"/>
  <c r="Z82" i="52"/>
  <c r="P98" i="54"/>
  <c r="P154" i="54"/>
  <c r="P150" i="54"/>
  <c r="T127" i="57"/>
  <c r="T67" i="57"/>
  <c r="S131" i="57"/>
  <c r="T10" i="57"/>
  <c r="T123" i="57"/>
  <c r="P104" i="19"/>
  <c r="P163" i="19"/>
  <c r="AL82" i="43"/>
  <c r="AC82" i="43"/>
  <c r="Q161" i="43"/>
  <c r="Q155" i="43"/>
  <c r="AI155" i="43" s="1"/>
  <c r="S144" i="43"/>
  <c r="P140" i="43"/>
  <c r="AK140" i="43" s="1"/>
  <c r="AU84" i="9" s="1"/>
  <c r="Z140" i="44"/>
  <c r="Z28" i="44"/>
  <c r="P138" i="44"/>
  <c r="P131" i="44"/>
  <c r="P123" i="44"/>
  <c r="AB113" i="45"/>
  <c r="T157" i="45"/>
  <c r="Q156" i="45"/>
  <c r="T152" i="45"/>
  <c r="P140" i="45"/>
  <c r="AA28" i="45"/>
  <c r="S138" i="45"/>
  <c r="T167" i="46"/>
  <c r="T146" i="46"/>
  <c r="P146" i="46"/>
  <c r="P142" i="46"/>
  <c r="T138" i="46"/>
  <c r="P138" i="46"/>
  <c r="P134" i="46"/>
  <c r="T168" i="47"/>
  <c r="P168" i="47"/>
  <c r="AI160" i="47"/>
  <c r="CW22" i="7"/>
  <c r="S149" i="47"/>
  <c r="AB148" i="47" s="1"/>
  <c r="AB149" i="47"/>
  <c r="S144" i="47"/>
  <c r="T143" i="47"/>
  <c r="S136" i="47"/>
  <c r="T135" i="47"/>
  <c r="S131" i="47"/>
  <c r="AB131" i="47"/>
  <c r="T130" i="47"/>
  <c r="S127" i="47"/>
  <c r="AC82" i="48"/>
  <c r="T172" i="48"/>
  <c r="T160" i="48"/>
  <c r="Q144" i="48"/>
  <c r="Q140" i="48"/>
  <c r="Q136" i="48"/>
  <c r="Q131" i="48"/>
  <c r="P175" i="49"/>
  <c r="Q174" i="49"/>
  <c r="P170" i="49"/>
  <c r="P162" i="49"/>
  <c r="Q161" i="49"/>
  <c r="S158" i="49"/>
  <c r="T141" i="49"/>
  <c r="T137" i="49"/>
  <c r="Q129" i="49"/>
  <c r="Q163" i="50"/>
  <c r="P157" i="51"/>
  <c r="AA82" i="51"/>
  <c r="Q155" i="52"/>
  <c r="AI155" i="52" s="1"/>
  <c r="CH17" i="7" s="1"/>
  <c r="T152" i="52"/>
  <c r="T149" i="52"/>
  <c r="T160" i="54"/>
  <c r="P155" i="54"/>
  <c r="AJ155" i="54" s="1"/>
  <c r="CH15" i="9" s="1"/>
  <c r="CI15" i="9" s="1"/>
  <c r="P151" i="54"/>
  <c r="P134" i="54"/>
  <c r="Z127" i="54"/>
  <c r="AI127" i="54" s="1"/>
  <c r="K15" i="7" s="1"/>
  <c r="Q50" i="55"/>
  <c r="Q164" i="55"/>
  <c r="Q167" i="43"/>
  <c r="AI167" i="43" s="1"/>
  <c r="DO26" i="7"/>
  <c r="DP26" i="7" s="1"/>
  <c r="DQ26" i="7"/>
  <c r="Q140" i="43"/>
  <c r="AI140" i="43" s="1"/>
  <c r="AU26" i="7" s="1"/>
  <c r="AW26" i="7" s="1"/>
  <c r="AA28" i="43"/>
  <c r="AA139" i="43" s="1"/>
  <c r="AC13" i="43"/>
  <c r="AC128" i="43" s="1"/>
  <c r="AC126" i="43"/>
  <c r="AC113" i="44"/>
  <c r="P143" i="44"/>
  <c r="T135" i="44"/>
  <c r="AB127" i="44"/>
  <c r="R126" i="44"/>
  <c r="R13" i="44"/>
  <c r="R128" i="44" s="1"/>
  <c r="T163" i="45"/>
  <c r="S135" i="45"/>
  <c r="P123" i="45"/>
  <c r="T152" i="46"/>
  <c r="P152" i="46"/>
  <c r="T169" i="47"/>
  <c r="S145" i="47"/>
  <c r="T144" i="47"/>
  <c r="T140" i="47"/>
  <c r="S137" i="47"/>
  <c r="T136" i="47"/>
  <c r="S133" i="47"/>
  <c r="S168" i="48"/>
  <c r="R13" i="48"/>
  <c r="R128" i="48" s="1"/>
  <c r="P171" i="49"/>
  <c r="P163" i="49"/>
  <c r="Q162" i="49"/>
  <c r="S151" i="49"/>
  <c r="T150" i="49"/>
  <c r="AA148" i="49"/>
  <c r="AA149" i="49" s="1"/>
  <c r="S139" i="49"/>
  <c r="Q145" i="50"/>
  <c r="S143" i="50"/>
  <c r="S139" i="50"/>
  <c r="T138" i="50"/>
  <c r="P134" i="50"/>
  <c r="Q174" i="51"/>
  <c r="S166" i="51"/>
  <c r="Q164" i="51"/>
  <c r="Q155" i="53"/>
  <c r="AI155" i="53" s="1"/>
  <c r="CH16" i="7" s="1"/>
  <c r="CJ16" i="7" s="1"/>
  <c r="S144" i="53"/>
  <c r="T166" i="55"/>
  <c r="S146" i="55"/>
  <c r="Q161" i="56"/>
  <c r="T129" i="57"/>
  <c r="T71" i="57"/>
  <c r="AI113" i="53"/>
  <c r="S64" i="53"/>
  <c r="Q160" i="53"/>
  <c r="AI160" i="53" s="1"/>
  <c r="CW16" i="7" s="1"/>
  <c r="CX16" i="7" s="1"/>
  <c r="S130" i="53"/>
  <c r="AB130" i="53" s="1"/>
  <c r="P86" i="54"/>
  <c r="Q170" i="54"/>
  <c r="Q137" i="54"/>
  <c r="S144" i="55"/>
  <c r="S131" i="55"/>
  <c r="T158" i="56"/>
  <c r="P158" i="56"/>
  <c r="P152" i="56"/>
  <c r="P64" i="57"/>
  <c r="AA61" i="57"/>
  <c r="AA176" i="57" s="1"/>
  <c r="S64" i="58"/>
  <c r="Q50" i="58"/>
  <c r="Q165" i="58" s="1"/>
  <c r="S160" i="59"/>
  <c r="R10" i="59"/>
  <c r="R123" i="59"/>
  <c r="P139" i="59"/>
  <c r="AI167" i="18"/>
  <c r="AJ167" i="18" s="1"/>
  <c r="DO51" i="9" s="1"/>
  <c r="DO51" i="7"/>
  <c r="DP51" i="7" s="1"/>
  <c r="R164" i="50"/>
  <c r="R50" i="50"/>
  <c r="R165" i="50" s="1"/>
  <c r="T50" i="50"/>
  <c r="P50" i="50"/>
  <c r="S160" i="50"/>
  <c r="AI113" i="51"/>
  <c r="P150" i="51"/>
  <c r="AA113" i="52"/>
  <c r="S163" i="52"/>
  <c r="S50" i="52"/>
  <c r="Q126" i="52"/>
  <c r="AB82" i="53"/>
  <c r="P175" i="53"/>
  <c r="Q174" i="53"/>
  <c r="P171" i="53"/>
  <c r="Q170" i="53"/>
  <c r="P151" i="53"/>
  <c r="Q150" i="53"/>
  <c r="P174" i="54"/>
  <c r="P168" i="54"/>
  <c r="S129" i="54"/>
  <c r="AB131" i="54" s="1"/>
  <c r="AK113" i="55"/>
  <c r="T171" i="55"/>
  <c r="S162" i="55"/>
  <c r="S104" i="56"/>
  <c r="S165" i="56" s="1"/>
  <c r="S163" i="56"/>
  <c r="S153" i="56"/>
  <c r="Q149" i="56"/>
  <c r="AA148" i="56"/>
  <c r="S154" i="57"/>
  <c r="S98" i="57"/>
  <c r="S143" i="57"/>
  <c r="S142" i="57"/>
  <c r="S141" i="57"/>
  <c r="S139" i="57"/>
  <c r="S138" i="57"/>
  <c r="P104" i="58"/>
  <c r="P163" i="58"/>
  <c r="S124" i="58"/>
  <c r="P50" i="59"/>
  <c r="P165" i="59"/>
  <c r="P163" i="59"/>
  <c r="P44" i="59"/>
  <c r="P173" i="58"/>
  <c r="P164" i="58"/>
  <c r="P163" i="57"/>
  <c r="AB134" i="20"/>
  <c r="AI150" i="20"/>
  <c r="BV49" i="7"/>
  <c r="Q164" i="20"/>
  <c r="AA155" i="19"/>
  <c r="P145" i="19"/>
  <c r="P86" i="19"/>
  <c r="AA28" i="18"/>
  <c r="AA137" i="18" s="1"/>
  <c r="T136" i="55"/>
  <c r="P67" i="56"/>
  <c r="T173" i="56"/>
  <c r="P173" i="56"/>
  <c r="Q172" i="56"/>
  <c r="Q164" i="56"/>
  <c r="S162" i="56"/>
  <c r="T138" i="56"/>
  <c r="P138" i="56"/>
  <c r="P127" i="56"/>
  <c r="P98" i="57"/>
  <c r="P67" i="57"/>
  <c r="P128" i="57"/>
  <c r="AC61" i="57"/>
  <c r="AC176" i="57" s="1"/>
  <c r="AC160" i="57"/>
  <c r="S158" i="57"/>
  <c r="S135" i="57"/>
  <c r="S134" i="57"/>
  <c r="Q126" i="57"/>
  <c r="S164" i="58"/>
  <c r="S162" i="59"/>
  <c r="H28" i="15"/>
  <c r="P123" i="57"/>
  <c r="S10" i="20"/>
  <c r="S125" i="20" s="1"/>
  <c r="P133" i="20"/>
  <c r="AI168" i="19"/>
  <c r="DR50" i="7" s="1"/>
  <c r="S98" i="19"/>
  <c r="Q136" i="55"/>
  <c r="P134" i="55"/>
  <c r="S175" i="56"/>
  <c r="S171" i="56"/>
  <c r="P170" i="56"/>
  <c r="S124" i="56"/>
  <c r="AB113" i="57"/>
  <c r="Q98" i="57"/>
  <c r="Q67" i="57"/>
  <c r="Q128" i="57"/>
  <c r="T64" i="57"/>
  <c r="T125" i="57"/>
  <c r="Q157" i="57"/>
  <c r="Q152" i="57"/>
  <c r="Q151" i="57"/>
  <c r="Q149" i="57"/>
  <c r="P67" i="58"/>
  <c r="Q64" i="58"/>
  <c r="T64" i="59"/>
  <c r="T50" i="59"/>
  <c r="G28" i="15"/>
  <c r="I28" i="15"/>
  <c r="P170" i="59"/>
  <c r="P138" i="20"/>
  <c r="S67" i="20"/>
  <c r="S98" i="20"/>
  <c r="S159" i="20" s="1"/>
  <c r="S154" i="20"/>
  <c r="T155" i="20"/>
  <c r="P157" i="19"/>
  <c r="AJ113" i="59"/>
  <c r="L28" i="15"/>
  <c r="Z10" i="20"/>
  <c r="Z124" i="20"/>
  <c r="S135" i="20"/>
  <c r="T138" i="20"/>
  <c r="AB28" i="20"/>
  <c r="P141" i="20"/>
  <c r="S142" i="20"/>
  <c r="S126" i="19"/>
  <c r="Z28" i="19"/>
  <c r="Z140" i="19"/>
  <c r="R32" i="19"/>
  <c r="R147" i="19"/>
  <c r="S156" i="19"/>
  <c r="Q67" i="19"/>
  <c r="S123" i="59"/>
  <c r="S64" i="59"/>
  <c r="AC61" i="59"/>
  <c r="AC176" i="59" s="1"/>
  <c r="J28" i="15"/>
  <c r="Q129" i="20"/>
  <c r="P130" i="20"/>
  <c r="P136" i="20"/>
  <c r="AI168" i="20"/>
  <c r="DR49" i="7" s="1"/>
  <c r="DS49" i="7" s="1"/>
  <c r="AB28" i="19"/>
  <c r="AB140" i="19"/>
  <c r="R44" i="19"/>
  <c r="R159" i="19" s="1"/>
  <c r="R155" i="19"/>
  <c r="Z44" i="19"/>
  <c r="Z159" i="19" s="1"/>
  <c r="Z156" i="19"/>
  <c r="T166" i="19"/>
  <c r="T129" i="18"/>
  <c r="T17" i="18"/>
  <c r="S50" i="19"/>
  <c r="Q172" i="19"/>
  <c r="Z170" i="19" s="1"/>
  <c r="AI170" i="19" s="1"/>
  <c r="DX50" i="7" s="1"/>
  <c r="P173" i="19"/>
  <c r="AJ173" i="19" s="1"/>
  <c r="EG50" i="9" s="1"/>
  <c r="AL82" i="20"/>
  <c r="S133" i="18"/>
  <c r="P175" i="19"/>
  <c r="AC82" i="19"/>
  <c r="AL82" i="19"/>
  <c r="S126" i="18"/>
  <c r="S17" i="18"/>
  <c r="S132" i="18" s="1"/>
  <c r="S32" i="18"/>
  <c r="AI153" i="18"/>
  <c r="CE51" i="7" s="1"/>
  <c r="CG51" i="7" s="1"/>
  <c r="AI173" i="18"/>
  <c r="EG51" i="7" s="1"/>
  <c r="P13" i="18"/>
  <c r="T157" i="18"/>
  <c r="AI171" i="18"/>
  <c r="EA51" i="7" s="1"/>
  <c r="EC51" i="7" s="1"/>
  <c r="P173" i="18"/>
  <c r="P123" i="18"/>
  <c r="S123" i="18"/>
  <c r="T168" i="18"/>
  <c r="AK168" i="61"/>
  <c r="DR110" i="9"/>
  <c r="AJ168" i="61"/>
  <c r="DR52" i="9" s="1"/>
  <c r="X29" i="7"/>
  <c r="X26" i="7"/>
  <c r="AI129" i="20"/>
  <c r="P147" i="19"/>
  <c r="AK173" i="18"/>
  <c r="EG109" i="9"/>
  <c r="AJ173" i="18"/>
  <c r="EG51" i="9" s="1"/>
  <c r="EH51" i="9" s="1"/>
  <c r="R128" i="49"/>
  <c r="AK173" i="44"/>
  <c r="EG83" i="9" s="1"/>
  <c r="U28" i="9"/>
  <c r="AB131" i="40"/>
  <c r="DD87" i="9"/>
  <c r="CK39" i="7"/>
  <c r="CM39" i="7" s="1"/>
  <c r="DA85" i="9"/>
  <c r="AY31" i="7"/>
  <c r="BE28" i="9"/>
  <c r="L80" i="9"/>
  <c r="U85" i="9"/>
  <c r="Q147" i="53"/>
  <c r="BE87" i="9"/>
  <c r="R26" i="7"/>
  <c r="CC24" i="7"/>
  <c r="BE84" i="9"/>
  <c r="CL90" i="9"/>
  <c r="AA138" i="18"/>
  <c r="DA29" i="9"/>
  <c r="DA29" i="7"/>
  <c r="CC24" i="9"/>
  <c r="BE26" i="9"/>
  <c r="AA26" i="9"/>
  <c r="Z125" i="20"/>
  <c r="CR13" i="7"/>
  <c r="CX69" i="9"/>
  <c r="U26" i="9"/>
  <c r="U29" i="9"/>
  <c r="CC23" i="7"/>
  <c r="BN27" i="7"/>
  <c r="R29" i="7"/>
  <c r="BK26" i="7"/>
  <c r="BN27" i="9"/>
  <c r="CC22" i="9"/>
  <c r="CC22" i="7"/>
  <c r="CO14" i="7"/>
  <c r="AP24" i="7"/>
  <c r="AD27" i="7"/>
  <c r="R26" i="9"/>
  <c r="CL32" i="9"/>
  <c r="AG26" i="7"/>
  <c r="AP22" i="7"/>
  <c r="AD84" i="9"/>
  <c r="CO70" i="9"/>
  <c r="AJ28" i="7"/>
  <c r="BE29" i="9"/>
  <c r="O26" i="7"/>
  <c r="R84" i="9"/>
  <c r="DA28" i="7"/>
  <c r="AG86" i="9"/>
  <c r="AD26" i="7"/>
  <c r="CU28" i="9"/>
  <c r="AY89" i="9"/>
  <c r="X84" i="9"/>
  <c r="AP82" i="9"/>
  <c r="AA84" i="9"/>
  <c r="CI36" i="7"/>
  <c r="AD29" i="7"/>
  <c r="AD29" i="9"/>
  <c r="AG27" i="7"/>
  <c r="CO13" i="9"/>
  <c r="CO71" i="9"/>
  <c r="BB80" i="9"/>
  <c r="AJ28" i="9"/>
  <c r="AY31" i="9"/>
  <c r="DA27" i="7"/>
  <c r="X28" i="7"/>
  <c r="AG28" i="7"/>
  <c r="X26" i="9"/>
  <c r="AA85" i="9"/>
  <c r="BB22" i="7"/>
  <c r="DD29" i="9"/>
  <c r="X86" i="9"/>
  <c r="BK84" i="9"/>
  <c r="AD28" i="7"/>
  <c r="AG84" i="9"/>
  <c r="R28" i="7"/>
  <c r="AP24" i="9"/>
  <c r="AD26" i="9"/>
  <c r="AG29" i="7"/>
  <c r="AD85" i="9"/>
  <c r="BB79" i="9"/>
  <c r="CU26" i="9"/>
  <c r="U27" i="9"/>
  <c r="DD29" i="7"/>
  <c r="U86" i="9"/>
  <c r="AY33" i="9"/>
  <c r="DJ99" i="9"/>
  <c r="AJ87" i="9"/>
  <c r="BK27" i="7"/>
  <c r="CU85" i="9"/>
  <c r="DD26" i="7"/>
  <c r="X85" i="9"/>
  <c r="BB21" i="9"/>
  <c r="CC23" i="9"/>
  <c r="BN84" i="9"/>
  <c r="CR12" i="9"/>
  <c r="CR14" i="7"/>
  <c r="BK27" i="9"/>
  <c r="CO11" i="7"/>
  <c r="CO12" i="9"/>
  <c r="DD28" i="7"/>
  <c r="AP21" i="9"/>
  <c r="AP80" i="9"/>
  <c r="CR69" i="9"/>
  <c r="BN85" i="9"/>
  <c r="DA26" i="7"/>
  <c r="AY32" i="9"/>
  <c r="CR14" i="9"/>
  <c r="I29" i="7"/>
  <c r="AP79" i="9"/>
  <c r="AP22" i="9"/>
  <c r="CC21" i="7"/>
  <c r="O26" i="9"/>
  <c r="X27" i="9"/>
  <c r="AJ29" i="9"/>
  <c r="BK26" i="9"/>
  <c r="AA27" i="9"/>
  <c r="R85" i="9"/>
  <c r="BN26" i="9"/>
  <c r="CR70" i="9"/>
  <c r="BK85" i="9"/>
  <c r="DA86" i="9"/>
  <c r="O29" i="9"/>
  <c r="AA29" i="7"/>
  <c r="DA84" i="9"/>
  <c r="BN28" i="9"/>
  <c r="CO72" i="9"/>
  <c r="CC80" i="9"/>
  <c r="CR11" i="7"/>
  <c r="DD26" i="9"/>
  <c r="CC21" i="9"/>
  <c r="AY91" i="9"/>
  <c r="AP23" i="9"/>
  <c r="CR12" i="7"/>
  <c r="CO69" i="9"/>
  <c r="BB23" i="9"/>
  <c r="AA86" i="9"/>
  <c r="DD86" i="9"/>
  <c r="AG87" i="9"/>
  <c r="AY33" i="7"/>
  <c r="EN87" i="9"/>
  <c r="BH26" i="7"/>
  <c r="BB21" i="7"/>
  <c r="AD27" i="9"/>
  <c r="AJ29" i="7"/>
  <c r="R29" i="9"/>
  <c r="AA27" i="7"/>
  <c r="BN26" i="7"/>
  <c r="CR72" i="9"/>
  <c r="CO13" i="7"/>
  <c r="AG27" i="9"/>
  <c r="CO11" i="9"/>
  <c r="R27" i="9"/>
  <c r="O28" i="9"/>
  <c r="DA28" i="9"/>
  <c r="BH27" i="9"/>
  <c r="O29" i="7"/>
  <c r="AA29" i="9"/>
  <c r="DD28" i="9"/>
  <c r="AP21" i="7"/>
  <c r="DA26" i="9"/>
  <c r="AG29" i="9"/>
  <c r="CR11" i="9"/>
  <c r="CC79" i="9"/>
  <c r="I84" i="9"/>
  <c r="R87" i="9"/>
  <c r="I27" i="9"/>
  <c r="EN84" i="9"/>
  <c r="I86" i="9"/>
  <c r="DJ44" i="9"/>
  <c r="CU27" i="9"/>
  <c r="I26" i="9"/>
  <c r="EN29" i="7"/>
  <c r="CU27" i="7"/>
  <c r="EN86" i="9"/>
  <c r="DJ41" i="9"/>
  <c r="BH84" i="9"/>
  <c r="BK28" i="9"/>
  <c r="EN28" i="9"/>
  <c r="I28" i="9"/>
  <c r="DJ102" i="9"/>
  <c r="BH29" i="7"/>
  <c r="BH26" i="9"/>
  <c r="DJ42" i="9"/>
  <c r="DJ42" i="7"/>
  <c r="BK28" i="7"/>
  <c r="EN26" i="9"/>
  <c r="BH28" i="7"/>
  <c r="DJ41" i="7"/>
  <c r="BH87" i="9"/>
  <c r="I27" i="7"/>
  <c r="EN27" i="7"/>
  <c r="DJ100" i="9"/>
  <c r="EN27" i="9"/>
  <c r="BH85" i="9"/>
  <c r="DT27" i="9"/>
  <c r="BK87" i="9"/>
  <c r="U87" i="9"/>
  <c r="CR71" i="9"/>
  <c r="DJ101" i="9"/>
  <c r="AG26" i="9"/>
  <c r="X87" i="9"/>
  <c r="BB24" i="9"/>
  <c r="L82" i="9"/>
  <c r="L79" i="9"/>
  <c r="DD84" i="9"/>
  <c r="AY90" i="9"/>
  <c r="U84" i="9"/>
  <c r="CL89" i="9"/>
  <c r="CX14" i="9"/>
  <c r="AD86" i="9"/>
  <c r="AG85" i="9"/>
  <c r="O84" i="9"/>
  <c r="BB22" i="9"/>
  <c r="CU84" i="9"/>
  <c r="AJ86" i="9"/>
  <c r="DJ43" i="9"/>
  <c r="AA87" i="9"/>
  <c r="DA27" i="9"/>
  <c r="BB82" i="9"/>
  <c r="DD85" i="9"/>
  <c r="CR13" i="9"/>
  <c r="BE27" i="9"/>
  <c r="CU29" i="9"/>
  <c r="L21" i="9"/>
  <c r="CI71" i="9"/>
  <c r="I26" i="7"/>
  <c r="BE28" i="7"/>
  <c r="X27" i="7"/>
  <c r="DQ13" i="7"/>
  <c r="DP13" i="7"/>
  <c r="EN26" i="7"/>
  <c r="DD27" i="7"/>
  <c r="BE26" i="7"/>
  <c r="CX11" i="7"/>
  <c r="BB23" i="7"/>
  <c r="DP38" i="7"/>
  <c r="AK157" i="62"/>
  <c r="CN111" i="9"/>
  <c r="CP111" i="9" s="1"/>
  <c r="AJ157" i="62"/>
  <c r="CN53" i="9"/>
  <c r="CP53" i="9" s="1"/>
  <c r="AK153" i="62"/>
  <c r="CE111" i="9" s="1"/>
  <c r="AJ153" i="62"/>
  <c r="CE53" i="9" s="1"/>
  <c r="CG53" i="9" s="1"/>
  <c r="EN85" i="9"/>
  <c r="BH28" i="9"/>
  <c r="I85" i="9"/>
  <c r="DA87" i="9"/>
  <c r="CX12" i="9"/>
  <c r="CJ90" i="9"/>
  <c r="EI32" i="7"/>
  <c r="CX13" i="7"/>
  <c r="EN28" i="7"/>
  <c r="EI30" i="7"/>
  <c r="CF49" i="7"/>
  <c r="AP23" i="7"/>
  <c r="CL34" i="7"/>
  <c r="BN28" i="7"/>
  <c r="O28" i="7"/>
  <c r="L23" i="7"/>
  <c r="BK29" i="7"/>
  <c r="BH27" i="7"/>
  <c r="DT32" i="7"/>
  <c r="CL33" i="7"/>
  <c r="R27" i="7"/>
  <c r="U27" i="7"/>
  <c r="CL32" i="7"/>
  <c r="CU29" i="7"/>
  <c r="AY32" i="7"/>
  <c r="CO12" i="7"/>
  <c r="BE29" i="7"/>
  <c r="U28" i="7"/>
  <c r="DA48" i="7"/>
  <c r="I28" i="7"/>
  <c r="L24" i="7"/>
  <c r="CU28" i="7"/>
  <c r="DQ24" i="7"/>
  <c r="CX14" i="7"/>
  <c r="I29" i="9"/>
  <c r="AD28" i="9"/>
  <c r="CC81" i="9"/>
  <c r="BN87" i="9"/>
  <c r="R86" i="9"/>
  <c r="AA28" i="9"/>
  <c r="CO14" i="9"/>
  <c r="CC82" i="9"/>
  <c r="CL34" i="9"/>
  <c r="CL52" i="9"/>
  <c r="BH86" i="9"/>
  <c r="BB81" i="9"/>
  <c r="BK86" i="9"/>
  <c r="L81" i="9"/>
  <c r="AY34" i="9"/>
  <c r="R28" i="9"/>
  <c r="L23" i="9"/>
  <c r="BE86" i="9"/>
  <c r="AG28" i="9"/>
  <c r="O86" i="9"/>
  <c r="I87" i="9"/>
  <c r="X29" i="9"/>
  <c r="CL33" i="9"/>
  <c r="CL91" i="9"/>
  <c r="DD27" i="9"/>
  <c r="Z131" i="63"/>
  <c r="AC10" i="63"/>
  <c r="AC125" i="63" s="1"/>
  <c r="Q13" i="63"/>
  <c r="Q128" i="63"/>
  <c r="P129" i="63"/>
  <c r="T129" i="63"/>
  <c r="Q17" i="63"/>
  <c r="Q132" i="63" s="1"/>
  <c r="Z132" i="63" s="1"/>
  <c r="P133" i="63"/>
  <c r="T133" i="63"/>
  <c r="T137" i="63"/>
  <c r="T141" i="63"/>
  <c r="P145" i="63"/>
  <c r="R32" i="63"/>
  <c r="R147" i="63"/>
  <c r="P153" i="63"/>
  <c r="AJ153" i="63" s="1"/>
  <c r="CE54" i="9" s="1"/>
  <c r="T153" i="63"/>
  <c r="P157" i="63"/>
  <c r="T157" i="63"/>
  <c r="Q160" i="63"/>
  <c r="AI160" i="63"/>
  <c r="CW54" i="7" s="1"/>
  <c r="T161" i="63"/>
  <c r="S162" i="63"/>
  <c r="P50" i="63"/>
  <c r="T50" i="63"/>
  <c r="Q168" i="63"/>
  <c r="AI168" i="63"/>
  <c r="DR54" i="7" s="1"/>
  <c r="DS54" i="7" s="1"/>
  <c r="T169" i="63"/>
  <c r="S170" i="63"/>
  <c r="AK173" i="63"/>
  <c r="EG112" i="9" s="1"/>
  <c r="AJ173" i="63"/>
  <c r="EG54" i="9" s="1"/>
  <c r="T173" i="63"/>
  <c r="S174" i="63"/>
  <c r="AA163" i="63"/>
  <c r="AA144" i="63"/>
  <c r="AA135" i="63"/>
  <c r="S123" i="63"/>
  <c r="R124" i="63"/>
  <c r="AJ124" i="63" s="1"/>
  <c r="E54" i="9" s="1"/>
  <c r="AB124" i="63"/>
  <c r="R17" i="63"/>
  <c r="R132" i="63" s="1"/>
  <c r="AA132" i="63" s="1"/>
  <c r="AK158" i="63"/>
  <c r="CQ112" i="9" s="1"/>
  <c r="AJ158" i="63"/>
  <c r="CQ54" i="9"/>
  <c r="CS54" i="9" s="1"/>
  <c r="S44" i="63"/>
  <c r="AB44" i="63"/>
  <c r="AK166" i="63"/>
  <c r="DL112" i="9" s="1"/>
  <c r="AJ166" i="63"/>
  <c r="DL54" i="9" s="1"/>
  <c r="Z172" i="63"/>
  <c r="Z169" i="63"/>
  <c r="AI169" i="63" s="1"/>
  <c r="Q64" i="63"/>
  <c r="S124" i="63"/>
  <c r="AA10" i="63"/>
  <c r="AA125" i="63" s="1"/>
  <c r="AA131" i="63"/>
  <c r="AA130" i="63"/>
  <c r="AK155" i="63"/>
  <c r="CH112" i="9" s="1"/>
  <c r="CJ112" i="9" s="1"/>
  <c r="AJ155" i="63"/>
  <c r="CH54" i="9" s="1"/>
  <c r="CI54" i="9"/>
  <c r="P44" i="63"/>
  <c r="P159" i="63"/>
  <c r="T44" i="63"/>
  <c r="AC44" i="63"/>
  <c r="AC159" i="63" s="1"/>
  <c r="AA172" i="63"/>
  <c r="AA169" i="63"/>
  <c r="AA127" i="63"/>
  <c r="AA128" i="63" s="1"/>
  <c r="Q145" i="63"/>
  <c r="Z174" i="63"/>
  <c r="AB10" i="63"/>
  <c r="AB125" i="63" s="1"/>
  <c r="P13" i="63"/>
  <c r="P128" i="63" s="1"/>
  <c r="T13" i="63"/>
  <c r="T17" i="63"/>
  <c r="AA133" i="63"/>
  <c r="S137" i="63"/>
  <c r="AK140" i="63"/>
  <c r="AU112" i="9" s="1"/>
  <c r="AJ140" i="63"/>
  <c r="AU54" i="9" s="1"/>
  <c r="AV54" i="9" s="1"/>
  <c r="T140" i="63"/>
  <c r="S141" i="63"/>
  <c r="P144" i="63"/>
  <c r="AC149" i="63"/>
  <c r="P152" i="63"/>
  <c r="T152" i="63"/>
  <c r="AC152" i="63" s="1"/>
  <c r="Q155" i="63"/>
  <c r="AI155" i="63" s="1"/>
  <c r="CH54" i="7" s="1"/>
  <c r="AK156" i="63"/>
  <c r="AJ156" i="63"/>
  <c r="CK54" i="9"/>
  <c r="T156" i="63"/>
  <c r="Q44" i="63"/>
  <c r="Q159" i="63" s="1"/>
  <c r="AI159" i="63" s="1"/>
  <c r="CT54" i="7" s="1"/>
  <c r="Z44" i="63"/>
  <c r="Z159" i="63" s="1"/>
  <c r="S161" i="63"/>
  <c r="AA162" i="63"/>
  <c r="P164" i="63"/>
  <c r="T164" i="63"/>
  <c r="S50" i="63"/>
  <c r="Q167" i="63"/>
  <c r="AI167" i="63"/>
  <c r="DO54" i="7" s="1"/>
  <c r="DP54" i="7" s="1"/>
  <c r="AK168" i="63"/>
  <c r="DR112" i="9" s="1"/>
  <c r="AJ168" i="63"/>
  <c r="DR54" i="9" s="1"/>
  <c r="S169" i="63"/>
  <c r="AB172" i="63" s="1"/>
  <c r="T172" i="63"/>
  <c r="S173" i="63"/>
  <c r="AA151" i="63"/>
  <c r="Z170" i="63"/>
  <c r="AI170" i="63" s="1"/>
  <c r="DX54" i="7" s="1"/>
  <c r="AK153" i="63"/>
  <c r="CE112" i="9" s="1"/>
  <c r="BK29" i="9"/>
  <c r="X28" i="9"/>
  <c r="CU87" i="9"/>
  <c r="BN29" i="9"/>
  <c r="EN29" i="9"/>
  <c r="CU86" i="9"/>
  <c r="BH29" i="9"/>
  <c r="AP81" i="9"/>
  <c r="CF53" i="9"/>
  <c r="BN86" i="9"/>
  <c r="CJ11" i="9"/>
  <c r="CX72" i="9"/>
  <c r="U29" i="7"/>
  <c r="DJ44" i="7"/>
  <c r="AA28" i="7"/>
  <c r="BB24" i="7"/>
  <c r="CM41" i="7"/>
  <c r="DN31" i="7"/>
  <c r="AY34" i="7"/>
  <c r="DM13" i="7"/>
  <c r="CF25" i="7"/>
  <c r="O87" i="9"/>
  <c r="AD87" i="9"/>
  <c r="BN29" i="7"/>
  <c r="T123" i="64"/>
  <c r="AA10" i="64"/>
  <c r="AA125" i="64" s="1"/>
  <c r="P127" i="64"/>
  <c r="S13" i="64"/>
  <c r="Q130" i="64"/>
  <c r="Q138" i="64"/>
  <c r="R50" i="64"/>
  <c r="R165" i="64" s="1"/>
  <c r="Q166" i="64"/>
  <c r="S168" i="64"/>
  <c r="AI82" i="64"/>
  <c r="R124" i="64"/>
  <c r="P10" i="64"/>
  <c r="T10" i="64"/>
  <c r="Q140" i="64"/>
  <c r="S142" i="64"/>
  <c r="P50" i="64"/>
  <c r="T169" i="64"/>
  <c r="AA82" i="64"/>
  <c r="AK82" i="64"/>
  <c r="AC113" i="64"/>
  <c r="AL113" i="64"/>
  <c r="R126" i="64"/>
  <c r="R130" i="64"/>
  <c r="Q10" i="64"/>
  <c r="Z10" i="64"/>
  <c r="Z125" i="64" s="1"/>
  <c r="P126" i="64"/>
  <c r="Q137" i="64"/>
  <c r="Q141" i="64"/>
  <c r="S143" i="64"/>
  <c r="S32" i="64"/>
  <c r="AA148" i="64"/>
  <c r="AA149" i="64"/>
  <c r="S44" i="64"/>
  <c r="S167" i="64"/>
  <c r="T174" i="64"/>
  <c r="AI174" i="63"/>
  <c r="EJ54" i="7" s="1"/>
  <c r="DU54" i="7"/>
  <c r="DQ54" i="7"/>
  <c r="AC162" i="63"/>
  <c r="AI131" i="63"/>
  <c r="T54" i="7" s="1"/>
  <c r="CO53" i="9"/>
  <c r="CJ54" i="9"/>
  <c r="Z125" i="19"/>
  <c r="CI69" i="9"/>
  <c r="Z125" i="34"/>
  <c r="S17" i="22"/>
  <c r="Q131" i="25"/>
  <c r="DB102" i="9"/>
  <c r="T144" i="25"/>
  <c r="Q133" i="25"/>
  <c r="T130" i="25"/>
  <c r="AC124" i="25"/>
  <c r="AC10" i="25"/>
  <c r="AC125" i="25" s="1"/>
  <c r="P44" i="49"/>
  <c r="P159" i="49" s="1"/>
  <c r="R153" i="49"/>
  <c r="T32" i="49"/>
  <c r="T145" i="49"/>
  <c r="P32" i="49"/>
  <c r="Q144" i="49"/>
  <c r="Q32" i="49"/>
  <c r="P67" i="50"/>
  <c r="T155" i="59"/>
  <c r="T98" i="59"/>
  <c r="AB167" i="59"/>
  <c r="AB61" i="59"/>
  <c r="Z166" i="59"/>
  <c r="AI166" i="59" s="1"/>
  <c r="T131" i="59"/>
  <c r="T17" i="59"/>
  <c r="T61" i="59" s="1"/>
  <c r="R129" i="59"/>
  <c r="R17" i="59"/>
  <c r="R132" i="59" s="1"/>
  <c r="AC140" i="20"/>
  <c r="S132" i="20"/>
  <c r="EC54" i="7"/>
  <c r="EB54" i="7"/>
  <c r="Z130" i="35"/>
  <c r="P165" i="44"/>
  <c r="S147" i="18"/>
  <c r="AA174" i="28"/>
  <c r="Q13" i="28"/>
  <c r="Q127" i="28"/>
  <c r="AI127" i="28" s="1"/>
  <c r="K41" i="7" s="1"/>
  <c r="AV26" i="7"/>
  <c r="DS31" i="7"/>
  <c r="S128" i="58"/>
  <c r="S67" i="23"/>
  <c r="R10" i="27"/>
  <c r="R125" i="27" s="1"/>
  <c r="S17" i="32"/>
  <c r="S131" i="32"/>
  <c r="T17" i="32"/>
  <c r="T132" i="32" s="1"/>
  <c r="AC132" i="32" s="1"/>
  <c r="R129" i="32"/>
  <c r="AA169" i="33"/>
  <c r="R164" i="33"/>
  <c r="R165" i="33"/>
  <c r="P163" i="33"/>
  <c r="P50" i="33"/>
  <c r="P165" i="33" s="1"/>
  <c r="AA158" i="33"/>
  <c r="AA44" i="33"/>
  <c r="AA159" i="33"/>
  <c r="S44" i="33"/>
  <c r="AI173" i="34"/>
  <c r="EG35" i="7" s="1"/>
  <c r="EI35" i="7" s="1"/>
  <c r="AK168" i="34"/>
  <c r="DR93" i="9" s="1"/>
  <c r="T146" i="36"/>
  <c r="Q138" i="36"/>
  <c r="S71" i="37"/>
  <c r="S64" i="37"/>
  <c r="Q126" i="42"/>
  <c r="AI126" i="42" s="1"/>
  <c r="Q13" i="42"/>
  <c r="R124" i="42"/>
  <c r="R10" i="42"/>
  <c r="R125" i="42" s="1"/>
  <c r="S130" i="45"/>
  <c r="AB130" i="45"/>
  <c r="AB127" i="46"/>
  <c r="AB60" i="46"/>
  <c r="T13" i="46"/>
  <c r="T128" i="46" s="1"/>
  <c r="T127" i="46"/>
  <c r="P13" i="46"/>
  <c r="AB166" i="47"/>
  <c r="AC60" i="47"/>
  <c r="P146" i="48"/>
  <c r="P32" i="48"/>
  <c r="P147" i="48"/>
  <c r="Z123" i="21"/>
  <c r="Q155" i="23"/>
  <c r="AI155" i="23" s="1"/>
  <c r="CH46" i="7" s="1"/>
  <c r="CJ46" i="7" s="1"/>
  <c r="Q98" i="23"/>
  <c r="Z154" i="27"/>
  <c r="Q126" i="27"/>
  <c r="AI126" i="27" s="1"/>
  <c r="S98" i="31"/>
  <c r="AA152" i="31"/>
  <c r="AA151" i="31"/>
  <c r="T126" i="31"/>
  <c r="T13" i="31"/>
  <c r="P13" i="31"/>
  <c r="AB10" i="31"/>
  <c r="AB125" i="31" s="1"/>
  <c r="AB123" i="31"/>
  <c r="T13" i="50"/>
  <c r="T128" i="50" s="1"/>
  <c r="Q123" i="50"/>
  <c r="Q10" i="50"/>
  <c r="Q125" i="50" s="1"/>
  <c r="AC166" i="51"/>
  <c r="AC60" i="51"/>
  <c r="P154" i="51"/>
  <c r="S10" i="51"/>
  <c r="S123" i="51"/>
  <c r="T86" i="52"/>
  <c r="AB60" i="52"/>
  <c r="AA166" i="52"/>
  <c r="T98" i="58"/>
  <c r="P154" i="58"/>
  <c r="P98" i="58"/>
  <c r="P159" i="58" s="1"/>
  <c r="AA61" i="58"/>
  <c r="Z125" i="61"/>
  <c r="AV29" i="7"/>
  <c r="R128" i="41"/>
  <c r="AI148" i="41"/>
  <c r="BP28" i="7" s="1"/>
  <c r="Z149" i="41"/>
  <c r="P147" i="47"/>
  <c r="AC140" i="29"/>
  <c r="Z123" i="29"/>
  <c r="Z10" i="29"/>
  <c r="Z125" i="29" s="1"/>
  <c r="AI125" i="29" s="1"/>
  <c r="H40" i="7" s="1"/>
  <c r="Q123" i="29"/>
  <c r="Q10" i="29"/>
  <c r="AI82" i="41"/>
  <c r="S64" i="50"/>
  <c r="S124" i="50"/>
  <c r="AC155" i="50"/>
  <c r="S146" i="50"/>
  <c r="S142" i="50"/>
  <c r="Z82" i="20"/>
  <c r="Q86" i="22"/>
  <c r="S86" i="22"/>
  <c r="T64" i="22"/>
  <c r="R146" i="22"/>
  <c r="S131" i="22"/>
  <c r="P17" i="22"/>
  <c r="P132" i="22"/>
  <c r="P71" i="23"/>
  <c r="AC157" i="23"/>
  <c r="Z153" i="23"/>
  <c r="AI153" i="23" s="1"/>
  <c r="CE46" i="7" s="1"/>
  <c r="P150" i="23"/>
  <c r="S164" i="24"/>
  <c r="P123" i="25"/>
  <c r="AB44" i="27"/>
  <c r="AB159" i="27" s="1"/>
  <c r="S64" i="28"/>
  <c r="P175" i="28"/>
  <c r="S145" i="28"/>
  <c r="S32" i="28"/>
  <c r="AB140" i="28"/>
  <c r="P130" i="28"/>
  <c r="R129" i="28"/>
  <c r="R17" i="28"/>
  <c r="R132" i="28" s="1"/>
  <c r="R126" i="28"/>
  <c r="R127" i="29"/>
  <c r="AC140" i="30"/>
  <c r="AA123" i="32"/>
  <c r="AA10" i="32"/>
  <c r="AA125" i="32" s="1"/>
  <c r="Q126" i="35"/>
  <c r="AI126" i="35" s="1"/>
  <c r="Q67" i="35"/>
  <c r="P104" i="36"/>
  <c r="AI154" i="36"/>
  <c r="AA124" i="37"/>
  <c r="AA10" i="37"/>
  <c r="AA125" i="37" s="1"/>
  <c r="Q71" i="38"/>
  <c r="Q130" i="38"/>
  <c r="Z130" i="38" s="1"/>
  <c r="AI130" i="38" s="1"/>
  <c r="Q31" i="7" s="1"/>
  <c r="Z140" i="38"/>
  <c r="P17" i="38"/>
  <c r="AC124" i="38"/>
  <c r="AC10" i="38"/>
  <c r="AC125" i="38" s="1"/>
  <c r="Z124" i="38"/>
  <c r="R124" i="38"/>
  <c r="R10" i="38"/>
  <c r="P71" i="39"/>
  <c r="Q44" i="39"/>
  <c r="AA161" i="39"/>
  <c r="AA151" i="39"/>
  <c r="AA135" i="41"/>
  <c r="AA133" i="41"/>
  <c r="AA123" i="41"/>
  <c r="AA163" i="41"/>
  <c r="AC13" i="41"/>
  <c r="AC128" i="41" s="1"/>
  <c r="AC126" i="41"/>
  <c r="AA144" i="42"/>
  <c r="AA146" i="42" s="1"/>
  <c r="AA133" i="42"/>
  <c r="AA134" i="42"/>
  <c r="P98" i="42"/>
  <c r="Q98" i="42"/>
  <c r="Z167" i="42"/>
  <c r="AI167" i="42" s="1"/>
  <c r="S163" i="42"/>
  <c r="S50" i="42"/>
  <c r="S165" i="42"/>
  <c r="R155" i="42"/>
  <c r="Q146" i="42"/>
  <c r="T64" i="44"/>
  <c r="S129" i="44"/>
  <c r="Z13" i="44"/>
  <c r="AA126" i="44"/>
  <c r="AA13" i="44"/>
  <c r="P124" i="44"/>
  <c r="P10" i="44"/>
  <c r="P125" i="44" s="1"/>
  <c r="S98" i="45"/>
  <c r="S64" i="46"/>
  <c r="Z176" i="46"/>
  <c r="AA28" i="63"/>
  <c r="AA140" i="63"/>
  <c r="AA139" i="18"/>
  <c r="AA141" i="43"/>
  <c r="T144" i="38"/>
  <c r="AI161" i="27"/>
  <c r="CZ42" i="7" s="1"/>
  <c r="DB42" i="7" s="1"/>
  <c r="S71" i="33"/>
  <c r="DB48" i="9"/>
  <c r="AA144" i="41"/>
  <c r="R10" i="32"/>
  <c r="R125" i="32" s="1"/>
  <c r="CG50" i="9"/>
  <c r="S159" i="44"/>
  <c r="S44" i="42"/>
  <c r="AC44" i="21"/>
  <c r="Q71" i="22"/>
  <c r="AB157" i="23"/>
  <c r="AI167" i="24"/>
  <c r="S162" i="24"/>
  <c r="Z157" i="24"/>
  <c r="T50" i="25"/>
  <c r="P165" i="25"/>
  <c r="R157" i="25"/>
  <c r="S124" i="26"/>
  <c r="AB155" i="26"/>
  <c r="S155" i="26"/>
  <c r="S144" i="26"/>
  <c r="P127" i="26"/>
  <c r="T10" i="26"/>
  <c r="P64" i="27"/>
  <c r="P123" i="27"/>
  <c r="AC156" i="27"/>
  <c r="AC44" i="27"/>
  <c r="AC159" i="27" s="1"/>
  <c r="T71" i="28"/>
  <c r="R154" i="28"/>
  <c r="AB155" i="30"/>
  <c r="AC113" i="35"/>
  <c r="S144" i="35"/>
  <c r="P32" i="35"/>
  <c r="AJ113" i="40"/>
  <c r="T154" i="40"/>
  <c r="S144" i="40"/>
  <c r="AJ140" i="41"/>
  <c r="AU28" i="9" s="1"/>
  <c r="AW28" i="9" s="1"/>
  <c r="AA134" i="41"/>
  <c r="DS27" i="7"/>
  <c r="DT27" i="7"/>
  <c r="S71" i="42"/>
  <c r="T129" i="42"/>
  <c r="T50" i="42"/>
  <c r="T163" i="43"/>
  <c r="T50" i="43"/>
  <c r="R44" i="43"/>
  <c r="R159" i="43" s="1"/>
  <c r="Z127" i="44"/>
  <c r="CQ27" i="7"/>
  <c r="CR27" i="7" s="1"/>
  <c r="CN110" i="9"/>
  <c r="CO110" i="9" s="1"/>
  <c r="P165" i="19"/>
  <c r="AA144" i="19"/>
  <c r="AA135" i="19"/>
  <c r="BW36" i="7"/>
  <c r="AC133" i="38"/>
  <c r="P128" i="51"/>
  <c r="T155" i="21"/>
  <c r="AB124" i="23"/>
  <c r="Q50" i="24"/>
  <c r="AA162" i="24"/>
  <c r="R158" i="24"/>
  <c r="AI82" i="26"/>
  <c r="Z157" i="26"/>
  <c r="AA123" i="27"/>
  <c r="AC155" i="28"/>
  <c r="AC44" i="28"/>
  <c r="AC159" i="28" s="1"/>
  <c r="Z154" i="28"/>
  <c r="T146" i="33"/>
  <c r="T32" i="33"/>
  <c r="S144" i="33"/>
  <c r="P144" i="33"/>
  <c r="P32" i="33"/>
  <c r="AW34" i="7"/>
  <c r="R158" i="37"/>
  <c r="AB156" i="37"/>
  <c r="AB44" i="37"/>
  <c r="AB159" i="37" s="1"/>
  <c r="T156" i="37"/>
  <c r="S44" i="37"/>
  <c r="AC44" i="37"/>
  <c r="AC159" i="37" s="1"/>
  <c r="Z44" i="37"/>
  <c r="Z159" i="37" s="1"/>
  <c r="Z154" i="37"/>
  <c r="Q154" i="37"/>
  <c r="AA151" i="37"/>
  <c r="Q138" i="37"/>
  <c r="P135" i="37"/>
  <c r="Z133" i="37"/>
  <c r="Q129" i="37"/>
  <c r="AI129" i="37" s="1"/>
  <c r="Q17" i="37"/>
  <c r="AJ168" i="40"/>
  <c r="DR29" i="9" s="1"/>
  <c r="AK168" i="40"/>
  <c r="DR87" i="9" s="1"/>
  <c r="DS87" i="9" s="1"/>
  <c r="P50" i="40"/>
  <c r="P165" i="40" s="1"/>
  <c r="AA133" i="40"/>
  <c r="Q131" i="40"/>
  <c r="Q129" i="40"/>
  <c r="Z130" i="40" s="1"/>
  <c r="AI129" i="40"/>
  <c r="Q17" i="40"/>
  <c r="R124" i="40"/>
  <c r="S123" i="40"/>
  <c r="S10" i="40"/>
  <c r="T129" i="41"/>
  <c r="AC130" i="41" s="1"/>
  <c r="T17" i="41"/>
  <c r="AA170" i="43"/>
  <c r="AA172" i="43"/>
  <c r="DT24" i="9"/>
  <c r="P157" i="45"/>
  <c r="AA152" i="45"/>
  <c r="AA162" i="45"/>
  <c r="T32" i="45"/>
  <c r="AC28" i="45"/>
  <c r="T123" i="50"/>
  <c r="T64" i="50"/>
  <c r="Z127" i="50"/>
  <c r="T144" i="51"/>
  <c r="AB61" i="58"/>
  <c r="AB176" i="58" s="1"/>
  <c r="T145" i="58"/>
  <c r="T32" i="58"/>
  <c r="S130" i="58"/>
  <c r="S17" i="58"/>
  <c r="S132" i="58" s="1"/>
  <c r="T129" i="58"/>
  <c r="T17" i="58"/>
  <c r="P98" i="59"/>
  <c r="P155" i="59"/>
  <c r="P174" i="59"/>
  <c r="P124" i="57"/>
  <c r="T129" i="20"/>
  <c r="R135" i="20"/>
  <c r="AA135" i="20" s="1"/>
  <c r="EA52" i="7"/>
  <c r="EC52" i="7" s="1"/>
  <c r="AC172" i="44"/>
  <c r="AA137" i="35"/>
  <c r="S155" i="21"/>
  <c r="Q163" i="21"/>
  <c r="R155" i="21"/>
  <c r="T10" i="21"/>
  <c r="T163" i="22"/>
  <c r="T50" i="22"/>
  <c r="AC123" i="22"/>
  <c r="S98" i="24"/>
  <c r="T124" i="24"/>
  <c r="AA124" i="24"/>
  <c r="AA10" i="24"/>
  <c r="AA125" i="24" s="1"/>
  <c r="AC155" i="25"/>
  <c r="AC44" i="25"/>
  <c r="AC159" i="25" s="1"/>
  <c r="CE44" i="7"/>
  <c r="CG44" i="7" s="1"/>
  <c r="T150" i="25"/>
  <c r="P155" i="27"/>
  <c r="T175" i="27"/>
  <c r="S50" i="27"/>
  <c r="S153" i="27"/>
  <c r="AJ150" i="27"/>
  <c r="BV42" i="9" s="1"/>
  <c r="BX42" i="9" s="1"/>
  <c r="BW42" i="9"/>
  <c r="R144" i="27"/>
  <c r="P127" i="27"/>
  <c r="AA169" i="28"/>
  <c r="T164" i="29"/>
  <c r="P166" i="29"/>
  <c r="Q163" i="30"/>
  <c r="S129" i="31"/>
  <c r="P86" i="32"/>
  <c r="P145" i="32"/>
  <c r="AA154" i="32"/>
  <c r="T145" i="32"/>
  <c r="T32" i="32"/>
  <c r="T147" i="32" s="1"/>
  <c r="Q67" i="33"/>
  <c r="AJ173" i="35"/>
  <c r="EG34" i="9" s="1"/>
  <c r="T50" i="35"/>
  <c r="Q150" i="35"/>
  <c r="AI150" i="35" s="1"/>
  <c r="BV34" i="7" s="1"/>
  <c r="BX34" i="7" s="1"/>
  <c r="S124" i="36"/>
  <c r="AK124" i="36"/>
  <c r="E91" i="9" s="1"/>
  <c r="F91" i="9" s="1"/>
  <c r="AJ156" i="37"/>
  <c r="CK32" i="9" s="1"/>
  <c r="Q163" i="38"/>
  <c r="Q50" i="38"/>
  <c r="Q165" i="38" s="1"/>
  <c r="R126" i="38"/>
  <c r="Q156" i="39"/>
  <c r="P64" i="40"/>
  <c r="P123" i="40"/>
  <c r="T129" i="40"/>
  <c r="AA126" i="40"/>
  <c r="AA13" i="40"/>
  <c r="S126" i="40"/>
  <c r="P126" i="40"/>
  <c r="P13" i="40"/>
  <c r="P161" i="41"/>
  <c r="R154" i="41"/>
  <c r="Q156" i="43"/>
  <c r="S174" i="43"/>
  <c r="P146" i="43"/>
  <c r="R144" i="43"/>
  <c r="AA144" i="43" s="1"/>
  <c r="T144" i="44"/>
  <c r="S133" i="44"/>
  <c r="AI129" i="44"/>
  <c r="Z130" i="44"/>
  <c r="AI130" i="44" s="1"/>
  <c r="Q25" i="7" s="1"/>
  <c r="S25" i="7" s="1"/>
  <c r="Q129" i="45"/>
  <c r="AI129" i="45" s="1"/>
  <c r="Q17" i="45"/>
  <c r="AK173" i="46"/>
  <c r="EG81" i="9" s="1"/>
  <c r="AA166" i="49"/>
  <c r="S163" i="49"/>
  <c r="S50" i="49"/>
  <c r="T129" i="49"/>
  <c r="AC131" i="49" s="1"/>
  <c r="Q10" i="49"/>
  <c r="Q125" i="49" s="1"/>
  <c r="Q123" i="49"/>
  <c r="P123" i="52"/>
  <c r="P64" i="52"/>
  <c r="AC28" i="20"/>
  <c r="AC143" i="20" s="1"/>
  <c r="R147" i="55"/>
  <c r="R61" i="55"/>
  <c r="R176" i="55" s="1"/>
  <c r="Q127" i="22"/>
  <c r="P149" i="22"/>
  <c r="P86" i="23"/>
  <c r="S152" i="23"/>
  <c r="S64" i="24"/>
  <c r="T145" i="24"/>
  <c r="Q32" i="24"/>
  <c r="T126" i="24"/>
  <c r="S67" i="25"/>
  <c r="T13" i="25"/>
  <c r="T13" i="26"/>
  <c r="P134" i="27"/>
  <c r="Q131" i="27"/>
  <c r="Q71" i="28"/>
  <c r="CZ41" i="7"/>
  <c r="AB124" i="30"/>
  <c r="AB10" i="30"/>
  <c r="P163" i="32"/>
  <c r="T86" i="32"/>
  <c r="T144" i="32"/>
  <c r="P172" i="32"/>
  <c r="S156" i="32"/>
  <c r="T124" i="34"/>
  <c r="T64" i="34"/>
  <c r="R156" i="34"/>
  <c r="Q143" i="34"/>
  <c r="Q140" i="34"/>
  <c r="AI140" i="34" s="1"/>
  <c r="AU35" i="7"/>
  <c r="AV35" i="7" s="1"/>
  <c r="P146" i="36"/>
  <c r="P86" i="36"/>
  <c r="R163" i="36"/>
  <c r="R50" i="36"/>
  <c r="R165" i="36" s="1"/>
  <c r="Q158" i="36"/>
  <c r="AI158" i="36" s="1"/>
  <c r="CQ33" i="7" s="1"/>
  <c r="R155" i="36"/>
  <c r="S13" i="36"/>
  <c r="S154" i="37"/>
  <c r="S98" i="37"/>
  <c r="P161" i="37"/>
  <c r="AA149" i="37"/>
  <c r="S126" i="37"/>
  <c r="S13" i="37"/>
  <c r="S124" i="37"/>
  <c r="S10" i="37"/>
  <c r="S125" i="37" s="1"/>
  <c r="Q169" i="38"/>
  <c r="AC28" i="39"/>
  <c r="AC140" i="39"/>
  <c r="P98" i="40"/>
  <c r="T124" i="40"/>
  <c r="T64" i="40"/>
  <c r="T123" i="40"/>
  <c r="AB82" i="41"/>
  <c r="Q71" i="41"/>
  <c r="AA162" i="41"/>
  <c r="AB127" i="41"/>
  <c r="AB13" i="41"/>
  <c r="AA162" i="42"/>
  <c r="T156" i="42"/>
  <c r="T98" i="42"/>
  <c r="T159" i="42" s="1"/>
  <c r="AI155" i="42"/>
  <c r="S98" i="42"/>
  <c r="AA126" i="42"/>
  <c r="AA13" i="42"/>
  <c r="AA128" i="42" s="1"/>
  <c r="Q123" i="42"/>
  <c r="Q10" i="42"/>
  <c r="AK168" i="43"/>
  <c r="DR84" i="9" s="1"/>
  <c r="P150" i="43"/>
  <c r="AA148" i="43"/>
  <c r="Q44" i="44"/>
  <c r="T154" i="44"/>
  <c r="T150" i="44"/>
  <c r="Q134" i="44"/>
  <c r="R164" i="45"/>
  <c r="R123" i="45"/>
  <c r="R10" i="45"/>
  <c r="R125" i="45" s="1"/>
  <c r="AI169" i="46"/>
  <c r="DU23" i="7" s="1"/>
  <c r="AJ160" i="47"/>
  <c r="CW22" i="9"/>
  <c r="CX22" i="9" s="1"/>
  <c r="P157" i="47"/>
  <c r="Q144" i="47"/>
  <c r="R130" i="48"/>
  <c r="AA130" i="48" s="1"/>
  <c r="R17" i="48"/>
  <c r="R132" i="48"/>
  <c r="AA132" i="48" s="1"/>
  <c r="P123" i="48"/>
  <c r="P10" i="48"/>
  <c r="Q67" i="49"/>
  <c r="T164" i="49"/>
  <c r="T50" i="49"/>
  <c r="T165" i="49" s="1"/>
  <c r="S129" i="62"/>
  <c r="S17" i="62"/>
  <c r="Q146" i="62"/>
  <c r="T50" i="21"/>
  <c r="T163" i="21"/>
  <c r="AA140" i="21"/>
  <c r="Q124" i="21"/>
  <c r="Q166" i="22"/>
  <c r="AI166" i="22" s="1"/>
  <c r="DL47" i="7" s="1"/>
  <c r="Q133" i="22"/>
  <c r="Q158" i="23"/>
  <c r="P155" i="23"/>
  <c r="P44" i="23"/>
  <c r="T138" i="23"/>
  <c r="S131" i="23"/>
  <c r="AB131" i="23" s="1"/>
  <c r="Q131" i="23"/>
  <c r="Q173" i="24"/>
  <c r="AI173" i="24" s="1"/>
  <c r="EG45" i="7" s="1"/>
  <c r="EI45" i="7" s="1"/>
  <c r="P172" i="24"/>
  <c r="Q168" i="24"/>
  <c r="S143" i="24"/>
  <c r="Q171" i="25"/>
  <c r="AI171" i="25" s="1"/>
  <c r="EA44" i="7" s="1"/>
  <c r="EB44" i="7" s="1"/>
  <c r="S170" i="25"/>
  <c r="P154" i="25"/>
  <c r="Z28" i="25"/>
  <c r="Z136" i="25" s="1"/>
  <c r="Z140" i="25"/>
  <c r="AK140" i="25" s="1"/>
  <c r="AU102" i="9" s="1"/>
  <c r="Z123" i="25"/>
  <c r="T154" i="26"/>
  <c r="Z113" i="27"/>
  <c r="T156" i="27"/>
  <c r="S44" i="27"/>
  <c r="P135" i="27"/>
  <c r="P131" i="27"/>
  <c r="T174" i="28"/>
  <c r="Q168" i="28"/>
  <c r="Q10" i="28"/>
  <c r="Q125" i="28" s="1"/>
  <c r="R154" i="29"/>
  <c r="P104" i="30"/>
  <c r="T172" i="30"/>
  <c r="T160" i="31"/>
  <c r="T154" i="31"/>
  <c r="S150" i="31"/>
  <c r="T141" i="31"/>
  <c r="P134" i="31"/>
  <c r="Q127" i="31"/>
  <c r="S86" i="33"/>
  <c r="Q131" i="33"/>
  <c r="Q104" i="34"/>
  <c r="S126" i="34"/>
  <c r="AB127" i="34"/>
  <c r="AB128" i="34" s="1"/>
  <c r="S67" i="34"/>
  <c r="T67" i="35"/>
  <c r="T128" i="35"/>
  <c r="AK168" i="36"/>
  <c r="DR91" i="9" s="1"/>
  <c r="S167" i="36"/>
  <c r="Q123" i="36"/>
  <c r="AI123" i="36" s="1"/>
  <c r="Q137" i="37"/>
  <c r="S64" i="38"/>
  <c r="S123" i="38"/>
  <c r="T171" i="38"/>
  <c r="T161" i="38"/>
  <c r="P98" i="39"/>
  <c r="P163" i="39"/>
  <c r="P50" i="39"/>
  <c r="Q162" i="39"/>
  <c r="P157" i="39"/>
  <c r="AA126" i="39"/>
  <c r="AA13" i="39"/>
  <c r="AA128" i="39" s="1"/>
  <c r="S126" i="39"/>
  <c r="Q164" i="40"/>
  <c r="Q158" i="40"/>
  <c r="AI158" i="40"/>
  <c r="T155" i="40"/>
  <c r="P155" i="40"/>
  <c r="AJ155" i="40" s="1"/>
  <c r="Q146" i="40"/>
  <c r="S145" i="40"/>
  <c r="P138" i="40"/>
  <c r="S127" i="40"/>
  <c r="AI168" i="41"/>
  <c r="DR28" i="7"/>
  <c r="AI113" i="41"/>
  <c r="S98" i="41"/>
  <c r="AA130" i="41"/>
  <c r="AA131" i="41"/>
  <c r="P158" i="42"/>
  <c r="AA152" i="42"/>
  <c r="AA150" i="42"/>
  <c r="P64" i="43"/>
  <c r="AA171" i="43"/>
  <c r="S154" i="43"/>
  <c r="AJ169" i="44"/>
  <c r="DU25" i="9"/>
  <c r="AK169" i="44"/>
  <c r="DU83" i="9" s="1"/>
  <c r="AK168" i="45"/>
  <c r="DR82" i="9" s="1"/>
  <c r="P152" i="45"/>
  <c r="Q151" i="45"/>
  <c r="P98" i="46"/>
  <c r="P159" i="46" s="1"/>
  <c r="P155" i="46"/>
  <c r="Q86" i="46"/>
  <c r="Q147" i="46"/>
  <c r="T150" i="46"/>
  <c r="S145" i="46"/>
  <c r="Q169" i="47"/>
  <c r="AI169" i="47"/>
  <c r="DU22" i="7" s="1"/>
  <c r="DW22" i="7" s="1"/>
  <c r="Q141" i="47"/>
  <c r="P98" i="48"/>
  <c r="P155" i="48"/>
  <c r="AA131" i="49"/>
  <c r="AA130" i="49"/>
  <c r="AI173" i="50"/>
  <c r="EG19" i="7"/>
  <c r="EI19" i="7" s="1"/>
  <c r="S146" i="53"/>
  <c r="S157" i="56"/>
  <c r="Q144" i="56"/>
  <c r="Q86" i="56"/>
  <c r="Q147" i="56"/>
  <c r="P123" i="56"/>
  <c r="P10" i="56"/>
  <c r="S126" i="57"/>
  <c r="S13" i="57"/>
  <c r="S128" i="57" s="1"/>
  <c r="S146" i="20"/>
  <c r="S32" i="20"/>
  <c r="T164" i="20"/>
  <c r="AI153" i="30"/>
  <c r="CE39" i="7" s="1"/>
  <c r="T130" i="21"/>
  <c r="R164" i="21"/>
  <c r="R50" i="21"/>
  <c r="R165" i="21"/>
  <c r="S44" i="21"/>
  <c r="P153" i="21"/>
  <c r="AK153" i="21" s="1"/>
  <c r="CE106" i="9" s="1"/>
  <c r="T151" i="22"/>
  <c r="S170" i="23"/>
  <c r="AB162" i="23"/>
  <c r="S156" i="23"/>
  <c r="T126" i="23"/>
  <c r="P173" i="24"/>
  <c r="AK173" i="24" s="1"/>
  <c r="EG103" i="9" s="1"/>
  <c r="T151" i="24"/>
  <c r="P145" i="25"/>
  <c r="T173" i="26"/>
  <c r="Q151" i="26"/>
  <c r="Q144" i="26"/>
  <c r="Q142" i="26"/>
  <c r="S131" i="26"/>
  <c r="T167" i="27"/>
  <c r="AA152" i="27"/>
  <c r="S149" i="27"/>
  <c r="S129" i="27"/>
  <c r="P174" i="28"/>
  <c r="T168" i="28"/>
  <c r="Z140" i="28"/>
  <c r="AJ140" i="28" s="1"/>
  <c r="AU41" i="9" s="1"/>
  <c r="P136" i="28"/>
  <c r="T124" i="28"/>
  <c r="P160" i="29"/>
  <c r="R13" i="29"/>
  <c r="R128" i="29" s="1"/>
  <c r="R126" i="29"/>
  <c r="Q136" i="30"/>
  <c r="S130" i="31"/>
  <c r="AB130" i="31" s="1"/>
  <c r="T134" i="32"/>
  <c r="AC134" i="32" s="1"/>
  <c r="Q86" i="33"/>
  <c r="Q147" i="33" s="1"/>
  <c r="T123" i="33"/>
  <c r="T64" i="33"/>
  <c r="T151" i="33"/>
  <c r="P148" i="33"/>
  <c r="AA123" i="33"/>
  <c r="S17" i="34"/>
  <c r="T164" i="35"/>
  <c r="AJ161" i="36"/>
  <c r="CZ33" i="9"/>
  <c r="DB33" i="9" s="1"/>
  <c r="T171" i="37"/>
  <c r="AA162" i="37"/>
  <c r="P86" i="38"/>
  <c r="P147" i="38" s="1"/>
  <c r="Q64" i="38"/>
  <c r="T137" i="38"/>
  <c r="S130" i="38"/>
  <c r="S127" i="38"/>
  <c r="AA163" i="40"/>
  <c r="S71" i="40"/>
  <c r="S174" i="40"/>
  <c r="Q173" i="40"/>
  <c r="S151" i="40"/>
  <c r="P167" i="41"/>
  <c r="AJ167" i="41" s="1"/>
  <c r="S127" i="42"/>
  <c r="S67" i="42"/>
  <c r="P173" i="42"/>
  <c r="Q131" i="42"/>
  <c r="AA161" i="43"/>
  <c r="AB127" i="45"/>
  <c r="AB13" i="45"/>
  <c r="AB128" i="45" s="1"/>
  <c r="AA13" i="45"/>
  <c r="AA126" i="45"/>
  <c r="T123" i="45"/>
  <c r="T98" i="46"/>
  <c r="T155" i="46"/>
  <c r="P153" i="46"/>
  <c r="S98" i="47"/>
  <c r="S155" i="47"/>
  <c r="T64" i="47"/>
  <c r="T123" i="47"/>
  <c r="P64" i="48"/>
  <c r="S136" i="49"/>
  <c r="AK113" i="50"/>
  <c r="AB113" i="50"/>
  <c r="AI166" i="50"/>
  <c r="DL19" i="7" s="1"/>
  <c r="DM19" i="7" s="1"/>
  <c r="Q104" i="51"/>
  <c r="Q67" i="51"/>
  <c r="Q126" i="51"/>
  <c r="R126" i="51"/>
  <c r="R13" i="51"/>
  <c r="R128" i="51" s="1"/>
  <c r="P123" i="51"/>
  <c r="P10" i="51"/>
  <c r="P125" i="51" s="1"/>
  <c r="Q158" i="52"/>
  <c r="R163" i="54"/>
  <c r="R50" i="54"/>
  <c r="R165" i="54" s="1"/>
  <c r="AB160" i="54"/>
  <c r="AB60" i="54"/>
  <c r="T157" i="54"/>
  <c r="T44" i="54"/>
  <c r="T159" i="54" s="1"/>
  <c r="AC61" i="55"/>
  <c r="AB166" i="56"/>
  <c r="R44" i="56"/>
  <c r="R159" i="56" s="1"/>
  <c r="T130" i="56"/>
  <c r="T17" i="56"/>
  <c r="Q140" i="57"/>
  <c r="Q139" i="57"/>
  <c r="S138" i="20"/>
  <c r="AB154" i="20"/>
  <c r="AB44" i="20"/>
  <c r="Q156" i="18"/>
  <c r="AI156" i="18"/>
  <c r="CK51" i="7" s="1"/>
  <c r="Q98" i="18"/>
  <c r="CM52" i="7"/>
  <c r="CL52" i="7"/>
  <c r="P157" i="29"/>
  <c r="AJ157" i="29" s="1"/>
  <c r="CN40" i="9" s="1"/>
  <c r="S152" i="30"/>
  <c r="P150" i="30"/>
  <c r="AK150" i="30" s="1"/>
  <c r="BV97" i="9" s="1"/>
  <c r="BW97" i="9" s="1"/>
  <c r="Q141" i="30"/>
  <c r="Q137" i="30"/>
  <c r="S136" i="30"/>
  <c r="T144" i="31"/>
  <c r="T140" i="31"/>
  <c r="AA130" i="32"/>
  <c r="Q166" i="32"/>
  <c r="AI166" i="32" s="1"/>
  <c r="Q157" i="33"/>
  <c r="AI157" i="33" s="1"/>
  <c r="CN36" i="7" s="1"/>
  <c r="CO36" i="7" s="1"/>
  <c r="Q152" i="33"/>
  <c r="S64" i="34"/>
  <c r="S125" i="34"/>
  <c r="S123" i="34"/>
  <c r="T171" i="34"/>
  <c r="S168" i="35"/>
  <c r="S163" i="35"/>
  <c r="S50" i="35"/>
  <c r="Q161" i="35"/>
  <c r="AI161" i="35" s="1"/>
  <c r="CZ34" i="7" s="1"/>
  <c r="Q155" i="35"/>
  <c r="T140" i="35"/>
  <c r="S134" i="35"/>
  <c r="T127" i="35"/>
  <c r="AC127" i="35" s="1"/>
  <c r="AC128" i="35"/>
  <c r="P124" i="35"/>
  <c r="S175" i="36"/>
  <c r="S172" i="36"/>
  <c r="Q166" i="36"/>
  <c r="AI166" i="36" s="1"/>
  <c r="P163" i="36"/>
  <c r="T140" i="36"/>
  <c r="S136" i="36"/>
  <c r="Q135" i="36"/>
  <c r="P133" i="36"/>
  <c r="S86" i="37"/>
  <c r="T67" i="37"/>
  <c r="P64" i="37"/>
  <c r="P125" i="37" s="1"/>
  <c r="P152" i="37"/>
  <c r="T148" i="37"/>
  <c r="S175" i="38"/>
  <c r="T172" i="38"/>
  <c r="P172" i="38"/>
  <c r="Q170" i="38"/>
  <c r="P142" i="38"/>
  <c r="S139" i="38"/>
  <c r="T64" i="39"/>
  <c r="Q172" i="39"/>
  <c r="S166" i="39"/>
  <c r="P151" i="39"/>
  <c r="Q146" i="39"/>
  <c r="Q71" i="40"/>
  <c r="T164" i="40"/>
  <c r="P137" i="40"/>
  <c r="P173" i="41"/>
  <c r="Q160" i="41"/>
  <c r="AI160" i="41" s="1"/>
  <c r="CW28" i="7"/>
  <c r="CY28" i="7" s="1"/>
  <c r="T158" i="41"/>
  <c r="S155" i="41"/>
  <c r="T153" i="41"/>
  <c r="T151" i="41"/>
  <c r="Q146" i="41"/>
  <c r="P144" i="41"/>
  <c r="S130" i="41"/>
  <c r="AB130" i="41" s="1"/>
  <c r="T175" i="42"/>
  <c r="T161" i="42"/>
  <c r="AC150" i="42" s="1"/>
  <c r="T153" i="42"/>
  <c r="T145" i="42"/>
  <c r="P136" i="42"/>
  <c r="Q174" i="43"/>
  <c r="S163" i="43"/>
  <c r="T160" i="43"/>
  <c r="T157" i="43"/>
  <c r="P137" i="43"/>
  <c r="Q126" i="43"/>
  <c r="AI126" i="43"/>
  <c r="Z113" i="44"/>
  <c r="P171" i="44"/>
  <c r="P161" i="44"/>
  <c r="Q155" i="44"/>
  <c r="AI155" i="44" s="1"/>
  <c r="T149" i="44"/>
  <c r="P140" i="44"/>
  <c r="AK140" i="44" s="1"/>
  <c r="AU83" i="9" s="1"/>
  <c r="Q104" i="45"/>
  <c r="AL82" i="45"/>
  <c r="Q161" i="45"/>
  <c r="T143" i="45"/>
  <c r="S136" i="45"/>
  <c r="T130" i="45"/>
  <c r="AI126" i="45"/>
  <c r="S123" i="45"/>
  <c r="AI113" i="46"/>
  <c r="Z113" i="46"/>
  <c r="Q154" i="46"/>
  <c r="P150" i="46"/>
  <c r="P148" i="46"/>
  <c r="Q146" i="46"/>
  <c r="Q156" i="47"/>
  <c r="T133" i="47"/>
  <c r="T124" i="47"/>
  <c r="T98" i="48"/>
  <c r="S167" i="48"/>
  <c r="P135" i="48"/>
  <c r="S129" i="48"/>
  <c r="S156" i="49"/>
  <c r="P98" i="50"/>
  <c r="T174" i="50"/>
  <c r="Q170" i="50"/>
  <c r="T148" i="50"/>
  <c r="Q148" i="51"/>
  <c r="P126" i="52"/>
  <c r="S124" i="53"/>
  <c r="Q168" i="54"/>
  <c r="S172" i="56"/>
  <c r="S169" i="56"/>
  <c r="T86" i="57"/>
  <c r="T146" i="57"/>
  <c r="P129" i="19"/>
  <c r="T155" i="19"/>
  <c r="AI113" i="19"/>
  <c r="AA10" i="62"/>
  <c r="AA123" i="62"/>
  <c r="AJ160" i="62"/>
  <c r="CW53" i="9"/>
  <c r="AK160" i="62"/>
  <c r="CW111" i="9" s="1"/>
  <c r="CY111" i="9" s="1"/>
  <c r="Q173" i="29"/>
  <c r="AI173" i="29" s="1"/>
  <c r="EG40" i="7" s="1"/>
  <c r="EH40" i="7" s="1"/>
  <c r="Q161" i="30"/>
  <c r="AI161" i="30" s="1"/>
  <c r="CZ39" i="7" s="1"/>
  <c r="Q155" i="30"/>
  <c r="T142" i="30"/>
  <c r="T134" i="30"/>
  <c r="AC133" i="30" s="1"/>
  <c r="Z127" i="30"/>
  <c r="Z113" i="31"/>
  <c r="P174" i="31"/>
  <c r="S166" i="31"/>
  <c r="T161" i="31"/>
  <c r="Q146" i="31"/>
  <c r="P136" i="31"/>
  <c r="S158" i="32"/>
  <c r="Q143" i="32"/>
  <c r="T141" i="32"/>
  <c r="Q174" i="33"/>
  <c r="S143" i="33"/>
  <c r="P127" i="33"/>
  <c r="AC123" i="33"/>
  <c r="AC10" i="33"/>
  <c r="AC125" i="33" s="1"/>
  <c r="Q64" i="34"/>
  <c r="Q125" i="34"/>
  <c r="AI125" i="34" s="1"/>
  <c r="H35" i="7" s="1"/>
  <c r="Q157" i="34"/>
  <c r="AI157" i="34" s="1"/>
  <c r="CN35" i="7" s="1"/>
  <c r="Q148" i="34"/>
  <c r="T135" i="34"/>
  <c r="S131" i="34"/>
  <c r="T64" i="35"/>
  <c r="P166" i="35"/>
  <c r="P146" i="35"/>
  <c r="T144" i="35"/>
  <c r="Q123" i="35"/>
  <c r="AI123" i="35" s="1"/>
  <c r="Q174" i="36"/>
  <c r="S168" i="36"/>
  <c r="T162" i="36"/>
  <c r="S155" i="36"/>
  <c r="Q134" i="36"/>
  <c r="T172" i="37"/>
  <c r="S169" i="37"/>
  <c r="P169" i="37"/>
  <c r="S137" i="37"/>
  <c r="S133" i="37"/>
  <c r="S130" i="37"/>
  <c r="T163" i="38"/>
  <c r="P156" i="38"/>
  <c r="S148" i="38"/>
  <c r="Q136" i="38"/>
  <c r="T126" i="38"/>
  <c r="Q71" i="39"/>
  <c r="P64" i="39"/>
  <c r="T152" i="39"/>
  <c r="S146" i="39"/>
  <c r="Q138" i="39"/>
  <c r="T67" i="40"/>
  <c r="T128" i="40"/>
  <c r="T126" i="40"/>
  <c r="S171" i="40"/>
  <c r="T170" i="40"/>
  <c r="T169" i="40"/>
  <c r="S157" i="40"/>
  <c r="P148" i="40"/>
  <c r="T143" i="40"/>
  <c r="T136" i="40"/>
  <c r="P136" i="40"/>
  <c r="T133" i="40"/>
  <c r="P133" i="40"/>
  <c r="S130" i="40"/>
  <c r="AB130" i="40" s="1"/>
  <c r="AI173" i="41"/>
  <c r="EG28" i="7" s="1"/>
  <c r="AI166" i="41"/>
  <c r="T170" i="41"/>
  <c r="P160" i="41"/>
  <c r="T150" i="41"/>
  <c r="S135" i="41"/>
  <c r="S133" i="41"/>
  <c r="Q131" i="41"/>
  <c r="T171" i="42"/>
  <c r="S140" i="42"/>
  <c r="AK113" i="43"/>
  <c r="T141" i="43"/>
  <c r="S137" i="43"/>
  <c r="P133" i="43"/>
  <c r="T130" i="43"/>
  <c r="T169" i="44"/>
  <c r="P164" i="44"/>
  <c r="S158" i="44"/>
  <c r="Q154" i="44"/>
  <c r="T145" i="44"/>
  <c r="T143" i="44"/>
  <c r="T139" i="44"/>
  <c r="P139" i="44"/>
  <c r="AI168" i="45"/>
  <c r="DR24" i="7"/>
  <c r="DS24" i="7" s="1"/>
  <c r="AI160" i="45"/>
  <c r="AA149" i="45"/>
  <c r="Q144" i="45"/>
  <c r="P141" i="45"/>
  <c r="Q137" i="45"/>
  <c r="P133" i="45"/>
  <c r="P126" i="45"/>
  <c r="Q98" i="46"/>
  <c r="T64" i="46"/>
  <c r="T98" i="47"/>
  <c r="T159" i="47"/>
  <c r="T154" i="47"/>
  <c r="P171" i="47"/>
  <c r="Q170" i="47"/>
  <c r="Q163" i="47"/>
  <c r="P146" i="47"/>
  <c r="Q127" i="47"/>
  <c r="AI127" i="47" s="1"/>
  <c r="K22" i="7" s="1"/>
  <c r="M22" i="7" s="1"/>
  <c r="T156" i="48"/>
  <c r="P156" i="48"/>
  <c r="Q143" i="48"/>
  <c r="T138" i="48"/>
  <c r="Q160" i="49"/>
  <c r="AI160" i="49" s="1"/>
  <c r="P151" i="49"/>
  <c r="T98" i="50"/>
  <c r="T155" i="50"/>
  <c r="P123" i="50"/>
  <c r="T167" i="50"/>
  <c r="P135" i="50"/>
  <c r="T171" i="51"/>
  <c r="Q131" i="52"/>
  <c r="S170" i="58"/>
  <c r="P167" i="59"/>
  <c r="S32" i="19"/>
  <c r="S147" i="19" s="1"/>
  <c r="S145" i="19"/>
  <c r="T154" i="18"/>
  <c r="S98" i="40"/>
  <c r="S159" i="40" s="1"/>
  <c r="Q126" i="46"/>
  <c r="P129" i="46"/>
  <c r="S171" i="47"/>
  <c r="T161" i="47"/>
  <c r="P161" i="47"/>
  <c r="T134" i="47"/>
  <c r="P131" i="47"/>
  <c r="AB130" i="47"/>
  <c r="Q129" i="47"/>
  <c r="Q167" i="48"/>
  <c r="AI167" i="48"/>
  <c r="DO21" i="7" s="1"/>
  <c r="Q158" i="48"/>
  <c r="P140" i="48"/>
  <c r="P138" i="48"/>
  <c r="S131" i="48"/>
  <c r="AI166" i="49"/>
  <c r="DL20" i="7" s="1"/>
  <c r="DN20" i="7" s="1"/>
  <c r="P164" i="49"/>
  <c r="T153" i="49"/>
  <c r="Q148" i="49"/>
  <c r="P127" i="49"/>
  <c r="S172" i="50"/>
  <c r="T171" i="50"/>
  <c r="P171" i="50"/>
  <c r="S168" i="50"/>
  <c r="P157" i="50"/>
  <c r="Q153" i="50"/>
  <c r="Q140" i="50"/>
  <c r="P138" i="50"/>
  <c r="Q137" i="50"/>
  <c r="AI160" i="51"/>
  <c r="CW18" i="7"/>
  <c r="T175" i="51"/>
  <c r="P175" i="51"/>
  <c r="Q169" i="51"/>
  <c r="AI169" i="51"/>
  <c r="DU18" i="7"/>
  <c r="DV18" i="7" s="1"/>
  <c r="S151" i="51"/>
  <c r="P134" i="53"/>
  <c r="AA129" i="53"/>
  <c r="AA131" i="53" s="1"/>
  <c r="Q173" i="54"/>
  <c r="AI173" i="54" s="1"/>
  <c r="EG15" i="7" s="1"/>
  <c r="T148" i="54"/>
  <c r="AC148" i="54"/>
  <c r="AC149" i="54" s="1"/>
  <c r="P160" i="55"/>
  <c r="P150" i="56"/>
  <c r="P133" i="56"/>
  <c r="Q167" i="57"/>
  <c r="AI167" i="57"/>
  <c r="DO12" i="7" s="1"/>
  <c r="T71" i="58"/>
  <c r="T67" i="58"/>
  <c r="T126" i="58"/>
  <c r="S162" i="58"/>
  <c r="AC155" i="58"/>
  <c r="AC61" i="58"/>
  <c r="AC176" i="58" s="1"/>
  <c r="Q144" i="58"/>
  <c r="T10" i="58"/>
  <c r="S158" i="59"/>
  <c r="S98" i="59"/>
  <c r="S159" i="59" s="1"/>
  <c r="P173" i="59"/>
  <c r="P148" i="57"/>
  <c r="Q131" i="20"/>
  <c r="Q149" i="20"/>
  <c r="Q134" i="19"/>
  <c r="Z133" i="19" s="1"/>
  <c r="AJ133" i="19" s="1"/>
  <c r="Z50" i="9" s="1"/>
  <c r="P162" i="19"/>
  <c r="S135" i="18"/>
  <c r="R144" i="18"/>
  <c r="R32" i="18"/>
  <c r="R147" i="18" s="1"/>
  <c r="AA136" i="62"/>
  <c r="P64" i="62"/>
  <c r="P125" i="62" s="1"/>
  <c r="P123" i="62"/>
  <c r="T64" i="62"/>
  <c r="T123" i="62"/>
  <c r="T124" i="62"/>
  <c r="Q86" i="62"/>
  <c r="T104" i="62"/>
  <c r="T163" i="62"/>
  <c r="AK166" i="62"/>
  <c r="DL111" i="9" s="1"/>
  <c r="DM111" i="9" s="1"/>
  <c r="AJ166" i="62"/>
  <c r="DL53" i="9" s="1"/>
  <c r="DN53" i="9" s="1"/>
  <c r="P64" i="46"/>
  <c r="Q133" i="46"/>
  <c r="Q146" i="47"/>
  <c r="Q139" i="47"/>
  <c r="T129" i="47"/>
  <c r="AI166" i="48"/>
  <c r="DL21" i="7"/>
  <c r="Q98" i="48"/>
  <c r="AK82" i="48"/>
  <c r="Q64" i="48"/>
  <c r="S161" i="48"/>
  <c r="S144" i="48"/>
  <c r="Q123" i="48"/>
  <c r="Q173" i="49"/>
  <c r="AI173" i="49" s="1"/>
  <c r="AJ173" i="49" s="1"/>
  <c r="EG20" i="9" s="1"/>
  <c r="EG20" i="7"/>
  <c r="EH20" i="7" s="1"/>
  <c r="T172" i="49"/>
  <c r="S167" i="49"/>
  <c r="Q163" i="49"/>
  <c r="T155" i="49"/>
  <c r="Q152" i="49"/>
  <c r="S144" i="49"/>
  <c r="T143" i="49"/>
  <c r="P131" i="49"/>
  <c r="T126" i="49"/>
  <c r="T13" i="49"/>
  <c r="P104" i="50"/>
  <c r="P163" i="50"/>
  <c r="T175" i="50"/>
  <c r="P175" i="50"/>
  <c r="Q167" i="50"/>
  <c r="AI167" i="50" s="1"/>
  <c r="Q162" i="50"/>
  <c r="Q154" i="50"/>
  <c r="S133" i="50"/>
  <c r="T174" i="51"/>
  <c r="P160" i="51"/>
  <c r="Q137" i="51"/>
  <c r="T174" i="52"/>
  <c r="S170" i="52"/>
  <c r="S166" i="52"/>
  <c r="P162" i="52"/>
  <c r="P139" i="52"/>
  <c r="AI173" i="53"/>
  <c r="AK127" i="53"/>
  <c r="K74" i="9" s="1"/>
  <c r="M74" i="9" s="1"/>
  <c r="S158" i="53"/>
  <c r="P173" i="54"/>
  <c r="AJ173" i="54" s="1"/>
  <c r="EG15" i="9" s="1"/>
  <c r="Q130" i="56"/>
  <c r="S71" i="57"/>
  <c r="T164" i="59"/>
  <c r="T104" i="59"/>
  <c r="T165" i="59" s="1"/>
  <c r="Q134" i="59"/>
  <c r="Q131" i="59"/>
  <c r="P169" i="58"/>
  <c r="AJ169" i="58" s="1"/>
  <c r="DU11" i="9" s="1"/>
  <c r="DV11" i="9" s="1"/>
  <c r="P175" i="57"/>
  <c r="Q130" i="20"/>
  <c r="AA133" i="20"/>
  <c r="T126" i="19"/>
  <c r="AC127" i="19" s="1"/>
  <c r="AC128" i="19"/>
  <c r="S127" i="19"/>
  <c r="AB127" i="19"/>
  <c r="AB128" i="19" s="1"/>
  <c r="T170" i="19"/>
  <c r="S32" i="62"/>
  <c r="BV111" i="9"/>
  <c r="BW111" i="9" s="1"/>
  <c r="AK161" i="62"/>
  <c r="CZ111" i="9" s="1"/>
  <c r="AJ161" i="62"/>
  <c r="CZ53" i="9" s="1"/>
  <c r="DA53" i="9" s="1"/>
  <c r="DP53" i="7"/>
  <c r="DQ53" i="7"/>
  <c r="T162" i="52"/>
  <c r="T146" i="52"/>
  <c r="P140" i="52"/>
  <c r="Q139" i="52"/>
  <c r="P138" i="52"/>
  <c r="T131" i="52"/>
  <c r="T126" i="52"/>
  <c r="AL113" i="53"/>
  <c r="Z113" i="53"/>
  <c r="T172" i="53"/>
  <c r="S167" i="53"/>
  <c r="S161" i="53"/>
  <c r="Q156" i="53"/>
  <c r="T148" i="53"/>
  <c r="P143" i="53"/>
  <c r="P133" i="53"/>
  <c r="P175" i="54"/>
  <c r="Q172" i="54"/>
  <c r="Q169" i="54"/>
  <c r="AI169" i="54"/>
  <c r="DU15" i="7" s="1"/>
  <c r="DV15" i="7" s="1"/>
  <c r="P161" i="54"/>
  <c r="T156" i="54"/>
  <c r="S148" i="54"/>
  <c r="Q138" i="54"/>
  <c r="S127" i="54"/>
  <c r="AL82" i="55"/>
  <c r="T164" i="55"/>
  <c r="S156" i="55"/>
  <c r="T152" i="55"/>
  <c r="P98" i="56"/>
  <c r="P159" i="56" s="1"/>
  <c r="Q170" i="56"/>
  <c r="T129" i="56"/>
  <c r="P129" i="56"/>
  <c r="T126" i="56"/>
  <c r="Q145" i="57"/>
  <c r="Q164" i="57"/>
  <c r="Q98" i="58"/>
  <c r="Q159" i="58" s="1"/>
  <c r="S98" i="58"/>
  <c r="S159" i="58" s="1"/>
  <c r="S71" i="58"/>
  <c r="Q156" i="58"/>
  <c r="S144" i="58"/>
  <c r="Q170" i="59"/>
  <c r="Q153" i="59"/>
  <c r="Q146" i="59"/>
  <c r="Q145" i="59"/>
  <c r="S141" i="59"/>
  <c r="Q136" i="59"/>
  <c r="S134" i="59"/>
  <c r="S133" i="59"/>
  <c r="S131" i="59"/>
  <c r="Q129" i="59"/>
  <c r="AA127" i="59"/>
  <c r="AA61" i="59"/>
  <c r="P13" i="59"/>
  <c r="P140" i="59"/>
  <c r="P149" i="59"/>
  <c r="P130" i="58"/>
  <c r="P141" i="57"/>
  <c r="P134" i="57"/>
  <c r="P127" i="20"/>
  <c r="S129" i="20"/>
  <c r="P131" i="20"/>
  <c r="P140" i="20"/>
  <c r="P156" i="20"/>
  <c r="AK156" i="20" s="1"/>
  <c r="Q162" i="20"/>
  <c r="T169" i="20"/>
  <c r="Q64" i="20"/>
  <c r="AJ113" i="20"/>
  <c r="AB10" i="19"/>
  <c r="S124" i="19"/>
  <c r="S149" i="19"/>
  <c r="AB148" i="19" s="1"/>
  <c r="AB149" i="19" s="1"/>
  <c r="P158" i="19"/>
  <c r="P168" i="19"/>
  <c r="P169" i="19"/>
  <c r="AI160" i="19"/>
  <c r="CW50" i="7" s="1"/>
  <c r="T123" i="18"/>
  <c r="P17" i="18"/>
  <c r="P129" i="18"/>
  <c r="Q130" i="18"/>
  <c r="T136" i="18"/>
  <c r="T140" i="18"/>
  <c r="T162" i="18"/>
  <c r="AI140" i="61"/>
  <c r="AU52" i="7" s="1"/>
  <c r="AC44" i="62"/>
  <c r="AC154" i="62"/>
  <c r="Z156" i="62"/>
  <c r="AJ156" i="62" s="1"/>
  <c r="CK53" i="9" s="1"/>
  <c r="Z44" i="62"/>
  <c r="T139" i="52"/>
  <c r="P130" i="52"/>
  <c r="AI82" i="53"/>
  <c r="T169" i="53"/>
  <c r="S148" i="53"/>
  <c r="AB148" i="53" s="1"/>
  <c r="AB149" i="53" s="1"/>
  <c r="Q138" i="53"/>
  <c r="P131" i="53"/>
  <c r="Q130" i="53"/>
  <c r="P172" i="54"/>
  <c r="T162" i="54"/>
  <c r="T129" i="54"/>
  <c r="AC131" i="54" s="1"/>
  <c r="P168" i="55"/>
  <c r="Q123" i="55"/>
  <c r="AI82" i="56"/>
  <c r="S152" i="56"/>
  <c r="T142" i="56"/>
  <c r="S138" i="56"/>
  <c r="S129" i="56"/>
  <c r="T170" i="57"/>
  <c r="S86" i="58"/>
  <c r="Q67" i="58"/>
  <c r="Q128" i="58" s="1"/>
  <c r="Q126" i="58"/>
  <c r="Q168" i="58"/>
  <c r="T162" i="58"/>
  <c r="Q141" i="58"/>
  <c r="S133" i="58"/>
  <c r="Q130" i="58"/>
  <c r="AI167" i="59"/>
  <c r="Q163" i="59"/>
  <c r="Q104" i="59"/>
  <c r="E28" i="15"/>
  <c r="P175" i="59"/>
  <c r="P171" i="59"/>
  <c r="P140" i="57"/>
  <c r="P129" i="57"/>
  <c r="P123" i="20"/>
  <c r="S130" i="20"/>
  <c r="AB130" i="20" s="1"/>
  <c r="T139" i="20"/>
  <c r="Q140" i="20"/>
  <c r="S143" i="20"/>
  <c r="Q144" i="20"/>
  <c r="T150" i="20"/>
  <c r="P153" i="20"/>
  <c r="AJ153" i="20" s="1"/>
  <c r="P164" i="20"/>
  <c r="S168" i="20"/>
  <c r="T104" i="20"/>
  <c r="S9" i="14"/>
  <c r="D39" i="2" s="1"/>
  <c r="S14" i="14"/>
  <c r="D29" i="2" s="1"/>
  <c r="E31" i="2" s="1"/>
  <c r="P126" i="19"/>
  <c r="P134" i="19"/>
  <c r="T136" i="19"/>
  <c r="Q44" i="19"/>
  <c r="Q159" i="19" s="1"/>
  <c r="AI159" i="19" s="1"/>
  <c r="CT50" i="7" s="1"/>
  <c r="Q156" i="19"/>
  <c r="AI156" i="19"/>
  <c r="CK50" i="7" s="1"/>
  <c r="AI158" i="19"/>
  <c r="CQ50" i="7" s="1"/>
  <c r="CR50" i="7" s="1"/>
  <c r="T135" i="62"/>
  <c r="AA154" i="62"/>
  <c r="AA44" i="62"/>
  <c r="AA159" i="62" s="1"/>
  <c r="T158" i="62"/>
  <c r="T44" i="62"/>
  <c r="AA172" i="62"/>
  <c r="T167" i="19"/>
  <c r="T175" i="19"/>
  <c r="P10" i="59"/>
  <c r="S124" i="18"/>
  <c r="Q127" i="18"/>
  <c r="Q154" i="18"/>
  <c r="AI154" i="18"/>
  <c r="Q166" i="18"/>
  <c r="AI166" i="18" s="1"/>
  <c r="DL51" i="7" s="1"/>
  <c r="P175" i="18"/>
  <c r="S104" i="18"/>
  <c r="S127" i="61"/>
  <c r="Q129" i="61"/>
  <c r="P50" i="61"/>
  <c r="P165" i="61" s="1"/>
  <c r="Q166" i="61"/>
  <c r="AI166" i="61"/>
  <c r="DL52" i="7" s="1"/>
  <c r="AA162" i="62"/>
  <c r="T131" i="62"/>
  <c r="AA138" i="62"/>
  <c r="AA143" i="62"/>
  <c r="AA139" i="62"/>
  <c r="Z140" i="62"/>
  <c r="Q154" i="62"/>
  <c r="AI154" i="62" s="1"/>
  <c r="Q44" i="62"/>
  <c r="AA170" i="62"/>
  <c r="S153" i="19"/>
  <c r="S170" i="19"/>
  <c r="T173" i="19"/>
  <c r="S104" i="19"/>
  <c r="T137" i="18"/>
  <c r="T142" i="18"/>
  <c r="T163" i="18"/>
  <c r="S98" i="18"/>
  <c r="P123" i="61"/>
  <c r="P10" i="61"/>
  <c r="P61" i="61" s="1"/>
  <c r="T123" i="61"/>
  <c r="T10" i="61"/>
  <c r="Q126" i="61"/>
  <c r="AI126" i="61" s="1"/>
  <c r="Q13" i="61"/>
  <c r="Q128" i="61" s="1"/>
  <c r="AA174" i="61"/>
  <c r="AA169" i="61"/>
  <c r="Q150" i="62"/>
  <c r="AI150" i="62" s="1"/>
  <c r="BV53" i="7" s="1"/>
  <c r="Z151" i="62"/>
  <c r="AI171" i="62"/>
  <c r="EA53" i="7" s="1"/>
  <c r="EB53" i="7" s="1"/>
  <c r="AJ173" i="62"/>
  <c r="EG53" i="9" s="1"/>
  <c r="EI53" i="9" s="1"/>
  <c r="AK173" i="62"/>
  <c r="EG111" i="9" s="1"/>
  <c r="Q71" i="62"/>
  <c r="Q129" i="62"/>
  <c r="AI129" i="62" s="1"/>
  <c r="P86" i="62"/>
  <c r="T98" i="62"/>
  <c r="T159" i="62" s="1"/>
  <c r="T156" i="62"/>
  <c r="Q134" i="61"/>
  <c r="AB44" i="62"/>
  <c r="AB159" i="62" s="1"/>
  <c r="R126" i="62"/>
  <c r="AA127" i="62"/>
  <c r="AC123" i="62"/>
  <c r="T13" i="62"/>
  <c r="Q127" i="62"/>
  <c r="P129" i="62"/>
  <c r="P17" i="62"/>
  <c r="P135" i="62"/>
  <c r="S138" i="62"/>
  <c r="R144" i="62"/>
  <c r="AA144" i="62" s="1"/>
  <c r="AA145" i="62" s="1"/>
  <c r="AA163" i="62"/>
  <c r="T146" i="62"/>
  <c r="R155" i="62"/>
  <c r="R44" i="62"/>
  <c r="R159" i="62" s="1"/>
  <c r="P158" i="62"/>
  <c r="Q160" i="62"/>
  <c r="AI160" i="62"/>
  <c r="CW53" i="7" s="1"/>
  <c r="CY53" i="7" s="1"/>
  <c r="S162" i="62"/>
  <c r="AB152" i="62" s="1"/>
  <c r="S50" i="62"/>
  <c r="S165" i="62"/>
  <c r="R123" i="63"/>
  <c r="R10" i="63"/>
  <c r="P138" i="61"/>
  <c r="Q144" i="61"/>
  <c r="S134" i="62"/>
  <c r="AA134" i="62"/>
  <c r="S154" i="62"/>
  <c r="S44" i="62"/>
  <c r="S155" i="62"/>
  <c r="AK156" i="62"/>
  <c r="CK111" i="9" s="1"/>
  <c r="Z162" i="62"/>
  <c r="AI162" i="62" s="1"/>
  <c r="DC53" i="7" s="1"/>
  <c r="AA169" i="62"/>
  <c r="AJ171" i="62"/>
  <c r="EA53" i="9" s="1"/>
  <c r="T172" i="62"/>
  <c r="Q98" i="62"/>
  <c r="P126" i="62"/>
  <c r="Q10" i="63"/>
  <c r="Q125" i="63" s="1"/>
  <c r="Q123" i="63"/>
  <c r="AI123" i="63" s="1"/>
  <c r="AC28" i="63"/>
  <c r="AC140" i="63"/>
  <c r="T145" i="63"/>
  <c r="Q144" i="64"/>
  <c r="Q32" i="64"/>
  <c r="Z10" i="63"/>
  <c r="S129" i="63"/>
  <c r="AB131" i="63" s="1"/>
  <c r="S17" i="63"/>
  <c r="Q130" i="63"/>
  <c r="Q138" i="63"/>
  <c r="Q50" i="63"/>
  <c r="Q165" i="63" s="1"/>
  <c r="S172" i="63"/>
  <c r="AB169" i="63"/>
  <c r="P126" i="63"/>
  <c r="R13" i="63"/>
  <c r="R128" i="63" s="1"/>
  <c r="S135" i="63"/>
  <c r="Q137" i="63"/>
  <c r="S146" i="63"/>
  <c r="S149" i="63"/>
  <c r="S98" i="63"/>
  <c r="S159" i="63" s="1"/>
  <c r="S154" i="63"/>
  <c r="AB10" i="64"/>
  <c r="AB125" i="64" s="1"/>
  <c r="AB123" i="64"/>
  <c r="S10" i="64"/>
  <c r="S104" i="64"/>
  <c r="S163" i="64"/>
  <c r="Q32" i="63"/>
  <c r="S64" i="63"/>
  <c r="E55" i="7"/>
  <c r="Q131" i="64"/>
  <c r="Q98" i="64"/>
  <c r="P155" i="64"/>
  <c r="AJ155" i="64" s="1"/>
  <c r="Q170" i="64"/>
  <c r="Z174" i="64" s="1"/>
  <c r="AI174" i="64" s="1"/>
  <c r="EJ55" i="7" s="1"/>
  <c r="EL55" i="7" s="1"/>
  <c r="Q86" i="64"/>
  <c r="AA128" i="62"/>
  <c r="T128" i="37"/>
  <c r="AA147" i="42"/>
  <c r="AA145" i="42"/>
  <c r="DW30" i="7"/>
  <c r="DA102" i="9"/>
  <c r="AJ150" i="22"/>
  <c r="BV47" i="9" s="1"/>
  <c r="AJ153" i="23"/>
  <c r="CE46" i="9" s="1"/>
  <c r="CG46" i="9" s="1"/>
  <c r="EA99" i="9"/>
  <c r="AA128" i="40"/>
  <c r="CM32" i="9"/>
  <c r="AA144" i="20"/>
  <c r="AA163" i="20"/>
  <c r="P147" i="33"/>
  <c r="AA136" i="63"/>
  <c r="AA137" i="63"/>
  <c r="AA143" i="63"/>
  <c r="AK155" i="39"/>
  <c r="Z61" i="29"/>
  <c r="Z176" i="29" s="1"/>
  <c r="AA176" i="58"/>
  <c r="Q165" i="59"/>
  <c r="AB176" i="59"/>
  <c r="Z176" i="19"/>
  <c r="AJ156" i="20"/>
  <c r="CK107" i="9"/>
  <c r="CM107" i="9" s="1"/>
  <c r="AK155" i="40"/>
  <c r="DT87" i="9"/>
  <c r="AA124" i="41"/>
  <c r="CJ72" i="9"/>
  <c r="CI72" i="9"/>
  <c r="EH53" i="9"/>
  <c r="AK153" i="20"/>
  <c r="CE107" i="9"/>
  <c r="CE49" i="9"/>
  <c r="DB53" i="9"/>
  <c r="DN111" i="9"/>
  <c r="AA163" i="18"/>
  <c r="CY18" i="7"/>
  <c r="CX18" i="7"/>
  <c r="Z127" i="61"/>
  <c r="Z128" i="61" s="1"/>
  <c r="AI128" i="61" s="1"/>
  <c r="N52" i="7" s="1"/>
  <c r="AJ153" i="21"/>
  <c r="CE48" i="9" s="1"/>
  <c r="CF48" i="9" s="1"/>
  <c r="CG48" i="9"/>
  <c r="T128" i="64"/>
  <c r="S132" i="63"/>
  <c r="AB132" i="63" s="1"/>
  <c r="AK162" i="62"/>
  <c r="DC111" i="9" s="1"/>
  <c r="AJ162" i="62"/>
  <c r="DC53" i="9" s="1"/>
  <c r="EC53" i="7"/>
  <c r="Z130" i="61"/>
  <c r="AJ130" i="61" s="1"/>
  <c r="Q52" i="9" s="1"/>
  <c r="AI130" i="61"/>
  <c r="Q52" i="7" s="1"/>
  <c r="F50" i="7"/>
  <c r="AK168" i="19"/>
  <c r="DR108" i="9" s="1"/>
  <c r="AJ168" i="19"/>
  <c r="DR50" i="9" s="1"/>
  <c r="DT50" i="9" s="1"/>
  <c r="AA135" i="62"/>
  <c r="AI129" i="47"/>
  <c r="DT24" i="7"/>
  <c r="AC134" i="30"/>
  <c r="AK157" i="29"/>
  <c r="CN98" i="9" s="1"/>
  <c r="CO98" i="9" s="1"/>
  <c r="DO28" i="9"/>
  <c r="DP28" i="9" s="1"/>
  <c r="AK167" i="41"/>
  <c r="DO86" i="9" s="1"/>
  <c r="DQ86" i="9" s="1"/>
  <c r="AK158" i="42"/>
  <c r="CQ85" i="9" s="1"/>
  <c r="DV23" i="7"/>
  <c r="DW23" i="7"/>
  <c r="AB128" i="41"/>
  <c r="AB125" i="30"/>
  <c r="Z132" i="47"/>
  <c r="AK132" i="47" s="1"/>
  <c r="W80" i="9" s="1"/>
  <c r="Y80" i="9" s="1"/>
  <c r="Z131" i="45"/>
  <c r="AK130" i="44"/>
  <c r="Q83" i="9" s="1"/>
  <c r="S83" i="9" s="1"/>
  <c r="AA123" i="43"/>
  <c r="AA124" i="43" s="1"/>
  <c r="CK90" i="9"/>
  <c r="CM90" i="9" s="1"/>
  <c r="BW34" i="7"/>
  <c r="AK155" i="27"/>
  <c r="CH100" i="9" s="1"/>
  <c r="T132" i="41"/>
  <c r="AC132" i="41" s="1"/>
  <c r="AA147" i="19"/>
  <c r="S165" i="19"/>
  <c r="Q132" i="22"/>
  <c r="Z132" i="22" s="1"/>
  <c r="AI132" i="22" s="1"/>
  <c r="W47" i="7" s="1"/>
  <c r="AI149" i="41"/>
  <c r="BS28" i="7"/>
  <c r="BU28" i="7" s="1"/>
  <c r="AA131" i="28"/>
  <c r="Z131" i="37"/>
  <c r="AK131" i="37" s="1"/>
  <c r="T90" i="9" s="1"/>
  <c r="AC139" i="18"/>
  <c r="EL54" i="7"/>
  <c r="EK54" i="7"/>
  <c r="Z130" i="53"/>
  <c r="AK173" i="54"/>
  <c r="EG73" i="9" s="1"/>
  <c r="AC176" i="55"/>
  <c r="Q132" i="45"/>
  <c r="CP110" i="9"/>
  <c r="Q61" i="63"/>
  <c r="Z133" i="61"/>
  <c r="Z134" i="61"/>
  <c r="AI134" i="61"/>
  <c r="AC52" i="7" s="1"/>
  <c r="AD52" i="7" s="1"/>
  <c r="AB125" i="19"/>
  <c r="Z148" i="49"/>
  <c r="DM20" i="7"/>
  <c r="CX28" i="7"/>
  <c r="AB174" i="36"/>
  <c r="AB169" i="36"/>
  <c r="AK124" i="35"/>
  <c r="CP36" i="7"/>
  <c r="AB159" i="20"/>
  <c r="DN19" i="7"/>
  <c r="EH19" i="7"/>
  <c r="AI127" i="30"/>
  <c r="K39" i="7"/>
  <c r="AB148" i="27"/>
  <c r="AB149" i="27" s="1"/>
  <c r="Q132" i="40"/>
  <c r="AI154" i="37"/>
  <c r="CX48" i="9"/>
  <c r="CY48" i="9"/>
  <c r="AJ160" i="23"/>
  <c r="CW46" i="9" s="1"/>
  <c r="CY46" i="9" s="1"/>
  <c r="S159" i="42"/>
  <c r="K72" i="9"/>
  <c r="M72" i="9" s="1"/>
  <c r="M15" i="7"/>
  <c r="AA128" i="44"/>
  <c r="Q128" i="35"/>
  <c r="AJ150" i="23"/>
  <c r="BV46" i="9"/>
  <c r="BX46" i="9" s="1"/>
  <c r="AI140" i="28"/>
  <c r="AU41" i="7" s="1"/>
  <c r="AW41" i="7" s="1"/>
  <c r="Z127" i="28"/>
  <c r="Z128" i="28" s="1"/>
  <c r="CP35" i="9"/>
  <c r="Z133" i="25"/>
  <c r="U54" i="7"/>
  <c r="V54" i="7"/>
  <c r="AE52" i="7"/>
  <c r="BX105" i="9"/>
  <c r="DS50" i="9"/>
  <c r="CH88" i="9"/>
  <c r="CJ88" i="9" s="1"/>
  <c r="AK134" i="61"/>
  <c r="AC110" i="9" s="1"/>
  <c r="AJ134" i="61"/>
  <c r="AC52" i="9"/>
  <c r="AD52" i="9" s="1"/>
  <c r="CH30" i="9"/>
  <c r="AI131" i="37"/>
  <c r="T32" i="7"/>
  <c r="U90" i="9"/>
  <c r="AJ131" i="37"/>
  <c r="T32" i="9" s="1"/>
  <c r="U32" i="9" s="1"/>
  <c r="CK96" i="9"/>
  <c r="CM96" i="9" s="1"/>
  <c r="AA125" i="41"/>
  <c r="CK49" i="9"/>
  <c r="V90" i="9"/>
  <c r="CP98" i="9"/>
  <c r="DQ28" i="9"/>
  <c r="AK133" i="61"/>
  <c r="Z110" i="9" s="1"/>
  <c r="AA110" i="9" s="1"/>
  <c r="CL107" i="9"/>
  <c r="Z128" i="30"/>
  <c r="AI128" i="30" s="1"/>
  <c r="N39" i="7" s="1"/>
  <c r="Q165" i="19"/>
  <c r="V32" i="9"/>
  <c r="S159" i="18"/>
  <c r="CH25" i="7"/>
  <c r="CI25" i="7" s="1"/>
  <c r="AC61" i="63"/>
  <c r="AK140" i="36"/>
  <c r="AU91" i="9" s="1"/>
  <c r="AJ140" i="36"/>
  <c r="AU33" i="9" s="1"/>
  <c r="AV33" i="9" s="1"/>
  <c r="CH27" i="7"/>
  <c r="AW54" i="9"/>
  <c r="AJ150" i="33"/>
  <c r="BV36" i="9" s="1"/>
  <c r="AJ166" i="61"/>
  <c r="DL52" i="9" s="1"/>
  <c r="DN52" i="9" s="1"/>
  <c r="EG16" i="7"/>
  <c r="AC130" i="47"/>
  <c r="CY22" i="9"/>
  <c r="CR33" i="7"/>
  <c r="CS33" i="7"/>
  <c r="AI140" i="19"/>
  <c r="AU50" i="7" s="1"/>
  <c r="AV50" i="7" s="1"/>
  <c r="AB124" i="38"/>
  <c r="AB10" i="38"/>
  <c r="AB125" i="38"/>
  <c r="Z127" i="46"/>
  <c r="Z60" i="46"/>
  <c r="Q127" i="46"/>
  <c r="AI127" i="46" s="1"/>
  <c r="K23" i="7" s="1"/>
  <c r="M23" i="7" s="1"/>
  <c r="Q13" i="46"/>
  <c r="T124" i="46"/>
  <c r="AB176" i="47"/>
  <c r="AB60" i="47"/>
  <c r="T175" i="47"/>
  <c r="R174" i="47"/>
  <c r="P169" i="47"/>
  <c r="P123" i="63"/>
  <c r="P10" i="63"/>
  <c r="P125" i="63" s="1"/>
  <c r="T123" i="63"/>
  <c r="T10" i="63"/>
  <c r="T144" i="63"/>
  <c r="T32" i="63"/>
  <c r="T147" i="63" s="1"/>
  <c r="AA148" i="63"/>
  <c r="AA149" i="63" s="1"/>
  <c r="T104" i="63"/>
  <c r="T165" i="63"/>
  <c r="T163" i="63"/>
  <c r="S104" i="63"/>
  <c r="S165" i="63"/>
  <c r="S164" i="63"/>
  <c r="S159" i="61"/>
  <c r="AK160" i="45"/>
  <c r="CW82" i="9" s="1"/>
  <c r="DL28" i="7"/>
  <c r="CP42" i="7"/>
  <c r="AJ167" i="24"/>
  <c r="DO45" i="9" s="1"/>
  <c r="DT54" i="9"/>
  <c r="DS54" i="9"/>
  <c r="CI112" i="9"/>
  <c r="AK172" i="63"/>
  <c r="ED112" i="9" s="1"/>
  <c r="EF112" i="9" s="1"/>
  <c r="AI172" i="63"/>
  <c r="ED54" i="7" s="1"/>
  <c r="EE54" i="7" s="1"/>
  <c r="AJ172" i="63"/>
  <c r="ED54" i="9" s="1"/>
  <c r="EE54" i="9" s="1"/>
  <c r="AA149" i="56"/>
  <c r="BX52" i="7"/>
  <c r="AA125" i="34"/>
  <c r="AC28" i="23"/>
  <c r="AC143" i="18"/>
  <c r="EI20" i="7"/>
  <c r="Z128" i="44"/>
  <c r="CF54" i="9"/>
  <c r="CG54" i="9"/>
  <c r="AJ160" i="63"/>
  <c r="CW54" i="9"/>
  <c r="CY54" i="9" s="1"/>
  <c r="AC156" i="45"/>
  <c r="AC159" i="45"/>
  <c r="AJ160" i="19"/>
  <c r="CW50" i="9" s="1"/>
  <c r="CX50" i="9" s="1"/>
  <c r="DV83" i="9"/>
  <c r="DW83" i="9"/>
  <c r="DT54" i="7"/>
  <c r="CY16" i="7"/>
  <c r="AA149" i="48"/>
  <c r="R159" i="20"/>
  <c r="DS42" i="7"/>
  <c r="Z130" i="45"/>
  <c r="AI148" i="44"/>
  <c r="BP25" i="7" s="1"/>
  <c r="Z149" i="44"/>
  <c r="AB152" i="18"/>
  <c r="AJ161" i="24"/>
  <c r="CZ45" i="9"/>
  <c r="DB45" i="9" s="1"/>
  <c r="AK161" i="24"/>
  <c r="CZ103" i="9" s="1"/>
  <c r="DB103" i="9" s="1"/>
  <c r="AB148" i="54"/>
  <c r="AB149" i="54" s="1"/>
  <c r="AA143" i="43"/>
  <c r="DB45" i="7"/>
  <c r="AJ167" i="61"/>
  <c r="DO52" i="9" s="1"/>
  <c r="AK167" i="61"/>
  <c r="DO110" i="9" s="1"/>
  <c r="DQ110" i="9" s="1"/>
  <c r="AB135" i="61"/>
  <c r="T17" i="33"/>
  <c r="T132" i="33" s="1"/>
  <c r="S104" i="34"/>
  <c r="S163" i="34"/>
  <c r="AB163" i="34" s="1"/>
  <c r="AK156" i="19"/>
  <c r="CK108" i="9" s="1"/>
  <c r="CL108" i="9" s="1"/>
  <c r="AJ156" i="19"/>
  <c r="CH26" i="7"/>
  <c r="CJ26" i="7" s="1"/>
  <c r="AK168" i="24"/>
  <c r="DR103" i="9" s="1"/>
  <c r="DS103" i="9" s="1"/>
  <c r="EI25" i="7"/>
  <c r="EH25" i="7"/>
  <c r="T61" i="19"/>
  <c r="Q61" i="55"/>
  <c r="CM106" i="9"/>
  <c r="AB154" i="21"/>
  <c r="AA10" i="25"/>
  <c r="P10" i="26"/>
  <c r="P123" i="26"/>
  <c r="R129" i="29"/>
  <c r="AA130" i="29" s="1"/>
  <c r="R17" i="29"/>
  <c r="Q104" i="22"/>
  <c r="Q164" i="22"/>
  <c r="R163" i="22"/>
  <c r="S44" i="23"/>
  <c r="AA44" i="25"/>
  <c r="AA159" i="25" s="1"/>
  <c r="AI168" i="26"/>
  <c r="DR43" i="7" s="1"/>
  <c r="DT43" i="7" s="1"/>
  <c r="AC28" i="26"/>
  <c r="Q127" i="26"/>
  <c r="Q13" i="26"/>
  <c r="Q157" i="35"/>
  <c r="AI157" i="35" s="1"/>
  <c r="Q44" i="35"/>
  <c r="AB124" i="35"/>
  <c r="AB10" i="35"/>
  <c r="AB125" i="35" s="1"/>
  <c r="AA162" i="36"/>
  <c r="Z156" i="36"/>
  <c r="AK156" i="36" s="1"/>
  <c r="Z44" i="36"/>
  <c r="Z159" i="36" s="1"/>
  <c r="R145" i="41"/>
  <c r="R32" i="41"/>
  <c r="DO25" i="7"/>
  <c r="DP25" i="7" s="1"/>
  <c r="T67" i="21"/>
  <c r="T126" i="21"/>
  <c r="AC28" i="22"/>
  <c r="Q150" i="25"/>
  <c r="AI150" i="25" s="1"/>
  <c r="BV44" i="7" s="1"/>
  <c r="BW44" i="7" s="1"/>
  <c r="S17" i="25"/>
  <c r="S130" i="25"/>
  <c r="Q164" i="26"/>
  <c r="Q50" i="26"/>
  <c r="AB123" i="26"/>
  <c r="AB10" i="26"/>
  <c r="T146" i="27"/>
  <c r="Q164" i="31"/>
  <c r="AJ168" i="37"/>
  <c r="DR32" i="9"/>
  <c r="DT32" i="9" s="1"/>
  <c r="AK168" i="37"/>
  <c r="DR90" i="9" s="1"/>
  <c r="AA154" i="38"/>
  <c r="T67" i="48"/>
  <c r="T126" i="48"/>
  <c r="AB169" i="48"/>
  <c r="AB60" i="48"/>
  <c r="AK160" i="21"/>
  <c r="CW106" i="9" s="1"/>
  <c r="P98" i="22"/>
  <c r="AJ157" i="23"/>
  <c r="AK157" i="23"/>
  <c r="CN104" i="9" s="1"/>
  <c r="CP104" i="9" s="1"/>
  <c r="T154" i="25"/>
  <c r="Q157" i="25"/>
  <c r="AI157" i="25" s="1"/>
  <c r="CN44" i="7"/>
  <c r="CP44" i="7" s="1"/>
  <c r="S126" i="26"/>
  <c r="AB168" i="34"/>
  <c r="P129" i="36"/>
  <c r="P17" i="36"/>
  <c r="P13" i="42"/>
  <c r="EG26" i="7"/>
  <c r="EH26" i="7" s="1"/>
  <c r="AK173" i="43"/>
  <c r="EG84" i="9" s="1"/>
  <c r="EI84" i="9" s="1"/>
  <c r="P146" i="44"/>
  <c r="P32" i="44"/>
  <c r="AA131" i="44"/>
  <c r="AA130" i="44"/>
  <c r="T126" i="44"/>
  <c r="T13" i="44"/>
  <c r="T128" i="44" s="1"/>
  <c r="T128" i="45"/>
  <c r="Q86" i="21"/>
  <c r="T86" i="22"/>
  <c r="AI140" i="22"/>
  <c r="AU47" i="7" s="1"/>
  <c r="AI167" i="23"/>
  <c r="DO46" i="7" s="1"/>
  <c r="DP46" i="7" s="1"/>
  <c r="AI166" i="24"/>
  <c r="DL45" i="7" s="1"/>
  <c r="DM45" i="7" s="1"/>
  <c r="AC28" i="24"/>
  <c r="AB124" i="24"/>
  <c r="Q98" i="25"/>
  <c r="Q159" i="25" s="1"/>
  <c r="AA162" i="25"/>
  <c r="Q44" i="25"/>
  <c r="S169" i="26"/>
  <c r="R164" i="26"/>
  <c r="R50" i="26"/>
  <c r="R165" i="26" s="1"/>
  <c r="P156" i="26"/>
  <c r="AK156" i="26" s="1"/>
  <c r="CK101" i="9" s="1"/>
  <c r="Q44" i="26"/>
  <c r="T129" i="26"/>
  <c r="P126" i="26"/>
  <c r="AA113" i="27"/>
  <c r="P160" i="27"/>
  <c r="T150" i="27"/>
  <c r="Q86" i="28"/>
  <c r="S153" i="28"/>
  <c r="S129" i="29"/>
  <c r="T13" i="29"/>
  <c r="T161" i="30"/>
  <c r="AA154" i="30"/>
  <c r="AA44" i="30"/>
  <c r="AA159" i="30" s="1"/>
  <c r="T144" i="30"/>
  <c r="T136" i="30"/>
  <c r="S134" i="30"/>
  <c r="AB140" i="31"/>
  <c r="Q123" i="31"/>
  <c r="AI123" i="31" s="1"/>
  <c r="Q10" i="31"/>
  <c r="AL113" i="32"/>
  <c r="AB140" i="32"/>
  <c r="AB28" i="32"/>
  <c r="AB141" i="32" s="1"/>
  <c r="P130" i="32"/>
  <c r="P17" i="32"/>
  <c r="AB10" i="33"/>
  <c r="AA174" i="34"/>
  <c r="S144" i="34"/>
  <c r="S32" i="34"/>
  <c r="S147" i="34" s="1"/>
  <c r="Q32" i="35"/>
  <c r="T129" i="35"/>
  <c r="T17" i="35"/>
  <c r="Q124" i="35"/>
  <c r="AI124" i="35" s="1"/>
  <c r="E34" i="7" s="1"/>
  <c r="G34" i="7" s="1"/>
  <c r="F34" i="7"/>
  <c r="Q10" i="35"/>
  <c r="Q125" i="35" s="1"/>
  <c r="AI125" i="35" s="1"/>
  <c r="H34" i="7" s="1"/>
  <c r="R123" i="35"/>
  <c r="Z82" i="37"/>
  <c r="Q131" i="38"/>
  <c r="Z131" i="38" s="1"/>
  <c r="Q17" i="38"/>
  <c r="AI129" i="38"/>
  <c r="T124" i="38"/>
  <c r="T10" i="38"/>
  <c r="T71" i="40"/>
  <c r="Q64" i="40"/>
  <c r="R157" i="40"/>
  <c r="R44" i="40"/>
  <c r="R159" i="40" s="1"/>
  <c r="AA159" i="40" s="1"/>
  <c r="S144" i="42"/>
  <c r="S86" i="42"/>
  <c r="Q164" i="42"/>
  <c r="Q50" i="42"/>
  <c r="Q165" i="42" s="1"/>
  <c r="Q155" i="45"/>
  <c r="AI155" i="45" s="1"/>
  <c r="Q44" i="45"/>
  <c r="R44" i="45"/>
  <c r="R154" i="45"/>
  <c r="AK173" i="47"/>
  <c r="EG80" i="9"/>
  <c r="EH80" i="9" s="1"/>
  <c r="Z167" i="47"/>
  <c r="Z60" i="47"/>
  <c r="AJ160" i="56"/>
  <c r="CW13" i="9" s="1"/>
  <c r="CY13" i="9" s="1"/>
  <c r="P136" i="21"/>
  <c r="S133" i="21"/>
  <c r="S175" i="22"/>
  <c r="AA143" i="22"/>
  <c r="T131" i="22"/>
  <c r="AI82" i="23"/>
  <c r="Z82" i="23"/>
  <c r="R164" i="23"/>
  <c r="R165" i="23"/>
  <c r="T32" i="23"/>
  <c r="S17" i="23"/>
  <c r="S130" i="23"/>
  <c r="AB130" i="23"/>
  <c r="R145" i="24"/>
  <c r="T152" i="24"/>
  <c r="Q150" i="24"/>
  <c r="Q141" i="24"/>
  <c r="P138" i="24"/>
  <c r="Q137" i="24"/>
  <c r="S133" i="24"/>
  <c r="T123" i="25"/>
  <c r="T64" i="25"/>
  <c r="T146" i="25"/>
  <c r="P143" i="25"/>
  <c r="P136" i="25"/>
  <c r="AJ136" i="25" s="1"/>
  <c r="AI44" i="9" s="1"/>
  <c r="R129" i="26"/>
  <c r="AA130" i="26" s="1"/>
  <c r="R17" i="26"/>
  <c r="R132" i="26" s="1"/>
  <c r="S104" i="27"/>
  <c r="CE42" i="7"/>
  <c r="Q156" i="27"/>
  <c r="T13" i="27"/>
  <c r="T128" i="27" s="1"/>
  <c r="P124" i="27"/>
  <c r="Q158" i="28"/>
  <c r="Q153" i="29"/>
  <c r="AI153" i="29" s="1"/>
  <c r="CE40" i="7" s="1"/>
  <c r="CG40" i="7" s="1"/>
  <c r="T32" i="29"/>
  <c r="T147" i="29" s="1"/>
  <c r="AC28" i="29"/>
  <c r="R129" i="31"/>
  <c r="AA130" i="31" s="1"/>
  <c r="R17" i="31"/>
  <c r="R132" i="31"/>
  <c r="R126" i="31"/>
  <c r="Q71" i="33"/>
  <c r="R144" i="33"/>
  <c r="AA144" i="33" s="1"/>
  <c r="R32" i="33"/>
  <c r="T98" i="35"/>
  <c r="T159" i="35" s="1"/>
  <c r="T154" i="35"/>
  <c r="S148" i="36"/>
  <c r="Q143" i="36"/>
  <c r="AB123" i="36"/>
  <c r="AB10" i="36"/>
  <c r="Q71" i="37"/>
  <c r="P166" i="38"/>
  <c r="AK166" i="38" s="1"/>
  <c r="DL89" i="9" s="1"/>
  <c r="T138" i="40"/>
  <c r="T130" i="40"/>
  <c r="AA148" i="42"/>
  <c r="AC13" i="42"/>
  <c r="AC128" i="42" s="1"/>
  <c r="AC126" i="42"/>
  <c r="AA82" i="43"/>
  <c r="AB167" i="49"/>
  <c r="AB60" i="49"/>
  <c r="T157" i="49"/>
  <c r="T44" i="49"/>
  <c r="T159" i="49" s="1"/>
  <c r="AB127" i="50"/>
  <c r="Z166" i="52"/>
  <c r="Z60" i="52"/>
  <c r="Q159" i="49"/>
  <c r="P132" i="57"/>
  <c r="S165" i="44"/>
  <c r="T164" i="21"/>
  <c r="Q158" i="21"/>
  <c r="AI158" i="21" s="1"/>
  <c r="CQ48" i="7" s="1"/>
  <c r="P155" i="21"/>
  <c r="AJ155" i="21" s="1"/>
  <c r="Q151" i="21"/>
  <c r="R144" i="21"/>
  <c r="S143" i="21"/>
  <c r="P140" i="21"/>
  <c r="T128" i="21"/>
  <c r="T71" i="22"/>
  <c r="S139" i="22"/>
  <c r="AA163" i="23"/>
  <c r="S71" i="23"/>
  <c r="T129" i="23"/>
  <c r="R10" i="23"/>
  <c r="Q104" i="24"/>
  <c r="AB148" i="24"/>
  <c r="AB149" i="24" s="1"/>
  <c r="S140" i="24"/>
  <c r="S134" i="24"/>
  <c r="AB134" i="24" s="1"/>
  <c r="T127" i="24"/>
  <c r="P13" i="24"/>
  <c r="P127" i="24"/>
  <c r="Q144" i="25"/>
  <c r="AA133" i="25"/>
  <c r="AJ168" i="26"/>
  <c r="DR43" i="9" s="1"/>
  <c r="DS43" i="9" s="1"/>
  <c r="S163" i="26"/>
  <c r="S145" i="26"/>
  <c r="S86" i="26"/>
  <c r="Q71" i="26"/>
  <c r="P172" i="26"/>
  <c r="AA151" i="26"/>
  <c r="T156" i="26"/>
  <c r="Q156" i="26"/>
  <c r="AI156" i="26" s="1"/>
  <c r="CK43" i="7"/>
  <c r="CM43" i="7" s="1"/>
  <c r="R154" i="26"/>
  <c r="S149" i="26"/>
  <c r="Q145" i="26"/>
  <c r="Q32" i="26"/>
  <c r="AA127" i="26"/>
  <c r="AA128" i="26" s="1"/>
  <c r="R13" i="26"/>
  <c r="R128" i="26" s="1"/>
  <c r="Z123" i="26"/>
  <c r="R50" i="27"/>
  <c r="R165" i="27"/>
  <c r="T160" i="27"/>
  <c r="P131" i="28"/>
  <c r="P148" i="28"/>
  <c r="Q144" i="29"/>
  <c r="T162" i="29"/>
  <c r="Q123" i="30"/>
  <c r="Q64" i="30"/>
  <c r="T71" i="31"/>
  <c r="R50" i="32"/>
  <c r="R163" i="32"/>
  <c r="AA135" i="32" s="1"/>
  <c r="AA144" i="32"/>
  <c r="AA147" i="32" s="1"/>
  <c r="Q138" i="33"/>
  <c r="T141" i="34"/>
  <c r="AA155" i="35"/>
  <c r="AA44" i="35"/>
  <c r="T143" i="36"/>
  <c r="AI157" i="37"/>
  <c r="CN32" i="7" s="1"/>
  <c r="CO32" i="7" s="1"/>
  <c r="R17" i="37"/>
  <c r="R132" i="37" s="1"/>
  <c r="R129" i="37"/>
  <c r="AA131" i="37" s="1"/>
  <c r="T98" i="38"/>
  <c r="Z127" i="38"/>
  <c r="Q50" i="41"/>
  <c r="AA131" i="42"/>
  <c r="R17" i="42"/>
  <c r="Q50" i="43"/>
  <c r="Q163" i="43"/>
  <c r="T71" i="46"/>
  <c r="T129" i="46"/>
  <c r="P158" i="58"/>
  <c r="P44" i="58"/>
  <c r="T145" i="28"/>
  <c r="T32" i="28"/>
  <c r="T17" i="28"/>
  <c r="T129" i="28"/>
  <c r="S86" i="29"/>
  <c r="P124" i="29"/>
  <c r="S154" i="30"/>
  <c r="Q158" i="31"/>
  <c r="AI158" i="31"/>
  <c r="Q44" i="31"/>
  <c r="Q159" i="31" s="1"/>
  <c r="S163" i="32"/>
  <c r="T126" i="32"/>
  <c r="Q155" i="32"/>
  <c r="AI155" i="32"/>
  <c r="CH37" i="7" s="1"/>
  <c r="CI37" i="7" s="1"/>
  <c r="P140" i="32"/>
  <c r="S133" i="32"/>
  <c r="T149" i="33"/>
  <c r="T67" i="34"/>
  <c r="S157" i="35"/>
  <c r="AK157" i="35" s="1"/>
  <c r="CN92" i="9" s="1"/>
  <c r="Q146" i="35"/>
  <c r="Q146" i="36"/>
  <c r="Q130" i="36"/>
  <c r="Q17" i="36"/>
  <c r="Q132" i="36" s="1"/>
  <c r="Z132" i="36" s="1"/>
  <c r="Q153" i="37"/>
  <c r="AI153" i="37" s="1"/>
  <c r="CE32" i="7" s="1"/>
  <c r="T71" i="38"/>
  <c r="P148" i="38"/>
  <c r="P144" i="38"/>
  <c r="T138" i="38"/>
  <c r="P138" i="38"/>
  <c r="T131" i="38"/>
  <c r="AC131" i="38"/>
  <c r="P131" i="40"/>
  <c r="P17" i="40"/>
  <c r="S136" i="41"/>
  <c r="Q86" i="42"/>
  <c r="AJ160" i="42"/>
  <c r="CW27" i="9"/>
  <c r="CY27" i="9" s="1"/>
  <c r="AC82" i="46"/>
  <c r="Q175" i="46"/>
  <c r="S123" i="49"/>
  <c r="S10" i="49"/>
  <c r="P123" i="49"/>
  <c r="P131" i="50"/>
  <c r="AA148" i="58"/>
  <c r="AA149" i="58" s="1"/>
  <c r="P145" i="62"/>
  <c r="P32" i="62"/>
  <c r="T164" i="62"/>
  <c r="AK113" i="63"/>
  <c r="AA44" i="28"/>
  <c r="AA159" i="28" s="1"/>
  <c r="AC44" i="36"/>
  <c r="AC159" i="36" s="1"/>
  <c r="T128" i="42"/>
  <c r="P32" i="36"/>
  <c r="AC148" i="56"/>
  <c r="AC149" i="56" s="1"/>
  <c r="P64" i="21"/>
  <c r="AB28" i="21"/>
  <c r="Q139" i="21"/>
  <c r="S104" i="22"/>
  <c r="Q50" i="22"/>
  <c r="Q163" i="22"/>
  <c r="P154" i="22"/>
  <c r="P145" i="22"/>
  <c r="P136" i="22"/>
  <c r="Z10" i="22"/>
  <c r="T166" i="23"/>
  <c r="S139" i="23"/>
  <c r="Q138" i="23"/>
  <c r="S134" i="23"/>
  <c r="AB134" i="23" s="1"/>
  <c r="AA82" i="24"/>
  <c r="Q67" i="24"/>
  <c r="Q128" i="24" s="1"/>
  <c r="P163" i="24"/>
  <c r="Q162" i="24"/>
  <c r="Q160" i="24"/>
  <c r="AI160" i="24"/>
  <c r="CW45" i="7" s="1"/>
  <c r="CY45" i="7" s="1"/>
  <c r="Q123" i="24"/>
  <c r="AI123" i="24" s="1"/>
  <c r="T174" i="25"/>
  <c r="S171" i="25"/>
  <c r="T162" i="25"/>
  <c r="AC162" i="25" s="1"/>
  <c r="T157" i="25"/>
  <c r="P134" i="25"/>
  <c r="Q146" i="26"/>
  <c r="Q86" i="26"/>
  <c r="S71" i="26"/>
  <c r="Q170" i="26"/>
  <c r="Q152" i="26"/>
  <c r="Q86" i="27"/>
  <c r="AI158" i="27"/>
  <c r="T157" i="27"/>
  <c r="Q150" i="27"/>
  <c r="AI150" i="27" s="1"/>
  <c r="BV42" i="7" s="1"/>
  <c r="S143" i="27"/>
  <c r="AI140" i="27"/>
  <c r="AU42" i="7" s="1"/>
  <c r="AW42" i="7" s="1"/>
  <c r="Q130" i="27"/>
  <c r="AK113" i="28"/>
  <c r="AA151" i="28"/>
  <c r="AA162" i="28"/>
  <c r="S158" i="28"/>
  <c r="AA133" i="29"/>
  <c r="AI113" i="29"/>
  <c r="P145" i="29"/>
  <c r="P86" i="29"/>
  <c r="S175" i="29"/>
  <c r="S153" i="29"/>
  <c r="P157" i="30"/>
  <c r="P44" i="30"/>
  <c r="P146" i="30"/>
  <c r="P32" i="30"/>
  <c r="Z140" i="30"/>
  <c r="S167" i="31"/>
  <c r="T162" i="31"/>
  <c r="Q144" i="31"/>
  <c r="P142" i="32"/>
  <c r="S163" i="33"/>
  <c r="P124" i="33"/>
  <c r="Q123" i="33"/>
  <c r="AI123" i="33"/>
  <c r="Q10" i="33"/>
  <c r="Q166" i="34"/>
  <c r="AI166" i="34"/>
  <c r="DL35" i="7" s="1"/>
  <c r="DN35" i="7" s="1"/>
  <c r="S143" i="34"/>
  <c r="P140" i="34"/>
  <c r="AA133" i="35"/>
  <c r="AJ156" i="35"/>
  <c r="CK34" i="9" s="1"/>
  <c r="CM34" i="9" s="1"/>
  <c r="AK156" i="35"/>
  <c r="CK92" i="9" s="1"/>
  <c r="CM92" i="9" s="1"/>
  <c r="T158" i="35"/>
  <c r="T44" i="35"/>
  <c r="T149" i="35"/>
  <c r="P141" i="35"/>
  <c r="Q17" i="35"/>
  <c r="AK161" i="36"/>
  <c r="CZ91" i="9" s="1"/>
  <c r="DB91" i="9" s="1"/>
  <c r="AI150" i="36"/>
  <c r="BV33" i="7" s="1"/>
  <c r="BX33" i="7" s="1"/>
  <c r="S164" i="36"/>
  <c r="AB156" i="36"/>
  <c r="AA134" i="37"/>
  <c r="S138" i="37"/>
  <c r="T145" i="38"/>
  <c r="T126" i="39"/>
  <c r="T67" i="39"/>
  <c r="T130" i="42"/>
  <c r="T17" i="42"/>
  <c r="Z82" i="43"/>
  <c r="T146" i="43"/>
  <c r="Q133" i="43"/>
  <c r="T156" i="44"/>
  <c r="T98" i="44"/>
  <c r="AJ160" i="44"/>
  <c r="CW25" i="9" s="1"/>
  <c r="AA162" i="44"/>
  <c r="AA150" i="44"/>
  <c r="AA161" i="44"/>
  <c r="T123" i="46"/>
  <c r="T10" i="46"/>
  <c r="AI169" i="48"/>
  <c r="P126" i="48"/>
  <c r="R130" i="53"/>
  <c r="R17" i="53"/>
  <c r="R163" i="53"/>
  <c r="R50" i="53"/>
  <c r="R165" i="53" s="1"/>
  <c r="AI82" i="28"/>
  <c r="S98" i="29"/>
  <c r="S159" i="29" s="1"/>
  <c r="T146" i="29"/>
  <c r="P134" i="29"/>
  <c r="S162" i="30"/>
  <c r="S155" i="30"/>
  <c r="Q169" i="31"/>
  <c r="AC82" i="32"/>
  <c r="AA162" i="32"/>
  <c r="P157" i="32"/>
  <c r="AJ157" i="32" s="1"/>
  <c r="CN37" i="9" s="1"/>
  <c r="S146" i="32"/>
  <c r="Q145" i="32"/>
  <c r="Q139" i="32"/>
  <c r="Q129" i="32"/>
  <c r="Z130" i="32" s="1"/>
  <c r="AB130" i="33"/>
  <c r="S64" i="33"/>
  <c r="P162" i="33"/>
  <c r="T158" i="33"/>
  <c r="S123" i="33"/>
  <c r="P175" i="34"/>
  <c r="S168" i="34"/>
  <c r="P155" i="34"/>
  <c r="AK155" i="34" s="1"/>
  <c r="CH93" i="9" s="1"/>
  <c r="CI93" i="9" s="1"/>
  <c r="P145" i="34"/>
  <c r="Q164" i="35"/>
  <c r="Q175" i="35"/>
  <c r="S174" i="35"/>
  <c r="S161" i="35"/>
  <c r="T151" i="35"/>
  <c r="Q151" i="35"/>
  <c r="Z151" i="35" s="1"/>
  <c r="P149" i="35"/>
  <c r="T143" i="35"/>
  <c r="Q71" i="36"/>
  <c r="Q129" i="36"/>
  <c r="Z131" i="36" s="1"/>
  <c r="AI131" i="36" s="1"/>
  <c r="T33" i="7" s="1"/>
  <c r="T64" i="36"/>
  <c r="S171" i="36"/>
  <c r="P145" i="36"/>
  <c r="S137" i="36"/>
  <c r="Q171" i="37"/>
  <c r="AI171" i="37" s="1"/>
  <c r="EA32" i="7" s="1"/>
  <c r="EC32" i="7" s="1"/>
  <c r="P143" i="37"/>
  <c r="Q130" i="37"/>
  <c r="T162" i="38"/>
  <c r="P155" i="38"/>
  <c r="S153" i="38"/>
  <c r="P153" i="38"/>
  <c r="T151" i="38"/>
  <c r="AC151" i="38" s="1"/>
  <c r="P141" i="38"/>
  <c r="T123" i="38"/>
  <c r="P169" i="39"/>
  <c r="P162" i="39"/>
  <c r="P127" i="39"/>
  <c r="S104" i="40"/>
  <c r="T174" i="41"/>
  <c r="Q172" i="41"/>
  <c r="P13" i="41"/>
  <c r="P126" i="41"/>
  <c r="P137" i="42"/>
  <c r="T162" i="44"/>
  <c r="Q144" i="44"/>
  <c r="Q137" i="44"/>
  <c r="S169" i="45"/>
  <c r="Q162" i="45"/>
  <c r="T131" i="45"/>
  <c r="Q158" i="46"/>
  <c r="Q156" i="46"/>
  <c r="T154" i="46"/>
  <c r="P149" i="46"/>
  <c r="Q140" i="46"/>
  <c r="AC113" i="47"/>
  <c r="AI127" i="48"/>
  <c r="K21" i="7" s="1"/>
  <c r="M21" i="7" s="1"/>
  <c r="Q172" i="48"/>
  <c r="S104" i="50"/>
  <c r="S164" i="50"/>
  <c r="P155" i="50"/>
  <c r="Q144" i="51"/>
  <c r="AK160" i="56"/>
  <c r="CW71" i="9" s="1"/>
  <c r="CY71" i="9" s="1"/>
  <c r="T86" i="28"/>
  <c r="Q131" i="28"/>
  <c r="S127" i="28"/>
  <c r="P127" i="28"/>
  <c r="Q154" i="29"/>
  <c r="AI154" i="29" s="1"/>
  <c r="P135" i="29"/>
  <c r="T154" i="30"/>
  <c r="P145" i="30"/>
  <c r="Q67" i="32"/>
  <c r="Q126" i="32"/>
  <c r="AI126" i="32" s="1"/>
  <c r="Q150" i="32"/>
  <c r="T136" i="32"/>
  <c r="T170" i="33"/>
  <c r="Q160" i="33"/>
  <c r="AI160" i="33" s="1"/>
  <c r="CW36" i="7" s="1"/>
  <c r="CY36" i="7" s="1"/>
  <c r="Q151" i="33"/>
  <c r="P134" i="33"/>
  <c r="P156" i="34"/>
  <c r="P142" i="34"/>
  <c r="AA148" i="35"/>
  <c r="AA149" i="35" s="1"/>
  <c r="AL82" i="35"/>
  <c r="T130" i="36"/>
  <c r="AC130" i="36" s="1"/>
  <c r="T71" i="36"/>
  <c r="T132" i="36"/>
  <c r="AC132" i="36" s="1"/>
  <c r="P174" i="36"/>
  <c r="P158" i="36"/>
  <c r="P136" i="36"/>
  <c r="P127" i="36"/>
  <c r="P172" i="37"/>
  <c r="Q142" i="37"/>
  <c r="P71" i="38"/>
  <c r="P132" i="38" s="1"/>
  <c r="AK132" i="38" s="1"/>
  <c r="W89" i="9" s="1"/>
  <c r="S170" i="38"/>
  <c r="P162" i="38"/>
  <c r="P158" i="38"/>
  <c r="S155" i="38"/>
  <c r="S149" i="38"/>
  <c r="AB148" i="38"/>
  <c r="AB149" i="38" s="1"/>
  <c r="AA148" i="38"/>
  <c r="AA149" i="38" s="1"/>
  <c r="T142" i="38"/>
  <c r="P135" i="38"/>
  <c r="P130" i="38"/>
  <c r="T86" i="39"/>
  <c r="T145" i="39"/>
  <c r="AI82" i="39"/>
  <c r="P67" i="39"/>
  <c r="P115" i="39" s="1"/>
  <c r="S174" i="39"/>
  <c r="AC149" i="39"/>
  <c r="P140" i="39"/>
  <c r="S129" i="39"/>
  <c r="S17" i="39"/>
  <c r="S132" i="39" s="1"/>
  <c r="AC13" i="40"/>
  <c r="AC128" i="40" s="1"/>
  <c r="P163" i="41"/>
  <c r="P104" i="41"/>
  <c r="Q98" i="41"/>
  <c r="Q154" i="41"/>
  <c r="P168" i="41"/>
  <c r="Q140" i="41"/>
  <c r="AI140" i="41" s="1"/>
  <c r="AU28" i="7" s="1"/>
  <c r="Q136" i="41"/>
  <c r="Q129" i="41"/>
  <c r="Q127" i="41"/>
  <c r="AI127" i="41" s="1"/>
  <c r="K28" i="7" s="1"/>
  <c r="Q13" i="41"/>
  <c r="Q128" i="41" s="1"/>
  <c r="AI128" i="41" s="1"/>
  <c r="N28" i="7" s="1"/>
  <c r="P28" i="7" s="1"/>
  <c r="S126" i="41"/>
  <c r="T152" i="42"/>
  <c r="T138" i="42"/>
  <c r="AJ173" i="43"/>
  <c r="EG26" i="9" s="1"/>
  <c r="EH26" i="9" s="1"/>
  <c r="T126" i="43"/>
  <c r="T161" i="44"/>
  <c r="P175" i="45"/>
  <c r="P166" i="45"/>
  <c r="AJ166" i="45" s="1"/>
  <c r="DL24" i="9" s="1"/>
  <c r="T104" i="46"/>
  <c r="T163" i="46"/>
  <c r="P86" i="46"/>
  <c r="S161" i="46"/>
  <c r="S133" i="46"/>
  <c r="AI173" i="47"/>
  <c r="EG22" i="7" s="1"/>
  <c r="EI22" i="7" s="1"/>
  <c r="Q164" i="49"/>
  <c r="Q104" i="49"/>
  <c r="Q165" i="49" s="1"/>
  <c r="T104" i="51"/>
  <c r="T163" i="51"/>
  <c r="Q172" i="51"/>
  <c r="Q167" i="52"/>
  <c r="AI167" i="52" s="1"/>
  <c r="S163" i="53"/>
  <c r="S50" i="53"/>
  <c r="P154" i="53"/>
  <c r="Q98" i="54"/>
  <c r="Q157" i="54"/>
  <c r="T163" i="39"/>
  <c r="AI160" i="40"/>
  <c r="CW29" i="7" s="1"/>
  <c r="AK82" i="40"/>
  <c r="S166" i="40"/>
  <c r="S161" i="40"/>
  <c r="AB152" i="40" s="1"/>
  <c r="S155" i="40"/>
  <c r="T149" i="40"/>
  <c r="Q149" i="40"/>
  <c r="Z148" i="40" s="1"/>
  <c r="S146" i="40"/>
  <c r="Q142" i="40"/>
  <c r="S140" i="40"/>
  <c r="T163" i="41"/>
  <c r="S150" i="41"/>
  <c r="T142" i="41"/>
  <c r="S140" i="41"/>
  <c r="T139" i="41"/>
  <c r="P139" i="41"/>
  <c r="Q137" i="41"/>
  <c r="P124" i="41"/>
  <c r="P86" i="42"/>
  <c r="P171" i="42"/>
  <c r="Q163" i="42"/>
  <c r="S145" i="42"/>
  <c r="T144" i="42"/>
  <c r="P32" i="42"/>
  <c r="Q143" i="42"/>
  <c r="T137" i="42"/>
  <c r="Q160" i="43"/>
  <c r="AI160" i="43" s="1"/>
  <c r="AC28" i="43"/>
  <c r="Q134" i="43"/>
  <c r="P175" i="44"/>
  <c r="P166" i="44"/>
  <c r="P156" i="44"/>
  <c r="P148" i="44"/>
  <c r="S142" i="44"/>
  <c r="T162" i="45"/>
  <c r="Q32" i="45"/>
  <c r="P137" i="45"/>
  <c r="S175" i="46"/>
  <c r="P169" i="46"/>
  <c r="AJ169" i="46" s="1"/>
  <c r="DU23" i="9" s="1"/>
  <c r="Q152" i="46"/>
  <c r="Q144" i="46"/>
  <c r="P64" i="47"/>
  <c r="P125" i="47"/>
  <c r="P123" i="47"/>
  <c r="AK173" i="48"/>
  <c r="EG79" i="9" s="1"/>
  <c r="EH79" i="9" s="1"/>
  <c r="P104" i="48"/>
  <c r="P165" i="48" s="1"/>
  <c r="S155" i="48"/>
  <c r="S152" i="48"/>
  <c r="S149" i="48"/>
  <c r="AB148" i="48" s="1"/>
  <c r="AB149" i="48" s="1"/>
  <c r="T145" i="48"/>
  <c r="T142" i="48"/>
  <c r="T86" i="49"/>
  <c r="T147" i="49" s="1"/>
  <c r="Q167" i="49"/>
  <c r="AI167" i="49" s="1"/>
  <c r="P157" i="49"/>
  <c r="S152" i="49"/>
  <c r="AC148" i="49"/>
  <c r="AC149" i="49" s="1"/>
  <c r="S145" i="49"/>
  <c r="T144" i="49"/>
  <c r="T166" i="50"/>
  <c r="Q144" i="50"/>
  <c r="Q32" i="50"/>
  <c r="AK167" i="51"/>
  <c r="DO76" i="9" s="1"/>
  <c r="DQ76" i="9" s="1"/>
  <c r="AJ113" i="51"/>
  <c r="T145" i="51"/>
  <c r="P144" i="51"/>
  <c r="Z82" i="53"/>
  <c r="T167" i="55"/>
  <c r="P167" i="55"/>
  <c r="S154" i="56"/>
  <c r="S44" i="56"/>
  <c r="S159" i="56" s="1"/>
  <c r="P154" i="56"/>
  <c r="Q71" i="57"/>
  <c r="Q162" i="57"/>
  <c r="Z113" i="59"/>
  <c r="P144" i="39"/>
  <c r="T104" i="40"/>
  <c r="S64" i="40"/>
  <c r="Q175" i="40"/>
  <c r="S168" i="40"/>
  <c r="S153" i="40"/>
  <c r="P153" i="40"/>
  <c r="AJ153" i="40" s="1"/>
  <c r="CE29" i="9" s="1"/>
  <c r="P151" i="40"/>
  <c r="P144" i="40"/>
  <c r="T142" i="40"/>
  <c r="P127" i="40"/>
  <c r="AK127" i="40" s="1"/>
  <c r="K87" i="9" s="1"/>
  <c r="S124" i="40"/>
  <c r="S86" i="41"/>
  <c r="S147" i="41" s="1"/>
  <c r="P86" i="41"/>
  <c r="P147" i="41"/>
  <c r="P127" i="41"/>
  <c r="P67" i="41"/>
  <c r="T169" i="41"/>
  <c r="P169" i="41"/>
  <c r="AA151" i="41"/>
  <c r="Q153" i="41"/>
  <c r="AI153" i="41" s="1"/>
  <c r="CE28" i="7" s="1"/>
  <c r="AK140" i="41"/>
  <c r="AU86" i="9"/>
  <c r="AW86" i="9" s="1"/>
  <c r="Q138" i="41"/>
  <c r="T131" i="41"/>
  <c r="Q71" i="42"/>
  <c r="Q132" i="42" s="1"/>
  <c r="P64" i="42"/>
  <c r="P125" i="42" s="1"/>
  <c r="S171" i="42"/>
  <c r="S157" i="42"/>
  <c r="AK153" i="42"/>
  <c r="CE85" i="9" s="1"/>
  <c r="Q130" i="42"/>
  <c r="T123" i="42"/>
  <c r="P166" i="43"/>
  <c r="AI158" i="43"/>
  <c r="S155" i="43"/>
  <c r="S151" i="43"/>
  <c r="S173" i="44"/>
  <c r="Q161" i="44"/>
  <c r="Z152" i="44" s="1"/>
  <c r="AI152" i="44" s="1"/>
  <c r="CB25" i="7" s="1"/>
  <c r="S149" i="44"/>
  <c r="T32" i="44"/>
  <c r="Q131" i="44"/>
  <c r="T124" i="44"/>
  <c r="T140" i="45"/>
  <c r="T138" i="45"/>
  <c r="T124" i="45"/>
  <c r="P124" i="45"/>
  <c r="T166" i="46"/>
  <c r="Q164" i="46"/>
  <c r="AI160" i="46"/>
  <c r="S157" i="46"/>
  <c r="S153" i="46"/>
  <c r="S139" i="46"/>
  <c r="P126" i="46"/>
  <c r="AA148" i="47"/>
  <c r="AA149" i="47" s="1"/>
  <c r="T153" i="47"/>
  <c r="P153" i="47"/>
  <c r="Q130" i="47"/>
  <c r="Q150" i="48"/>
  <c r="S13" i="48"/>
  <c r="S127" i="48"/>
  <c r="AA113" i="49"/>
  <c r="T168" i="51"/>
  <c r="Q150" i="51"/>
  <c r="Q143" i="51"/>
  <c r="AK113" i="52"/>
  <c r="P130" i="57"/>
  <c r="P71" i="57"/>
  <c r="S86" i="20"/>
  <c r="S144" i="20"/>
  <c r="AB135" i="20" s="1"/>
  <c r="T174" i="47"/>
  <c r="Q168" i="47"/>
  <c r="T166" i="47"/>
  <c r="AL113" i="48"/>
  <c r="P166" i="48"/>
  <c r="AJ166" i="48" s="1"/>
  <c r="DL21" i="9" s="1"/>
  <c r="S153" i="48"/>
  <c r="T150" i="48"/>
  <c r="P144" i="48"/>
  <c r="S139" i="48"/>
  <c r="Z82" i="49"/>
  <c r="T175" i="49"/>
  <c r="S171" i="49"/>
  <c r="P154" i="49"/>
  <c r="T142" i="49"/>
  <c r="P142" i="49"/>
  <c r="T136" i="49"/>
  <c r="Q135" i="49"/>
  <c r="P148" i="50"/>
  <c r="T137" i="50"/>
  <c r="P133" i="50"/>
  <c r="P126" i="50"/>
  <c r="T172" i="51"/>
  <c r="T126" i="51"/>
  <c r="Z113" i="52"/>
  <c r="T172" i="52"/>
  <c r="T170" i="52"/>
  <c r="Q164" i="52"/>
  <c r="P150" i="52"/>
  <c r="Q158" i="53"/>
  <c r="Q134" i="53"/>
  <c r="T129" i="55"/>
  <c r="T104" i="57"/>
  <c r="T163" i="57"/>
  <c r="Q86" i="57"/>
  <c r="P167" i="57"/>
  <c r="P144" i="57"/>
  <c r="Q124" i="20"/>
  <c r="AI124" i="20" s="1"/>
  <c r="E49" i="7" s="1"/>
  <c r="Q10" i="20"/>
  <c r="S136" i="20"/>
  <c r="S104" i="47"/>
  <c r="S165" i="47" s="1"/>
  <c r="S163" i="47"/>
  <c r="P167" i="47"/>
  <c r="S164" i="47"/>
  <c r="P164" i="47"/>
  <c r="T151" i="47"/>
  <c r="Q142" i="47"/>
  <c r="S135" i="47"/>
  <c r="S163" i="48"/>
  <c r="S104" i="48"/>
  <c r="S165" i="48" s="1"/>
  <c r="P171" i="48"/>
  <c r="P164" i="48"/>
  <c r="Q160" i="48"/>
  <c r="AI160" i="48" s="1"/>
  <c r="T157" i="48"/>
  <c r="P157" i="48"/>
  <c r="Q154" i="48"/>
  <c r="T143" i="48"/>
  <c r="T134" i="48"/>
  <c r="AB113" i="49"/>
  <c r="AJ82" i="49"/>
  <c r="T162" i="49"/>
  <c r="P156" i="49"/>
  <c r="Q139" i="49"/>
  <c r="S138" i="49"/>
  <c r="S173" i="50"/>
  <c r="T172" i="50"/>
  <c r="Q151" i="50"/>
  <c r="T141" i="50"/>
  <c r="Q129" i="50"/>
  <c r="AK113" i="51"/>
  <c r="P104" i="51"/>
  <c r="S150" i="51"/>
  <c r="S135" i="51"/>
  <c r="Q17" i="51"/>
  <c r="AL113" i="52"/>
  <c r="AC113" i="52"/>
  <c r="S142" i="52"/>
  <c r="S138" i="52"/>
  <c r="S127" i="52"/>
  <c r="AB113" i="53"/>
  <c r="P166" i="53"/>
  <c r="P50" i="53"/>
  <c r="S141" i="53"/>
  <c r="S134" i="53"/>
  <c r="S126" i="53"/>
  <c r="AI160" i="54"/>
  <c r="CW15" i="7" s="1"/>
  <c r="Q175" i="54"/>
  <c r="Q152" i="54"/>
  <c r="Q146" i="54"/>
  <c r="Q141" i="55"/>
  <c r="T123" i="55"/>
  <c r="AB148" i="56"/>
  <c r="S145" i="56"/>
  <c r="Q146" i="57"/>
  <c r="Q126" i="20"/>
  <c r="T139" i="53"/>
  <c r="Q164" i="54"/>
  <c r="P158" i="54"/>
  <c r="Q140" i="54"/>
  <c r="S139" i="54"/>
  <c r="Q134" i="54"/>
  <c r="T175" i="55"/>
  <c r="P154" i="55"/>
  <c r="P166" i="56"/>
  <c r="Q162" i="56"/>
  <c r="S134" i="56"/>
  <c r="T133" i="56"/>
  <c r="S145" i="57"/>
  <c r="Q144" i="57"/>
  <c r="S136" i="57"/>
  <c r="P144" i="58"/>
  <c r="P86" i="58"/>
  <c r="P147" i="58" s="1"/>
  <c r="Q164" i="58"/>
  <c r="T141" i="58"/>
  <c r="T158" i="59"/>
  <c r="S151" i="59"/>
  <c r="P175" i="58"/>
  <c r="T98" i="20"/>
  <c r="S10" i="19"/>
  <c r="S125" i="19" s="1"/>
  <c r="AI129" i="19"/>
  <c r="S151" i="19"/>
  <c r="Q86" i="19"/>
  <c r="Q145" i="19"/>
  <c r="P71" i="18"/>
  <c r="T71" i="18"/>
  <c r="T132" i="18" s="1"/>
  <c r="T130" i="18"/>
  <c r="AC130" i="18"/>
  <c r="Q124" i="61"/>
  <c r="AI124" i="61"/>
  <c r="E52" i="7" s="1"/>
  <c r="P136" i="53"/>
  <c r="T150" i="54"/>
  <c r="S134" i="54"/>
  <c r="Q131" i="54"/>
  <c r="Z131" i="54" s="1"/>
  <c r="AK131" i="54" s="1"/>
  <c r="T73" i="9" s="1"/>
  <c r="P104" i="55"/>
  <c r="AB82" i="56"/>
  <c r="Q169" i="56"/>
  <c r="AI169" i="56" s="1"/>
  <c r="DU13" i="7"/>
  <c r="DW13" i="7" s="1"/>
  <c r="P151" i="56"/>
  <c r="P141" i="56"/>
  <c r="Q135" i="56"/>
  <c r="S133" i="56"/>
  <c r="Q10" i="56"/>
  <c r="AK127" i="57"/>
  <c r="S169" i="57"/>
  <c r="AA148" i="57"/>
  <c r="Q142" i="57"/>
  <c r="S129" i="57"/>
  <c r="Q71" i="58"/>
  <c r="T175" i="58"/>
  <c r="S153" i="58"/>
  <c r="S142" i="58"/>
  <c r="S141" i="58"/>
  <c r="T140" i="58"/>
  <c r="Q139" i="59"/>
  <c r="T134" i="59"/>
  <c r="T133" i="59"/>
  <c r="T130" i="59"/>
  <c r="Q126" i="59"/>
  <c r="Q10" i="59"/>
  <c r="P138" i="57"/>
  <c r="T157" i="20"/>
  <c r="Q158" i="20"/>
  <c r="AI158" i="20" s="1"/>
  <c r="CQ49" i="7" s="1"/>
  <c r="Z124" i="62"/>
  <c r="Z10" i="62"/>
  <c r="Q86" i="59"/>
  <c r="T170" i="59"/>
  <c r="Q152" i="59"/>
  <c r="S138" i="59"/>
  <c r="Q137" i="59"/>
  <c r="T124" i="59"/>
  <c r="T10" i="59"/>
  <c r="T123" i="59"/>
  <c r="P133" i="59"/>
  <c r="P138" i="59"/>
  <c r="P156" i="58"/>
  <c r="P138" i="58"/>
  <c r="P154" i="57"/>
  <c r="AI161" i="20"/>
  <c r="CZ49" i="7" s="1"/>
  <c r="DA49" i="7" s="1"/>
  <c r="S175" i="20"/>
  <c r="AC82" i="20"/>
  <c r="Q86" i="20"/>
  <c r="P130" i="19"/>
  <c r="AC28" i="19"/>
  <c r="Q153" i="19"/>
  <c r="AI153" i="19" s="1"/>
  <c r="CE50" i="7" s="1"/>
  <c r="CF50" i="7" s="1"/>
  <c r="P166" i="19"/>
  <c r="AK166" i="19" s="1"/>
  <c r="DL108" i="9" s="1"/>
  <c r="Z140" i="18"/>
  <c r="Z28" i="18"/>
  <c r="P142" i="18"/>
  <c r="S137" i="61"/>
  <c r="S139" i="61"/>
  <c r="S171" i="59"/>
  <c r="S124" i="59"/>
  <c r="S10" i="59"/>
  <c r="S125" i="59" s="1"/>
  <c r="P160" i="58"/>
  <c r="P143" i="57"/>
  <c r="P152" i="20"/>
  <c r="P155" i="20"/>
  <c r="Q167" i="20"/>
  <c r="AI167" i="20" s="1"/>
  <c r="P170" i="20"/>
  <c r="P173" i="20"/>
  <c r="P67" i="20"/>
  <c r="P128" i="20" s="1"/>
  <c r="T131" i="19"/>
  <c r="P139" i="19"/>
  <c r="Q150" i="19"/>
  <c r="AI150" i="19" s="1"/>
  <c r="BV50" i="7" s="1"/>
  <c r="T133" i="18"/>
  <c r="S140" i="61"/>
  <c r="S157" i="19"/>
  <c r="Q169" i="19"/>
  <c r="T67" i="19"/>
  <c r="T128" i="19" s="1"/>
  <c r="AJ113" i="19"/>
  <c r="T13" i="18"/>
  <c r="P130" i="18"/>
  <c r="Q146" i="18"/>
  <c r="Q32" i="18"/>
  <c r="Q147" i="18" s="1"/>
  <c r="Q44" i="18"/>
  <c r="Q157" i="18"/>
  <c r="AI157" i="18"/>
  <c r="CN51" i="7" s="1"/>
  <c r="CO51" i="7" s="1"/>
  <c r="AC10" i="61"/>
  <c r="AC61" i="61" s="1"/>
  <c r="AC176" i="61" s="1"/>
  <c r="AC123" i="61"/>
  <c r="T13" i="61"/>
  <c r="T128" i="61" s="1"/>
  <c r="T138" i="61"/>
  <c r="Q152" i="61"/>
  <c r="T164" i="61"/>
  <c r="P71" i="61"/>
  <c r="P132" i="61" s="1"/>
  <c r="P130" i="61"/>
  <c r="S127" i="62"/>
  <c r="AB127" i="62" s="1"/>
  <c r="AB128" i="62" s="1"/>
  <c r="S13" i="62"/>
  <c r="S61" i="62" s="1"/>
  <c r="P136" i="19"/>
  <c r="T162" i="19"/>
  <c r="T131" i="18"/>
  <c r="AC131" i="18"/>
  <c r="P143" i="18"/>
  <c r="S172" i="18"/>
  <c r="AI82" i="18"/>
  <c r="Z28" i="61"/>
  <c r="Q161" i="61"/>
  <c r="AI161" i="61" s="1"/>
  <c r="CZ52" i="7" s="1"/>
  <c r="DA52" i="7" s="1"/>
  <c r="P145" i="61"/>
  <c r="P86" i="61"/>
  <c r="P147" i="61" s="1"/>
  <c r="Q13" i="62"/>
  <c r="Q128" i="62"/>
  <c r="Q126" i="62"/>
  <c r="AI126" i="62" s="1"/>
  <c r="AJ167" i="62"/>
  <c r="DO53" i="9" s="1"/>
  <c r="DP53" i="9" s="1"/>
  <c r="AK167" i="62"/>
  <c r="DO111" i="9" s="1"/>
  <c r="DQ111" i="9" s="1"/>
  <c r="T143" i="61"/>
  <c r="T149" i="61"/>
  <c r="AC148" i="61" s="1"/>
  <c r="AC149" i="61" s="1"/>
  <c r="AI154" i="61"/>
  <c r="AI160" i="61"/>
  <c r="Q162" i="61"/>
  <c r="AI168" i="61"/>
  <c r="DR52" i="7" s="1"/>
  <c r="DS52" i="7" s="1"/>
  <c r="P175" i="61"/>
  <c r="P98" i="61"/>
  <c r="R129" i="62"/>
  <c r="AA130" i="62" s="1"/>
  <c r="R17" i="62"/>
  <c r="T71" i="63"/>
  <c r="T132" i="63" s="1"/>
  <c r="Q124" i="62"/>
  <c r="Q10" i="62"/>
  <c r="AI157" i="62"/>
  <c r="CN53" i="7" s="1"/>
  <c r="AA174" i="62"/>
  <c r="AI124" i="63"/>
  <c r="E54" i="7" s="1"/>
  <c r="G54" i="7" s="1"/>
  <c r="S152" i="62"/>
  <c r="AB151" i="62" s="1"/>
  <c r="Q153" i="62"/>
  <c r="AI153" i="62" s="1"/>
  <c r="CE53" i="7" s="1"/>
  <c r="Q158" i="62"/>
  <c r="AI158" i="62"/>
  <c r="CQ53" i="7" s="1"/>
  <c r="CS53" i="7" s="1"/>
  <c r="AA152" i="62"/>
  <c r="P164" i="62"/>
  <c r="Q173" i="62"/>
  <c r="AI173" i="62" s="1"/>
  <c r="EG53" i="7" s="1"/>
  <c r="EI53" i="7" s="1"/>
  <c r="S134" i="63"/>
  <c r="AB134" i="63" s="1"/>
  <c r="S67" i="63"/>
  <c r="S126" i="63"/>
  <c r="AB127" i="63"/>
  <c r="S137" i="62"/>
  <c r="AB139" i="62" s="1"/>
  <c r="P143" i="62"/>
  <c r="T166" i="62"/>
  <c r="Q169" i="62"/>
  <c r="P175" i="62"/>
  <c r="P150" i="63"/>
  <c r="AK82" i="63"/>
  <c r="T98" i="63"/>
  <c r="T159" i="63" s="1"/>
  <c r="AI113" i="63"/>
  <c r="S130" i="63"/>
  <c r="AB130" i="63" s="1"/>
  <c r="P142" i="63"/>
  <c r="T143" i="63"/>
  <c r="P149" i="63"/>
  <c r="P174" i="63"/>
  <c r="Q86" i="63"/>
  <c r="Q144" i="63"/>
  <c r="Q98" i="63"/>
  <c r="DP111" i="9"/>
  <c r="Z174" i="19"/>
  <c r="AK130" i="19"/>
  <c r="Q108" i="9" s="1"/>
  <c r="DB49" i="7"/>
  <c r="AK127" i="41"/>
  <c r="K86" i="9" s="1"/>
  <c r="AJ127" i="41"/>
  <c r="AK169" i="46"/>
  <c r="DU81" i="9" s="1"/>
  <c r="DV81" i="9" s="1"/>
  <c r="AK166" i="45"/>
  <c r="DL82" i="9" s="1"/>
  <c r="DM82" i="9" s="1"/>
  <c r="AC161" i="42"/>
  <c r="P147" i="62"/>
  <c r="CP32" i="7"/>
  <c r="AI151" i="21"/>
  <c r="BY48" i="7" s="1"/>
  <c r="CA48" i="7" s="1"/>
  <c r="R159" i="45"/>
  <c r="AA157" i="45" s="1"/>
  <c r="DQ25" i="7"/>
  <c r="DT103" i="9"/>
  <c r="AB133" i="63"/>
  <c r="DQ53" i="9"/>
  <c r="AC125" i="61"/>
  <c r="AA149" i="57"/>
  <c r="DV13" i="7"/>
  <c r="Z151" i="44"/>
  <c r="AJ151" i="44" s="1"/>
  <c r="BY25" i="9" s="1"/>
  <c r="Z162" i="44"/>
  <c r="Z161" i="44"/>
  <c r="AJ161" i="44" s="1"/>
  <c r="CZ25" i="9" s="1"/>
  <c r="DB25" i="9" s="1"/>
  <c r="AB151" i="40"/>
  <c r="AB162" i="40"/>
  <c r="Z130" i="37"/>
  <c r="Z125" i="22"/>
  <c r="Z130" i="36"/>
  <c r="AK130" i="36" s="1"/>
  <c r="AA135" i="33"/>
  <c r="Q132" i="38"/>
  <c r="Z132" i="38" s="1"/>
  <c r="AB125" i="26"/>
  <c r="AB128" i="63"/>
  <c r="EH53" i="7"/>
  <c r="R132" i="62"/>
  <c r="AA132" i="62" s="1"/>
  <c r="Z127" i="62"/>
  <c r="AI127" i="62" s="1"/>
  <c r="K53" i="7" s="1"/>
  <c r="AJ166" i="56"/>
  <c r="DL13" i="9" s="1"/>
  <c r="DN13" i="9" s="1"/>
  <c r="AK127" i="54"/>
  <c r="K73" i="9" s="1"/>
  <c r="M73" i="9" s="1"/>
  <c r="AJ160" i="46"/>
  <c r="CW23" i="9" s="1"/>
  <c r="CY23" i="9" s="1"/>
  <c r="CW23" i="7"/>
  <c r="CX23" i="7" s="1"/>
  <c r="P147" i="42"/>
  <c r="AC61" i="40"/>
  <c r="AB130" i="39"/>
  <c r="AJ158" i="36"/>
  <c r="CQ33" i="9" s="1"/>
  <c r="CR33" i="9" s="1"/>
  <c r="AA163" i="33"/>
  <c r="AK155" i="50"/>
  <c r="AJ140" i="34"/>
  <c r="AU35" i="9" s="1"/>
  <c r="AV35" i="9" s="1"/>
  <c r="AK140" i="34"/>
  <c r="AU93" i="9" s="1"/>
  <c r="AV93" i="9" s="1"/>
  <c r="AC152" i="25"/>
  <c r="T128" i="34"/>
  <c r="AC131" i="28"/>
  <c r="AA163" i="27"/>
  <c r="AA135" i="27"/>
  <c r="AA144" i="27"/>
  <c r="DT43" i="9"/>
  <c r="S132" i="23"/>
  <c r="AB132" i="23" s="1"/>
  <c r="CH24" i="7"/>
  <c r="CI24" i="7" s="1"/>
  <c r="AJ156" i="26"/>
  <c r="CN46" i="9"/>
  <c r="CO46" i="9" s="1"/>
  <c r="AA163" i="32"/>
  <c r="R132" i="29"/>
  <c r="AA132" i="29" s="1"/>
  <c r="CK50" i="9"/>
  <c r="CM50" i="9" s="1"/>
  <c r="AB130" i="29"/>
  <c r="DA103" i="9"/>
  <c r="S165" i="27"/>
  <c r="EE112" i="9"/>
  <c r="EH22" i="7"/>
  <c r="T147" i="28"/>
  <c r="DT45" i="9"/>
  <c r="EI16" i="7"/>
  <c r="EH16" i="7"/>
  <c r="AK150" i="63"/>
  <c r="BV112" i="9" s="1"/>
  <c r="AJ150" i="63"/>
  <c r="BV54" i="9" s="1"/>
  <c r="BW54" i="9" s="1"/>
  <c r="AA131" i="62"/>
  <c r="AC134" i="18"/>
  <c r="AC133" i="18"/>
  <c r="AK153" i="40"/>
  <c r="CE87" i="9" s="1"/>
  <c r="AJ148" i="44"/>
  <c r="BP25" i="9" s="1"/>
  <c r="BR25" i="9" s="1"/>
  <c r="AJ169" i="48"/>
  <c r="DU21" i="9" s="1"/>
  <c r="DW21" i="9" s="1"/>
  <c r="T159" i="44"/>
  <c r="AK124" i="29"/>
  <c r="E98" i="9" s="1"/>
  <c r="AJ124" i="29"/>
  <c r="E40" i="9" s="1"/>
  <c r="G40" i="9" s="1"/>
  <c r="T132" i="28"/>
  <c r="AC132" i="28" s="1"/>
  <c r="AK167" i="20"/>
  <c r="DO107" i="9" s="1"/>
  <c r="AA159" i="35"/>
  <c r="R165" i="32"/>
  <c r="R147" i="33"/>
  <c r="P128" i="42"/>
  <c r="AI149" i="44"/>
  <c r="AJ149" i="44" s="1"/>
  <c r="BS25" i="9" s="1"/>
  <c r="BS25" i="7"/>
  <c r="BU25" i="7" s="1"/>
  <c r="AJ127" i="46"/>
  <c r="AW50" i="7"/>
  <c r="S147" i="20"/>
  <c r="Z131" i="44"/>
  <c r="AK131" i="44" s="1"/>
  <c r="AI129" i="41"/>
  <c r="Z131" i="41"/>
  <c r="AI131" i="41" s="1"/>
  <c r="T28" i="7" s="1"/>
  <c r="V28" i="7" s="1"/>
  <c r="AI129" i="36"/>
  <c r="AK155" i="21"/>
  <c r="CH106" i="9" s="1"/>
  <c r="AB135" i="34"/>
  <c r="EH84" i="9"/>
  <c r="AJ156" i="36"/>
  <c r="CK33" i="9" s="1"/>
  <c r="CM33" i="9" s="1"/>
  <c r="CK91" i="9"/>
  <c r="CM91" i="9" s="1"/>
  <c r="AB138" i="62"/>
  <c r="AB142" i="62"/>
  <c r="AC132" i="63"/>
  <c r="AK155" i="20"/>
  <c r="CH107" i="9" s="1"/>
  <c r="AJ155" i="20"/>
  <c r="Z136" i="18"/>
  <c r="Z125" i="62"/>
  <c r="AI140" i="18"/>
  <c r="AU51" i="7" s="1"/>
  <c r="AB149" i="56"/>
  <c r="Z130" i="47"/>
  <c r="AI130" i="47" s="1"/>
  <c r="Q22" i="7" s="1"/>
  <c r="S22" i="7" s="1"/>
  <c r="AV86" i="9"/>
  <c r="EI79" i="9"/>
  <c r="EI26" i="9"/>
  <c r="AB132" i="39"/>
  <c r="P128" i="41"/>
  <c r="AJ169" i="39"/>
  <c r="DU30" i="9" s="1"/>
  <c r="AK169" i="39"/>
  <c r="DU88" i="9" s="1"/>
  <c r="DV88" i="9" s="1"/>
  <c r="AJ155" i="38"/>
  <c r="CH31" i="9" s="1"/>
  <c r="CJ31" i="9" s="1"/>
  <c r="AK155" i="38"/>
  <c r="CH89" i="9" s="1"/>
  <c r="Z152" i="35"/>
  <c r="Z162" i="35"/>
  <c r="Z132" i="32"/>
  <c r="Z131" i="32"/>
  <c r="AJ131" i="32" s="1"/>
  <c r="T37" i="9" s="1"/>
  <c r="AK157" i="32"/>
  <c r="CN95" i="9" s="1"/>
  <c r="AI140" i="30"/>
  <c r="AU39" i="7" s="1"/>
  <c r="AV39" i="7" s="1"/>
  <c r="Z162" i="26"/>
  <c r="CX27" i="9"/>
  <c r="CQ38" i="7"/>
  <c r="CS38" i="7" s="1"/>
  <c r="S147" i="29"/>
  <c r="R132" i="42"/>
  <c r="AA132" i="42" s="1"/>
  <c r="AJ127" i="38"/>
  <c r="AA130" i="37"/>
  <c r="AA149" i="42"/>
  <c r="AB125" i="33"/>
  <c r="EI26" i="7"/>
  <c r="CO44" i="7"/>
  <c r="AJ166" i="26"/>
  <c r="DL43" i="9" s="1"/>
  <c r="DN43" i="9" s="1"/>
  <c r="AK166" i="26"/>
  <c r="DL101" i="9" s="1"/>
  <c r="R147" i="41"/>
  <c r="AA147" i="41"/>
  <c r="AK166" i="34"/>
  <c r="DL93" i="9" s="1"/>
  <c r="DM93" i="9" s="1"/>
  <c r="DP110" i="9"/>
  <c r="AJ130" i="45"/>
  <c r="AK130" i="45"/>
  <c r="Q82" i="9" s="1"/>
  <c r="S82" i="9" s="1"/>
  <c r="AI130" i="45"/>
  <c r="Q24" i="7" s="1"/>
  <c r="S24" i="7" s="1"/>
  <c r="CX54" i="9"/>
  <c r="EF54" i="7"/>
  <c r="DN28" i="7"/>
  <c r="DM28" i="7"/>
  <c r="AJ169" i="47"/>
  <c r="DU22" i="9" s="1"/>
  <c r="DW22" i="9" s="1"/>
  <c r="AK169" i="47"/>
  <c r="DU80" i="9" s="1"/>
  <c r="DV80" i="9" s="1"/>
  <c r="AB162" i="62"/>
  <c r="CH48" i="9"/>
  <c r="BT25" i="7"/>
  <c r="DV21" i="9"/>
  <c r="BX54" i="9"/>
  <c r="AJ130" i="37"/>
  <c r="Q24" i="9"/>
  <c r="S24" i="9" s="1"/>
  <c r="AK131" i="32"/>
  <c r="T95" i="9" s="1"/>
  <c r="V95" i="9" s="1"/>
  <c r="AI152" i="35"/>
  <c r="CB34" i="7" s="1"/>
  <c r="CD34" i="7" s="1"/>
  <c r="CH49" i="9"/>
  <c r="DM43" i="9"/>
  <c r="CL50" i="9"/>
  <c r="CK43" i="9"/>
  <c r="CM43" i="9" s="1"/>
  <c r="CX45" i="7"/>
  <c r="CX36" i="7"/>
  <c r="AI151" i="44"/>
  <c r="BY25" i="7" s="1"/>
  <c r="BZ25" i="7" s="1"/>
  <c r="K28" i="9"/>
  <c r="L28" i="9" s="1"/>
  <c r="K23" i="9"/>
  <c r="M23" i="9" s="1"/>
  <c r="CY23" i="7"/>
  <c r="AK161" i="44"/>
  <c r="CZ83" i="9" s="1"/>
  <c r="DB83" i="9" s="1"/>
  <c r="CM108" i="9"/>
  <c r="AW39" i="7"/>
  <c r="AI162" i="35"/>
  <c r="DC34" i="7" s="1"/>
  <c r="DD34" i="7" s="1"/>
  <c r="DW88" i="9"/>
  <c r="AJ131" i="54"/>
  <c r="T15" i="9" s="1"/>
  <c r="V15" i="9" s="1"/>
  <c r="AA146" i="27"/>
  <c r="AA147" i="27"/>
  <c r="AW35" i="9"/>
  <c r="CH77" i="9"/>
  <c r="CI77" i="9" s="1"/>
  <c r="CS33" i="9"/>
  <c r="CX23" i="9"/>
  <c r="DM13" i="9"/>
  <c r="AA147" i="33"/>
  <c r="AA146" i="33"/>
  <c r="CI31" i="9"/>
  <c r="CC34" i="7"/>
  <c r="Q32" i="9"/>
  <c r="R32" i="9" s="1"/>
  <c r="CL43" i="9"/>
  <c r="CJ93" i="9"/>
  <c r="V73" i="9"/>
  <c r="CI49" i="9"/>
  <c r="CJ49" i="9"/>
  <c r="CA25" i="7"/>
  <c r="T83" i="9"/>
  <c r="V83" i="9" s="1"/>
  <c r="F52" i="7"/>
  <c r="G52" i="7"/>
  <c r="CQ26" i="7"/>
  <c r="CS26" i="7" s="1"/>
  <c r="AJ124" i="61"/>
  <c r="E52" i="9" s="1"/>
  <c r="Z149" i="55"/>
  <c r="AI149" i="55"/>
  <c r="AI148" i="55"/>
  <c r="BP14" i="7" s="1"/>
  <c r="BQ14" i="7" s="1"/>
  <c r="S125" i="49"/>
  <c r="AC82" i="22"/>
  <c r="Q141" i="25"/>
  <c r="AI173" i="26"/>
  <c r="EG43" i="7" s="1"/>
  <c r="S64" i="25"/>
  <c r="S124" i="25"/>
  <c r="T124" i="27"/>
  <c r="T64" i="27"/>
  <c r="S64" i="62"/>
  <c r="S125" i="62"/>
  <c r="S124" i="62"/>
  <c r="Q64" i="18"/>
  <c r="Q125" i="18"/>
  <c r="Q124" i="18"/>
  <c r="AI124" i="18" s="1"/>
  <c r="E51" i="7" s="1"/>
  <c r="Q64" i="29"/>
  <c r="Q124" i="29"/>
  <c r="AI124" i="29"/>
  <c r="E40" i="7" s="1"/>
  <c r="T125" i="35"/>
  <c r="T115" i="35"/>
  <c r="S125" i="41"/>
  <c r="Z169" i="28"/>
  <c r="AI169" i="28" s="1"/>
  <c r="T125" i="28"/>
  <c r="S125" i="43"/>
  <c r="Z176" i="53"/>
  <c r="Z60" i="53"/>
  <c r="S115" i="19"/>
  <c r="Q125" i="61"/>
  <c r="AI125" i="61"/>
  <c r="H52" i="7" s="1"/>
  <c r="S124" i="22"/>
  <c r="S64" i="22"/>
  <c r="T64" i="23"/>
  <c r="T124" i="23"/>
  <c r="F40" i="9"/>
  <c r="I35" i="7"/>
  <c r="J35" i="7"/>
  <c r="P159" i="30"/>
  <c r="Q125" i="53"/>
  <c r="Q125" i="51"/>
  <c r="S125" i="26"/>
  <c r="Q125" i="31"/>
  <c r="AK124" i="38"/>
  <c r="E89" i="9" s="1"/>
  <c r="R148" i="39"/>
  <c r="AA148" i="39" s="1"/>
  <c r="AA149" i="39" s="1"/>
  <c r="Q125" i="39"/>
  <c r="R148" i="50"/>
  <c r="P149" i="55"/>
  <c r="P64" i="22"/>
  <c r="P125" i="22" s="1"/>
  <c r="P124" i="22"/>
  <c r="AK124" i="22" s="1"/>
  <c r="E105" i="9" s="1"/>
  <c r="P124" i="26"/>
  <c r="P64" i="26"/>
  <c r="P125" i="26" s="1"/>
  <c r="Q125" i="58"/>
  <c r="Q125" i="37"/>
  <c r="P125" i="45"/>
  <c r="P124" i="62"/>
  <c r="AJ124" i="62" s="1"/>
  <c r="E53" i="9" s="1"/>
  <c r="S124" i="20"/>
  <c r="S115" i="20"/>
  <c r="Q64" i="22"/>
  <c r="Q124" i="27"/>
  <c r="AI124" i="27" s="1"/>
  <c r="E42" i="7" s="1"/>
  <c r="S124" i="46"/>
  <c r="Q124" i="50"/>
  <c r="P124" i="58"/>
  <c r="P64" i="58"/>
  <c r="P125" i="58" s="1"/>
  <c r="T124" i="58"/>
  <c r="T64" i="58"/>
  <c r="T125" i="58"/>
  <c r="T125" i="46"/>
  <c r="Q125" i="41"/>
  <c r="S64" i="64"/>
  <c r="S125" i="64" s="1"/>
  <c r="S124" i="64"/>
  <c r="P64" i="20"/>
  <c r="P124" i="20"/>
  <c r="AJ124" i="20" s="1"/>
  <c r="E49" i="9" s="1"/>
  <c r="P124" i="37"/>
  <c r="AJ124" i="37" s="1"/>
  <c r="E32" i="9" s="1"/>
  <c r="G91" i="9"/>
  <c r="Q115" i="49"/>
  <c r="Q125" i="33"/>
  <c r="AI125" i="33" s="1"/>
  <c r="H36" i="7" s="1"/>
  <c r="S125" i="47"/>
  <c r="S125" i="57"/>
  <c r="Q125" i="59"/>
  <c r="S125" i="58"/>
  <c r="S125" i="53"/>
  <c r="Z82" i="47"/>
  <c r="Q125" i="19"/>
  <c r="AI125" i="19" s="1"/>
  <c r="H50" i="7" s="1"/>
  <c r="J50" i="7" s="1"/>
  <c r="P125" i="38"/>
  <c r="P125" i="39"/>
  <c r="P115" i="56"/>
  <c r="T115" i="49"/>
  <c r="E92" i="9"/>
  <c r="G35" i="7"/>
  <c r="F35" i="7"/>
  <c r="G33" i="9"/>
  <c r="F33" i="9"/>
  <c r="DO10" i="7"/>
  <c r="AJ167" i="59"/>
  <c r="DO10" i="9" s="1"/>
  <c r="AK124" i="20"/>
  <c r="AK124" i="19"/>
  <c r="E108" i="9" s="1"/>
  <c r="AJ124" i="19"/>
  <c r="Q128" i="54"/>
  <c r="P148" i="29"/>
  <c r="P98" i="32"/>
  <c r="P155" i="32"/>
  <c r="AJ124" i="35"/>
  <c r="Z137" i="25"/>
  <c r="AK124" i="21"/>
  <c r="E106" i="9" s="1"/>
  <c r="Q98" i="32"/>
  <c r="R155" i="34"/>
  <c r="AJ155" i="34"/>
  <c r="CH35" i="9" s="1"/>
  <c r="T124" i="29"/>
  <c r="P124" i="53"/>
  <c r="P64" i="53"/>
  <c r="T124" i="21"/>
  <c r="Q124" i="32"/>
  <c r="AI124" i="32"/>
  <c r="E37" i="7" s="1"/>
  <c r="Q124" i="24"/>
  <c r="AK124" i="28"/>
  <c r="E99" i="9" s="1"/>
  <c r="AA148" i="50"/>
  <c r="AA149" i="50" s="1"/>
  <c r="Q125" i="29"/>
  <c r="AJ124" i="22"/>
  <c r="E47" i="9" s="1"/>
  <c r="F47" i="9" s="1"/>
  <c r="AK124" i="62"/>
  <c r="E111" i="9" s="1"/>
  <c r="I50" i="7"/>
  <c r="G51" i="7"/>
  <c r="F51" i="7"/>
  <c r="BR14" i="7"/>
  <c r="E50" i="9"/>
  <c r="G92" i="9"/>
  <c r="F92" i="9"/>
  <c r="AK124" i="32"/>
  <c r="E95" i="9" s="1"/>
  <c r="G95" i="9" s="1"/>
  <c r="E34" i="9"/>
  <c r="E107" i="9"/>
  <c r="G107" i="9" s="1"/>
  <c r="DQ10" i="7"/>
  <c r="DP10" i="7"/>
  <c r="G34" i="9"/>
  <c r="F34" i="9"/>
  <c r="F107" i="9"/>
  <c r="F50" i="9"/>
  <c r="G50" i="9"/>
  <c r="S98" i="64"/>
  <c r="S159" i="64" s="1"/>
  <c r="S154" i="64"/>
  <c r="P64" i="64"/>
  <c r="P125" i="64" s="1"/>
  <c r="T126" i="64"/>
  <c r="T124" i="64"/>
  <c r="P139" i="64"/>
  <c r="T139" i="64"/>
  <c r="T141" i="64"/>
  <c r="T149" i="64"/>
  <c r="S152" i="64"/>
  <c r="T64" i="64"/>
  <c r="T125" i="64" s="1"/>
  <c r="T98" i="64"/>
  <c r="T154" i="64"/>
  <c r="S135" i="64"/>
  <c r="AB144" i="64" s="1"/>
  <c r="T137" i="64"/>
  <c r="P148" i="64"/>
  <c r="T148" i="64"/>
  <c r="S67" i="64"/>
  <c r="S128" i="64" s="1"/>
  <c r="Q129" i="64"/>
  <c r="Z131" i="64" s="1"/>
  <c r="AI131" i="64" s="1"/>
  <c r="T55" i="7" s="1"/>
  <c r="V55" i="7" s="1"/>
  <c r="Q71" i="64"/>
  <c r="Q104" i="64"/>
  <c r="S123" i="64"/>
  <c r="P138" i="64"/>
  <c r="T140" i="64"/>
  <c r="S145" i="64"/>
  <c r="P150" i="64"/>
  <c r="Q152" i="64"/>
  <c r="Z162" i="64" s="1"/>
  <c r="P153" i="64"/>
  <c r="AK153" i="64" s="1"/>
  <c r="CE113" i="9" s="1"/>
  <c r="CG113" i="9" s="1"/>
  <c r="S153" i="64"/>
  <c r="T155" i="64"/>
  <c r="S156" i="64"/>
  <c r="P158" i="64"/>
  <c r="AJ158" i="64" s="1"/>
  <c r="CQ55" i="9" s="1"/>
  <c r="CS55" i="9" s="1"/>
  <c r="T162" i="64"/>
  <c r="T168" i="64"/>
  <c r="P172" i="64"/>
  <c r="P173" i="64"/>
  <c r="Q174" i="64"/>
  <c r="P165" i="64"/>
  <c r="P123" i="64"/>
  <c r="P137" i="64"/>
  <c r="P141" i="64"/>
  <c r="Q142" i="64"/>
  <c r="S146" i="64"/>
  <c r="T156" i="64"/>
  <c r="P168" i="64"/>
  <c r="S169" i="64"/>
  <c r="Q172" i="64"/>
  <c r="R10" i="64"/>
  <c r="R123" i="64"/>
  <c r="T130" i="64"/>
  <c r="AC130" i="64" s="1"/>
  <c r="S131" i="64"/>
  <c r="AB131" i="64" s="1"/>
  <c r="S17" i="64"/>
  <c r="S132" i="64" s="1"/>
  <c r="AB132" i="64" s="1"/>
  <c r="Z134" i="64"/>
  <c r="AI134" i="64" s="1"/>
  <c r="AC55" i="7" s="1"/>
  <c r="AE55" i="7" s="1"/>
  <c r="AB149" i="64"/>
  <c r="R155" i="64"/>
  <c r="R44" i="64"/>
  <c r="R159" i="64"/>
  <c r="Q156" i="64"/>
  <c r="Q44" i="64"/>
  <c r="Q159" i="64"/>
  <c r="AA152" i="64"/>
  <c r="AA162" i="64"/>
  <c r="AA170" i="64"/>
  <c r="AC172" i="64"/>
  <c r="AC170" i="64"/>
  <c r="R145" i="64"/>
  <c r="R32" i="64"/>
  <c r="P157" i="64"/>
  <c r="AK157" i="64" s="1"/>
  <c r="CN113" i="9" s="1"/>
  <c r="CP113" i="9" s="1"/>
  <c r="P44" i="64"/>
  <c r="Q163" i="64"/>
  <c r="Q50" i="64"/>
  <c r="AA172" i="64"/>
  <c r="AC169" i="64"/>
  <c r="AC174" i="64"/>
  <c r="S127" i="64"/>
  <c r="S50" i="64"/>
  <c r="Q126" i="64"/>
  <c r="AI126" i="64"/>
  <c r="Q13" i="64"/>
  <c r="AA151" i="64"/>
  <c r="AA134" i="64"/>
  <c r="T44" i="64"/>
  <c r="T17" i="64"/>
  <c r="T132" i="64" s="1"/>
  <c r="AC132" i="64" s="1"/>
  <c r="T146" i="64"/>
  <c r="T32" i="64"/>
  <c r="P129" i="64"/>
  <c r="P144" i="64"/>
  <c r="T159" i="64"/>
  <c r="AB135" i="64"/>
  <c r="Q165" i="64"/>
  <c r="AJ168" i="64"/>
  <c r="DR55" i="9" s="1"/>
  <c r="DT55" i="9" s="1"/>
  <c r="AK168" i="64"/>
  <c r="DR113" i="9" s="1"/>
  <c r="DT113" i="9" s="1"/>
  <c r="Q132" i="64"/>
  <c r="Z132" i="64" s="1"/>
  <c r="AI132" i="64" s="1"/>
  <c r="W55" i="7" s="1"/>
  <c r="Y55" i="7" s="1"/>
  <c r="AC148" i="64"/>
  <c r="AC149" i="64" s="1"/>
  <c r="R125" i="64"/>
  <c r="Z127" i="64"/>
  <c r="K31" i="10"/>
  <c r="AB145" i="64"/>
  <c r="AJ124" i="64"/>
  <c r="AI167" i="64"/>
  <c r="AA174" i="64"/>
  <c r="AA169" i="64"/>
  <c r="AI161" i="64"/>
  <c r="CZ55" i="7" s="1"/>
  <c r="AK161" i="64"/>
  <c r="AJ161" i="64"/>
  <c r="CZ55" i="9" s="1"/>
  <c r="AK166" i="64"/>
  <c r="DL113" i="9" s="1"/>
  <c r="DN113" i="9" s="1"/>
  <c r="AJ166" i="64"/>
  <c r="DL55" i="9" s="1"/>
  <c r="DN55" i="9" s="1"/>
  <c r="AI166" i="64"/>
  <c r="DL55" i="7" s="1"/>
  <c r="DN55" i="7" s="1"/>
  <c r="AC154" i="64"/>
  <c r="AC44" i="64"/>
  <c r="AC159" i="64"/>
  <c r="AA131" i="64"/>
  <c r="AA130" i="64"/>
  <c r="AJ171" i="64"/>
  <c r="EA55" i="9" s="1"/>
  <c r="EC55" i="9" s="1"/>
  <c r="AK171" i="64"/>
  <c r="EA113" i="9" s="1"/>
  <c r="EC113" i="9" s="1"/>
  <c r="AC28" i="64"/>
  <c r="Z28" i="64"/>
  <c r="Z61" i="64" s="1"/>
  <c r="Z176" i="64" s="1"/>
  <c r="AK124" i="64"/>
  <c r="E113" i="9" s="1"/>
  <c r="G113" i="9" s="1"/>
  <c r="AA140" i="64"/>
  <c r="AA28" i="64"/>
  <c r="AI150" i="64"/>
  <c r="BV55" i="7" s="1"/>
  <c r="BX55" i="7" s="1"/>
  <c r="AJ150" i="64"/>
  <c r="BV55" i="9" s="1"/>
  <c r="BX55" i="9" s="1"/>
  <c r="AK150" i="64"/>
  <c r="BV113" i="9" s="1"/>
  <c r="BX113" i="9" s="1"/>
  <c r="AI155" i="64"/>
  <c r="CH55" i="7" s="1"/>
  <c r="AK155" i="64"/>
  <c r="CH113" i="9" s="1"/>
  <c r="CJ113" i="9" s="1"/>
  <c r="AA156" i="64"/>
  <c r="AA44" i="64"/>
  <c r="AA159" i="64"/>
  <c r="AJ157" i="64"/>
  <c r="CN55" i="9" s="1"/>
  <c r="CP55" i="9" s="1"/>
  <c r="EQ55" i="7"/>
  <c r="G55" i="7"/>
  <c r="DB55" i="9"/>
  <c r="AC131" i="64"/>
  <c r="AC10" i="64"/>
  <c r="AC125" i="64" s="1"/>
  <c r="AC124" i="64"/>
  <c r="DB55" i="7"/>
  <c r="AB155" i="64"/>
  <c r="AB44" i="64"/>
  <c r="AB159" i="64" s="1"/>
  <c r="AK156" i="64"/>
  <c r="CK113" i="9" s="1"/>
  <c r="AI156" i="64"/>
  <c r="CK55" i="7"/>
  <c r="CM55" i="7" s="1"/>
  <c r="AJ156" i="64"/>
  <c r="CK55" i="9" s="1"/>
  <c r="CM55" i="9" s="1"/>
  <c r="Z143" i="64"/>
  <c r="AI143" i="64" s="1"/>
  <c r="BD55" i="7" s="1"/>
  <c r="BF55" i="7" s="1"/>
  <c r="AI140" i="64"/>
  <c r="AU55" i="7" s="1"/>
  <c r="AW55" i="7" s="1"/>
  <c r="CS55" i="7"/>
  <c r="AJ153" i="64"/>
  <c r="CE55" i="9"/>
  <c r="CG55" i="9" s="1"/>
  <c r="Z154" i="64"/>
  <c r="AI154" i="64" s="1"/>
  <c r="Z44" i="64"/>
  <c r="Z159" i="64"/>
  <c r="AI160" i="64"/>
  <c r="AK160" i="64" s="1"/>
  <c r="CW113" i="9" s="1"/>
  <c r="CY113" i="9" s="1"/>
  <c r="EQ113" i="9"/>
  <c r="EQ55" i="9"/>
  <c r="DO55" i="7"/>
  <c r="DQ55" i="7" s="1"/>
  <c r="CJ55" i="7"/>
  <c r="AI159" i="64"/>
  <c r="CT55" i="7" s="1"/>
  <c r="CV55" i="7" s="1"/>
  <c r="CM113" i="9"/>
  <c r="CH55" i="9"/>
  <c r="CJ55" i="9" s="1"/>
  <c r="E41" i="2"/>
  <c r="E23" i="12"/>
  <c r="M32" i="3"/>
  <c r="I23" i="3"/>
  <c r="I32" i="3" s="1"/>
  <c r="C29" i="3"/>
  <c r="F23" i="3"/>
  <c r="J23" i="3"/>
  <c r="J32" i="3"/>
  <c r="C18" i="3"/>
  <c r="G23" i="3"/>
  <c r="G30" i="3" s="1"/>
  <c r="C13" i="3"/>
  <c r="K23" i="3"/>
  <c r="L23" i="3"/>
  <c r="L30" i="3" s="1"/>
  <c r="L32" i="3"/>
  <c r="H30" i="3"/>
  <c r="H32" i="3"/>
  <c r="J30" i="3"/>
  <c r="E32" i="3"/>
  <c r="E30" i="3"/>
  <c r="C9" i="3"/>
  <c r="G32" i="3"/>
  <c r="G111" i="9" l="1"/>
  <c r="F111" i="9"/>
  <c r="F99" i="9"/>
  <c r="G99" i="9"/>
  <c r="CI35" i="9"/>
  <c r="CJ35" i="9"/>
  <c r="F53" i="9"/>
  <c r="G53" i="9"/>
  <c r="G40" i="7"/>
  <c r="F40" i="7"/>
  <c r="G52" i="9"/>
  <c r="F52" i="9"/>
  <c r="U37" i="9"/>
  <c r="V37" i="9"/>
  <c r="CJ89" i="9"/>
  <c r="CI89" i="9"/>
  <c r="BT25" i="9"/>
  <c r="BU25" i="9"/>
  <c r="F98" i="9"/>
  <c r="G98" i="9"/>
  <c r="CG87" i="9"/>
  <c r="CF87" i="9"/>
  <c r="L87" i="9"/>
  <c r="M87" i="9"/>
  <c r="CF29" i="9"/>
  <c r="CG29" i="9"/>
  <c r="CO37" i="9"/>
  <c r="CP37" i="9"/>
  <c r="T115" i="38"/>
  <c r="I34" i="7"/>
  <c r="J34" i="7"/>
  <c r="BW36" i="9"/>
  <c r="BX36" i="9"/>
  <c r="AV91" i="9"/>
  <c r="AW91" i="9"/>
  <c r="DS29" i="9"/>
  <c r="DT29" i="9"/>
  <c r="DO27" i="7"/>
  <c r="AK167" i="42"/>
  <c r="DO85" i="9" s="1"/>
  <c r="AJ167" i="42"/>
  <c r="DO27" i="9" s="1"/>
  <c r="CF46" i="7"/>
  <c r="CG46" i="7"/>
  <c r="BR28" i="7"/>
  <c r="BQ28" i="7"/>
  <c r="M41" i="7"/>
  <c r="L41" i="7"/>
  <c r="G54" i="9"/>
  <c r="F54" i="9"/>
  <c r="DZ50" i="7"/>
  <c r="DY50" i="7"/>
  <c r="CO91" i="9"/>
  <c r="CP91" i="9"/>
  <c r="CP51" i="9"/>
  <c r="CO51" i="9"/>
  <c r="CG35" i="7"/>
  <c r="CF35" i="7"/>
  <c r="DQ105" i="9"/>
  <c r="DP105" i="9"/>
  <c r="AJ172" i="28"/>
  <c r="ED41" i="9" s="1"/>
  <c r="AJ170" i="28"/>
  <c r="DX41" i="9" s="1"/>
  <c r="AC144" i="29"/>
  <c r="AB133" i="29"/>
  <c r="Z139" i="30"/>
  <c r="AK153" i="31"/>
  <c r="CE96" i="9" s="1"/>
  <c r="CF96" i="9" s="1"/>
  <c r="AJ153" i="31"/>
  <c r="CE38" i="9" s="1"/>
  <c r="DT37" i="9"/>
  <c r="DS37" i="9"/>
  <c r="AJ156" i="32"/>
  <c r="CK37" i="9" s="1"/>
  <c r="AK156" i="32"/>
  <c r="CK95" i="9" s="1"/>
  <c r="DT36" i="9"/>
  <c r="DS36" i="9"/>
  <c r="AA134" i="33"/>
  <c r="AA133" i="33"/>
  <c r="DM30" i="7"/>
  <c r="DN30" i="7"/>
  <c r="AK168" i="39"/>
  <c r="DR88" i="9" s="1"/>
  <c r="AJ168" i="39"/>
  <c r="DR30" i="9" s="1"/>
  <c r="CX87" i="9"/>
  <c r="CY87" i="9"/>
  <c r="DN85" i="9"/>
  <c r="DM85" i="9"/>
  <c r="DS26" i="9"/>
  <c r="DT26" i="9"/>
  <c r="AJ155" i="43"/>
  <c r="CH26" i="9" s="1"/>
  <c r="AK155" i="43"/>
  <c r="CH84" i="9" s="1"/>
  <c r="AK158" i="43"/>
  <c r="CQ84" i="9" s="1"/>
  <c r="AJ158" i="43"/>
  <c r="CQ26" i="9" s="1"/>
  <c r="AK160" i="58"/>
  <c r="CW69" i="9" s="1"/>
  <c r="CY69" i="9" s="1"/>
  <c r="CW11" i="7"/>
  <c r="CY11" i="7" s="1"/>
  <c r="AJ160" i="58"/>
  <c r="CW11" i="9" s="1"/>
  <c r="CY11" i="9" s="1"/>
  <c r="K30" i="3"/>
  <c r="K32" i="3"/>
  <c r="DP10" i="9"/>
  <c r="DQ10" i="9"/>
  <c r="I52" i="7"/>
  <c r="J52" i="7"/>
  <c r="EI43" i="7"/>
  <c r="EH43" i="7"/>
  <c r="M53" i="7"/>
  <c r="L53" i="7"/>
  <c r="R108" i="9"/>
  <c r="S108" i="9"/>
  <c r="CS49" i="7"/>
  <c r="CR49" i="7"/>
  <c r="CY15" i="7"/>
  <c r="CX15" i="7"/>
  <c r="F49" i="7"/>
  <c r="G49" i="7"/>
  <c r="DN21" i="9"/>
  <c r="DM21" i="9"/>
  <c r="CC25" i="7"/>
  <c r="CD25" i="7"/>
  <c r="CG85" i="9"/>
  <c r="CF85" i="9"/>
  <c r="U33" i="7"/>
  <c r="V33" i="7"/>
  <c r="BW42" i="7"/>
  <c r="BX42" i="7"/>
  <c r="CG32" i="7"/>
  <c r="CF32" i="7"/>
  <c r="DN89" i="9"/>
  <c r="DM89" i="9"/>
  <c r="AW47" i="7"/>
  <c r="AV47" i="7"/>
  <c r="BR25" i="7"/>
  <c r="BQ25" i="7"/>
  <c r="S52" i="7"/>
  <c r="R52" i="7"/>
  <c r="DD111" i="9"/>
  <c r="DE111" i="9"/>
  <c r="EC53" i="9"/>
  <c r="EB53" i="9"/>
  <c r="EH15" i="7"/>
  <c r="EI15" i="7"/>
  <c r="AB157" i="40"/>
  <c r="AB156" i="40"/>
  <c r="DL37" i="7"/>
  <c r="AJ166" i="32"/>
  <c r="DL37" i="9" s="1"/>
  <c r="CG106" i="9"/>
  <c r="CF106" i="9"/>
  <c r="DZ54" i="7"/>
  <c r="DY54" i="7"/>
  <c r="CJ54" i="7"/>
  <c r="CI54" i="7"/>
  <c r="CS112" i="9"/>
  <c r="CR112" i="9"/>
  <c r="AB133" i="18"/>
  <c r="DT50" i="7"/>
  <c r="DS50" i="7"/>
  <c r="CX30" i="7"/>
  <c r="CY30" i="7"/>
  <c r="BW94" i="9"/>
  <c r="BX94" i="9"/>
  <c r="F37" i="9"/>
  <c r="G37" i="9"/>
  <c r="EC38" i="9"/>
  <c r="EB38" i="9"/>
  <c r="Q61" i="44"/>
  <c r="S128" i="59"/>
  <c r="DQ47" i="7"/>
  <c r="DP47" i="7"/>
  <c r="CS47" i="7"/>
  <c r="CR47" i="7"/>
  <c r="AA137" i="23"/>
  <c r="AA142" i="23"/>
  <c r="CO102" i="9"/>
  <c r="CP102" i="9"/>
  <c r="DT101" i="9"/>
  <c r="DS101" i="9"/>
  <c r="AV40" i="7"/>
  <c r="AW40" i="7"/>
  <c r="Z131" i="29"/>
  <c r="AK158" i="32"/>
  <c r="CQ95" i="9" s="1"/>
  <c r="AC130" i="33"/>
  <c r="EB89" i="9"/>
  <c r="EC89" i="9"/>
  <c r="EB31" i="7"/>
  <c r="EC31" i="7"/>
  <c r="AC131" i="50"/>
  <c r="DW17" i="7"/>
  <c r="DV17" i="7"/>
  <c r="AI132" i="52"/>
  <c r="W17" i="7" s="1"/>
  <c r="Y17" i="7" s="1"/>
  <c r="DQ52" i="7"/>
  <c r="DP52" i="7"/>
  <c r="Z132" i="62"/>
  <c r="AI132" i="62" s="1"/>
  <c r="W53" i="7" s="1"/>
  <c r="Z135" i="62"/>
  <c r="AB61" i="64"/>
  <c r="AB176" i="64" s="1"/>
  <c r="G37" i="7"/>
  <c r="F37" i="7"/>
  <c r="AK155" i="32"/>
  <c r="CH95" i="9" s="1"/>
  <c r="G32" i="9"/>
  <c r="F32" i="9"/>
  <c r="AI132" i="38"/>
  <c r="W31" i="7" s="1"/>
  <c r="AJ132" i="38"/>
  <c r="W31" i="9" s="1"/>
  <c r="CL101" i="9"/>
  <c r="CM101" i="9"/>
  <c r="DS90" i="9"/>
  <c r="DT90" i="9"/>
  <c r="CN34" i="7"/>
  <c r="AJ157" i="35"/>
  <c r="CN34" i="9" s="1"/>
  <c r="P39" i="7"/>
  <c r="O39" i="7"/>
  <c r="EI73" i="9"/>
  <c r="EH73" i="9"/>
  <c r="DM51" i="7"/>
  <c r="DN51" i="7"/>
  <c r="EI20" i="9"/>
  <c r="EH20" i="9"/>
  <c r="DQ12" i="7"/>
  <c r="DP12" i="7"/>
  <c r="CO40" i="9"/>
  <c r="CP40" i="9"/>
  <c r="AI136" i="25"/>
  <c r="AI44" i="7" s="1"/>
  <c r="AK136" i="25"/>
  <c r="AI102" i="9" s="1"/>
  <c r="AA130" i="51"/>
  <c r="X52" i="7"/>
  <c r="Y52" i="7"/>
  <c r="G110" i="9"/>
  <c r="F110" i="9"/>
  <c r="CR34" i="7"/>
  <c r="CS34" i="7"/>
  <c r="S125" i="39"/>
  <c r="V37" i="7"/>
  <c r="U37" i="7"/>
  <c r="AB146" i="34"/>
  <c r="AB147" i="34"/>
  <c r="AB145" i="34"/>
  <c r="AA135" i="22"/>
  <c r="AA163" i="22"/>
  <c r="AA144" i="22"/>
  <c r="AA146" i="22" s="1"/>
  <c r="AK156" i="23"/>
  <c r="CK104" i="9" s="1"/>
  <c r="AJ156" i="23"/>
  <c r="CK46" i="9" s="1"/>
  <c r="AW104" i="9"/>
  <c r="AV104" i="9"/>
  <c r="AJ158" i="25"/>
  <c r="CQ44" i="9" s="1"/>
  <c r="CS44" i="9" s="1"/>
  <c r="AJ137" i="25"/>
  <c r="AL44" i="9" s="1"/>
  <c r="AK137" i="25"/>
  <c r="AL102" i="9" s="1"/>
  <c r="AB143" i="26"/>
  <c r="AI174" i="28"/>
  <c r="EJ41" i="7" s="1"/>
  <c r="CY39" i="7"/>
  <c r="CX39" i="7"/>
  <c r="AK155" i="30"/>
  <c r="CH97" i="9" s="1"/>
  <c r="DT38" i="9"/>
  <c r="DS38" i="9"/>
  <c r="BX37" i="7"/>
  <c r="BW37" i="7"/>
  <c r="AK171" i="33"/>
  <c r="EA94" i="9" s="1"/>
  <c r="AJ171" i="33"/>
  <c r="EA36" i="9" s="1"/>
  <c r="CF36" i="9"/>
  <c r="CG36" i="9"/>
  <c r="Z148" i="34"/>
  <c r="AK160" i="34"/>
  <c r="CW93" i="9" s="1"/>
  <c r="CL35" i="9"/>
  <c r="CM35" i="9"/>
  <c r="G31" i="9"/>
  <c r="F31" i="9"/>
  <c r="AJ169" i="50"/>
  <c r="DU19" i="9" s="1"/>
  <c r="EH18" i="7"/>
  <c r="EI18" i="7"/>
  <c r="CJ16" i="9"/>
  <c r="CI16" i="9"/>
  <c r="F32" i="3"/>
  <c r="F30" i="3"/>
  <c r="AA137" i="64"/>
  <c r="AA138" i="64"/>
  <c r="F106" i="9"/>
  <c r="G106" i="9"/>
  <c r="G108" i="9"/>
  <c r="F108" i="9"/>
  <c r="I36" i="7"/>
  <c r="J36" i="7"/>
  <c r="G49" i="9"/>
  <c r="F49" i="9"/>
  <c r="CO95" i="9"/>
  <c r="CP95" i="9"/>
  <c r="CJ107" i="9"/>
  <c r="CI107" i="9"/>
  <c r="CJ106" i="9"/>
  <c r="CI106" i="9"/>
  <c r="CA25" i="9"/>
  <c r="BZ25" i="9"/>
  <c r="AI162" i="61"/>
  <c r="DC52" i="7" s="1"/>
  <c r="BX50" i="7"/>
  <c r="BW50" i="7"/>
  <c r="DM24" i="9"/>
  <c r="DN24" i="9"/>
  <c r="AB143" i="41"/>
  <c r="CS48" i="7"/>
  <c r="CR48" i="7"/>
  <c r="X47" i="7"/>
  <c r="Y47" i="7"/>
  <c r="DT108" i="9"/>
  <c r="DS108" i="9"/>
  <c r="DM52" i="7"/>
  <c r="DN52" i="7"/>
  <c r="CV50" i="7"/>
  <c r="CU50" i="7"/>
  <c r="CY50" i="7"/>
  <c r="CX50" i="7"/>
  <c r="EI15" i="9"/>
  <c r="EH15" i="9"/>
  <c r="AA50" i="9"/>
  <c r="AB50" i="9"/>
  <c r="AK160" i="49"/>
  <c r="CW78" i="9" s="1"/>
  <c r="AJ160" i="49"/>
  <c r="CW20" i="9" s="1"/>
  <c r="CW20" i="7"/>
  <c r="DS84" i="9"/>
  <c r="DT84" i="9"/>
  <c r="AI130" i="40"/>
  <c r="Q29" i="7" s="1"/>
  <c r="S29" i="7" s="1"/>
  <c r="AK130" i="40"/>
  <c r="Q87" i="9" s="1"/>
  <c r="S87" i="9" s="1"/>
  <c r="AJ130" i="40"/>
  <c r="Q29" i="9" s="1"/>
  <c r="S29" i="9" s="1"/>
  <c r="J40" i="7"/>
  <c r="I40" i="7"/>
  <c r="DS112" i="9"/>
  <c r="DT112" i="9"/>
  <c r="EI50" i="9"/>
  <c r="EH50" i="9"/>
  <c r="AK132" i="41"/>
  <c r="W86" i="9" s="1"/>
  <c r="Y86" i="9" s="1"/>
  <c r="AJ173" i="30"/>
  <c r="EG39" i="9" s="1"/>
  <c r="E48" i="9"/>
  <c r="CI52" i="7"/>
  <c r="CJ52" i="7"/>
  <c r="S147" i="46"/>
  <c r="AA133" i="58"/>
  <c r="AA128" i="58"/>
  <c r="AA126" i="58" s="1"/>
  <c r="AA172" i="58"/>
  <c r="AA144" i="58"/>
  <c r="AA134" i="58"/>
  <c r="AA140" i="58"/>
  <c r="AA157" i="58"/>
  <c r="AA161" i="58"/>
  <c r="AA135" i="58"/>
  <c r="AA153" i="58"/>
  <c r="AA137" i="58"/>
  <c r="AA142" i="58"/>
  <c r="AA123" i="58"/>
  <c r="AA129" i="58"/>
  <c r="AA151" i="58"/>
  <c r="AB144" i="21"/>
  <c r="AB146" i="21" s="1"/>
  <c r="EB46" i="7"/>
  <c r="EC46" i="7"/>
  <c r="EH43" i="9"/>
  <c r="EI43" i="9"/>
  <c r="AB41" i="7"/>
  <c r="AA41" i="7"/>
  <c r="AJ133" i="28"/>
  <c r="Z41" i="9" s="1"/>
  <c r="Z132" i="28"/>
  <c r="AI132" i="28" s="1"/>
  <c r="W41" i="7" s="1"/>
  <c r="T125" i="29"/>
  <c r="S159" i="30"/>
  <c r="AB151" i="34"/>
  <c r="Z163" i="35"/>
  <c r="DM28" i="9"/>
  <c r="DN28" i="9"/>
  <c r="S176" i="41"/>
  <c r="Q125" i="62"/>
  <c r="AI125" i="62" s="1"/>
  <c r="Q128" i="32"/>
  <c r="AK162" i="39"/>
  <c r="DC88" i="9" s="1"/>
  <c r="AB174" i="35"/>
  <c r="AC162" i="31"/>
  <c r="AA135" i="21"/>
  <c r="AA144" i="21"/>
  <c r="AB131" i="29"/>
  <c r="CG107" i="9"/>
  <c r="CF107" i="9"/>
  <c r="Z130" i="18"/>
  <c r="AI130" i="18" s="1"/>
  <c r="Q51" i="7" s="1"/>
  <c r="S147" i="62"/>
  <c r="EH28" i="7"/>
  <c r="EI28" i="7"/>
  <c r="CX53" i="9"/>
  <c r="CY53" i="9"/>
  <c r="S165" i="35"/>
  <c r="CL51" i="7"/>
  <c r="CM51" i="7"/>
  <c r="EH109" i="9"/>
  <c r="EI109" i="9"/>
  <c r="AB125" i="37"/>
  <c r="Z163" i="45"/>
  <c r="T159" i="29"/>
  <c r="AK157" i="24"/>
  <c r="CN103" i="9" s="1"/>
  <c r="AC130" i="61"/>
  <c r="DT51" i="7"/>
  <c r="DS51" i="7"/>
  <c r="AC137" i="18"/>
  <c r="AC138" i="18"/>
  <c r="AB150" i="44"/>
  <c r="CJ35" i="7"/>
  <c r="CI35" i="7"/>
  <c r="T132" i="55"/>
  <c r="Q125" i="44"/>
  <c r="P128" i="45"/>
  <c r="P165" i="28"/>
  <c r="T128" i="54"/>
  <c r="T165" i="38"/>
  <c r="EH22" i="9"/>
  <c r="EI22" i="9"/>
  <c r="T132" i="52"/>
  <c r="S64" i="21"/>
  <c r="S123" i="21"/>
  <c r="AB163" i="22"/>
  <c r="P44" i="22"/>
  <c r="P159" i="22" s="1"/>
  <c r="P155" i="22"/>
  <c r="AC130" i="22"/>
  <c r="R127" i="22"/>
  <c r="R13" i="22"/>
  <c r="R128" i="22" s="1"/>
  <c r="AK153" i="23"/>
  <c r="CE104" i="9" s="1"/>
  <c r="AI154" i="24"/>
  <c r="Z154" i="24"/>
  <c r="Z44" i="24"/>
  <c r="Z159" i="24" s="1"/>
  <c r="AI140" i="25"/>
  <c r="AU44" i="7" s="1"/>
  <c r="AI113" i="26"/>
  <c r="DQ43" i="7"/>
  <c r="DP43" i="7"/>
  <c r="T157" i="26"/>
  <c r="Q141" i="26"/>
  <c r="Z148" i="27"/>
  <c r="AC174" i="27"/>
  <c r="P129" i="28"/>
  <c r="P17" i="28"/>
  <c r="T173" i="29"/>
  <c r="T163" i="29"/>
  <c r="Q126" i="29"/>
  <c r="P123" i="29"/>
  <c r="P10" i="29"/>
  <c r="P125" i="29" s="1"/>
  <c r="AJ125" i="29" s="1"/>
  <c r="H40" i="9" s="1"/>
  <c r="S104" i="30"/>
  <c r="P127" i="30"/>
  <c r="P126" i="30"/>
  <c r="AI124" i="30"/>
  <c r="E39" i="7" s="1"/>
  <c r="R123" i="30"/>
  <c r="R10" i="30"/>
  <c r="R125" i="30" s="1"/>
  <c r="AJ167" i="31"/>
  <c r="DO38" i="9" s="1"/>
  <c r="AK167" i="31"/>
  <c r="DO96" i="9" s="1"/>
  <c r="AI158" i="32"/>
  <c r="CQ37" i="7" s="1"/>
  <c r="P67" i="32"/>
  <c r="P128" i="32" s="1"/>
  <c r="AI154" i="32"/>
  <c r="Q127" i="32"/>
  <c r="Z127" i="32" s="1"/>
  <c r="Z128" i="32" s="1"/>
  <c r="AI128" i="32" s="1"/>
  <c r="N37" i="7" s="1"/>
  <c r="Q13" i="32"/>
  <c r="T163" i="33"/>
  <c r="AC163" i="33" s="1"/>
  <c r="T104" i="33"/>
  <c r="T165" i="33" s="1"/>
  <c r="Z140" i="33"/>
  <c r="Z28" i="33"/>
  <c r="T134" i="33"/>
  <c r="T161" i="34"/>
  <c r="AI160" i="34"/>
  <c r="CW35" i="7" s="1"/>
  <c r="AI154" i="34"/>
  <c r="S152" i="34"/>
  <c r="AA134" i="34"/>
  <c r="AA133" i="34"/>
  <c r="AK82" i="35"/>
  <c r="AJ167" i="35"/>
  <c r="DO34" i="9" s="1"/>
  <c r="AK150" i="37"/>
  <c r="BV90" i="9" s="1"/>
  <c r="AJ150" i="37"/>
  <c r="BV32" i="9" s="1"/>
  <c r="AI156" i="38"/>
  <c r="CK31" i="7" s="1"/>
  <c r="CM31" i="7" s="1"/>
  <c r="R155" i="38"/>
  <c r="R44" i="38"/>
  <c r="R159" i="38" s="1"/>
  <c r="AI166" i="42"/>
  <c r="DL27" i="7" s="1"/>
  <c r="P98" i="43"/>
  <c r="AA151" i="43"/>
  <c r="AA152" i="43"/>
  <c r="T129" i="50"/>
  <c r="T71" i="50"/>
  <c r="T115" i="50" s="1"/>
  <c r="P44" i="50"/>
  <c r="P159" i="50" s="1"/>
  <c r="P156" i="50"/>
  <c r="AA169" i="51"/>
  <c r="AA60" i="51"/>
  <c r="R145" i="51"/>
  <c r="R32" i="51"/>
  <c r="R147" i="51" s="1"/>
  <c r="S86" i="52"/>
  <c r="Q144" i="62"/>
  <c r="Z163" i="62" s="1"/>
  <c r="Q32" i="62"/>
  <c r="Q147" i="62" s="1"/>
  <c r="I21" i="10"/>
  <c r="K17" i="10"/>
  <c r="I17" i="10"/>
  <c r="I29" i="10"/>
  <c r="K29" i="10"/>
  <c r="AA61" i="64"/>
  <c r="AA176" i="64" s="1"/>
  <c r="AJ123" i="29"/>
  <c r="Z142" i="25"/>
  <c r="Z141" i="25"/>
  <c r="AI141" i="25" s="1"/>
  <c r="AX44" i="7" s="1"/>
  <c r="Z139" i="25"/>
  <c r="AK159" i="30"/>
  <c r="CT97" i="9" s="1"/>
  <c r="AK124" i="30"/>
  <c r="E97" i="9" s="1"/>
  <c r="P61" i="55"/>
  <c r="P176" i="55" s="1"/>
  <c r="P115" i="30"/>
  <c r="Z174" i="28"/>
  <c r="CJ77" i="9"/>
  <c r="F54" i="7"/>
  <c r="CJ37" i="7"/>
  <c r="DW81" i="9"/>
  <c r="AK151" i="44"/>
  <c r="BY83" i="9" s="1"/>
  <c r="AK130" i="47"/>
  <c r="Q80" i="9" s="1"/>
  <c r="S80" i="9" s="1"/>
  <c r="DW80" i="9"/>
  <c r="AJ131" i="44"/>
  <c r="T25" i="9" s="1"/>
  <c r="V25" i="9" s="1"/>
  <c r="AI172" i="19"/>
  <c r="ED50" i="7" s="1"/>
  <c r="EF50" i="7" s="1"/>
  <c r="Z141" i="18"/>
  <c r="AB143" i="62"/>
  <c r="AB136" i="62"/>
  <c r="AB135" i="22"/>
  <c r="AJ160" i="40"/>
  <c r="CW29" i="9" s="1"/>
  <c r="AK156" i="34"/>
  <c r="CK93" i="9" s="1"/>
  <c r="AK124" i="63"/>
  <c r="E112" i="9" s="1"/>
  <c r="S61" i="32"/>
  <c r="CI26" i="7"/>
  <c r="AB136" i="41"/>
  <c r="DQ46" i="7"/>
  <c r="AK169" i="50"/>
  <c r="DU77" i="9" s="1"/>
  <c r="Q61" i="45"/>
  <c r="CP51" i="7"/>
  <c r="AJ167" i="57"/>
  <c r="DO12" i="9" s="1"/>
  <c r="DS32" i="9"/>
  <c r="Z152" i="21"/>
  <c r="AJ127" i="40"/>
  <c r="K29" i="9" s="1"/>
  <c r="Q115" i="63"/>
  <c r="Q176" i="63" s="1"/>
  <c r="S104" i="39"/>
  <c r="S165" i="39" s="1"/>
  <c r="Q32" i="51"/>
  <c r="S165" i="50"/>
  <c r="AC28" i="33"/>
  <c r="S98" i="30"/>
  <c r="AK155" i="36"/>
  <c r="P130" i="30"/>
  <c r="T44" i="26"/>
  <c r="AA132" i="31"/>
  <c r="AC131" i="22"/>
  <c r="Q144" i="35"/>
  <c r="S50" i="22"/>
  <c r="S165" i="22" s="1"/>
  <c r="AK160" i="44"/>
  <c r="CW83" i="9" s="1"/>
  <c r="Q159" i="35"/>
  <c r="T129" i="22"/>
  <c r="AB61" i="61"/>
  <c r="AB176" i="61" s="1"/>
  <c r="CR54" i="9"/>
  <c r="AI128" i="44"/>
  <c r="N25" i="7" s="1"/>
  <c r="P25" i="7" s="1"/>
  <c r="AC136" i="18"/>
  <c r="AI132" i="63"/>
  <c r="W54" i="7" s="1"/>
  <c r="CI88" i="9"/>
  <c r="CM49" i="9"/>
  <c r="CL49" i="9"/>
  <c r="DP86" i="9"/>
  <c r="AV41" i="7"/>
  <c r="CF46" i="9"/>
  <c r="CF44" i="7"/>
  <c r="Z132" i="45"/>
  <c r="AI132" i="45"/>
  <c r="W24" i="7" s="1"/>
  <c r="Y24" i="7" s="1"/>
  <c r="AC137" i="44"/>
  <c r="AC141" i="20"/>
  <c r="AC130" i="49"/>
  <c r="EI40" i="7"/>
  <c r="AJ157" i="24"/>
  <c r="CN45" i="9" s="1"/>
  <c r="AA147" i="20"/>
  <c r="AI129" i="61"/>
  <c r="Z131" i="61"/>
  <c r="T32" i="62"/>
  <c r="T147" i="62" s="1"/>
  <c r="AB148" i="51"/>
  <c r="AB149" i="51" s="1"/>
  <c r="Z131" i="20"/>
  <c r="AJ131" i="20" s="1"/>
  <c r="T49" i="9" s="1"/>
  <c r="AI131" i="20"/>
  <c r="T49" i="7" s="1"/>
  <c r="U49" i="7" s="1"/>
  <c r="AC152" i="39"/>
  <c r="AJ156" i="38"/>
  <c r="CK31" i="9" s="1"/>
  <c r="CM31" i="9" s="1"/>
  <c r="Q10" i="30"/>
  <c r="AI155" i="30"/>
  <c r="AA10" i="33"/>
  <c r="DV25" i="9"/>
  <c r="DW25" i="9"/>
  <c r="Z162" i="39"/>
  <c r="R44" i="29"/>
  <c r="R159" i="29" s="1"/>
  <c r="AI124" i="21"/>
  <c r="E48" i="7" s="1"/>
  <c r="Z148" i="43"/>
  <c r="AA170" i="32"/>
  <c r="AC162" i="27"/>
  <c r="Z170" i="18"/>
  <c r="Z60" i="50"/>
  <c r="AK153" i="33"/>
  <c r="CE94" i="9" s="1"/>
  <c r="T163" i="25"/>
  <c r="AC163" i="25" s="1"/>
  <c r="AC164" i="25" s="1"/>
  <c r="P44" i="51"/>
  <c r="P61" i="51" s="1"/>
  <c r="Z123" i="27"/>
  <c r="DW54" i="7"/>
  <c r="DV54" i="7"/>
  <c r="EC110" i="9"/>
  <c r="DT49" i="7"/>
  <c r="AV32" i="7"/>
  <c r="DV27" i="7"/>
  <c r="EI83" i="9"/>
  <c r="EH83" i="9"/>
  <c r="Q165" i="55"/>
  <c r="Q146" i="43"/>
  <c r="EB38" i="7"/>
  <c r="EC38" i="7"/>
  <c r="S13" i="27"/>
  <c r="S144" i="21"/>
  <c r="S10" i="32"/>
  <c r="AJ166" i="42"/>
  <c r="DL27" i="9" s="1"/>
  <c r="T156" i="31"/>
  <c r="S132" i="32"/>
  <c r="P159" i="61"/>
  <c r="AK130" i="24"/>
  <c r="Q103" i="9" s="1"/>
  <c r="AA141" i="55"/>
  <c r="AI154" i="19"/>
  <c r="DS49" i="9"/>
  <c r="S159" i="51"/>
  <c r="DV24" i="7"/>
  <c r="DW24" i="7"/>
  <c r="T44" i="33"/>
  <c r="S17" i="33"/>
  <c r="S132" i="33" s="1"/>
  <c r="AB132" i="33" s="1"/>
  <c r="T147" i="48"/>
  <c r="P165" i="55"/>
  <c r="R32" i="37"/>
  <c r="R147" i="37" s="1"/>
  <c r="P115" i="34"/>
  <c r="AA168" i="56"/>
  <c r="T64" i="51"/>
  <c r="T115" i="51" s="1"/>
  <c r="S10" i="29"/>
  <c r="CF83" i="9"/>
  <c r="CG83" i="9"/>
  <c r="AC130" i="30"/>
  <c r="E24" i="13"/>
  <c r="D45" i="2" s="1"/>
  <c r="E46" i="2" s="1"/>
  <c r="F47" i="2" s="1"/>
  <c r="Q155" i="21"/>
  <c r="R127" i="21"/>
  <c r="AA127" i="21" s="1"/>
  <c r="AA128" i="21" s="1"/>
  <c r="R13" i="21"/>
  <c r="R128" i="21" s="1"/>
  <c r="S13" i="21"/>
  <c r="AA113" i="22"/>
  <c r="T104" i="22"/>
  <c r="T165" i="22" s="1"/>
  <c r="AC44" i="22"/>
  <c r="AC159" i="22" s="1"/>
  <c r="T154" i="22"/>
  <c r="T44" i="22"/>
  <c r="AI168" i="23"/>
  <c r="DR46" i="7" s="1"/>
  <c r="AB170" i="23"/>
  <c r="P151" i="23"/>
  <c r="AC124" i="23"/>
  <c r="AC10" i="23"/>
  <c r="AC125" i="23" s="1"/>
  <c r="S86" i="24"/>
  <c r="AL82" i="24"/>
  <c r="Q156" i="24"/>
  <c r="AI156" i="24" s="1"/>
  <c r="CK45" i="7" s="1"/>
  <c r="T140" i="24"/>
  <c r="S125" i="24"/>
  <c r="T149" i="25"/>
  <c r="R32" i="25"/>
  <c r="R147" i="25" s="1"/>
  <c r="R145" i="25"/>
  <c r="T71" i="26"/>
  <c r="Q123" i="26"/>
  <c r="AI123" i="26" s="1"/>
  <c r="Q64" i="26"/>
  <c r="AA28" i="26"/>
  <c r="P104" i="27"/>
  <c r="P163" i="27"/>
  <c r="Q174" i="27"/>
  <c r="AA172" i="27"/>
  <c r="AC170" i="28"/>
  <c r="T44" i="28"/>
  <c r="T156" i="28"/>
  <c r="R155" i="28"/>
  <c r="R44" i="28"/>
  <c r="R159" i="28" s="1"/>
  <c r="P44" i="28"/>
  <c r="AI153" i="28"/>
  <c r="CE41" i="7" s="1"/>
  <c r="T175" i="29"/>
  <c r="R124" i="29"/>
  <c r="R10" i="29"/>
  <c r="R125" i="29" s="1"/>
  <c r="T175" i="30"/>
  <c r="AC144" i="30" s="1"/>
  <c r="Z157" i="30"/>
  <c r="AI157" i="30" s="1"/>
  <c r="Z44" i="30"/>
  <c r="Z159" i="30" s="1"/>
  <c r="AJ159" i="30" s="1"/>
  <c r="CT39" i="9" s="1"/>
  <c r="P141" i="30"/>
  <c r="Q138" i="30"/>
  <c r="Q134" i="30"/>
  <c r="Z133" i="30" s="1"/>
  <c r="AI133" i="30" s="1"/>
  <c r="Z39" i="7" s="1"/>
  <c r="S132" i="30"/>
  <c r="EH38" i="7"/>
  <c r="EI38" i="7"/>
  <c r="AK113" i="31"/>
  <c r="Q166" i="31"/>
  <c r="AI166" i="31" s="1"/>
  <c r="DL38" i="7" s="1"/>
  <c r="Q174" i="31"/>
  <c r="Z174" i="31" s="1"/>
  <c r="S169" i="31"/>
  <c r="AC123" i="32"/>
  <c r="Q175" i="32"/>
  <c r="T172" i="32"/>
  <c r="AC172" i="32" s="1"/>
  <c r="AI113" i="32"/>
  <c r="T13" i="32"/>
  <c r="T128" i="32" s="1"/>
  <c r="T127" i="32"/>
  <c r="AB133" i="33"/>
  <c r="Z154" i="34"/>
  <c r="AK140" i="35"/>
  <c r="AU92" i="9" s="1"/>
  <c r="AV92" i="9" s="1"/>
  <c r="AJ140" i="35"/>
  <c r="AU34" i="9" s="1"/>
  <c r="AK113" i="35"/>
  <c r="AA113" i="35"/>
  <c r="AK158" i="35"/>
  <c r="CQ92" i="9" s="1"/>
  <c r="AA170" i="35"/>
  <c r="AA169" i="35"/>
  <c r="Q172" i="36"/>
  <c r="R156" i="36"/>
  <c r="R44" i="36"/>
  <c r="R159" i="36" s="1"/>
  <c r="AA158" i="37"/>
  <c r="AA44" i="37"/>
  <c r="AA163" i="38"/>
  <c r="AA164" i="38" s="1"/>
  <c r="AA165" i="38" s="1"/>
  <c r="S64" i="39"/>
  <c r="S123" i="39"/>
  <c r="T168" i="39"/>
  <c r="AI167" i="39"/>
  <c r="T150" i="39"/>
  <c r="AK113" i="41"/>
  <c r="T163" i="42"/>
  <c r="T104" i="42"/>
  <c r="T165" i="42" s="1"/>
  <c r="T71" i="42"/>
  <c r="AI127" i="49"/>
  <c r="K20" i="7" s="1"/>
  <c r="M20" i="7" s="1"/>
  <c r="T124" i="49"/>
  <c r="T10" i="49"/>
  <c r="P124" i="49"/>
  <c r="P10" i="49"/>
  <c r="P61" i="49" s="1"/>
  <c r="AI160" i="50"/>
  <c r="CW19" i="7" s="1"/>
  <c r="Q98" i="50"/>
  <c r="Q159" i="50" s="1"/>
  <c r="Q155" i="50"/>
  <c r="AI155" i="50" s="1"/>
  <c r="CH19" i="7" s="1"/>
  <c r="T152" i="50"/>
  <c r="T149" i="50"/>
  <c r="AC148" i="50" s="1"/>
  <c r="AC149" i="50" s="1"/>
  <c r="T144" i="50"/>
  <c r="T32" i="50"/>
  <c r="T147" i="50" s="1"/>
  <c r="P139" i="50"/>
  <c r="P129" i="50"/>
  <c r="P17" i="50"/>
  <c r="P132" i="50" s="1"/>
  <c r="R129" i="51"/>
  <c r="AA131" i="51" s="1"/>
  <c r="R17" i="51"/>
  <c r="R132" i="51" s="1"/>
  <c r="AA132" i="51" s="1"/>
  <c r="AA82" i="53"/>
  <c r="AB176" i="53"/>
  <c r="AB60" i="53"/>
  <c r="Q44" i="53"/>
  <c r="Q159" i="53" s="1"/>
  <c r="Q154" i="53"/>
  <c r="R144" i="53"/>
  <c r="R32" i="53"/>
  <c r="R147" i="53" s="1"/>
  <c r="AJ127" i="53"/>
  <c r="K16" i="9" s="1"/>
  <c r="M16" i="9" s="1"/>
  <c r="S71" i="54"/>
  <c r="S132" i="54" s="1"/>
  <c r="AB132" i="54" s="1"/>
  <c r="P67" i="54"/>
  <c r="P128" i="54" s="1"/>
  <c r="P64" i="54"/>
  <c r="P125" i="54" s="1"/>
  <c r="P123" i="54"/>
  <c r="T98" i="55"/>
  <c r="P129" i="59"/>
  <c r="P71" i="59"/>
  <c r="P132" i="59" s="1"/>
  <c r="P156" i="18"/>
  <c r="P44" i="18"/>
  <c r="AK167" i="18"/>
  <c r="DO109" i="9" s="1"/>
  <c r="Z163" i="18"/>
  <c r="AI163" i="18" s="1"/>
  <c r="T173" i="18"/>
  <c r="Q151" i="61"/>
  <c r="C23" i="3"/>
  <c r="D7" i="3" s="1"/>
  <c r="I30" i="3"/>
  <c r="AK158" i="64"/>
  <c r="AB151" i="64"/>
  <c r="CR26" i="7"/>
  <c r="Z138" i="25"/>
  <c r="AK124" i="37"/>
  <c r="Q125" i="57"/>
  <c r="T124" i="25"/>
  <c r="AI125" i="31"/>
  <c r="H38" i="7" s="1"/>
  <c r="Z170" i="28"/>
  <c r="Q115" i="61"/>
  <c r="Q176" i="61" s="1"/>
  <c r="Z172" i="28"/>
  <c r="AI172" i="28" s="1"/>
  <c r="ED41" i="7" s="1"/>
  <c r="AJ148" i="55"/>
  <c r="BP14" i="9" s="1"/>
  <c r="S32" i="9"/>
  <c r="M28" i="9"/>
  <c r="DE34" i="7"/>
  <c r="AI161" i="44"/>
  <c r="CZ25" i="7" s="1"/>
  <c r="DB25" i="7" s="1"/>
  <c r="BQ25" i="9"/>
  <c r="CR38" i="7"/>
  <c r="DN93" i="9"/>
  <c r="DV22" i="9"/>
  <c r="CP46" i="9"/>
  <c r="AI152" i="21"/>
  <c r="CB48" i="7" s="1"/>
  <c r="AJ130" i="47"/>
  <c r="Q22" i="9" s="1"/>
  <c r="S22" i="9" s="1"/>
  <c r="Z128" i="62"/>
  <c r="CR53" i="7"/>
  <c r="EI80" i="9"/>
  <c r="CF40" i="7"/>
  <c r="AB133" i="23"/>
  <c r="AI129" i="32"/>
  <c r="CG50" i="7"/>
  <c r="Z137" i="18"/>
  <c r="AJ158" i="62"/>
  <c r="CQ53" i="9" s="1"/>
  <c r="AB144" i="22"/>
  <c r="Z61" i="36"/>
  <c r="Z176" i="36" s="1"/>
  <c r="AW33" i="9"/>
  <c r="DS43" i="7"/>
  <c r="AJ166" i="38"/>
  <c r="DL31" i="9" s="1"/>
  <c r="AB139" i="41"/>
  <c r="DN45" i="7"/>
  <c r="AV42" i="7"/>
  <c r="DA91" i="9"/>
  <c r="Z150" i="44"/>
  <c r="Z162" i="61"/>
  <c r="AB110" i="9"/>
  <c r="EB32" i="7"/>
  <c r="AB163" i="20"/>
  <c r="AJ166" i="19"/>
  <c r="DL50" i="9" s="1"/>
  <c r="Z169" i="19"/>
  <c r="AK169" i="19" s="1"/>
  <c r="DU108" i="9" s="1"/>
  <c r="DT52" i="7"/>
  <c r="T125" i="59"/>
  <c r="AI124" i="62"/>
  <c r="E53" i="7" s="1"/>
  <c r="Q123" i="59"/>
  <c r="AC132" i="18"/>
  <c r="S144" i="52"/>
  <c r="T164" i="51"/>
  <c r="AJ158" i="35"/>
  <c r="CQ34" i="9" s="1"/>
  <c r="Q129" i="21"/>
  <c r="AI129" i="21" s="1"/>
  <c r="P123" i="21"/>
  <c r="AA139" i="32"/>
  <c r="AJ171" i="38"/>
  <c r="EA31" i="9" s="1"/>
  <c r="AC127" i="32"/>
  <c r="AC128" i="32" s="1"/>
  <c r="Q123" i="27"/>
  <c r="AI123" i="27" s="1"/>
  <c r="AA132" i="37"/>
  <c r="AC170" i="27"/>
  <c r="AC127" i="24"/>
  <c r="AC128" i="24" s="1"/>
  <c r="Z155" i="31"/>
  <c r="S98" i="25"/>
  <c r="Q147" i="35"/>
  <c r="AJ166" i="24"/>
  <c r="DL45" i="9" s="1"/>
  <c r="AB61" i="34"/>
  <c r="R50" i="22"/>
  <c r="R165" i="22" s="1"/>
  <c r="P126" i="32"/>
  <c r="AA138" i="43"/>
  <c r="EI51" i="9"/>
  <c r="AA170" i="27"/>
  <c r="CI16" i="7"/>
  <c r="Z134" i="19"/>
  <c r="CX53" i="7"/>
  <c r="CL39" i="7"/>
  <c r="EC44" i="7"/>
  <c r="AC142" i="18"/>
  <c r="Z148" i="36"/>
  <c r="Z149" i="36" s="1"/>
  <c r="AI149" i="36" s="1"/>
  <c r="BS33" i="7" s="1"/>
  <c r="EI102" i="9"/>
  <c r="CL96" i="9"/>
  <c r="AA146" i="62"/>
  <c r="AA146" i="20"/>
  <c r="BX97" i="9"/>
  <c r="BT28" i="7"/>
  <c r="DW11" i="9"/>
  <c r="AB174" i="63"/>
  <c r="AK174" i="63" s="1"/>
  <c r="EJ112" i="9" s="1"/>
  <c r="CX46" i="9"/>
  <c r="EH45" i="7"/>
  <c r="AB169" i="23"/>
  <c r="AJ140" i="44"/>
  <c r="AU25" i="9" s="1"/>
  <c r="CX111" i="9"/>
  <c r="DW15" i="7"/>
  <c r="CS50" i="7"/>
  <c r="AA161" i="56"/>
  <c r="CI46" i="7"/>
  <c r="Z131" i="40"/>
  <c r="AK131" i="40" s="1"/>
  <c r="T87" i="9" s="1"/>
  <c r="V87" i="9" s="1"/>
  <c r="AA135" i="43"/>
  <c r="AJ127" i="49"/>
  <c r="K20" i="9" s="1"/>
  <c r="M20" i="9" s="1"/>
  <c r="AJ173" i="24"/>
  <c r="EG45" i="9" s="1"/>
  <c r="AJ150" i="30"/>
  <c r="BV39" i="9" s="1"/>
  <c r="AK156" i="38"/>
  <c r="CK89" i="9" s="1"/>
  <c r="CM89" i="9" s="1"/>
  <c r="EH35" i="7"/>
  <c r="EB52" i="7"/>
  <c r="DE53" i="7"/>
  <c r="DD53" i="7"/>
  <c r="Z144" i="61"/>
  <c r="Q163" i="61"/>
  <c r="AI140" i="62"/>
  <c r="AU53" i="7" s="1"/>
  <c r="AA137" i="62"/>
  <c r="CL53" i="9"/>
  <c r="CM53" i="9"/>
  <c r="AC141" i="18"/>
  <c r="AC131" i="52"/>
  <c r="AJ160" i="51"/>
  <c r="CW18" i="9" s="1"/>
  <c r="DM53" i="9"/>
  <c r="AC130" i="43"/>
  <c r="Q165" i="45"/>
  <c r="Q163" i="51"/>
  <c r="S156" i="29"/>
  <c r="AJ155" i="46"/>
  <c r="CH23" i="9" s="1"/>
  <c r="P125" i="43"/>
  <c r="Q163" i="34"/>
  <c r="AI168" i="28"/>
  <c r="DR41" i="7" s="1"/>
  <c r="P159" i="23"/>
  <c r="P125" i="48"/>
  <c r="Q125" i="42"/>
  <c r="Q71" i="30"/>
  <c r="AB152" i="23"/>
  <c r="T17" i="49"/>
  <c r="T132" i="49" s="1"/>
  <c r="AC132" i="49" s="1"/>
  <c r="Q17" i="30"/>
  <c r="Q132" i="30" s="1"/>
  <c r="Z132" i="30" s="1"/>
  <c r="DA47" i="7"/>
  <c r="T164" i="34"/>
  <c r="R164" i="29"/>
  <c r="T165" i="25"/>
  <c r="AJ127" i="55"/>
  <c r="K14" i="9" s="1"/>
  <c r="M14" i="9" s="1"/>
  <c r="AA136" i="43"/>
  <c r="AJ155" i="42"/>
  <c r="CH27" i="9" s="1"/>
  <c r="Q129" i="29"/>
  <c r="AI129" i="29" s="1"/>
  <c r="AA132" i="28"/>
  <c r="T147" i="52"/>
  <c r="Q128" i="28"/>
  <c r="AI128" i="28" s="1"/>
  <c r="N41" i="7" s="1"/>
  <c r="AK157" i="34"/>
  <c r="CN93" i="9" s="1"/>
  <c r="CX37" i="7"/>
  <c r="CO111" i="9"/>
  <c r="DT107" i="9"/>
  <c r="CJ14" i="7"/>
  <c r="CF51" i="7"/>
  <c r="CX25" i="7"/>
  <c r="CO41" i="7"/>
  <c r="CF36" i="7"/>
  <c r="CI13" i="9"/>
  <c r="DS51" i="9"/>
  <c r="EB51" i="9"/>
  <c r="AJ140" i="43"/>
  <c r="AU26" i="9" s="1"/>
  <c r="AV26" i="9" s="1"/>
  <c r="AK173" i="19"/>
  <c r="EG108" i="9" s="1"/>
  <c r="AB132" i="18"/>
  <c r="R126" i="49"/>
  <c r="P124" i="50"/>
  <c r="EH25" i="9"/>
  <c r="EI25" i="9"/>
  <c r="CJ30" i="7"/>
  <c r="CI30" i="7"/>
  <c r="AB10" i="32"/>
  <c r="AB125" i="32" s="1"/>
  <c r="AI126" i="41"/>
  <c r="S155" i="32"/>
  <c r="P123" i="30"/>
  <c r="AA170" i="39"/>
  <c r="S126" i="21"/>
  <c r="AC44" i="24"/>
  <c r="AC159" i="24" s="1"/>
  <c r="P165" i="42"/>
  <c r="P154" i="26"/>
  <c r="AC10" i="21"/>
  <c r="P123" i="34"/>
  <c r="AC156" i="31"/>
  <c r="AA170" i="30"/>
  <c r="Q71" i="24"/>
  <c r="Q132" i="24" s="1"/>
  <c r="P147" i="29"/>
  <c r="CL110" i="9"/>
  <c r="AK166" i="61"/>
  <c r="DL110" i="9" s="1"/>
  <c r="S32" i="61"/>
  <c r="AA44" i="61"/>
  <c r="AJ153" i="34"/>
  <c r="CE35" i="9" s="1"/>
  <c r="Z125" i="37"/>
  <c r="AB148" i="35"/>
  <c r="P13" i="30"/>
  <c r="P128" i="30" s="1"/>
  <c r="Z172" i="18"/>
  <c r="AJ172" i="18" s="1"/>
  <c r="ED51" i="9" s="1"/>
  <c r="AA174" i="18"/>
  <c r="AK158" i="18"/>
  <c r="CQ109" i="9" s="1"/>
  <c r="P98" i="18"/>
  <c r="AA136" i="37"/>
  <c r="AA172" i="39"/>
  <c r="AK168" i="32"/>
  <c r="DR95" i="9" s="1"/>
  <c r="Q32" i="22"/>
  <c r="Q147" i="22" s="1"/>
  <c r="P132" i="48"/>
  <c r="S159" i="43"/>
  <c r="S132" i="40"/>
  <c r="AB132" i="40" s="1"/>
  <c r="T132" i="38"/>
  <c r="AC132" i="38" s="1"/>
  <c r="Q44" i="34"/>
  <c r="Z44" i="32"/>
  <c r="Z159" i="32" s="1"/>
  <c r="P17" i="33"/>
  <c r="T124" i="30"/>
  <c r="P98" i="29"/>
  <c r="P125" i="46"/>
  <c r="T132" i="44"/>
  <c r="R50" i="38"/>
  <c r="R165" i="38" s="1"/>
  <c r="R50" i="35"/>
  <c r="R165" i="35" s="1"/>
  <c r="AJ130" i="44"/>
  <c r="Q25" i="9" s="1"/>
  <c r="S25" i="9" s="1"/>
  <c r="P159" i="55"/>
  <c r="T44" i="53"/>
  <c r="AA132" i="39"/>
  <c r="M63" i="6"/>
  <c r="AK113" i="21"/>
  <c r="AA113" i="21"/>
  <c r="S171" i="21"/>
  <c r="AJ168" i="21"/>
  <c r="DR48" i="9" s="1"/>
  <c r="AK168" i="21"/>
  <c r="DR106" i="9" s="1"/>
  <c r="Q167" i="21"/>
  <c r="AI167" i="21" s="1"/>
  <c r="DO48" i="7" s="1"/>
  <c r="P157" i="21"/>
  <c r="AJ157" i="21" s="1"/>
  <c r="CN48" i="9" s="1"/>
  <c r="S152" i="21"/>
  <c r="P172" i="22"/>
  <c r="AJ113" i="22"/>
  <c r="AB152" i="22"/>
  <c r="P126" i="22"/>
  <c r="P67" i="22"/>
  <c r="P128" i="22" s="1"/>
  <c r="Q151" i="22"/>
  <c r="Q144" i="22"/>
  <c r="P131" i="22"/>
  <c r="T175" i="23"/>
  <c r="AC144" i="23" s="1"/>
  <c r="P148" i="23"/>
  <c r="T146" i="23"/>
  <c r="T144" i="23"/>
  <c r="T86" i="23"/>
  <c r="T147" i="23" s="1"/>
  <c r="T143" i="23"/>
  <c r="T137" i="23"/>
  <c r="AL82" i="23"/>
  <c r="T167" i="23"/>
  <c r="P50" i="23"/>
  <c r="P165" i="23" s="1"/>
  <c r="P163" i="23"/>
  <c r="AK160" i="23"/>
  <c r="CW104" i="9" s="1"/>
  <c r="T155" i="23"/>
  <c r="S173" i="24"/>
  <c r="S166" i="24"/>
  <c r="AK166" i="24" s="1"/>
  <c r="DL103" i="9" s="1"/>
  <c r="P158" i="24"/>
  <c r="AK158" i="24" s="1"/>
  <c r="CQ103" i="9" s="1"/>
  <c r="R144" i="24"/>
  <c r="R32" i="24"/>
  <c r="R147" i="24" s="1"/>
  <c r="Q175" i="25"/>
  <c r="AB152" i="25"/>
  <c r="AB162" i="25"/>
  <c r="S162" i="25"/>
  <c r="P152" i="25"/>
  <c r="P174" i="26"/>
  <c r="P163" i="26"/>
  <c r="P104" i="26"/>
  <c r="Q172" i="26"/>
  <c r="P167" i="26"/>
  <c r="S156" i="26"/>
  <c r="T133" i="26"/>
  <c r="P133" i="26"/>
  <c r="AJ113" i="27"/>
  <c r="AK150" i="27"/>
  <c r="BV100" i="9" s="1"/>
  <c r="AJ82" i="27"/>
  <c r="S133" i="27"/>
  <c r="AB133" i="27" s="1"/>
  <c r="S71" i="27"/>
  <c r="S67" i="27"/>
  <c r="AC172" i="27"/>
  <c r="Q167" i="27"/>
  <c r="AI167" i="27" s="1"/>
  <c r="DO42" i="7" s="1"/>
  <c r="P166" i="27"/>
  <c r="Z149" i="27"/>
  <c r="AI149" i="27" s="1"/>
  <c r="BS42" i="7" s="1"/>
  <c r="Q145" i="27"/>
  <c r="Q32" i="27"/>
  <c r="Q147" i="27" s="1"/>
  <c r="P134" i="28"/>
  <c r="P126" i="28"/>
  <c r="P67" i="28"/>
  <c r="P64" i="28"/>
  <c r="P125" i="28" s="1"/>
  <c r="P123" i="28"/>
  <c r="P168" i="28"/>
  <c r="P153" i="28"/>
  <c r="Q130" i="28"/>
  <c r="T98" i="29"/>
  <c r="S150" i="29"/>
  <c r="Z148" i="29"/>
  <c r="Q86" i="29"/>
  <c r="Q171" i="29"/>
  <c r="AI171" i="29" s="1"/>
  <c r="EA40" i="7" s="1"/>
  <c r="AA152" i="29"/>
  <c r="Q146" i="29"/>
  <c r="S139" i="29"/>
  <c r="P17" i="29"/>
  <c r="P130" i="29"/>
  <c r="Q17" i="29"/>
  <c r="Q132" i="29" s="1"/>
  <c r="S13" i="29"/>
  <c r="S128" i="29" s="1"/>
  <c r="Q170" i="30"/>
  <c r="T166" i="30"/>
  <c r="Q151" i="30"/>
  <c r="S145" i="30"/>
  <c r="T32" i="30"/>
  <c r="T147" i="30" s="1"/>
  <c r="Q143" i="30"/>
  <c r="AJ173" i="31"/>
  <c r="EG38" i="9" s="1"/>
  <c r="AK168" i="31"/>
  <c r="DR96" i="9" s="1"/>
  <c r="DT96" i="9" s="1"/>
  <c r="AK82" i="31"/>
  <c r="Q170" i="31"/>
  <c r="Z172" i="31" s="1"/>
  <c r="AI172" i="31" s="1"/>
  <c r="ED38" i="7" s="1"/>
  <c r="AI150" i="31"/>
  <c r="BV38" i="7" s="1"/>
  <c r="BW38" i="7" s="1"/>
  <c r="T149" i="31"/>
  <c r="R127" i="31"/>
  <c r="AA127" i="31" s="1"/>
  <c r="AA128" i="31" s="1"/>
  <c r="R13" i="31"/>
  <c r="R124" i="31"/>
  <c r="R10" i="31"/>
  <c r="R125" i="31" s="1"/>
  <c r="T123" i="31"/>
  <c r="T10" i="31"/>
  <c r="T125" i="31" s="1"/>
  <c r="Q86" i="32"/>
  <c r="Q115" i="32" s="1"/>
  <c r="P141" i="32"/>
  <c r="T138" i="32"/>
  <c r="P138" i="32"/>
  <c r="R17" i="32"/>
  <c r="R132" i="32" s="1"/>
  <c r="AA132" i="32" s="1"/>
  <c r="Q164" i="33"/>
  <c r="Q104" i="33"/>
  <c r="Q165" i="33" s="1"/>
  <c r="AJ168" i="35"/>
  <c r="DR34" i="9" s="1"/>
  <c r="Q143" i="35"/>
  <c r="R127" i="35"/>
  <c r="AA127" i="35" s="1"/>
  <c r="AA128" i="35" s="1"/>
  <c r="R13" i="35"/>
  <c r="R128" i="35" s="1"/>
  <c r="AB172" i="36"/>
  <c r="Q171" i="36"/>
  <c r="AI171" i="36" s="1"/>
  <c r="EA33" i="7" s="1"/>
  <c r="Q169" i="36"/>
  <c r="S163" i="36"/>
  <c r="S50" i="36"/>
  <c r="S165" i="36" s="1"/>
  <c r="P142" i="37"/>
  <c r="AI82" i="37"/>
  <c r="Q143" i="38"/>
  <c r="AB128" i="38"/>
  <c r="AA162" i="39"/>
  <c r="P32" i="39"/>
  <c r="P147" i="39" s="1"/>
  <c r="EI54" i="9"/>
  <c r="EH54" i="9"/>
  <c r="AB144" i="43"/>
  <c r="AB146" i="43" s="1"/>
  <c r="Q128" i="25"/>
  <c r="AA158" i="34"/>
  <c r="AA44" i="34"/>
  <c r="AA159" i="34" s="1"/>
  <c r="K25" i="10"/>
  <c r="I25" i="10"/>
  <c r="S61" i="64"/>
  <c r="AB163" i="64"/>
  <c r="S165" i="64"/>
  <c r="P115" i="58"/>
  <c r="R44" i="34"/>
  <c r="R159" i="34" s="1"/>
  <c r="U95" i="9"/>
  <c r="AW93" i="9"/>
  <c r="CJ24" i="7"/>
  <c r="AI162" i="26"/>
  <c r="DC43" i="7" s="1"/>
  <c r="DN82" i="9"/>
  <c r="BZ48" i="7"/>
  <c r="DP18" i="9"/>
  <c r="BX44" i="7"/>
  <c r="CO104" i="9"/>
  <c r="AA131" i="31"/>
  <c r="AC61" i="36"/>
  <c r="Z152" i="26"/>
  <c r="AK152" i="26" s="1"/>
  <c r="CB101" i="9" s="1"/>
  <c r="BW33" i="7"/>
  <c r="AB141" i="62"/>
  <c r="DM52" i="9"/>
  <c r="DA45" i="9"/>
  <c r="AI131" i="54"/>
  <c r="T15" i="7" s="1"/>
  <c r="V15" i="7" s="1"/>
  <c r="EF54" i="9"/>
  <c r="CJ25" i="7"/>
  <c r="DP76" i="9"/>
  <c r="DM35" i="7"/>
  <c r="P128" i="39"/>
  <c r="Z162" i="21"/>
  <c r="AJ162" i="21" s="1"/>
  <c r="DC48" i="9" s="1"/>
  <c r="Z172" i="19"/>
  <c r="S115" i="63"/>
  <c r="AJ155" i="50"/>
  <c r="CH19" i="9" s="1"/>
  <c r="T146" i="37"/>
  <c r="P123" i="32"/>
  <c r="AC130" i="42"/>
  <c r="S104" i="32"/>
  <c r="S165" i="32" s="1"/>
  <c r="Q147" i="26"/>
  <c r="Q165" i="24"/>
  <c r="S126" i="22"/>
  <c r="AA145" i="33"/>
  <c r="P164" i="34"/>
  <c r="Q104" i="31"/>
  <c r="S159" i="23"/>
  <c r="CO44" i="9"/>
  <c r="CJ33" i="7"/>
  <c r="AC159" i="21"/>
  <c r="DA33" i="9"/>
  <c r="AW35" i="7"/>
  <c r="BW46" i="9"/>
  <c r="AE52" i="9"/>
  <c r="AA145" i="20"/>
  <c r="CY48" i="7"/>
  <c r="AC133" i="32"/>
  <c r="CS27" i="7"/>
  <c r="AA128" i="56"/>
  <c r="AA126" i="56" s="1"/>
  <c r="AA133" i="43"/>
  <c r="AJ156" i="31"/>
  <c r="CK38" i="9" s="1"/>
  <c r="CM38" i="9" s="1"/>
  <c r="DW18" i="7"/>
  <c r="AK169" i="58"/>
  <c r="DU69" i="9" s="1"/>
  <c r="EC111" i="9"/>
  <c r="T61" i="45"/>
  <c r="AJ155" i="33"/>
  <c r="CH36" i="9" s="1"/>
  <c r="AJ171" i="28"/>
  <c r="EA41" i="9" s="1"/>
  <c r="DV22" i="7"/>
  <c r="AV28" i="9"/>
  <c r="T165" i="20"/>
  <c r="AB131" i="48"/>
  <c r="AJ160" i="45"/>
  <c r="CW24" i="9" s="1"/>
  <c r="CW24" i="7"/>
  <c r="S128" i="42"/>
  <c r="S159" i="41"/>
  <c r="AC174" i="28"/>
  <c r="P127" i="25"/>
  <c r="Z13" i="43"/>
  <c r="Z128" i="43" s="1"/>
  <c r="AA172" i="35"/>
  <c r="S124" i="24"/>
  <c r="AK82" i="33"/>
  <c r="T147" i="45"/>
  <c r="AI127" i="44"/>
  <c r="K25" i="7" s="1"/>
  <c r="Z134" i="28"/>
  <c r="AI134" i="28" s="1"/>
  <c r="AC41" i="7" s="1"/>
  <c r="AA146" i="41"/>
  <c r="AA145" i="41"/>
  <c r="AA150" i="39"/>
  <c r="AK150" i="23"/>
  <c r="BV104" i="9" s="1"/>
  <c r="AI154" i="27"/>
  <c r="EH27" i="7"/>
  <c r="Z161" i="43"/>
  <c r="AJ161" i="43" s="1"/>
  <c r="CZ26" i="9" s="1"/>
  <c r="DB26" i="9" s="1"/>
  <c r="S71" i="24"/>
  <c r="S132" i="24" s="1"/>
  <c r="AB132" i="24" s="1"/>
  <c r="CG108" i="9"/>
  <c r="CM54" i="9"/>
  <c r="CL54" i="9"/>
  <c r="AW112" i="9"/>
  <c r="AV112" i="9"/>
  <c r="CY51" i="7"/>
  <c r="DQ29" i="7"/>
  <c r="DQ51" i="7"/>
  <c r="DS44" i="7"/>
  <c r="CI14" i="9"/>
  <c r="AK155" i="54"/>
  <c r="CH73" i="9" s="1"/>
  <c r="EB51" i="7"/>
  <c r="EH51" i="7"/>
  <c r="EI51" i="7"/>
  <c r="AA161" i="59"/>
  <c r="CY27" i="7"/>
  <c r="CX27" i="7"/>
  <c r="AC148" i="35"/>
  <c r="AC149" i="35" s="1"/>
  <c r="Q163" i="29"/>
  <c r="AC131" i="36"/>
  <c r="P10" i="30"/>
  <c r="AA10" i="28"/>
  <c r="AA125" i="28" s="1"/>
  <c r="T50" i="29"/>
  <c r="T165" i="29" s="1"/>
  <c r="AJ173" i="25"/>
  <c r="EG44" i="9" s="1"/>
  <c r="AJ150" i="18"/>
  <c r="BV51" i="9" s="1"/>
  <c r="S129" i="61"/>
  <c r="AB132" i="61" s="1"/>
  <c r="AK132" i="61" s="1"/>
  <c r="W110" i="9" s="1"/>
  <c r="S123" i="61"/>
  <c r="AA10" i="30"/>
  <c r="AA125" i="30" s="1"/>
  <c r="DA40" i="7"/>
  <c r="DB40" i="7"/>
  <c r="Z174" i="18"/>
  <c r="Z169" i="18"/>
  <c r="AK124" i="18"/>
  <c r="E109" i="9" s="1"/>
  <c r="T44" i="18"/>
  <c r="T159" i="18" s="1"/>
  <c r="Q128" i="18"/>
  <c r="AB132" i="19"/>
  <c r="S164" i="33"/>
  <c r="AI129" i="31"/>
  <c r="Z130" i="31"/>
  <c r="P32" i="50"/>
  <c r="Z60" i="49"/>
  <c r="P159" i="35"/>
  <c r="AB131" i="31"/>
  <c r="Z131" i="34"/>
  <c r="P147" i="32"/>
  <c r="Q125" i="25"/>
  <c r="P64" i="23"/>
  <c r="P86" i="50"/>
  <c r="P115" i="50" s="1"/>
  <c r="AA10" i="23"/>
  <c r="R13" i="50"/>
  <c r="R128" i="50" s="1"/>
  <c r="S125" i="38"/>
  <c r="N42" i="10"/>
  <c r="M52" i="10"/>
  <c r="T13" i="30"/>
  <c r="T128" i="30" s="1"/>
  <c r="P147" i="56"/>
  <c r="AJ166" i="51"/>
  <c r="DL18" i="9" s="1"/>
  <c r="R13" i="53"/>
  <c r="R128" i="53" s="1"/>
  <c r="P128" i="53"/>
  <c r="S159" i="57"/>
  <c r="AJ113" i="21"/>
  <c r="Z113" i="21"/>
  <c r="BW48" i="7"/>
  <c r="BX48" i="7"/>
  <c r="S170" i="21"/>
  <c r="S168" i="21"/>
  <c r="P154" i="21"/>
  <c r="S134" i="21"/>
  <c r="Z151" i="22"/>
  <c r="AK151" i="22" s="1"/>
  <c r="BY105" i="9" s="1"/>
  <c r="S161" i="22"/>
  <c r="AA152" i="22"/>
  <c r="Z141" i="22"/>
  <c r="T137" i="22"/>
  <c r="S104" i="23"/>
  <c r="Q166" i="23"/>
  <c r="AI166" i="23" s="1"/>
  <c r="AI157" i="23"/>
  <c r="CN46" i="7" s="1"/>
  <c r="T156" i="23"/>
  <c r="S135" i="23"/>
  <c r="T130" i="23"/>
  <c r="AC130" i="23" s="1"/>
  <c r="T17" i="23"/>
  <c r="S172" i="24"/>
  <c r="AB174" i="24" s="1"/>
  <c r="S170" i="24"/>
  <c r="P169" i="24"/>
  <c r="AI168" i="24"/>
  <c r="DR45" i="7" s="1"/>
  <c r="Q163" i="24"/>
  <c r="P152" i="24"/>
  <c r="T149" i="24"/>
  <c r="T137" i="24"/>
  <c r="Q134" i="24"/>
  <c r="Z133" i="24" s="1"/>
  <c r="P98" i="25"/>
  <c r="T98" i="25"/>
  <c r="P167" i="25"/>
  <c r="AI161" i="25"/>
  <c r="CZ44" i="7" s="1"/>
  <c r="DB44" i="7" s="1"/>
  <c r="T155" i="25"/>
  <c r="P44" i="25"/>
  <c r="AJ150" i="25"/>
  <c r="BV44" i="9" s="1"/>
  <c r="T142" i="25"/>
  <c r="AC138" i="25" s="1"/>
  <c r="S171" i="26"/>
  <c r="Q161" i="26"/>
  <c r="Q150" i="26"/>
  <c r="AB133" i="26"/>
  <c r="Q142" i="27"/>
  <c r="P130" i="27"/>
  <c r="Q127" i="27"/>
  <c r="AA10" i="27"/>
  <c r="AA125" i="27" s="1"/>
  <c r="P154" i="28"/>
  <c r="P151" i="28"/>
  <c r="Q138" i="28"/>
  <c r="T162" i="28"/>
  <c r="P152" i="28"/>
  <c r="S144" i="28"/>
  <c r="P135" i="28"/>
  <c r="R127" i="28"/>
  <c r="R13" i="28"/>
  <c r="R128" i="28" s="1"/>
  <c r="AK113" i="29"/>
  <c r="S168" i="29"/>
  <c r="Z172" i="29"/>
  <c r="AK172" i="29" s="1"/>
  <c r="ED98" i="9" s="1"/>
  <c r="T137" i="29"/>
  <c r="AC143" i="29" s="1"/>
  <c r="Q168" i="30"/>
  <c r="AI168" i="30" s="1"/>
  <c r="DR39" i="7" s="1"/>
  <c r="DS39" i="7" s="1"/>
  <c r="T145" i="30"/>
  <c r="S71" i="31"/>
  <c r="S132" i="31" s="1"/>
  <c r="AB132" i="31" s="1"/>
  <c r="T67" i="31"/>
  <c r="T128" i="31" s="1"/>
  <c r="S165" i="31"/>
  <c r="P161" i="31"/>
  <c r="AI156" i="31"/>
  <c r="CK38" i="7" s="1"/>
  <c r="AA134" i="31"/>
  <c r="Z131" i="31"/>
  <c r="Z124" i="31"/>
  <c r="Z10" i="31"/>
  <c r="Z125" i="31" s="1"/>
  <c r="AI124" i="31"/>
  <c r="E38" i="7" s="1"/>
  <c r="T167" i="32"/>
  <c r="AC44" i="32"/>
  <c r="AC159" i="32" s="1"/>
  <c r="T155" i="32"/>
  <c r="Z149" i="32"/>
  <c r="AI149" i="32" s="1"/>
  <c r="BS37" i="7" s="1"/>
  <c r="AI148" i="32"/>
  <c r="AA148" i="32"/>
  <c r="AA149" i="32" s="1"/>
  <c r="Z28" i="32"/>
  <c r="Z140" i="32"/>
  <c r="AB131" i="32"/>
  <c r="AB132" i="32"/>
  <c r="AK168" i="33"/>
  <c r="DR94" i="9" s="1"/>
  <c r="AI166" i="33"/>
  <c r="T162" i="33"/>
  <c r="AB155" i="33"/>
  <c r="H42" i="8" s="1"/>
  <c r="AI154" i="33"/>
  <c r="AA28" i="33"/>
  <c r="Z134" i="33"/>
  <c r="T124" i="33"/>
  <c r="T10" i="33"/>
  <c r="S153" i="34"/>
  <c r="T152" i="34"/>
  <c r="S134" i="34"/>
  <c r="AB134" i="34" s="1"/>
  <c r="AC127" i="34"/>
  <c r="P152" i="35"/>
  <c r="AC134" i="35"/>
  <c r="AC133" i="35"/>
  <c r="R130" i="35"/>
  <c r="R17" i="35"/>
  <c r="R132" i="35" s="1"/>
  <c r="AA132" i="35" s="1"/>
  <c r="AA113" i="36"/>
  <c r="AB140" i="37"/>
  <c r="AB28" i="37"/>
  <c r="AB61" i="37" s="1"/>
  <c r="AB176" i="37" s="1"/>
  <c r="R144" i="38"/>
  <c r="AA144" i="38" s="1"/>
  <c r="R32" i="38"/>
  <c r="R147" i="38" s="1"/>
  <c r="S144" i="45"/>
  <c r="S86" i="45"/>
  <c r="AI131" i="45"/>
  <c r="T24" i="7" s="1"/>
  <c r="V24" i="7" s="1"/>
  <c r="AA171" i="45"/>
  <c r="AA172" i="45"/>
  <c r="S173" i="45"/>
  <c r="S172" i="45"/>
  <c r="AC157" i="45"/>
  <c r="AC154" i="45" s="1"/>
  <c r="AK130" i="61"/>
  <c r="Q110" i="9" s="1"/>
  <c r="Q159" i="18"/>
  <c r="Q147" i="59"/>
  <c r="P132" i="18"/>
  <c r="Q125" i="20"/>
  <c r="AI125" i="20" s="1"/>
  <c r="H49" i="7" s="1"/>
  <c r="T165" i="57"/>
  <c r="AC131" i="41"/>
  <c r="Q147" i="50"/>
  <c r="AA130" i="53"/>
  <c r="S147" i="42"/>
  <c r="P132" i="32"/>
  <c r="AB170" i="63"/>
  <c r="AC170" i="62"/>
  <c r="Q159" i="46"/>
  <c r="AB131" i="26"/>
  <c r="Q165" i="34"/>
  <c r="P44" i="21"/>
  <c r="S128" i="37"/>
  <c r="AA144" i="36"/>
  <c r="AA146" i="36" s="1"/>
  <c r="T147" i="58"/>
  <c r="Q132" i="37"/>
  <c r="Z132" i="37" s="1"/>
  <c r="S71" i="22"/>
  <c r="S132" i="22" s="1"/>
  <c r="AI123" i="29"/>
  <c r="P165" i="63"/>
  <c r="Q128" i="19"/>
  <c r="P159" i="59"/>
  <c r="S165" i="52"/>
  <c r="AI167" i="35"/>
  <c r="DO34" i="7" s="1"/>
  <c r="AC131" i="39"/>
  <c r="R17" i="21"/>
  <c r="R132" i="21" s="1"/>
  <c r="S147" i="44"/>
  <c r="T159" i="61"/>
  <c r="Q132" i="19"/>
  <c r="T132" i="51"/>
  <c r="AC132" i="51" s="1"/>
  <c r="T125" i="53"/>
  <c r="Q147" i="43"/>
  <c r="Q132" i="43"/>
  <c r="T165" i="56"/>
  <c r="S147" i="49"/>
  <c r="T165" i="47"/>
  <c r="Q128" i="55"/>
  <c r="S132" i="48"/>
  <c r="AA162" i="55"/>
  <c r="P165" i="43"/>
  <c r="Q128" i="33"/>
  <c r="T165" i="53"/>
  <c r="P159" i="20"/>
  <c r="AK159" i="20" s="1"/>
  <c r="CT107" i="9" s="1"/>
  <c r="P147" i="55"/>
  <c r="P147" i="53"/>
  <c r="S128" i="56"/>
  <c r="T159" i="59"/>
  <c r="T147" i="42"/>
  <c r="Q175" i="21"/>
  <c r="Q173" i="21"/>
  <c r="T98" i="21"/>
  <c r="Q98" i="21"/>
  <c r="T139" i="21"/>
  <c r="T138" i="21"/>
  <c r="Q134" i="21"/>
  <c r="P173" i="21"/>
  <c r="T157" i="21"/>
  <c r="T156" i="21"/>
  <c r="P152" i="21"/>
  <c r="S149" i="21"/>
  <c r="S136" i="21"/>
  <c r="AA134" i="21"/>
  <c r="Q130" i="21"/>
  <c r="Q127" i="21"/>
  <c r="S170" i="22"/>
  <c r="AB169" i="22" s="1"/>
  <c r="Z113" i="22"/>
  <c r="P152" i="22"/>
  <c r="S150" i="22"/>
  <c r="S166" i="22"/>
  <c r="T152" i="22"/>
  <c r="AC152" i="22" s="1"/>
  <c r="Q152" i="22"/>
  <c r="T150" i="22"/>
  <c r="T148" i="22"/>
  <c r="AC148" i="22" s="1"/>
  <c r="AB28" i="22"/>
  <c r="T139" i="22"/>
  <c r="T136" i="22"/>
  <c r="Q104" i="23"/>
  <c r="Q160" i="23"/>
  <c r="AI160" i="23" s="1"/>
  <c r="CW46" i="7" s="1"/>
  <c r="S157" i="23"/>
  <c r="Q146" i="23"/>
  <c r="Q139" i="23"/>
  <c r="AK82" i="23"/>
  <c r="S115" i="23"/>
  <c r="S175" i="23"/>
  <c r="AB144" i="23" s="1"/>
  <c r="T173" i="23"/>
  <c r="T157" i="23"/>
  <c r="Q152" i="23"/>
  <c r="AI152" i="23" s="1"/>
  <c r="CB46" i="7" s="1"/>
  <c r="Q142" i="23"/>
  <c r="AJ140" i="23"/>
  <c r="AU46" i="9" s="1"/>
  <c r="S136" i="23"/>
  <c r="P175" i="24"/>
  <c r="S153" i="24"/>
  <c r="Q172" i="24"/>
  <c r="Z169" i="24" s="1"/>
  <c r="Q171" i="24"/>
  <c r="AI171" i="24" s="1"/>
  <c r="EA45" i="7" s="1"/>
  <c r="AI153" i="24"/>
  <c r="CE45" i="7" s="1"/>
  <c r="CG45" i="7" s="1"/>
  <c r="S151" i="24"/>
  <c r="Q146" i="24"/>
  <c r="S139" i="24"/>
  <c r="S137" i="24"/>
  <c r="P136" i="24"/>
  <c r="P134" i="24"/>
  <c r="P174" i="25"/>
  <c r="Q172" i="25"/>
  <c r="T170" i="25"/>
  <c r="S168" i="25"/>
  <c r="S50" i="25"/>
  <c r="Q162" i="25"/>
  <c r="AB28" i="25"/>
  <c r="S174" i="26"/>
  <c r="P151" i="26"/>
  <c r="AJ151" i="26" s="1"/>
  <c r="BY43" i="9" s="1"/>
  <c r="S148" i="26"/>
  <c r="T142" i="26"/>
  <c r="AA174" i="26"/>
  <c r="T169" i="26"/>
  <c r="Q169" i="26"/>
  <c r="P157" i="26"/>
  <c r="P153" i="26"/>
  <c r="T149" i="26"/>
  <c r="Q148" i="26"/>
  <c r="S142" i="26"/>
  <c r="AB139" i="26" s="1"/>
  <c r="S136" i="26"/>
  <c r="AB137" i="26" s="1"/>
  <c r="P135" i="26"/>
  <c r="AK135" i="26" s="1"/>
  <c r="AF101" i="9" s="1"/>
  <c r="S17" i="26"/>
  <c r="S132" i="26" s="1"/>
  <c r="AB132" i="26" s="1"/>
  <c r="P171" i="27"/>
  <c r="Q170" i="27"/>
  <c r="AL113" i="27"/>
  <c r="P98" i="27"/>
  <c r="P145" i="27"/>
  <c r="P144" i="27"/>
  <c r="S172" i="27"/>
  <c r="S167" i="27"/>
  <c r="S166" i="27"/>
  <c r="AK166" i="27" s="1"/>
  <c r="DL100" i="9" s="1"/>
  <c r="S152" i="27"/>
  <c r="AB162" i="27" s="1"/>
  <c r="T141" i="27"/>
  <c r="Q141" i="27"/>
  <c r="S140" i="27"/>
  <c r="S131" i="27"/>
  <c r="AB131" i="27" s="1"/>
  <c r="P129" i="27"/>
  <c r="P13" i="27"/>
  <c r="Q149" i="28"/>
  <c r="T135" i="28"/>
  <c r="S175" i="28"/>
  <c r="S170" i="28"/>
  <c r="P169" i="28"/>
  <c r="S143" i="28"/>
  <c r="Q142" i="28"/>
  <c r="S134" i="28"/>
  <c r="AB134" i="28" s="1"/>
  <c r="Q129" i="28"/>
  <c r="AI129" i="28" s="1"/>
  <c r="S172" i="29"/>
  <c r="AB169" i="29" s="1"/>
  <c r="Q172" i="29"/>
  <c r="Z170" i="29" s="1"/>
  <c r="T155" i="29"/>
  <c r="T149" i="29"/>
  <c r="AC148" i="29" s="1"/>
  <c r="P149" i="29"/>
  <c r="T145" i="29"/>
  <c r="S143" i="29"/>
  <c r="P143" i="29"/>
  <c r="S141" i="29"/>
  <c r="Q98" i="30"/>
  <c r="S148" i="30"/>
  <c r="S141" i="30"/>
  <c r="Z82" i="30"/>
  <c r="P136" i="30"/>
  <c r="S127" i="30"/>
  <c r="AB127" i="30" s="1"/>
  <c r="AB128" i="30" s="1"/>
  <c r="S167" i="30"/>
  <c r="T17" i="30"/>
  <c r="T132" i="30" s="1"/>
  <c r="T172" i="31"/>
  <c r="AC174" i="31" s="1"/>
  <c r="T171" i="31"/>
  <c r="Q168" i="31"/>
  <c r="AI168" i="31" s="1"/>
  <c r="DR38" i="7" s="1"/>
  <c r="S152" i="31"/>
  <c r="Z28" i="31"/>
  <c r="T169" i="32"/>
  <c r="P170" i="32"/>
  <c r="AK170" i="32" s="1"/>
  <c r="DX95" i="9" s="1"/>
  <c r="Q169" i="32"/>
  <c r="Z170" i="32" s="1"/>
  <c r="S162" i="32"/>
  <c r="AB162" i="32" s="1"/>
  <c r="Q157" i="32"/>
  <c r="S167" i="33"/>
  <c r="Q173" i="33"/>
  <c r="AI173" i="33" s="1"/>
  <c r="EG36" i="7" s="1"/>
  <c r="S141" i="33"/>
  <c r="AI113" i="34"/>
  <c r="P172" i="34"/>
  <c r="Q171" i="34"/>
  <c r="AI171" i="34" s="1"/>
  <c r="EA35" i="7" s="1"/>
  <c r="AA169" i="34"/>
  <c r="S169" i="34"/>
  <c r="P175" i="35"/>
  <c r="Q170" i="35"/>
  <c r="T157" i="35"/>
  <c r="P153" i="35"/>
  <c r="Q135" i="35"/>
  <c r="Q141" i="36"/>
  <c r="Q158" i="37"/>
  <c r="AI158" i="37" s="1"/>
  <c r="CQ32" i="7" s="1"/>
  <c r="AI158" i="38"/>
  <c r="CQ31" i="7" s="1"/>
  <c r="T148" i="38"/>
  <c r="T141" i="38"/>
  <c r="AB133" i="38"/>
  <c r="P123" i="38"/>
  <c r="P173" i="39"/>
  <c r="AI168" i="43"/>
  <c r="DR26" i="7" s="1"/>
  <c r="AL115" i="44"/>
  <c r="AC115" i="44"/>
  <c r="S140" i="44"/>
  <c r="S149" i="46"/>
  <c r="AI123" i="20"/>
  <c r="AB148" i="44"/>
  <c r="AK156" i="30"/>
  <c r="CK97" i="9" s="1"/>
  <c r="S132" i="53"/>
  <c r="AB132" i="53" s="1"/>
  <c r="P159" i="54"/>
  <c r="AA138" i="58"/>
  <c r="C28" i="15"/>
  <c r="M9" i="2" s="1"/>
  <c r="T153" i="21"/>
  <c r="T152" i="21"/>
  <c r="P148" i="21"/>
  <c r="S137" i="21"/>
  <c r="AC82" i="21"/>
  <c r="P174" i="21"/>
  <c r="P151" i="21"/>
  <c r="S146" i="21"/>
  <c r="T141" i="21"/>
  <c r="P135" i="21"/>
  <c r="Q175" i="22"/>
  <c r="Q172" i="22"/>
  <c r="S169" i="22"/>
  <c r="T161" i="22"/>
  <c r="Q44" i="22"/>
  <c r="Q131" i="22"/>
  <c r="R10" i="22"/>
  <c r="R125" i="22" s="1"/>
  <c r="Q156" i="23"/>
  <c r="AI156" i="23" s="1"/>
  <c r="CK46" i="7" s="1"/>
  <c r="T169" i="23"/>
  <c r="S153" i="23"/>
  <c r="T150" i="23"/>
  <c r="R17" i="23"/>
  <c r="R132" i="23" s="1"/>
  <c r="Q142" i="24"/>
  <c r="Z142" i="24" s="1"/>
  <c r="Z82" i="24"/>
  <c r="T71" i="24"/>
  <c r="T132" i="24" s="1"/>
  <c r="AC132" i="24" s="1"/>
  <c r="T67" i="24"/>
  <c r="Q174" i="24"/>
  <c r="S157" i="24"/>
  <c r="AA148" i="24"/>
  <c r="AA149" i="24" s="1"/>
  <c r="T141" i="24"/>
  <c r="Z130" i="24"/>
  <c r="AJ130" i="24" s="1"/>
  <c r="Q45" i="9" s="1"/>
  <c r="AI167" i="25"/>
  <c r="DO44" i="7" s="1"/>
  <c r="AJ161" i="25"/>
  <c r="CZ44" i="9" s="1"/>
  <c r="P155" i="25"/>
  <c r="Q149" i="25"/>
  <c r="Z148" i="25" s="1"/>
  <c r="Z149" i="25" s="1"/>
  <c r="AI149" i="25" s="1"/>
  <c r="BS44" i="7" s="1"/>
  <c r="AJ140" i="25"/>
  <c r="AU44" i="9" s="1"/>
  <c r="S132" i="25"/>
  <c r="AB132" i="25" s="1"/>
  <c r="Q173" i="25"/>
  <c r="AI173" i="25" s="1"/>
  <c r="EG44" i="7" s="1"/>
  <c r="Q169" i="25"/>
  <c r="T166" i="25"/>
  <c r="P162" i="25"/>
  <c r="T160" i="25"/>
  <c r="Q158" i="25"/>
  <c r="AI158" i="25" s="1"/>
  <c r="CQ44" i="7" s="1"/>
  <c r="P32" i="25"/>
  <c r="T140" i="25"/>
  <c r="S136" i="25"/>
  <c r="AA134" i="25"/>
  <c r="AA133" i="26"/>
  <c r="AJ113" i="26"/>
  <c r="Q104" i="26"/>
  <c r="Q165" i="26" s="1"/>
  <c r="S158" i="26"/>
  <c r="Q98" i="26"/>
  <c r="Q159" i="26" s="1"/>
  <c r="P175" i="26"/>
  <c r="T148" i="26"/>
  <c r="T144" i="26"/>
  <c r="AA143" i="26"/>
  <c r="S123" i="26"/>
  <c r="Q166" i="27"/>
  <c r="AI166" i="27" s="1"/>
  <c r="DL42" i="7" s="1"/>
  <c r="P162" i="27"/>
  <c r="T148" i="27"/>
  <c r="AL82" i="27"/>
  <c r="Q129" i="27"/>
  <c r="Q175" i="27"/>
  <c r="AJ155" i="27"/>
  <c r="CH42" i="9" s="1"/>
  <c r="AA145" i="27"/>
  <c r="S32" i="27"/>
  <c r="S142" i="27"/>
  <c r="P141" i="27"/>
  <c r="Q137" i="27"/>
  <c r="P157" i="28"/>
  <c r="AJ157" i="28" s="1"/>
  <c r="CN41" i="9" s="1"/>
  <c r="AI150" i="28"/>
  <c r="BV41" i="7" s="1"/>
  <c r="Z148" i="28"/>
  <c r="T141" i="28"/>
  <c r="AK140" i="28"/>
  <c r="AU99" i="9" s="1"/>
  <c r="Z28" i="28"/>
  <c r="S138" i="28"/>
  <c r="P174" i="29"/>
  <c r="P169" i="29"/>
  <c r="Q136" i="29"/>
  <c r="T131" i="29"/>
  <c r="AC131" i="29" s="1"/>
  <c r="S127" i="29"/>
  <c r="T174" i="29"/>
  <c r="T139" i="29"/>
  <c r="AC138" i="29" s="1"/>
  <c r="Q138" i="29"/>
  <c r="T133" i="29"/>
  <c r="P161" i="30"/>
  <c r="R44" i="30"/>
  <c r="R159" i="30" s="1"/>
  <c r="R157" i="30"/>
  <c r="Q154" i="30"/>
  <c r="AI154" i="30" s="1"/>
  <c r="T149" i="30"/>
  <c r="S154" i="31"/>
  <c r="Q67" i="31"/>
  <c r="Q175" i="31"/>
  <c r="S173" i="31"/>
  <c r="P172" i="31"/>
  <c r="S170" i="31"/>
  <c r="Q153" i="31"/>
  <c r="AI153" i="31" s="1"/>
  <c r="CE38" i="7" s="1"/>
  <c r="Q145" i="31"/>
  <c r="Q139" i="31"/>
  <c r="S166" i="32"/>
  <c r="AK166" i="32" s="1"/>
  <c r="DL95" i="9" s="1"/>
  <c r="Q165" i="32"/>
  <c r="P160" i="32"/>
  <c r="P134" i="32"/>
  <c r="AA131" i="32"/>
  <c r="T138" i="33"/>
  <c r="AC82" i="33"/>
  <c r="S67" i="33"/>
  <c r="Q126" i="33"/>
  <c r="AI126" i="33" s="1"/>
  <c r="AL113" i="34"/>
  <c r="T137" i="34"/>
  <c r="S150" i="34"/>
  <c r="Q126" i="34"/>
  <c r="AI126" i="34" s="1"/>
  <c r="Z148" i="35"/>
  <c r="T153" i="36"/>
  <c r="T144" i="36"/>
  <c r="T32" i="36"/>
  <c r="T175" i="37"/>
  <c r="AI167" i="37"/>
  <c r="DO32" i="7" s="1"/>
  <c r="T140" i="37"/>
  <c r="P140" i="37"/>
  <c r="P137" i="37"/>
  <c r="P174" i="38"/>
  <c r="E19" i="6"/>
  <c r="Q148" i="39"/>
  <c r="Q67" i="40"/>
  <c r="Q128" i="40" s="1"/>
  <c r="Q127" i="40"/>
  <c r="AI127" i="40" s="1"/>
  <c r="K29" i="7" s="1"/>
  <c r="Q152" i="40"/>
  <c r="S136" i="40"/>
  <c r="T98" i="41"/>
  <c r="Q170" i="41"/>
  <c r="AA151" i="42"/>
  <c r="P127" i="45"/>
  <c r="Q144" i="21"/>
  <c r="Q138" i="21"/>
  <c r="T133" i="21"/>
  <c r="T127" i="21"/>
  <c r="AC127" i="21" s="1"/>
  <c r="T172" i="21"/>
  <c r="P166" i="21"/>
  <c r="Q148" i="21"/>
  <c r="Z148" i="21" s="1"/>
  <c r="S135" i="21"/>
  <c r="AB163" i="21" s="1"/>
  <c r="T134" i="21"/>
  <c r="P134" i="21"/>
  <c r="Z10" i="21"/>
  <c r="Z125" i="21" s="1"/>
  <c r="AK125" i="21" s="1"/>
  <c r="T174" i="22"/>
  <c r="T162" i="22"/>
  <c r="P162" i="22"/>
  <c r="P161" i="22"/>
  <c r="AK161" i="22" s="1"/>
  <c r="CZ105" i="9" s="1"/>
  <c r="S141" i="22"/>
  <c r="T135" i="22"/>
  <c r="T67" i="22"/>
  <c r="T173" i="22"/>
  <c r="P166" i="22"/>
  <c r="S158" i="22"/>
  <c r="AK158" i="22" s="1"/>
  <c r="CQ105" i="9" s="1"/>
  <c r="P157" i="22"/>
  <c r="S153" i="22"/>
  <c r="S151" i="22"/>
  <c r="S146" i="22"/>
  <c r="S143" i="22"/>
  <c r="Q135" i="22"/>
  <c r="AA133" i="22"/>
  <c r="T133" i="22"/>
  <c r="T130" i="22"/>
  <c r="Q130" i="22"/>
  <c r="Z130" i="22" s="1"/>
  <c r="T127" i="22"/>
  <c r="P168" i="23"/>
  <c r="P98" i="23"/>
  <c r="S149" i="23"/>
  <c r="AB148" i="23" s="1"/>
  <c r="T140" i="23"/>
  <c r="S173" i="23"/>
  <c r="P167" i="23"/>
  <c r="AK167" i="23" s="1"/>
  <c r="DO104" i="9" s="1"/>
  <c r="Q164" i="23"/>
  <c r="T162" i="23"/>
  <c r="Q162" i="23"/>
  <c r="Z162" i="23" s="1"/>
  <c r="T133" i="23"/>
  <c r="AC133" i="23" s="1"/>
  <c r="S174" i="24"/>
  <c r="T171" i="24"/>
  <c r="T170" i="24"/>
  <c r="AC174" i="24" s="1"/>
  <c r="Q169" i="24"/>
  <c r="AI113" i="24"/>
  <c r="T104" i="24"/>
  <c r="Q158" i="24"/>
  <c r="AI158" i="24" s="1"/>
  <c r="CQ45" i="7" s="1"/>
  <c r="Q153" i="24"/>
  <c r="Q152" i="24"/>
  <c r="AI152" i="24" s="1"/>
  <c r="CB45" i="7" s="1"/>
  <c r="S150" i="24"/>
  <c r="Q148" i="24"/>
  <c r="Q143" i="24"/>
  <c r="Q140" i="24"/>
  <c r="AI140" i="24" s="1"/>
  <c r="AU45" i="7" s="1"/>
  <c r="AW45" i="7" s="1"/>
  <c r="Q138" i="24"/>
  <c r="Q136" i="24"/>
  <c r="Z138" i="24" s="1"/>
  <c r="T133" i="24"/>
  <c r="Q175" i="24"/>
  <c r="S155" i="24"/>
  <c r="S152" i="24"/>
  <c r="P151" i="24"/>
  <c r="AJ151" i="24" s="1"/>
  <c r="BY45" i="9" s="1"/>
  <c r="S173" i="25"/>
  <c r="AJ113" i="25"/>
  <c r="Q166" i="25"/>
  <c r="AI166" i="25" s="1"/>
  <c r="AK166" i="25" s="1"/>
  <c r="DL102" i="9" s="1"/>
  <c r="P160" i="25"/>
  <c r="S137" i="25"/>
  <c r="AB137" i="25" s="1"/>
  <c r="AL82" i="25"/>
  <c r="T134" i="25"/>
  <c r="AC134" i="25" s="1"/>
  <c r="Q174" i="25"/>
  <c r="T169" i="25"/>
  <c r="S151" i="25"/>
  <c r="AB151" i="25" s="1"/>
  <c r="T32" i="25"/>
  <c r="T147" i="25" s="1"/>
  <c r="S134" i="25"/>
  <c r="S126" i="25"/>
  <c r="Q123" i="25"/>
  <c r="AI123" i="25" s="1"/>
  <c r="Q143" i="26"/>
  <c r="AA82" i="26"/>
  <c r="P67" i="26"/>
  <c r="S172" i="26"/>
  <c r="Q160" i="26"/>
  <c r="AI160" i="26" s="1"/>
  <c r="CW43" i="7" s="1"/>
  <c r="T153" i="26"/>
  <c r="Q153" i="26"/>
  <c r="AI153" i="26" s="1"/>
  <c r="CE43" i="7" s="1"/>
  <c r="P150" i="26"/>
  <c r="AA148" i="26"/>
  <c r="T137" i="26"/>
  <c r="S135" i="26"/>
  <c r="AB163" i="26" s="1"/>
  <c r="T134" i="26"/>
  <c r="AC134" i="26" s="1"/>
  <c r="P13" i="26"/>
  <c r="AA10" i="26"/>
  <c r="AA125" i="26" s="1"/>
  <c r="T173" i="27"/>
  <c r="S164" i="27"/>
  <c r="S154" i="27"/>
  <c r="S145" i="27"/>
  <c r="P133" i="27"/>
  <c r="P71" i="27"/>
  <c r="P132" i="27" s="1"/>
  <c r="S168" i="27"/>
  <c r="T166" i="27"/>
  <c r="S163" i="27"/>
  <c r="Q162" i="27"/>
  <c r="Z152" i="27" s="1"/>
  <c r="AI152" i="27" s="1"/>
  <c r="CB42" i="7" s="1"/>
  <c r="T154" i="27"/>
  <c r="T149" i="27"/>
  <c r="AA148" i="27"/>
  <c r="AA149" i="27" s="1"/>
  <c r="Q146" i="27"/>
  <c r="T144" i="27"/>
  <c r="T137" i="27"/>
  <c r="Q136" i="27"/>
  <c r="Z136" i="27" s="1"/>
  <c r="S17" i="27"/>
  <c r="S132" i="27" s="1"/>
  <c r="AB132" i="27" s="1"/>
  <c r="T10" i="27"/>
  <c r="T125" i="27" s="1"/>
  <c r="S123" i="27"/>
  <c r="S172" i="28"/>
  <c r="S161" i="28"/>
  <c r="T158" i="28"/>
  <c r="Q154" i="28"/>
  <c r="AI154" i="28" s="1"/>
  <c r="Q152" i="28"/>
  <c r="T146" i="28"/>
  <c r="T138" i="28"/>
  <c r="T137" i="28"/>
  <c r="T153" i="28"/>
  <c r="T139" i="28"/>
  <c r="AC10" i="28"/>
  <c r="AC125" i="28" s="1"/>
  <c r="S174" i="29"/>
  <c r="P167" i="29"/>
  <c r="AJ167" i="29" s="1"/>
  <c r="DO40" i="9" s="1"/>
  <c r="S164" i="29"/>
  <c r="P104" i="29"/>
  <c r="P165" i="29" s="1"/>
  <c r="S142" i="29"/>
  <c r="AC115" i="29"/>
  <c r="AI168" i="29"/>
  <c r="DR40" i="7" s="1"/>
  <c r="S167" i="29"/>
  <c r="S162" i="29"/>
  <c r="T161" i="29"/>
  <c r="P161" i="29"/>
  <c r="AJ161" i="29" s="1"/>
  <c r="CZ40" i="9" s="1"/>
  <c r="T152" i="29"/>
  <c r="Q152" i="29"/>
  <c r="T150" i="29"/>
  <c r="Q150" i="29"/>
  <c r="AI150" i="29" s="1"/>
  <c r="BV40" i="7" s="1"/>
  <c r="Q142" i="29"/>
  <c r="Q13" i="29"/>
  <c r="Q128" i="29" s="1"/>
  <c r="P174" i="30"/>
  <c r="Q173" i="30"/>
  <c r="AI173" i="30" s="1"/>
  <c r="AL113" i="30"/>
  <c r="S153" i="30"/>
  <c r="Q150" i="30"/>
  <c r="AI150" i="30" s="1"/>
  <c r="BV39" i="7" s="1"/>
  <c r="P172" i="30"/>
  <c r="AJ172" i="30" s="1"/>
  <c r="ED39" i="9" s="1"/>
  <c r="AI171" i="30"/>
  <c r="EA39" i="7" s="1"/>
  <c r="P170" i="30"/>
  <c r="Q169" i="30"/>
  <c r="Z172" i="30" s="1"/>
  <c r="AI172" i="30" s="1"/>
  <c r="ED39" i="7" s="1"/>
  <c r="Q167" i="30"/>
  <c r="AI167" i="30" s="1"/>
  <c r="DO39" i="7" s="1"/>
  <c r="T157" i="30"/>
  <c r="S151" i="30"/>
  <c r="AB151" i="30" s="1"/>
  <c r="P140" i="30"/>
  <c r="AA28" i="30"/>
  <c r="Q139" i="30"/>
  <c r="S138" i="30"/>
  <c r="AB137" i="30" s="1"/>
  <c r="T137" i="30"/>
  <c r="P137" i="30"/>
  <c r="P134" i="30"/>
  <c r="S168" i="31"/>
  <c r="T151" i="31"/>
  <c r="AJ82" i="31"/>
  <c r="P133" i="31"/>
  <c r="T164" i="31"/>
  <c r="Q50" i="31"/>
  <c r="S162" i="31"/>
  <c r="S161" i="31"/>
  <c r="AJ160" i="31"/>
  <c r="CW38" i="9" s="1"/>
  <c r="T143" i="31"/>
  <c r="AC141" i="31" s="1"/>
  <c r="P143" i="31"/>
  <c r="P140" i="31"/>
  <c r="S139" i="31"/>
  <c r="Q136" i="31"/>
  <c r="T174" i="32"/>
  <c r="P174" i="32"/>
  <c r="Q172" i="32"/>
  <c r="S168" i="32"/>
  <c r="P136" i="32"/>
  <c r="S67" i="32"/>
  <c r="S128" i="32" s="1"/>
  <c r="T67" i="32"/>
  <c r="AL115" i="32"/>
  <c r="AC115" i="32"/>
  <c r="P175" i="32"/>
  <c r="S169" i="32"/>
  <c r="T156" i="32"/>
  <c r="S151" i="32"/>
  <c r="T172" i="33"/>
  <c r="Q166" i="33"/>
  <c r="S161" i="33"/>
  <c r="S139" i="33"/>
  <c r="AB142" i="33" s="1"/>
  <c r="AL82" i="33"/>
  <c r="T136" i="33"/>
  <c r="Q134" i="33"/>
  <c r="AI115" i="33"/>
  <c r="Q175" i="33"/>
  <c r="AA172" i="33"/>
  <c r="Q171" i="33"/>
  <c r="AI171" i="33" s="1"/>
  <c r="EA36" i="7" s="1"/>
  <c r="Q167" i="33"/>
  <c r="AI167" i="33" s="1"/>
  <c r="AK167" i="33" s="1"/>
  <c r="DO94" i="9" s="1"/>
  <c r="T164" i="33"/>
  <c r="P151" i="33"/>
  <c r="S149" i="33"/>
  <c r="T148" i="33"/>
  <c r="AC148" i="33" s="1"/>
  <c r="AC149" i="33" s="1"/>
  <c r="P143" i="33"/>
  <c r="Q139" i="33"/>
  <c r="T129" i="33"/>
  <c r="Q127" i="33"/>
  <c r="Z127" i="33" s="1"/>
  <c r="AI124" i="33"/>
  <c r="E36" i="7" s="1"/>
  <c r="S10" i="33"/>
  <c r="S125" i="33" s="1"/>
  <c r="S124" i="33"/>
  <c r="Q145" i="34"/>
  <c r="S142" i="34"/>
  <c r="S140" i="34"/>
  <c r="AK82" i="34"/>
  <c r="P163" i="34"/>
  <c r="P148" i="34"/>
  <c r="Q142" i="34"/>
  <c r="S133" i="34"/>
  <c r="P133" i="34"/>
  <c r="AA127" i="34"/>
  <c r="AA128" i="34" s="1"/>
  <c r="Q166" i="35"/>
  <c r="AI166" i="35" s="1"/>
  <c r="P145" i="35"/>
  <c r="Q71" i="35"/>
  <c r="Q115" i="35" s="1"/>
  <c r="P169" i="35"/>
  <c r="P161" i="35"/>
  <c r="AJ161" i="35" s="1"/>
  <c r="CZ34" i="9" s="1"/>
  <c r="Q160" i="35"/>
  <c r="AI160" i="35" s="1"/>
  <c r="CW34" i="7" s="1"/>
  <c r="Q156" i="35"/>
  <c r="AI156" i="35" s="1"/>
  <c r="CK34" i="7" s="1"/>
  <c r="CM34" i="7" s="1"/>
  <c r="P148" i="35"/>
  <c r="AB28" i="35"/>
  <c r="S139" i="35"/>
  <c r="AJ157" i="36"/>
  <c r="CN33" i="9" s="1"/>
  <c r="T98" i="36"/>
  <c r="P166" i="36"/>
  <c r="P144" i="36"/>
  <c r="S141" i="36"/>
  <c r="S130" i="36"/>
  <c r="S143" i="37"/>
  <c r="Q141" i="37"/>
  <c r="S67" i="37"/>
  <c r="P175" i="37"/>
  <c r="S139" i="37"/>
  <c r="S104" i="38"/>
  <c r="S165" i="38" s="1"/>
  <c r="S161" i="38"/>
  <c r="T169" i="38"/>
  <c r="S133" i="39"/>
  <c r="Q130" i="39"/>
  <c r="S164" i="40"/>
  <c r="P150" i="40"/>
  <c r="T161" i="40"/>
  <c r="T155" i="41"/>
  <c r="S152" i="41"/>
  <c r="T148" i="41"/>
  <c r="AC148" i="41" s="1"/>
  <c r="AC149" i="41" s="1"/>
  <c r="Q138" i="42"/>
  <c r="Q168" i="44"/>
  <c r="S164" i="44"/>
  <c r="T175" i="46"/>
  <c r="AA113" i="47"/>
  <c r="S126" i="47"/>
  <c r="Q44" i="48"/>
  <c r="Q159" i="48" s="1"/>
  <c r="Q130" i="49"/>
  <c r="Q152" i="31"/>
  <c r="Z162" i="31" s="1"/>
  <c r="AI162" i="31" s="1"/>
  <c r="DC38" i="7" s="1"/>
  <c r="AA162" i="31"/>
  <c r="T150" i="31"/>
  <c r="Q150" i="31"/>
  <c r="T133" i="31"/>
  <c r="Q133" i="31"/>
  <c r="Z133" i="31" s="1"/>
  <c r="AI133" i="31" s="1"/>
  <c r="Z38" i="7" s="1"/>
  <c r="P162" i="32"/>
  <c r="T152" i="32"/>
  <c r="T149" i="32"/>
  <c r="AI82" i="32"/>
  <c r="S171" i="32"/>
  <c r="Q167" i="32"/>
  <c r="AI167" i="32" s="1"/>
  <c r="T150" i="32"/>
  <c r="T148" i="32"/>
  <c r="P143" i="32"/>
  <c r="Q142" i="32"/>
  <c r="P139" i="32"/>
  <c r="AJ113" i="33"/>
  <c r="Z113" i="33"/>
  <c r="P98" i="33"/>
  <c r="Q170" i="33"/>
  <c r="Z170" i="33" s="1"/>
  <c r="S158" i="33"/>
  <c r="AK158" i="33" s="1"/>
  <c r="CQ94" i="9" s="1"/>
  <c r="S151" i="33"/>
  <c r="S148" i="33"/>
  <c r="P136" i="33"/>
  <c r="Q135" i="33"/>
  <c r="Z163" i="33" s="1"/>
  <c r="P151" i="34"/>
  <c r="Q139" i="34"/>
  <c r="T129" i="34"/>
  <c r="AC131" i="34" s="1"/>
  <c r="P170" i="34"/>
  <c r="T168" i="34"/>
  <c r="Q162" i="34"/>
  <c r="T134" i="34"/>
  <c r="AC134" i="34" s="1"/>
  <c r="T131" i="34"/>
  <c r="T163" i="35"/>
  <c r="AC163" i="35" s="1"/>
  <c r="AC164" i="35" s="1"/>
  <c r="AC165" i="35" s="1"/>
  <c r="Q149" i="35"/>
  <c r="Q133" i="35"/>
  <c r="T161" i="36"/>
  <c r="P173" i="36"/>
  <c r="Q170" i="36"/>
  <c r="T164" i="36"/>
  <c r="P153" i="36"/>
  <c r="AA28" i="36"/>
  <c r="AA141" i="36" s="1"/>
  <c r="T138" i="36"/>
  <c r="Q127" i="36"/>
  <c r="Q13" i="36"/>
  <c r="Q128" i="36" s="1"/>
  <c r="Q175" i="37"/>
  <c r="P170" i="37"/>
  <c r="P157" i="37"/>
  <c r="Q156" i="37"/>
  <c r="AI156" i="37" s="1"/>
  <c r="CK32" i="7" s="1"/>
  <c r="CM32" i="7" s="1"/>
  <c r="T155" i="37"/>
  <c r="AI150" i="37"/>
  <c r="BV32" i="7" s="1"/>
  <c r="P148" i="37"/>
  <c r="Q173" i="38"/>
  <c r="AI173" i="38" s="1"/>
  <c r="AI82" i="38"/>
  <c r="P151" i="38"/>
  <c r="Q142" i="38"/>
  <c r="S137" i="38"/>
  <c r="T136" i="38"/>
  <c r="P134" i="38"/>
  <c r="AI124" i="38"/>
  <c r="E31" i="7" s="1"/>
  <c r="AA174" i="39"/>
  <c r="S86" i="39"/>
  <c r="AI168" i="39"/>
  <c r="DR30" i="7" s="1"/>
  <c r="AC82" i="40"/>
  <c r="Q153" i="40"/>
  <c r="AI153" i="40" s="1"/>
  <c r="CE29" i="7" s="1"/>
  <c r="P50" i="42"/>
  <c r="P164" i="42"/>
  <c r="T131" i="42"/>
  <c r="P169" i="43"/>
  <c r="Q164" i="43"/>
  <c r="P155" i="45"/>
  <c r="AJ155" i="45" s="1"/>
  <c r="CH24" i="9" s="1"/>
  <c r="Q138" i="45"/>
  <c r="Q134" i="45"/>
  <c r="P173" i="33"/>
  <c r="T168" i="33"/>
  <c r="Q168" i="33"/>
  <c r="AI168" i="33" s="1"/>
  <c r="DR36" i="7" s="1"/>
  <c r="S166" i="33"/>
  <c r="P160" i="33"/>
  <c r="Q158" i="33"/>
  <c r="AI158" i="33" s="1"/>
  <c r="Q149" i="33"/>
  <c r="S134" i="33"/>
  <c r="AB134" i="33" s="1"/>
  <c r="T130" i="33"/>
  <c r="R10" i="33"/>
  <c r="R125" i="33" s="1"/>
  <c r="T98" i="34"/>
  <c r="Q151" i="34"/>
  <c r="P150" i="34"/>
  <c r="T149" i="34"/>
  <c r="S148" i="34"/>
  <c r="P141" i="34"/>
  <c r="T133" i="34"/>
  <c r="Q129" i="34"/>
  <c r="AI129" i="34" s="1"/>
  <c r="P127" i="34"/>
  <c r="Q152" i="34"/>
  <c r="S136" i="34"/>
  <c r="P135" i="34"/>
  <c r="AI113" i="35"/>
  <c r="Z113" i="35"/>
  <c r="Q104" i="35"/>
  <c r="S98" i="35"/>
  <c r="P136" i="35"/>
  <c r="AK171" i="35"/>
  <c r="EA92" i="9" s="1"/>
  <c r="Q168" i="35"/>
  <c r="AI168" i="35" s="1"/>
  <c r="DR34" i="7" s="1"/>
  <c r="Q50" i="35"/>
  <c r="Q165" i="35" s="1"/>
  <c r="P162" i="35"/>
  <c r="AC44" i="35"/>
  <c r="AC159" i="35" s="1"/>
  <c r="R44" i="35"/>
  <c r="R159" i="35" s="1"/>
  <c r="Q154" i="35"/>
  <c r="AI154" i="35" s="1"/>
  <c r="T32" i="35"/>
  <c r="T147" i="35" s="1"/>
  <c r="P144" i="35"/>
  <c r="T142" i="35"/>
  <c r="T139" i="35"/>
  <c r="Q138" i="35"/>
  <c r="S136" i="35"/>
  <c r="T135" i="35"/>
  <c r="Q131" i="35"/>
  <c r="P17" i="35"/>
  <c r="P61" i="35" s="1"/>
  <c r="R10" i="35"/>
  <c r="T173" i="36"/>
  <c r="AC172" i="36"/>
  <c r="AC113" i="36"/>
  <c r="Q98" i="36"/>
  <c r="S151" i="36"/>
  <c r="AB151" i="36" s="1"/>
  <c r="S144" i="36"/>
  <c r="T168" i="36"/>
  <c r="AJ168" i="36"/>
  <c r="DR33" i="9" s="1"/>
  <c r="AI167" i="36"/>
  <c r="S150" i="36"/>
  <c r="T149" i="36"/>
  <c r="AC148" i="36" s="1"/>
  <c r="AC149" i="36" s="1"/>
  <c r="T131" i="36"/>
  <c r="AB162" i="37"/>
  <c r="S153" i="37"/>
  <c r="T142" i="37"/>
  <c r="T137" i="37"/>
  <c r="AL82" i="37"/>
  <c r="AC82" i="37"/>
  <c r="AA172" i="37"/>
  <c r="S168" i="37"/>
  <c r="T167" i="37"/>
  <c r="Q166" i="37"/>
  <c r="P154" i="37"/>
  <c r="S151" i="37"/>
  <c r="S140" i="37"/>
  <c r="AC28" i="37"/>
  <c r="T104" i="38"/>
  <c r="P98" i="38"/>
  <c r="P159" i="38" s="1"/>
  <c r="T154" i="38"/>
  <c r="Q135" i="38"/>
  <c r="P67" i="38"/>
  <c r="P128" i="38" s="1"/>
  <c r="P168" i="38"/>
  <c r="AI167" i="38"/>
  <c r="DO31" i="7" s="1"/>
  <c r="DP31" i="7" s="1"/>
  <c r="T166" i="38"/>
  <c r="S163" i="38"/>
  <c r="S150" i="38"/>
  <c r="S138" i="38"/>
  <c r="P131" i="38"/>
  <c r="AA130" i="38"/>
  <c r="AJ130" i="38" s="1"/>
  <c r="T175" i="39"/>
  <c r="P175" i="39"/>
  <c r="T155" i="39"/>
  <c r="T153" i="39"/>
  <c r="S150" i="39"/>
  <c r="Z82" i="39"/>
  <c r="T131" i="39"/>
  <c r="T174" i="39"/>
  <c r="Q153" i="39"/>
  <c r="AI153" i="39" s="1"/>
  <c r="CE30" i="7" s="1"/>
  <c r="CF30" i="7" s="1"/>
  <c r="P150" i="39"/>
  <c r="S148" i="39"/>
  <c r="AB148" i="39" s="1"/>
  <c r="AB149" i="39" s="1"/>
  <c r="Q32" i="39"/>
  <c r="Q126" i="39"/>
  <c r="AI126" i="39" s="1"/>
  <c r="T145" i="40"/>
  <c r="P143" i="40"/>
  <c r="T139" i="40"/>
  <c r="P67" i="40"/>
  <c r="P128" i="40" s="1"/>
  <c r="AJ128" i="40" s="1"/>
  <c r="P158" i="40"/>
  <c r="T148" i="40"/>
  <c r="AC148" i="40" s="1"/>
  <c r="AC149" i="40" s="1"/>
  <c r="T144" i="40"/>
  <c r="Q144" i="40"/>
  <c r="S135" i="40"/>
  <c r="AB144" i="40" s="1"/>
  <c r="S165" i="41"/>
  <c r="Q158" i="41"/>
  <c r="AI158" i="41" s="1"/>
  <c r="CQ28" i="7" s="1"/>
  <c r="S175" i="41"/>
  <c r="T172" i="41"/>
  <c r="AC171" i="41" s="1"/>
  <c r="Q171" i="41"/>
  <c r="P138" i="42"/>
  <c r="S135" i="42"/>
  <c r="T158" i="42"/>
  <c r="Q149" i="42"/>
  <c r="P140" i="42"/>
  <c r="T149" i="43"/>
  <c r="P127" i="43"/>
  <c r="T167" i="44"/>
  <c r="Q174" i="44"/>
  <c r="T158" i="44"/>
  <c r="S152" i="44"/>
  <c r="T166" i="45"/>
  <c r="T175" i="45"/>
  <c r="AA170" i="45"/>
  <c r="S134" i="46"/>
  <c r="P67" i="46"/>
  <c r="P128" i="46" s="1"/>
  <c r="AI115" i="46"/>
  <c r="T170" i="46"/>
  <c r="AI166" i="46"/>
  <c r="P143" i="47"/>
  <c r="S17" i="47"/>
  <c r="S132" i="47" s="1"/>
  <c r="AB132" i="47" s="1"/>
  <c r="S123" i="47"/>
  <c r="P160" i="48"/>
  <c r="P151" i="48"/>
  <c r="P161" i="48"/>
  <c r="S160" i="48"/>
  <c r="AL113" i="49"/>
  <c r="T154" i="49"/>
  <c r="Z131" i="49"/>
  <c r="AI131" i="49" s="1"/>
  <c r="T20" i="7" s="1"/>
  <c r="V20" i="7" s="1"/>
  <c r="Q155" i="49"/>
  <c r="AI155" i="49" s="1"/>
  <c r="CH20" i="7" s="1"/>
  <c r="P146" i="56"/>
  <c r="T172" i="39"/>
  <c r="P172" i="39"/>
  <c r="T166" i="39"/>
  <c r="P166" i="39"/>
  <c r="AK166" i="39" s="1"/>
  <c r="DL88" i="9" s="1"/>
  <c r="S162" i="39"/>
  <c r="AB162" i="39" s="1"/>
  <c r="P133" i="39"/>
  <c r="AA130" i="39"/>
  <c r="P126" i="39"/>
  <c r="AL113" i="40"/>
  <c r="AB148" i="40"/>
  <c r="AB149" i="40" s="1"/>
  <c r="T173" i="40"/>
  <c r="T171" i="40"/>
  <c r="T160" i="40"/>
  <c r="S160" i="41"/>
  <c r="AK160" i="41" s="1"/>
  <c r="CW86" i="9" s="1"/>
  <c r="S156" i="41"/>
  <c r="T144" i="41"/>
  <c r="T133" i="41"/>
  <c r="T136" i="42"/>
  <c r="S10" i="42"/>
  <c r="S125" i="42" s="1"/>
  <c r="S123" i="42"/>
  <c r="Q166" i="43"/>
  <c r="AI166" i="43" s="1"/>
  <c r="AJ166" i="43" s="1"/>
  <c r="DL26" i="9" s="1"/>
  <c r="Q162" i="43"/>
  <c r="Z151" i="43" s="1"/>
  <c r="P148" i="43"/>
  <c r="Q143" i="43"/>
  <c r="S141" i="43"/>
  <c r="T134" i="44"/>
  <c r="Q123" i="44"/>
  <c r="S163" i="44"/>
  <c r="T157" i="44"/>
  <c r="AC157" i="44" s="1"/>
  <c r="AI140" i="44"/>
  <c r="AU25" i="7" s="1"/>
  <c r="P131" i="45"/>
  <c r="S150" i="45"/>
  <c r="S171" i="46"/>
  <c r="S150" i="46"/>
  <c r="S160" i="46"/>
  <c r="AK160" i="46" s="1"/>
  <c r="CW81" i="9" s="1"/>
  <c r="S146" i="46"/>
  <c r="P126" i="47"/>
  <c r="P67" i="47"/>
  <c r="S143" i="47"/>
  <c r="P139" i="47"/>
  <c r="AB132" i="48"/>
  <c r="Q138" i="49"/>
  <c r="Q136" i="49"/>
  <c r="T171" i="49"/>
  <c r="AK166" i="50"/>
  <c r="DL77" i="9" s="1"/>
  <c r="AK169" i="52"/>
  <c r="DU75" i="9" s="1"/>
  <c r="AI160" i="52"/>
  <c r="CW17" i="7" s="1"/>
  <c r="AC130" i="52"/>
  <c r="Q133" i="40"/>
  <c r="S67" i="40"/>
  <c r="S115" i="40" s="1"/>
  <c r="S154" i="40"/>
  <c r="P135" i="40"/>
  <c r="Q134" i="40"/>
  <c r="T127" i="40"/>
  <c r="Q144" i="41"/>
  <c r="S137" i="41"/>
  <c r="T123" i="41"/>
  <c r="Q174" i="41"/>
  <c r="T157" i="41"/>
  <c r="S151" i="41"/>
  <c r="P172" i="42"/>
  <c r="Z113" i="42"/>
  <c r="P175" i="42"/>
  <c r="Q153" i="42"/>
  <c r="AI153" i="42" s="1"/>
  <c r="CE27" i="7" s="1"/>
  <c r="Q150" i="42"/>
  <c r="P145" i="42"/>
  <c r="P139" i="42"/>
  <c r="T134" i="42"/>
  <c r="AJ82" i="43"/>
  <c r="Q130" i="43"/>
  <c r="T173" i="43"/>
  <c r="T171" i="43"/>
  <c r="Q169" i="43"/>
  <c r="AI169" i="43" s="1"/>
  <c r="T151" i="43"/>
  <c r="AC152" i="43" s="1"/>
  <c r="AB148" i="43"/>
  <c r="AB149" i="43" s="1"/>
  <c r="T32" i="43"/>
  <c r="T147" i="43" s="1"/>
  <c r="T143" i="43"/>
  <c r="Q142" i="43"/>
  <c r="T146" i="44"/>
  <c r="T127" i="44"/>
  <c r="S10" i="44"/>
  <c r="S125" i="44" s="1"/>
  <c r="AI113" i="45"/>
  <c r="Q98" i="45"/>
  <c r="Q159" i="45" s="1"/>
  <c r="Q145" i="45"/>
  <c r="S143" i="45"/>
  <c r="S140" i="45"/>
  <c r="S175" i="45"/>
  <c r="P163" i="45"/>
  <c r="T150" i="45"/>
  <c r="T148" i="45"/>
  <c r="Q140" i="45"/>
  <c r="T137" i="45"/>
  <c r="S134" i="45"/>
  <c r="T133" i="45"/>
  <c r="Q104" i="46"/>
  <c r="Q165" i="46" s="1"/>
  <c r="Q145" i="46"/>
  <c r="S140" i="46"/>
  <c r="AB82" i="46"/>
  <c r="P161" i="46"/>
  <c r="Q155" i="46"/>
  <c r="AI155" i="46" s="1"/>
  <c r="P143" i="46"/>
  <c r="P136" i="46"/>
  <c r="T126" i="46"/>
  <c r="P123" i="46"/>
  <c r="AL113" i="47"/>
  <c r="S152" i="47"/>
  <c r="AC148" i="47"/>
  <c r="AC149" i="47" s="1"/>
  <c r="T163" i="47"/>
  <c r="Q161" i="48"/>
  <c r="AL82" i="48"/>
  <c r="Q173" i="48"/>
  <c r="AI173" i="48" s="1"/>
  <c r="EG21" i="7" s="1"/>
  <c r="S138" i="48"/>
  <c r="T130" i="48"/>
  <c r="AC130" i="48" s="1"/>
  <c r="AI113" i="50"/>
  <c r="Z113" i="50"/>
  <c r="S154" i="50"/>
  <c r="AI155" i="51"/>
  <c r="CH18" i="7" s="1"/>
  <c r="CI18" i="7" s="1"/>
  <c r="P169" i="51"/>
  <c r="AJ169" i="51" s="1"/>
  <c r="DU18" i="9" s="1"/>
  <c r="P170" i="52"/>
  <c r="P154" i="52"/>
  <c r="Q150" i="52"/>
  <c r="Q148" i="52"/>
  <c r="P135" i="52"/>
  <c r="T137" i="53"/>
  <c r="P137" i="53"/>
  <c r="T154" i="55"/>
  <c r="P156" i="56"/>
  <c r="T98" i="57"/>
  <c r="T159" i="57" s="1"/>
  <c r="P71" i="58"/>
  <c r="P132" i="58" s="1"/>
  <c r="Q173" i="58"/>
  <c r="S168" i="58"/>
  <c r="T142" i="58"/>
  <c r="AC127" i="20"/>
  <c r="AC128" i="20" s="1"/>
  <c r="P151" i="51"/>
  <c r="Q135" i="51"/>
  <c r="S160" i="52"/>
  <c r="P158" i="52"/>
  <c r="S174" i="53"/>
  <c r="AJ113" i="53"/>
  <c r="T169" i="54"/>
  <c r="Q162" i="54"/>
  <c r="T151" i="54"/>
  <c r="P149" i="54"/>
  <c r="P137" i="54"/>
  <c r="AI115" i="58"/>
  <c r="P170" i="47"/>
  <c r="Q148" i="47"/>
  <c r="S146" i="47"/>
  <c r="S86" i="47"/>
  <c r="S115" i="47" s="1"/>
  <c r="AL82" i="47"/>
  <c r="S153" i="47"/>
  <c r="T150" i="47"/>
  <c r="T139" i="47"/>
  <c r="P138" i="47"/>
  <c r="P135" i="47"/>
  <c r="S171" i="48"/>
  <c r="T170" i="48"/>
  <c r="S125" i="48"/>
  <c r="T170" i="49"/>
  <c r="Q158" i="49"/>
  <c r="P136" i="49"/>
  <c r="S138" i="50"/>
  <c r="Q131" i="50"/>
  <c r="Z131" i="50" s="1"/>
  <c r="Q67" i="50"/>
  <c r="T160" i="50"/>
  <c r="T140" i="50"/>
  <c r="S104" i="51"/>
  <c r="S165" i="51" s="1"/>
  <c r="T137" i="51"/>
  <c r="AC82" i="51"/>
  <c r="S152" i="51"/>
  <c r="T151" i="51"/>
  <c r="Q136" i="51"/>
  <c r="Q127" i="51"/>
  <c r="AI127" i="51" s="1"/>
  <c r="AB113" i="52"/>
  <c r="T171" i="52"/>
  <c r="Q149" i="52"/>
  <c r="S139" i="52"/>
  <c r="Q136" i="52"/>
  <c r="T161" i="53"/>
  <c r="Q153" i="54"/>
  <c r="P135" i="54"/>
  <c r="T167" i="54"/>
  <c r="Q167" i="54"/>
  <c r="AI167" i="54" s="1"/>
  <c r="T166" i="54"/>
  <c r="P139" i="54"/>
  <c r="T153" i="55"/>
  <c r="AI113" i="56"/>
  <c r="AJ167" i="56"/>
  <c r="DO13" i="9" s="1"/>
  <c r="AA113" i="57"/>
  <c r="S160" i="57"/>
  <c r="S173" i="57"/>
  <c r="Q149" i="18"/>
  <c r="T172" i="18"/>
  <c r="T155" i="61"/>
  <c r="T17" i="62"/>
  <c r="T132" i="62" s="1"/>
  <c r="T130" i="62"/>
  <c r="K19" i="10"/>
  <c r="I19" i="10"/>
  <c r="I24" i="10"/>
  <c r="K24" i="10"/>
  <c r="I27" i="10"/>
  <c r="K27" i="10"/>
  <c r="H32" i="10"/>
  <c r="E16" i="2" s="1"/>
  <c r="I15" i="10"/>
  <c r="K15" i="10"/>
  <c r="AK82" i="54"/>
  <c r="P138" i="54"/>
  <c r="S135" i="54"/>
  <c r="T144" i="57"/>
  <c r="T157" i="57"/>
  <c r="Q148" i="58"/>
  <c r="Q146" i="58"/>
  <c r="AB10" i="20"/>
  <c r="AB124" i="20"/>
  <c r="T135" i="48"/>
  <c r="Q13" i="48"/>
  <c r="Q128" i="48" s="1"/>
  <c r="P155" i="49"/>
  <c r="P152" i="49"/>
  <c r="Q152" i="50"/>
  <c r="Q168" i="51"/>
  <c r="AB113" i="51"/>
  <c r="T150" i="51"/>
  <c r="P149" i="51"/>
  <c r="Q162" i="51"/>
  <c r="T157" i="51"/>
  <c r="Q153" i="51"/>
  <c r="P140" i="51"/>
  <c r="S126" i="51"/>
  <c r="AJ113" i="52"/>
  <c r="Q152" i="52"/>
  <c r="Q141" i="52"/>
  <c r="P167" i="52"/>
  <c r="AJ167" i="52" s="1"/>
  <c r="DO17" i="9" s="1"/>
  <c r="P152" i="52"/>
  <c r="S136" i="52"/>
  <c r="T149" i="53"/>
  <c r="AC148" i="53" s="1"/>
  <c r="AC149" i="53" s="1"/>
  <c r="AC82" i="53"/>
  <c r="Q172" i="53"/>
  <c r="T141" i="54"/>
  <c r="P150" i="55"/>
  <c r="Q146" i="55"/>
  <c r="AJ82" i="55"/>
  <c r="S136" i="55"/>
  <c r="T131" i="55"/>
  <c r="T173" i="55"/>
  <c r="Q170" i="55"/>
  <c r="T148" i="55"/>
  <c r="AC148" i="55" s="1"/>
  <c r="AC149" i="55" s="1"/>
  <c r="Q153" i="56"/>
  <c r="S167" i="56"/>
  <c r="Q146" i="56"/>
  <c r="S141" i="56"/>
  <c r="T140" i="56"/>
  <c r="Q140" i="56"/>
  <c r="T134" i="56"/>
  <c r="Q133" i="56"/>
  <c r="Q129" i="56"/>
  <c r="Q104" i="57"/>
  <c r="Q115" i="57" s="1"/>
  <c r="Q176" i="57" s="1"/>
  <c r="AI176" i="57" s="1"/>
  <c r="S172" i="57"/>
  <c r="T169" i="57"/>
  <c r="T172" i="58"/>
  <c r="T171" i="58"/>
  <c r="T170" i="58"/>
  <c r="T154" i="58"/>
  <c r="T152" i="58"/>
  <c r="Q150" i="58"/>
  <c r="T139" i="58"/>
  <c r="Q131" i="58"/>
  <c r="Q129" i="58"/>
  <c r="T71" i="59"/>
  <c r="T132" i="59" s="1"/>
  <c r="T171" i="59"/>
  <c r="S138" i="19"/>
  <c r="S141" i="19"/>
  <c r="P143" i="19"/>
  <c r="T146" i="19"/>
  <c r="Q151" i="19"/>
  <c r="T141" i="35"/>
  <c r="P138" i="35"/>
  <c r="S135" i="35"/>
  <c r="S131" i="35"/>
  <c r="S127" i="35"/>
  <c r="S171" i="35"/>
  <c r="T170" i="35"/>
  <c r="T169" i="35"/>
  <c r="Q169" i="35"/>
  <c r="Q153" i="35"/>
  <c r="AI153" i="35" s="1"/>
  <c r="CE34" i="7" s="1"/>
  <c r="S151" i="35"/>
  <c r="AB152" i="35" s="1"/>
  <c r="Q142" i="35"/>
  <c r="S138" i="35"/>
  <c r="T137" i="35"/>
  <c r="P137" i="35"/>
  <c r="Q136" i="35"/>
  <c r="Q134" i="35"/>
  <c r="S10" i="35"/>
  <c r="S125" i="35" s="1"/>
  <c r="AK125" i="35" s="1"/>
  <c r="H92" i="9" s="1"/>
  <c r="T123" i="35"/>
  <c r="AI113" i="36"/>
  <c r="Q160" i="36"/>
  <c r="AI160" i="36" s="1"/>
  <c r="CW33" i="7" s="1"/>
  <c r="S158" i="36"/>
  <c r="S152" i="36"/>
  <c r="T86" i="36"/>
  <c r="AL82" i="36"/>
  <c r="Q137" i="36"/>
  <c r="S67" i="36"/>
  <c r="S128" i="36" s="1"/>
  <c r="P171" i="36"/>
  <c r="P160" i="36"/>
  <c r="T155" i="36"/>
  <c r="S153" i="36"/>
  <c r="S149" i="36"/>
  <c r="AB148" i="36" s="1"/>
  <c r="S32" i="36"/>
  <c r="S147" i="36" s="1"/>
  <c r="T145" i="36"/>
  <c r="S143" i="36"/>
  <c r="T142" i="36"/>
  <c r="P142" i="36"/>
  <c r="P123" i="36"/>
  <c r="S172" i="37"/>
  <c r="AL113" i="37"/>
  <c r="AC113" i="37"/>
  <c r="AA113" i="37"/>
  <c r="S156" i="37"/>
  <c r="S155" i="37"/>
  <c r="P149" i="37"/>
  <c r="AJ82" i="37"/>
  <c r="T127" i="37"/>
  <c r="AC127" i="37" s="1"/>
  <c r="AC128" i="37" s="1"/>
  <c r="S166" i="37"/>
  <c r="Q160" i="37"/>
  <c r="AI160" i="37" s="1"/>
  <c r="CW32" i="7" s="1"/>
  <c r="Q151" i="37"/>
  <c r="Z162" i="37" s="1"/>
  <c r="T150" i="37"/>
  <c r="S149" i="37"/>
  <c r="AB148" i="37" s="1"/>
  <c r="AB149" i="37" s="1"/>
  <c r="S146" i="37"/>
  <c r="T141" i="37"/>
  <c r="P141" i="37"/>
  <c r="P138" i="37"/>
  <c r="T131" i="37"/>
  <c r="Q161" i="38"/>
  <c r="AI161" i="38" s="1"/>
  <c r="CZ31" i="7" s="1"/>
  <c r="S158" i="38"/>
  <c r="AK158" i="38" s="1"/>
  <c r="CQ89" i="9" s="1"/>
  <c r="CS89" i="9" s="1"/>
  <c r="S157" i="38"/>
  <c r="Q156" i="38"/>
  <c r="P154" i="38"/>
  <c r="S86" i="38"/>
  <c r="S115" i="38" s="1"/>
  <c r="S143" i="38"/>
  <c r="S142" i="38"/>
  <c r="AC82" i="38"/>
  <c r="P133" i="38"/>
  <c r="S171" i="38"/>
  <c r="S164" i="38"/>
  <c r="P150" i="38"/>
  <c r="Q145" i="38"/>
  <c r="S141" i="38"/>
  <c r="T140" i="38"/>
  <c r="P140" i="38"/>
  <c r="Z28" i="38"/>
  <c r="Q137" i="38"/>
  <c r="T135" i="38"/>
  <c r="AC144" i="38" s="1"/>
  <c r="Z133" i="38"/>
  <c r="AA134" i="38"/>
  <c r="AJ134" i="38" s="1"/>
  <c r="AC31" i="9" s="1"/>
  <c r="Q133" i="38"/>
  <c r="Z134" i="38" s="1"/>
  <c r="AI134" i="38" s="1"/>
  <c r="AC31" i="7" s="1"/>
  <c r="S17" i="38"/>
  <c r="S132" i="38" s="1"/>
  <c r="AL113" i="39"/>
  <c r="AK113" i="39"/>
  <c r="T160" i="39"/>
  <c r="P158" i="39"/>
  <c r="Q141" i="39"/>
  <c r="T137" i="39"/>
  <c r="AL82" i="39"/>
  <c r="AA82" i="39"/>
  <c r="S136" i="39"/>
  <c r="P135" i="39"/>
  <c r="Q133" i="39"/>
  <c r="S168" i="39"/>
  <c r="P146" i="39"/>
  <c r="S131" i="39"/>
  <c r="AB131" i="39" s="1"/>
  <c r="Q123" i="39"/>
  <c r="P172" i="40"/>
  <c r="P171" i="40"/>
  <c r="Q169" i="40"/>
  <c r="AI169" i="40" s="1"/>
  <c r="DU29" i="7" s="1"/>
  <c r="P166" i="40"/>
  <c r="P146" i="40"/>
  <c r="AI82" i="40"/>
  <c r="Q172" i="40"/>
  <c r="T167" i="40"/>
  <c r="P152" i="40"/>
  <c r="T140" i="40"/>
  <c r="Z28" i="40"/>
  <c r="Z61" i="40" s="1"/>
  <c r="P174" i="41"/>
  <c r="T162" i="41"/>
  <c r="AC150" i="41" s="1"/>
  <c r="Q155" i="41"/>
  <c r="S144" i="41"/>
  <c r="AL82" i="41"/>
  <c r="T166" i="41"/>
  <c r="P50" i="41"/>
  <c r="P165" i="41" s="1"/>
  <c r="Q151" i="41"/>
  <c r="AI113" i="42"/>
  <c r="S154" i="42"/>
  <c r="S153" i="42"/>
  <c r="S146" i="42"/>
  <c r="S170" i="42"/>
  <c r="P169" i="42"/>
  <c r="T166" i="42"/>
  <c r="S155" i="42"/>
  <c r="AK155" i="42" s="1"/>
  <c r="CH85" i="9" s="1"/>
  <c r="S149" i="42"/>
  <c r="AB148" i="42" s="1"/>
  <c r="AB149" i="42" s="1"/>
  <c r="S141" i="42"/>
  <c r="P141" i="42"/>
  <c r="Q137" i="42"/>
  <c r="Q135" i="42"/>
  <c r="S133" i="42"/>
  <c r="S130" i="42"/>
  <c r="AL113" i="43"/>
  <c r="S134" i="43"/>
  <c r="T133" i="43"/>
  <c r="AC123" i="43" s="1"/>
  <c r="T167" i="43"/>
  <c r="S166" i="43"/>
  <c r="AK166" i="43" s="1"/>
  <c r="DL84" i="9" s="1"/>
  <c r="T162" i="43"/>
  <c r="S156" i="43"/>
  <c r="AB157" i="43" s="1"/>
  <c r="T153" i="43"/>
  <c r="P153" i="43"/>
  <c r="S133" i="43"/>
  <c r="AA174" i="44"/>
  <c r="P162" i="44"/>
  <c r="AK162" i="44" s="1"/>
  <c r="DC83" i="9" s="1"/>
  <c r="DE83" i="9" s="1"/>
  <c r="P158" i="44"/>
  <c r="AK158" i="44" s="1"/>
  <c r="CQ83" i="9" s="1"/>
  <c r="P157" i="44"/>
  <c r="T142" i="44"/>
  <c r="AC136" i="44" s="1"/>
  <c r="S172" i="44"/>
  <c r="P170" i="44"/>
  <c r="S155" i="44"/>
  <c r="T148" i="44"/>
  <c r="AC148" i="44" s="1"/>
  <c r="AC149" i="44" s="1"/>
  <c r="P137" i="44"/>
  <c r="Q136" i="44"/>
  <c r="P135" i="44"/>
  <c r="P170" i="45"/>
  <c r="AK113" i="45"/>
  <c r="S162" i="45"/>
  <c r="T154" i="45"/>
  <c r="Z82" i="45"/>
  <c r="P134" i="45"/>
  <c r="T158" i="45"/>
  <c r="Q146" i="45"/>
  <c r="Q142" i="45"/>
  <c r="S137" i="45"/>
  <c r="T136" i="45"/>
  <c r="P136" i="45"/>
  <c r="Q135" i="45"/>
  <c r="S133" i="45"/>
  <c r="P171" i="46"/>
  <c r="S67" i="46"/>
  <c r="Q167" i="46"/>
  <c r="Q162" i="46"/>
  <c r="P151" i="46"/>
  <c r="S142" i="46"/>
  <c r="T141" i="46"/>
  <c r="Q137" i="46"/>
  <c r="P135" i="46"/>
  <c r="S123" i="46"/>
  <c r="Z113" i="47"/>
  <c r="Q166" i="47"/>
  <c r="AI166" i="47" s="1"/>
  <c r="Q162" i="47"/>
  <c r="P152" i="47"/>
  <c r="AJ82" i="47"/>
  <c r="T171" i="47"/>
  <c r="S167" i="47"/>
  <c r="AJ173" i="48"/>
  <c r="EG21" i="9" s="1"/>
  <c r="AJ113" i="48"/>
  <c r="P148" i="48"/>
  <c r="P131" i="48"/>
  <c r="P71" i="48"/>
  <c r="S67" i="48"/>
  <c r="S128" i="48" s="1"/>
  <c r="S174" i="48"/>
  <c r="T173" i="48"/>
  <c r="S169" i="48"/>
  <c r="AK169" i="48" s="1"/>
  <c r="DU79" i="9" s="1"/>
  <c r="P150" i="48"/>
  <c r="Q149" i="48"/>
  <c r="Z148" i="48" s="1"/>
  <c r="P145" i="48"/>
  <c r="S174" i="49"/>
  <c r="P169" i="49"/>
  <c r="AK169" i="49" s="1"/>
  <c r="DU78" i="9" s="1"/>
  <c r="Q168" i="49"/>
  <c r="T146" i="49"/>
  <c r="AI82" i="49"/>
  <c r="P158" i="49"/>
  <c r="Q142" i="49"/>
  <c r="AC113" i="50"/>
  <c r="T169" i="50"/>
  <c r="T157" i="50"/>
  <c r="T151" i="50"/>
  <c r="S149" i="50"/>
  <c r="AB148" i="50" s="1"/>
  <c r="AB149" i="50" s="1"/>
  <c r="AC60" i="50"/>
  <c r="T10" i="50"/>
  <c r="T125" i="50" s="1"/>
  <c r="S156" i="51"/>
  <c r="T131" i="51"/>
  <c r="AC131" i="51" s="1"/>
  <c r="S162" i="51"/>
  <c r="Q161" i="51"/>
  <c r="T158" i="51"/>
  <c r="T138" i="51"/>
  <c r="S131" i="51"/>
  <c r="Q129" i="51"/>
  <c r="AI129" i="51" s="1"/>
  <c r="T168" i="52"/>
  <c r="T167" i="52"/>
  <c r="Q104" i="52"/>
  <c r="Q165" i="52" s="1"/>
  <c r="Q157" i="52"/>
  <c r="AL82" i="52"/>
  <c r="Q133" i="52"/>
  <c r="S174" i="52"/>
  <c r="T173" i="52"/>
  <c r="T169" i="52"/>
  <c r="P141" i="52"/>
  <c r="Q140" i="52"/>
  <c r="S175" i="53"/>
  <c r="P174" i="53"/>
  <c r="S172" i="53"/>
  <c r="T171" i="53"/>
  <c r="T167" i="53"/>
  <c r="P167" i="53"/>
  <c r="T143" i="53"/>
  <c r="Q143" i="53"/>
  <c r="T141" i="53"/>
  <c r="Q174" i="54"/>
  <c r="Z113" i="54"/>
  <c r="P166" i="54"/>
  <c r="T158" i="54"/>
  <c r="S141" i="54"/>
  <c r="T170" i="54"/>
  <c r="P153" i="54"/>
  <c r="T143" i="54"/>
  <c r="P133" i="54"/>
  <c r="Q104" i="55"/>
  <c r="S160" i="55"/>
  <c r="Q174" i="55"/>
  <c r="Q152" i="56"/>
  <c r="S150" i="56"/>
  <c r="P149" i="56"/>
  <c r="P145" i="56"/>
  <c r="S167" i="57"/>
  <c r="AK167" i="57" s="1"/>
  <c r="DO70" i="9" s="1"/>
  <c r="T162" i="57"/>
  <c r="Q168" i="57"/>
  <c r="T142" i="57"/>
  <c r="AB113" i="58"/>
  <c r="Q167" i="58"/>
  <c r="AI167" i="58" s="1"/>
  <c r="S137" i="58"/>
  <c r="T136" i="58"/>
  <c r="Q67" i="59"/>
  <c r="Q128" i="59" s="1"/>
  <c r="Q140" i="59"/>
  <c r="Q133" i="59"/>
  <c r="Z156" i="59" s="1"/>
  <c r="P162" i="59"/>
  <c r="P167" i="58"/>
  <c r="P149" i="58"/>
  <c r="P133" i="58"/>
  <c r="P155" i="57"/>
  <c r="P151" i="57"/>
  <c r="P146" i="57"/>
  <c r="Q155" i="20"/>
  <c r="AI155" i="20" s="1"/>
  <c r="CH49" i="7" s="1"/>
  <c r="S139" i="19"/>
  <c r="P142" i="19"/>
  <c r="Q155" i="19"/>
  <c r="AI155" i="19" s="1"/>
  <c r="CH50" i="7" s="1"/>
  <c r="Q126" i="18"/>
  <c r="Q138" i="59"/>
  <c r="T129" i="59"/>
  <c r="F28" i="15"/>
  <c r="M10" i="2" s="1"/>
  <c r="P166" i="59"/>
  <c r="P161" i="58"/>
  <c r="P152" i="58"/>
  <c r="P148" i="58"/>
  <c r="P136" i="58"/>
  <c r="P150" i="57"/>
  <c r="P142" i="57"/>
  <c r="S127" i="20"/>
  <c r="Z144" i="20"/>
  <c r="P131" i="19"/>
  <c r="S131" i="19"/>
  <c r="AB131" i="19" s="1"/>
  <c r="P144" i="19"/>
  <c r="T144" i="19"/>
  <c r="T150" i="19"/>
  <c r="Q152" i="19"/>
  <c r="T153" i="19"/>
  <c r="Q157" i="19"/>
  <c r="AI157" i="19" s="1"/>
  <c r="S158" i="19"/>
  <c r="AK158" i="19" s="1"/>
  <c r="CQ108" i="9" s="1"/>
  <c r="P64" i="19"/>
  <c r="P125" i="19" s="1"/>
  <c r="P123" i="19"/>
  <c r="S125" i="18"/>
  <c r="S150" i="18"/>
  <c r="T153" i="18"/>
  <c r="Q71" i="18"/>
  <c r="Q132" i="18" s="1"/>
  <c r="Z132" i="18" s="1"/>
  <c r="P142" i="61"/>
  <c r="P161" i="61"/>
  <c r="Q165" i="61"/>
  <c r="S174" i="61"/>
  <c r="AB174" i="61" s="1"/>
  <c r="T131" i="63"/>
  <c r="AC131" i="63" s="1"/>
  <c r="AA28" i="40"/>
  <c r="AA143" i="40" s="1"/>
  <c r="T135" i="40"/>
  <c r="AC135" i="40" s="1"/>
  <c r="P172" i="41"/>
  <c r="AC113" i="41"/>
  <c r="Z113" i="41"/>
  <c r="S163" i="41"/>
  <c r="P98" i="41"/>
  <c r="P115" i="41" s="1"/>
  <c r="P148" i="41"/>
  <c r="Q139" i="41"/>
  <c r="P135" i="41"/>
  <c r="P134" i="41"/>
  <c r="T168" i="41"/>
  <c r="P162" i="41"/>
  <c r="Q161" i="41"/>
  <c r="P153" i="41"/>
  <c r="Q152" i="41"/>
  <c r="AA28" i="41"/>
  <c r="AA143" i="41" s="1"/>
  <c r="T137" i="41"/>
  <c r="P137" i="41"/>
  <c r="T134" i="41"/>
  <c r="Q134" i="41"/>
  <c r="P129" i="41"/>
  <c r="Q174" i="42"/>
  <c r="T160" i="42"/>
  <c r="S138" i="42"/>
  <c r="Q172" i="42"/>
  <c r="S169" i="42"/>
  <c r="T168" i="42"/>
  <c r="Q161" i="42"/>
  <c r="T157" i="42"/>
  <c r="P157" i="42"/>
  <c r="P150" i="42"/>
  <c r="S136" i="42"/>
  <c r="S134" i="42"/>
  <c r="P175" i="43"/>
  <c r="P172" i="43"/>
  <c r="T168" i="43"/>
  <c r="P167" i="43"/>
  <c r="AJ167" i="43" s="1"/>
  <c r="DO26" i="9" s="1"/>
  <c r="P163" i="43"/>
  <c r="P162" i="43"/>
  <c r="T155" i="43"/>
  <c r="S143" i="43"/>
  <c r="T138" i="43"/>
  <c r="S135" i="43"/>
  <c r="S131" i="43"/>
  <c r="AB131" i="43" s="1"/>
  <c r="T127" i="43"/>
  <c r="S171" i="43"/>
  <c r="P164" i="43"/>
  <c r="P161" i="43"/>
  <c r="S32" i="43"/>
  <c r="S147" i="43" s="1"/>
  <c r="AB147" i="43" s="1"/>
  <c r="Q144" i="43"/>
  <c r="AA152" i="44"/>
  <c r="S169" i="44"/>
  <c r="T164" i="44"/>
  <c r="Q158" i="44"/>
  <c r="AI158" i="44" s="1"/>
  <c r="CQ25" i="7" s="1"/>
  <c r="Q157" i="44"/>
  <c r="Z159" i="44" s="1"/>
  <c r="P152" i="44"/>
  <c r="Q141" i="44"/>
  <c r="S137" i="44"/>
  <c r="AK82" i="44"/>
  <c r="S136" i="44"/>
  <c r="S131" i="44"/>
  <c r="AB131" i="44" s="1"/>
  <c r="S71" i="44"/>
  <c r="S115" i="44" s="1"/>
  <c r="Q175" i="44"/>
  <c r="Q172" i="44"/>
  <c r="Z171" i="44" s="1"/>
  <c r="AI171" i="44" s="1"/>
  <c r="EA25" i="7" s="1"/>
  <c r="S168" i="44"/>
  <c r="P167" i="44"/>
  <c r="S161" i="44"/>
  <c r="S151" i="44"/>
  <c r="S134" i="44"/>
  <c r="T131" i="44"/>
  <c r="AC131" i="44" s="1"/>
  <c r="Q13" i="44"/>
  <c r="Q128" i="44" s="1"/>
  <c r="Q173" i="45"/>
  <c r="AI173" i="45" s="1"/>
  <c r="EG24" i="7" s="1"/>
  <c r="Q171" i="45"/>
  <c r="AA113" i="45"/>
  <c r="Q164" i="45"/>
  <c r="S157" i="45"/>
  <c r="S155" i="45"/>
  <c r="T153" i="45"/>
  <c r="P143" i="45"/>
  <c r="P142" i="45"/>
  <c r="AC82" i="45"/>
  <c r="P67" i="45"/>
  <c r="P174" i="45"/>
  <c r="Q172" i="45"/>
  <c r="T149" i="45"/>
  <c r="Q143" i="45"/>
  <c r="Z13" i="45"/>
  <c r="Z128" i="45" s="1"/>
  <c r="S174" i="46"/>
  <c r="S164" i="46"/>
  <c r="Q148" i="46"/>
  <c r="S86" i="46"/>
  <c r="AI82" i="46"/>
  <c r="P133" i="46"/>
  <c r="Q129" i="46"/>
  <c r="P170" i="46"/>
  <c r="S166" i="46"/>
  <c r="AK166" i="46" s="1"/>
  <c r="DL81" i="9" s="1"/>
  <c r="S162" i="46"/>
  <c r="P144" i="46"/>
  <c r="S141" i="46"/>
  <c r="P141" i="46"/>
  <c r="S138" i="46"/>
  <c r="S136" i="46"/>
  <c r="T134" i="46"/>
  <c r="P174" i="47"/>
  <c r="Q167" i="47"/>
  <c r="AI167" i="47" s="1"/>
  <c r="DO22" i="7" s="1"/>
  <c r="S157" i="47"/>
  <c r="Q143" i="47"/>
  <c r="Q137" i="47"/>
  <c r="Q67" i="47"/>
  <c r="Q128" i="47" s="1"/>
  <c r="T172" i="47"/>
  <c r="S162" i="47"/>
  <c r="S160" i="47"/>
  <c r="AK160" i="47" s="1"/>
  <c r="CW80" i="9" s="1"/>
  <c r="S154" i="47"/>
  <c r="Q152" i="47"/>
  <c r="T171" i="48"/>
  <c r="Q170" i="48"/>
  <c r="AI113" i="48"/>
  <c r="Q104" i="48"/>
  <c r="Q165" i="48" s="1"/>
  <c r="T139" i="48"/>
  <c r="P67" i="48"/>
  <c r="P115" i="48" s="1"/>
  <c r="Q126" i="48"/>
  <c r="P172" i="48"/>
  <c r="S162" i="48"/>
  <c r="Q155" i="48"/>
  <c r="Q153" i="48"/>
  <c r="S142" i="48"/>
  <c r="P139" i="48"/>
  <c r="T136" i="48"/>
  <c r="S130" i="48"/>
  <c r="AB130" i="48" s="1"/>
  <c r="S153" i="49"/>
  <c r="Q145" i="49"/>
  <c r="Q140" i="49"/>
  <c r="S137" i="49"/>
  <c r="S131" i="49"/>
  <c r="Q170" i="49"/>
  <c r="P167" i="49"/>
  <c r="AK167" i="49" s="1"/>
  <c r="DO78" i="9" s="1"/>
  <c r="S154" i="49"/>
  <c r="Q153" i="49"/>
  <c r="Q150" i="49"/>
  <c r="S140" i="49"/>
  <c r="P138" i="49"/>
  <c r="P133" i="49"/>
  <c r="P126" i="49"/>
  <c r="Q169" i="50"/>
  <c r="AI169" i="50" s="1"/>
  <c r="DU19" i="7" s="1"/>
  <c r="S167" i="50"/>
  <c r="T104" i="50"/>
  <c r="T165" i="50" s="1"/>
  <c r="S158" i="50"/>
  <c r="S157" i="50"/>
  <c r="P173" i="50"/>
  <c r="Q158" i="50"/>
  <c r="Q156" i="50"/>
  <c r="Q130" i="50"/>
  <c r="Z130" i="50" s="1"/>
  <c r="AJ130" i="50" s="1"/>
  <c r="Q19" i="9" s="1"/>
  <c r="S19" i="9" s="1"/>
  <c r="Q127" i="50"/>
  <c r="AI127" i="50" s="1"/>
  <c r="K19" i="7" s="1"/>
  <c r="M19" i="7" s="1"/>
  <c r="S10" i="50"/>
  <c r="S125" i="50" s="1"/>
  <c r="Q140" i="51"/>
  <c r="AB82" i="51"/>
  <c r="Q71" i="51"/>
  <c r="Q132" i="51" s="1"/>
  <c r="P162" i="51"/>
  <c r="P142" i="51"/>
  <c r="P173" i="52"/>
  <c r="AI113" i="52"/>
  <c r="S151" i="52"/>
  <c r="T148" i="52"/>
  <c r="AC148" i="52" s="1"/>
  <c r="AC149" i="52" s="1"/>
  <c r="Q142" i="52"/>
  <c r="S141" i="52"/>
  <c r="T137" i="52"/>
  <c r="Q123" i="52"/>
  <c r="T175" i="52"/>
  <c r="S168" i="52"/>
  <c r="P160" i="52"/>
  <c r="S149" i="52"/>
  <c r="AB148" i="52" s="1"/>
  <c r="T129" i="52"/>
  <c r="Q129" i="52"/>
  <c r="Z132" i="52" s="1"/>
  <c r="S126" i="52"/>
  <c r="S155" i="53"/>
  <c r="AL82" i="53"/>
  <c r="T130" i="53"/>
  <c r="S169" i="53"/>
  <c r="Q168" i="53"/>
  <c r="T162" i="53"/>
  <c r="AK155" i="53"/>
  <c r="CH74" i="9" s="1"/>
  <c r="AC60" i="53"/>
  <c r="S139" i="53"/>
  <c r="S136" i="53"/>
  <c r="S123" i="53"/>
  <c r="S175" i="54"/>
  <c r="P169" i="54"/>
  <c r="S151" i="54"/>
  <c r="Q123" i="54"/>
  <c r="P163" i="54"/>
  <c r="P157" i="54"/>
  <c r="T142" i="54"/>
  <c r="S140" i="54"/>
  <c r="T139" i="54"/>
  <c r="Q139" i="54"/>
  <c r="S137" i="54"/>
  <c r="Q133" i="54"/>
  <c r="T127" i="54"/>
  <c r="Q126" i="54"/>
  <c r="P166" i="55"/>
  <c r="P164" i="55"/>
  <c r="P169" i="55"/>
  <c r="S163" i="55"/>
  <c r="P162" i="55"/>
  <c r="P152" i="55"/>
  <c r="Q126" i="55"/>
  <c r="Q174" i="56"/>
  <c r="AB113" i="56"/>
  <c r="S168" i="56"/>
  <c r="T163" i="56"/>
  <c r="T146" i="56"/>
  <c r="AK82" i="56"/>
  <c r="S71" i="56"/>
  <c r="AA170" i="56"/>
  <c r="P169" i="56"/>
  <c r="AJ169" i="56" s="1"/>
  <c r="DU13" i="9" s="1"/>
  <c r="P167" i="56"/>
  <c r="AK167" i="56" s="1"/>
  <c r="DO71" i="9" s="1"/>
  <c r="P164" i="56"/>
  <c r="P144" i="56"/>
  <c r="Q139" i="56"/>
  <c r="T135" i="56"/>
  <c r="T168" i="57"/>
  <c r="Q141" i="57"/>
  <c r="T126" i="57"/>
  <c r="S170" i="57"/>
  <c r="S168" i="57"/>
  <c r="S162" i="57"/>
  <c r="Q169" i="58"/>
  <c r="AI169" i="58" s="1"/>
  <c r="DU11" i="7" s="1"/>
  <c r="AJ113" i="58"/>
  <c r="T104" i="58"/>
  <c r="T165" i="58" s="1"/>
  <c r="T160" i="58"/>
  <c r="Q158" i="58"/>
  <c r="S154" i="58"/>
  <c r="T151" i="58"/>
  <c r="S135" i="58"/>
  <c r="Q174" i="58"/>
  <c r="Q166" i="58"/>
  <c r="AI166" i="58" s="1"/>
  <c r="DL11" i="7" s="1"/>
  <c r="Q154" i="58"/>
  <c r="Q153" i="58"/>
  <c r="T144" i="58"/>
  <c r="S140" i="58"/>
  <c r="T130" i="58"/>
  <c r="T127" i="58"/>
  <c r="Q169" i="59"/>
  <c r="P151" i="59"/>
  <c r="T162" i="59"/>
  <c r="Q151" i="59"/>
  <c r="S143" i="59"/>
  <c r="P134" i="20"/>
  <c r="Q138" i="20"/>
  <c r="Q141" i="20"/>
  <c r="Q143" i="20"/>
  <c r="P144" i="20"/>
  <c r="AC152" i="20"/>
  <c r="AI160" i="20"/>
  <c r="Q173" i="20"/>
  <c r="AI173" i="20" s="1"/>
  <c r="EG49" i="7" s="1"/>
  <c r="EI49" i="7" s="1"/>
  <c r="Q104" i="20"/>
  <c r="Q165" i="20" s="1"/>
  <c r="Q163" i="20"/>
  <c r="AI113" i="20"/>
  <c r="H62" i="10"/>
  <c r="S133" i="19"/>
  <c r="S140" i="19"/>
  <c r="T154" i="19"/>
  <c r="T156" i="19"/>
  <c r="S166" i="19"/>
  <c r="AI173" i="19"/>
  <c r="EG50" i="7" s="1"/>
  <c r="EI50" i="7" s="1"/>
  <c r="Q129" i="18"/>
  <c r="S136" i="18"/>
  <c r="S138" i="18"/>
  <c r="T152" i="18"/>
  <c r="S130" i="61"/>
  <c r="S133" i="61"/>
  <c r="AB133" i="61" s="1"/>
  <c r="AA134" i="61"/>
  <c r="S154" i="61"/>
  <c r="P162" i="61"/>
  <c r="T50" i="61"/>
  <c r="T165" i="61" s="1"/>
  <c r="S166" i="61"/>
  <c r="T126" i="63"/>
  <c r="T130" i="63"/>
  <c r="AC130" i="63" s="1"/>
  <c r="AJ115" i="63"/>
  <c r="Q148" i="20"/>
  <c r="T44" i="20"/>
  <c r="T159" i="20" s="1"/>
  <c r="Q169" i="20"/>
  <c r="Q127" i="19"/>
  <c r="S134" i="19"/>
  <c r="AB134" i="19" s="1"/>
  <c r="S136" i="19"/>
  <c r="Q149" i="19"/>
  <c r="T149" i="19"/>
  <c r="AJ150" i="19"/>
  <c r="BV50" i="9" s="1"/>
  <c r="BW50" i="9" s="1"/>
  <c r="T152" i="19"/>
  <c r="AC151" i="19" s="1"/>
  <c r="AI171" i="19"/>
  <c r="EA50" i="7" s="1"/>
  <c r="EC50" i="7" s="1"/>
  <c r="AL113" i="21"/>
  <c r="AL115" i="20"/>
  <c r="AB10" i="18"/>
  <c r="AB125" i="18" s="1"/>
  <c r="Q148" i="18"/>
  <c r="P166" i="18"/>
  <c r="T170" i="18"/>
  <c r="AC169" i="18" s="1"/>
  <c r="T127" i="18"/>
  <c r="P150" i="61"/>
  <c r="Q157" i="61"/>
  <c r="AI157" i="61" s="1"/>
  <c r="CN52" i="7" s="1"/>
  <c r="AI82" i="61"/>
  <c r="Q133" i="62"/>
  <c r="T154" i="62"/>
  <c r="Q134" i="63"/>
  <c r="P135" i="63"/>
  <c r="S163" i="63"/>
  <c r="P170" i="63"/>
  <c r="P98" i="64"/>
  <c r="P159" i="64" s="1"/>
  <c r="AJ159" i="64" s="1"/>
  <c r="CT55" i="9" s="1"/>
  <c r="CV55" i="9" s="1"/>
  <c r="P168" i="53"/>
  <c r="Q163" i="53"/>
  <c r="AJ82" i="53"/>
  <c r="Q175" i="53"/>
  <c r="T164" i="53"/>
  <c r="Q153" i="53"/>
  <c r="S138" i="53"/>
  <c r="P138" i="53"/>
  <c r="T174" i="54"/>
  <c r="Q161" i="54"/>
  <c r="S158" i="54"/>
  <c r="S156" i="54"/>
  <c r="T154" i="54"/>
  <c r="Q151" i="54"/>
  <c r="P144" i="54"/>
  <c r="Q142" i="54"/>
  <c r="AA82" i="54"/>
  <c r="T168" i="54"/>
  <c r="S166" i="54"/>
  <c r="P160" i="54"/>
  <c r="Q155" i="54"/>
  <c r="AI155" i="54" s="1"/>
  <c r="CH15" i="7" s="1"/>
  <c r="P152" i="54"/>
  <c r="Q141" i="54"/>
  <c r="T161" i="55"/>
  <c r="T157" i="55"/>
  <c r="T141" i="55"/>
  <c r="T140" i="55"/>
  <c r="T139" i="55"/>
  <c r="P130" i="55"/>
  <c r="Q166" i="55"/>
  <c r="AI166" i="55" s="1"/>
  <c r="DL14" i="7" s="1"/>
  <c r="P158" i="55"/>
  <c r="Q151" i="55"/>
  <c r="S149" i="55"/>
  <c r="AB148" i="55" s="1"/>
  <c r="T145" i="55"/>
  <c r="P139" i="55"/>
  <c r="P131" i="55"/>
  <c r="S173" i="56"/>
  <c r="T167" i="56"/>
  <c r="S161" i="56"/>
  <c r="S146" i="56"/>
  <c r="Z82" i="56"/>
  <c r="Q141" i="56"/>
  <c r="T136" i="56"/>
  <c r="P134" i="56"/>
  <c r="S127" i="56"/>
  <c r="S166" i="56"/>
  <c r="AK166" i="56" s="1"/>
  <c r="DL71" i="9" s="1"/>
  <c r="T156" i="56"/>
  <c r="T155" i="56"/>
  <c r="T152" i="56"/>
  <c r="S139" i="56"/>
  <c r="S131" i="56"/>
  <c r="T166" i="57"/>
  <c r="P160" i="57"/>
  <c r="S156" i="57"/>
  <c r="S151" i="57"/>
  <c r="Q134" i="57"/>
  <c r="Q133" i="57"/>
  <c r="S174" i="57"/>
  <c r="T167" i="57"/>
  <c r="T153" i="57"/>
  <c r="Q130" i="57"/>
  <c r="Q129" i="57"/>
  <c r="T169" i="58"/>
  <c r="S167" i="58"/>
  <c r="P153" i="58"/>
  <c r="S150" i="58"/>
  <c r="S148" i="58"/>
  <c r="T86" i="58"/>
  <c r="S172" i="58"/>
  <c r="Q171" i="58"/>
  <c r="T168" i="58"/>
  <c r="Q162" i="58"/>
  <c r="Q155" i="58"/>
  <c r="AI155" i="58" s="1"/>
  <c r="CH11" i="7" s="1"/>
  <c r="CI11" i="7" s="1"/>
  <c r="S151" i="58"/>
  <c r="T150" i="58"/>
  <c r="Q149" i="58"/>
  <c r="Q134" i="58"/>
  <c r="T13" i="58"/>
  <c r="T128" i="58" s="1"/>
  <c r="Q160" i="59"/>
  <c r="AI160" i="59" s="1"/>
  <c r="T154" i="59"/>
  <c r="Q149" i="59"/>
  <c r="P86" i="59"/>
  <c r="P147" i="59" s="1"/>
  <c r="S67" i="59"/>
  <c r="S173" i="59"/>
  <c r="S169" i="59"/>
  <c r="S168" i="59"/>
  <c r="S166" i="59"/>
  <c r="S140" i="59"/>
  <c r="K28" i="15"/>
  <c r="P172" i="59"/>
  <c r="P168" i="58"/>
  <c r="P134" i="58"/>
  <c r="P123" i="58"/>
  <c r="P169" i="57"/>
  <c r="P161" i="57"/>
  <c r="P126" i="57"/>
  <c r="AA134" i="20"/>
  <c r="Q137" i="20"/>
  <c r="AA28" i="20"/>
  <c r="T144" i="20"/>
  <c r="T146" i="20"/>
  <c r="S148" i="20"/>
  <c r="P150" i="20"/>
  <c r="AI154" i="20"/>
  <c r="P158" i="20"/>
  <c r="AK158" i="20" s="1"/>
  <c r="CQ107" i="9" s="1"/>
  <c r="P161" i="20"/>
  <c r="S164" i="20"/>
  <c r="Q172" i="20"/>
  <c r="T71" i="20"/>
  <c r="Q135" i="20"/>
  <c r="P139" i="20"/>
  <c r="T162" i="20"/>
  <c r="T123" i="19"/>
  <c r="S137" i="19"/>
  <c r="Q32" i="19"/>
  <c r="T145" i="19"/>
  <c r="S44" i="19"/>
  <c r="S61" i="19" s="1"/>
  <c r="S176" i="19" s="1"/>
  <c r="T161" i="19"/>
  <c r="Q162" i="19"/>
  <c r="S171" i="19"/>
  <c r="T172" i="19"/>
  <c r="P174" i="19"/>
  <c r="Q141" i="19"/>
  <c r="T142" i="19"/>
  <c r="AC137" i="19" s="1"/>
  <c r="S127" i="18"/>
  <c r="AB127" i="18" s="1"/>
  <c r="AB128" i="18" s="1"/>
  <c r="Q133" i="18"/>
  <c r="S144" i="18"/>
  <c r="P153" i="18"/>
  <c r="Q161" i="18"/>
  <c r="AI161" i="18" s="1"/>
  <c r="CZ51" i="7" s="1"/>
  <c r="S169" i="18"/>
  <c r="S171" i="18"/>
  <c r="S134" i="61"/>
  <c r="S146" i="61"/>
  <c r="AB146" i="61" s="1"/>
  <c r="Q130" i="62"/>
  <c r="Z130" i="62" s="1"/>
  <c r="T144" i="62"/>
  <c r="S157" i="62"/>
  <c r="Q64" i="62"/>
  <c r="Q115" i="62" s="1"/>
  <c r="Q123" i="62"/>
  <c r="P141" i="62"/>
  <c r="AA138" i="63"/>
  <c r="AI150" i="63"/>
  <c r="BV54" i="7" s="1"/>
  <c r="P104" i="63"/>
  <c r="S67" i="61"/>
  <c r="T133" i="61"/>
  <c r="Q136" i="61"/>
  <c r="T172" i="61"/>
  <c r="T174" i="61"/>
  <c r="T175" i="61"/>
  <c r="AA151" i="62"/>
  <c r="Z82" i="62"/>
  <c r="AI82" i="62"/>
  <c r="T152" i="62"/>
  <c r="Q155" i="62"/>
  <c r="AI155" i="62" s="1"/>
  <c r="CH53" i="7" s="1"/>
  <c r="S98" i="62"/>
  <c r="S159" i="62" s="1"/>
  <c r="Z113" i="62"/>
  <c r="AJ113" i="62"/>
  <c r="T134" i="63"/>
  <c r="P32" i="63"/>
  <c r="Q166" i="63"/>
  <c r="AI166" i="63" s="1"/>
  <c r="DL54" i="7" s="1"/>
  <c r="P167" i="63"/>
  <c r="S168" i="63"/>
  <c r="T174" i="63"/>
  <c r="AC172" i="63" s="1"/>
  <c r="P86" i="63"/>
  <c r="AC113" i="63"/>
  <c r="AL113" i="63"/>
  <c r="T127" i="64"/>
  <c r="AC127" i="64" s="1"/>
  <c r="AC128" i="64" s="1"/>
  <c r="S133" i="64"/>
  <c r="T142" i="64"/>
  <c r="P145" i="64"/>
  <c r="T163" i="64"/>
  <c r="I22" i="10"/>
  <c r="Q98" i="59"/>
  <c r="S146" i="59"/>
  <c r="T143" i="59"/>
  <c r="T140" i="59"/>
  <c r="T137" i="59"/>
  <c r="S167" i="59"/>
  <c r="AK167" i="59" s="1"/>
  <c r="DO68" i="9" s="1"/>
  <c r="S157" i="59"/>
  <c r="S142" i="59"/>
  <c r="S139" i="59"/>
  <c r="T138" i="59"/>
  <c r="S136" i="59"/>
  <c r="M30" i="3"/>
  <c r="P169" i="59"/>
  <c r="P164" i="59"/>
  <c r="P145" i="59"/>
  <c r="P172" i="58"/>
  <c r="Q133" i="20"/>
  <c r="Q136" i="20"/>
  <c r="S140" i="20"/>
  <c r="S145" i="20"/>
  <c r="AA151" i="20"/>
  <c r="P162" i="20"/>
  <c r="T166" i="20"/>
  <c r="Q170" i="20"/>
  <c r="S172" i="20"/>
  <c r="P174" i="20"/>
  <c r="S174" i="20"/>
  <c r="AB174" i="20" s="1"/>
  <c r="AK82" i="20"/>
  <c r="Q166" i="20"/>
  <c r="AI166" i="20" s="1"/>
  <c r="P169" i="20"/>
  <c r="T172" i="20"/>
  <c r="AC169" i="20" s="1"/>
  <c r="T173" i="20"/>
  <c r="K6" i="11"/>
  <c r="S129" i="19"/>
  <c r="AB130" i="19" s="1"/>
  <c r="P135" i="19"/>
  <c r="AA28" i="19"/>
  <c r="AA143" i="19" s="1"/>
  <c r="S146" i="19"/>
  <c r="Q148" i="19"/>
  <c r="S150" i="19"/>
  <c r="P151" i="19"/>
  <c r="AA152" i="19"/>
  <c r="P155" i="19"/>
  <c r="S161" i="19"/>
  <c r="S162" i="19"/>
  <c r="Q166" i="19"/>
  <c r="AI166" i="19" s="1"/>
  <c r="DL50" i="7" s="1"/>
  <c r="Q167" i="19"/>
  <c r="AI167" i="19" s="1"/>
  <c r="DO50" i="7" s="1"/>
  <c r="Q71" i="19"/>
  <c r="S160" i="19"/>
  <c r="AK160" i="19" s="1"/>
  <c r="CW108" i="9" s="1"/>
  <c r="P161" i="19"/>
  <c r="T171" i="19"/>
  <c r="AL82" i="21"/>
  <c r="AL113" i="20"/>
  <c r="AL115" i="19"/>
  <c r="P126" i="18"/>
  <c r="S13" i="18"/>
  <c r="S128" i="18" s="1"/>
  <c r="S134" i="18"/>
  <c r="AB134" i="18" s="1"/>
  <c r="Q135" i="18"/>
  <c r="Z135" i="18" s="1"/>
  <c r="P140" i="18"/>
  <c r="S143" i="18"/>
  <c r="Q144" i="18"/>
  <c r="P145" i="18"/>
  <c r="S149" i="18"/>
  <c r="AB148" i="18" s="1"/>
  <c r="AB149" i="18" s="1"/>
  <c r="P152" i="18"/>
  <c r="Q158" i="18"/>
  <c r="AI158" i="18" s="1"/>
  <c r="CQ51" i="7" s="1"/>
  <c r="T161" i="18"/>
  <c r="P163" i="18"/>
  <c r="S170" i="18"/>
  <c r="AB170" i="18" s="1"/>
  <c r="S173" i="18"/>
  <c r="P86" i="18"/>
  <c r="AJ113" i="18"/>
  <c r="AA130" i="61"/>
  <c r="T130" i="61"/>
  <c r="AB28" i="61"/>
  <c r="T140" i="61"/>
  <c r="S158" i="61"/>
  <c r="AK158" i="61" s="1"/>
  <c r="CQ110" i="9" s="1"/>
  <c r="S168" i="61"/>
  <c r="S170" i="61"/>
  <c r="T173" i="61"/>
  <c r="T98" i="61"/>
  <c r="T115" i="61" s="1"/>
  <c r="Q158" i="61"/>
  <c r="AI158" i="61" s="1"/>
  <c r="S160" i="61"/>
  <c r="T161" i="61"/>
  <c r="P50" i="62"/>
  <c r="P165" i="62" s="1"/>
  <c r="P137" i="62"/>
  <c r="T137" i="62"/>
  <c r="P142" i="62"/>
  <c r="P144" i="62"/>
  <c r="P146" i="62"/>
  <c r="T50" i="62"/>
  <c r="T165" i="62" s="1"/>
  <c r="P168" i="62"/>
  <c r="Q137" i="62"/>
  <c r="Q139" i="62"/>
  <c r="AC113" i="62"/>
  <c r="AL113" i="62"/>
  <c r="Q127" i="63"/>
  <c r="T135" i="63"/>
  <c r="AC135" i="63" s="1"/>
  <c r="Q139" i="63"/>
  <c r="Q142" i="63"/>
  <c r="P143" i="63"/>
  <c r="T146" i="63"/>
  <c r="S148" i="63"/>
  <c r="S151" i="63"/>
  <c r="Q156" i="63"/>
  <c r="AI156" i="63" s="1"/>
  <c r="CK54" i="7" s="1"/>
  <c r="Q158" i="63"/>
  <c r="AI158" i="63" s="1"/>
  <c r="CQ54" i="7" s="1"/>
  <c r="T160" i="63"/>
  <c r="S141" i="64"/>
  <c r="T143" i="64"/>
  <c r="Q153" i="64"/>
  <c r="Q64" i="64"/>
  <c r="Q115" i="64" s="1"/>
  <c r="Q143" i="61"/>
  <c r="Z137" i="61" s="1"/>
  <c r="P155" i="61"/>
  <c r="P164" i="61"/>
  <c r="AJ171" i="61"/>
  <c r="EA52" i="9" s="1"/>
  <c r="Q175" i="61"/>
  <c r="S136" i="61"/>
  <c r="AB143" i="61" s="1"/>
  <c r="S142" i="61"/>
  <c r="Q149" i="61"/>
  <c r="Z148" i="61" s="1"/>
  <c r="T157" i="61"/>
  <c r="AL113" i="61"/>
  <c r="AI113" i="61"/>
  <c r="P133" i="62"/>
  <c r="T133" i="62"/>
  <c r="P140" i="62"/>
  <c r="Q142" i="62"/>
  <c r="Q145" i="62"/>
  <c r="Q149" i="62"/>
  <c r="Z148" i="62" s="1"/>
  <c r="AI148" i="62" s="1"/>
  <c r="BP53" i="7" s="1"/>
  <c r="S158" i="62"/>
  <c r="AK158" i="62" s="1"/>
  <c r="CQ111" i="9" s="1"/>
  <c r="AI168" i="62"/>
  <c r="DR53" i="7" s="1"/>
  <c r="T170" i="62"/>
  <c r="AC169" i="62" s="1"/>
  <c r="S171" i="62"/>
  <c r="S173" i="62"/>
  <c r="P71" i="62"/>
  <c r="T129" i="62"/>
  <c r="AC131" i="62" s="1"/>
  <c r="S133" i="62"/>
  <c r="AB133" i="62" s="1"/>
  <c r="P136" i="62"/>
  <c r="S86" i="62"/>
  <c r="T150" i="62"/>
  <c r="P151" i="62"/>
  <c r="S169" i="62"/>
  <c r="Q170" i="62"/>
  <c r="S10" i="63"/>
  <c r="S125" i="63" s="1"/>
  <c r="T127" i="63"/>
  <c r="AA134" i="63"/>
  <c r="Q136" i="63"/>
  <c r="T136" i="63"/>
  <c r="AA139" i="63"/>
  <c r="Z28" i="63"/>
  <c r="Z61" i="63" s="1"/>
  <c r="Q143" i="63"/>
  <c r="T150" i="63"/>
  <c r="AA152" i="63"/>
  <c r="S152" i="63"/>
  <c r="S160" i="63"/>
  <c r="AK160" i="63" s="1"/>
  <c r="CW112" i="9" s="1"/>
  <c r="T166" i="63"/>
  <c r="P171" i="63"/>
  <c r="S171" i="63"/>
  <c r="T64" i="63"/>
  <c r="T115" i="63" s="1"/>
  <c r="Z133" i="64"/>
  <c r="P134" i="64"/>
  <c r="S134" i="64"/>
  <c r="AB134" i="64" s="1"/>
  <c r="Q135" i="64"/>
  <c r="T135" i="64"/>
  <c r="T152" i="64"/>
  <c r="S158" i="64"/>
  <c r="S170" i="64"/>
  <c r="AB170" i="64" s="1"/>
  <c r="Q171" i="64"/>
  <c r="AI171" i="64" s="1"/>
  <c r="EA55" i="7" s="1"/>
  <c r="EC55" i="7" s="1"/>
  <c r="T86" i="64"/>
  <c r="T147" i="64" s="1"/>
  <c r="AK113" i="64"/>
  <c r="Q151" i="63"/>
  <c r="Q153" i="63"/>
  <c r="AI153" i="63" s="1"/>
  <c r="CE54" i="7" s="1"/>
  <c r="P175" i="63"/>
  <c r="R17" i="64"/>
  <c r="R132" i="64" s="1"/>
  <c r="AA132" i="64" s="1"/>
  <c r="S130" i="64"/>
  <c r="AB130" i="64" s="1"/>
  <c r="T136" i="64"/>
  <c r="T138" i="64"/>
  <c r="P140" i="64"/>
  <c r="S140" i="64"/>
  <c r="S151" i="64"/>
  <c r="Q157" i="64"/>
  <c r="AI157" i="64" s="1"/>
  <c r="CN55" i="7" s="1"/>
  <c r="CP55" i="7" s="1"/>
  <c r="Q173" i="64"/>
  <c r="AI173" i="64" s="1"/>
  <c r="AK173" i="64" s="1"/>
  <c r="P174" i="64"/>
  <c r="Q175" i="64"/>
  <c r="AJ115" i="64"/>
  <c r="T133" i="64"/>
  <c r="AJ82" i="64"/>
  <c r="S86" i="64"/>
  <c r="S147" i="64" s="1"/>
  <c r="AB147" i="64" s="1"/>
  <c r="AJ113" i="64"/>
  <c r="AJ162" i="64"/>
  <c r="DC55" i="9" s="1"/>
  <c r="DE55" i="9" s="1"/>
  <c r="AI162" i="64"/>
  <c r="DC55" i="7" s="1"/>
  <c r="DE55" i="7" s="1"/>
  <c r="AK162" i="64"/>
  <c r="DC113" i="9" s="1"/>
  <c r="DE113" i="9" s="1"/>
  <c r="Q61" i="64"/>
  <c r="Q128" i="64"/>
  <c r="Z169" i="64"/>
  <c r="Z170" i="64"/>
  <c r="Z172" i="64"/>
  <c r="BE44" i="7"/>
  <c r="BF44" i="7"/>
  <c r="CV97" i="9"/>
  <c r="CU97" i="9"/>
  <c r="AA136" i="64"/>
  <c r="AI172" i="64"/>
  <c r="ED55" i="7" s="1"/>
  <c r="EF55" i="7" s="1"/>
  <c r="Z139" i="64"/>
  <c r="Z138" i="64"/>
  <c r="Z130" i="64"/>
  <c r="AI129" i="64"/>
  <c r="F39" i="9"/>
  <c r="AM44" i="7"/>
  <c r="AN44" i="7"/>
  <c r="AK123" i="35"/>
  <c r="AJ149" i="55"/>
  <c r="BS14" i="9" s="1"/>
  <c r="AA139" i="64"/>
  <c r="AA142" i="64"/>
  <c r="E55" i="9"/>
  <c r="Z137" i="64"/>
  <c r="Z142" i="64"/>
  <c r="AK127" i="64"/>
  <c r="AI127" i="64"/>
  <c r="K55" i="7" s="1"/>
  <c r="M55" i="7" s="1"/>
  <c r="AJ127" i="64"/>
  <c r="AB146" i="64"/>
  <c r="G39" i="9"/>
  <c r="AJ44" i="9"/>
  <c r="AK44" i="9"/>
  <c r="BS14" i="7"/>
  <c r="P125" i="20"/>
  <c r="AJ174" i="64"/>
  <c r="EJ55" i="9" s="1"/>
  <c r="EL55" i="9" s="1"/>
  <c r="Z151" i="64"/>
  <c r="Z152" i="64"/>
  <c r="G42" i="7"/>
  <c r="F42" i="7"/>
  <c r="F89" i="9"/>
  <c r="G89" i="9"/>
  <c r="AA143" i="64"/>
  <c r="AC61" i="64"/>
  <c r="AK159" i="64"/>
  <c r="AB169" i="64"/>
  <c r="AB174" i="64"/>
  <c r="AJ154" i="64"/>
  <c r="AA141" i="64"/>
  <c r="Z141" i="64"/>
  <c r="CW55" i="7"/>
  <c r="CY55" i="7" s="1"/>
  <c r="Z136" i="64"/>
  <c r="AJ160" i="64"/>
  <c r="CW55" i="9" s="1"/>
  <c r="CY55" i="9" s="1"/>
  <c r="CZ113" i="9"/>
  <c r="DB113" i="9" s="1"/>
  <c r="Z128" i="64"/>
  <c r="R147" i="64"/>
  <c r="R61" i="64"/>
  <c r="R176" i="64" s="1"/>
  <c r="F95" i="9"/>
  <c r="G47" i="9"/>
  <c r="EF41" i="7"/>
  <c r="EE41" i="7"/>
  <c r="F105" i="9"/>
  <c r="G105" i="9"/>
  <c r="P52" i="7"/>
  <c r="O52" i="7"/>
  <c r="AJ169" i="28"/>
  <c r="DU41" i="9" s="1"/>
  <c r="DU41" i="7"/>
  <c r="CG42" i="7"/>
  <c r="CF42" i="7"/>
  <c r="AJ171" i="25"/>
  <c r="EA44" i="9" s="1"/>
  <c r="AK171" i="25"/>
  <c r="EA102" i="9" s="1"/>
  <c r="T125" i="23"/>
  <c r="EE50" i="7"/>
  <c r="AK138" i="18"/>
  <c r="AO109" i="9" s="1"/>
  <c r="AI138" i="18"/>
  <c r="AO51" i="7" s="1"/>
  <c r="AJ138" i="18"/>
  <c r="AO51" i="9" s="1"/>
  <c r="DQ107" i="9"/>
  <c r="DP107" i="9"/>
  <c r="BX39" i="9"/>
  <c r="BW39" i="9"/>
  <c r="AI172" i="29"/>
  <c r="ED40" i="7" s="1"/>
  <c r="AJ172" i="29"/>
  <c r="ED40" i="9" s="1"/>
  <c r="AI125" i="63"/>
  <c r="H54" i="7" s="1"/>
  <c r="S125" i="22"/>
  <c r="DM108" i="9"/>
  <c r="DN108" i="9"/>
  <c r="K70" i="9"/>
  <c r="M70" i="9" s="1"/>
  <c r="AJ166" i="20"/>
  <c r="DL49" i="9" s="1"/>
  <c r="Z127" i="20"/>
  <c r="AI126" i="20"/>
  <c r="CF28" i="7"/>
  <c r="CG28" i="7"/>
  <c r="EI41" i="7"/>
  <c r="EH41" i="7"/>
  <c r="X89" i="9"/>
  <c r="Y89" i="9"/>
  <c r="L86" i="9"/>
  <c r="M86" i="9"/>
  <c r="AC176" i="36"/>
  <c r="AV51" i="7"/>
  <c r="AW51" i="7"/>
  <c r="AB164" i="26"/>
  <c r="AB165" i="26" s="1"/>
  <c r="V32" i="7"/>
  <c r="U32" i="7"/>
  <c r="AW34" i="9"/>
  <c r="AV34" i="9"/>
  <c r="AI130" i="32"/>
  <c r="Q37" i="7" s="1"/>
  <c r="CI48" i="9"/>
  <c r="CJ48" i="9"/>
  <c r="AK162" i="26"/>
  <c r="DC101" i="9" s="1"/>
  <c r="AJ162" i="26"/>
  <c r="DC43" i="9" s="1"/>
  <c r="AI151" i="35"/>
  <c r="BY34" i="7" s="1"/>
  <c r="AJ151" i="35"/>
  <c r="BY34" i="9" s="1"/>
  <c r="AK151" i="35"/>
  <c r="BY92" i="9" s="1"/>
  <c r="CR89" i="9"/>
  <c r="BX112" i="9"/>
  <c r="BW112" i="9"/>
  <c r="R132" i="53"/>
  <c r="AA132" i="53" s="1"/>
  <c r="R61" i="53"/>
  <c r="R176" i="53" s="1"/>
  <c r="CY20" i="9"/>
  <c r="CX20" i="9"/>
  <c r="AI132" i="30"/>
  <c r="W39" i="7" s="1"/>
  <c r="AW102" i="9"/>
  <c r="AV102" i="9"/>
  <c r="EG17" i="7"/>
  <c r="AK173" i="52"/>
  <c r="EG75" i="9" s="1"/>
  <c r="DO19" i="7"/>
  <c r="AJ167" i="50"/>
  <c r="DO19" i="9" s="1"/>
  <c r="AK167" i="50"/>
  <c r="DO77" i="9" s="1"/>
  <c r="T61" i="58"/>
  <c r="Q125" i="40"/>
  <c r="Q61" i="40"/>
  <c r="DM101" i="9"/>
  <c r="DN101" i="9"/>
  <c r="CP92" i="9"/>
  <c r="CO92" i="9"/>
  <c r="DV30" i="9"/>
  <c r="DW30" i="9"/>
  <c r="R128" i="31"/>
  <c r="Z159" i="31"/>
  <c r="AI159" i="31" s="1"/>
  <c r="CT38" i="7" s="1"/>
  <c r="AJ155" i="22"/>
  <c r="AK155" i="22"/>
  <c r="Z130" i="63"/>
  <c r="Z125" i="63"/>
  <c r="DA39" i="7"/>
  <c r="DB39" i="7"/>
  <c r="DT28" i="7"/>
  <c r="DS28" i="7"/>
  <c r="AK158" i="40"/>
  <c r="CQ87" i="9" s="1"/>
  <c r="CQ29" i="7"/>
  <c r="AJ158" i="40"/>
  <c r="CQ29" i="9" s="1"/>
  <c r="Q91" i="9"/>
  <c r="K31" i="9"/>
  <c r="AJ152" i="26"/>
  <c r="CB43" i="9" s="1"/>
  <c r="CJ99" i="9"/>
  <c r="CI99" i="9"/>
  <c r="AJ130" i="36"/>
  <c r="AI130" i="36"/>
  <c r="Q33" i="7" s="1"/>
  <c r="S52" i="9"/>
  <c r="R52" i="9"/>
  <c r="DW23" i="9"/>
  <c r="DV23" i="9"/>
  <c r="Z142" i="30"/>
  <c r="Z141" i="30"/>
  <c r="Z137" i="30"/>
  <c r="AI130" i="27"/>
  <c r="Q42" i="7" s="1"/>
  <c r="Z149" i="21"/>
  <c r="AI149" i="21" s="1"/>
  <c r="BS48" i="7" s="1"/>
  <c r="DB106" i="9"/>
  <c r="DA106" i="9"/>
  <c r="CX106" i="9"/>
  <c r="CY106" i="9"/>
  <c r="DA44" i="7"/>
  <c r="AA129" i="59"/>
  <c r="AA151" i="59"/>
  <c r="AA139" i="59"/>
  <c r="AA163" i="59"/>
  <c r="AA170" i="59"/>
  <c r="AA142" i="59"/>
  <c r="AA123" i="59"/>
  <c r="AA172" i="59"/>
  <c r="AA134" i="59"/>
  <c r="AA144" i="59"/>
  <c r="AA136" i="59"/>
  <c r="CF53" i="7"/>
  <c r="CG53" i="7"/>
  <c r="CP53" i="7"/>
  <c r="CO53" i="7"/>
  <c r="AJ132" i="61"/>
  <c r="AB156" i="42"/>
  <c r="AB154" i="42" s="1"/>
  <c r="AB157" i="42"/>
  <c r="AK160" i="43"/>
  <c r="CW84" i="9" s="1"/>
  <c r="AJ160" i="43"/>
  <c r="CW26" i="9" s="1"/>
  <c r="CW26" i="7"/>
  <c r="L28" i="7"/>
  <c r="M28" i="7"/>
  <c r="AW28" i="7"/>
  <c r="AV28" i="7"/>
  <c r="AK140" i="39"/>
  <c r="AU88" i="9" s="1"/>
  <c r="AJ140" i="39"/>
  <c r="AU30" i="9" s="1"/>
  <c r="AB172" i="38"/>
  <c r="AB169" i="38"/>
  <c r="AB174" i="38"/>
  <c r="AC172" i="41"/>
  <c r="AC174" i="41"/>
  <c r="AC170" i="41"/>
  <c r="AC162" i="38"/>
  <c r="DU21" i="7"/>
  <c r="CY25" i="9"/>
  <c r="CX25" i="9"/>
  <c r="Q132" i="35"/>
  <c r="Q61" i="35"/>
  <c r="CQ42" i="7"/>
  <c r="AJ158" i="27"/>
  <c r="CQ42" i="9" s="1"/>
  <c r="AJ166" i="52"/>
  <c r="DL17" i="9" s="1"/>
  <c r="AI166" i="52"/>
  <c r="DL17" i="7" s="1"/>
  <c r="AB137" i="32"/>
  <c r="AB139" i="32"/>
  <c r="AB136" i="32"/>
  <c r="AB138" i="32"/>
  <c r="AB143" i="32"/>
  <c r="AB142" i="32"/>
  <c r="AB133" i="30"/>
  <c r="AB134" i="30"/>
  <c r="AB145" i="61"/>
  <c r="AB147" i="61"/>
  <c r="DP52" i="9"/>
  <c r="DQ52" i="9"/>
  <c r="CX112" i="9"/>
  <c r="CY112" i="9"/>
  <c r="CY54" i="7"/>
  <c r="CX54" i="7"/>
  <c r="DQ18" i="7"/>
  <c r="DP18" i="7"/>
  <c r="DQ45" i="9"/>
  <c r="DP45" i="9"/>
  <c r="AV83" i="9"/>
  <c r="AW83" i="9"/>
  <c r="AA145" i="43"/>
  <c r="DD53" i="9"/>
  <c r="DE53" i="9"/>
  <c r="CL45" i="7"/>
  <c r="CM45" i="7"/>
  <c r="DQ51" i="9"/>
  <c r="DP51" i="9"/>
  <c r="R125" i="59"/>
  <c r="Z132" i="24"/>
  <c r="T125" i="18"/>
  <c r="T61" i="18"/>
  <c r="AB135" i="23"/>
  <c r="AA169" i="23"/>
  <c r="AA172" i="23"/>
  <c r="AJ173" i="23"/>
  <c r="EG46" i="9" s="1"/>
  <c r="AK173" i="23"/>
  <c r="EG104" i="9" s="1"/>
  <c r="AK171" i="23"/>
  <c r="EA104" i="9" s="1"/>
  <c r="AJ171" i="23"/>
  <c r="EA46" i="9" s="1"/>
  <c r="AK161" i="23"/>
  <c r="CZ104" i="9" s="1"/>
  <c r="AJ161" i="23"/>
  <c r="CZ46" i="9" s="1"/>
  <c r="AJ128" i="41"/>
  <c r="AK128" i="41"/>
  <c r="AB170" i="38"/>
  <c r="AC61" i="42"/>
  <c r="S61" i="56"/>
  <c r="AJ160" i="48"/>
  <c r="CW21" i="9" s="1"/>
  <c r="AK160" i="48"/>
  <c r="CW79" i="9" s="1"/>
  <c r="CW21" i="7"/>
  <c r="AK167" i="47"/>
  <c r="DO80" i="9" s="1"/>
  <c r="AJ167" i="47"/>
  <c r="DO22" i="9" s="1"/>
  <c r="CX29" i="7"/>
  <c r="CY29" i="7"/>
  <c r="Z162" i="33"/>
  <c r="Z151" i="33"/>
  <c r="AI151" i="33" s="1"/>
  <c r="BY36" i="7" s="1"/>
  <c r="Z152" i="33"/>
  <c r="AJ124" i="33"/>
  <c r="AK124" i="33"/>
  <c r="CG96" i="9"/>
  <c r="AK158" i="31"/>
  <c r="CQ96" i="9" s="1"/>
  <c r="AJ158" i="31"/>
  <c r="CQ38" i="9" s="1"/>
  <c r="CH91" i="9"/>
  <c r="AK160" i="27"/>
  <c r="CW100" i="9" s="1"/>
  <c r="AJ160" i="27"/>
  <c r="CW42" i="9" s="1"/>
  <c r="T45" i="9"/>
  <c r="CY82" i="9"/>
  <c r="CX82" i="9"/>
  <c r="AB169" i="35"/>
  <c r="AI133" i="25"/>
  <c r="Z44" i="7" s="1"/>
  <c r="AK133" i="25"/>
  <c r="Z102" i="9" s="1"/>
  <c r="DL10" i="7"/>
  <c r="R31" i="7"/>
  <c r="S31" i="7"/>
  <c r="AK127" i="61"/>
  <c r="AJ127" i="61"/>
  <c r="AI127" i="61"/>
  <c r="K52" i="7" s="1"/>
  <c r="CF104" i="9"/>
  <c r="CG104" i="9"/>
  <c r="T125" i="61"/>
  <c r="CL50" i="7"/>
  <c r="CM50" i="7"/>
  <c r="DB34" i="7"/>
  <c r="DA34" i="7"/>
  <c r="P125" i="50"/>
  <c r="P128" i="31"/>
  <c r="DS110" i="9"/>
  <c r="DT110" i="9"/>
  <c r="EB101" i="9"/>
  <c r="EC101" i="9"/>
  <c r="R128" i="19"/>
  <c r="R61" i="19"/>
  <c r="R176" i="19" s="1"/>
  <c r="Z142" i="27"/>
  <c r="Z61" i="27"/>
  <c r="Z131" i="27"/>
  <c r="Z132" i="27"/>
  <c r="Z130" i="27"/>
  <c r="R129" i="27"/>
  <c r="R17" i="27"/>
  <c r="R132" i="27" s="1"/>
  <c r="AB127" i="27"/>
  <c r="AB128" i="27" s="1"/>
  <c r="AB124" i="27"/>
  <c r="T104" i="28"/>
  <c r="T163" i="28"/>
  <c r="CW41" i="7"/>
  <c r="AJ160" i="28"/>
  <c r="CW41" i="9" s="1"/>
  <c r="EG31" i="7"/>
  <c r="AJ173" i="38"/>
  <c r="EG31" i="9" s="1"/>
  <c r="AK173" i="38"/>
  <c r="EG89" i="9" s="1"/>
  <c r="Z169" i="38"/>
  <c r="Z170" i="38"/>
  <c r="Z172" i="38"/>
  <c r="Z174" i="38"/>
  <c r="AK161" i="38"/>
  <c r="CZ89" i="9" s="1"/>
  <c r="AJ161" i="38"/>
  <c r="CZ31" i="9" s="1"/>
  <c r="AI160" i="38"/>
  <c r="CW31" i="7" s="1"/>
  <c r="AA158" i="38"/>
  <c r="AJ158" i="38" s="1"/>
  <c r="CQ31" i="9" s="1"/>
  <c r="AA44" i="38"/>
  <c r="AA159" i="38" s="1"/>
  <c r="P129" i="52"/>
  <c r="P71" i="52"/>
  <c r="P115" i="52" s="1"/>
  <c r="Q67" i="52"/>
  <c r="Q127" i="52"/>
  <c r="AI127" i="52" s="1"/>
  <c r="K17" i="7" s="1"/>
  <c r="M17" i="7" s="1"/>
  <c r="T123" i="52"/>
  <c r="T64" i="52"/>
  <c r="AA169" i="52"/>
  <c r="AJ169" i="52" s="1"/>
  <c r="DU17" i="9" s="1"/>
  <c r="AA60" i="52"/>
  <c r="T157" i="52"/>
  <c r="T44" i="52"/>
  <c r="T159" i="52" s="1"/>
  <c r="Q44" i="52"/>
  <c r="Q159" i="52" s="1"/>
  <c r="Q156" i="52"/>
  <c r="DM16" i="7"/>
  <c r="DN16" i="7"/>
  <c r="S164" i="53"/>
  <c r="S104" i="53"/>
  <c r="P104" i="53"/>
  <c r="P165" i="53" s="1"/>
  <c r="P163" i="53"/>
  <c r="AJ173" i="53"/>
  <c r="EG16" i="9" s="1"/>
  <c r="AK173" i="53"/>
  <c r="EG74" i="9" s="1"/>
  <c r="AK160" i="53"/>
  <c r="CW74" i="9" s="1"/>
  <c r="AJ160" i="53"/>
  <c r="CW16" i="9" s="1"/>
  <c r="S156" i="53"/>
  <c r="S44" i="53"/>
  <c r="S159" i="53" s="1"/>
  <c r="P156" i="53"/>
  <c r="P44" i="53"/>
  <c r="P159" i="53" s="1"/>
  <c r="R154" i="53"/>
  <c r="R44" i="53"/>
  <c r="R159" i="53" s="1"/>
  <c r="AA148" i="53"/>
  <c r="AA149" i="53" s="1"/>
  <c r="AA60" i="53"/>
  <c r="T32" i="53"/>
  <c r="T146" i="53"/>
  <c r="S145" i="53"/>
  <c r="S32" i="53"/>
  <c r="Q139" i="53"/>
  <c r="Q61" i="53"/>
  <c r="Q176" i="53" s="1"/>
  <c r="AI176" i="53" s="1"/>
  <c r="AC166" i="54"/>
  <c r="AC60" i="54"/>
  <c r="S164" i="54"/>
  <c r="S50" i="54"/>
  <c r="S165" i="54" s="1"/>
  <c r="T163" i="54"/>
  <c r="T50" i="54"/>
  <c r="T165" i="54" s="1"/>
  <c r="AA155" i="54"/>
  <c r="AA60" i="54"/>
  <c r="Z60" i="54"/>
  <c r="S32" i="54"/>
  <c r="T144" i="54"/>
  <c r="T32" i="54"/>
  <c r="T147" i="54" s="1"/>
  <c r="R131" i="54"/>
  <c r="AA131" i="54" s="1"/>
  <c r="R17" i="54"/>
  <c r="R132" i="54" s="1"/>
  <c r="AA132" i="54" s="1"/>
  <c r="T130" i="54"/>
  <c r="AC130" i="54" s="1"/>
  <c r="T17" i="54"/>
  <c r="T132" i="54" s="1"/>
  <c r="AC132" i="54" s="1"/>
  <c r="Z130" i="54"/>
  <c r="AI130" i="54"/>
  <c r="Q15" i="7" s="1"/>
  <c r="S15" i="7" s="1"/>
  <c r="AI115" i="55"/>
  <c r="Q86" i="55"/>
  <c r="AB82" i="55"/>
  <c r="AK169" i="56"/>
  <c r="DU71" i="9" s="1"/>
  <c r="AA153" i="56"/>
  <c r="AA142" i="56"/>
  <c r="AA139" i="56"/>
  <c r="AA162" i="56"/>
  <c r="AA151" i="56"/>
  <c r="AA172" i="56"/>
  <c r="AA174" i="56"/>
  <c r="AA138" i="56"/>
  <c r="AA157" i="56"/>
  <c r="AA144" i="56"/>
  <c r="AA163" i="56"/>
  <c r="AA158" i="56"/>
  <c r="AA140" i="56"/>
  <c r="AA150" i="56"/>
  <c r="AA137" i="56"/>
  <c r="AA141" i="56"/>
  <c r="AA171" i="56"/>
  <c r="AA173" i="56"/>
  <c r="AA123" i="56"/>
  <c r="AA129" i="56"/>
  <c r="AA135" i="56"/>
  <c r="AA136" i="56"/>
  <c r="AA134" i="56"/>
  <c r="AA156" i="56"/>
  <c r="AA152" i="56"/>
  <c r="AA133" i="56"/>
  <c r="AA143" i="56"/>
  <c r="R131" i="56"/>
  <c r="R17" i="56"/>
  <c r="R132" i="56" s="1"/>
  <c r="AB127" i="56"/>
  <c r="AB61" i="56"/>
  <c r="T13" i="56"/>
  <c r="T128" i="56" s="1"/>
  <c r="T127" i="56"/>
  <c r="R124" i="56"/>
  <c r="R10" i="56"/>
  <c r="R125" i="56" s="1"/>
  <c r="S134" i="58"/>
  <c r="S61" i="58"/>
  <c r="R164" i="59"/>
  <c r="R50" i="59"/>
  <c r="R165" i="59" s="1"/>
  <c r="S163" i="59"/>
  <c r="S50" i="59"/>
  <c r="Z155" i="59"/>
  <c r="Z61" i="59"/>
  <c r="Q155" i="59"/>
  <c r="AI155" i="59" s="1"/>
  <c r="CH10" i="7" s="1"/>
  <c r="Q44" i="59"/>
  <c r="Q159" i="59" s="1"/>
  <c r="T124" i="20"/>
  <c r="T10" i="20"/>
  <c r="T125" i="20" s="1"/>
  <c r="S13" i="20"/>
  <c r="S126" i="20"/>
  <c r="AB127" i="20" s="1"/>
  <c r="AB128" i="20" s="1"/>
  <c r="T130" i="20"/>
  <c r="AC130" i="20" s="1"/>
  <c r="T17" i="20"/>
  <c r="T132" i="20" s="1"/>
  <c r="AC132" i="20" s="1"/>
  <c r="AA138" i="20"/>
  <c r="AA136" i="20"/>
  <c r="Q146" i="20"/>
  <c r="Q32" i="20"/>
  <c r="CY50" i="9"/>
  <c r="CL43" i="7"/>
  <c r="AI130" i="50"/>
  <c r="Q19" i="7" s="1"/>
  <c r="S19" i="7" s="1"/>
  <c r="AK130" i="50"/>
  <c r="AA164" i="33"/>
  <c r="AA165" i="33"/>
  <c r="AB159" i="42"/>
  <c r="AJ162" i="39"/>
  <c r="DC30" i="9" s="1"/>
  <c r="CU54" i="7"/>
  <c r="CV54" i="7"/>
  <c r="CW52" i="7"/>
  <c r="AK160" i="61"/>
  <c r="CW110" i="9" s="1"/>
  <c r="AJ160" i="61"/>
  <c r="CW52" i="9" s="1"/>
  <c r="Z138" i="61"/>
  <c r="Z61" i="61"/>
  <c r="Z139" i="61"/>
  <c r="Z143" i="61"/>
  <c r="Z142" i="61"/>
  <c r="Z141" i="61"/>
  <c r="AJ167" i="20"/>
  <c r="DO49" i="9" s="1"/>
  <c r="DO49" i="7"/>
  <c r="AJ169" i="41"/>
  <c r="DU28" i="9" s="1"/>
  <c r="AK169" i="41"/>
  <c r="DU86" i="9" s="1"/>
  <c r="AI148" i="40"/>
  <c r="Z149" i="40"/>
  <c r="AA159" i="37"/>
  <c r="AA61" i="37"/>
  <c r="DS33" i="7"/>
  <c r="DT33" i="7"/>
  <c r="AB61" i="36"/>
  <c r="AB125" i="36"/>
  <c r="AC137" i="29"/>
  <c r="AC142" i="29"/>
  <c r="AC141" i="29"/>
  <c r="AC139" i="29"/>
  <c r="AC136" i="29"/>
  <c r="AC130" i="35"/>
  <c r="AC131" i="35"/>
  <c r="AB176" i="34"/>
  <c r="DS94" i="9"/>
  <c r="DT94" i="9"/>
  <c r="AA125" i="25"/>
  <c r="DQ104" i="9"/>
  <c r="DP104" i="9"/>
  <c r="Q61" i="46"/>
  <c r="DN81" i="9"/>
  <c r="DM81" i="9"/>
  <c r="CI27" i="7"/>
  <c r="CJ27" i="7"/>
  <c r="CJ30" i="9"/>
  <c r="CI30" i="9"/>
  <c r="AD110" i="9"/>
  <c r="AE110" i="9"/>
  <c r="CJ36" i="9"/>
  <c r="CI36" i="9"/>
  <c r="DA42" i="7"/>
  <c r="AA164" i="36"/>
  <c r="AA165" i="36" s="1"/>
  <c r="AI130" i="20"/>
  <c r="Q49" i="7" s="1"/>
  <c r="Z130" i="20"/>
  <c r="CX18" i="9"/>
  <c r="CY18" i="9"/>
  <c r="CO35" i="7"/>
  <c r="CP35" i="7"/>
  <c r="AA146" i="26"/>
  <c r="AA145" i="26"/>
  <c r="P147" i="35"/>
  <c r="DS93" i="9"/>
  <c r="DT93" i="9"/>
  <c r="AA125" i="36"/>
  <c r="AA61" i="36"/>
  <c r="DA36" i="7"/>
  <c r="DB36" i="7"/>
  <c r="AC163" i="30"/>
  <c r="AV45" i="7"/>
  <c r="P125" i="40"/>
  <c r="S147" i="48"/>
  <c r="S61" i="48"/>
  <c r="S147" i="47"/>
  <c r="AJ158" i="21"/>
  <c r="CQ48" i="9" s="1"/>
  <c r="AK158" i="21"/>
  <c r="CQ106" i="9" s="1"/>
  <c r="AK128" i="40"/>
  <c r="CL38" i="9"/>
  <c r="EH103" i="9"/>
  <c r="EI103" i="9"/>
  <c r="V49" i="7"/>
  <c r="BW47" i="9"/>
  <c r="BX47" i="9"/>
  <c r="CY96" i="9"/>
  <c r="CX96" i="9"/>
  <c r="CR98" i="9"/>
  <c r="CS98" i="9"/>
  <c r="AV41" i="9"/>
  <c r="AW41" i="9"/>
  <c r="Z148" i="45"/>
  <c r="AK155" i="23"/>
  <c r="AJ155" i="23"/>
  <c r="DM47" i="7"/>
  <c r="DN47" i="7"/>
  <c r="AI141" i="22"/>
  <c r="AX47" i="7" s="1"/>
  <c r="DY35" i="7"/>
  <c r="DZ35" i="7"/>
  <c r="T128" i="63"/>
  <c r="T61" i="63"/>
  <c r="T176" i="63" s="1"/>
  <c r="AJ159" i="63"/>
  <c r="CT54" i="9" s="1"/>
  <c r="AK159" i="63"/>
  <c r="CT112" i="9" s="1"/>
  <c r="DN54" i="9"/>
  <c r="DM54" i="9"/>
  <c r="AC137" i="39"/>
  <c r="CF33" i="7"/>
  <c r="CG33" i="7"/>
  <c r="AK168" i="30"/>
  <c r="DR97" i="9" s="1"/>
  <c r="AJ168" i="30"/>
  <c r="DR39" i="9" s="1"/>
  <c r="AI125" i="25"/>
  <c r="H44" i="7" s="1"/>
  <c r="CJ11" i="7"/>
  <c r="DM11" i="7"/>
  <c r="DN11" i="7"/>
  <c r="CP46" i="7"/>
  <c r="CO46" i="7"/>
  <c r="CF37" i="7"/>
  <c r="CG37" i="7"/>
  <c r="AB172" i="39"/>
  <c r="AB171" i="39"/>
  <c r="AB174" i="39"/>
  <c r="AJ166" i="39"/>
  <c r="DL30" i="9" s="1"/>
  <c r="Q50" i="39"/>
  <c r="Q165" i="39" s="1"/>
  <c r="Q164" i="39"/>
  <c r="P132" i="62"/>
  <c r="BW53" i="7"/>
  <c r="BX53" i="7"/>
  <c r="AV52" i="7"/>
  <c r="AW52" i="7"/>
  <c r="AC170" i="20"/>
  <c r="AC174" i="20"/>
  <c r="AC172" i="20"/>
  <c r="AA125" i="62"/>
  <c r="AA61" i="62"/>
  <c r="AB144" i="36"/>
  <c r="AB135" i="36"/>
  <c r="AB163" i="36"/>
  <c r="EI46" i="7"/>
  <c r="EH46" i="7"/>
  <c r="CG39" i="7"/>
  <c r="CF39" i="7"/>
  <c r="AA157" i="43"/>
  <c r="AA156" i="43"/>
  <c r="AA159" i="43"/>
  <c r="AA127" i="29"/>
  <c r="AA128" i="29" s="1"/>
  <c r="CO93" i="9"/>
  <c r="CP93" i="9"/>
  <c r="CG111" i="9"/>
  <c r="CF111" i="9"/>
  <c r="Z123" i="45"/>
  <c r="Z151" i="23"/>
  <c r="EB47" i="7"/>
  <c r="EC47" i="7"/>
  <c r="AK133" i="32"/>
  <c r="Z95" i="9" s="1"/>
  <c r="AJ133" i="32"/>
  <c r="Z37" i="9" s="1"/>
  <c r="Z169" i="61"/>
  <c r="AI169" i="61" s="1"/>
  <c r="DU52" i="7" s="1"/>
  <c r="Z170" i="61"/>
  <c r="AI170" i="61" s="1"/>
  <c r="DX52" i="7" s="1"/>
  <c r="S147" i="61"/>
  <c r="S61" i="61"/>
  <c r="AA139" i="44"/>
  <c r="AA137" i="44"/>
  <c r="AA142" i="44"/>
  <c r="AA143" i="44"/>
  <c r="AA136" i="44"/>
  <c r="AA141" i="44"/>
  <c r="AA138" i="44"/>
  <c r="AI132" i="32"/>
  <c r="W37" i="7" s="1"/>
  <c r="R125" i="51"/>
  <c r="EC92" i="9"/>
  <c r="EB92" i="9"/>
  <c r="AC162" i="22"/>
  <c r="AJ161" i="22"/>
  <c r="CZ47" i="9" s="1"/>
  <c r="Q98" i="22"/>
  <c r="Q157" i="22"/>
  <c r="AI157" i="22" s="1"/>
  <c r="CN47" i="7" s="1"/>
  <c r="T98" i="22"/>
  <c r="CJ47" i="7"/>
  <c r="CI47" i="7"/>
  <c r="AJ160" i="24"/>
  <c r="CW45" i="9" s="1"/>
  <c r="AK160" i="24"/>
  <c r="CW103" i="9" s="1"/>
  <c r="Z152" i="24"/>
  <c r="Z151" i="24"/>
  <c r="AI151" i="24"/>
  <c r="BY45" i="7" s="1"/>
  <c r="P86" i="24"/>
  <c r="P146" i="24"/>
  <c r="Q86" i="24"/>
  <c r="Q144" i="24"/>
  <c r="Z143" i="24"/>
  <c r="AI143" i="24" s="1"/>
  <c r="BD45" i="7" s="1"/>
  <c r="Z139" i="24"/>
  <c r="AI139" i="24"/>
  <c r="AR45" i="7" s="1"/>
  <c r="Z137" i="24"/>
  <c r="Z141" i="24"/>
  <c r="AI138" i="24"/>
  <c r="AO45" i="7" s="1"/>
  <c r="Z136" i="24"/>
  <c r="AI136" i="24" s="1"/>
  <c r="AI45" i="7" s="1"/>
  <c r="AA170" i="24"/>
  <c r="AA172" i="24"/>
  <c r="AA174" i="24"/>
  <c r="AC169" i="24"/>
  <c r="AC170" i="24"/>
  <c r="AC172" i="24"/>
  <c r="R50" i="24"/>
  <c r="R165" i="24" s="1"/>
  <c r="R164" i="24"/>
  <c r="T50" i="24"/>
  <c r="T165" i="24" s="1"/>
  <c r="T163" i="24"/>
  <c r="AA158" i="24"/>
  <c r="AA44" i="24"/>
  <c r="AA159" i="24" s="1"/>
  <c r="AA61" i="24"/>
  <c r="T157" i="24"/>
  <c r="T44" i="24"/>
  <c r="T159" i="24" s="1"/>
  <c r="Q157" i="24"/>
  <c r="AI157" i="24" s="1"/>
  <c r="CN45" i="7" s="1"/>
  <c r="Q61" i="24"/>
  <c r="AB156" i="24"/>
  <c r="AB44" i="24"/>
  <c r="AB159" i="24" s="1"/>
  <c r="P44" i="24"/>
  <c r="P159" i="24" s="1"/>
  <c r="P154" i="24"/>
  <c r="CF45" i="7"/>
  <c r="AB152" i="24"/>
  <c r="AB162" i="24"/>
  <c r="AK151" i="24"/>
  <c r="BY103" i="9" s="1"/>
  <c r="AK150" i="24"/>
  <c r="BV103" i="9" s="1"/>
  <c r="AJ150" i="24"/>
  <c r="BV45" i="9" s="1"/>
  <c r="AA142" i="24"/>
  <c r="AA138" i="24"/>
  <c r="AA139" i="24"/>
  <c r="AJ166" i="25"/>
  <c r="DL44" i="9" s="1"/>
  <c r="DL44" i="7"/>
  <c r="Q163" i="25"/>
  <c r="Q104" i="25"/>
  <c r="Q155" i="27"/>
  <c r="AI155" i="27" s="1"/>
  <c r="CH42" i="7" s="1"/>
  <c r="Q98" i="27"/>
  <c r="Q115" i="27" s="1"/>
  <c r="T163" i="36"/>
  <c r="T104" i="36"/>
  <c r="H54" i="8"/>
  <c r="AK166" i="21"/>
  <c r="DL106" i="9" s="1"/>
  <c r="CP48" i="7"/>
  <c r="CO48" i="7"/>
  <c r="DM48" i="7"/>
  <c r="DN48" i="7"/>
  <c r="P163" i="21"/>
  <c r="P104" i="21"/>
  <c r="AK82" i="21"/>
  <c r="AC139" i="21"/>
  <c r="AK173" i="21"/>
  <c r="EG106" i="9" s="1"/>
  <c r="AJ173" i="21"/>
  <c r="EG48" i="9" s="1"/>
  <c r="Z171" i="21"/>
  <c r="Z61" i="21"/>
  <c r="AJ166" i="21"/>
  <c r="DL48" i="9" s="1"/>
  <c r="S164" i="21"/>
  <c r="S50" i="21"/>
  <c r="AB156" i="21"/>
  <c r="AB44" i="21"/>
  <c r="AB159" i="21" s="1"/>
  <c r="AB61" i="21"/>
  <c r="AA44" i="21"/>
  <c r="AA159" i="21" s="1"/>
  <c r="AA155" i="21"/>
  <c r="T154" i="21"/>
  <c r="T44" i="21"/>
  <c r="T159" i="21" s="1"/>
  <c r="AB148" i="21"/>
  <c r="R145" i="21"/>
  <c r="R32" i="21"/>
  <c r="R147" i="21" s="1"/>
  <c r="AA147" i="21" s="1"/>
  <c r="AW48" i="7"/>
  <c r="AV48" i="7"/>
  <c r="AA137" i="21"/>
  <c r="AA141" i="21"/>
  <c r="AA142" i="21"/>
  <c r="AA136" i="21"/>
  <c r="AA138" i="21"/>
  <c r="AA139" i="21"/>
  <c r="AA61" i="21"/>
  <c r="AJ158" i="22"/>
  <c r="CQ47" i="9" s="1"/>
  <c r="AB174" i="22"/>
  <c r="T163" i="23"/>
  <c r="T104" i="23"/>
  <c r="T165" i="23" s="1"/>
  <c r="P126" i="23"/>
  <c r="P13" i="23"/>
  <c r="AB137" i="38"/>
  <c r="AB140" i="40"/>
  <c r="AB28" i="40"/>
  <c r="AW29" i="9"/>
  <c r="AV29" i="9"/>
  <c r="AA136" i="40"/>
  <c r="AA139" i="40"/>
  <c r="AA142" i="40"/>
  <c r="AA141" i="40"/>
  <c r="AA137" i="40"/>
  <c r="T131" i="40"/>
  <c r="AC131" i="40" s="1"/>
  <c r="T17" i="40"/>
  <c r="T132" i="40" s="1"/>
  <c r="AC132" i="40" s="1"/>
  <c r="AC130" i="40"/>
  <c r="AA172" i="41"/>
  <c r="AA171" i="41"/>
  <c r="AA170" i="41"/>
  <c r="AB172" i="41"/>
  <c r="AB171" i="41"/>
  <c r="AB152" i="41"/>
  <c r="P158" i="41"/>
  <c r="Q157" i="41"/>
  <c r="T44" i="41"/>
  <c r="T159" i="41" s="1"/>
  <c r="AC159" i="41" s="1"/>
  <c r="T154" i="41"/>
  <c r="P154" i="41"/>
  <c r="P44" i="41"/>
  <c r="AC140" i="41"/>
  <c r="AA142" i="41"/>
  <c r="AA139" i="41"/>
  <c r="AA138" i="41"/>
  <c r="AA136" i="41"/>
  <c r="AA141" i="41"/>
  <c r="AA61" i="41"/>
  <c r="AA174" i="42"/>
  <c r="AA172" i="42"/>
  <c r="AB150" i="42"/>
  <c r="AB162" i="42"/>
  <c r="AB151" i="42"/>
  <c r="AB161" i="42"/>
  <c r="AB152" i="42"/>
  <c r="AB139" i="42"/>
  <c r="AB138" i="42"/>
  <c r="AC171" i="42"/>
  <c r="AC170" i="42"/>
  <c r="AC174" i="42"/>
  <c r="AC172" i="42"/>
  <c r="DU26" i="7"/>
  <c r="AJ169" i="43"/>
  <c r="DU26" i="9" s="1"/>
  <c r="AK167" i="43"/>
  <c r="DO84" i="9" s="1"/>
  <c r="Q157" i="43"/>
  <c r="Q98" i="43"/>
  <c r="AB156" i="43"/>
  <c r="T98" i="43"/>
  <c r="T115" i="43" s="1"/>
  <c r="T154" i="43"/>
  <c r="T32" i="46"/>
  <c r="T144" i="46"/>
  <c r="T131" i="46"/>
  <c r="T17" i="46"/>
  <c r="T132" i="46" s="1"/>
  <c r="T61" i="46"/>
  <c r="AC129" i="46"/>
  <c r="AC60" i="46"/>
  <c r="R129" i="46"/>
  <c r="AA131" i="46" s="1"/>
  <c r="R17" i="46"/>
  <c r="R132" i="46" s="1"/>
  <c r="AA132" i="46" s="1"/>
  <c r="AA133" i="48"/>
  <c r="AA162" i="48"/>
  <c r="AJ136" i="18"/>
  <c r="AI51" i="9" s="1"/>
  <c r="AI136" i="18"/>
  <c r="AI51" i="7" s="1"/>
  <c r="AK136" i="18"/>
  <c r="AI109" i="9" s="1"/>
  <c r="AJ137" i="18"/>
  <c r="AL51" i="9" s="1"/>
  <c r="AK137" i="18"/>
  <c r="AL109" i="9" s="1"/>
  <c r="AI137" i="18"/>
  <c r="AL51" i="7" s="1"/>
  <c r="AI162" i="21"/>
  <c r="DC48" i="7" s="1"/>
  <c r="AK162" i="21"/>
  <c r="DC106" i="9" s="1"/>
  <c r="AI174" i="19"/>
  <c r="EJ50" i="7" s="1"/>
  <c r="AI128" i="62"/>
  <c r="N53" i="7" s="1"/>
  <c r="AC152" i="19"/>
  <c r="AJ173" i="20"/>
  <c r="EG49" i="9" s="1"/>
  <c r="AK173" i="20"/>
  <c r="EG107" i="9" s="1"/>
  <c r="AI129" i="50"/>
  <c r="Z132" i="50"/>
  <c r="AK166" i="44"/>
  <c r="DL83" i="9" s="1"/>
  <c r="AJ166" i="44"/>
  <c r="DL25" i="9" s="1"/>
  <c r="AC61" i="43"/>
  <c r="AC152" i="42"/>
  <c r="AC151" i="42"/>
  <c r="Z139" i="29"/>
  <c r="AI139" i="29" s="1"/>
  <c r="AR40" i="7" s="1"/>
  <c r="Z170" i="31"/>
  <c r="AB137" i="34"/>
  <c r="AB142" i="34"/>
  <c r="AB141" i="34"/>
  <c r="AB136" i="34"/>
  <c r="P147" i="36"/>
  <c r="AB134" i="32"/>
  <c r="AB133" i="32"/>
  <c r="AI127" i="38"/>
  <c r="K31" i="7" s="1"/>
  <c r="Z128" i="38"/>
  <c r="AK127" i="38"/>
  <c r="AA146" i="32"/>
  <c r="AA145" i="32"/>
  <c r="AJ130" i="30"/>
  <c r="AA164" i="23"/>
  <c r="AA165" i="23"/>
  <c r="AB133" i="24"/>
  <c r="AB145" i="43"/>
  <c r="AI132" i="41"/>
  <c r="W28" i="7" s="1"/>
  <c r="Y28" i="7" s="1"/>
  <c r="AI130" i="53"/>
  <c r="Q16" i="7" s="1"/>
  <c r="S16" i="7" s="1"/>
  <c r="AK130" i="53"/>
  <c r="V49" i="9"/>
  <c r="U49" i="9"/>
  <c r="AA164" i="18"/>
  <c r="AA165" i="18" s="1"/>
  <c r="AB147" i="40"/>
  <c r="EC99" i="9"/>
  <c r="EB99" i="9"/>
  <c r="CL111" i="9"/>
  <c r="CM111" i="9"/>
  <c r="P61" i="59"/>
  <c r="P125" i="59"/>
  <c r="AC159" i="62"/>
  <c r="AC61" i="62"/>
  <c r="AB131" i="20"/>
  <c r="AB132" i="20"/>
  <c r="DN21" i="7"/>
  <c r="DM21" i="7"/>
  <c r="AC172" i="40"/>
  <c r="Z169" i="33"/>
  <c r="Z172" i="33"/>
  <c r="Z174" i="33"/>
  <c r="DM18" i="7"/>
  <c r="AC162" i="41"/>
  <c r="AJ166" i="36"/>
  <c r="DL33" i="9" s="1"/>
  <c r="DL33" i="7"/>
  <c r="AA159" i="56"/>
  <c r="AA128" i="45"/>
  <c r="AA61" i="45"/>
  <c r="CG27" i="7"/>
  <c r="CF27" i="7"/>
  <c r="AI162" i="39"/>
  <c r="DC30" i="7" s="1"/>
  <c r="Z144" i="34"/>
  <c r="Z163" i="34"/>
  <c r="AI163" i="34" s="1"/>
  <c r="Z135" i="34"/>
  <c r="AC170" i="30"/>
  <c r="AC172" i="30"/>
  <c r="AC169" i="30"/>
  <c r="DS45" i="7"/>
  <c r="DT45" i="7"/>
  <c r="AB61" i="41"/>
  <c r="T125" i="21"/>
  <c r="AB164" i="21"/>
  <c r="AE41" i="7"/>
  <c r="AD41" i="7"/>
  <c r="T159" i="22"/>
  <c r="R125" i="38"/>
  <c r="Z151" i="31"/>
  <c r="AI130" i="35"/>
  <c r="Q34" i="7" s="1"/>
  <c r="Z148" i="57"/>
  <c r="CJ17" i="7"/>
  <c r="CI17" i="7"/>
  <c r="CX22" i="7"/>
  <c r="CY22" i="7"/>
  <c r="DP28" i="7"/>
  <c r="DQ28" i="7"/>
  <c r="AJ157" i="27"/>
  <c r="CN42" i="9" s="1"/>
  <c r="AK157" i="27"/>
  <c r="CN100" i="9" s="1"/>
  <c r="AA159" i="61"/>
  <c r="AA61" i="61"/>
  <c r="AV110" i="9"/>
  <c r="AW110" i="9"/>
  <c r="Z172" i="61"/>
  <c r="AI172" i="61" s="1"/>
  <c r="ED52" i="7" s="1"/>
  <c r="AB151" i="61"/>
  <c r="AB162" i="61"/>
  <c r="AW33" i="7"/>
  <c r="AV33" i="7"/>
  <c r="EC34" i="7"/>
  <c r="EB34" i="7"/>
  <c r="CQ40" i="7"/>
  <c r="AJ158" i="29"/>
  <c r="CQ40" i="9" s="1"/>
  <c r="AA147" i="55"/>
  <c r="AA146" i="55"/>
  <c r="AA145" i="55"/>
  <c r="BW51" i="7"/>
  <c r="BX51" i="7"/>
  <c r="CF25" i="9"/>
  <c r="CG25" i="9"/>
  <c r="CY38" i="7"/>
  <c r="CX38" i="7"/>
  <c r="R128" i="46"/>
  <c r="P165" i="45"/>
  <c r="S165" i="34"/>
  <c r="AA136" i="32"/>
  <c r="AA138" i="32"/>
  <c r="AA141" i="32"/>
  <c r="AA137" i="32"/>
  <c r="AA142" i="32"/>
  <c r="CF47" i="7"/>
  <c r="CG47" i="7"/>
  <c r="S128" i="34"/>
  <c r="DS96" i="9"/>
  <c r="R125" i="43"/>
  <c r="R125" i="41"/>
  <c r="EH49" i="7"/>
  <c r="DP14" i="7"/>
  <c r="DQ14" i="7"/>
  <c r="DQ13" i="9"/>
  <c r="DP13" i="9"/>
  <c r="Q132" i="53"/>
  <c r="Q159" i="54"/>
  <c r="Q147" i="55"/>
  <c r="AA168" i="55"/>
  <c r="AA159" i="55"/>
  <c r="AA163" i="55"/>
  <c r="AA135" i="55"/>
  <c r="AA142" i="55"/>
  <c r="CJ18" i="7"/>
  <c r="AA174" i="21"/>
  <c r="Z138" i="22"/>
  <c r="AI138" i="22" s="1"/>
  <c r="AO47" i="7" s="1"/>
  <c r="S127" i="22"/>
  <c r="AB127" i="22" s="1"/>
  <c r="AB128" i="22" s="1"/>
  <c r="S67" i="22"/>
  <c r="AA172" i="22"/>
  <c r="AJ167" i="22"/>
  <c r="DO47" i="9" s="1"/>
  <c r="AJ153" i="22"/>
  <c r="CE47" i="9" s="1"/>
  <c r="AK153" i="22"/>
  <c r="CE105" i="9" s="1"/>
  <c r="Q149" i="22"/>
  <c r="AA149" i="22"/>
  <c r="AA141" i="22"/>
  <c r="AA136" i="22"/>
  <c r="Z44" i="23"/>
  <c r="Z159" i="23" s="1"/>
  <c r="AK159" i="23" s="1"/>
  <c r="CT104" i="9" s="1"/>
  <c r="Z158" i="23"/>
  <c r="AI158" i="23" s="1"/>
  <c r="CQ46" i="7" s="1"/>
  <c r="R155" i="23"/>
  <c r="R44" i="23"/>
  <c r="R159" i="23" s="1"/>
  <c r="AB154" i="23"/>
  <c r="AB44" i="23"/>
  <c r="AB159" i="23" s="1"/>
  <c r="Z152" i="23"/>
  <c r="AA144" i="23"/>
  <c r="AA135" i="23"/>
  <c r="AB141" i="23"/>
  <c r="AA134" i="23"/>
  <c r="AA133" i="23"/>
  <c r="AB123" i="23"/>
  <c r="AB10" i="23"/>
  <c r="S123" i="23"/>
  <c r="S10" i="23"/>
  <c r="AA163" i="24"/>
  <c r="AA135" i="24"/>
  <c r="AA127" i="24"/>
  <c r="AA128" i="24" s="1"/>
  <c r="AC123" i="24"/>
  <c r="AC10" i="24"/>
  <c r="CL44" i="7"/>
  <c r="CM44" i="7"/>
  <c r="EI44" i="7"/>
  <c r="EH44" i="7"/>
  <c r="S133" i="25"/>
  <c r="AB133" i="25" s="1"/>
  <c r="Q130" i="25"/>
  <c r="Z130" i="25" s="1"/>
  <c r="Q17" i="25"/>
  <c r="AB130" i="25"/>
  <c r="Z131" i="25"/>
  <c r="AK131" i="25" s="1"/>
  <c r="T102" i="9" s="1"/>
  <c r="R129" i="25"/>
  <c r="AA131" i="25" s="1"/>
  <c r="R17" i="25"/>
  <c r="S127" i="25"/>
  <c r="S13" i="25"/>
  <c r="S128" i="25" s="1"/>
  <c r="P124" i="25"/>
  <c r="P10" i="25"/>
  <c r="AA152" i="26"/>
  <c r="AA162" i="26"/>
  <c r="S162" i="26"/>
  <c r="AB162" i="26" s="1"/>
  <c r="AK161" i="26"/>
  <c r="CZ101" i="9" s="1"/>
  <c r="AJ161" i="26"/>
  <c r="CZ43" i="9" s="1"/>
  <c r="AA158" i="26"/>
  <c r="AA44" i="26"/>
  <c r="R157" i="26"/>
  <c r="R44" i="26"/>
  <c r="R159" i="26" s="1"/>
  <c r="AB44" i="26"/>
  <c r="AB154" i="26"/>
  <c r="S44" i="26"/>
  <c r="S154" i="26"/>
  <c r="AA149" i="26"/>
  <c r="P32" i="26"/>
  <c r="P147" i="26" s="1"/>
  <c r="P144" i="26"/>
  <c r="AB138" i="26"/>
  <c r="AB136" i="26"/>
  <c r="AB142" i="26"/>
  <c r="Q134" i="26"/>
  <c r="T131" i="26"/>
  <c r="AC131" i="26" s="1"/>
  <c r="T17" i="26"/>
  <c r="T132" i="26" s="1"/>
  <c r="AC132" i="26" s="1"/>
  <c r="P130" i="26"/>
  <c r="P17" i="26"/>
  <c r="Q17" i="26"/>
  <c r="Q132" i="26" s="1"/>
  <c r="Q129" i="26"/>
  <c r="T129" i="27"/>
  <c r="T71" i="27"/>
  <c r="AK115" i="27"/>
  <c r="AA115" i="27"/>
  <c r="S169" i="27"/>
  <c r="T168" i="27"/>
  <c r="AK167" i="27"/>
  <c r="DO100" i="9" s="1"/>
  <c r="AJ167" i="27"/>
  <c r="DO42" i="9" s="1"/>
  <c r="E23" i="6"/>
  <c r="T50" i="27"/>
  <c r="T164" i="27"/>
  <c r="P164" i="27"/>
  <c r="P50" i="27"/>
  <c r="P165" i="27" s="1"/>
  <c r="Q50" i="27"/>
  <c r="Q165" i="27" s="1"/>
  <c r="Q163" i="27"/>
  <c r="T44" i="27"/>
  <c r="T159" i="27" s="1"/>
  <c r="T158" i="27"/>
  <c r="AA154" i="27"/>
  <c r="AA44" i="27"/>
  <c r="AA159" i="27" s="1"/>
  <c r="R44" i="27"/>
  <c r="R159" i="27" s="1"/>
  <c r="R154" i="27"/>
  <c r="AB152" i="27"/>
  <c r="AC130" i="28"/>
  <c r="S67" i="28"/>
  <c r="AK115" i="28"/>
  <c r="AA115" i="28"/>
  <c r="AJ173" i="28"/>
  <c r="EG41" i="9" s="1"/>
  <c r="AK173" i="28"/>
  <c r="EG99" i="9" s="1"/>
  <c r="Q164" i="28"/>
  <c r="Q50" i="28"/>
  <c r="R50" i="28"/>
  <c r="R165" i="28" s="1"/>
  <c r="R163" i="28"/>
  <c r="AC61" i="28"/>
  <c r="AB144" i="28"/>
  <c r="AB163" i="28"/>
  <c r="AB135" i="28"/>
  <c r="Q32" i="28"/>
  <c r="Q147" i="28" s="1"/>
  <c r="Q144" i="28"/>
  <c r="AJ150" i="29"/>
  <c r="BV40" i="9" s="1"/>
  <c r="AK150" i="29"/>
  <c r="BV98" i="9" s="1"/>
  <c r="AK82" i="29"/>
  <c r="AA82" i="29"/>
  <c r="P71" i="29"/>
  <c r="P115" i="29" s="1"/>
  <c r="P129" i="29"/>
  <c r="T67" i="29"/>
  <c r="T127" i="29"/>
  <c r="AC127" i="29" s="1"/>
  <c r="AC128" i="29" s="1"/>
  <c r="DT40" i="7"/>
  <c r="DS40" i="7"/>
  <c r="AK161" i="29"/>
  <c r="CZ98" i="9" s="1"/>
  <c r="AI160" i="29"/>
  <c r="AC149" i="29"/>
  <c r="AA152" i="30"/>
  <c r="AA162" i="30"/>
  <c r="AA151" i="30"/>
  <c r="EC39" i="7"/>
  <c r="EB39" i="7"/>
  <c r="Z169" i="30"/>
  <c r="Z170" i="30"/>
  <c r="AI170" i="30" s="1"/>
  <c r="DX39" i="7" s="1"/>
  <c r="Z174" i="30"/>
  <c r="DT39" i="7"/>
  <c r="AJ167" i="30"/>
  <c r="DO39" i="9" s="1"/>
  <c r="AK167" i="30"/>
  <c r="DO97" i="9" s="1"/>
  <c r="AB143" i="30"/>
  <c r="AB136" i="30"/>
  <c r="AB141" i="30"/>
  <c r="AC132" i="30"/>
  <c r="Q131" i="30"/>
  <c r="R130" i="30"/>
  <c r="AA130" i="30" s="1"/>
  <c r="R17" i="30"/>
  <c r="R132" i="30" s="1"/>
  <c r="AA132" i="30" s="1"/>
  <c r="AB131" i="30"/>
  <c r="AB132" i="30"/>
  <c r="S124" i="30"/>
  <c r="Z123" i="30"/>
  <c r="AI123" i="30" s="1"/>
  <c r="Z10" i="30"/>
  <c r="AI157" i="31"/>
  <c r="R163" i="31"/>
  <c r="R50" i="31"/>
  <c r="R165" i="31" s="1"/>
  <c r="AB156" i="31"/>
  <c r="AB44" i="31"/>
  <c r="AB159" i="31" s="1"/>
  <c r="Z172" i="32"/>
  <c r="Z174" i="32"/>
  <c r="Z169" i="32"/>
  <c r="AB139" i="33"/>
  <c r="AB136" i="33"/>
  <c r="AB138" i="33"/>
  <c r="AB141" i="33"/>
  <c r="AI134" i="33"/>
  <c r="P126" i="33"/>
  <c r="P67" i="33"/>
  <c r="P128" i="33" s="1"/>
  <c r="S174" i="33"/>
  <c r="AJ173" i="33"/>
  <c r="EG36" i="9" s="1"/>
  <c r="AK173" i="33"/>
  <c r="EG94" i="9" s="1"/>
  <c r="AC154" i="33"/>
  <c r="AC44" i="33"/>
  <c r="AC159" i="33" s="1"/>
  <c r="R44" i="33"/>
  <c r="R159" i="33" s="1"/>
  <c r="R154" i="33"/>
  <c r="T86" i="34"/>
  <c r="T145" i="34"/>
  <c r="S71" i="34"/>
  <c r="S129" i="34"/>
  <c r="AB131" i="34" s="1"/>
  <c r="S126" i="35"/>
  <c r="AB127" i="35" s="1"/>
  <c r="AB128" i="35" s="1"/>
  <c r="S67" i="35"/>
  <c r="AK115" i="35"/>
  <c r="AA115" i="35"/>
  <c r="Q145" i="37"/>
  <c r="Q86" i="37"/>
  <c r="AK82" i="37"/>
  <c r="AJ153" i="38"/>
  <c r="CE31" i="9" s="1"/>
  <c r="AK153" i="38"/>
  <c r="CE89" i="9" s="1"/>
  <c r="AC152" i="38"/>
  <c r="S144" i="38"/>
  <c r="Q32" i="38"/>
  <c r="Q144" i="38"/>
  <c r="AC140" i="38"/>
  <c r="AC28" i="38"/>
  <c r="AI133" i="38"/>
  <c r="R17" i="38"/>
  <c r="R132" i="38" s="1"/>
  <c r="R131" i="38"/>
  <c r="AA131" i="38" s="1"/>
  <c r="AC130" i="38"/>
  <c r="R127" i="38"/>
  <c r="R13" i="38"/>
  <c r="R128" i="38" s="1"/>
  <c r="Z123" i="38"/>
  <c r="Z10" i="38"/>
  <c r="T104" i="39"/>
  <c r="T165" i="39" s="1"/>
  <c r="T164" i="39"/>
  <c r="AJ160" i="39"/>
  <c r="CW30" i="9" s="1"/>
  <c r="S98" i="39"/>
  <c r="T98" i="39"/>
  <c r="AJ153" i="39"/>
  <c r="CE30" i="9" s="1"/>
  <c r="AK153" i="39"/>
  <c r="CE88" i="9" s="1"/>
  <c r="Z152" i="39"/>
  <c r="AC151" i="39"/>
  <c r="AC150" i="39"/>
  <c r="Z161" i="39"/>
  <c r="Z150" i="39"/>
  <c r="Z151" i="39"/>
  <c r="AA123" i="40"/>
  <c r="AA134" i="40"/>
  <c r="AA144" i="40"/>
  <c r="Q154" i="40"/>
  <c r="Q98" i="40"/>
  <c r="Q159" i="40" s="1"/>
  <c r="AB134" i="43"/>
  <c r="AC133" i="43"/>
  <c r="AC144" i="43"/>
  <c r="AI131" i="43"/>
  <c r="T26" i="7" s="1"/>
  <c r="V26" i="7" s="1"/>
  <c r="S67" i="43"/>
  <c r="S115" i="43" s="1"/>
  <c r="S126" i="43"/>
  <c r="AK115" i="43"/>
  <c r="AB115" i="43"/>
  <c r="R126" i="43"/>
  <c r="R13" i="43"/>
  <c r="R128" i="43" s="1"/>
  <c r="Q123" i="43"/>
  <c r="Q10" i="43"/>
  <c r="AI132" i="36"/>
  <c r="W33" i="7" s="1"/>
  <c r="Z164" i="35"/>
  <c r="Z165" i="35" s="1"/>
  <c r="AI165" i="35" s="1"/>
  <c r="DI34" i="7" s="1"/>
  <c r="DK34" i="7" s="1"/>
  <c r="AI163" i="35"/>
  <c r="AK166" i="53"/>
  <c r="DL74" i="9" s="1"/>
  <c r="AJ166" i="53"/>
  <c r="DL16" i="9" s="1"/>
  <c r="AK173" i="51"/>
  <c r="EG76" i="9" s="1"/>
  <c r="AJ173" i="51"/>
  <c r="EG18" i="9" s="1"/>
  <c r="AB144" i="20"/>
  <c r="AJ167" i="55"/>
  <c r="DO14" i="9" s="1"/>
  <c r="AK167" i="55"/>
  <c r="DO72" i="9" s="1"/>
  <c r="DO20" i="7"/>
  <c r="AJ167" i="49"/>
  <c r="DO20" i="9" s="1"/>
  <c r="AJ168" i="41"/>
  <c r="DR28" i="9" s="1"/>
  <c r="AK168" i="41"/>
  <c r="DR86" i="9" s="1"/>
  <c r="AI130" i="37"/>
  <c r="Q32" i="7" s="1"/>
  <c r="AB162" i="30"/>
  <c r="AB152" i="30"/>
  <c r="Q165" i="22"/>
  <c r="AC61" i="33"/>
  <c r="R125" i="23"/>
  <c r="AA145" i="21"/>
  <c r="AA146" i="21"/>
  <c r="Z138" i="36"/>
  <c r="Z141" i="36"/>
  <c r="AI141" i="36" s="1"/>
  <c r="AX33" i="7" s="1"/>
  <c r="AZ33" i="7" s="1"/>
  <c r="AK124" i="27"/>
  <c r="AJ124" i="27"/>
  <c r="AB142" i="23"/>
  <c r="AB138" i="23"/>
  <c r="T125" i="38"/>
  <c r="AI131" i="38"/>
  <c r="T31" i="7" s="1"/>
  <c r="AJ132" i="32"/>
  <c r="W37" i="9" s="1"/>
  <c r="AK132" i="32"/>
  <c r="W95" i="9" s="1"/>
  <c r="AB61" i="31"/>
  <c r="AB164" i="34"/>
  <c r="AB165" i="34" s="1"/>
  <c r="AK159" i="61"/>
  <c r="AJ159" i="61"/>
  <c r="CT52" i="9" s="1"/>
  <c r="AC176" i="63"/>
  <c r="Z149" i="49"/>
  <c r="AJ148" i="49"/>
  <c r="BP20" i="9" s="1"/>
  <c r="CI100" i="9"/>
  <c r="CJ100" i="9"/>
  <c r="K78" i="9"/>
  <c r="M78" i="9" s="1"/>
  <c r="CH87" i="9"/>
  <c r="AA164" i="20"/>
  <c r="AA165" i="20"/>
  <c r="DT88" i="9"/>
  <c r="DS88" i="9"/>
  <c r="AI133" i="19"/>
  <c r="Z50" i="7" s="1"/>
  <c r="AK133" i="19"/>
  <c r="Z108" i="9" s="1"/>
  <c r="AA164" i="62"/>
  <c r="AA165" i="62" s="1"/>
  <c r="EI111" i="9"/>
  <c r="EH111" i="9"/>
  <c r="Z159" i="62"/>
  <c r="Z61" i="62"/>
  <c r="AA176" i="59"/>
  <c r="AC142" i="44"/>
  <c r="AC143" i="44"/>
  <c r="AC133" i="40"/>
  <c r="AC163" i="40"/>
  <c r="AK148" i="40"/>
  <c r="BP87" i="9" s="1"/>
  <c r="AB137" i="37"/>
  <c r="AB142" i="37"/>
  <c r="AB136" i="37"/>
  <c r="Z134" i="36"/>
  <c r="AI134" i="36" s="1"/>
  <c r="AC33" i="7" s="1"/>
  <c r="Z133" i="36"/>
  <c r="Z133" i="29"/>
  <c r="AI134" i="29"/>
  <c r="Z135" i="26"/>
  <c r="AI135" i="26" s="1"/>
  <c r="AF43" i="7" s="1"/>
  <c r="Z144" i="26"/>
  <c r="AI144" i="26" s="1"/>
  <c r="CH29" i="9"/>
  <c r="DS91" i="9"/>
  <c r="DT91" i="9"/>
  <c r="Z133" i="22"/>
  <c r="Z134" i="22"/>
  <c r="AI132" i="37"/>
  <c r="W32" i="7" s="1"/>
  <c r="DQ40" i="7"/>
  <c r="DP40" i="7"/>
  <c r="AC165" i="25"/>
  <c r="AK167" i="24"/>
  <c r="DO103" i="9" s="1"/>
  <c r="DO45" i="7"/>
  <c r="AK130" i="22"/>
  <c r="CK112" i="9"/>
  <c r="DN112" i="9"/>
  <c r="DM112" i="9"/>
  <c r="AK166" i="51"/>
  <c r="DL76" i="9" s="1"/>
  <c r="AV27" i="7"/>
  <c r="AW27" i="7"/>
  <c r="Z130" i="41"/>
  <c r="R128" i="32"/>
  <c r="AI134" i="27"/>
  <c r="AC42" i="7" s="1"/>
  <c r="DL26" i="7"/>
  <c r="AJ131" i="29"/>
  <c r="T40" i="9" s="1"/>
  <c r="AI151" i="26"/>
  <c r="BY43" i="7" s="1"/>
  <c r="AK151" i="26"/>
  <c r="BY101" i="9" s="1"/>
  <c r="EC96" i="9"/>
  <c r="EB96" i="9"/>
  <c r="AV87" i="9"/>
  <c r="AW87" i="9"/>
  <c r="CS51" i="7"/>
  <c r="CR51" i="7"/>
  <c r="Q61" i="18"/>
  <c r="DT109" i="9"/>
  <c r="DS109" i="9"/>
  <c r="EB109" i="9"/>
  <c r="EC109" i="9"/>
  <c r="P128" i="19"/>
  <c r="P61" i="19"/>
  <c r="BX50" i="9"/>
  <c r="DT95" i="9"/>
  <c r="DS95" i="9"/>
  <c r="AK134" i="22"/>
  <c r="AC105" i="9" s="1"/>
  <c r="DW12" i="7"/>
  <c r="DV12" i="7"/>
  <c r="Q147" i="42"/>
  <c r="AJ132" i="41"/>
  <c r="W28" i="9" s="1"/>
  <c r="Y28" i="9" s="1"/>
  <c r="AB148" i="32"/>
  <c r="AA136" i="23"/>
  <c r="AA139" i="23"/>
  <c r="AA141" i="23"/>
  <c r="AA143" i="23"/>
  <c r="T165" i="46"/>
  <c r="P61" i="54"/>
  <c r="P147" i="54"/>
  <c r="AB159" i="38"/>
  <c r="AB61" i="38"/>
  <c r="AA125" i="23"/>
  <c r="AA61" i="23"/>
  <c r="T128" i="57"/>
  <c r="S61" i="55"/>
  <c r="S125" i="55"/>
  <c r="T128" i="55"/>
  <c r="T61" i="55"/>
  <c r="CH41" i="9"/>
  <c r="Z132" i="20"/>
  <c r="AI132" i="20" s="1"/>
  <c r="W49" i="7" s="1"/>
  <c r="AB135" i="43"/>
  <c r="AB123" i="43"/>
  <c r="S125" i="52"/>
  <c r="AI173" i="21"/>
  <c r="EG48" i="7" s="1"/>
  <c r="AJ167" i="21"/>
  <c r="DO48" i="9" s="1"/>
  <c r="AK167" i="21"/>
  <c r="DO106" i="9" s="1"/>
  <c r="CG48" i="7"/>
  <c r="CF48" i="7"/>
  <c r="T131" i="21"/>
  <c r="AC131" i="21" s="1"/>
  <c r="T71" i="21"/>
  <c r="T132" i="21" s="1"/>
  <c r="AC132" i="21" s="1"/>
  <c r="P129" i="21"/>
  <c r="P71" i="21"/>
  <c r="P132" i="21" s="1"/>
  <c r="AK115" i="21"/>
  <c r="AA115" i="21"/>
  <c r="R123" i="21"/>
  <c r="R10" i="21"/>
  <c r="EH47" i="7"/>
  <c r="EI47" i="7"/>
  <c r="AJ171" i="22"/>
  <c r="EA47" i="9" s="1"/>
  <c r="AK171" i="22"/>
  <c r="EA105" i="9" s="1"/>
  <c r="AK152" i="22"/>
  <c r="CB105" i="9" s="1"/>
  <c r="AJ151" i="22"/>
  <c r="BY47" i="9" s="1"/>
  <c r="AB148" i="22"/>
  <c r="AB149" i="22" s="1"/>
  <c r="P67" i="23"/>
  <c r="AI115" i="23"/>
  <c r="AJ167" i="23"/>
  <c r="DO46" i="9" s="1"/>
  <c r="S166" i="23"/>
  <c r="AC162" i="23"/>
  <c r="AC151" i="23"/>
  <c r="Q98" i="24"/>
  <c r="Q159" i="24" s="1"/>
  <c r="AI159" i="24" s="1"/>
  <c r="CT45" i="7" s="1"/>
  <c r="S32" i="24"/>
  <c r="S144" i="24"/>
  <c r="AJ140" i="24"/>
  <c r="AU45" i="9" s="1"/>
  <c r="AK140" i="24"/>
  <c r="AU103" i="9" s="1"/>
  <c r="CR44" i="9"/>
  <c r="AC141" i="25"/>
  <c r="AC139" i="25"/>
  <c r="Z134" i="25"/>
  <c r="AI134" i="25" s="1"/>
  <c r="AC44" i="7" s="1"/>
  <c r="S174" i="25"/>
  <c r="AI150" i="26"/>
  <c r="BV43" i="7" s="1"/>
  <c r="AI171" i="26"/>
  <c r="EA43" i="7" s="1"/>
  <c r="AK167" i="26"/>
  <c r="DO101" i="9" s="1"/>
  <c r="AJ167" i="26"/>
  <c r="DO43" i="9" s="1"/>
  <c r="Q124" i="26"/>
  <c r="AI124" i="26" s="1"/>
  <c r="Q10" i="26"/>
  <c r="R10" i="26"/>
  <c r="R123" i="26"/>
  <c r="S86" i="27"/>
  <c r="S144" i="27"/>
  <c r="AB144" i="27" s="1"/>
  <c r="Z133" i="27"/>
  <c r="AI133" i="27" s="1"/>
  <c r="Z42" i="7" s="1"/>
  <c r="AC172" i="28"/>
  <c r="AC169" i="28"/>
  <c r="AJ171" i="32"/>
  <c r="EA37" i="9" s="1"/>
  <c r="AK171" i="32"/>
  <c r="EA95" i="9" s="1"/>
  <c r="AI170" i="32"/>
  <c r="DX37" i="7" s="1"/>
  <c r="AI169" i="32"/>
  <c r="DU37" i="7" s="1"/>
  <c r="AK113" i="32"/>
  <c r="S157" i="34"/>
  <c r="S44" i="34"/>
  <c r="S159" i="34" s="1"/>
  <c r="AC155" i="34"/>
  <c r="AC44" i="34"/>
  <c r="AC159" i="34" s="1"/>
  <c r="T44" i="34"/>
  <c r="T154" i="34"/>
  <c r="AA151" i="34"/>
  <c r="AA152" i="34"/>
  <c r="AB152" i="36"/>
  <c r="AK131" i="36"/>
  <c r="T91" i="9" s="1"/>
  <c r="AJ131" i="36"/>
  <c r="T33" i="9" s="1"/>
  <c r="Q31" i="9"/>
  <c r="AK82" i="38"/>
  <c r="AA174" i="41"/>
  <c r="AJ127" i="47"/>
  <c r="AK127" i="47"/>
  <c r="Q164" i="47"/>
  <c r="Q104" i="47"/>
  <c r="Q165" i="47" s="1"/>
  <c r="P98" i="47"/>
  <c r="P156" i="47"/>
  <c r="Q154" i="47"/>
  <c r="Q98" i="47"/>
  <c r="Q159" i="47" s="1"/>
  <c r="Z115" i="47"/>
  <c r="Q86" i="47"/>
  <c r="AB82" i="47"/>
  <c r="Q129" i="48"/>
  <c r="AI129" i="48" s="1"/>
  <c r="Q71" i="48"/>
  <c r="P175" i="48"/>
  <c r="AC173" i="48"/>
  <c r="AC60" i="48"/>
  <c r="P144" i="49"/>
  <c r="P86" i="49"/>
  <c r="P147" i="49" s="1"/>
  <c r="P137" i="49"/>
  <c r="S126" i="49"/>
  <c r="S13" i="49"/>
  <c r="AJ173" i="52"/>
  <c r="EG17" i="9" s="1"/>
  <c r="AB139" i="63"/>
  <c r="AK131" i="41"/>
  <c r="T86" i="9" s="1"/>
  <c r="V86" i="9" s="1"/>
  <c r="AJ131" i="41"/>
  <c r="T28" i="9" s="1"/>
  <c r="V28" i="9" s="1"/>
  <c r="AC159" i="44"/>
  <c r="AI162" i="44"/>
  <c r="DC25" i="7" s="1"/>
  <c r="DE25" i="7" s="1"/>
  <c r="AJ162" i="44"/>
  <c r="DC25" i="9" s="1"/>
  <c r="DE25" i="9" s="1"/>
  <c r="AA156" i="45"/>
  <c r="AA159" i="45"/>
  <c r="AC162" i="42"/>
  <c r="DB52" i="7"/>
  <c r="Z143" i="18"/>
  <c r="Z142" i="18"/>
  <c r="Z139" i="18"/>
  <c r="AI131" i="44"/>
  <c r="T25" i="7" s="1"/>
  <c r="V25" i="7" s="1"/>
  <c r="AK167" i="52"/>
  <c r="DO75" i="9" s="1"/>
  <c r="DO17" i="7"/>
  <c r="Q147" i="51"/>
  <c r="AB139" i="23"/>
  <c r="AJ140" i="21"/>
  <c r="AU48" i="9" s="1"/>
  <c r="AK140" i="21"/>
  <c r="AU106" i="9" s="1"/>
  <c r="AB149" i="36"/>
  <c r="AA132" i="26"/>
  <c r="AI150" i="24"/>
  <c r="BV45" i="7" s="1"/>
  <c r="AA156" i="40"/>
  <c r="AA157" i="40"/>
  <c r="T61" i="35"/>
  <c r="T176" i="35" s="1"/>
  <c r="T132" i="35"/>
  <c r="AC132" i="35" s="1"/>
  <c r="T132" i="22"/>
  <c r="AC132" i="22" s="1"/>
  <c r="AI131" i="24"/>
  <c r="T45" i="7" s="1"/>
  <c r="AK131" i="24"/>
  <c r="AC61" i="23"/>
  <c r="AC141" i="23"/>
  <c r="AJ130" i="53"/>
  <c r="Z132" i="40"/>
  <c r="AI132" i="40" s="1"/>
  <c r="W29" i="7" s="1"/>
  <c r="Y29" i="7" s="1"/>
  <c r="L39" i="7"/>
  <c r="M39" i="7"/>
  <c r="AI148" i="49"/>
  <c r="BP20" i="7" s="1"/>
  <c r="CS108" i="9"/>
  <c r="CR108" i="9"/>
  <c r="AJ133" i="61"/>
  <c r="Z52" i="9" s="1"/>
  <c r="AI133" i="61"/>
  <c r="Z52" i="7" s="1"/>
  <c r="AJ162" i="31"/>
  <c r="DC38" i="9" s="1"/>
  <c r="Z176" i="37"/>
  <c r="AJ131" i="40"/>
  <c r="AI131" i="40"/>
  <c r="T29" i="7" s="1"/>
  <c r="V29" i="7" s="1"/>
  <c r="CS85" i="9"/>
  <c r="CR85" i="9"/>
  <c r="CG49" i="9"/>
  <c r="CF49" i="9"/>
  <c r="BX111" i="9"/>
  <c r="AJ173" i="41"/>
  <c r="EG28" i="9" s="1"/>
  <c r="Q147" i="63"/>
  <c r="AJ151" i="62"/>
  <c r="BY53" i="9" s="1"/>
  <c r="AI151" i="62"/>
  <c r="BY53" i="7" s="1"/>
  <c r="AK151" i="62"/>
  <c r="BY111" i="9" s="1"/>
  <c r="AK131" i="53"/>
  <c r="T74" i="9" s="1"/>
  <c r="V74" i="9" s="1"/>
  <c r="DA111" i="9"/>
  <c r="DB111" i="9"/>
  <c r="AJ148" i="62"/>
  <c r="BP53" i="9" s="1"/>
  <c r="Z149" i="62"/>
  <c r="AI149" i="62" s="1"/>
  <c r="BS53" i="7" s="1"/>
  <c r="T128" i="49"/>
  <c r="AI134" i="19"/>
  <c r="AC50" i="7" s="1"/>
  <c r="DP21" i="7"/>
  <c r="DQ21" i="7"/>
  <c r="Z134" i="45"/>
  <c r="AJ160" i="41"/>
  <c r="CW28" i="9" s="1"/>
  <c r="AK130" i="37"/>
  <c r="AK173" i="41"/>
  <c r="EG86" i="9" s="1"/>
  <c r="AK172" i="38"/>
  <c r="ED89" i="9" s="1"/>
  <c r="AJ173" i="42"/>
  <c r="EG27" i="9" s="1"/>
  <c r="AK173" i="42"/>
  <c r="EG85" i="9" s="1"/>
  <c r="AB161" i="40"/>
  <c r="AB150" i="40"/>
  <c r="AB174" i="23"/>
  <c r="AB172" i="23"/>
  <c r="DS82" i="9"/>
  <c r="DT82" i="9"/>
  <c r="DB41" i="7"/>
  <c r="DA41" i="7"/>
  <c r="AC61" i="20"/>
  <c r="AC137" i="20"/>
  <c r="AC139" i="20"/>
  <c r="AC138" i="20"/>
  <c r="AC136" i="20"/>
  <c r="AC142" i="20"/>
  <c r="EH34" i="9"/>
  <c r="EI34" i="9"/>
  <c r="S61" i="40"/>
  <c r="S125" i="40"/>
  <c r="AA145" i="19"/>
  <c r="AA146" i="19"/>
  <c r="AB135" i="26"/>
  <c r="AB144" i="26"/>
  <c r="DT48" i="9"/>
  <c r="DS48" i="9"/>
  <c r="P61" i="46"/>
  <c r="CG112" i="9"/>
  <c r="CF112" i="9"/>
  <c r="AC170" i="63"/>
  <c r="AC174" i="63"/>
  <c r="CL39" i="9"/>
  <c r="CM39" i="9"/>
  <c r="EB36" i="9"/>
  <c r="EC36" i="9"/>
  <c r="Z61" i="44"/>
  <c r="CF29" i="7"/>
  <c r="CG29" i="7"/>
  <c r="EH33" i="7"/>
  <c r="EI33" i="7"/>
  <c r="Q128" i="21"/>
  <c r="AK135" i="18"/>
  <c r="AF109" i="9" s="1"/>
  <c r="AI135" i="18"/>
  <c r="AF51" i="7" s="1"/>
  <c r="AJ135" i="18"/>
  <c r="AF51" i="9" s="1"/>
  <c r="S159" i="45"/>
  <c r="AA138" i="23"/>
  <c r="AW52" i="9"/>
  <c r="AV52" i="9"/>
  <c r="Z174" i="61"/>
  <c r="AA135" i="61"/>
  <c r="AA163" i="61"/>
  <c r="AA144" i="61"/>
  <c r="CF93" i="9"/>
  <c r="CG93" i="9"/>
  <c r="AB149" i="35"/>
  <c r="CY42" i="7"/>
  <c r="CX42" i="7"/>
  <c r="AB163" i="23"/>
  <c r="AJ169" i="18"/>
  <c r="DU51" i="9" s="1"/>
  <c r="AI169" i="18"/>
  <c r="DU51" i="7" s="1"/>
  <c r="AK169" i="18"/>
  <c r="DU109" i="9" s="1"/>
  <c r="AI141" i="18"/>
  <c r="AX51" i="7" s="1"/>
  <c r="AI130" i="19"/>
  <c r="Q50" i="7" s="1"/>
  <c r="AJ130" i="19"/>
  <c r="CJ12" i="7"/>
  <c r="CI12" i="7"/>
  <c r="Q125" i="52"/>
  <c r="T159" i="48"/>
  <c r="S165" i="23"/>
  <c r="AC143" i="36"/>
  <c r="AC142" i="36"/>
  <c r="AC138" i="36"/>
  <c r="AC137" i="36"/>
  <c r="CJ32" i="9"/>
  <c r="CI32" i="9"/>
  <c r="CI31" i="7"/>
  <c r="CJ31" i="7"/>
  <c r="AA136" i="35"/>
  <c r="AA143" i="35"/>
  <c r="AA139" i="35"/>
  <c r="AA142" i="35"/>
  <c r="AA138" i="35"/>
  <c r="P61" i="20"/>
  <c r="AJ156" i="28"/>
  <c r="CK41" i="9" s="1"/>
  <c r="AK156" i="28"/>
  <c r="AA159" i="59"/>
  <c r="Z131" i="53"/>
  <c r="AJ131" i="53" s="1"/>
  <c r="T16" i="9" s="1"/>
  <c r="V16" i="9" s="1"/>
  <c r="AI131" i="53"/>
  <c r="T16" i="7" s="1"/>
  <c r="V16" i="7" s="1"/>
  <c r="CW14" i="7"/>
  <c r="CY14" i="7" s="1"/>
  <c r="AJ160" i="55"/>
  <c r="CW14" i="9" s="1"/>
  <c r="CY14" i="9" s="1"/>
  <c r="AK160" i="55"/>
  <c r="CW72" i="9" s="1"/>
  <c r="BW38" i="9"/>
  <c r="BX38" i="9"/>
  <c r="Q61" i="58"/>
  <c r="Q132" i="58"/>
  <c r="T137" i="21"/>
  <c r="Z137" i="21"/>
  <c r="Z141" i="21"/>
  <c r="Z136" i="21"/>
  <c r="AB135" i="21"/>
  <c r="Q133" i="21"/>
  <c r="AC128" i="21"/>
  <c r="Z162" i="22"/>
  <c r="AI162" i="22" s="1"/>
  <c r="DC47" i="7" s="1"/>
  <c r="Z152" i="22"/>
  <c r="AI152" i="22" s="1"/>
  <c r="CB47" i="7" s="1"/>
  <c r="AJ160" i="22"/>
  <c r="CW47" i="9" s="1"/>
  <c r="AK160" i="22"/>
  <c r="CW105" i="9" s="1"/>
  <c r="AC156" i="22"/>
  <c r="AC61" i="22"/>
  <c r="Z154" i="22"/>
  <c r="AI154" i="22" s="1"/>
  <c r="Z44" i="22"/>
  <c r="AK138" i="22"/>
  <c r="AO105" i="9" s="1"/>
  <c r="AA128" i="22"/>
  <c r="AA127" i="22"/>
  <c r="T13" i="22"/>
  <c r="T128" i="22" s="1"/>
  <c r="T126" i="22"/>
  <c r="AC127" i="22" s="1"/>
  <c r="AC128" i="22" s="1"/>
  <c r="Q13" i="22"/>
  <c r="Q128" i="22" s="1"/>
  <c r="Q126" i="22"/>
  <c r="Q148" i="23"/>
  <c r="Q50" i="25"/>
  <c r="Q164" i="25"/>
  <c r="R50" i="25"/>
  <c r="R165" i="25" s="1"/>
  <c r="R163" i="25"/>
  <c r="AA135" i="25" s="1"/>
  <c r="S157" i="25"/>
  <c r="S44" i="25"/>
  <c r="S159" i="25" s="1"/>
  <c r="AC151" i="25"/>
  <c r="S32" i="25"/>
  <c r="S147" i="25" s="1"/>
  <c r="S144" i="25"/>
  <c r="AB141" i="25"/>
  <c r="AB148" i="26"/>
  <c r="AK115" i="26"/>
  <c r="AA115" i="26"/>
  <c r="Q136" i="26"/>
  <c r="S128" i="26"/>
  <c r="AC124" i="26"/>
  <c r="AC10" i="26"/>
  <c r="AC125" i="26" s="1"/>
  <c r="AI129" i="27"/>
  <c r="AA174" i="27"/>
  <c r="AJ173" i="27"/>
  <c r="EG42" i="9" s="1"/>
  <c r="AK173" i="27"/>
  <c r="EG100" i="9" s="1"/>
  <c r="Q171" i="27"/>
  <c r="AI171" i="27" s="1"/>
  <c r="EA42" i="7" s="1"/>
  <c r="AA169" i="27"/>
  <c r="BX41" i="7"/>
  <c r="BW41" i="7"/>
  <c r="P86" i="28"/>
  <c r="P144" i="28"/>
  <c r="S129" i="28"/>
  <c r="AB131" i="28" s="1"/>
  <c r="S17" i="28"/>
  <c r="S132" i="28" s="1"/>
  <c r="AB132" i="28" s="1"/>
  <c r="AA127" i="28"/>
  <c r="AJ127" i="28" s="1"/>
  <c r="S126" i="28"/>
  <c r="AB127" i="28" s="1"/>
  <c r="S13" i="28"/>
  <c r="R124" i="28"/>
  <c r="R10" i="28"/>
  <c r="AJ124" i="28"/>
  <c r="AJ173" i="29"/>
  <c r="EG40" i="9" s="1"/>
  <c r="S104" i="29"/>
  <c r="S165" i="29" s="1"/>
  <c r="S163" i="29"/>
  <c r="P155" i="29"/>
  <c r="P44" i="29"/>
  <c r="P159" i="29" s="1"/>
  <c r="AA154" i="29"/>
  <c r="AA44" i="29"/>
  <c r="AA159" i="29" s="1"/>
  <c r="AA140" i="29"/>
  <c r="AA28" i="29"/>
  <c r="AB143" i="29"/>
  <c r="AB137" i="29"/>
  <c r="AB139" i="29"/>
  <c r="AB136" i="29"/>
  <c r="Q104" i="30"/>
  <c r="Q164" i="30"/>
  <c r="AJ153" i="30"/>
  <c r="CE39" i="9" s="1"/>
  <c r="AK153" i="30"/>
  <c r="CE97" i="9" s="1"/>
  <c r="Q158" i="30"/>
  <c r="AI158" i="30" s="1"/>
  <c r="Q44" i="30"/>
  <c r="Q159" i="30" s="1"/>
  <c r="AI159" i="30" s="1"/>
  <c r="CT39" i="7" s="1"/>
  <c r="AB156" i="30"/>
  <c r="AB44" i="30"/>
  <c r="AC148" i="30"/>
  <c r="AC149" i="30" s="1"/>
  <c r="S32" i="30"/>
  <c r="S147" i="30" s="1"/>
  <c r="S144" i="30"/>
  <c r="CL38" i="7"/>
  <c r="CM38" i="7"/>
  <c r="DM38" i="7"/>
  <c r="DN38" i="7"/>
  <c r="P86" i="31"/>
  <c r="P32" i="31"/>
  <c r="P145" i="31"/>
  <c r="AA140" i="31"/>
  <c r="AA28" i="31"/>
  <c r="AA61" i="31" s="1"/>
  <c r="AC143" i="31"/>
  <c r="AC138" i="31"/>
  <c r="AC137" i="31"/>
  <c r="AC142" i="31"/>
  <c r="AJ170" i="32"/>
  <c r="DX37" i="9" s="1"/>
  <c r="P164" i="32"/>
  <c r="P50" i="32"/>
  <c r="AA152" i="32"/>
  <c r="AA151" i="32"/>
  <c r="AC151" i="33"/>
  <c r="AA151" i="33"/>
  <c r="AA152" i="33"/>
  <c r="AA162" i="33"/>
  <c r="AC131" i="33"/>
  <c r="AC132" i="33"/>
  <c r="S13" i="33"/>
  <c r="S128" i="33" s="1"/>
  <c r="S127" i="33"/>
  <c r="AC128" i="33"/>
  <c r="AA127" i="33"/>
  <c r="AA128" i="33" s="1"/>
  <c r="AB61" i="33"/>
  <c r="AB124" i="33"/>
  <c r="Z113" i="34"/>
  <c r="AC169" i="34"/>
  <c r="AC172" i="34"/>
  <c r="AC174" i="34"/>
  <c r="AK172" i="34"/>
  <c r="ED93" i="9" s="1"/>
  <c r="DS35" i="7"/>
  <c r="DT35" i="7"/>
  <c r="AJ168" i="34"/>
  <c r="DR35" i="9" s="1"/>
  <c r="AJ166" i="34"/>
  <c r="DL35" i="9" s="1"/>
  <c r="AA162" i="34"/>
  <c r="AK161" i="34"/>
  <c r="CZ93" i="9" s="1"/>
  <c r="AJ161" i="34"/>
  <c r="CZ35" i="9" s="1"/>
  <c r="AA130" i="34"/>
  <c r="AA131" i="34"/>
  <c r="R129" i="34"/>
  <c r="R17" i="34"/>
  <c r="R132" i="34" s="1"/>
  <c r="Q127" i="34"/>
  <c r="Q61" i="34"/>
  <c r="Q176" i="34" s="1"/>
  <c r="Q13" i="34"/>
  <c r="Q128" i="34" s="1"/>
  <c r="P10" i="34"/>
  <c r="P124" i="34"/>
  <c r="EG34" i="7"/>
  <c r="AK173" i="35"/>
  <c r="EG92" i="9" s="1"/>
  <c r="AB172" i="35"/>
  <c r="AB139" i="35"/>
  <c r="Z135" i="35"/>
  <c r="Z127" i="35"/>
  <c r="AA123" i="35"/>
  <c r="AA10" i="35"/>
  <c r="R125" i="35"/>
  <c r="CX33" i="7"/>
  <c r="CY33" i="7"/>
  <c r="AB158" i="36"/>
  <c r="AB44" i="36"/>
  <c r="AB159" i="36" s="1"/>
  <c r="T156" i="36"/>
  <c r="T44" i="36"/>
  <c r="T159" i="36" s="1"/>
  <c r="Q156" i="36"/>
  <c r="AI156" i="36" s="1"/>
  <c r="CK33" i="7" s="1"/>
  <c r="CM33" i="7" s="1"/>
  <c r="Q44" i="36"/>
  <c r="Q159" i="36" s="1"/>
  <c r="AI159" i="36" s="1"/>
  <c r="CT33" i="7" s="1"/>
  <c r="AJ155" i="36"/>
  <c r="AA151" i="36"/>
  <c r="AA152" i="36"/>
  <c r="Z151" i="36"/>
  <c r="Z162" i="36"/>
  <c r="AK150" i="36"/>
  <c r="BV91" i="9" s="1"/>
  <c r="AJ150" i="36"/>
  <c r="BV33" i="9" s="1"/>
  <c r="AA148" i="36"/>
  <c r="R32" i="36"/>
  <c r="R147" i="36" s="1"/>
  <c r="AA147" i="36" s="1"/>
  <c r="R145" i="36"/>
  <c r="AA145" i="36" s="1"/>
  <c r="AA139" i="36"/>
  <c r="AA136" i="36"/>
  <c r="Q124" i="36"/>
  <c r="AI124" i="36" s="1"/>
  <c r="E33" i="7" s="1"/>
  <c r="Q10" i="36"/>
  <c r="Q125" i="36" s="1"/>
  <c r="AI125" i="36" s="1"/>
  <c r="H33" i="7" s="1"/>
  <c r="R123" i="36"/>
  <c r="R10" i="36"/>
  <c r="AJ173" i="37"/>
  <c r="EG32" i="9" s="1"/>
  <c r="DQ32" i="7"/>
  <c r="DP32" i="7"/>
  <c r="R50" i="37"/>
  <c r="R165" i="37" s="1"/>
  <c r="R163" i="37"/>
  <c r="AC151" i="37"/>
  <c r="AC152" i="37"/>
  <c r="AC162" i="37"/>
  <c r="AI161" i="37"/>
  <c r="CZ32" i="7" s="1"/>
  <c r="AK161" i="37"/>
  <c r="CZ90" i="9" s="1"/>
  <c r="AJ161" i="37"/>
  <c r="CZ32" i="9" s="1"/>
  <c r="AK140" i="37"/>
  <c r="AU90" i="9" s="1"/>
  <c r="AJ140" i="37"/>
  <c r="AU32" i="9" s="1"/>
  <c r="AB131" i="37"/>
  <c r="AB130" i="37"/>
  <c r="AB132" i="37"/>
  <c r="T129" i="37"/>
  <c r="T17" i="37"/>
  <c r="T132" i="37" s="1"/>
  <c r="P129" i="37"/>
  <c r="P17" i="37"/>
  <c r="P132" i="37" s="1"/>
  <c r="R127" i="37"/>
  <c r="AA127" i="37" s="1"/>
  <c r="AA128" i="37" s="1"/>
  <c r="R13" i="37"/>
  <c r="R128" i="37" s="1"/>
  <c r="AA151" i="38"/>
  <c r="AA152" i="38"/>
  <c r="AA138" i="39"/>
  <c r="AA139" i="39"/>
  <c r="AA142" i="39"/>
  <c r="AA136" i="39"/>
  <c r="AJ173" i="39"/>
  <c r="EG30" i="9" s="1"/>
  <c r="AK173" i="39"/>
  <c r="EG88" i="9" s="1"/>
  <c r="AC143" i="39"/>
  <c r="AB123" i="39"/>
  <c r="T130" i="39"/>
  <c r="AC130" i="39" s="1"/>
  <c r="T17" i="39"/>
  <c r="P17" i="39"/>
  <c r="P130" i="39"/>
  <c r="Q129" i="39"/>
  <c r="AI129" i="39" s="1"/>
  <c r="Q17" i="39"/>
  <c r="AA127" i="39"/>
  <c r="AJ127" i="39" s="1"/>
  <c r="AA61" i="39"/>
  <c r="AA170" i="40"/>
  <c r="AA172" i="40"/>
  <c r="AA171" i="40"/>
  <c r="AA174" i="40"/>
  <c r="Z173" i="40"/>
  <c r="R163" i="45"/>
  <c r="R50" i="45"/>
  <c r="AC152" i="45"/>
  <c r="AC150" i="45"/>
  <c r="AA164" i="27"/>
  <c r="AA165" i="27" s="1"/>
  <c r="AA164" i="22"/>
  <c r="AA165" i="22" s="1"/>
  <c r="Q98" i="20"/>
  <c r="Q115" i="20" s="1"/>
  <c r="AA164" i="21"/>
  <c r="AA165" i="21" s="1"/>
  <c r="AB60" i="50"/>
  <c r="AJ167" i="19"/>
  <c r="DO50" i="9" s="1"/>
  <c r="AC164" i="33"/>
  <c r="AC165" i="33" s="1"/>
  <c r="AA141" i="63"/>
  <c r="R125" i="63"/>
  <c r="AJ130" i="62"/>
  <c r="AC174" i="18"/>
  <c r="AC170" i="18"/>
  <c r="AK131" i="20"/>
  <c r="T107" i="9" s="1"/>
  <c r="AC152" i="41"/>
  <c r="AC161" i="41"/>
  <c r="AJ159" i="23"/>
  <c r="CT46" i="9" s="1"/>
  <c r="AK155" i="59"/>
  <c r="S159" i="37"/>
  <c r="AA61" i="44"/>
  <c r="AB159" i="63"/>
  <c r="AB61" i="63"/>
  <c r="AJ157" i="63"/>
  <c r="AK157" i="63"/>
  <c r="CN112" i="9" s="1"/>
  <c r="EI108" i="9"/>
  <c r="EH108" i="9"/>
  <c r="BX49" i="7"/>
  <c r="BW49" i="7"/>
  <c r="P165" i="50"/>
  <c r="AW25" i="7"/>
  <c r="AV25" i="7"/>
  <c r="P147" i="51"/>
  <c r="AJ150" i="32"/>
  <c r="BV37" i="9" s="1"/>
  <c r="AK150" i="32"/>
  <c r="BV95" i="9" s="1"/>
  <c r="CL40" i="7"/>
  <c r="CM40" i="7"/>
  <c r="AB134" i="40"/>
  <c r="AK157" i="38"/>
  <c r="AJ157" i="38"/>
  <c r="AB152" i="61"/>
  <c r="CP52" i="9"/>
  <c r="CO52" i="9"/>
  <c r="CP41" i="9"/>
  <c r="CO41" i="9"/>
  <c r="AK172" i="18"/>
  <c r="ED109" i="9" s="1"/>
  <c r="AI172" i="18"/>
  <c r="ED51" i="7" s="1"/>
  <c r="Z162" i="18"/>
  <c r="AI162" i="18"/>
  <c r="DC51" i="7" s="1"/>
  <c r="Z151" i="18"/>
  <c r="CS51" i="9"/>
  <c r="CR51" i="9"/>
  <c r="AI132" i="18"/>
  <c r="W51" i="7" s="1"/>
  <c r="AK150" i="19"/>
  <c r="BV108" i="9" s="1"/>
  <c r="DB35" i="7"/>
  <c r="DA35" i="7"/>
  <c r="Q132" i="31"/>
  <c r="Z128" i="39"/>
  <c r="Z61" i="39"/>
  <c r="Q128" i="38"/>
  <c r="S159" i="35"/>
  <c r="P147" i="34"/>
  <c r="AC125" i="34"/>
  <c r="DO11" i="7"/>
  <c r="AJ167" i="58"/>
  <c r="DO11" i="9" s="1"/>
  <c r="AK167" i="58"/>
  <c r="DO69" i="9" s="1"/>
  <c r="T125" i="24"/>
  <c r="T128" i="24"/>
  <c r="AJ159" i="20"/>
  <c r="CT49" i="9" s="1"/>
  <c r="Z148" i="53"/>
  <c r="AI148" i="53" s="1"/>
  <c r="BP16" i="7" s="1"/>
  <c r="P147" i="52"/>
  <c r="Q159" i="57"/>
  <c r="AK171" i="21"/>
  <c r="EA106" i="9" s="1"/>
  <c r="AJ171" i="21"/>
  <c r="EA48" i="9" s="1"/>
  <c r="S98" i="21"/>
  <c r="S159" i="21" s="1"/>
  <c r="S67" i="21"/>
  <c r="S128" i="21" s="1"/>
  <c r="S156" i="21"/>
  <c r="AI155" i="21"/>
  <c r="CH48" i="7" s="1"/>
  <c r="S154" i="21"/>
  <c r="T146" i="21"/>
  <c r="T32" i="21"/>
  <c r="P146" i="21"/>
  <c r="P32" i="21"/>
  <c r="Q145" i="21"/>
  <c r="Q32" i="21"/>
  <c r="Q147" i="21" s="1"/>
  <c r="AA131" i="21"/>
  <c r="AA130" i="21"/>
  <c r="AA132" i="21"/>
  <c r="S98" i="22"/>
  <c r="S154" i="22"/>
  <c r="AJ115" i="22"/>
  <c r="Z115" i="22"/>
  <c r="P168" i="22"/>
  <c r="R154" i="22"/>
  <c r="R44" i="22"/>
  <c r="R159" i="22" s="1"/>
  <c r="AB151" i="22"/>
  <c r="T145" i="22"/>
  <c r="T32" i="22"/>
  <c r="T147" i="22" s="1"/>
  <c r="S136" i="22"/>
  <c r="AB131" i="22"/>
  <c r="AB130" i="22"/>
  <c r="R129" i="22"/>
  <c r="AA130" i="22" s="1"/>
  <c r="R17" i="22"/>
  <c r="AB10" i="22"/>
  <c r="AB125" i="22" s="1"/>
  <c r="AB124" i="22"/>
  <c r="Q71" i="23"/>
  <c r="Q115" i="23" s="1"/>
  <c r="T44" i="23"/>
  <c r="T159" i="23" s="1"/>
  <c r="AA152" i="23"/>
  <c r="AA151" i="23"/>
  <c r="AK151" i="23"/>
  <c r="BY104" i="9" s="1"/>
  <c r="P144" i="23"/>
  <c r="P32" i="23"/>
  <c r="P147" i="23" s="1"/>
  <c r="AK113" i="24"/>
  <c r="AJ113" i="24"/>
  <c r="P104" i="24"/>
  <c r="P165" i="24" s="1"/>
  <c r="P164" i="24"/>
  <c r="AJ156" i="24"/>
  <c r="CK45" i="9" s="1"/>
  <c r="AK156" i="24"/>
  <c r="CK103" i="9" s="1"/>
  <c r="AA151" i="24"/>
  <c r="AA152" i="24"/>
  <c r="S142" i="24"/>
  <c r="Z127" i="24"/>
  <c r="AJ127" i="24" s="1"/>
  <c r="S104" i="25"/>
  <c r="S163" i="25"/>
  <c r="AK150" i="25"/>
  <c r="BV102" i="9" s="1"/>
  <c r="AC148" i="25"/>
  <c r="AC149" i="25" s="1"/>
  <c r="T71" i="25"/>
  <c r="T126" i="25"/>
  <c r="AC127" i="25" s="1"/>
  <c r="AC128" i="25" s="1"/>
  <c r="T67" i="25"/>
  <c r="AL115" i="25"/>
  <c r="AC115" i="25"/>
  <c r="S175" i="25"/>
  <c r="AK167" i="25"/>
  <c r="DO102" i="9" s="1"/>
  <c r="Q160" i="25"/>
  <c r="AI160" i="25" s="1"/>
  <c r="AB157" i="25"/>
  <c r="AB44" i="25"/>
  <c r="AB159" i="25" s="1"/>
  <c r="T44" i="25"/>
  <c r="Q154" i="25"/>
  <c r="AC142" i="25"/>
  <c r="AC137" i="25"/>
  <c r="AC61" i="25"/>
  <c r="S131" i="25"/>
  <c r="AB131" i="25" s="1"/>
  <c r="DN43" i="7"/>
  <c r="DM43" i="7"/>
  <c r="Z163" i="26"/>
  <c r="AI163" i="26" s="1"/>
  <c r="AI161" i="26"/>
  <c r="CZ43" i="7" s="1"/>
  <c r="P71" i="26"/>
  <c r="P129" i="26"/>
  <c r="T67" i="26"/>
  <c r="T128" i="26" s="1"/>
  <c r="T126" i="26"/>
  <c r="T123" i="26"/>
  <c r="T64" i="26"/>
  <c r="AC170" i="26"/>
  <c r="P158" i="26"/>
  <c r="P44" i="26"/>
  <c r="P159" i="26" s="1"/>
  <c r="AC154" i="26"/>
  <c r="AC44" i="26"/>
  <c r="AC159" i="26" s="1"/>
  <c r="Z140" i="26"/>
  <c r="AJ140" i="26" s="1"/>
  <c r="AU43" i="9" s="1"/>
  <c r="Z28" i="26"/>
  <c r="Q140" i="26"/>
  <c r="AA141" i="26"/>
  <c r="AA137" i="26"/>
  <c r="AA139" i="26"/>
  <c r="AA138" i="26"/>
  <c r="AA136" i="26"/>
  <c r="AA142" i="26"/>
  <c r="AA134" i="26"/>
  <c r="S127" i="26"/>
  <c r="AB127" i="26" s="1"/>
  <c r="AB128" i="26" s="1"/>
  <c r="AC127" i="26"/>
  <c r="AC128" i="26" s="1"/>
  <c r="S158" i="27"/>
  <c r="AK158" i="27" s="1"/>
  <c r="CQ100" i="9" s="1"/>
  <c r="S98" i="27"/>
  <c r="S159" i="27" s="1"/>
  <c r="AK168" i="27"/>
  <c r="DR100" i="9" s="1"/>
  <c r="AJ168" i="27"/>
  <c r="DR42" i="9" s="1"/>
  <c r="Z156" i="27"/>
  <c r="Z44" i="27"/>
  <c r="Z159" i="27" s="1"/>
  <c r="T153" i="27"/>
  <c r="AK140" i="27"/>
  <c r="AU100" i="9" s="1"/>
  <c r="AJ140" i="27"/>
  <c r="AU42" i="9" s="1"/>
  <c r="S139" i="27"/>
  <c r="AI136" i="27"/>
  <c r="AI42" i="7" s="1"/>
  <c r="AB10" i="27"/>
  <c r="AB123" i="27"/>
  <c r="AA130" i="28"/>
  <c r="AK82" i="28"/>
  <c r="AK160" i="28"/>
  <c r="CW99" i="9" s="1"/>
  <c r="Z158" i="28"/>
  <c r="Z44" i="28"/>
  <c r="Z159" i="28" s="1"/>
  <c r="AB157" i="28"/>
  <c r="AB44" i="28"/>
  <c r="AB159" i="28" s="1"/>
  <c r="S157" i="28"/>
  <c r="Q151" i="28"/>
  <c r="AJ150" i="28"/>
  <c r="BV41" i="9" s="1"/>
  <c r="AK150" i="28"/>
  <c r="BV99" i="9" s="1"/>
  <c r="P146" i="28"/>
  <c r="P32" i="28"/>
  <c r="Q145" i="28"/>
  <c r="AB10" i="28"/>
  <c r="AB123" i="28"/>
  <c r="AA113" i="29"/>
  <c r="AK156" i="29"/>
  <c r="CK98" i="9" s="1"/>
  <c r="AJ156" i="29"/>
  <c r="CK40" i="9" s="1"/>
  <c r="Q98" i="29"/>
  <c r="Q115" i="29" s="1"/>
  <c r="Q155" i="29"/>
  <c r="AI155" i="29" s="1"/>
  <c r="CH40" i="7" s="1"/>
  <c r="AK153" i="29"/>
  <c r="CE98" i="9" s="1"/>
  <c r="AJ153" i="29"/>
  <c r="CE40" i="9" s="1"/>
  <c r="Z174" i="29"/>
  <c r="AI174" i="29"/>
  <c r="EJ40" i="7" s="1"/>
  <c r="AA169" i="29"/>
  <c r="AA170" i="29"/>
  <c r="AA172" i="29"/>
  <c r="AB170" i="29"/>
  <c r="AB172" i="29"/>
  <c r="Q135" i="29"/>
  <c r="Z127" i="29"/>
  <c r="AI126" i="29"/>
  <c r="AC127" i="30"/>
  <c r="AC128" i="30" s="1"/>
  <c r="Z134" i="30"/>
  <c r="AI129" i="30"/>
  <c r="Z130" i="30"/>
  <c r="AJ115" i="31"/>
  <c r="Z115" i="31"/>
  <c r="AC134" i="31"/>
  <c r="AC133" i="31"/>
  <c r="AK131" i="31"/>
  <c r="Q126" i="31"/>
  <c r="Q13" i="31"/>
  <c r="Q128" i="31" s="1"/>
  <c r="AC125" i="31"/>
  <c r="AC61" i="31"/>
  <c r="S154" i="32"/>
  <c r="S98" i="32"/>
  <c r="AC174" i="32"/>
  <c r="AC61" i="32"/>
  <c r="Q173" i="32"/>
  <c r="AI173" i="32" s="1"/>
  <c r="AK173" i="32" s="1"/>
  <c r="EG95" i="9" s="1"/>
  <c r="Z133" i="33"/>
  <c r="P129" i="33"/>
  <c r="P71" i="33"/>
  <c r="P132" i="33" s="1"/>
  <c r="T127" i="33"/>
  <c r="AC127" i="33" s="1"/>
  <c r="T67" i="33"/>
  <c r="T128" i="33" s="1"/>
  <c r="AK150" i="34"/>
  <c r="BV93" i="9" s="1"/>
  <c r="AJ150" i="34"/>
  <c r="BV35" i="9" s="1"/>
  <c r="AA135" i="35"/>
  <c r="AA151" i="35"/>
  <c r="AA162" i="35"/>
  <c r="AJ162" i="35" s="1"/>
  <c r="DC34" i="9" s="1"/>
  <c r="Z155" i="35"/>
  <c r="Z44" i="35"/>
  <c r="AB154" i="35"/>
  <c r="AB44" i="35"/>
  <c r="AK153" i="35"/>
  <c r="CE92" i="9" s="1"/>
  <c r="AJ153" i="35"/>
  <c r="CE34" i="9" s="1"/>
  <c r="S146" i="35"/>
  <c r="S32" i="35"/>
  <c r="R144" i="35"/>
  <c r="AA144" i="35" s="1"/>
  <c r="R32" i="35"/>
  <c r="R147" i="35" s="1"/>
  <c r="AB131" i="35"/>
  <c r="AB130" i="35"/>
  <c r="AK130" i="35" s="1"/>
  <c r="S129" i="35"/>
  <c r="S17" i="35"/>
  <c r="S132" i="35" s="1"/>
  <c r="AB132" i="35" s="1"/>
  <c r="AK113" i="36"/>
  <c r="P98" i="36"/>
  <c r="P67" i="36"/>
  <c r="AI115" i="36"/>
  <c r="AB170" i="36"/>
  <c r="AJ173" i="36"/>
  <c r="EG33" i="9" s="1"/>
  <c r="AK173" i="36"/>
  <c r="EG91" i="9" s="1"/>
  <c r="T104" i="37"/>
  <c r="P158" i="37"/>
  <c r="P98" i="37"/>
  <c r="AK157" i="37"/>
  <c r="AJ157" i="37"/>
  <c r="Q67" i="37"/>
  <c r="Q155" i="37"/>
  <c r="AI155" i="37" s="1"/>
  <c r="CH32" i="7" s="1"/>
  <c r="Q44" i="37"/>
  <c r="Q159" i="37" s="1"/>
  <c r="AI159" i="37" s="1"/>
  <c r="CT32" i="7" s="1"/>
  <c r="R44" i="37"/>
  <c r="R159" i="37" s="1"/>
  <c r="R154" i="37"/>
  <c r="BW32" i="9"/>
  <c r="BX32" i="9"/>
  <c r="Q149" i="37"/>
  <c r="Q146" i="37"/>
  <c r="Q32" i="37"/>
  <c r="Q147" i="37" s="1"/>
  <c r="S32" i="37"/>
  <c r="S144" i="37"/>
  <c r="AA141" i="37"/>
  <c r="P104" i="38"/>
  <c r="P115" i="38" s="1"/>
  <c r="P163" i="38"/>
  <c r="T146" i="39"/>
  <c r="T32" i="39"/>
  <c r="T147" i="39" s="1"/>
  <c r="S144" i="39"/>
  <c r="S32" i="39"/>
  <c r="S147" i="39" s="1"/>
  <c r="R123" i="39"/>
  <c r="R10" i="39"/>
  <c r="Q163" i="40"/>
  <c r="Q104" i="40"/>
  <c r="Q165" i="40" s="1"/>
  <c r="T157" i="40"/>
  <c r="T98" i="40"/>
  <c r="T159" i="40" s="1"/>
  <c r="AI128" i="40"/>
  <c r="N29" i="7" s="1"/>
  <c r="P29" i="7" s="1"/>
  <c r="AC144" i="40"/>
  <c r="AA152" i="41"/>
  <c r="AA150" i="41"/>
  <c r="R158" i="42"/>
  <c r="AJ158" i="42" s="1"/>
  <c r="CQ27" i="9" s="1"/>
  <c r="R44" i="42"/>
  <c r="P156" i="42"/>
  <c r="P44" i="42"/>
  <c r="P159" i="42" s="1"/>
  <c r="Q154" i="42"/>
  <c r="Q44" i="42"/>
  <c r="AB136" i="42"/>
  <c r="AB143" i="42"/>
  <c r="AB137" i="42"/>
  <c r="AB61" i="42"/>
  <c r="AB142" i="42"/>
  <c r="AB141" i="42"/>
  <c r="AC131" i="42"/>
  <c r="P129" i="42"/>
  <c r="P17" i="42"/>
  <c r="Q163" i="44"/>
  <c r="Q104" i="44"/>
  <c r="Q165" i="44" s="1"/>
  <c r="AA170" i="44"/>
  <c r="AA171" i="44"/>
  <c r="AA172" i="44"/>
  <c r="Q169" i="44"/>
  <c r="AI169" i="44" s="1"/>
  <c r="DU25" i="7" s="1"/>
  <c r="AB28" i="44"/>
  <c r="AC138" i="44"/>
  <c r="AC141" i="44"/>
  <c r="AB163" i="44"/>
  <c r="AB144" i="44"/>
  <c r="S130" i="44"/>
  <c r="AB130" i="44" s="1"/>
  <c r="S17" i="44"/>
  <c r="AC130" i="44"/>
  <c r="AC132" i="44"/>
  <c r="AC127" i="44"/>
  <c r="AC13" i="44"/>
  <c r="AC128" i="44" s="1"/>
  <c r="AB126" i="44"/>
  <c r="AB13" i="44"/>
  <c r="S61" i="44"/>
  <c r="R123" i="44"/>
  <c r="R10" i="44"/>
  <c r="DM24" i="7"/>
  <c r="DN24" i="7"/>
  <c r="Z135" i="45"/>
  <c r="T104" i="45"/>
  <c r="T165" i="45" s="1"/>
  <c r="T164" i="45"/>
  <c r="CF24" i="7"/>
  <c r="CG24" i="7"/>
  <c r="AB152" i="45"/>
  <c r="Q86" i="45"/>
  <c r="Q147" i="45" s="1"/>
  <c r="S131" i="45"/>
  <c r="AB131" i="45" s="1"/>
  <c r="S71" i="45"/>
  <c r="S132" i="45" s="1"/>
  <c r="AB132" i="45" s="1"/>
  <c r="T71" i="45"/>
  <c r="T129" i="45"/>
  <c r="P71" i="45"/>
  <c r="P129" i="45"/>
  <c r="Q67" i="45"/>
  <c r="Q127" i="45"/>
  <c r="AI127" i="45" s="1"/>
  <c r="K24" i="7" s="1"/>
  <c r="M24" i="7" s="1"/>
  <c r="S115" i="45"/>
  <c r="AC61" i="45"/>
  <c r="AJ173" i="45"/>
  <c r="EG24" i="9" s="1"/>
  <c r="AK173" i="45"/>
  <c r="EG82" i="9" s="1"/>
  <c r="Z172" i="45"/>
  <c r="S146" i="45"/>
  <c r="S32" i="45"/>
  <c r="S147" i="45" s="1"/>
  <c r="Z140" i="45"/>
  <c r="AJ140" i="45" s="1"/>
  <c r="AU24" i="9" s="1"/>
  <c r="Z28" i="45"/>
  <c r="AA139" i="45"/>
  <c r="AA137" i="45"/>
  <c r="AA142" i="45"/>
  <c r="AA138" i="45"/>
  <c r="Z115" i="46"/>
  <c r="T126" i="47"/>
  <c r="T67" i="47"/>
  <c r="AJ115" i="47"/>
  <c r="AA115" i="47"/>
  <c r="P158" i="47"/>
  <c r="P44" i="47"/>
  <c r="P159" i="47" s="1"/>
  <c r="Q155" i="47"/>
  <c r="AI155" i="47" s="1"/>
  <c r="R154" i="47"/>
  <c r="R44" i="47"/>
  <c r="S141" i="47"/>
  <c r="P50" i="51"/>
  <c r="P165" i="51" s="1"/>
  <c r="P163" i="51"/>
  <c r="Q157" i="51"/>
  <c r="Q44" i="51"/>
  <c r="Q159" i="51" s="1"/>
  <c r="R44" i="51"/>
  <c r="R159" i="51" s="1"/>
  <c r="R156" i="51"/>
  <c r="AA133" i="51" s="1"/>
  <c r="T155" i="51"/>
  <c r="T44" i="51"/>
  <c r="T159" i="51" s="1"/>
  <c r="S32" i="51"/>
  <c r="S144" i="51"/>
  <c r="T104" i="52"/>
  <c r="T165" i="52" s="1"/>
  <c r="T163" i="52"/>
  <c r="CY17" i="7"/>
  <c r="CX17" i="7"/>
  <c r="Q86" i="52"/>
  <c r="Q147" i="52" s="1"/>
  <c r="Q146" i="52"/>
  <c r="Q104" i="54"/>
  <c r="Q163" i="54"/>
  <c r="S86" i="54"/>
  <c r="S144" i="54"/>
  <c r="S125" i="45"/>
  <c r="AA166" i="50"/>
  <c r="AA60" i="50"/>
  <c r="Q164" i="50"/>
  <c r="Q50" i="50"/>
  <c r="Q165" i="50" s="1"/>
  <c r="S71" i="51"/>
  <c r="AA138" i="19"/>
  <c r="AA136" i="19"/>
  <c r="AA158" i="19"/>
  <c r="AJ158" i="19" s="1"/>
  <c r="AA44" i="19"/>
  <c r="AA159" i="19" s="1"/>
  <c r="P131" i="63"/>
  <c r="P17" i="63"/>
  <c r="P132" i="63" s="1"/>
  <c r="Z134" i="63"/>
  <c r="Z133" i="63"/>
  <c r="AI133" i="63" s="1"/>
  <c r="Z54" i="7" s="1"/>
  <c r="AA142" i="63"/>
  <c r="S144" i="63"/>
  <c r="AB144" i="63" s="1"/>
  <c r="S32" i="63"/>
  <c r="S147" i="63" s="1"/>
  <c r="AA155" i="63"/>
  <c r="AA44" i="63"/>
  <c r="AA159" i="63" s="1"/>
  <c r="CL54" i="7"/>
  <c r="CM54" i="7"/>
  <c r="T164" i="64"/>
  <c r="T50" i="64"/>
  <c r="T165" i="64" s="1"/>
  <c r="AA144" i="64"/>
  <c r="AA163" i="64"/>
  <c r="AA135" i="64"/>
  <c r="AA164" i="32"/>
  <c r="AA165" i="32" s="1"/>
  <c r="P125" i="49"/>
  <c r="Q125" i="27"/>
  <c r="AI125" i="27" s="1"/>
  <c r="AA125" i="43"/>
  <c r="AB61" i="62"/>
  <c r="Q147" i="64"/>
  <c r="AC174" i="62"/>
  <c r="AC172" i="62"/>
  <c r="Q159" i="62"/>
  <c r="AI159" i="62" s="1"/>
  <c r="CT53" i="7" s="1"/>
  <c r="AJ150" i="62"/>
  <c r="BV53" i="9" s="1"/>
  <c r="AA135" i="18"/>
  <c r="AA144" i="18"/>
  <c r="AB144" i="45"/>
  <c r="AB163" i="45"/>
  <c r="P125" i="56"/>
  <c r="P165" i="39"/>
  <c r="EH81" i="9"/>
  <c r="EI81" i="9"/>
  <c r="Z163" i="38"/>
  <c r="T132" i="58"/>
  <c r="EI112" i="9"/>
  <c r="EH112" i="9"/>
  <c r="P128" i="18"/>
  <c r="P61" i="18"/>
  <c r="S129" i="51"/>
  <c r="Z130" i="49"/>
  <c r="AI129" i="49"/>
  <c r="AV84" i="9"/>
  <c r="AW84" i="9"/>
  <c r="AB127" i="36"/>
  <c r="AB128" i="36" s="1"/>
  <c r="Z152" i="43"/>
  <c r="AI152" i="43" s="1"/>
  <c r="CB26" i="7" s="1"/>
  <c r="Z150" i="43"/>
  <c r="CM46" i="9"/>
  <c r="CL46" i="9"/>
  <c r="BW51" i="9"/>
  <c r="BX51" i="9"/>
  <c r="EI52" i="7"/>
  <c r="EH52" i="7"/>
  <c r="EH52" i="9"/>
  <c r="EI52" i="9"/>
  <c r="CG30" i="7"/>
  <c r="AJ160" i="35"/>
  <c r="CW34" i="9" s="1"/>
  <c r="AK160" i="35"/>
  <c r="CW92" i="9" s="1"/>
  <c r="EH50" i="7"/>
  <c r="AA141" i="19"/>
  <c r="Q132" i="44"/>
  <c r="AB159" i="43"/>
  <c r="Q132" i="48"/>
  <c r="AI167" i="34"/>
  <c r="DO35" i="7" s="1"/>
  <c r="Z144" i="33"/>
  <c r="Z61" i="32"/>
  <c r="BW31" i="7"/>
  <c r="BX31" i="7"/>
  <c r="Q61" i="54"/>
  <c r="CW12" i="7"/>
  <c r="AJ160" i="57"/>
  <c r="CW12" i="9" s="1"/>
  <c r="H9" i="11"/>
  <c r="AA174" i="55"/>
  <c r="AA153" i="55"/>
  <c r="AA139" i="55"/>
  <c r="AA161" i="55"/>
  <c r="AA151" i="55"/>
  <c r="AA136" i="55"/>
  <c r="AA172" i="55"/>
  <c r="AA129" i="55"/>
  <c r="AA158" i="55"/>
  <c r="AA123" i="55"/>
  <c r="AA134" i="55"/>
  <c r="AA143" i="55"/>
  <c r="AA170" i="55"/>
  <c r="AA137" i="55"/>
  <c r="AA173" i="55"/>
  <c r="AA150" i="55"/>
  <c r="AA140" i="55"/>
  <c r="AA138" i="55"/>
  <c r="AA133" i="55"/>
  <c r="AA152" i="55"/>
  <c r="AA156" i="55"/>
  <c r="AA154" i="55" s="1"/>
  <c r="AA157" i="55"/>
  <c r="AA128" i="59"/>
  <c r="AA126" i="59" s="1"/>
  <c r="AA133" i="59"/>
  <c r="AA162" i="59"/>
  <c r="AA158" i="59"/>
  <c r="AA141" i="59"/>
  <c r="AA135" i="59"/>
  <c r="AA156" i="59"/>
  <c r="AA174" i="59"/>
  <c r="AA153" i="59"/>
  <c r="AA173" i="59"/>
  <c r="AA143" i="59"/>
  <c r="AA157" i="59"/>
  <c r="AA138" i="59"/>
  <c r="AA140" i="59"/>
  <c r="AA152" i="59"/>
  <c r="AA137" i="59"/>
  <c r="AA171" i="59"/>
  <c r="AA168" i="59"/>
  <c r="AA150" i="59"/>
  <c r="AA159" i="44"/>
  <c r="AA156" i="44"/>
  <c r="T125" i="30"/>
  <c r="T61" i="51"/>
  <c r="T159" i="58"/>
  <c r="H8" i="11"/>
  <c r="I8" i="11"/>
  <c r="K8" i="11"/>
  <c r="K9" i="11" s="1"/>
  <c r="T104" i="21"/>
  <c r="T165" i="21" s="1"/>
  <c r="S145" i="21"/>
  <c r="AB145" i="21" s="1"/>
  <c r="S86" i="21"/>
  <c r="S147" i="21" s="1"/>
  <c r="AB147" i="21" s="1"/>
  <c r="Q123" i="21"/>
  <c r="AI123" i="21" s="1"/>
  <c r="Q64" i="21"/>
  <c r="S172" i="21"/>
  <c r="T170" i="21"/>
  <c r="AC170" i="21" s="1"/>
  <c r="AA169" i="21"/>
  <c r="AA172" i="21"/>
  <c r="P50" i="21"/>
  <c r="P165" i="21" s="1"/>
  <c r="P164" i="21"/>
  <c r="AA151" i="21"/>
  <c r="AA152" i="21"/>
  <c r="AA162" i="21"/>
  <c r="S162" i="21"/>
  <c r="Z127" i="21"/>
  <c r="AJ127" i="21" s="1"/>
  <c r="S125" i="21"/>
  <c r="AK113" i="22"/>
  <c r="P104" i="22"/>
  <c r="P163" i="22"/>
  <c r="AK140" i="22"/>
  <c r="AU105" i="9" s="1"/>
  <c r="AJ140" i="22"/>
  <c r="AU47" i="9" s="1"/>
  <c r="S156" i="22"/>
  <c r="S44" i="22"/>
  <c r="AK156" i="22"/>
  <c r="CK105" i="9" s="1"/>
  <c r="AJ156" i="22"/>
  <c r="CK47" i="9" s="1"/>
  <c r="P144" i="22"/>
  <c r="P32" i="22"/>
  <c r="AA138" i="22"/>
  <c r="AA142" i="22"/>
  <c r="AA139" i="22"/>
  <c r="AA137" i="22"/>
  <c r="Z137" i="22"/>
  <c r="AK137" i="22" s="1"/>
  <c r="AL105" i="9" s="1"/>
  <c r="AA131" i="23"/>
  <c r="AA130" i="23"/>
  <c r="AA132" i="23"/>
  <c r="T145" i="23"/>
  <c r="AV46" i="7"/>
  <c r="AW46" i="7"/>
  <c r="AC134" i="23"/>
  <c r="Q134" i="23"/>
  <c r="T131" i="23"/>
  <c r="AC131" i="23" s="1"/>
  <c r="T127" i="23"/>
  <c r="AC127" i="23" s="1"/>
  <c r="AC128" i="23" s="1"/>
  <c r="P127" i="23"/>
  <c r="T13" i="23"/>
  <c r="Q13" i="23"/>
  <c r="Q128" i="23" s="1"/>
  <c r="Q126" i="23"/>
  <c r="P71" i="24"/>
  <c r="P67" i="24"/>
  <c r="P126" i="24"/>
  <c r="AI115" i="24"/>
  <c r="AA144" i="24"/>
  <c r="AB151" i="24"/>
  <c r="T146" i="24"/>
  <c r="T144" i="24"/>
  <c r="T32" i="24"/>
  <c r="P147" i="24"/>
  <c r="AA143" i="24"/>
  <c r="AA137" i="24"/>
  <c r="AA132" i="24"/>
  <c r="AA130" i="24"/>
  <c r="P129" i="24"/>
  <c r="P124" i="24"/>
  <c r="P10" i="24"/>
  <c r="R123" i="24"/>
  <c r="R10" i="24"/>
  <c r="Q86" i="25"/>
  <c r="P149" i="25"/>
  <c r="AA148" i="25"/>
  <c r="Z127" i="25"/>
  <c r="AB61" i="25"/>
  <c r="AB125" i="25"/>
  <c r="Z124" i="25"/>
  <c r="Z10" i="25"/>
  <c r="Z125" i="25" s="1"/>
  <c r="AI124" i="25"/>
  <c r="E44" i="7" s="1"/>
  <c r="S10" i="25"/>
  <c r="S123" i="25"/>
  <c r="AC151" i="26"/>
  <c r="AC162" i="26"/>
  <c r="AJ82" i="26"/>
  <c r="AJ171" i="26"/>
  <c r="EA43" i="9" s="1"/>
  <c r="T164" i="26"/>
  <c r="T50" i="26"/>
  <c r="T165" i="26" s="1"/>
  <c r="P50" i="26"/>
  <c r="P164" i="26"/>
  <c r="AC152" i="26"/>
  <c r="P160" i="26"/>
  <c r="Q137" i="26"/>
  <c r="AB174" i="27"/>
  <c r="S150" i="27"/>
  <c r="AA134" i="27"/>
  <c r="AC131" i="27"/>
  <c r="DP41" i="7"/>
  <c r="DQ41" i="7"/>
  <c r="Q155" i="28"/>
  <c r="AI155" i="28" s="1"/>
  <c r="CH41" i="7" s="1"/>
  <c r="Q98" i="28"/>
  <c r="AC135" i="28"/>
  <c r="Q157" i="29"/>
  <c r="AI157" i="29" s="1"/>
  <c r="CN40" i="7" s="1"/>
  <c r="Q44" i="29"/>
  <c r="Q159" i="29" s="1"/>
  <c r="AI159" i="29" s="1"/>
  <c r="CT40" i="7" s="1"/>
  <c r="AB44" i="29"/>
  <c r="AB159" i="29" s="1"/>
  <c r="AC155" i="29"/>
  <c r="AC44" i="29"/>
  <c r="AC159" i="29" s="1"/>
  <c r="Q145" i="29"/>
  <c r="Q32" i="29"/>
  <c r="R144" i="29"/>
  <c r="AA135" i="29" s="1"/>
  <c r="R32" i="29"/>
  <c r="R147" i="29" s="1"/>
  <c r="P132" i="29"/>
  <c r="AK161" i="30"/>
  <c r="CZ97" i="9" s="1"/>
  <c r="AJ161" i="30"/>
  <c r="CZ39" i="9" s="1"/>
  <c r="T64" i="30"/>
  <c r="T115" i="30" s="1"/>
  <c r="T123" i="30"/>
  <c r="AA172" i="30"/>
  <c r="AA169" i="30"/>
  <c r="R50" i="30"/>
  <c r="R165" i="30" s="1"/>
  <c r="R164" i="30"/>
  <c r="S50" i="30"/>
  <c r="S165" i="30" s="1"/>
  <c r="S163" i="30"/>
  <c r="AC155" i="30"/>
  <c r="AC44" i="30"/>
  <c r="AC159" i="30" s="1"/>
  <c r="T104" i="31"/>
  <c r="T165" i="31" s="1"/>
  <c r="T157" i="31"/>
  <c r="T98" i="31"/>
  <c r="T159" i="31" s="1"/>
  <c r="AC170" i="31"/>
  <c r="AC172" i="31"/>
  <c r="AC169" i="31"/>
  <c r="AA174" i="31"/>
  <c r="AA170" i="31"/>
  <c r="Q155" i="31"/>
  <c r="AI155" i="31" s="1"/>
  <c r="AA154" i="31"/>
  <c r="AA44" i="31"/>
  <c r="AA159" i="31" s="1"/>
  <c r="R154" i="31"/>
  <c r="R44" i="31"/>
  <c r="T153" i="31"/>
  <c r="BX38" i="7"/>
  <c r="AB149" i="31"/>
  <c r="Q162" i="32"/>
  <c r="Z152" i="32" s="1"/>
  <c r="Q156" i="32"/>
  <c r="AI156" i="32" s="1"/>
  <c r="CK37" i="7" s="1"/>
  <c r="Q44" i="32"/>
  <c r="Q159" i="32" s="1"/>
  <c r="AI159" i="32" s="1"/>
  <c r="CT37" i="7" s="1"/>
  <c r="AA155" i="32"/>
  <c r="AJ155" i="32" s="1"/>
  <c r="AA44" i="32"/>
  <c r="AB154" i="32"/>
  <c r="AB44" i="32"/>
  <c r="AB159" i="32" s="1"/>
  <c r="T154" i="32"/>
  <c r="T44" i="32"/>
  <c r="P154" i="32"/>
  <c r="P44" i="32"/>
  <c r="AB151" i="32"/>
  <c r="T151" i="32"/>
  <c r="AC151" i="32" s="1"/>
  <c r="Q146" i="32"/>
  <c r="Q32" i="32"/>
  <c r="Q137" i="32"/>
  <c r="AC135" i="32"/>
  <c r="AC144" i="32"/>
  <c r="Z135" i="32"/>
  <c r="Z144" i="32"/>
  <c r="AI133" i="32"/>
  <c r="Z37" i="7" s="1"/>
  <c r="AA127" i="32"/>
  <c r="S171" i="33"/>
  <c r="AJ157" i="33"/>
  <c r="CN36" i="9" s="1"/>
  <c r="AK157" i="33"/>
  <c r="CN94" i="9" s="1"/>
  <c r="Z156" i="33"/>
  <c r="Z44" i="33"/>
  <c r="AA142" i="33"/>
  <c r="AA138" i="33"/>
  <c r="AB172" i="34"/>
  <c r="AB169" i="34"/>
  <c r="Z174" i="34"/>
  <c r="AI174" i="34" s="1"/>
  <c r="EJ35" i="7" s="1"/>
  <c r="Z162" i="34"/>
  <c r="R145" i="34"/>
  <c r="R32" i="34"/>
  <c r="R147" i="34" s="1"/>
  <c r="Q141" i="34"/>
  <c r="Z134" i="34"/>
  <c r="AI134" i="34" s="1"/>
  <c r="AC35" i="7" s="1"/>
  <c r="Z133" i="34"/>
  <c r="AI133" i="34" s="1"/>
  <c r="Z35" i="7" s="1"/>
  <c r="AA170" i="36"/>
  <c r="AA169" i="36"/>
  <c r="AA174" i="36"/>
  <c r="AC174" i="36"/>
  <c r="AC169" i="36"/>
  <c r="AC170" i="36"/>
  <c r="DT33" i="9"/>
  <c r="DS33" i="9"/>
  <c r="P50" i="36"/>
  <c r="P165" i="36" s="1"/>
  <c r="P164" i="36"/>
  <c r="Q50" i="36"/>
  <c r="Q163" i="36"/>
  <c r="DA33" i="7"/>
  <c r="DB33" i="7"/>
  <c r="AA138" i="36"/>
  <c r="AA142" i="36"/>
  <c r="AA137" i="36"/>
  <c r="AA143" i="36"/>
  <c r="S17" i="36"/>
  <c r="S132" i="36" s="1"/>
  <c r="S129" i="36"/>
  <c r="T127" i="36"/>
  <c r="AC127" i="36" s="1"/>
  <c r="AC128" i="36" s="1"/>
  <c r="R126" i="36"/>
  <c r="AA127" i="36" s="1"/>
  <c r="AA128" i="36" s="1"/>
  <c r="R13" i="36"/>
  <c r="R128" i="36" s="1"/>
  <c r="AA137" i="37"/>
  <c r="AA142" i="37"/>
  <c r="AA138" i="37"/>
  <c r="AA139" i="37"/>
  <c r="R10" i="37"/>
  <c r="R124" i="37"/>
  <c r="T123" i="37"/>
  <c r="T10" i="37"/>
  <c r="Q98" i="38"/>
  <c r="Q115" i="38" s="1"/>
  <c r="AI115" i="38"/>
  <c r="AA174" i="38"/>
  <c r="AA170" i="38"/>
  <c r="AA169" i="38"/>
  <c r="AA172" i="38"/>
  <c r="T167" i="38"/>
  <c r="DQ31" i="7"/>
  <c r="S44" i="38"/>
  <c r="S159" i="38" s="1"/>
  <c r="S156" i="38"/>
  <c r="Z154" i="38"/>
  <c r="Z44" i="38"/>
  <c r="Z159" i="38" s="1"/>
  <c r="T146" i="38"/>
  <c r="T32" i="38"/>
  <c r="T147" i="38" s="1"/>
  <c r="AB113" i="39"/>
  <c r="AL115" i="39"/>
  <c r="AC115" i="39"/>
  <c r="S44" i="39"/>
  <c r="S159" i="39" s="1"/>
  <c r="S155" i="39"/>
  <c r="T154" i="39"/>
  <c r="T44" i="39"/>
  <c r="T159" i="39" s="1"/>
  <c r="AC157" i="39" s="1"/>
  <c r="P154" i="39"/>
  <c r="P44" i="39"/>
  <c r="P159" i="39" s="1"/>
  <c r="AB159" i="40"/>
  <c r="AB154" i="40" s="1"/>
  <c r="P44" i="40"/>
  <c r="P159" i="40" s="1"/>
  <c r="P154" i="40"/>
  <c r="AA150" i="40"/>
  <c r="AA162" i="40"/>
  <c r="AA161" i="40"/>
  <c r="AA151" i="40"/>
  <c r="AA152" i="40"/>
  <c r="Q104" i="43"/>
  <c r="Q165" i="43" s="1"/>
  <c r="AC162" i="43"/>
  <c r="AC151" i="43"/>
  <c r="AC161" i="43"/>
  <c r="AC150" i="43"/>
  <c r="Z162" i="43"/>
  <c r="T44" i="43"/>
  <c r="T158" i="43"/>
  <c r="AI153" i="43"/>
  <c r="CE26" i="7" s="1"/>
  <c r="AA150" i="43"/>
  <c r="AA149" i="43"/>
  <c r="AA134" i="43"/>
  <c r="AA163" i="43"/>
  <c r="AC134" i="43"/>
  <c r="Z131" i="43"/>
  <c r="Z130" i="43"/>
  <c r="AI129" i="43"/>
  <c r="DS25" i="9"/>
  <c r="DT25" i="9"/>
  <c r="AA167" i="46"/>
  <c r="AA60" i="46"/>
  <c r="AC131" i="47"/>
  <c r="EI21" i="9"/>
  <c r="EH21" i="9"/>
  <c r="P159" i="48"/>
  <c r="R144" i="48"/>
  <c r="R32" i="48"/>
  <c r="R147" i="48" s="1"/>
  <c r="P143" i="48"/>
  <c r="AA136" i="48"/>
  <c r="R127" i="48"/>
  <c r="R61" i="48"/>
  <c r="R176" i="48" s="1"/>
  <c r="AC169" i="49"/>
  <c r="AC60" i="49"/>
  <c r="AA155" i="49"/>
  <c r="AA60" i="49"/>
  <c r="S155" i="49"/>
  <c r="S44" i="49"/>
  <c r="CY19" i="7"/>
  <c r="CX19" i="7"/>
  <c r="Z82" i="50"/>
  <c r="AL82" i="50"/>
  <c r="S129" i="50"/>
  <c r="AB130" i="50" s="1"/>
  <c r="S17" i="50"/>
  <c r="S132" i="50" s="1"/>
  <c r="S13" i="50"/>
  <c r="S127" i="50"/>
  <c r="P13" i="50"/>
  <c r="P128" i="50" s="1"/>
  <c r="P127" i="50"/>
  <c r="Q126" i="50"/>
  <c r="Q13" i="50"/>
  <c r="T131" i="57"/>
  <c r="T17" i="57"/>
  <c r="T132" i="57" s="1"/>
  <c r="R126" i="57"/>
  <c r="R13" i="57"/>
  <c r="Q157" i="20"/>
  <c r="AI157" i="20" s="1"/>
  <c r="CN49" i="7" s="1"/>
  <c r="Q44" i="20"/>
  <c r="Q159" i="20" s="1"/>
  <c r="AI159" i="20" s="1"/>
  <c r="CT49" i="7" s="1"/>
  <c r="AA162" i="20"/>
  <c r="AA152" i="20"/>
  <c r="EB50" i="7"/>
  <c r="AA174" i="19"/>
  <c r="AJ174" i="19" s="1"/>
  <c r="EJ50" i="9" s="1"/>
  <c r="AA170" i="19"/>
  <c r="AA169" i="19"/>
  <c r="Z10" i="18"/>
  <c r="Z123" i="18"/>
  <c r="AI123" i="18" s="1"/>
  <c r="AC154" i="18"/>
  <c r="AC44" i="18"/>
  <c r="S50" i="18"/>
  <c r="S165" i="18" s="1"/>
  <c r="S163" i="18"/>
  <c r="Q132" i="27"/>
  <c r="AA61" i="40"/>
  <c r="T165" i="35"/>
  <c r="T115" i="22"/>
  <c r="P165" i="31"/>
  <c r="AA145" i="63"/>
  <c r="AA147" i="63"/>
  <c r="AA146" i="63"/>
  <c r="DS52" i="9"/>
  <c r="DT52" i="9"/>
  <c r="AA142" i="43"/>
  <c r="AA137" i="43"/>
  <c r="AA61" i="43"/>
  <c r="Z152" i="36"/>
  <c r="S128" i="27"/>
  <c r="AB162" i="22"/>
  <c r="AI123" i="38"/>
  <c r="Z169" i="29"/>
  <c r="AI173" i="27"/>
  <c r="EG42" i="7" s="1"/>
  <c r="AK167" i="28"/>
  <c r="DO99" i="9" s="1"/>
  <c r="AJ167" i="28"/>
  <c r="DO41" i="9" s="1"/>
  <c r="R128" i="30"/>
  <c r="AJ128" i="30" s="1"/>
  <c r="BX109" i="9"/>
  <c r="BW109" i="9"/>
  <c r="R125" i="61"/>
  <c r="R61" i="61"/>
  <c r="R176" i="61" s="1"/>
  <c r="AC61" i="37"/>
  <c r="Z152" i="18"/>
  <c r="AJ124" i="18"/>
  <c r="Z132" i="49"/>
  <c r="AI129" i="25"/>
  <c r="R125" i="58"/>
  <c r="R61" i="58"/>
  <c r="R176" i="58" s="1"/>
  <c r="S125" i="46"/>
  <c r="P159" i="57"/>
  <c r="P125" i="52"/>
  <c r="S165" i="20"/>
  <c r="S132" i="55"/>
  <c r="T159" i="53"/>
  <c r="P132" i="52"/>
  <c r="P132" i="56"/>
  <c r="AC113" i="21"/>
  <c r="P86" i="21"/>
  <c r="S129" i="21"/>
  <c r="AB130" i="21" s="1"/>
  <c r="S71" i="21"/>
  <c r="S115" i="21" s="1"/>
  <c r="Q172" i="21"/>
  <c r="Z174" i="21" s="1"/>
  <c r="Q171" i="21"/>
  <c r="AI171" i="21" s="1"/>
  <c r="EA48" i="7" s="1"/>
  <c r="T151" i="21"/>
  <c r="AC151" i="21" s="1"/>
  <c r="P149" i="21"/>
  <c r="Q131" i="21"/>
  <c r="P130" i="21"/>
  <c r="AB127" i="21"/>
  <c r="AB128" i="21" s="1"/>
  <c r="AK173" i="22"/>
  <c r="EG105" i="9" s="1"/>
  <c r="AJ173" i="22"/>
  <c r="EG47" i="9" s="1"/>
  <c r="AJ130" i="22"/>
  <c r="T169" i="22"/>
  <c r="AC172" i="22" s="1"/>
  <c r="P164" i="22"/>
  <c r="AI160" i="22"/>
  <c r="CW47" i="7" s="1"/>
  <c r="T158" i="22"/>
  <c r="AB154" i="22"/>
  <c r="AB44" i="22"/>
  <c r="AB159" i="22" s="1"/>
  <c r="AI150" i="22"/>
  <c r="BV47" i="7" s="1"/>
  <c r="AC149" i="22"/>
  <c r="Q148" i="22"/>
  <c r="T134" i="22"/>
  <c r="AC134" i="22" s="1"/>
  <c r="Q10" i="22"/>
  <c r="Q124" i="22"/>
  <c r="AI124" i="22" s="1"/>
  <c r="E47" i="7" s="1"/>
  <c r="T123" i="22"/>
  <c r="T10" i="22"/>
  <c r="Z113" i="23"/>
  <c r="T71" i="23"/>
  <c r="AL115" i="23"/>
  <c r="S171" i="23"/>
  <c r="P169" i="23"/>
  <c r="S164" i="23"/>
  <c r="AI161" i="23"/>
  <c r="CZ46" i="7" s="1"/>
  <c r="Q154" i="23"/>
  <c r="AI154" i="23" s="1"/>
  <c r="Q44" i="23"/>
  <c r="Q159" i="23" s="1"/>
  <c r="AC152" i="23"/>
  <c r="P152" i="23"/>
  <c r="T148" i="23"/>
  <c r="AC148" i="23" s="1"/>
  <c r="AC149" i="23" s="1"/>
  <c r="R146" i="23"/>
  <c r="R32" i="23"/>
  <c r="R147" i="23" s="1"/>
  <c r="S32" i="23"/>
  <c r="S147" i="23" s="1"/>
  <c r="P132" i="23"/>
  <c r="Q129" i="23"/>
  <c r="AI129" i="23" s="1"/>
  <c r="S13" i="23"/>
  <c r="S128" i="23" s="1"/>
  <c r="S126" i="23"/>
  <c r="AB127" i="23" s="1"/>
  <c r="AB128" i="23" s="1"/>
  <c r="Z123" i="23"/>
  <c r="Z10" i="23"/>
  <c r="Z125" i="23" s="1"/>
  <c r="Q123" i="23"/>
  <c r="Q10" i="23"/>
  <c r="Z113" i="24"/>
  <c r="AC82" i="24"/>
  <c r="AI130" i="24"/>
  <c r="Q45" i="7" s="1"/>
  <c r="S67" i="24"/>
  <c r="S128" i="24" s="1"/>
  <c r="AK115" i="24"/>
  <c r="AA115" i="24"/>
  <c r="P171" i="24"/>
  <c r="S163" i="24"/>
  <c r="S50" i="24"/>
  <c r="S165" i="24" s="1"/>
  <c r="T162" i="24"/>
  <c r="S44" i="24"/>
  <c r="S159" i="24" s="1"/>
  <c r="S154" i="24"/>
  <c r="Z148" i="24"/>
  <c r="Z149" i="24" s="1"/>
  <c r="Q145" i="24"/>
  <c r="AA141" i="24"/>
  <c r="S136" i="24"/>
  <c r="T135" i="24"/>
  <c r="AA134" i="24"/>
  <c r="T130" i="24"/>
  <c r="AC130" i="24" s="1"/>
  <c r="P132" i="24"/>
  <c r="T123" i="24"/>
  <c r="AA172" i="25"/>
  <c r="AK113" i="25"/>
  <c r="P86" i="25"/>
  <c r="P115" i="25" s="1"/>
  <c r="P144" i="25"/>
  <c r="AI82" i="25"/>
  <c r="Q71" i="25"/>
  <c r="Q115" i="25" s="1"/>
  <c r="AJ115" i="25"/>
  <c r="Z115" i="25"/>
  <c r="AA174" i="25"/>
  <c r="S172" i="25"/>
  <c r="AB170" i="25" s="1"/>
  <c r="P168" i="25"/>
  <c r="AA152" i="25"/>
  <c r="P156" i="25"/>
  <c r="R44" i="25"/>
  <c r="R159" i="25" s="1"/>
  <c r="Z154" i="25"/>
  <c r="Z44" i="25"/>
  <c r="Z159" i="25" s="1"/>
  <c r="P153" i="25"/>
  <c r="P147" i="25"/>
  <c r="Q32" i="25"/>
  <c r="Q147" i="25" s="1"/>
  <c r="AA28" i="25"/>
  <c r="AA61" i="25" s="1"/>
  <c r="AA130" i="25"/>
  <c r="S98" i="26"/>
  <c r="S115" i="26" s="1"/>
  <c r="Q67" i="26"/>
  <c r="AA163" i="26"/>
  <c r="S173" i="26"/>
  <c r="AK173" i="26" s="1"/>
  <c r="EG101" i="9" s="1"/>
  <c r="Q157" i="26"/>
  <c r="AI157" i="26" s="1"/>
  <c r="CN43" i="7" s="1"/>
  <c r="Q155" i="26"/>
  <c r="AI155" i="26" s="1"/>
  <c r="AJ155" i="26" s="1"/>
  <c r="S150" i="26"/>
  <c r="T136" i="26"/>
  <c r="AC141" i="26" s="1"/>
  <c r="Q126" i="26"/>
  <c r="AI126" i="26" s="1"/>
  <c r="Z10" i="26"/>
  <c r="AK82" i="27"/>
  <c r="P67" i="27"/>
  <c r="P128" i="27" s="1"/>
  <c r="AI115" i="27"/>
  <c r="AJ166" i="27"/>
  <c r="DL42" i="9" s="1"/>
  <c r="AC152" i="27"/>
  <c r="Z151" i="27"/>
  <c r="P161" i="27"/>
  <c r="P44" i="27"/>
  <c r="P159" i="27" s="1"/>
  <c r="P153" i="27"/>
  <c r="P149" i="27"/>
  <c r="P146" i="27"/>
  <c r="P32" i="27"/>
  <c r="P136" i="27"/>
  <c r="Q104" i="28"/>
  <c r="Q163" i="28"/>
  <c r="T152" i="28"/>
  <c r="AC151" i="28" s="1"/>
  <c r="S71" i="29"/>
  <c r="S115" i="29" s="1"/>
  <c r="AB148" i="29"/>
  <c r="P140" i="29"/>
  <c r="P137" i="29"/>
  <c r="AC133" i="29"/>
  <c r="AC134" i="29"/>
  <c r="T130" i="29"/>
  <c r="AC130" i="29" s="1"/>
  <c r="T17" i="29"/>
  <c r="T132" i="29" s="1"/>
  <c r="AC132" i="29" s="1"/>
  <c r="Z130" i="29"/>
  <c r="Z132" i="29"/>
  <c r="AI132" i="29" s="1"/>
  <c r="W40" i="7" s="1"/>
  <c r="P126" i="29"/>
  <c r="P13" i="29"/>
  <c r="AB123" i="29"/>
  <c r="AB10" i="29"/>
  <c r="AJ160" i="30"/>
  <c r="CW39" i="9" s="1"/>
  <c r="AA133" i="30"/>
  <c r="AC124" i="30"/>
  <c r="AC10" i="30"/>
  <c r="S10" i="30"/>
  <c r="S125" i="30" s="1"/>
  <c r="AK173" i="31"/>
  <c r="EG96" i="9" s="1"/>
  <c r="AA82" i="31"/>
  <c r="P64" i="31"/>
  <c r="P123" i="31"/>
  <c r="AA169" i="31"/>
  <c r="AA172" i="31"/>
  <c r="AB169" i="31"/>
  <c r="P146" i="31"/>
  <c r="S144" i="31"/>
  <c r="S32" i="31"/>
  <c r="S147" i="31" s="1"/>
  <c r="AB134" i="31"/>
  <c r="T129" i="31"/>
  <c r="AC131" i="31" s="1"/>
  <c r="T17" i="31"/>
  <c r="T132" i="31" s="1"/>
  <c r="AB128" i="31"/>
  <c r="T164" i="32"/>
  <c r="AC164" i="32" s="1"/>
  <c r="AC165" i="32" s="1"/>
  <c r="T104" i="32"/>
  <c r="P104" i="32"/>
  <c r="P115" i="32" s="1"/>
  <c r="AA174" i="33"/>
  <c r="AA170" i="33"/>
  <c r="S146" i="33"/>
  <c r="S32" i="33"/>
  <c r="S147" i="33" s="1"/>
  <c r="R17" i="33"/>
  <c r="R131" i="33"/>
  <c r="AA131" i="33" s="1"/>
  <c r="Q130" i="33"/>
  <c r="Q17" i="33"/>
  <c r="AB127" i="33"/>
  <c r="AB128" i="33" s="1"/>
  <c r="Z169" i="34"/>
  <c r="AI169" i="34" s="1"/>
  <c r="DU35" i="7" s="1"/>
  <c r="Z172" i="34"/>
  <c r="AA172" i="34"/>
  <c r="AA170" i="34"/>
  <c r="S171" i="34"/>
  <c r="AB148" i="34"/>
  <c r="Q32" i="34"/>
  <c r="Q147" i="34" s="1"/>
  <c r="AA140" i="34"/>
  <c r="AA28" i="34"/>
  <c r="AW92" i="9"/>
  <c r="P131" i="35"/>
  <c r="P71" i="35"/>
  <c r="P132" i="35" s="1"/>
  <c r="P67" i="35"/>
  <c r="AI115" i="35"/>
  <c r="S133" i="35"/>
  <c r="AC123" i="35"/>
  <c r="AC10" i="35"/>
  <c r="Z113" i="36"/>
  <c r="AA172" i="36"/>
  <c r="AK160" i="36"/>
  <c r="CW91" i="9" s="1"/>
  <c r="P154" i="36"/>
  <c r="P44" i="36"/>
  <c r="T152" i="36"/>
  <c r="AA133" i="36"/>
  <c r="Q104" i="37"/>
  <c r="Q165" i="37" s="1"/>
  <c r="Q163" i="37"/>
  <c r="Z144" i="37" s="1"/>
  <c r="AJ171" i="37"/>
  <c r="EA32" i="9" s="1"/>
  <c r="AK171" i="37"/>
  <c r="EA90" i="9" s="1"/>
  <c r="AA170" i="37"/>
  <c r="AA169" i="37"/>
  <c r="AK166" i="37"/>
  <c r="DL90" i="9" s="1"/>
  <c r="T163" i="37"/>
  <c r="AA152" i="37"/>
  <c r="Q13" i="37"/>
  <c r="Q128" i="37" s="1"/>
  <c r="Q126" i="37"/>
  <c r="AI126" i="37" s="1"/>
  <c r="Z162" i="38"/>
  <c r="Z152" i="38"/>
  <c r="Z151" i="38"/>
  <c r="AK115" i="38"/>
  <c r="AA115" i="38"/>
  <c r="AK167" i="38"/>
  <c r="DO89" i="9" s="1"/>
  <c r="AJ167" i="38"/>
  <c r="DO31" i="9" s="1"/>
  <c r="T164" i="38"/>
  <c r="P164" i="38"/>
  <c r="P50" i="38"/>
  <c r="P165" i="38" s="1"/>
  <c r="T157" i="38"/>
  <c r="T44" i="38"/>
  <c r="T159" i="38" s="1"/>
  <c r="Q157" i="38"/>
  <c r="AI157" i="38" s="1"/>
  <c r="CN31" i="7" s="1"/>
  <c r="Q44" i="38"/>
  <c r="Q153" i="38"/>
  <c r="AI153" i="38" s="1"/>
  <c r="CE31" i="7" s="1"/>
  <c r="R127" i="39"/>
  <c r="R13" i="39"/>
  <c r="R128" i="39" s="1"/>
  <c r="AB126" i="39"/>
  <c r="AB13" i="39"/>
  <c r="T13" i="39"/>
  <c r="T128" i="39" s="1"/>
  <c r="T123" i="39"/>
  <c r="T10" i="39"/>
  <c r="AA135" i="40"/>
  <c r="AA82" i="40"/>
  <c r="AK115" i="40"/>
  <c r="P173" i="40"/>
  <c r="Q171" i="40"/>
  <c r="AB170" i="41"/>
  <c r="R158" i="41"/>
  <c r="R44" i="41"/>
  <c r="R159" i="41" s="1"/>
  <c r="Q156" i="41"/>
  <c r="Q44" i="41"/>
  <c r="Q159" i="41" s="1"/>
  <c r="T146" i="41"/>
  <c r="T32" i="41"/>
  <c r="AC28" i="41"/>
  <c r="Z162" i="42"/>
  <c r="AA170" i="42"/>
  <c r="AA171" i="42"/>
  <c r="AI151" i="43"/>
  <c r="BY26" i="7" s="1"/>
  <c r="P71" i="43"/>
  <c r="P115" i="43" s="1"/>
  <c r="AC163" i="43"/>
  <c r="Z170" i="44"/>
  <c r="Z172" i="44"/>
  <c r="AI172" i="44" s="1"/>
  <c r="ED25" i="7" s="1"/>
  <c r="P172" i="44"/>
  <c r="AA133" i="44"/>
  <c r="T10" i="44"/>
  <c r="T123" i="44"/>
  <c r="AA150" i="45"/>
  <c r="AA161" i="45"/>
  <c r="Z113" i="45"/>
  <c r="AB82" i="45"/>
  <c r="AI115" i="45"/>
  <c r="Z115" i="45"/>
  <c r="S148" i="45"/>
  <c r="AB148" i="45" s="1"/>
  <c r="AB149" i="45" s="1"/>
  <c r="P148" i="45"/>
  <c r="P145" i="45"/>
  <c r="P32" i="45"/>
  <c r="S172" i="46"/>
  <c r="T171" i="46"/>
  <c r="P104" i="47"/>
  <c r="P165" i="47" s="1"/>
  <c r="P163" i="47"/>
  <c r="T86" i="47"/>
  <c r="T71" i="48"/>
  <c r="AK115" i="48"/>
  <c r="AB115" i="48"/>
  <c r="AL82" i="49"/>
  <c r="Q13" i="49"/>
  <c r="Q126" i="49"/>
  <c r="Q172" i="50"/>
  <c r="AK127" i="51"/>
  <c r="AK115" i="51"/>
  <c r="AB115" i="51"/>
  <c r="AK155" i="51"/>
  <c r="AJ155" i="51"/>
  <c r="R157" i="52"/>
  <c r="R44" i="52"/>
  <c r="S155" i="52"/>
  <c r="S44" i="52"/>
  <c r="S159" i="52" s="1"/>
  <c r="P44" i="52"/>
  <c r="P159" i="52" s="1"/>
  <c r="P155" i="52"/>
  <c r="P149" i="52"/>
  <c r="T71" i="53"/>
  <c r="S130" i="57"/>
  <c r="S17" i="57"/>
  <c r="S132" i="57" s="1"/>
  <c r="Z115" i="58"/>
  <c r="AA156" i="58"/>
  <c r="P104" i="20"/>
  <c r="P165" i="20" s="1"/>
  <c r="P163" i="20"/>
  <c r="AJ171" i="20"/>
  <c r="EA49" i="9" s="1"/>
  <c r="AK171" i="20"/>
  <c r="EA107" i="9" s="1"/>
  <c r="AA142" i="19"/>
  <c r="AA137" i="19"/>
  <c r="AA139" i="19"/>
  <c r="Z148" i="19"/>
  <c r="AC158" i="19"/>
  <c r="AC44" i="19"/>
  <c r="AC159" i="19" s="1"/>
  <c r="AA141" i="61"/>
  <c r="AA136" i="61"/>
  <c r="AA143" i="61"/>
  <c r="AA138" i="61"/>
  <c r="T144" i="61"/>
  <c r="T32" i="61"/>
  <c r="T147" i="61" s="1"/>
  <c r="AA149" i="61"/>
  <c r="AA135" i="36"/>
  <c r="R61" i="18"/>
  <c r="R176" i="18" s="1"/>
  <c r="P125" i="61"/>
  <c r="AK172" i="32"/>
  <c r="ED95" i="9" s="1"/>
  <c r="Q165" i="30"/>
  <c r="R44" i="21"/>
  <c r="R159" i="21" s="1"/>
  <c r="Z141" i="43"/>
  <c r="T165" i="43"/>
  <c r="P50" i="22"/>
  <c r="P165" i="22" s="1"/>
  <c r="AA61" i="18"/>
  <c r="P130" i="23"/>
  <c r="AA131" i="22"/>
  <c r="AA159" i="58"/>
  <c r="AA173" i="58"/>
  <c r="AA150" i="58"/>
  <c r="Q128" i="27"/>
  <c r="AC133" i="25"/>
  <c r="EH110" i="9"/>
  <c r="CJ15" i="9"/>
  <c r="EB41" i="7"/>
  <c r="AW30" i="7"/>
  <c r="AW26" i="9"/>
  <c r="Z148" i="56"/>
  <c r="AA143" i="18"/>
  <c r="AA142" i="18"/>
  <c r="AA141" i="18"/>
  <c r="AJ141" i="18" s="1"/>
  <c r="AX51" i="9" s="1"/>
  <c r="AA136" i="18"/>
  <c r="AJ167" i="37"/>
  <c r="DO32" i="9" s="1"/>
  <c r="AK167" i="37"/>
  <c r="DO90" i="9" s="1"/>
  <c r="S126" i="29"/>
  <c r="AB127" i="29" s="1"/>
  <c r="AB128" i="29" s="1"/>
  <c r="AK140" i="26"/>
  <c r="AU101" i="9" s="1"/>
  <c r="AK133" i="28"/>
  <c r="Z99" i="9" s="1"/>
  <c r="Q50" i="23"/>
  <c r="Q165" i="23" s="1"/>
  <c r="AC148" i="21"/>
  <c r="AC149" i="21" s="1"/>
  <c r="S125" i="32"/>
  <c r="T44" i="30"/>
  <c r="AA44" i="22"/>
  <c r="S123" i="30"/>
  <c r="AA151" i="29"/>
  <c r="AI159" i="61"/>
  <c r="CT52" i="7" s="1"/>
  <c r="AB164" i="61"/>
  <c r="AB165" i="61" s="1"/>
  <c r="S146" i="36"/>
  <c r="P10" i="36"/>
  <c r="P154" i="27"/>
  <c r="AC174" i="44"/>
  <c r="AC171" i="44"/>
  <c r="T125" i="19"/>
  <c r="AA164" i="19"/>
  <c r="AA165" i="19" s="1"/>
  <c r="P125" i="31"/>
  <c r="AB133" i="22"/>
  <c r="AB134" i="22"/>
  <c r="P165" i="58"/>
  <c r="T61" i="52"/>
  <c r="T61" i="48"/>
  <c r="T125" i="48"/>
  <c r="P128" i="43"/>
  <c r="T50" i="37"/>
  <c r="T125" i="34"/>
  <c r="AC28" i="27"/>
  <c r="Z148" i="33"/>
  <c r="AA28" i="27"/>
  <c r="Q61" i="52"/>
  <c r="P128" i="47"/>
  <c r="AK160" i="30"/>
  <c r="CW97" i="9" s="1"/>
  <c r="R32" i="28"/>
  <c r="R147" i="28" s="1"/>
  <c r="T125" i="55"/>
  <c r="P128" i="52"/>
  <c r="P17" i="31"/>
  <c r="P132" i="31" s="1"/>
  <c r="S125" i="29"/>
  <c r="Q132" i="34"/>
  <c r="AA148" i="33"/>
  <c r="AA149" i="33" s="1"/>
  <c r="P128" i="28"/>
  <c r="Q132" i="55"/>
  <c r="AI132" i="54"/>
  <c r="W15" i="7" s="1"/>
  <c r="Y15" i="7" s="1"/>
  <c r="AA171" i="58"/>
  <c r="AA170" i="58"/>
  <c r="AA163" i="58"/>
  <c r="AA168" i="58"/>
  <c r="AA136" i="58"/>
  <c r="AA158" i="58"/>
  <c r="AA141" i="58"/>
  <c r="AA152" i="58"/>
  <c r="AA139" i="58"/>
  <c r="AA174" i="58"/>
  <c r="AA143" i="58"/>
  <c r="AA162" i="58"/>
  <c r="I7" i="11"/>
  <c r="I9" i="11" s="1"/>
  <c r="E9" i="11"/>
  <c r="AJ156" i="21"/>
  <c r="CK48" i="9" s="1"/>
  <c r="P98" i="21"/>
  <c r="P159" i="21" s="1"/>
  <c r="T86" i="21"/>
  <c r="Q71" i="21"/>
  <c r="Q132" i="21" s="1"/>
  <c r="P67" i="21"/>
  <c r="AI115" i="21"/>
  <c r="S169" i="21"/>
  <c r="AB170" i="21" s="1"/>
  <c r="Q168" i="21"/>
  <c r="AI168" i="21" s="1"/>
  <c r="DR48" i="7" s="1"/>
  <c r="Q44" i="21"/>
  <c r="Q159" i="21" s="1"/>
  <c r="AI159" i="21" s="1"/>
  <c r="CT48" i="7" s="1"/>
  <c r="Q156" i="21"/>
  <c r="AI156" i="21" s="1"/>
  <c r="CK48" i="7" s="1"/>
  <c r="P150" i="21"/>
  <c r="T144" i="21"/>
  <c r="P144" i="21"/>
  <c r="S141" i="21"/>
  <c r="AB141" i="21" s="1"/>
  <c r="S138" i="21"/>
  <c r="S131" i="21"/>
  <c r="AI168" i="22"/>
  <c r="DR47" i="7" s="1"/>
  <c r="T175" i="22"/>
  <c r="AB170" i="22"/>
  <c r="AB172" i="22"/>
  <c r="Q174" i="22"/>
  <c r="AA170" i="22"/>
  <c r="AA169" i="22"/>
  <c r="AA174" i="22"/>
  <c r="S168" i="22"/>
  <c r="S164" i="22"/>
  <c r="AB164" i="22" s="1"/>
  <c r="AB165" i="22" s="1"/>
  <c r="AA162" i="22"/>
  <c r="AI156" i="22"/>
  <c r="CK47" i="7" s="1"/>
  <c r="AI151" i="22"/>
  <c r="BY47" i="7" s="1"/>
  <c r="Q146" i="22"/>
  <c r="R145" i="22"/>
  <c r="AA145" i="22" s="1"/>
  <c r="R32" i="22"/>
  <c r="R147" i="22" s="1"/>
  <c r="AA147" i="22" s="1"/>
  <c r="T142" i="22"/>
  <c r="Z142" i="22"/>
  <c r="Z136" i="22"/>
  <c r="AJ136" i="22" s="1"/>
  <c r="AI47" i="9" s="1"/>
  <c r="Z139" i="22"/>
  <c r="Z143" i="22"/>
  <c r="T138" i="22"/>
  <c r="S137" i="22"/>
  <c r="AK115" i="23"/>
  <c r="AA115" i="23"/>
  <c r="T174" i="23"/>
  <c r="AC170" i="23" s="1"/>
  <c r="Q174" i="23"/>
  <c r="AA170" i="23"/>
  <c r="AA174" i="23"/>
  <c r="S161" i="23"/>
  <c r="S154" i="23"/>
  <c r="P154" i="23"/>
  <c r="Q150" i="23"/>
  <c r="AI150" i="23" s="1"/>
  <c r="BV46" i="7" s="1"/>
  <c r="AB149" i="23"/>
  <c r="Q144" i="23"/>
  <c r="Z135" i="23" s="1"/>
  <c r="Q32" i="23"/>
  <c r="Q147" i="23" s="1"/>
  <c r="T142" i="23"/>
  <c r="AC139" i="23" s="1"/>
  <c r="P142" i="23"/>
  <c r="P138" i="23"/>
  <c r="R126" i="23"/>
  <c r="AA127" i="23" s="1"/>
  <c r="AA128" i="23" s="1"/>
  <c r="R13" i="23"/>
  <c r="R128" i="23" s="1"/>
  <c r="Z124" i="23"/>
  <c r="P10" i="23"/>
  <c r="AA113" i="24"/>
  <c r="T86" i="24"/>
  <c r="T115" i="24" s="1"/>
  <c r="AI127" i="24"/>
  <c r="K45" i="7" s="1"/>
  <c r="S175" i="24"/>
  <c r="Q155" i="24"/>
  <c r="AI155" i="24" s="1"/>
  <c r="R154" i="24"/>
  <c r="R44" i="24"/>
  <c r="R159" i="24" s="1"/>
  <c r="T153" i="24"/>
  <c r="P153" i="24"/>
  <c r="T148" i="24"/>
  <c r="AC148" i="24" s="1"/>
  <c r="AC149" i="24" s="1"/>
  <c r="P148" i="24"/>
  <c r="T143" i="24"/>
  <c r="AC138" i="24" s="1"/>
  <c r="AA136" i="24"/>
  <c r="Z10" i="24"/>
  <c r="Z124" i="24"/>
  <c r="AI124" i="24" s="1"/>
  <c r="E45" i="7" s="1"/>
  <c r="AA113" i="25"/>
  <c r="AL113" i="25"/>
  <c r="Q170" i="25"/>
  <c r="AA169" i="25"/>
  <c r="Q155" i="25"/>
  <c r="AI155" i="25" s="1"/>
  <c r="S153" i="25"/>
  <c r="Q152" i="25"/>
  <c r="AA151" i="25"/>
  <c r="AB149" i="25"/>
  <c r="P141" i="25"/>
  <c r="T129" i="25"/>
  <c r="AC130" i="25" s="1"/>
  <c r="T17" i="25"/>
  <c r="P17" i="25"/>
  <c r="P132" i="25" s="1"/>
  <c r="AA113" i="26"/>
  <c r="T163" i="26"/>
  <c r="T104" i="26"/>
  <c r="T98" i="26"/>
  <c r="T159" i="26" s="1"/>
  <c r="AK82" i="26"/>
  <c r="AI115" i="26"/>
  <c r="Q174" i="26"/>
  <c r="Z172" i="26" s="1"/>
  <c r="AJ172" i="26" s="1"/>
  <c r="ED43" i="9" s="1"/>
  <c r="AA169" i="26"/>
  <c r="AA172" i="26"/>
  <c r="S170" i="26"/>
  <c r="Q158" i="26"/>
  <c r="AI158" i="26" s="1"/>
  <c r="CQ43" i="7" s="1"/>
  <c r="Z154" i="26"/>
  <c r="Z44" i="26"/>
  <c r="Z159" i="26" s="1"/>
  <c r="Q154" i="26"/>
  <c r="S32" i="26"/>
  <c r="S146" i="26"/>
  <c r="T145" i="26"/>
  <c r="R32" i="26"/>
  <c r="R147" i="26" s="1"/>
  <c r="AA147" i="26" s="1"/>
  <c r="P138" i="26"/>
  <c r="T130" i="26"/>
  <c r="AC130" i="26" s="1"/>
  <c r="AB130" i="26"/>
  <c r="AK113" i="27"/>
  <c r="T104" i="27"/>
  <c r="T163" i="27"/>
  <c r="AC163" i="27" s="1"/>
  <c r="AC148" i="27"/>
  <c r="AC149" i="27" s="1"/>
  <c r="Z163" i="27"/>
  <c r="Z144" i="27"/>
  <c r="P174" i="27"/>
  <c r="Z174" i="27"/>
  <c r="AI174" i="27" s="1"/>
  <c r="EJ42" i="7" s="1"/>
  <c r="T155" i="27"/>
  <c r="Q44" i="27"/>
  <c r="T145" i="27"/>
  <c r="S136" i="27"/>
  <c r="AB142" i="27" s="1"/>
  <c r="T135" i="27"/>
  <c r="AB134" i="27"/>
  <c r="AK134" i="27" s="1"/>
  <c r="AC100" i="9" s="1"/>
  <c r="T133" i="27"/>
  <c r="T17" i="27"/>
  <c r="T130" i="27"/>
  <c r="AC130" i="27" s="1"/>
  <c r="Z127" i="27"/>
  <c r="R13" i="27"/>
  <c r="R126" i="27"/>
  <c r="AA127" i="27" s="1"/>
  <c r="AA128" i="27" s="1"/>
  <c r="AB133" i="28"/>
  <c r="AK168" i="28"/>
  <c r="DR99" i="9" s="1"/>
  <c r="AJ168" i="28"/>
  <c r="DR41" i="9" s="1"/>
  <c r="AK157" i="28"/>
  <c r="CN99" i="9" s="1"/>
  <c r="P98" i="28"/>
  <c r="P159" i="28" s="1"/>
  <c r="T98" i="28"/>
  <c r="T159" i="28" s="1"/>
  <c r="S154" i="28"/>
  <c r="S98" i="28"/>
  <c r="S159" i="28" s="1"/>
  <c r="AB148" i="28"/>
  <c r="S86" i="28"/>
  <c r="S115" i="28" s="1"/>
  <c r="P71" i="28"/>
  <c r="AI115" i="28"/>
  <c r="T171" i="28"/>
  <c r="Q166" i="28"/>
  <c r="AI166" i="28" s="1"/>
  <c r="T50" i="28"/>
  <c r="T165" i="28" s="1"/>
  <c r="AA152" i="28"/>
  <c r="T13" i="28"/>
  <c r="T127" i="28"/>
  <c r="AC127" i="28" s="1"/>
  <c r="AC128" i="28" s="1"/>
  <c r="P171" i="29"/>
  <c r="AJ82" i="30"/>
  <c r="S67" i="30"/>
  <c r="T164" i="30"/>
  <c r="P164" i="30"/>
  <c r="P50" i="30"/>
  <c r="P165" i="30" s="1"/>
  <c r="Q149" i="30"/>
  <c r="Q32" i="30"/>
  <c r="Q147" i="30" s="1"/>
  <c r="Q144" i="30"/>
  <c r="AA113" i="31"/>
  <c r="AV38" i="7"/>
  <c r="AW38" i="7"/>
  <c r="AL115" i="31"/>
  <c r="AC115" i="31"/>
  <c r="T163" i="31"/>
  <c r="AC144" i="31" s="1"/>
  <c r="P163" i="31"/>
  <c r="Z152" i="31"/>
  <c r="AI152" i="31" s="1"/>
  <c r="CB38" i="7" s="1"/>
  <c r="Q161" i="31"/>
  <c r="AI161" i="31" s="1"/>
  <c r="CZ38" i="7" s="1"/>
  <c r="S155" i="31"/>
  <c r="S44" i="31"/>
  <c r="S159" i="31" s="1"/>
  <c r="P154" i="31"/>
  <c r="P44" i="31"/>
  <c r="P159" i="31" s="1"/>
  <c r="Z148" i="31"/>
  <c r="AJ161" i="32"/>
  <c r="CZ37" i="9" s="1"/>
  <c r="AK161" i="32"/>
  <c r="CZ95" i="9" s="1"/>
  <c r="AJ115" i="32"/>
  <c r="Z115" i="32"/>
  <c r="AB169" i="32"/>
  <c r="AA174" i="32"/>
  <c r="AA172" i="32"/>
  <c r="T168" i="32"/>
  <c r="Q168" i="32"/>
  <c r="AI168" i="32" s="1"/>
  <c r="DR37" i="7" s="1"/>
  <c r="AI157" i="32"/>
  <c r="CN37" i="7" s="1"/>
  <c r="R154" i="32"/>
  <c r="R44" i="32"/>
  <c r="R159" i="32" s="1"/>
  <c r="AJ153" i="32"/>
  <c r="CE37" i="9" s="1"/>
  <c r="AK153" i="32"/>
  <c r="CE95" i="9" s="1"/>
  <c r="AC148" i="32"/>
  <c r="AC149" i="32" s="1"/>
  <c r="T139" i="32"/>
  <c r="AC143" i="32" s="1"/>
  <c r="Q136" i="32"/>
  <c r="S135" i="32"/>
  <c r="Z134" i="32"/>
  <c r="AC131" i="32"/>
  <c r="AC130" i="32"/>
  <c r="AL113" i="33"/>
  <c r="AC113" i="33"/>
  <c r="T155" i="33"/>
  <c r="T98" i="33"/>
  <c r="T159" i="33" s="1"/>
  <c r="S154" i="33"/>
  <c r="S98" i="33"/>
  <c r="S115" i="33" s="1"/>
  <c r="T86" i="33"/>
  <c r="T147" i="33" s="1"/>
  <c r="AK115" i="33"/>
  <c r="AA115" i="33"/>
  <c r="P161" i="33"/>
  <c r="Q44" i="33"/>
  <c r="Q159" i="33" s="1"/>
  <c r="P44" i="33"/>
  <c r="P159" i="33" s="1"/>
  <c r="AA137" i="33"/>
  <c r="AA136" i="33"/>
  <c r="AA143" i="33"/>
  <c r="AC128" i="34"/>
  <c r="AK113" i="34"/>
  <c r="Q156" i="34"/>
  <c r="AI156" i="34" s="1"/>
  <c r="CK35" i="7" s="1"/>
  <c r="Q98" i="34"/>
  <c r="Q115" i="34" s="1"/>
  <c r="AC148" i="34"/>
  <c r="AC149" i="34" s="1"/>
  <c r="R50" i="34"/>
  <c r="R165" i="34" s="1"/>
  <c r="R163" i="34"/>
  <c r="AB152" i="34"/>
  <c r="AB162" i="34"/>
  <c r="P44" i="34"/>
  <c r="P159" i="34" s="1"/>
  <c r="P154" i="34"/>
  <c r="T151" i="34"/>
  <c r="T17" i="34"/>
  <c r="T130" i="34"/>
  <c r="AC130" i="34" s="1"/>
  <c r="AB130" i="34"/>
  <c r="R124" i="34"/>
  <c r="R10" i="34"/>
  <c r="AA174" i="35"/>
  <c r="AK161" i="35"/>
  <c r="CZ92" i="9" s="1"/>
  <c r="Z131" i="35"/>
  <c r="AI131" i="35" s="1"/>
  <c r="T34" i="7" s="1"/>
  <c r="Q104" i="36"/>
  <c r="AJ160" i="36"/>
  <c r="CW33" i="9" s="1"/>
  <c r="Q86" i="36"/>
  <c r="AK115" i="36"/>
  <c r="AA115" i="36"/>
  <c r="P175" i="36"/>
  <c r="T144" i="37"/>
  <c r="T86" i="37"/>
  <c r="T147" i="37" s="1"/>
  <c r="P86" i="37"/>
  <c r="P144" i="37"/>
  <c r="Z134" i="37"/>
  <c r="AI134" i="37" s="1"/>
  <c r="AC32" i="7" s="1"/>
  <c r="AI133" i="37"/>
  <c r="Z32" i="7" s="1"/>
  <c r="T154" i="37"/>
  <c r="T44" i="37"/>
  <c r="T159" i="37" s="1"/>
  <c r="Z152" i="37"/>
  <c r="P133" i="37"/>
  <c r="Z82" i="38"/>
  <c r="S151" i="38"/>
  <c r="Q148" i="38"/>
  <c r="S145" i="38"/>
  <c r="S32" i="38"/>
  <c r="AA140" i="38"/>
  <c r="AA28" i="38"/>
  <c r="AA135" i="38"/>
  <c r="AB134" i="38"/>
  <c r="AK134" i="38" s="1"/>
  <c r="AC89" i="9" s="1"/>
  <c r="AA132" i="38"/>
  <c r="T127" i="38"/>
  <c r="AC127" i="38" s="1"/>
  <c r="AC128" i="38" s="1"/>
  <c r="T13" i="38"/>
  <c r="T128" i="38" s="1"/>
  <c r="AA127" i="38"/>
  <c r="AA128" i="38" s="1"/>
  <c r="Q98" i="39"/>
  <c r="Q159" i="39" s="1"/>
  <c r="Q154" i="39"/>
  <c r="AI127" i="39"/>
  <c r="Q67" i="39"/>
  <c r="AJ115" i="39"/>
  <c r="AA115" i="39"/>
  <c r="Q170" i="39"/>
  <c r="R44" i="39"/>
  <c r="R159" i="39" s="1"/>
  <c r="AA159" i="39" s="1"/>
  <c r="AA141" i="39"/>
  <c r="AA137" i="39"/>
  <c r="AA143" i="39"/>
  <c r="AC13" i="39"/>
  <c r="AC128" i="39" s="1"/>
  <c r="AK169" i="40"/>
  <c r="DU87" i="9" s="1"/>
  <c r="AJ169" i="40"/>
  <c r="DU29" i="9" s="1"/>
  <c r="AC113" i="40"/>
  <c r="AC152" i="40"/>
  <c r="Q166" i="40"/>
  <c r="AI166" i="40" s="1"/>
  <c r="R164" i="40"/>
  <c r="AA164" i="40" s="1"/>
  <c r="AA165" i="40" s="1"/>
  <c r="R50" i="40"/>
  <c r="T50" i="40"/>
  <c r="T165" i="40" s="1"/>
  <c r="AB174" i="41"/>
  <c r="Z148" i="42"/>
  <c r="Q136" i="42"/>
  <c r="AA135" i="42"/>
  <c r="AA123" i="42"/>
  <c r="AA163" i="42"/>
  <c r="Z127" i="42"/>
  <c r="AI127" i="42" s="1"/>
  <c r="K27" i="7" s="1"/>
  <c r="Z13" i="42"/>
  <c r="Z128" i="42" s="1"/>
  <c r="P154" i="43"/>
  <c r="P44" i="43"/>
  <c r="P159" i="43" s="1"/>
  <c r="AA162" i="43"/>
  <c r="S150" i="43"/>
  <c r="R146" i="43"/>
  <c r="AA146" i="43" s="1"/>
  <c r="R32" i="43"/>
  <c r="R147" i="43" s="1"/>
  <c r="AA147" i="43" s="1"/>
  <c r="P32" i="43"/>
  <c r="P147" i="43" s="1"/>
  <c r="P145" i="43"/>
  <c r="AB140" i="43"/>
  <c r="AB28" i="43"/>
  <c r="R131" i="43"/>
  <c r="AA131" i="43" s="1"/>
  <c r="R17" i="43"/>
  <c r="R132" i="43" s="1"/>
  <c r="AA132" i="43" s="1"/>
  <c r="S130" i="43"/>
  <c r="AB130" i="43" s="1"/>
  <c r="S17" i="43"/>
  <c r="P129" i="43"/>
  <c r="P17" i="43"/>
  <c r="Q127" i="43"/>
  <c r="AI127" i="43" s="1"/>
  <c r="AK127" i="43" s="1"/>
  <c r="Q13" i="43"/>
  <c r="Q128" i="43" s="1"/>
  <c r="AI128" i="43" s="1"/>
  <c r="N26" i="7" s="1"/>
  <c r="P26" i="7" s="1"/>
  <c r="AA113" i="44"/>
  <c r="P158" i="45"/>
  <c r="P44" i="45"/>
  <c r="P159" i="45" s="1"/>
  <c r="AA143" i="45"/>
  <c r="AA141" i="45"/>
  <c r="AA136" i="45"/>
  <c r="S129" i="46"/>
  <c r="AB131" i="46" s="1"/>
  <c r="S71" i="46"/>
  <c r="EG23" i="7"/>
  <c r="AJ173" i="46"/>
  <c r="EG23" i="9" s="1"/>
  <c r="S127" i="46"/>
  <c r="S13" i="46"/>
  <c r="AL115" i="47"/>
  <c r="S44" i="47"/>
  <c r="S159" i="47" s="1"/>
  <c r="T32" i="47"/>
  <c r="T145" i="47"/>
  <c r="Q145" i="47"/>
  <c r="Q32" i="47"/>
  <c r="T104" i="48"/>
  <c r="T165" i="48" s="1"/>
  <c r="T164" i="48"/>
  <c r="S98" i="48"/>
  <c r="S159" i="48" s="1"/>
  <c r="S154" i="48"/>
  <c r="Z155" i="48"/>
  <c r="AI155" i="48" s="1"/>
  <c r="CH21" i="7" s="1"/>
  <c r="Z60" i="48"/>
  <c r="P127" i="48"/>
  <c r="P13" i="48"/>
  <c r="Q10" i="48"/>
  <c r="AI169" i="49"/>
  <c r="DU20" i="7" s="1"/>
  <c r="AB82" i="50"/>
  <c r="T44" i="50"/>
  <c r="T159" i="50" s="1"/>
  <c r="R145" i="50"/>
  <c r="R32" i="50"/>
  <c r="R147" i="50" s="1"/>
  <c r="S144" i="50"/>
  <c r="S32" i="50"/>
  <c r="S147" i="50" s="1"/>
  <c r="T130" i="50"/>
  <c r="AC130" i="50" s="1"/>
  <c r="T17" i="50"/>
  <c r="T132" i="50" s="1"/>
  <c r="AC132" i="50" s="1"/>
  <c r="R123" i="50"/>
  <c r="R10" i="50"/>
  <c r="Z113" i="51"/>
  <c r="P98" i="51"/>
  <c r="P115" i="51" s="1"/>
  <c r="AA82" i="52"/>
  <c r="P130" i="54"/>
  <c r="P71" i="54"/>
  <c r="P115" i="54" s="1"/>
  <c r="S126" i="54"/>
  <c r="S67" i="54"/>
  <c r="AL115" i="54"/>
  <c r="AC115" i="54"/>
  <c r="T64" i="54"/>
  <c r="T115" i="54" s="1"/>
  <c r="T123" i="54"/>
  <c r="S44" i="54"/>
  <c r="S159" i="54" s="1"/>
  <c r="P146" i="54"/>
  <c r="R127" i="54"/>
  <c r="AJ127" i="54" s="1"/>
  <c r="R13" i="54"/>
  <c r="S104" i="55"/>
  <c r="S165" i="55" s="1"/>
  <c r="S164" i="55"/>
  <c r="T86" i="56"/>
  <c r="T145" i="56"/>
  <c r="Q71" i="56"/>
  <c r="P50" i="56"/>
  <c r="P165" i="56" s="1"/>
  <c r="P163" i="56"/>
  <c r="Q155" i="56"/>
  <c r="AI155" i="56" s="1"/>
  <c r="CH13" i="7" s="1"/>
  <c r="Q44" i="56"/>
  <c r="S147" i="56"/>
  <c r="P127" i="58"/>
  <c r="P13" i="58"/>
  <c r="P164" i="57"/>
  <c r="P50" i="57"/>
  <c r="P139" i="57"/>
  <c r="P125" i="57"/>
  <c r="R129" i="20"/>
  <c r="AA130" i="20" s="1"/>
  <c r="R17" i="20"/>
  <c r="AC131" i="20"/>
  <c r="AA154" i="20"/>
  <c r="AA44" i="20"/>
  <c r="AA172" i="20"/>
  <c r="AA170" i="20"/>
  <c r="Q174" i="20"/>
  <c r="AB144" i="19"/>
  <c r="AB163" i="19"/>
  <c r="Z82" i="19"/>
  <c r="S130" i="18"/>
  <c r="AB130" i="18" s="1"/>
  <c r="S61" i="18"/>
  <c r="AB61" i="18"/>
  <c r="Z155" i="18"/>
  <c r="Z44" i="18"/>
  <c r="Z159" i="18" s="1"/>
  <c r="AC136" i="62"/>
  <c r="AC143" i="62"/>
  <c r="AC137" i="62"/>
  <c r="AB148" i="63"/>
  <c r="AC151" i="63"/>
  <c r="R158" i="63"/>
  <c r="R44" i="63"/>
  <c r="R159" i="63" s="1"/>
  <c r="AJ161" i="63"/>
  <c r="CZ54" i="9" s="1"/>
  <c r="AK161" i="63"/>
  <c r="CZ112" i="9" s="1"/>
  <c r="AA170" i="63"/>
  <c r="AA174" i="63"/>
  <c r="Q125" i="64"/>
  <c r="AI125" i="64" s="1"/>
  <c r="H55" i="7" s="1"/>
  <c r="S125" i="28"/>
  <c r="P125" i="33"/>
  <c r="T125" i="47"/>
  <c r="AJ115" i="21"/>
  <c r="Z115" i="21"/>
  <c r="AI115" i="22"/>
  <c r="AC115" i="23"/>
  <c r="AJ115" i="24"/>
  <c r="Z115" i="24"/>
  <c r="AK115" i="25"/>
  <c r="AA115" i="25"/>
  <c r="AL115" i="26"/>
  <c r="AC115" i="26"/>
  <c r="AL115" i="27"/>
  <c r="AC115" i="27"/>
  <c r="S150" i="28"/>
  <c r="AA148" i="28"/>
  <c r="AA149" i="28" s="1"/>
  <c r="T136" i="28"/>
  <c r="T134" i="28"/>
  <c r="AI124" i="28"/>
  <c r="E41" i="7" s="1"/>
  <c r="AL115" i="29"/>
  <c r="S173" i="29"/>
  <c r="AK173" i="29" s="1"/>
  <c r="EG98" i="9" s="1"/>
  <c r="T172" i="29"/>
  <c r="AC172" i="29" s="1"/>
  <c r="T167" i="29"/>
  <c r="T166" i="29"/>
  <c r="Q166" i="29"/>
  <c r="AI166" i="29" s="1"/>
  <c r="T123" i="29"/>
  <c r="AI115" i="30"/>
  <c r="P171" i="30"/>
  <c r="AI166" i="30"/>
  <c r="DL39" i="7" s="1"/>
  <c r="Q152" i="30"/>
  <c r="S150" i="30"/>
  <c r="T141" i="30"/>
  <c r="AC138" i="30" s="1"/>
  <c r="Q135" i="30"/>
  <c r="AI113" i="31"/>
  <c r="S123" i="31"/>
  <c r="S64" i="31"/>
  <c r="S115" i="31" s="1"/>
  <c r="T166" i="31"/>
  <c r="T155" i="31"/>
  <c r="S151" i="31"/>
  <c r="AB152" i="31" s="1"/>
  <c r="P144" i="31"/>
  <c r="Q143" i="31"/>
  <c r="Z138" i="31" s="1"/>
  <c r="S135" i="31"/>
  <c r="AB163" i="31" s="1"/>
  <c r="AI161" i="32"/>
  <c r="CZ37" i="7" s="1"/>
  <c r="Z163" i="32"/>
  <c r="Q171" i="32"/>
  <c r="AI171" i="32" s="1"/>
  <c r="EA37" i="7" s="1"/>
  <c r="S167" i="32"/>
  <c r="AA133" i="32"/>
  <c r="S127" i="32"/>
  <c r="AB127" i="32" s="1"/>
  <c r="AB128" i="32" s="1"/>
  <c r="AK128" i="32" s="1"/>
  <c r="N95" i="9" s="1"/>
  <c r="S162" i="33"/>
  <c r="P146" i="33"/>
  <c r="Q143" i="33"/>
  <c r="Z142" i="33" s="1"/>
  <c r="T133" i="33"/>
  <c r="Q129" i="33"/>
  <c r="AA82" i="34"/>
  <c r="AK115" i="34"/>
  <c r="AA115" i="34"/>
  <c r="P169" i="34"/>
  <c r="AI158" i="34"/>
  <c r="T156" i="34"/>
  <c r="Z28" i="34"/>
  <c r="P134" i="34"/>
  <c r="P104" i="35"/>
  <c r="P165" i="35" s="1"/>
  <c r="P164" i="35"/>
  <c r="S86" i="35"/>
  <c r="S175" i="35"/>
  <c r="AB163" i="35" s="1"/>
  <c r="T174" i="35"/>
  <c r="AC174" i="35" s="1"/>
  <c r="AJ171" i="35"/>
  <c r="EA34" i="9" s="1"/>
  <c r="AK168" i="35"/>
  <c r="DR92" i="9" s="1"/>
  <c r="AB151" i="35"/>
  <c r="S153" i="35"/>
  <c r="T152" i="35"/>
  <c r="P150" i="35"/>
  <c r="T138" i="35"/>
  <c r="P133" i="35"/>
  <c r="P71" i="36"/>
  <c r="P132" i="36" s="1"/>
  <c r="T175" i="36"/>
  <c r="S173" i="36"/>
  <c r="S166" i="36"/>
  <c r="AK166" i="36" s="1"/>
  <c r="DL91" i="9" s="1"/>
  <c r="Q164" i="36"/>
  <c r="S161" i="36"/>
  <c r="T160" i="36"/>
  <c r="T158" i="36"/>
  <c r="S44" i="36"/>
  <c r="Q144" i="36"/>
  <c r="T133" i="36"/>
  <c r="S10" i="36"/>
  <c r="S123" i="36"/>
  <c r="AI166" i="37"/>
  <c r="DL32" i="7" s="1"/>
  <c r="S104" i="37"/>
  <c r="AJ115" i="37"/>
  <c r="Z115" i="37"/>
  <c r="Q174" i="37"/>
  <c r="Z170" i="37" s="1"/>
  <c r="AI170" i="37" s="1"/>
  <c r="DX32" i="7" s="1"/>
  <c r="S173" i="37"/>
  <c r="AK173" i="37" s="1"/>
  <c r="EG90" i="9" s="1"/>
  <c r="S167" i="37"/>
  <c r="S160" i="37"/>
  <c r="AK160" i="37" s="1"/>
  <c r="CW90" i="9" s="1"/>
  <c r="P44" i="37"/>
  <c r="S145" i="37"/>
  <c r="P32" i="37"/>
  <c r="T138" i="37"/>
  <c r="T133" i="37"/>
  <c r="Q127" i="37"/>
  <c r="AI113" i="38"/>
  <c r="Z113" i="38"/>
  <c r="T174" i="38"/>
  <c r="AC172" i="38" s="1"/>
  <c r="Q154" i="38"/>
  <c r="AI154" i="38" s="1"/>
  <c r="T149" i="38"/>
  <c r="AC148" i="38" s="1"/>
  <c r="AC149" i="38" s="1"/>
  <c r="T139" i="38"/>
  <c r="S135" i="38"/>
  <c r="S129" i="38"/>
  <c r="AB131" i="38" s="1"/>
  <c r="S13" i="38"/>
  <c r="P126" i="38"/>
  <c r="Q144" i="39"/>
  <c r="Q86" i="39"/>
  <c r="Q147" i="39" s="1"/>
  <c r="T71" i="39"/>
  <c r="T115" i="39" s="1"/>
  <c r="Q174" i="39"/>
  <c r="T170" i="39"/>
  <c r="S160" i="39"/>
  <c r="AK160" i="39" s="1"/>
  <c r="CW88" i="9" s="1"/>
  <c r="S138" i="39"/>
  <c r="AB143" i="39" s="1"/>
  <c r="Q137" i="39"/>
  <c r="Z138" i="39" s="1"/>
  <c r="T134" i="39"/>
  <c r="Q134" i="39"/>
  <c r="Z113" i="40"/>
  <c r="AK113" i="40"/>
  <c r="AL82" i="40"/>
  <c r="P71" i="40"/>
  <c r="Q174" i="40"/>
  <c r="T141" i="40"/>
  <c r="Q141" i="40"/>
  <c r="AB127" i="40"/>
  <c r="AB13" i="40"/>
  <c r="AI155" i="41"/>
  <c r="CH28" i="7" s="1"/>
  <c r="T86" i="41"/>
  <c r="T115" i="41" s="1"/>
  <c r="AL115" i="41"/>
  <c r="AC115" i="41"/>
  <c r="P149" i="41"/>
  <c r="T135" i="41"/>
  <c r="P127" i="42"/>
  <c r="AK169" i="43"/>
  <c r="DU84" i="9" s="1"/>
  <c r="Q171" i="43"/>
  <c r="Z172" i="43" s="1"/>
  <c r="AK172" i="43" s="1"/>
  <c r="ED84" i="9" s="1"/>
  <c r="S170" i="43"/>
  <c r="AK168" i="44"/>
  <c r="DR83" i="9" s="1"/>
  <c r="AB82" i="44"/>
  <c r="P164" i="45"/>
  <c r="AB28" i="45"/>
  <c r="T148" i="46"/>
  <c r="AC148" i="46" s="1"/>
  <c r="AC149" i="46" s="1"/>
  <c r="Q142" i="46"/>
  <c r="T133" i="48"/>
  <c r="AL115" i="49"/>
  <c r="AC115" i="49"/>
  <c r="AJ166" i="50"/>
  <c r="DL19" i="9" s="1"/>
  <c r="AJ115" i="50"/>
  <c r="AA115" i="50"/>
  <c r="S174" i="50"/>
  <c r="P168" i="50"/>
  <c r="Q131" i="51"/>
  <c r="AJ115" i="52"/>
  <c r="AA115" i="52"/>
  <c r="T156" i="52"/>
  <c r="AC156" i="52" s="1"/>
  <c r="P144" i="52"/>
  <c r="AK115" i="53"/>
  <c r="AB115" i="53"/>
  <c r="AI167" i="53"/>
  <c r="S162" i="53"/>
  <c r="T135" i="53"/>
  <c r="AB82" i="54"/>
  <c r="S164" i="57"/>
  <c r="AI127" i="57"/>
  <c r="K12" i="7" s="1"/>
  <c r="T163" i="58"/>
  <c r="Q157" i="58"/>
  <c r="Q151" i="58"/>
  <c r="Z136" i="58" s="1"/>
  <c r="AB113" i="59"/>
  <c r="AK113" i="59"/>
  <c r="S144" i="59"/>
  <c r="S86" i="59"/>
  <c r="S147" i="59" s="1"/>
  <c r="AJ115" i="59"/>
  <c r="AK115" i="59"/>
  <c r="G25" i="11"/>
  <c r="P166" i="58"/>
  <c r="Q146" i="19"/>
  <c r="AB44" i="19"/>
  <c r="Q161" i="19"/>
  <c r="AI161" i="19" s="1"/>
  <c r="CZ50" i="7" s="1"/>
  <c r="AA115" i="61"/>
  <c r="AK115" i="61"/>
  <c r="AI153" i="61"/>
  <c r="CE52" i="7" s="1"/>
  <c r="Z152" i="62"/>
  <c r="AI152" i="62" s="1"/>
  <c r="CB53" i="7" s="1"/>
  <c r="T167" i="62"/>
  <c r="Z61" i="43"/>
  <c r="AA164" i="41"/>
  <c r="AA165" i="41" s="1"/>
  <c r="S125" i="51"/>
  <c r="AA164" i="63"/>
  <c r="AA165" i="63" s="1"/>
  <c r="Z164" i="18"/>
  <c r="AK164" i="18" s="1"/>
  <c r="AJ160" i="34"/>
  <c r="CW35" i="9" s="1"/>
  <c r="P115" i="23"/>
  <c r="T125" i="43"/>
  <c r="AC115" i="21"/>
  <c r="AK115" i="22"/>
  <c r="AA115" i="22"/>
  <c r="AJ115" i="23"/>
  <c r="Z115" i="23"/>
  <c r="AL115" i="24"/>
  <c r="AC115" i="24"/>
  <c r="AI115" i="25"/>
  <c r="AJ115" i="26"/>
  <c r="Z115" i="26"/>
  <c r="AJ115" i="27"/>
  <c r="Z115" i="27"/>
  <c r="T67" i="28"/>
  <c r="T115" i="28" s="1"/>
  <c r="P161" i="28"/>
  <c r="S152" i="28"/>
  <c r="Q141" i="28"/>
  <c r="AA28" i="28"/>
  <c r="S130" i="28"/>
  <c r="Z10" i="28"/>
  <c r="Q123" i="28"/>
  <c r="AI123" i="28" s="1"/>
  <c r="AJ115" i="29"/>
  <c r="Z115" i="29"/>
  <c r="T169" i="29"/>
  <c r="P168" i="29"/>
  <c r="P162" i="29"/>
  <c r="S154" i="29"/>
  <c r="S151" i="29"/>
  <c r="AA148" i="29"/>
  <c r="P142" i="29"/>
  <c r="P139" i="29"/>
  <c r="P136" i="29"/>
  <c r="AK115" i="30"/>
  <c r="AA115" i="30"/>
  <c r="S172" i="30"/>
  <c r="AB174" i="30" s="1"/>
  <c r="T171" i="30"/>
  <c r="P166" i="30"/>
  <c r="T160" i="30"/>
  <c r="T151" i="30"/>
  <c r="AC152" i="30" s="1"/>
  <c r="AB148" i="30"/>
  <c r="AB149" i="30" s="1"/>
  <c r="R32" i="30"/>
  <c r="R147" i="30" s="1"/>
  <c r="R144" i="30"/>
  <c r="AA144" i="30" s="1"/>
  <c r="P133" i="30"/>
  <c r="S130" i="30"/>
  <c r="AB130" i="30" s="1"/>
  <c r="T86" i="31"/>
  <c r="AI82" i="31"/>
  <c r="Z82" i="31"/>
  <c r="P71" i="31"/>
  <c r="S174" i="31"/>
  <c r="AB170" i="31" s="1"/>
  <c r="T173" i="31"/>
  <c r="T168" i="31"/>
  <c r="P166" i="31"/>
  <c r="P152" i="31"/>
  <c r="AK150" i="31"/>
  <c r="BV96" i="9" s="1"/>
  <c r="T148" i="31"/>
  <c r="AC148" i="31" s="1"/>
  <c r="AC149" i="31" s="1"/>
  <c r="S143" i="31"/>
  <c r="Q135" i="31"/>
  <c r="T127" i="31"/>
  <c r="AC127" i="31" s="1"/>
  <c r="AC128" i="31" s="1"/>
  <c r="T153" i="32"/>
  <c r="P149" i="32"/>
  <c r="Q138" i="32"/>
  <c r="Q125" i="32"/>
  <c r="AI125" i="32" s="1"/>
  <c r="S175" i="33"/>
  <c r="S172" i="33"/>
  <c r="S170" i="33"/>
  <c r="S155" i="33"/>
  <c r="AK155" i="33" s="1"/>
  <c r="S153" i="33"/>
  <c r="S140" i="33"/>
  <c r="T139" i="33"/>
  <c r="AC141" i="33" s="1"/>
  <c r="P139" i="33"/>
  <c r="AI115" i="34"/>
  <c r="P173" i="34"/>
  <c r="P171" i="34"/>
  <c r="T163" i="34"/>
  <c r="AC144" i="34" s="1"/>
  <c r="T155" i="34"/>
  <c r="Q150" i="34"/>
  <c r="AI150" i="34" s="1"/>
  <c r="BV35" i="7" s="1"/>
  <c r="T139" i="34"/>
  <c r="S71" i="35"/>
  <c r="P174" i="35"/>
  <c r="S166" i="35"/>
  <c r="T161" i="35"/>
  <c r="S142" i="35"/>
  <c r="AB138" i="35" s="1"/>
  <c r="AA130" i="35"/>
  <c r="AJ130" i="35" s="1"/>
  <c r="S98" i="36"/>
  <c r="AK82" i="36"/>
  <c r="T50" i="36"/>
  <c r="T165" i="36" s="1"/>
  <c r="Q157" i="36"/>
  <c r="AI157" i="36" s="1"/>
  <c r="CN33" i="7" s="1"/>
  <c r="P149" i="36"/>
  <c r="Q145" i="36"/>
  <c r="P141" i="36"/>
  <c r="S139" i="36"/>
  <c r="AA131" i="36"/>
  <c r="AL115" i="37"/>
  <c r="AC115" i="37"/>
  <c r="AI124" i="37"/>
  <c r="E32" i="7" s="1"/>
  <c r="T169" i="37"/>
  <c r="AC172" i="37" s="1"/>
  <c r="P153" i="37"/>
  <c r="T149" i="37"/>
  <c r="AC148" i="37" s="1"/>
  <c r="AC149" i="37" s="1"/>
  <c r="P146" i="37"/>
  <c r="Q139" i="37"/>
  <c r="S134" i="37"/>
  <c r="AB134" i="37" s="1"/>
  <c r="AA113" i="38"/>
  <c r="T160" i="38"/>
  <c r="P160" i="38"/>
  <c r="AC44" i="38"/>
  <c r="AC159" i="38" s="1"/>
  <c r="AC154" i="38"/>
  <c r="S152" i="38"/>
  <c r="Q140" i="38"/>
  <c r="AI140" i="38" s="1"/>
  <c r="AU31" i="7" s="1"/>
  <c r="T173" i="39"/>
  <c r="P164" i="39"/>
  <c r="Q158" i="39"/>
  <c r="AI158" i="39" s="1"/>
  <c r="S156" i="39"/>
  <c r="AB156" i="39" s="1"/>
  <c r="Q149" i="39"/>
  <c r="S145" i="39"/>
  <c r="P139" i="39"/>
  <c r="P136" i="39"/>
  <c r="AI155" i="40"/>
  <c r="CH29" i="7" s="1"/>
  <c r="AJ166" i="40"/>
  <c r="DL29" i="9" s="1"/>
  <c r="T86" i="40"/>
  <c r="T147" i="40" s="1"/>
  <c r="P86" i="40"/>
  <c r="P147" i="40" s="1"/>
  <c r="AB82" i="40"/>
  <c r="S170" i="40"/>
  <c r="Q168" i="40"/>
  <c r="AI168" i="40" s="1"/>
  <c r="DR29" i="7" s="1"/>
  <c r="AC150" i="40"/>
  <c r="Q104" i="41"/>
  <c r="Q165" i="41" s="1"/>
  <c r="T175" i="41"/>
  <c r="T140" i="41"/>
  <c r="S134" i="41"/>
  <c r="AB123" i="41" s="1"/>
  <c r="AK115" i="42"/>
  <c r="AB115" i="42"/>
  <c r="AJ153" i="42"/>
  <c r="CE27" i="9" s="1"/>
  <c r="AC148" i="43"/>
  <c r="AC149" i="43" s="1"/>
  <c r="Z82" i="44"/>
  <c r="S153" i="44"/>
  <c r="P127" i="44"/>
  <c r="P13" i="44"/>
  <c r="S151" i="45"/>
  <c r="P104" i="46"/>
  <c r="P165" i="46" s="1"/>
  <c r="Q149" i="46"/>
  <c r="S130" i="46"/>
  <c r="AB130" i="46" s="1"/>
  <c r="AA130" i="46"/>
  <c r="AB113" i="47"/>
  <c r="Q172" i="47"/>
  <c r="Q131" i="47"/>
  <c r="S172" i="48"/>
  <c r="Q134" i="48"/>
  <c r="AC113" i="49"/>
  <c r="T173" i="49"/>
  <c r="S98" i="50"/>
  <c r="S159" i="50" s="1"/>
  <c r="AI82" i="50"/>
  <c r="S129" i="52"/>
  <c r="AB131" i="52" s="1"/>
  <c r="T131" i="53"/>
  <c r="Q123" i="53"/>
  <c r="Q168" i="55"/>
  <c r="T123" i="56"/>
  <c r="Q166" i="57"/>
  <c r="AI166" i="57" s="1"/>
  <c r="AA113" i="58"/>
  <c r="Q145" i="58"/>
  <c r="Q86" i="58"/>
  <c r="P67" i="59"/>
  <c r="P128" i="59" s="1"/>
  <c r="T151" i="59"/>
  <c r="Z172" i="20"/>
  <c r="T71" i="19"/>
  <c r="T129" i="19"/>
  <c r="T168" i="62"/>
  <c r="S71" i="62"/>
  <c r="S132" i="62" s="1"/>
  <c r="AB132" i="62" s="1"/>
  <c r="S130" i="62"/>
  <c r="AB130" i="62" s="1"/>
  <c r="P98" i="62"/>
  <c r="P154" i="62"/>
  <c r="Z115" i="63"/>
  <c r="P130" i="64"/>
  <c r="P17" i="64"/>
  <c r="AL115" i="28"/>
  <c r="AC115" i="28"/>
  <c r="AK115" i="29"/>
  <c r="AA115" i="29"/>
  <c r="AL115" i="30"/>
  <c r="AC115" i="30"/>
  <c r="AI115" i="31"/>
  <c r="AK115" i="32"/>
  <c r="AA115" i="32"/>
  <c r="AJ115" i="33"/>
  <c r="Z115" i="33"/>
  <c r="AL115" i="34"/>
  <c r="AC115" i="34"/>
  <c r="AL115" i="35"/>
  <c r="AC115" i="35"/>
  <c r="AL115" i="36"/>
  <c r="AC115" i="36"/>
  <c r="AK115" i="37"/>
  <c r="AA115" i="37"/>
  <c r="AJ115" i="38"/>
  <c r="Z115" i="38"/>
  <c r="AI115" i="39"/>
  <c r="Z115" i="39"/>
  <c r="AL115" i="40"/>
  <c r="AC115" i="40"/>
  <c r="T168" i="40"/>
  <c r="Q151" i="40"/>
  <c r="AA131" i="40"/>
  <c r="P129" i="40"/>
  <c r="AK115" i="41"/>
  <c r="AB115" i="41"/>
  <c r="S166" i="41"/>
  <c r="AK166" i="41" s="1"/>
  <c r="DL86" i="9" s="1"/>
  <c r="P150" i="41"/>
  <c r="S146" i="41"/>
  <c r="S127" i="41"/>
  <c r="AK168" i="42"/>
  <c r="DR85" i="9" s="1"/>
  <c r="S175" i="42"/>
  <c r="S173" i="42"/>
  <c r="AA161" i="42"/>
  <c r="T139" i="42"/>
  <c r="AC141" i="42" s="1"/>
  <c r="Q139" i="42"/>
  <c r="S17" i="42"/>
  <c r="S129" i="42"/>
  <c r="AB130" i="42" s="1"/>
  <c r="S161" i="43"/>
  <c r="AI115" i="44"/>
  <c r="AI168" i="44"/>
  <c r="DR25" i="7" s="1"/>
  <c r="S166" i="44"/>
  <c r="S156" i="44"/>
  <c r="T151" i="44"/>
  <c r="AC152" i="44" s="1"/>
  <c r="Q143" i="44"/>
  <c r="P126" i="44"/>
  <c r="AJ113" i="45"/>
  <c r="AJ115" i="45"/>
  <c r="AA115" i="45"/>
  <c r="Q174" i="45"/>
  <c r="S171" i="45"/>
  <c r="T170" i="45"/>
  <c r="AC171" i="45" s="1"/>
  <c r="P169" i="45"/>
  <c r="Q158" i="45"/>
  <c r="AI158" i="45" s="1"/>
  <c r="CQ24" i="7" s="1"/>
  <c r="Q154" i="45"/>
  <c r="S153" i="45"/>
  <c r="P153" i="45"/>
  <c r="Q152" i="45"/>
  <c r="T134" i="45"/>
  <c r="AC144" i="45" s="1"/>
  <c r="S98" i="46"/>
  <c r="S159" i="46" s="1"/>
  <c r="T86" i="46"/>
  <c r="T115" i="46" s="1"/>
  <c r="Z82" i="46"/>
  <c r="AL115" i="46"/>
  <c r="AC115" i="46"/>
  <c r="Q163" i="46"/>
  <c r="T158" i="46"/>
  <c r="P145" i="46"/>
  <c r="S135" i="46"/>
  <c r="S126" i="46"/>
  <c r="AK113" i="47"/>
  <c r="AK115" i="47"/>
  <c r="AB115" i="47"/>
  <c r="T162" i="47"/>
  <c r="T160" i="47"/>
  <c r="P151" i="47"/>
  <c r="T17" i="47"/>
  <c r="Q126" i="47"/>
  <c r="AJ82" i="48"/>
  <c r="AB82" i="48"/>
  <c r="Q175" i="48"/>
  <c r="S166" i="48"/>
  <c r="AK166" i="48" s="1"/>
  <c r="DL79" i="9" s="1"/>
  <c r="P162" i="48"/>
  <c r="P154" i="48"/>
  <c r="P152" i="48"/>
  <c r="Q145" i="48"/>
  <c r="T141" i="48"/>
  <c r="Z113" i="49"/>
  <c r="AI115" i="49"/>
  <c r="Z115" i="49"/>
  <c r="P153" i="49"/>
  <c r="S149" i="49"/>
  <c r="AB148" i="49" s="1"/>
  <c r="S141" i="49"/>
  <c r="P141" i="49"/>
  <c r="S129" i="49"/>
  <c r="AB131" i="49" s="1"/>
  <c r="R10" i="49"/>
  <c r="Q171" i="50"/>
  <c r="S170" i="50"/>
  <c r="Q148" i="50"/>
  <c r="S135" i="50"/>
  <c r="T170" i="51"/>
  <c r="AK169" i="51"/>
  <c r="DU76" i="9" s="1"/>
  <c r="S161" i="51"/>
  <c r="S158" i="51"/>
  <c r="Q149" i="51"/>
  <c r="AA148" i="51"/>
  <c r="AA149" i="51" s="1"/>
  <c r="T140" i="51"/>
  <c r="AI115" i="52"/>
  <c r="Z115" i="52"/>
  <c r="P164" i="52"/>
  <c r="Q163" i="52"/>
  <c r="S162" i="52"/>
  <c r="AB162" i="52" s="1"/>
  <c r="T145" i="52"/>
  <c r="P142" i="52"/>
  <c r="T154" i="53"/>
  <c r="P149" i="53"/>
  <c r="T129" i="53"/>
  <c r="AC130" i="53" s="1"/>
  <c r="P123" i="53"/>
  <c r="AC113" i="54"/>
  <c r="S171" i="54"/>
  <c r="Q166" i="54"/>
  <c r="AI166" i="54" s="1"/>
  <c r="Q148" i="54"/>
  <c r="Z148" i="54" s="1"/>
  <c r="AJ115" i="55"/>
  <c r="AA115" i="55"/>
  <c r="Q169" i="55"/>
  <c r="AI169" i="55" s="1"/>
  <c r="DU14" i="7" s="1"/>
  <c r="Q50" i="56"/>
  <c r="Q165" i="56" s="1"/>
  <c r="Q163" i="56"/>
  <c r="S123" i="56"/>
  <c r="AB159" i="56" s="1"/>
  <c r="AL115" i="57"/>
  <c r="AC115" i="57"/>
  <c r="T140" i="57"/>
  <c r="S104" i="58"/>
  <c r="S115" i="58" s="1"/>
  <c r="Z148" i="58"/>
  <c r="E12" i="13"/>
  <c r="E33" i="2" s="1"/>
  <c r="M28" i="15"/>
  <c r="O20" i="2" s="1"/>
  <c r="P23" i="2" s="1"/>
  <c r="T154" i="20"/>
  <c r="P138" i="19"/>
  <c r="T148" i="19"/>
  <c r="AC148" i="19" s="1"/>
  <c r="AC149" i="19" s="1"/>
  <c r="P98" i="19"/>
  <c r="P115" i="19" s="1"/>
  <c r="AL115" i="21"/>
  <c r="S140" i="18"/>
  <c r="S157" i="18"/>
  <c r="P172" i="61"/>
  <c r="AA113" i="61"/>
  <c r="S135" i="62"/>
  <c r="T158" i="63"/>
  <c r="Q162" i="63"/>
  <c r="Q163" i="63"/>
  <c r="AA127" i="64"/>
  <c r="AA115" i="43"/>
  <c r="AJ115" i="28"/>
  <c r="Z115" i="28"/>
  <c r="AI115" i="29"/>
  <c r="AJ115" i="30"/>
  <c r="Z115" i="30"/>
  <c r="AK115" i="31"/>
  <c r="AA115" i="31"/>
  <c r="AI115" i="32"/>
  <c r="AL115" i="33"/>
  <c r="AC115" i="33"/>
  <c r="AJ115" i="34"/>
  <c r="Z115" i="34"/>
  <c r="AJ115" i="35"/>
  <c r="Z115" i="35"/>
  <c r="AJ115" i="36"/>
  <c r="Z115" i="36"/>
  <c r="AI115" i="37"/>
  <c r="AL115" i="38"/>
  <c r="AC115" i="38"/>
  <c r="AK115" i="39"/>
  <c r="AB115" i="39"/>
  <c r="P167" i="40"/>
  <c r="T166" i="40"/>
  <c r="P162" i="40"/>
  <c r="Q136" i="40"/>
  <c r="AA113" i="41"/>
  <c r="Q86" i="41"/>
  <c r="Q175" i="41"/>
  <c r="S153" i="41"/>
  <c r="S145" i="41"/>
  <c r="Z28" i="41"/>
  <c r="Q135" i="41"/>
  <c r="AA113" i="42"/>
  <c r="P130" i="42"/>
  <c r="P71" i="42"/>
  <c r="P115" i="42" s="1"/>
  <c r="Q67" i="42"/>
  <c r="AJ115" i="42"/>
  <c r="AA115" i="42"/>
  <c r="Q170" i="42"/>
  <c r="Z171" i="42" s="1"/>
  <c r="P161" i="42"/>
  <c r="T140" i="42"/>
  <c r="AA28" i="42"/>
  <c r="P135" i="42"/>
  <c r="T133" i="42"/>
  <c r="AC133" i="42" s="1"/>
  <c r="Q133" i="42"/>
  <c r="Q129" i="42"/>
  <c r="AL115" i="43"/>
  <c r="AC115" i="43"/>
  <c r="T166" i="43"/>
  <c r="S162" i="43"/>
  <c r="S152" i="43"/>
  <c r="P152" i="43"/>
  <c r="Q141" i="43"/>
  <c r="Z137" i="43" s="1"/>
  <c r="T139" i="43"/>
  <c r="AB113" i="44"/>
  <c r="T86" i="44"/>
  <c r="P86" i="44"/>
  <c r="S170" i="44"/>
  <c r="Q166" i="44"/>
  <c r="AI166" i="44" s="1"/>
  <c r="DL25" i="7" s="1"/>
  <c r="P155" i="44"/>
  <c r="AA151" i="44"/>
  <c r="P141" i="44"/>
  <c r="P133" i="44"/>
  <c r="T172" i="45"/>
  <c r="S167" i="45"/>
  <c r="P167" i="45"/>
  <c r="P138" i="45"/>
  <c r="S127" i="45"/>
  <c r="AB113" i="46"/>
  <c r="Q67" i="46"/>
  <c r="Q115" i="46" s="1"/>
  <c r="P175" i="46"/>
  <c r="Q168" i="46"/>
  <c r="AI167" i="46"/>
  <c r="DO23" i="7" s="1"/>
  <c r="T162" i="46"/>
  <c r="P162" i="46"/>
  <c r="S148" i="46"/>
  <c r="AB148" i="46" s="1"/>
  <c r="AB149" i="46" s="1"/>
  <c r="T71" i="47"/>
  <c r="P148" i="47"/>
  <c r="P145" i="47"/>
  <c r="S138" i="47"/>
  <c r="AB144" i="47" s="1"/>
  <c r="AL115" i="48"/>
  <c r="AC115" i="48"/>
  <c r="T174" i="48"/>
  <c r="P174" i="48"/>
  <c r="T167" i="48"/>
  <c r="P167" i="48"/>
  <c r="Q146" i="48"/>
  <c r="Q142" i="48"/>
  <c r="T131" i="48"/>
  <c r="AC131" i="48" s="1"/>
  <c r="Q130" i="48"/>
  <c r="S98" i="49"/>
  <c r="S115" i="49" s="1"/>
  <c r="AK82" i="49"/>
  <c r="AK115" i="49"/>
  <c r="T174" i="49"/>
  <c r="S173" i="49"/>
  <c r="AK173" i="49" s="1"/>
  <c r="EG78" i="9" s="1"/>
  <c r="P166" i="49"/>
  <c r="Q154" i="49"/>
  <c r="T127" i="49"/>
  <c r="AJ113" i="50"/>
  <c r="AI115" i="50"/>
  <c r="Z115" i="50"/>
  <c r="S161" i="50"/>
  <c r="P161" i="50"/>
  <c r="P154" i="50"/>
  <c r="P150" i="50"/>
  <c r="S131" i="50"/>
  <c r="AA131" i="50"/>
  <c r="S86" i="51"/>
  <c r="AJ115" i="51"/>
  <c r="AA115" i="51"/>
  <c r="T173" i="51"/>
  <c r="S160" i="51"/>
  <c r="AK160" i="51" s="1"/>
  <c r="CW76" i="9" s="1"/>
  <c r="T152" i="51"/>
  <c r="S141" i="51"/>
  <c r="Q139" i="51"/>
  <c r="Z137" i="51" s="1"/>
  <c r="S133" i="51"/>
  <c r="AB82" i="52"/>
  <c r="P174" i="52"/>
  <c r="Q161" i="52"/>
  <c r="AL115" i="53"/>
  <c r="AC115" i="53"/>
  <c r="T175" i="53"/>
  <c r="P169" i="53"/>
  <c r="T166" i="53"/>
  <c r="T153" i="53"/>
  <c r="S133" i="53"/>
  <c r="AB150" i="53" s="1"/>
  <c r="AA113" i="54"/>
  <c r="AL82" i="54"/>
  <c r="AK115" i="54"/>
  <c r="AB115" i="54"/>
  <c r="S168" i="54"/>
  <c r="Q143" i="54"/>
  <c r="S133" i="54"/>
  <c r="AB115" i="56"/>
  <c r="P104" i="57"/>
  <c r="S86" i="57"/>
  <c r="T173" i="57"/>
  <c r="Q172" i="57"/>
  <c r="AJ115" i="58"/>
  <c r="AA115" i="58"/>
  <c r="S131" i="58"/>
  <c r="T86" i="59"/>
  <c r="T147" i="59" s="1"/>
  <c r="T144" i="59"/>
  <c r="S129" i="59"/>
  <c r="S71" i="59"/>
  <c r="T67" i="59"/>
  <c r="T128" i="59" s="1"/>
  <c r="AC129" i="59" s="1"/>
  <c r="T175" i="59"/>
  <c r="P168" i="59"/>
  <c r="P158" i="57"/>
  <c r="Z28" i="20"/>
  <c r="Z140" i="20"/>
  <c r="T148" i="20"/>
  <c r="AA115" i="20"/>
  <c r="AK115" i="20"/>
  <c r="Q115" i="19"/>
  <c r="AC115" i="19"/>
  <c r="T67" i="18"/>
  <c r="T115" i="18" s="1"/>
  <c r="T134" i="61"/>
  <c r="T67" i="62"/>
  <c r="T126" i="62"/>
  <c r="AC127" i="62" s="1"/>
  <c r="AC128" i="62" s="1"/>
  <c r="Q126" i="63"/>
  <c r="Q141" i="63"/>
  <c r="Z143" i="63" s="1"/>
  <c r="S155" i="63"/>
  <c r="H47" i="8"/>
  <c r="AJ115" i="40"/>
  <c r="AJ115" i="41"/>
  <c r="AI115" i="42"/>
  <c r="Z115" i="42"/>
  <c r="AJ115" i="43"/>
  <c r="AK115" i="44"/>
  <c r="AB115" i="44"/>
  <c r="AL115" i="45"/>
  <c r="AC115" i="45"/>
  <c r="P71" i="46"/>
  <c r="AK115" i="46"/>
  <c r="AB115" i="46"/>
  <c r="AI115" i="47"/>
  <c r="Z113" i="48"/>
  <c r="AJ115" i="48"/>
  <c r="AA115" i="48"/>
  <c r="AB115" i="49"/>
  <c r="AL115" i="50"/>
  <c r="AC115" i="50"/>
  <c r="AI115" i="51"/>
  <c r="Z115" i="51"/>
  <c r="AL115" i="52"/>
  <c r="AC115" i="52"/>
  <c r="AJ115" i="53"/>
  <c r="AA115" i="53"/>
  <c r="AJ115" i="54"/>
  <c r="AA115" i="54"/>
  <c r="S171" i="55"/>
  <c r="P161" i="55"/>
  <c r="P157" i="55"/>
  <c r="P145" i="55"/>
  <c r="Q144" i="55"/>
  <c r="P137" i="55"/>
  <c r="AJ115" i="56"/>
  <c r="AA115" i="56"/>
  <c r="P174" i="56"/>
  <c r="S158" i="56"/>
  <c r="T137" i="56"/>
  <c r="AC137" i="56" s="1"/>
  <c r="Q137" i="56"/>
  <c r="T131" i="56"/>
  <c r="P131" i="56"/>
  <c r="AK115" i="57"/>
  <c r="AB115" i="57"/>
  <c r="S144" i="57"/>
  <c r="Q143" i="57"/>
  <c r="AI113" i="58"/>
  <c r="S157" i="58"/>
  <c r="S149" i="58"/>
  <c r="AB148" i="58" s="1"/>
  <c r="AB149" i="58" s="1"/>
  <c r="Q71" i="59"/>
  <c r="AL115" i="59"/>
  <c r="AC115" i="59"/>
  <c r="Q171" i="59"/>
  <c r="T127" i="59"/>
  <c r="P134" i="59"/>
  <c r="P162" i="57"/>
  <c r="S149" i="20"/>
  <c r="AB148" i="20" s="1"/>
  <c r="AB149" i="20" s="1"/>
  <c r="S151" i="20"/>
  <c r="AC115" i="20"/>
  <c r="AC113" i="20"/>
  <c r="Q137" i="19"/>
  <c r="P140" i="19"/>
  <c r="P141" i="19"/>
  <c r="S142" i="19"/>
  <c r="Q163" i="19"/>
  <c r="S167" i="19"/>
  <c r="AK167" i="19" s="1"/>
  <c r="DO108" i="9" s="1"/>
  <c r="S168" i="19"/>
  <c r="P170" i="19"/>
  <c r="S172" i="19"/>
  <c r="AB172" i="19" s="1"/>
  <c r="AI115" i="19"/>
  <c r="T126" i="18"/>
  <c r="AC127" i="18" s="1"/>
  <c r="AC128" i="18" s="1"/>
  <c r="P131" i="18"/>
  <c r="S137" i="18"/>
  <c r="AB138" i="18" s="1"/>
  <c r="S142" i="18"/>
  <c r="P160" i="18"/>
  <c r="S115" i="18"/>
  <c r="AA115" i="18"/>
  <c r="AK115" i="18"/>
  <c r="T17" i="61"/>
  <c r="T132" i="61" s="1"/>
  <c r="AC132" i="61" s="1"/>
  <c r="T139" i="61"/>
  <c r="AC138" i="61" s="1"/>
  <c r="T156" i="61"/>
  <c r="P170" i="61"/>
  <c r="AC115" i="61"/>
  <c r="AL115" i="61"/>
  <c r="AI115" i="61"/>
  <c r="AA142" i="62"/>
  <c r="S145" i="62"/>
  <c r="P152" i="62"/>
  <c r="P155" i="62"/>
  <c r="P44" i="62"/>
  <c r="P159" i="62" s="1"/>
  <c r="T157" i="62"/>
  <c r="S163" i="62"/>
  <c r="AB163" i="62" s="1"/>
  <c r="Z115" i="62"/>
  <c r="AJ115" i="62"/>
  <c r="S13" i="63"/>
  <c r="Q146" i="63"/>
  <c r="AI157" i="63"/>
  <c r="CN54" i="7" s="1"/>
  <c r="AA115" i="63"/>
  <c r="AK115" i="63"/>
  <c r="AB127" i="64"/>
  <c r="P146" i="64"/>
  <c r="P32" i="64"/>
  <c r="P147" i="64" s="1"/>
  <c r="H55" i="8"/>
  <c r="AA115" i="41"/>
  <c r="Q115" i="44"/>
  <c r="Q176" i="44" s="1"/>
  <c r="AI115" i="40"/>
  <c r="Z115" i="40"/>
  <c r="AI115" i="41"/>
  <c r="Z115" i="41"/>
  <c r="AL115" i="42"/>
  <c r="AC115" i="42"/>
  <c r="AI115" i="43"/>
  <c r="Z115" i="43"/>
  <c r="AJ115" i="44"/>
  <c r="AA115" i="44"/>
  <c r="AK115" i="45"/>
  <c r="AJ115" i="46"/>
  <c r="AA115" i="46"/>
  <c r="AA82" i="47"/>
  <c r="AC115" i="47"/>
  <c r="Z82" i="48"/>
  <c r="AI115" i="48"/>
  <c r="Z115" i="48"/>
  <c r="AJ115" i="49"/>
  <c r="AA115" i="49"/>
  <c r="AK115" i="50"/>
  <c r="AB115" i="50"/>
  <c r="AL115" i="51"/>
  <c r="AC115" i="51"/>
  <c r="AK115" i="52"/>
  <c r="AB115" i="52"/>
  <c r="AI115" i="53"/>
  <c r="Z115" i="53"/>
  <c r="AI115" i="54"/>
  <c r="Z115" i="54"/>
  <c r="AK115" i="55"/>
  <c r="AB115" i="55"/>
  <c r="T168" i="55"/>
  <c r="T162" i="55"/>
  <c r="Q158" i="55"/>
  <c r="S140" i="55"/>
  <c r="AI115" i="56"/>
  <c r="Z115" i="56"/>
  <c r="P148" i="56"/>
  <c r="P135" i="56"/>
  <c r="Q127" i="56"/>
  <c r="AI127" i="56" s="1"/>
  <c r="AL113" i="57"/>
  <c r="P86" i="57"/>
  <c r="AJ127" i="57"/>
  <c r="T174" i="57"/>
  <c r="Q174" i="57"/>
  <c r="S161" i="57"/>
  <c r="S153" i="57"/>
  <c r="S152" i="57"/>
  <c r="T133" i="57"/>
  <c r="Q172" i="58"/>
  <c r="T146" i="58"/>
  <c r="AI169" i="59"/>
  <c r="DU10" i="7" s="1"/>
  <c r="S104" i="59"/>
  <c r="AB115" i="59"/>
  <c r="T156" i="59"/>
  <c r="Q130" i="59"/>
  <c r="P141" i="59"/>
  <c r="P142" i="59"/>
  <c r="P129" i="58"/>
  <c r="S137" i="20"/>
  <c r="P148" i="20"/>
  <c r="T149" i="20"/>
  <c r="Q151" i="20"/>
  <c r="T156" i="20"/>
  <c r="P157" i="20"/>
  <c r="T167" i="20"/>
  <c r="T171" i="20"/>
  <c r="AA82" i="20"/>
  <c r="J62" i="10"/>
  <c r="Q131" i="19"/>
  <c r="Q136" i="19"/>
  <c r="T143" i="19"/>
  <c r="AC139" i="19" s="1"/>
  <c r="T160" i="19"/>
  <c r="P171" i="19"/>
  <c r="S173" i="19"/>
  <c r="T174" i="19"/>
  <c r="T98" i="19"/>
  <c r="T159" i="19" s="1"/>
  <c r="AL82" i="22"/>
  <c r="S139" i="18"/>
  <c r="S141" i="18"/>
  <c r="P161" i="18"/>
  <c r="T175" i="18"/>
  <c r="AC144" i="18" s="1"/>
  <c r="AC115" i="18"/>
  <c r="AL115" i="18"/>
  <c r="T131" i="61"/>
  <c r="AC131" i="61" s="1"/>
  <c r="T162" i="61"/>
  <c r="AC152" i="61" s="1"/>
  <c r="AI123" i="62"/>
  <c r="T125" i="62"/>
  <c r="Q156" i="62"/>
  <c r="AI156" i="62" s="1"/>
  <c r="CK53" i="7" s="1"/>
  <c r="Q161" i="62"/>
  <c r="AI161" i="62" s="1"/>
  <c r="CZ53" i="7" s="1"/>
  <c r="AA115" i="62"/>
  <c r="AK115" i="62"/>
  <c r="Q140" i="63"/>
  <c r="AI140" i="63" s="1"/>
  <c r="AU54" i="7" s="1"/>
  <c r="Q149" i="63"/>
  <c r="Q154" i="63"/>
  <c r="AI154" i="63" s="1"/>
  <c r="P169" i="63"/>
  <c r="Q173" i="63"/>
  <c r="AI173" i="63" s="1"/>
  <c r="EG54" i="7" s="1"/>
  <c r="P128" i="64"/>
  <c r="AA133" i="64"/>
  <c r="P115" i="63"/>
  <c r="AJ115" i="18"/>
  <c r="Z115" i="55"/>
  <c r="AL115" i="56"/>
  <c r="AC115" i="56"/>
  <c r="Z113" i="57"/>
  <c r="AJ115" i="57"/>
  <c r="AA115" i="57"/>
  <c r="AL115" i="58"/>
  <c r="AC115" i="58"/>
  <c r="AA115" i="59"/>
  <c r="AI115" i="20"/>
  <c r="Z115" i="19"/>
  <c r="AJ115" i="19"/>
  <c r="AL115" i="22"/>
  <c r="AI115" i="18"/>
  <c r="Q104" i="18"/>
  <c r="Q115" i="18" s="1"/>
  <c r="T163" i="61"/>
  <c r="AC163" i="61" s="1"/>
  <c r="T169" i="61"/>
  <c r="T171" i="61"/>
  <c r="P67" i="61"/>
  <c r="S131" i="62"/>
  <c r="AB131" i="62" s="1"/>
  <c r="Q134" i="62"/>
  <c r="Q138" i="62"/>
  <c r="R32" i="62"/>
  <c r="Q50" i="62"/>
  <c r="P174" i="62"/>
  <c r="Z144" i="62"/>
  <c r="AC115" i="62"/>
  <c r="AL115" i="62"/>
  <c r="S67" i="62"/>
  <c r="T138" i="63"/>
  <c r="AC141" i="63" s="1"/>
  <c r="S142" i="63"/>
  <c r="AB138" i="63" s="1"/>
  <c r="P146" i="63"/>
  <c r="G54" i="8"/>
  <c r="AC115" i="63"/>
  <c r="T157" i="64"/>
  <c r="AK115" i="19"/>
  <c r="T115" i="20"/>
  <c r="AL115" i="55"/>
  <c r="AC115" i="55"/>
  <c r="AK115" i="56"/>
  <c r="AI115" i="57"/>
  <c r="Z115" i="57"/>
  <c r="AK115" i="58"/>
  <c r="AB115" i="58"/>
  <c r="AI115" i="59"/>
  <c r="Z115" i="59"/>
  <c r="Z115" i="20"/>
  <c r="AJ115" i="20"/>
  <c r="AA115" i="19"/>
  <c r="Z115" i="18"/>
  <c r="T127" i="61"/>
  <c r="AC127" i="61" s="1"/>
  <c r="AC128" i="61" s="1"/>
  <c r="S138" i="61"/>
  <c r="P153" i="61"/>
  <c r="Z115" i="61"/>
  <c r="AJ115" i="61"/>
  <c r="Z82" i="61"/>
  <c r="P127" i="62"/>
  <c r="Q131" i="62"/>
  <c r="AB148" i="62"/>
  <c r="AB149" i="62" s="1"/>
  <c r="T153" i="62"/>
  <c r="S161" i="62"/>
  <c r="Q166" i="62"/>
  <c r="AI166" i="62" s="1"/>
  <c r="DL53" i="7" s="1"/>
  <c r="P67" i="62"/>
  <c r="P115" i="62" s="1"/>
  <c r="AA82" i="62"/>
  <c r="Q161" i="63"/>
  <c r="AI161" i="63" s="1"/>
  <c r="CZ54" i="7" s="1"/>
  <c r="AI115" i="63"/>
  <c r="Z113" i="63"/>
  <c r="Z148" i="64"/>
  <c r="AI153" i="64"/>
  <c r="CE55" i="7" s="1"/>
  <c r="CG55" i="7" s="1"/>
  <c r="P175" i="64"/>
  <c r="P167" i="64"/>
  <c r="AI115" i="64"/>
  <c r="Z115" i="64"/>
  <c r="T145" i="64"/>
  <c r="T115" i="37"/>
  <c r="T115" i="40"/>
  <c r="AI115" i="62"/>
  <c r="AL115" i="63"/>
  <c r="P131" i="64"/>
  <c r="S171" i="64"/>
  <c r="AA115" i="64"/>
  <c r="AK115" i="64"/>
  <c r="AA113" i="64"/>
  <c r="E24" i="5"/>
  <c r="E57" i="5" s="1"/>
  <c r="E59" i="5" s="1"/>
  <c r="O32" i="3"/>
  <c r="C32" i="3" s="1"/>
  <c r="N8" i="4" s="1"/>
  <c r="N38" i="4" s="1"/>
  <c r="Q41" i="4"/>
  <c r="E38" i="4" l="1"/>
  <c r="I24" i="3"/>
  <c r="H24" i="3"/>
  <c r="M24" i="3"/>
  <c r="D6" i="3"/>
  <c r="D8" i="3"/>
  <c r="D9" i="3" s="1"/>
  <c r="O12" i="2"/>
  <c r="P15" i="2" s="1"/>
  <c r="P25" i="2"/>
  <c r="J24" i="3"/>
  <c r="D15" i="3"/>
  <c r="L24" i="3"/>
  <c r="E24" i="3"/>
  <c r="C30" i="3"/>
  <c r="K24" i="3"/>
  <c r="D16" i="3"/>
  <c r="N24" i="3"/>
  <c r="D21" i="3"/>
  <c r="D10" i="3"/>
  <c r="G24" i="3"/>
  <c r="F24" i="3"/>
  <c r="D14" i="3"/>
  <c r="O24" i="3"/>
  <c r="D20" i="3"/>
  <c r="D12" i="3"/>
  <c r="AK169" i="24"/>
  <c r="DU103" i="9" s="1"/>
  <c r="AJ169" i="24"/>
  <c r="DU45" i="9" s="1"/>
  <c r="DW45" i="9" s="1"/>
  <c r="EE38" i="7"/>
  <c r="EF38" i="7"/>
  <c r="AI133" i="24"/>
  <c r="Z45" i="7" s="1"/>
  <c r="AI130" i="28"/>
  <c r="Q41" i="7" s="1"/>
  <c r="S41" i="7" s="1"/>
  <c r="BU42" i="7"/>
  <c r="BT42" i="7"/>
  <c r="AB172" i="57"/>
  <c r="T115" i="44"/>
  <c r="T147" i="44"/>
  <c r="S128" i="46"/>
  <c r="S61" i="46"/>
  <c r="AC133" i="27"/>
  <c r="AC134" i="27"/>
  <c r="Z170" i="23"/>
  <c r="Z172" i="23"/>
  <c r="AJ172" i="23" s="1"/>
  <c r="ED46" i="9" s="1"/>
  <c r="S159" i="33"/>
  <c r="Z163" i="23"/>
  <c r="R159" i="31"/>
  <c r="R61" i="31"/>
  <c r="R176" i="31" s="1"/>
  <c r="S159" i="22"/>
  <c r="S61" i="22"/>
  <c r="AC156" i="58"/>
  <c r="P176" i="18"/>
  <c r="AB149" i="32"/>
  <c r="AK148" i="32"/>
  <c r="BP95" i="9" s="1"/>
  <c r="N86" i="9"/>
  <c r="P86" i="9" s="1"/>
  <c r="AK126" i="41"/>
  <c r="AB163" i="63"/>
  <c r="AC137" i="64"/>
  <c r="AC138" i="64"/>
  <c r="AC144" i="64"/>
  <c r="AC135" i="64"/>
  <c r="AK133" i="64"/>
  <c r="Z113" i="9" s="1"/>
  <c r="AB113" i="9" s="1"/>
  <c r="AI133" i="64"/>
  <c r="Z55" i="7" s="1"/>
  <c r="AB55" i="7" s="1"/>
  <c r="AJ133" i="64"/>
  <c r="Z55" i="9" s="1"/>
  <c r="AB55" i="9" s="1"/>
  <c r="AK140" i="62"/>
  <c r="AU111" i="9" s="1"/>
  <c r="AJ140" i="62"/>
  <c r="AU53" i="9" s="1"/>
  <c r="AJ155" i="61"/>
  <c r="AK155" i="61"/>
  <c r="CH110" i="9" s="1"/>
  <c r="AK159" i="44"/>
  <c r="CT83" i="9" s="1"/>
  <c r="CV83" i="9" s="1"/>
  <c r="AJ159" i="44"/>
  <c r="CT25" i="9" s="1"/>
  <c r="CV25" i="9" s="1"/>
  <c r="CN50" i="7"/>
  <c r="AK157" i="19"/>
  <c r="CN108" i="9" s="1"/>
  <c r="AJ157" i="19"/>
  <c r="CN50" i="9" s="1"/>
  <c r="AC135" i="19"/>
  <c r="AC144" i="19"/>
  <c r="AC163" i="19"/>
  <c r="AC164" i="19" s="1"/>
  <c r="AC165" i="19" s="1"/>
  <c r="Z145" i="20"/>
  <c r="AI145" i="20" s="1"/>
  <c r="BG49" i="7" s="1"/>
  <c r="AI144" i="20"/>
  <c r="AK166" i="59"/>
  <c r="DL68" i="9" s="1"/>
  <c r="AJ166" i="59"/>
  <c r="DL10" i="9" s="1"/>
  <c r="AI126" i="18"/>
  <c r="Z127" i="18"/>
  <c r="CJ49" i="7"/>
  <c r="CI49" i="7"/>
  <c r="DL22" i="7"/>
  <c r="AJ166" i="47"/>
  <c r="DL22" i="9" s="1"/>
  <c r="AK166" i="47"/>
  <c r="DL80" i="9" s="1"/>
  <c r="AC142" i="45"/>
  <c r="AC143" i="45"/>
  <c r="AC141" i="45"/>
  <c r="AC136" i="45"/>
  <c r="AC138" i="45"/>
  <c r="AC139" i="45"/>
  <c r="CS83" i="9"/>
  <c r="CR83" i="9"/>
  <c r="AJ153" i="43"/>
  <c r="CE26" i="9" s="1"/>
  <c r="AK153" i="43"/>
  <c r="CE84" i="9" s="1"/>
  <c r="CF84" i="9" s="1"/>
  <c r="CJ85" i="9"/>
  <c r="CI85" i="9"/>
  <c r="Z150" i="41"/>
  <c r="AI150" i="41" s="1"/>
  <c r="BV28" i="7" s="1"/>
  <c r="Z161" i="41"/>
  <c r="AJ161" i="41" s="1"/>
  <c r="CZ28" i="9" s="1"/>
  <c r="DB28" i="9" s="1"/>
  <c r="DV29" i="7"/>
  <c r="DW29" i="7"/>
  <c r="AC136" i="39"/>
  <c r="AC142" i="39"/>
  <c r="AC138" i="39"/>
  <c r="AC139" i="39"/>
  <c r="Z141" i="38"/>
  <c r="AI141" i="38" s="1"/>
  <c r="AX31" i="7" s="1"/>
  <c r="AZ31" i="7" s="1"/>
  <c r="Z139" i="38"/>
  <c r="Z143" i="38"/>
  <c r="Z142" i="38"/>
  <c r="Z137" i="38"/>
  <c r="AI137" i="38" s="1"/>
  <c r="AL31" i="7" s="1"/>
  <c r="Z136" i="38"/>
  <c r="AI136" i="38" s="1"/>
  <c r="AI31" i="7" s="1"/>
  <c r="AB172" i="37"/>
  <c r="AB169" i="37"/>
  <c r="Z139" i="35"/>
  <c r="Z141" i="35"/>
  <c r="Z137" i="35"/>
  <c r="AI137" i="35" s="1"/>
  <c r="AL34" i="7" s="1"/>
  <c r="Z142" i="35"/>
  <c r="AC169" i="35"/>
  <c r="AC170" i="35"/>
  <c r="DL34" i="7"/>
  <c r="AJ166" i="35"/>
  <c r="DL34" i="9" s="1"/>
  <c r="AC169" i="33"/>
  <c r="AC170" i="33"/>
  <c r="AC172" i="33"/>
  <c r="AJ140" i="31"/>
  <c r="AU38" i="9" s="1"/>
  <c r="AK140" i="31"/>
  <c r="AU96" i="9" s="1"/>
  <c r="AK133" i="31"/>
  <c r="Z96" i="9" s="1"/>
  <c r="AJ133" i="31"/>
  <c r="Z38" i="9" s="1"/>
  <c r="AA142" i="30"/>
  <c r="AA137" i="30"/>
  <c r="AA141" i="30"/>
  <c r="AA139" i="30"/>
  <c r="AA138" i="30"/>
  <c r="AA143" i="30"/>
  <c r="Z151" i="29"/>
  <c r="Z152" i="29"/>
  <c r="AB170" i="28"/>
  <c r="AB172" i="28"/>
  <c r="AB174" i="28"/>
  <c r="AK174" i="28" s="1"/>
  <c r="EJ99" i="9" s="1"/>
  <c r="EK99" i="9" s="1"/>
  <c r="AJ150" i="26"/>
  <c r="BV43" i="9" s="1"/>
  <c r="AK150" i="26"/>
  <c r="BV101" i="9" s="1"/>
  <c r="AC172" i="25"/>
  <c r="AC169" i="25"/>
  <c r="AC175" i="25" s="1"/>
  <c r="AB165" i="21"/>
  <c r="M25" i="7"/>
  <c r="L25" i="7"/>
  <c r="AB157" i="41"/>
  <c r="AB159" i="41"/>
  <c r="AC133" i="26"/>
  <c r="AI125" i="37"/>
  <c r="H32" i="7" s="1"/>
  <c r="DS41" i="7"/>
  <c r="DT41" i="7"/>
  <c r="DV108" i="9"/>
  <c r="DW108" i="9"/>
  <c r="CR53" i="9"/>
  <c r="CS53" i="9"/>
  <c r="R103" i="9"/>
  <c r="S103" i="9"/>
  <c r="Z149" i="43"/>
  <c r="AI148" i="43"/>
  <c r="BP26" i="7" s="1"/>
  <c r="Q125" i="30"/>
  <c r="Q61" i="30"/>
  <c r="Q176" i="30" s="1"/>
  <c r="Y54" i="7"/>
  <c r="X54" i="7"/>
  <c r="DQ12" i="9"/>
  <c r="DP12" i="9"/>
  <c r="G97" i="9"/>
  <c r="F97" i="9"/>
  <c r="AJ140" i="33"/>
  <c r="AU36" i="9" s="1"/>
  <c r="AK140" i="33"/>
  <c r="AU94" i="9" s="1"/>
  <c r="AI140" i="33"/>
  <c r="AU36" i="7" s="1"/>
  <c r="X41" i="7"/>
  <c r="Y41" i="7"/>
  <c r="AA131" i="58"/>
  <c r="AA132" i="58"/>
  <c r="AA130" i="58"/>
  <c r="DW19" i="9"/>
  <c r="DV19" i="9"/>
  <c r="AI159" i="44"/>
  <c r="CT25" i="7" s="1"/>
  <c r="CV25" i="7" s="1"/>
  <c r="AI135" i="62"/>
  <c r="AF53" i="7" s="1"/>
  <c r="AJ135" i="62"/>
  <c r="AF53" i="9" s="1"/>
  <c r="AK135" i="62"/>
  <c r="AF111" i="9" s="1"/>
  <c r="CJ84" i="9"/>
  <c r="CI84" i="9"/>
  <c r="DT30" i="9"/>
  <c r="DS30" i="9"/>
  <c r="AC174" i="33"/>
  <c r="DQ27" i="7"/>
  <c r="DP27" i="7"/>
  <c r="S115" i="62"/>
  <c r="S176" i="62" s="1"/>
  <c r="S128" i="62"/>
  <c r="P115" i="57"/>
  <c r="AB158" i="56"/>
  <c r="AC153" i="53"/>
  <c r="AC152" i="51"/>
  <c r="AB151" i="45"/>
  <c r="AB150" i="45"/>
  <c r="S115" i="36"/>
  <c r="AK166" i="35"/>
  <c r="DL92" i="9" s="1"/>
  <c r="DM92" i="9" s="1"/>
  <c r="AC136" i="40"/>
  <c r="AC139" i="40"/>
  <c r="AC142" i="40"/>
  <c r="S176" i="18"/>
  <c r="T147" i="47"/>
  <c r="Z61" i="42"/>
  <c r="AB152" i="39"/>
  <c r="Z151" i="37"/>
  <c r="AK155" i="31"/>
  <c r="AC174" i="29"/>
  <c r="T176" i="52"/>
  <c r="AB144" i="31"/>
  <c r="Z162" i="29"/>
  <c r="AI162" i="29" s="1"/>
  <c r="DC40" i="7" s="1"/>
  <c r="Z162" i="27"/>
  <c r="AJ149" i="24"/>
  <c r="BS45" i="9" s="1"/>
  <c r="BU45" i="9" s="1"/>
  <c r="T132" i="23"/>
  <c r="AC132" i="23" s="1"/>
  <c r="T115" i="23"/>
  <c r="Z143" i="35"/>
  <c r="AI143" i="35" s="1"/>
  <c r="S159" i="49"/>
  <c r="AJ169" i="49"/>
  <c r="DU20" i="9" s="1"/>
  <c r="Z134" i="24"/>
  <c r="AK134" i="24" s="1"/>
  <c r="AC103" i="9" s="1"/>
  <c r="T176" i="51"/>
  <c r="S132" i="21"/>
  <c r="AB132" i="21" s="1"/>
  <c r="Z151" i="41"/>
  <c r="P61" i="63"/>
  <c r="AA159" i="51"/>
  <c r="S115" i="32"/>
  <c r="S176" i="32" s="1"/>
  <c r="AB174" i="37"/>
  <c r="AA149" i="36"/>
  <c r="AJ148" i="36"/>
  <c r="BP33" i="9" s="1"/>
  <c r="BQ33" i="9" s="1"/>
  <c r="AC61" i="26"/>
  <c r="AC176" i="26" s="1"/>
  <c r="AB172" i="24"/>
  <c r="CN38" i="7"/>
  <c r="CP38" i="7" s="1"/>
  <c r="AJ157" i="31"/>
  <c r="CN38" i="9" s="1"/>
  <c r="CP38" i="9" s="1"/>
  <c r="AK157" i="31"/>
  <c r="CN96" i="9" s="1"/>
  <c r="T165" i="27"/>
  <c r="AA159" i="26"/>
  <c r="AA61" i="26"/>
  <c r="R61" i="41"/>
  <c r="R176" i="41" s="1"/>
  <c r="Z152" i="41"/>
  <c r="T147" i="53"/>
  <c r="T61" i="53"/>
  <c r="S115" i="53"/>
  <c r="S165" i="53"/>
  <c r="AC141" i="64"/>
  <c r="AC162" i="18"/>
  <c r="AC151" i="18"/>
  <c r="AC152" i="18"/>
  <c r="Z163" i="20"/>
  <c r="Z164" i="20" s="1"/>
  <c r="Z135" i="20"/>
  <c r="S115" i="56"/>
  <c r="S132" i="56"/>
  <c r="Z131" i="46"/>
  <c r="Z130" i="46"/>
  <c r="AI129" i="46"/>
  <c r="Z132" i="46"/>
  <c r="AI132" i="46" s="1"/>
  <c r="W23" i="7" s="1"/>
  <c r="Y23" i="7" s="1"/>
  <c r="AK167" i="44"/>
  <c r="DO83" i="9" s="1"/>
  <c r="AJ167" i="44"/>
  <c r="DO25" i="9" s="1"/>
  <c r="CR25" i="7"/>
  <c r="CS25" i="7"/>
  <c r="Z174" i="42"/>
  <c r="AI174" i="42" s="1"/>
  <c r="EJ27" i="7" s="1"/>
  <c r="AJ153" i="41"/>
  <c r="CE28" i="9" s="1"/>
  <c r="CG28" i="9" s="1"/>
  <c r="AK153" i="41"/>
  <c r="CE86" i="9" s="1"/>
  <c r="AC174" i="43"/>
  <c r="AC170" i="43"/>
  <c r="AC171" i="43"/>
  <c r="Z150" i="42"/>
  <c r="Z152" i="42"/>
  <c r="DW75" i="9"/>
  <c r="DV75" i="9"/>
  <c r="CX81" i="9"/>
  <c r="CY81" i="9"/>
  <c r="AJ131" i="45"/>
  <c r="T24" i="9" s="1"/>
  <c r="V24" i="9" s="1"/>
  <c r="AK131" i="45"/>
  <c r="T82" i="9" s="1"/>
  <c r="V82" i="9" s="1"/>
  <c r="AK148" i="43"/>
  <c r="BP84" i="9" s="1"/>
  <c r="AC170" i="40"/>
  <c r="AC171" i="40"/>
  <c r="AC174" i="40"/>
  <c r="AJ129" i="38"/>
  <c r="Z164" i="33"/>
  <c r="AI163" i="33"/>
  <c r="Z165" i="33"/>
  <c r="AK165" i="33" s="1"/>
  <c r="DI94" i="9" s="1"/>
  <c r="DK94" i="9" s="1"/>
  <c r="CR94" i="9"/>
  <c r="CS94" i="9"/>
  <c r="DO37" i="7"/>
  <c r="AJ167" i="32"/>
  <c r="DO37" i="9" s="1"/>
  <c r="AB151" i="41"/>
  <c r="AB150" i="41"/>
  <c r="CO33" i="9"/>
  <c r="CP33" i="9"/>
  <c r="AK148" i="35"/>
  <c r="BP92" i="9" s="1"/>
  <c r="BQ92" i="9" s="1"/>
  <c r="AK162" i="23"/>
  <c r="DC104" i="9" s="1"/>
  <c r="AJ162" i="23"/>
  <c r="DC46" i="9" s="1"/>
  <c r="AI162" i="23"/>
  <c r="DC46" i="7" s="1"/>
  <c r="H106" i="9"/>
  <c r="AK123" i="21"/>
  <c r="AC172" i="26"/>
  <c r="AC174" i="26"/>
  <c r="AC169" i="26"/>
  <c r="AB138" i="25"/>
  <c r="AB143" i="25"/>
  <c r="AK143" i="25" s="1"/>
  <c r="BD102" i="9" s="1"/>
  <c r="AB139" i="25"/>
  <c r="AC170" i="25"/>
  <c r="AJ134" i="24"/>
  <c r="AC45" i="9" s="1"/>
  <c r="AD45" i="9" s="1"/>
  <c r="AW46" i="9"/>
  <c r="AV46" i="9"/>
  <c r="Z139" i="23"/>
  <c r="Z136" i="23"/>
  <c r="Z142" i="23"/>
  <c r="AI142" i="23" s="1"/>
  <c r="BA46" i="7" s="1"/>
  <c r="Z141" i="23"/>
  <c r="Z143" i="23"/>
  <c r="AI143" i="23" s="1"/>
  <c r="BD46" i="7" s="1"/>
  <c r="Z137" i="23"/>
  <c r="AK137" i="23" s="1"/>
  <c r="AL104" i="9" s="1"/>
  <c r="CX46" i="7"/>
  <c r="CY46" i="7"/>
  <c r="Z132" i="19"/>
  <c r="AI132" i="19"/>
  <c r="W50" i="7" s="1"/>
  <c r="EC40" i="7"/>
  <c r="EB40" i="7"/>
  <c r="DT106" i="9"/>
  <c r="DS106" i="9"/>
  <c r="AK132" i="30"/>
  <c r="W97" i="9" s="1"/>
  <c r="AJ132" i="30"/>
  <c r="W39" i="9" s="1"/>
  <c r="Z145" i="61"/>
  <c r="Z146" i="61"/>
  <c r="Z147" i="61"/>
  <c r="AI144" i="61"/>
  <c r="S61" i="27"/>
  <c r="AI138" i="25"/>
  <c r="AO44" i="7" s="1"/>
  <c r="AJ138" i="25"/>
  <c r="AO44" i="9" s="1"/>
  <c r="AK138" i="25"/>
  <c r="AO102" i="9" s="1"/>
  <c r="CQ113" i="9"/>
  <c r="CS113" i="9" s="1"/>
  <c r="T159" i="55"/>
  <c r="AC138" i="55" s="1"/>
  <c r="T115" i="55"/>
  <c r="AK132" i="50"/>
  <c r="W77" i="9" s="1"/>
  <c r="Y77" i="9" s="1"/>
  <c r="T125" i="49"/>
  <c r="T61" i="49"/>
  <c r="T176" i="49" s="1"/>
  <c r="DO30" i="7"/>
  <c r="AK167" i="39"/>
  <c r="DO88" i="9" s="1"/>
  <c r="AJ167" i="39"/>
  <c r="DO30" i="9" s="1"/>
  <c r="DQ30" i="9" s="1"/>
  <c r="CS92" i="9"/>
  <c r="CR92" i="9"/>
  <c r="M29" i="9"/>
  <c r="L29" i="9"/>
  <c r="DQ34" i="9"/>
  <c r="DP34" i="9"/>
  <c r="AK159" i="22"/>
  <c r="CT105" i="9" s="1"/>
  <c r="CV105" i="9" s="1"/>
  <c r="Z164" i="45"/>
  <c r="AI163" i="45"/>
  <c r="CO34" i="9"/>
  <c r="CP34" i="9"/>
  <c r="X53" i="7"/>
  <c r="Y53" i="7"/>
  <c r="CR95" i="9"/>
  <c r="CS95" i="9"/>
  <c r="AJ139" i="30"/>
  <c r="AR39" i="9" s="1"/>
  <c r="AK139" i="30"/>
  <c r="AR97" i="9" s="1"/>
  <c r="EF41" i="9"/>
  <c r="EE41" i="9"/>
  <c r="AC145" i="64"/>
  <c r="AB136" i="19"/>
  <c r="AB157" i="58"/>
  <c r="AC172" i="45"/>
  <c r="Z172" i="47"/>
  <c r="AB142" i="36"/>
  <c r="AB170" i="33"/>
  <c r="AC139" i="53"/>
  <c r="P147" i="37"/>
  <c r="AC134" i="33"/>
  <c r="AC133" i="33"/>
  <c r="AK167" i="32"/>
  <c r="DO95" i="9" s="1"/>
  <c r="AB137" i="18"/>
  <c r="AC152" i="32"/>
  <c r="AK167" i="29"/>
  <c r="DO98" i="9" s="1"/>
  <c r="Z130" i="28"/>
  <c r="AI154" i="26"/>
  <c r="AC135" i="23"/>
  <c r="AB131" i="21"/>
  <c r="AC162" i="21"/>
  <c r="S125" i="31"/>
  <c r="AB161" i="39"/>
  <c r="AJ158" i="44"/>
  <c r="CQ25" i="9" s="1"/>
  <c r="AI162" i="38"/>
  <c r="DC31" i="7" s="1"/>
  <c r="DD31" i="7" s="1"/>
  <c r="AK162" i="38"/>
  <c r="DC89" i="9" s="1"/>
  <c r="DE89" i="9" s="1"/>
  <c r="Z142" i="43"/>
  <c r="AA137" i="48"/>
  <c r="AA143" i="48"/>
  <c r="AA134" i="48"/>
  <c r="AA158" i="48"/>
  <c r="AA156" i="48"/>
  <c r="AA140" i="48"/>
  <c r="AA163" i="48"/>
  <c r="AA142" i="48"/>
  <c r="AA135" i="48"/>
  <c r="AJ159" i="38"/>
  <c r="CT31" i="9" s="1"/>
  <c r="AB135" i="31"/>
  <c r="AJ148" i="25"/>
  <c r="BP44" i="9" s="1"/>
  <c r="BR44" i="9" s="1"/>
  <c r="AC144" i="24"/>
  <c r="AC145" i="24" s="1"/>
  <c r="Z172" i="24"/>
  <c r="AJ172" i="24" s="1"/>
  <c r="ED45" i="9" s="1"/>
  <c r="AI149" i="24"/>
  <c r="BS45" i="7" s="1"/>
  <c r="AC151" i="22"/>
  <c r="P115" i="22"/>
  <c r="AB162" i="21"/>
  <c r="AB151" i="21"/>
  <c r="T125" i="51"/>
  <c r="Z162" i="41"/>
  <c r="S132" i="44"/>
  <c r="AB132" i="44" s="1"/>
  <c r="P115" i="26"/>
  <c r="AB170" i="37"/>
  <c r="Z159" i="22"/>
  <c r="AJ159" i="22" s="1"/>
  <c r="CT47" i="9" s="1"/>
  <c r="CV47" i="9" s="1"/>
  <c r="Z61" i="22"/>
  <c r="Z176" i="22" s="1"/>
  <c r="AI161" i="43"/>
  <c r="CZ26" i="7" s="1"/>
  <c r="DB26" i="7" s="1"/>
  <c r="S159" i="32"/>
  <c r="AC172" i="43"/>
  <c r="AA136" i="30"/>
  <c r="AI148" i="25"/>
  <c r="BP44" i="7" s="1"/>
  <c r="AB141" i="61"/>
  <c r="Z149" i="45"/>
  <c r="AI149" i="45" s="1"/>
  <c r="AI148" i="45"/>
  <c r="BP24" i="7" s="1"/>
  <c r="BR24" i="7" s="1"/>
  <c r="S61" i="47"/>
  <c r="S176" i="47" s="1"/>
  <c r="S147" i="53"/>
  <c r="S61" i="53"/>
  <c r="S176" i="53" s="1"/>
  <c r="AB136" i="25"/>
  <c r="AC161" i="44"/>
  <c r="T61" i="64"/>
  <c r="AC142" i="64"/>
  <c r="Z133" i="18"/>
  <c r="Z134" i="18"/>
  <c r="Z162" i="19"/>
  <c r="AI162" i="19" s="1"/>
  <c r="DC50" i="7" s="1"/>
  <c r="Q147" i="19"/>
  <c r="Q61" i="19"/>
  <c r="AK150" i="20"/>
  <c r="BV107" i="9" s="1"/>
  <c r="AJ150" i="20"/>
  <c r="BV49" i="9" s="1"/>
  <c r="AA142" i="20"/>
  <c r="AA139" i="20"/>
  <c r="AA143" i="20"/>
  <c r="AA137" i="20"/>
  <c r="AA141" i="20"/>
  <c r="AJ160" i="59"/>
  <c r="CW10" i="9" s="1"/>
  <c r="CY10" i="9" s="1"/>
  <c r="CW10" i="7"/>
  <c r="CY10" i="7" s="1"/>
  <c r="AK160" i="59"/>
  <c r="CW68" i="9" s="1"/>
  <c r="CY68" i="9" s="1"/>
  <c r="AK160" i="54"/>
  <c r="CW73" i="9" s="1"/>
  <c r="AJ160" i="54"/>
  <c r="CW15" i="9" s="1"/>
  <c r="AJ170" i="63"/>
  <c r="DX54" i="9" s="1"/>
  <c r="AK170" i="63"/>
  <c r="DX112" i="9" s="1"/>
  <c r="AK150" i="61"/>
  <c r="BV110" i="9" s="1"/>
  <c r="AJ150" i="61"/>
  <c r="BV52" i="9" s="1"/>
  <c r="Z148" i="18"/>
  <c r="Z172" i="42"/>
  <c r="AI172" i="42" s="1"/>
  <c r="ED27" i="7" s="1"/>
  <c r="EF27" i="7" s="1"/>
  <c r="AJ125" i="19"/>
  <c r="AK125" i="19"/>
  <c r="Z157" i="59"/>
  <c r="Z163" i="59"/>
  <c r="Z165" i="59" s="1"/>
  <c r="Z150" i="59"/>
  <c r="AI150" i="59" s="1"/>
  <c r="BV10" i="7" s="1"/>
  <c r="Z162" i="59"/>
  <c r="Z148" i="52"/>
  <c r="AI148" i="52"/>
  <c r="BP17" i="7" s="1"/>
  <c r="EH21" i="7"/>
  <c r="EI21" i="7"/>
  <c r="Z159" i="45"/>
  <c r="AI159" i="45" s="1"/>
  <c r="CT24" i="7" s="1"/>
  <c r="CV24" i="7" s="1"/>
  <c r="Z156" i="45"/>
  <c r="Z157" i="45"/>
  <c r="AJ151" i="43"/>
  <c r="BY26" i="9" s="1"/>
  <c r="BZ26" i="9" s="1"/>
  <c r="AK151" i="43"/>
  <c r="BY84" i="9" s="1"/>
  <c r="CA84" i="9" s="1"/>
  <c r="AB146" i="40"/>
  <c r="AB145" i="40"/>
  <c r="Z133" i="45"/>
  <c r="AI133" i="45" s="1"/>
  <c r="Z24" i="7" s="1"/>
  <c r="AB24" i="7" s="1"/>
  <c r="Z144" i="45"/>
  <c r="AI144" i="45" s="1"/>
  <c r="F31" i="7"/>
  <c r="G31" i="7"/>
  <c r="AJ153" i="36"/>
  <c r="CE33" i="9" s="1"/>
  <c r="AK153" i="36"/>
  <c r="CE91" i="9" s="1"/>
  <c r="AA38" i="7"/>
  <c r="AB38" i="7"/>
  <c r="Z143" i="29"/>
  <c r="AI143" i="29" s="1"/>
  <c r="BD40" i="7" s="1"/>
  <c r="Z137" i="29"/>
  <c r="AI137" i="29" s="1"/>
  <c r="AL40" i="7" s="1"/>
  <c r="AM40" i="7" s="1"/>
  <c r="Z136" i="29"/>
  <c r="AI136" i="29" s="1"/>
  <c r="AI40" i="7" s="1"/>
  <c r="Z138" i="29"/>
  <c r="CJ42" i="9"/>
  <c r="CI42" i="9"/>
  <c r="R45" i="9"/>
  <c r="S45" i="9"/>
  <c r="AK151" i="21"/>
  <c r="BY106" i="9" s="1"/>
  <c r="AJ151" i="21"/>
  <c r="BY48" i="9" s="1"/>
  <c r="CM97" i="9"/>
  <c r="CL97" i="9"/>
  <c r="CS32" i="7"/>
  <c r="CR32" i="7"/>
  <c r="Z170" i="35"/>
  <c r="Z169" i="35"/>
  <c r="AI169" i="35" s="1"/>
  <c r="DU34" i="7" s="1"/>
  <c r="Z172" i="35"/>
  <c r="AK172" i="35" s="1"/>
  <c r="ED92" i="9" s="1"/>
  <c r="EH36" i="7"/>
  <c r="EI36" i="7"/>
  <c r="AB136" i="28"/>
  <c r="AB138" i="28"/>
  <c r="AB143" i="28"/>
  <c r="AB141" i="28"/>
  <c r="AI141" i="27"/>
  <c r="AX42" i="7" s="1"/>
  <c r="AZ42" i="7" s="1"/>
  <c r="Z138" i="27"/>
  <c r="AI138" i="27" s="1"/>
  <c r="AO42" i="7" s="1"/>
  <c r="Z139" i="27"/>
  <c r="Z141" i="27"/>
  <c r="Z137" i="27"/>
  <c r="AI137" i="27" s="1"/>
  <c r="AL42" i="7" s="1"/>
  <c r="AA141" i="33"/>
  <c r="AA139" i="33"/>
  <c r="DL36" i="7"/>
  <c r="AK166" i="33"/>
  <c r="DL94" i="9" s="1"/>
  <c r="AJ166" i="33"/>
  <c r="DL36" i="9" s="1"/>
  <c r="AJ140" i="32"/>
  <c r="AU37" i="9" s="1"/>
  <c r="AI140" i="32"/>
  <c r="AU37" i="7" s="1"/>
  <c r="BT37" i="7"/>
  <c r="BU37" i="7"/>
  <c r="F38" i="7"/>
  <c r="G38" i="7"/>
  <c r="DL46" i="7"/>
  <c r="AJ166" i="23"/>
  <c r="DL46" i="9" s="1"/>
  <c r="G109" i="9"/>
  <c r="F109" i="9"/>
  <c r="P125" i="30"/>
  <c r="P61" i="30"/>
  <c r="P176" i="30" s="1"/>
  <c r="DT34" i="9"/>
  <c r="DS34" i="9"/>
  <c r="AB138" i="29"/>
  <c r="AB142" i="29"/>
  <c r="CY104" i="9"/>
  <c r="CX104" i="9"/>
  <c r="O41" i="7"/>
  <c r="P41" i="7"/>
  <c r="CJ27" i="9"/>
  <c r="CI27" i="9"/>
  <c r="AB164" i="20"/>
  <c r="AB165" i="20" s="1"/>
  <c r="AI150" i="44"/>
  <c r="BV25" i="7" s="1"/>
  <c r="AJ150" i="44"/>
  <c r="BV25" i="9" s="1"/>
  <c r="AK150" i="44"/>
  <c r="BV83" i="9" s="1"/>
  <c r="AK156" i="18"/>
  <c r="CK109" i="9" s="1"/>
  <c r="AJ156" i="18"/>
  <c r="CK51" i="9" s="1"/>
  <c r="CO45" i="9"/>
  <c r="CP45" i="9"/>
  <c r="AI163" i="62"/>
  <c r="Z164" i="62"/>
  <c r="AK164" i="62" s="1"/>
  <c r="DF111" i="9" s="1"/>
  <c r="S51" i="7"/>
  <c r="R51" i="7"/>
  <c r="EH39" i="9"/>
  <c r="EI39" i="9"/>
  <c r="AI148" i="34"/>
  <c r="BP35" i="7" s="1"/>
  <c r="Z149" i="34"/>
  <c r="EC94" i="9"/>
  <c r="EB94" i="9"/>
  <c r="AN44" i="9"/>
  <c r="AM44" i="9"/>
  <c r="AK131" i="29"/>
  <c r="T98" i="9" s="1"/>
  <c r="U98" i="9" s="1"/>
  <c r="AI131" i="29"/>
  <c r="T40" i="7" s="1"/>
  <c r="Z137" i="39"/>
  <c r="Z136" i="39"/>
  <c r="AI136" i="39" s="1"/>
  <c r="AI30" i="7" s="1"/>
  <c r="AK30" i="7" s="1"/>
  <c r="Z141" i="39"/>
  <c r="Z169" i="37"/>
  <c r="AI169" i="37" s="1"/>
  <c r="DU32" i="7" s="1"/>
  <c r="S115" i="30"/>
  <c r="S128" i="30"/>
  <c r="AK128" i="30" s="1"/>
  <c r="AB132" i="22"/>
  <c r="AK132" i="22" s="1"/>
  <c r="W105" i="9" s="1"/>
  <c r="AI134" i="24"/>
  <c r="AC45" i="7" s="1"/>
  <c r="DN110" i="9"/>
  <c r="DM110" i="9"/>
  <c r="Z139" i="59"/>
  <c r="CU39" i="9"/>
  <c r="CV39" i="9"/>
  <c r="AC170" i="19"/>
  <c r="AC172" i="19"/>
  <c r="AB153" i="57"/>
  <c r="Q176" i="19"/>
  <c r="AI176" i="19" s="1"/>
  <c r="AB162" i="43"/>
  <c r="S115" i="24"/>
  <c r="Q115" i="47"/>
  <c r="AC133" i="57"/>
  <c r="Z142" i="57"/>
  <c r="AB142" i="55"/>
  <c r="AB115" i="45"/>
  <c r="AA115" i="40"/>
  <c r="AB138" i="59"/>
  <c r="AB158" i="51"/>
  <c r="Z136" i="44"/>
  <c r="AJ136" i="44" s="1"/>
  <c r="AI25" i="9" s="1"/>
  <c r="AK25" i="9" s="1"/>
  <c r="Z142" i="37"/>
  <c r="AI142" i="37" s="1"/>
  <c r="BA32" i="7" s="1"/>
  <c r="Z143" i="37"/>
  <c r="AB136" i="35"/>
  <c r="AB141" i="35"/>
  <c r="AB136" i="31"/>
  <c r="AB141" i="31"/>
  <c r="AB162" i="29"/>
  <c r="AC169" i="29"/>
  <c r="AC170" i="29"/>
  <c r="AB130" i="28"/>
  <c r="G42" i="8"/>
  <c r="AB144" i="59"/>
  <c r="AB147" i="59" s="1"/>
  <c r="AB162" i="53"/>
  <c r="AC134" i="39"/>
  <c r="S159" i="36"/>
  <c r="AA131" i="20"/>
  <c r="AC171" i="50"/>
  <c r="AB131" i="42"/>
  <c r="DL29" i="7"/>
  <c r="DM29" i="7" s="1"/>
  <c r="AK166" i="40"/>
  <c r="DL87" i="9" s="1"/>
  <c r="S147" i="38"/>
  <c r="AI159" i="26"/>
  <c r="CT43" i="7" s="1"/>
  <c r="CV43" i="7" s="1"/>
  <c r="AC163" i="26"/>
  <c r="AC135" i="26"/>
  <c r="CH45" i="7"/>
  <c r="CJ45" i="7" s="1"/>
  <c r="AK155" i="24"/>
  <c r="AK154" i="24" s="1"/>
  <c r="AI148" i="24"/>
  <c r="BP45" i="7" s="1"/>
  <c r="Z172" i="22"/>
  <c r="Z169" i="22"/>
  <c r="AI169" i="22" s="1"/>
  <c r="DU47" i="7" s="1"/>
  <c r="AB142" i="21"/>
  <c r="AC164" i="38"/>
  <c r="AC165" i="38" s="1"/>
  <c r="P61" i="37"/>
  <c r="AC163" i="37"/>
  <c r="AJ155" i="41"/>
  <c r="AJ167" i="46"/>
  <c r="DO23" i="9" s="1"/>
  <c r="T61" i="36"/>
  <c r="Q115" i="28"/>
  <c r="P165" i="26"/>
  <c r="Z174" i="24"/>
  <c r="P61" i="38"/>
  <c r="S61" i="35"/>
  <c r="S176" i="35" s="1"/>
  <c r="Z135" i="33"/>
  <c r="AC131" i="45"/>
  <c r="AC130" i="45"/>
  <c r="S176" i="44"/>
  <c r="S147" i="35"/>
  <c r="AB125" i="27"/>
  <c r="AK125" i="27" s="1"/>
  <c r="H100" i="9" s="1"/>
  <c r="AB61" i="27"/>
  <c r="AB176" i="27" s="1"/>
  <c r="AB152" i="26"/>
  <c r="T159" i="25"/>
  <c r="T115" i="25"/>
  <c r="P115" i="27"/>
  <c r="AC141" i="39"/>
  <c r="AC132" i="37"/>
  <c r="Z136" i="35"/>
  <c r="AK174" i="34"/>
  <c r="EJ93" i="9" s="1"/>
  <c r="EK93" i="9" s="1"/>
  <c r="AB142" i="25"/>
  <c r="AK161" i="43"/>
  <c r="CZ84" i="9" s="1"/>
  <c r="DB84" i="9" s="1"/>
  <c r="AK133" i="27"/>
  <c r="Z100" i="9" s="1"/>
  <c r="Z138" i="23"/>
  <c r="AI138" i="23" s="1"/>
  <c r="AO46" i="7" s="1"/>
  <c r="AC174" i="25"/>
  <c r="AI127" i="32"/>
  <c r="K37" i="7" s="1"/>
  <c r="Z163" i="43"/>
  <c r="AI163" i="43" s="1"/>
  <c r="AB150" i="39"/>
  <c r="AB157" i="39"/>
  <c r="Z138" i="38"/>
  <c r="AB151" i="29"/>
  <c r="P61" i="26"/>
  <c r="P176" i="26" s="1"/>
  <c r="R61" i="46"/>
  <c r="R176" i="46" s="1"/>
  <c r="AA174" i="48"/>
  <c r="Z151" i="42"/>
  <c r="AB169" i="28"/>
  <c r="AK169" i="28" s="1"/>
  <c r="DU99" i="9" s="1"/>
  <c r="DV99" i="9" s="1"/>
  <c r="AB174" i="19"/>
  <c r="AK174" i="19" s="1"/>
  <c r="EJ108" i="9" s="1"/>
  <c r="EK108" i="9" s="1"/>
  <c r="AC136" i="64"/>
  <c r="AJ138" i="64"/>
  <c r="AO55" i="9" s="1"/>
  <c r="AQ55" i="9" s="1"/>
  <c r="AK138" i="64"/>
  <c r="AO113" i="9" s="1"/>
  <c r="AQ113" i="9" s="1"/>
  <c r="AC139" i="64"/>
  <c r="EG113" i="9"/>
  <c r="EI113" i="9" s="1"/>
  <c r="AK168" i="62"/>
  <c r="DR111" i="9" s="1"/>
  <c r="AJ168" i="62"/>
  <c r="DR53" i="9" s="1"/>
  <c r="CS110" i="9"/>
  <c r="CR110" i="9"/>
  <c r="P115" i="18"/>
  <c r="P147" i="18"/>
  <c r="CX108" i="9"/>
  <c r="CY108" i="9"/>
  <c r="DN50" i="7"/>
  <c r="DM50" i="7"/>
  <c r="AK166" i="20"/>
  <c r="DL107" i="9" s="1"/>
  <c r="DL49" i="7"/>
  <c r="AK167" i="63"/>
  <c r="DO112" i="9" s="1"/>
  <c r="AJ167" i="63"/>
  <c r="DO54" i="9" s="1"/>
  <c r="BX54" i="7"/>
  <c r="BW54" i="7"/>
  <c r="DA51" i="7"/>
  <c r="DB51" i="7"/>
  <c r="Z149" i="48"/>
  <c r="AI148" i="48"/>
  <c r="BP21" i="7" s="1"/>
  <c r="AI131" i="50"/>
  <c r="T19" i="7" s="1"/>
  <c r="V19" i="7" s="1"/>
  <c r="AJ131" i="50"/>
  <c r="T19" i="9" s="1"/>
  <c r="V19" i="9" s="1"/>
  <c r="AK131" i="50"/>
  <c r="T77" i="9" s="1"/>
  <c r="V77" i="9" s="1"/>
  <c r="AB151" i="39"/>
  <c r="AB138" i="38"/>
  <c r="AB142" i="38"/>
  <c r="AB139" i="38"/>
  <c r="AB141" i="38"/>
  <c r="AK141" i="38" s="1"/>
  <c r="AX89" i="9" s="1"/>
  <c r="AZ89" i="9" s="1"/>
  <c r="AB136" i="38"/>
  <c r="AC135" i="35"/>
  <c r="AC144" i="35"/>
  <c r="DS34" i="7"/>
  <c r="DT34" i="7"/>
  <c r="Z152" i="34"/>
  <c r="Z151" i="34"/>
  <c r="AI151" i="34" s="1"/>
  <c r="BY35" i="7" s="1"/>
  <c r="CA35" i="7" s="1"/>
  <c r="AC133" i="34"/>
  <c r="DS36" i="7"/>
  <c r="DT36" i="7"/>
  <c r="CS45" i="7"/>
  <c r="CR45" i="7"/>
  <c r="Z170" i="24"/>
  <c r="AK168" i="23"/>
  <c r="DR104" i="9" s="1"/>
  <c r="AJ168" i="23"/>
  <c r="DR46" i="9" s="1"/>
  <c r="CS105" i="9"/>
  <c r="CR105" i="9"/>
  <c r="AC133" i="21"/>
  <c r="AC134" i="21"/>
  <c r="AC172" i="21"/>
  <c r="Z135" i="21"/>
  <c r="Z144" i="21"/>
  <c r="AI144" i="21" s="1"/>
  <c r="Z163" i="21"/>
  <c r="Z164" i="21" s="1"/>
  <c r="AJ160" i="32"/>
  <c r="CW37" i="9" s="1"/>
  <c r="AK160" i="32"/>
  <c r="CW95" i="9" s="1"/>
  <c r="AJ135" i="21"/>
  <c r="AF48" i="9" s="1"/>
  <c r="AH48" i="9" s="1"/>
  <c r="AJ170" i="29"/>
  <c r="DX40" i="9" s="1"/>
  <c r="AI170" i="29"/>
  <c r="DX40" i="7" s="1"/>
  <c r="AK170" i="29"/>
  <c r="DX98" i="9" s="1"/>
  <c r="T125" i="33"/>
  <c r="T61" i="33"/>
  <c r="DM18" i="9"/>
  <c r="DN18" i="9"/>
  <c r="AJ131" i="34"/>
  <c r="T35" i="9" s="1"/>
  <c r="AK131" i="34"/>
  <c r="T93" i="9" s="1"/>
  <c r="AI131" i="34"/>
  <c r="T35" i="7" s="1"/>
  <c r="P147" i="50"/>
  <c r="EH44" i="9"/>
  <c r="EI44" i="9"/>
  <c r="CX24" i="9"/>
  <c r="CY24" i="9"/>
  <c r="CD101" i="9"/>
  <c r="CC101" i="9"/>
  <c r="AI143" i="38"/>
  <c r="BD31" i="7" s="1"/>
  <c r="BE31" i="7" s="1"/>
  <c r="AC136" i="23"/>
  <c r="AC175" i="23" s="1"/>
  <c r="AI132" i="24"/>
  <c r="W45" i="7" s="1"/>
  <c r="AC125" i="21"/>
  <c r="AC61" i="21"/>
  <c r="AC176" i="21" s="1"/>
  <c r="CJ23" i="9"/>
  <c r="CI23" i="9"/>
  <c r="AJ134" i="19"/>
  <c r="AC50" i="9" s="1"/>
  <c r="AK134" i="19"/>
  <c r="AC108" i="9" s="1"/>
  <c r="DM45" i="9"/>
  <c r="DN45" i="9"/>
  <c r="CC48" i="7"/>
  <c r="CD48" i="7"/>
  <c r="AI131" i="61"/>
  <c r="T52" i="7" s="1"/>
  <c r="AK131" i="61"/>
  <c r="AJ131" i="61"/>
  <c r="T52" i="9" s="1"/>
  <c r="DV77" i="9"/>
  <c r="DW77" i="9"/>
  <c r="AZ44" i="7"/>
  <c r="AY44" i="7"/>
  <c r="AK127" i="30"/>
  <c r="K97" i="9" s="1"/>
  <c r="AJ127" i="30"/>
  <c r="K39" i="9" s="1"/>
  <c r="CY20" i="7"/>
  <c r="CX20" i="7"/>
  <c r="CI97" i="9"/>
  <c r="CJ97" i="9"/>
  <c r="AJ102" i="9"/>
  <c r="AK102" i="9"/>
  <c r="AK140" i="32"/>
  <c r="AU95" i="9" s="1"/>
  <c r="CM95" i="9"/>
  <c r="CL95" i="9"/>
  <c r="AC147" i="29"/>
  <c r="AC145" i="29"/>
  <c r="AC146" i="29"/>
  <c r="T115" i="58"/>
  <c r="Q115" i="48"/>
  <c r="T176" i="55"/>
  <c r="AJ151" i="23"/>
  <c r="BY46" i="9" s="1"/>
  <c r="CA46" i="9" s="1"/>
  <c r="T115" i="52"/>
  <c r="AB162" i="64"/>
  <c r="AB152" i="64"/>
  <c r="AI135" i="64"/>
  <c r="AF55" i="7" s="1"/>
  <c r="AH55" i="7" s="1"/>
  <c r="Z135" i="64"/>
  <c r="Z144" i="64"/>
  <c r="Z170" i="62"/>
  <c r="Z172" i="62"/>
  <c r="Z169" i="62"/>
  <c r="BR53" i="7"/>
  <c r="BQ53" i="7"/>
  <c r="AC134" i="62"/>
  <c r="AC175" i="62" s="1"/>
  <c r="AC133" i="62"/>
  <c r="CR54" i="7"/>
  <c r="CS54" i="7"/>
  <c r="AC141" i="62"/>
  <c r="AC142" i="62"/>
  <c r="AC138" i="62"/>
  <c r="AJ140" i="18"/>
  <c r="AU51" i="9" s="1"/>
  <c r="AK140" i="18"/>
  <c r="AU109" i="9" s="1"/>
  <c r="AB162" i="19"/>
  <c r="AB152" i="19"/>
  <c r="AB151" i="19"/>
  <c r="AJ151" i="19"/>
  <c r="BY50" i="9" s="1"/>
  <c r="AK151" i="19"/>
  <c r="BY108" i="9" s="1"/>
  <c r="AB133" i="64"/>
  <c r="AB175" i="64" s="1"/>
  <c r="DM54" i="7"/>
  <c r="DN54" i="7"/>
  <c r="AB134" i="61"/>
  <c r="AK161" i="20"/>
  <c r="CZ107" i="9" s="1"/>
  <c r="AJ161" i="20"/>
  <c r="CZ49" i="9" s="1"/>
  <c r="AK169" i="57"/>
  <c r="DU70" i="9" s="1"/>
  <c r="AJ169" i="57"/>
  <c r="DU12" i="9" s="1"/>
  <c r="DM71" i="9"/>
  <c r="DN71" i="9"/>
  <c r="DN14" i="7"/>
  <c r="DM14" i="7"/>
  <c r="Z148" i="20"/>
  <c r="Z149" i="20" s="1"/>
  <c r="AB133" i="19"/>
  <c r="AK134" i="20"/>
  <c r="AC107" i="9" s="1"/>
  <c r="DQ71" i="9"/>
  <c r="DP71" i="9"/>
  <c r="AK166" i="55"/>
  <c r="DL72" i="9" s="1"/>
  <c r="AJ166" i="55"/>
  <c r="DL14" i="9" s="1"/>
  <c r="CI74" i="9"/>
  <c r="CJ74" i="9"/>
  <c r="AJ160" i="52"/>
  <c r="CW17" i="9" s="1"/>
  <c r="AK160" i="52"/>
  <c r="CW75" i="9" s="1"/>
  <c r="DP22" i="7"/>
  <c r="DQ22" i="7"/>
  <c r="AB135" i="44"/>
  <c r="AB134" i="44"/>
  <c r="AB123" i="44"/>
  <c r="AC156" i="42"/>
  <c r="AC157" i="42"/>
  <c r="CI50" i="7"/>
  <c r="CJ50" i="7"/>
  <c r="AB133" i="45"/>
  <c r="AB123" i="45"/>
  <c r="AB135" i="45"/>
  <c r="AK140" i="38"/>
  <c r="AU89" i="9" s="1"/>
  <c r="AJ140" i="38"/>
  <c r="AU31" i="9" s="1"/>
  <c r="AJ150" i="38"/>
  <c r="BV31" i="9" s="1"/>
  <c r="AK150" i="38"/>
  <c r="BV89" i="9" s="1"/>
  <c r="CX32" i="7"/>
  <c r="CY32" i="7"/>
  <c r="AK137" i="35"/>
  <c r="AL92" i="9" s="1"/>
  <c r="Z151" i="19"/>
  <c r="AI151" i="19"/>
  <c r="BY50" i="7" s="1"/>
  <c r="DQ17" i="9"/>
  <c r="DP17" i="9"/>
  <c r="AK155" i="49"/>
  <c r="CH78" i="9" s="1"/>
  <c r="AJ155" i="49"/>
  <c r="CH20" i="9" s="1"/>
  <c r="AB125" i="20"/>
  <c r="AK125" i="20" s="1"/>
  <c r="AB61" i="20"/>
  <c r="AB176" i="20" s="1"/>
  <c r="K32" i="10"/>
  <c r="AC172" i="18"/>
  <c r="K18" i="7"/>
  <c r="M18" i="7" s="1"/>
  <c r="AJ127" i="51"/>
  <c r="K18" i="9" s="1"/>
  <c r="M18" i="9" s="1"/>
  <c r="Z148" i="47"/>
  <c r="Z149" i="47" s="1"/>
  <c r="AI149" i="47" s="1"/>
  <c r="BS22" i="7" s="1"/>
  <c r="AI148" i="47"/>
  <c r="BP22" i="7" s="1"/>
  <c r="DW18" i="9"/>
  <c r="DV18" i="9"/>
  <c r="AC148" i="45"/>
  <c r="AC149" i="45" s="1"/>
  <c r="Z174" i="44"/>
  <c r="AB161" i="41"/>
  <c r="AB142" i="41"/>
  <c r="AB137" i="41"/>
  <c r="DN77" i="9"/>
  <c r="DM77" i="9"/>
  <c r="AB156" i="41"/>
  <c r="AK140" i="42"/>
  <c r="AU85" i="9" s="1"/>
  <c r="AJ140" i="42"/>
  <c r="AU27" i="9" s="1"/>
  <c r="CR28" i="7"/>
  <c r="CS28" i="7"/>
  <c r="AJ168" i="38"/>
  <c r="DR31" i="9" s="1"/>
  <c r="AK168" i="38"/>
  <c r="DR89" i="9" s="1"/>
  <c r="AB151" i="37"/>
  <c r="AB152" i="37"/>
  <c r="CQ36" i="7"/>
  <c r="AJ158" i="33"/>
  <c r="CQ36" i="9" s="1"/>
  <c r="DT30" i="7"/>
  <c r="DS30" i="7"/>
  <c r="BX32" i="7"/>
  <c r="BW32" i="7"/>
  <c r="AI127" i="36"/>
  <c r="K33" i="7" s="1"/>
  <c r="Z127" i="36"/>
  <c r="AB162" i="36"/>
  <c r="AJ148" i="34"/>
  <c r="BP35" i="9" s="1"/>
  <c r="AB148" i="33"/>
  <c r="AB149" i="33" s="1"/>
  <c r="EB36" i="7"/>
  <c r="EC36" i="7"/>
  <c r="AB152" i="32"/>
  <c r="AJ140" i="30"/>
  <c r="AU39" i="9" s="1"/>
  <c r="AK140" i="30"/>
  <c r="AU97" i="9" s="1"/>
  <c r="EG39" i="7"/>
  <c r="AK173" i="30"/>
  <c r="EG97" i="9" s="1"/>
  <c r="Z142" i="29"/>
  <c r="AI142" i="29" s="1"/>
  <c r="BA40" i="7" s="1"/>
  <c r="AC151" i="29"/>
  <c r="AC152" i="29"/>
  <c r="AC162" i="29"/>
  <c r="AB174" i="29"/>
  <c r="AK174" i="29" s="1"/>
  <c r="EJ98" i="9" s="1"/>
  <c r="CG43" i="7"/>
  <c r="CF43" i="7"/>
  <c r="AC134" i="24"/>
  <c r="AC133" i="24"/>
  <c r="AK166" i="22"/>
  <c r="DL105" i="9" s="1"/>
  <c r="AJ166" i="22"/>
  <c r="DL47" i="9" s="1"/>
  <c r="Z170" i="41"/>
  <c r="M29" i="7"/>
  <c r="L29" i="7"/>
  <c r="CG38" i="7"/>
  <c r="CF38" i="7"/>
  <c r="Z141" i="29"/>
  <c r="AB139" i="28"/>
  <c r="AB142" i="28"/>
  <c r="DN42" i="7"/>
  <c r="DM42" i="7"/>
  <c r="AV44" i="9"/>
  <c r="AW44" i="9"/>
  <c r="CL46" i="7"/>
  <c r="CM46" i="7"/>
  <c r="AB149" i="44"/>
  <c r="AK149" i="44" s="1"/>
  <c r="BS83" i="9" s="1"/>
  <c r="AK148" i="44"/>
  <c r="BP83" i="9" s="1"/>
  <c r="AI170" i="27"/>
  <c r="DX42" i="7" s="1"/>
  <c r="AJ153" i="26"/>
  <c r="CE43" i="9" s="1"/>
  <c r="AK153" i="26"/>
  <c r="CE101" i="9" s="1"/>
  <c r="DQ34" i="7"/>
  <c r="DP34" i="7"/>
  <c r="AA146" i="38"/>
  <c r="AA145" i="38"/>
  <c r="AA147" i="38"/>
  <c r="P159" i="25"/>
  <c r="AK159" i="25" s="1"/>
  <c r="CT102" i="9" s="1"/>
  <c r="AB134" i="21"/>
  <c r="AB133" i="21"/>
  <c r="AJ130" i="31"/>
  <c r="Q38" i="9" s="1"/>
  <c r="AI130" i="31"/>
  <c r="Q38" i="7" s="1"/>
  <c r="AK130" i="31"/>
  <c r="Q96" i="9" s="1"/>
  <c r="AB133" i="44"/>
  <c r="Z162" i="24"/>
  <c r="CJ19" i="9"/>
  <c r="CI19" i="9"/>
  <c r="AK172" i="19"/>
  <c r="ED108" i="9" s="1"/>
  <c r="AJ172" i="19"/>
  <c r="ED50" i="9" s="1"/>
  <c r="AC135" i="38"/>
  <c r="EH38" i="9"/>
  <c r="EI38" i="9"/>
  <c r="AK153" i="28"/>
  <c r="CE99" i="9" s="1"/>
  <c r="AJ153" i="28"/>
  <c r="CE41" i="9" s="1"/>
  <c r="AB151" i="27"/>
  <c r="BX100" i="9"/>
  <c r="BW100" i="9"/>
  <c r="DM103" i="9"/>
  <c r="DN103" i="9"/>
  <c r="EE51" i="9"/>
  <c r="EF51" i="9"/>
  <c r="CF35" i="9"/>
  <c r="CG35" i="9"/>
  <c r="AV25" i="9"/>
  <c r="AW25" i="9"/>
  <c r="EL112" i="9"/>
  <c r="EK112" i="9"/>
  <c r="AB137" i="28"/>
  <c r="AC169" i="63"/>
  <c r="EC31" i="9"/>
  <c r="EB31" i="9"/>
  <c r="CR34" i="9"/>
  <c r="CS34" i="9"/>
  <c r="AK171" i="44"/>
  <c r="EA83" i="9" s="1"/>
  <c r="AB141" i="41"/>
  <c r="AI170" i="28"/>
  <c r="DX41" i="7" s="1"/>
  <c r="AK170" i="28"/>
  <c r="DX99" i="9" s="1"/>
  <c r="P115" i="64"/>
  <c r="AB131" i="61"/>
  <c r="Z172" i="36"/>
  <c r="DN27" i="9"/>
  <c r="DM27" i="9"/>
  <c r="S159" i="19"/>
  <c r="AK170" i="18"/>
  <c r="DX109" i="9" s="1"/>
  <c r="AJ170" i="18"/>
  <c r="DX51" i="9" s="1"/>
  <c r="G48" i="7"/>
  <c r="F48" i="7"/>
  <c r="AK131" i="49"/>
  <c r="T78" i="9" s="1"/>
  <c r="V78" i="9" s="1"/>
  <c r="AC139" i="31"/>
  <c r="Z144" i="35"/>
  <c r="G112" i="9"/>
  <c r="F112" i="9"/>
  <c r="AK142" i="25"/>
  <c r="BA102" i="9" s="1"/>
  <c r="AI142" i="25"/>
  <c r="BA44" i="7" s="1"/>
  <c r="AJ142" i="25"/>
  <c r="BA44" i="9" s="1"/>
  <c r="AB172" i="64"/>
  <c r="S147" i="52"/>
  <c r="S115" i="52"/>
  <c r="DN27" i="7"/>
  <c r="DM27" i="7"/>
  <c r="Z134" i="31"/>
  <c r="AI134" i="31" s="1"/>
  <c r="AC38" i="7" s="1"/>
  <c r="AE38" i="7" s="1"/>
  <c r="AC163" i="29"/>
  <c r="AC164" i="29" s="1"/>
  <c r="AC165" i="29" s="1"/>
  <c r="AV44" i="7"/>
  <c r="AW44" i="7"/>
  <c r="AC132" i="52"/>
  <c r="AI170" i="18"/>
  <c r="DX51" i="7" s="1"/>
  <c r="AI148" i="36"/>
  <c r="BP33" i="7" s="1"/>
  <c r="AC123" i="40"/>
  <c r="DD88" i="9"/>
  <c r="DE88" i="9"/>
  <c r="AA41" i="9"/>
  <c r="AB41" i="9"/>
  <c r="AA124" i="58"/>
  <c r="AA125" i="58" s="1"/>
  <c r="AC144" i="63"/>
  <c r="DD52" i="7"/>
  <c r="DE52" i="7"/>
  <c r="EL41" i="7"/>
  <c r="EK41" i="7"/>
  <c r="AC143" i="25"/>
  <c r="AK44" i="7"/>
  <c r="AJ44" i="7"/>
  <c r="AJ171" i="44"/>
  <c r="EA25" i="9" s="1"/>
  <c r="T61" i="62"/>
  <c r="CO34" i="7"/>
  <c r="CP34" i="7"/>
  <c r="AB143" i="33"/>
  <c r="AC135" i="25"/>
  <c r="T115" i="57"/>
  <c r="DN37" i="9"/>
  <c r="DM37" i="9"/>
  <c r="CI26" i="9"/>
  <c r="CJ26" i="9"/>
  <c r="Q115" i="33"/>
  <c r="CL37" i="9"/>
  <c r="CM37" i="9"/>
  <c r="CG38" i="9"/>
  <c r="CF38" i="9"/>
  <c r="AB142" i="30"/>
  <c r="Z170" i="27"/>
  <c r="AC144" i="33"/>
  <c r="AC132" i="31"/>
  <c r="AB163" i="24"/>
  <c r="AJ169" i="36"/>
  <c r="DU33" i="9" s="1"/>
  <c r="DV33" i="9" s="1"/>
  <c r="AJ127" i="32"/>
  <c r="AB172" i="21"/>
  <c r="AC159" i="51"/>
  <c r="AA163" i="35"/>
  <c r="P61" i="21"/>
  <c r="AA132" i="34"/>
  <c r="P147" i="31"/>
  <c r="Q115" i="30"/>
  <c r="Q165" i="25"/>
  <c r="S176" i="40"/>
  <c r="AB135" i="24"/>
  <c r="AB154" i="43"/>
  <c r="AC163" i="23"/>
  <c r="AC164" i="23" s="1"/>
  <c r="AC165" i="23" s="1"/>
  <c r="AK148" i="21"/>
  <c r="BP106" i="9" s="1"/>
  <c r="BQ106" i="9" s="1"/>
  <c r="AJ158" i="24"/>
  <c r="CQ45" i="9" s="1"/>
  <c r="AA154" i="43"/>
  <c r="Q176" i="46"/>
  <c r="AI176" i="46" s="1"/>
  <c r="AC163" i="28"/>
  <c r="T176" i="58"/>
  <c r="AC133" i="64"/>
  <c r="AC134" i="64"/>
  <c r="AC175" i="64" s="1"/>
  <c r="CF54" i="7"/>
  <c r="CG54" i="7"/>
  <c r="AB162" i="63"/>
  <c r="AB152" i="63"/>
  <c r="AB170" i="62"/>
  <c r="AB169" i="62"/>
  <c r="AB174" i="62"/>
  <c r="AK174" i="62" s="1"/>
  <c r="EJ111" i="9" s="1"/>
  <c r="AB172" i="62"/>
  <c r="AI148" i="61"/>
  <c r="AJ148" i="61"/>
  <c r="BP52" i="9" s="1"/>
  <c r="EC52" i="9"/>
  <c r="EB52" i="9"/>
  <c r="AC143" i="64"/>
  <c r="CQ52" i="7"/>
  <c r="AJ158" i="61"/>
  <c r="CQ52" i="9" s="1"/>
  <c r="CS52" i="9" s="1"/>
  <c r="AB170" i="61"/>
  <c r="DP68" i="9"/>
  <c r="DQ68" i="9"/>
  <c r="AC163" i="64"/>
  <c r="AC164" i="64" s="1"/>
  <c r="AC165" i="64" s="1"/>
  <c r="P147" i="63"/>
  <c r="CI53" i="7"/>
  <c r="CJ53" i="7"/>
  <c r="S115" i="61"/>
  <c r="S176" i="61" s="1"/>
  <c r="S128" i="61"/>
  <c r="AC135" i="62"/>
  <c r="AC144" i="62"/>
  <c r="AC163" i="62"/>
  <c r="AJ153" i="18"/>
  <c r="CE51" i="9" s="1"/>
  <c r="AK153" i="18"/>
  <c r="CE109" i="9" s="1"/>
  <c r="CS107" i="9"/>
  <c r="CR107" i="9"/>
  <c r="Z148" i="59"/>
  <c r="AK160" i="57"/>
  <c r="CW70" i="9" s="1"/>
  <c r="CY70" i="9" s="1"/>
  <c r="AB149" i="55"/>
  <c r="AK149" i="55" s="1"/>
  <c r="BS72" i="9" s="1"/>
  <c r="AK148" i="55"/>
  <c r="BP72" i="9" s="1"/>
  <c r="DW11" i="7"/>
  <c r="DV11" i="7"/>
  <c r="Z131" i="52"/>
  <c r="AI129" i="52"/>
  <c r="Z132" i="51"/>
  <c r="AI132" i="51"/>
  <c r="W18" i="7" s="1"/>
  <c r="Y18" i="7" s="1"/>
  <c r="AK173" i="50"/>
  <c r="EG77" i="9" s="1"/>
  <c r="AJ173" i="50"/>
  <c r="EG19" i="9" s="1"/>
  <c r="CY80" i="9"/>
  <c r="CX80" i="9"/>
  <c r="EI24" i="7"/>
  <c r="EH24" i="7"/>
  <c r="AB151" i="44"/>
  <c r="AB162" i="44"/>
  <c r="EC25" i="7"/>
  <c r="EB25" i="7"/>
  <c r="AK152" i="44"/>
  <c r="CB83" i="9" s="1"/>
  <c r="AJ152" i="44"/>
  <c r="CB25" i="9" s="1"/>
  <c r="Z161" i="42"/>
  <c r="AI161" i="42" s="1"/>
  <c r="CZ27" i="7" s="1"/>
  <c r="DB27" i="7" s="1"/>
  <c r="AJ161" i="61"/>
  <c r="CZ52" i="9" s="1"/>
  <c r="AK161" i="61"/>
  <c r="CZ110" i="9" s="1"/>
  <c r="Z152" i="19"/>
  <c r="AC124" i="43"/>
  <c r="AC125" i="43" s="1"/>
  <c r="AK169" i="42"/>
  <c r="DU85" i="9" s="1"/>
  <c r="AJ169" i="42"/>
  <c r="DU27" i="9" s="1"/>
  <c r="Z136" i="36"/>
  <c r="Z137" i="36"/>
  <c r="Z139" i="36"/>
  <c r="Z142" i="36"/>
  <c r="CG34" i="7"/>
  <c r="CF34" i="7"/>
  <c r="AB169" i="20"/>
  <c r="I32" i="10"/>
  <c r="AC130" i="62"/>
  <c r="AB134" i="45"/>
  <c r="AC151" i="45"/>
  <c r="AC161" i="45"/>
  <c r="CI20" i="7"/>
  <c r="CJ20" i="7"/>
  <c r="Z171" i="41"/>
  <c r="AI171" i="41"/>
  <c r="EA28" i="7" s="1"/>
  <c r="DO33" i="7"/>
  <c r="AJ167" i="36"/>
  <c r="DO33" i="9" s="1"/>
  <c r="Z138" i="35"/>
  <c r="AK162" i="35"/>
  <c r="DC92" i="9" s="1"/>
  <c r="AK160" i="33"/>
  <c r="CW94" i="9" s="1"/>
  <c r="AJ160" i="33"/>
  <c r="CW36" i="9" s="1"/>
  <c r="CJ24" i="9"/>
  <c r="CI24" i="9"/>
  <c r="AC141" i="36"/>
  <c r="AC139" i="36"/>
  <c r="Z170" i="36"/>
  <c r="AI170" i="36" s="1"/>
  <c r="DX33" i="7" s="1"/>
  <c r="Z133" i="35"/>
  <c r="AI133" i="35"/>
  <c r="Z34" i="7" s="1"/>
  <c r="AC161" i="40"/>
  <c r="AC151" i="40"/>
  <c r="CX34" i="7"/>
  <c r="CY34" i="7"/>
  <c r="Q165" i="31"/>
  <c r="BX39" i="7"/>
  <c r="BW39" i="7"/>
  <c r="BW40" i="7"/>
  <c r="BX40" i="7"/>
  <c r="Z135" i="22"/>
  <c r="AI135" i="22"/>
  <c r="AF47" i="7" s="1"/>
  <c r="Z163" i="22"/>
  <c r="Z149" i="35"/>
  <c r="AI148" i="35"/>
  <c r="BP34" i="7" s="1"/>
  <c r="DM95" i="9"/>
  <c r="DN95" i="9"/>
  <c r="Q115" i="31"/>
  <c r="Z149" i="28"/>
  <c r="AI148" i="28"/>
  <c r="BP41" i="7" s="1"/>
  <c r="AC148" i="26"/>
  <c r="AC149" i="26" s="1"/>
  <c r="CR44" i="7"/>
  <c r="CS44" i="7"/>
  <c r="DA44" i="9"/>
  <c r="DB44" i="9"/>
  <c r="AB170" i="34"/>
  <c r="AB174" i="34"/>
  <c r="DY95" i="9"/>
  <c r="DZ95" i="9"/>
  <c r="DS38" i="7"/>
  <c r="DT38" i="7"/>
  <c r="AB141" i="29"/>
  <c r="AJ171" i="27"/>
  <c r="EA42" i="9" s="1"/>
  <c r="AK171" i="27"/>
  <c r="EA100" i="9" s="1"/>
  <c r="AJ157" i="26"/>
  <c r="CN43" i="9" s="1"/>
  <c r="AK157" i="26"/>
  <c r="CN101" i="9" s="1"/>
  <c r="Z130" i="21"/>
  <c r="AI130" i="21" s="1"/>
  <c r="Q48" i="7" s="1"/>
  <c r="AJ152" i="21"/>
  <c r="CB48" i="9" s="1"/>
  <c r="AK152" i="21"/>
  <c r="CB106" i="9" s="1"/>
  <c r="T125" i="63"/>
  <c r="AB143" i="37"/>
  <c r="AB138" i="37"/>
  <c r="AB139" i="37"/>
  <c r="AJ152" i="35"/>
  <c r="CB34" i="9" s="1"/>
  <c r="AK152" i="35"/>
  <c r="CB92" i="9" s="1"/>
  <c r="AJ124" i="31"/>
  <c r="E38" i="9" s="1"/>
  <c r="AK124" i="31"/>
  <c r="E96" i="9" s="1"/>
  <c r="AJ161" i="31"/>
  <c r="CZ38" i="9" s="1"/>
  <c r="AK161" i="31"/>
  <c r="CZ96" i="9" s="1"/>
  <c r="AC163" i="38"/>
  <c r="EC41" i="9"/>
  <c r="EB41" i="9"/>
  <c r="DW69" i="9"/>
  <c r="DV69" i="9"/>
  <c r="AK155" i="45"/>
  <c r="CH82" i="9" s="1"/>
  <c r="AJ158" i="20"/>
  <c r="CQ49" i="9" s="1"/>
  <c r="DD43" i="7"/>
  <c r="DE43" i="7"/>
  <c r="S115" i="64"/>
  <c r="S176" i="64" s="1"/>
  <c r="Z174" i="36"/>
  <c r="AI169" i="36"/>
  <c r="Z169" i="36"/>
  <c r="AI143" i="30"/>
  <c r="BD39" i="7" s="1"/>
  <c r="AI148" i="29"/>
  <c r="BP40" i="7" s="1"/>
  <c r="Z149" i="29"/>
  <c r="Z144" i="22"/>
  <c r="AB130" i="61"/>
  <c r="AK167" i="36"/>
  <c r="DO91" i="9" s="1"/>
  <c r="AV53" i="7"/>
  <c r="AW53" i="7"/>
  <c r="BT33" i="7"/>
  <c r="BU33" i="7"/>
  <c r="AJ169" i="19"/>
  <c r="DU50" i="9" s="1"/>
  <c r="AI169" i="19"/>
  <c r="DU50" i="7" s="1"/>
  <c r="BR14" i="9"/>
  <c r="BQ14" i="9"/>
  <c r="J38" i="7"/>
  <c r="I38" i="7"/>
  <c r="T115" i="64"/>
  <c r="DP109" i="9"/>
  <c r="DQ109" i="9"/>
  <c r="DS46" i="7"/>
  <c r="DT46" i="7"/>
  <c r="S61" i="29"/>
  <c r="S176" i="29" s="1"/>
  <c r="AA125" i="33"/>
  <c r="AA61" i="33"/>
  <c r="AA176" i="33" s="1"/>
  <c r="CM93" i="9"/>
  <c r="CL93" i="9"/>
  <c r="BZ83" i="9"/>
  <c r="CA83" i="9"/>
  <c r="AJ139" i="25"/>
  <c r="AR44" i="9" s="1"/>
  <c r="AK139" i="25"/>
  <c r="AR102" i="9" s="1"/>
  <c r="AI139" i="25"/>
  <c r="AR44" i="7" s="1"/>
  <c r="BX90" i="9"/>
  <c r="BW90" i="9"/>
  <c r="DP96" i="9"/>
  <c r="DQ96" i="9"/>
  <c r="F39" i="7"/>
  <c r="G39" i="7"/>
  <c r="J40" i="9"/>
  <c r="I40" i="9"/>
  <c r="AJ130" i="18"/>
  <c r="Q51" i="9" s="1"/>
  <c r="AK130" i="18"/>
  <c r="Q109" i="9" s="1"/>
  <c r="Z163" i="64"/>
  <c r="AA145" i="58"/>
  <c r="AA146" i="58"/>
  <c r="AA147" i="58"/>
  <c r="AC135" i="30"/>
  <c r="CX78" i="9"/>
  <c r="CY78" i="9"/>
  <c r="Z130" i="51"/>
  <c r="CY93" i="9"/>
  <c r="CX93" i="9"/>
  <c r="AB139" i="30"/>
  <c r="AB141" i="26"/>
  <c r="AC136" i="25"/>
  <c r="CL104" i="9"/>
  <c r="CM104" i="9"/>
  <c r="AJ125" i="21"/>
  <c r="AC136" i="36"/>
  <c r="AJ160" i="37"/>
  <c r="CW32" i="9" s="1"/>
  <c r="Q115" i="51"/>
  <c r="X31" i="9"/>
  <c r="Y31" i="9"/>
  <c r="CJ95" i="9"/>
  <c r="CI95" i="9"/>
  <c r="Z149" i="61"/>
  <c r="Z130" i="52"/>
  <c r="AC136" i="31"/>
  <c r="AI174" i="18"/>
  <c r="EJ51" i="7" s="1"/>
  <c r="AB172" i="61"/>
  <c r="DM37" i="7"/>
  <c r="DN37" i="7"/>
  <c r="Z172" i="41"/>
  <c r="AI172" i="41" s="1"/>
  <c r="ED28" i="7" s="1"/>
  <c r="Z174" i="62"/>
  <c r="AI174" i="62" s="1"/>
  <c r="EJ53" i="7" s="1"/>
  <c r="CR26" i="9"/>
  <c r="CS26" i="9"/>
  <c r="DY41" i="9"/>
  <c r="DZ41" i="9"/>
  <c r="DP27" i="9"/>
  <c r="DQ27" i="9"/>
  <c r="AK148" i="62"/>
  <c r="BP111" i="9" s="1"/>
  <c r="BR111" i="9" s="1"/>
  <c r="AK148" i="36"/>
  <c r="BP91" i="9" s="1"/>
  <c r="AC156" i="44"/>
  <c r="AC154" i="44" s="1"/>
  <c r="P115" i="47"/>
  <c r="T159" i="34"/>
  <c r="AK136" i="24"/>
  <c r="AI103" i="9" s="1"/>
  <c r="AK166" i="23"/>
  <c r="DL104" i="9" s="1"/>
  <c r="DN104" i="9" s="1"/>
  <c r="AJ143" i="23"/>
  <c r="BD46" i="9" s="1"/>
  <c r="BF46" i="9" s="1"/>
  <c r="AI130" i="22"/>
  <c r="Q47" i="7" s="1"/>
  <c r="AB141" i="37"/>
  <c r="AC134" i="40"/>
  <c r="AC139" i="44"/>
  <c r="Z143" i="36"/>
  <c r="AI143" i="36" s="1"/>
  <c r="BD33" i="7" s="1"/>
  <c r="AC135" i="43"/>
  <c r="S115" i="39"/>
  <c r="AB138" i="30"/>
  <c r="AB163" i="27"/>
  <c r="AB127" i="25"/>
  <c r="AB128" i="25" s="1"/>
  <c r="AJ141" i="22"/>
  <c r="AX47" i="9" s="1"/>
  <c r="AZ47" i="9" s="1"/>
  <c r="S115" i="22"/>
  <c r="S176" i="22" s="1"/>
  <c r="AK157" i="21"/>
  <c r="CN106" i="9" s="1"/>
  <c r="AC151" i="41"/>
  <c r="AK133" i="24"/>
  <c r="Z103" i="9" s="1"/>
  <c r="AJ148" i="28"/>
  <c r="BP41" i="9" s="1"/>
  <c r="BQ41" i="9" s="1"/>
  <c r="Z169" i="31"/>
  <c r="AK169" i="31" s="1"/>
  <c r="DU96" i="9" s="1"/>
  <c r="AC162" i="19"/>
  <c r="AA137" i="41"/>
  <c r="P159" i="41"/>
  <c r="AB162" i="41"/>
  <c r="AA138" i="40"/>
  <c r="AB149" i="21"/>
  <c r="T115" i="36"/>
  <c r="Q159" i="22"/>
  <c r="Q115" i="55"/>
  <c r="Q176" i="55" s="1"/>
  <c r="AI176" i="55" s="1"/>
  <c r="Z143" i="27"/>
  <c r="AI143" i="27" s="1"/>
  <c r="BD42" i="7" s="1"/>
  <c r="BF42" i="7" s="1"/>
  <c r="S176" i="56"/>
  <c r="Q176" i="35"/>
  <c r="AI148" i="21"/>
  <c r="BP48" i="7" s="1"/>
  <c r="BR48" i="7" s="1"/>
  <c r="Z138" i="30"/>
  <c r="AK138" i="30" s="1"/>
  <c r="AO97" i="9" s="1"/>
  <c r="Z136" i="30"/>
  <c r="AI152" i="26"/>
  <c r="CB43" i="7" s="1"/>
  <c r="Z61" i="31"/>
  <c r="AI174" i="31"/>
  <c r="EJ38" i="7" s="1"/>
  <c r="EL38" i="7" s="1"/>
  <c r="Q176" i="64"/>
  <c r="AI176" i="64" s="1"/>
  <c r="D11" i="3"/>
  <c r="D19" i="3"/>
  <c r="EG55" i="7"/>
  <c r="EI55" i="7" s="1"/>
  <c r="AJ173" i="64"/>
  <c r="EG55" i="9" s="1"/>
  <c r="EI55" i="9" s="1"/>
  <c r="AK140" i="64"/>
  <c r="AU113" i="9" s="1"/>
  <c r="AW113" i="9" s="1"/>
  <c r="AJ140" i="64"/>
  <c r="AU55" i="9" s="1"/>
  <c r="AW55" i="9" s="1"/>
  <c r="AC151" i="64"/>
  <c r="AC152" i="64"/>
  <c r="AC162" i="64"/>
  <c r="AK134" i="64"/>
  <c r="AC113" i="9" s="1"/>
  <c r="AE113" i="9" s="1"/>
  <c r="AJ134" i="64"/>
  <c r="AC55" i="9" s="1"/>
  <c r="AE55" i="9" s="1"/>
  <c r="AJ171" i="63"/>
  <c r="EA54" i="9" s="1"/>
  <c r="AK171" i="63"/>
  <c r="EA112" i="9" s="1"/>
  <c r="AC127" i="63"/>
  <c r="AC128" i="63" s="1"/>
  <c r="DT53" i="7"/>
  <c r="DS53" i="7"/>
  <c r="AB143" i="64"/>
  <c r="AK143" i="64" s="1"/>
  <c r="BD113" i="9" s="1"/>
  <c r="BF113" i="9" s="1"/>
  <c r="AB139" i="64"/>
  <c r="AB136" i="64"/>
  <c r="AB138" i="64"/>
  <c r="AB141" i="64"/>
  <c r="AK141" i="64" s="1"/>
  <c r="AX113" i="9" s="1"/>
  <c r="AZ113" i="9" s="1"/>
  <c r="AB137" i="64"/>
  <c r="AB142" i="64"/>
  <c r="AB151" i="63"/>
  <c r="Z144" i="18"/>
  <c r="AK161" i="19"/>
  <c r="CZ108" i="9" s="1"/>
  <c r="AJ161" i="19"/>
  <c r="CZ50" i="9" s="1"/>
  <c r="DP50" i="7"/>
  <c r="DQ50" i="7"/>
  <c r="AJ155" i="19"/>
  <c r="CH50" i="9" s="1"/>
  <c r="AK155" i="19"/>
  <c r="CH108" i="9" s="1"/>
  <c r="AB172" i="20"/>
  <c r="AB170" i="20"/>
  <c r="Z133" i="20"/>
  <c r="Z134" i="20"/>
  <c r="AI134" i="20" s="1"/>
  <c r="AC49" i="7" s="1"/>
  <c r="AJ169" i="59"/>
  <c r="DU10" i="9" s="1"/>
  <c r="AK169" i="59"/>
  <c r="DU68" i="9" s="1"/>
  <c r="AC134" i="63"/>
  <c r="AC133" i="63"/>
  <c r="AC162" i="62"/>
  <c r="AC152" i="62"/>
  <c r="AC151" i="62"/>
  <c r="Z136" i="61"/>
  <c r="AI130" i="62"/>
  <c r="Q53" i="7" s="1"/>
  <c r="AK130" i="62"/>
  <c r="Q111" i="9" s="1"/>
  <c r="AB174" i="18"/>
  <c r="AK174" i="18" s="1"/>
  <c r="EJ109" i="9" s="1"/>
  <c r="AB172" i="18"/>
  <c r="AC162" i="20"/>
  <c r="AC151" i="20"/>
  <c r="AC144" i="20"/>
  <c r="AC163" i="20"/>
  <c r="CI15" i="7"/>
  <c r="CJ15" i="7"/>
  <c r="CP52" i="7"/>
  <c r="CO52" i="7"/>
  <c r="AJ166" i="18"/>
  <c r="DL51" i="9" s="1"/>
  <c r="AK166" i="18"/>
  <c r="DL109" i="9" s="1"/>
  <c r="Z127" i="19"/>
  <c r="AC135" i="20"/>
  <c r="AJ162" i="61"/>
  <c r="DC52" i="9" s="1"/>
  <c r="AK162" i="61"/>
  <c r="DC110" i="9" s="1"/>
  <c r="AI129" i="18"/>
  <c r="Z131" i="18"/>
  <c r="AI131" i="18" s="1"/>
  <c r="T51" i="7" s="1"/>
  <c r="CW49" i="7"/>
  <c r="AK160" i="20"/>
  <c r="CW107" i="9" s="1"/>
  <c r="AJ160" i="20"/>
  <c r="CW49" i="9" s="1"/>
  <c r="AJ169" i="55"/>
  <c r="DU14" i="9" s="1"/>
  <c r="AK169" i="55"/>
  <c r="DU72" i="9" s="1"/>
  <c r="AK169" i="54"/>
  <c r="DU73" i="9" s="1"/>
  <c r="AJ169" i="54"/>
  <c r="DU15" i="9" s="1"/>
  <c r="DV19" i="7"/>
  <c r="DW19" i="7"/>
  <c r="DP78" i="9"/>
  <c r="DQ78" i="9"/>
  <c r="AB161" i="44"/>
  <c r="Z157" i="44"/>
  <c r="AK157" i="44" s="1"/>
  <c r="CN83" i="9" s="1"/>
  <c r="Z156" i="44"/>
  <c r="AI157" i="44"/>
  <c r="CN25" i="7" s="1"/>
  <c r="AJ148" i="41"/>
  <c r="BP28" i="9" s="1"/>
  <c r="AK148" i="41"/>
  <c r="BP86" i="9" s="1"/>
  <c r="AJ155" i="57"/>
  <c r="CH12" i="9" s="1"/>
  <c r="AK155" i="57"/>
  <c r="CH70" i="9" s="1"/>
  <c r="DP70" i="9"/>
  <c r="DQ70" i="9"/>
  <c r="AK148" i="48"/>
  <c r="BP79" i="9" s="1"/>
  <c r="AJ148" i="48"/>
  <c r="BP21" i="9" s="1"/>
  <c r="AJ157" i="44"/>
  <c r="CN25" i="9" s="1"/>
  <c r="AB133" i="43"/>
  <c r="AB170" i="42"/>
  <c r="AB172" i="42"/>
  <c r="AB171" i="42"/>
  <c r="AB174" i="42"/>
  <c r="AK174" i="42" s="1"/>
  <c r="EJ85" i="9" s="1"/>
  <c r="AD31" i="7"/>
  <c r="AE31" i="7"/>
  <c r="AB143" i="38"/>
  <c r="DB31" i="7"/>
  <c r="DA31" i="7"/>
  <c r="AJ171" i="36"/>
  <c r="EA33" i="9" s="1"/>
  <c r="AK171" i="36"/>
  <c r="EA91" i="9" s="1"/>
  <c r="Z134" i="35"/>
  <c r="AI134" i="35" s="1"/>
  <c r="Z174" i="35"/>
  <c r="AI174" i="35" s="1"/>
  <c r="EJ34" i="7" s="1"/>
  <c r="EL34" i="7" s="1"/>
  <c r="AC132" i="62"/>
  <c r="DO15" i="7"/>
  <c r="AJ167" i="54"/>
  <c r="DO15" i="9" s="1"/>
  <c r="AK167" i="54"/>
  <c r="DO73" i="9" s="1"/>
  <c r="Q115" i="50"/>
  <c r="CH23" i="7"/>
  <c r="AK155" i="46"/>
  <c r="CH81" i="9" s="1"/>
  <c r="AC137" i="45"/>
  <c r="Z174" i="41"/>
  <c r="AK174" i="41" s="1"/>
  <c r="EJ86" i="9" s="1"/>
  <c r="AI174" i="41"/>
  <c r="EJ28" i="7" s="1"/>
  <c r="AC162" i="40"/>
  <c r="DL23" i="7"/>
  <c r="AJ166" i="46"/>
  <c r="DL23" i="9" s="1"/>
  <c r="AB152" i="44"/>
  <c r="AB135" i="40"/>
  <c r="AB133" i="40"/>
  <c r="AB163" i="40"/>
  <c r="AB123" i="40"/>
  <c r="AB124" i="40" s="1"/>
  <c r="AJ131" i="38"/>
  <c r="T31" i="9" s="1"/>
  <c r="AK131" i="38"/>
  <c r="T89" i="9" s="1"/>
  <c r="AB138" i="34"/>
  <c r="AB139" i="34"/>
  <c r="AB143" i="34"/>
  <c r="AK170" i="34"/>
  <c r="DX93" i="9" s="1"/>
  <c r="AJ170" i="34"/>
  <c r="DX35" i="9" s="1"/>
  <c r="DA34" i="9"/>
  <c r="DB34" i="9"/>
  <c r="AB162" i="35"/>
  <c r="AB133" i="34"/>
  <c r="G36" i="7"/>
  <c r="F36" i="7"/>
  <c r="AB174" i="32"/>
  <c r="AB170" i="32"/>
  <c r="AB172" i="32"/>
  <c r="CY38" i="9"/>
  <c r="CX38" i="9"/>
  <c r="AC151" i="31"/>
  <c r="AC152" i="31"/>
  <c r="AI139" i="30"/>
  <c r="AR39" i="7" s="1"/>
  <c r="P128" i="26"/>
  <c r="CX43" i="7"/>
  <c r="CY43" i="7"/>
  <c r="AJ157" i="22"/>
  <c r="CN47" i="9" s="1"/>
  <c r="AK157" i="22"/>
  <c r="CN105" i="9" s="1"/>
  <c r="Z138" i="21"/>
  <c r="Z142" i="21"/>
  <c r="Z143" i="21"/>
  <c r="Z139" i="21"/>
  <c r="AK127" i="45"/>
  <c r="K82" i="9" s="1"/>
  <c r="M82" i="9" s="1"/>
  <c r="AJ127" i="45"/>
  <c r="K24" i="9" s="1"/>
  <c r="M24" i="9" s="1"/>
  <c r="T147" i="36"/>
  <c r="AJ172" i="31"/>
  <c r="ED38" i="9" s="1"/>
  <c r="AK172" i="31"/>
  <c r="ED96" i="9" s="1"/>
  <c r="AW99" i="9"/>
  <c r="AV99" i="9"/>
  <c r="DQ44" i="7"/>
  <c r="DP44" i="7"/>
  <c r="Z131" i="22"/>
  <c r="DS26" i="7"/>
  <c r="DT26" i="7"/>
  <c r="CR31" i="7"/>
  <c r="CS31" i="7"/>
  <c r="AC170" i="32"/>
  <c r="AC169" i="32"/>
  <c r="Z148" i="26"/>
  <c r="EC45" i="7"/>
  <c r="EB45" i="7"/>
  <c r="AB143" i="23"/>
  <c r="AK143" i="23" s="1"/>
  <c r="BD104" i="9" s="1"/>
  <c r="AB136" i="23"/>
  <c r="AB137" i="23"/>
  <c r="Z132" i="43"/>
  <c r="AI132" i="43" s="1"/>
  <c r="W26" i="7" s="1"/>
  <c r="Y26" i="7" s="1"/>
  <c r="I49" i="7"/>
  <c r="J49" i="7"/>
  <c r="R110" i="9"/>
  <c r="S110" i="9"/>
  <c r="AB137" i="33"/>
  <c r="AC162" i="33"/>
  <c r="AC152" i="33"/>
  <c r="AJ148" i="32"/>
  <c r="BP37" i="9" s="1"/>
  <c r="BP37" i="7"/>
  <c r="AI131" i="31"/>
  <c r="T38" i="7" s="1"/>
  <c r="AJ131" i="31"/>
  <c r="T38" i="9" s="1"/>
  <c r="BX44" i="9"/>
  <c r="BW44" i="9"/>
  <c r="AJ167" i="25"/>
  <c r="DO44" i="9" s="1"/>
  <c r="AB170" i="24"/>
  <c r="AB169" i="24"/>
  <c r="AB163" i="43"/>
  <c r="AB164" i="43" s="1"/>
  <c r="AB165" i="43" s="1"/>
  <c r="S128" i="40"/>
  <c r="CJ73" i="9"/>
  <c r="CI73" i="9"/>
  <c r="BW104" i="9"/>
  <c r="BX104" i="9"/>
  <c r="CX24" i="7"/>
  <c r="CY24" i="7"/>
  <c r="AB138" i="41"/>
  <c r="AB164" i="64"/>
  <c r="AB165" i="64" s="1"/>
  <c r="EC33" i="7"/>
  <c r="EB33" i="7"/>
  <c r="AK134" i="28"/>
  <c r="AC99" i="9" s="1"/>
  <c r="AJ134" i="28"/>
  <c r="AC41" i="9" s="1"/>
  <c r="DQ42" i="7"/>
  <c r="DP42" i="7"/>
  <c r="DQ48" i="7"/>
  <c r="DP48" i="7"/>
  <c r="CR109" i="9"/>
  <c r="CS109" i="9"/>
  <c r="Z135" i="61"/>
  <c r="Z163" i="61"/>
  <c r="EI45" i="9"/>
  <c r="EH45" i="9"/>
  <c r="G53" i="7"/>
  <c r="F53" i="7"/>
  <c r="DM50" i="9"/>
  <c r="DN50" i="9"/>
  <c r="DN31" i="9"/>
  <c r="DM31" i="9"/>
  <c r="AB145" i="22"/>
  <c r="AB146" i="22"/>
  <c r="AB147" i="22"/>
  <c r="AA61" i="30"/>
  <c r="AA176" i="30" s="1"/>
  <c r="E90" i="9"/>
  <c r="Z151" i="61"/>
  <c r="AI151" i="61" s="1"/>
  <c r="BY52" i="7" s="1"/>
  <c r="Z152" i="61"/>
  <c r="P159" i="18"/>
  <c r="AK159" i="18" s="1"/>
  <c r="CT109" i="9" s="1"/>
  <c r="CJ19" i="7"/>
  <c r="CI19" i="7"/>
  <c r="T132" i="42"/>
  <c r="AC132" i="42" s="1"/>
  <c r="T115" i="42"/>
  <c r="T176" i="42" s="1"/>
  <c r="AC162" i="39"/>
  <c r="AC161" i="39"/>
  <c r="CF41" i="7"/>
  <c r="CG41" i="7"/>
  <c r="Z130" i="34"/>
  <c r="CG94" i="9"/>
  <c r="CF94" i="9"/>
  <c r="AJ155" i="30"/>
  <c r="CH39" i="9" s="1"/>
  <c r="CH39" i="7"/>
  <c r="AK160" i="50"/>
  <c r="CW77" i="9" s="1"/>
  <c r="CX83" i="9"/>
  <c r="CY83" i="9"/>
  <c r="CY29" i="9"/>
  <c r="CX29" i="9"/>
  <c r="AJ174" i="28"/>
  <c r="EJ41" i="9" s="1"/>
  <c r="Z169" i="27"/>
  <c r="AI169" i="27" s="1"/>
  <c r="DU42" i="7" s="1"/>
  <c r="AK167" i="35"/>
  <c r="DO92" i="9" s="1"/>
  <c r="CX35" i="7"/>
  <c r="CY35" i="7"/>
  <c r="CS37" i="7"/>
  <c r="CR37" i="7"/>
  <c r="DP38" i="9"/>
  <c r="DQ38" i="9"/>
  <c r="AI148" i="27"/>
  <c r="BP42" i="7" s="1"/>
  <c r="CP103" i="9"/>
  <c r="CO103" i="9"/>
  <c r="AC135" i="33"/>
  <c r="AJ131" i="49"/>
  <c r="T20" i="9" s="1"/>
  <c r="V20" i="9" s="1"/>
  <c r="AB134" i="62"/>
  <c r="AC162" i="45"/>
  <c r="G48" i="9"/>
  <c r="F48" i="9"/>
  <c r="AC144" i="25"/>
  <c r="AJ160" i="50"/>
  <c r="CW19" i="9" s="1"/>
  <c r="Z172" i="27"/>
  <c r="AM102" i="9"/>
  <c r="AN102" i="9"/>
  <c r="AK158" i="25"/>
  <c r="CQ102" i="9" s="1"/>
  <c r="AC159" i="42"/>
  <c r="AC163" i="63"/>
  <c r="AC164" i="63" s="1"/>
  <c r="AC165" i="63" s="1"/>
  <c r="Y31" i="7"/>
  <c r="X31" i="7"/>
  <c r="AC139" i="62"/>
  <c r="AB169" i="61"/>
  <c r="AB169" i="18"/>
  <c r="AJ158" i="32"/>
  <c r="CQ37" i="9" s="1"/>
  <c r="AC135" i="29"/>
  <c r="Q165" i="57"/>
  <c r="Z131" i="28"/>
  <c r="CR84" i="9"/>
  <c r="CS84" i="9"/>
  <c r="Z143" i="30"/>
  <c r="AK143" i="30" s="1"/>
  <c r="BD97" i="9" s="1"/>
  <c r="AK172" i="28"/>
  <c r="ED99" i="9" s="1"/>
  <c r="DQ85" i="9"/>
  <c r="DP85" i="9"/>
  <c r="Z149" i="54"/>
  <c r="AB159" i="46"/>
  <c r="AB136" i="46"/>
  <c r="AB141" i="46"/>
  <c r="AK172" i="47"/>
  <c r="ED80" i="9" s="1"/>
  <c r="AJ172" i="47"/>
  <c r="ED22" i="9" s="1"/>
  <c r="Q34" i="9"/>
  <c r="AJ142" i="57"/>
  <c r="BA12" i="9" s="1"/>
  <c r="BC12" i="9" s="1"/>
  <c r="AK142" i="57"/>
  <c r="BA70" i="9" s="1"/>
  <c r="BC70" i="9" s="1"/>
  <c r="AI142" i="57"/>
  <c r="BA12" i="7" s="1"/>
  <c r="BC12" i="7" s="1"/>
  <c r="AK137" i="51"/>
  <c r="AL76" i="9" s="1"/>
  <c r="AJ137" i="51"/>
  <c r="AL18" i="9" s="1"/>
  <c r="AI137" i="51"/>
  <c r="AL18" i="7" s="1"/>
  <c r="AB146" i="47"/>
  <c r="AB147" i="47"/>
  <c r="AB145" i="47"/>
  <c r="AK136" i="44"/>
  <c r="AI83" i="9" s="1"/>
  <c r="AK83" i="9" s="1"/>
  <c r="AK142" i="37"/>
  <c r="BA90" i="9" s="1"/>
  <c r="EI90" i="9"/>
  <c r="EH90" i="9"/>
  <c r="AK142" i="33"/>
  <c r="BA94" i="9" s="1"/>
  <c r="AJ142" i="33"/>
  <c r="BA36" i="9" s="1"/>
  <c r="AI142" i="33"/>
  <c r="BA36" i="7" s="1"/>
  <c r="AB128" i="48"/>
  <c r="AB126" i="48" s="1"/>
  <c r="AB138" i="48"/>
  <c r="AB157" i="48"/>
  <c r="AB159" i="48"/>
  <c r="AB163" i="48"/>
  <c r="AB150" i="48"/>
  <c r="AB168" i="48"/>
  <c r="AB142" i="48"/>
  <c r="AB136" i="48"/>
  <c r="AB174" i="48"/>
  <c r="AB144" i="48"/>
  <c r="AB171" i="48"/>
  <c r="AB153" i="48"/>
  <c r="AB143" i="48"/>
  <c r="AB158" i="48"/>
  <c r="AB134" i="48"/>
  <c r="AB161" i="48"/>
  <c r="AB140" i="48"/>
  <c r="AB137" i="48"/>
  <c r="AB151" i="48"/>
  <c r="AB162" i="48"/>
  <c r="AB152" i="48"/>
  <c r="AB135" i="48"/>
  <c r="AB139" i="48"/>
  <c r="AB141" i="48"/>
  <c r="AB170" i="48"/>
  <c r="AB123" i="48"/>
  <c r="AB156" i="48"/>
  <c r="AB133" i="48"/>
  <c r="K84" i="9"/>
  <c r="Z156" i="39"/>
  <c r="Z157" i="39"/>
  <c r="Z159" i="39"/>
  <c r="AI159" i="39" s="1"/>
  <c r="CT30" i="7" s="1"/>
  <c r="AE89" i="9"/>
  <c r="AD89" i="9"/>
  <c r="CU43" i="7"/>
  <c r="AI172" i="22"/>
  <c r="ED47" i="7" s="1"/>
  <c r="AK172" i="22"/>
  <c r="ED105" i="9" s="1"/>
  <c r="AJ172" i="22"/>
  <c r="ED47" i="9" s="1"/>
  <c r="Z132" i="21"/>
  <c r="AI132" i="21" s="1"/>
  <c r="Y40" i="7"/>
  <c r="X40" i="7"/>
  <c r="CH43" i="9"/>
  <c r="AD103" i="9"/>
  <c r="AE103" i="9"/>
  <c r="Z159" i="47"/>
  <c r="AI159" i="47" s="1"/>
  <c r="CT22" i="7" s="1"/>
  <c r="CV22" i="7" s="1"/>
  <c r="Z163" i="47"/>
  <c r="Z123" i="47"/>
  <c r="Z143" i="47"/>
  <c r="Z144" i="47"/>
  <c r="Z134" i="47"/>
  <c r="Z140" i="47"/>
  <c r="Z142" i="47"/>
  <c r="Z139" i="47"/>
  <c r="Z157" i="47"/>
  <c r="Z171" i="47"/>
  <c r="Z138" i="47"/>
  <c r="Z135" i="47"/>
  <c r="Z141" i="47"/>
  <c r="Z133" i="47"/>
  <c r="Z174" i="47"/>
  <c r="Z151" i="47"/>
  <c r="AI151" i="47" s="1"/>
  <c r="BY22" i="7" s="1"/>
  <c r="Z137" i="47"/>
  <c r="Z156" i="47"/>
  <c r="Z136" i="47"/>
  <c r="Z152" i="47"/>
  <c r="Z161" i="47"/>
  <c r="Z170" i="47"/>
  <c r="Z150" i="47"/>
  <c r="Z158" i="47"/>
  <c r="AI158" i="47" s="1"/>
  <c r="CQ22" i="7" s="1"/>
  <c r="Z168" i="47"/>
  <c r="Z162" i="47"/>
  <c r="Z153" i="47"/>
  <c r="Z128" i="47"/>
  <c r="AY47" i="9"/>
  <c r="EE27" i="7"/>
  <c r="EE39" i="7"/>
  <c r="EF39" i="7"/>
  <c r="DP108" i="9"/>
  <c r="DQ108" i="9"/>
  <c r="AK171" i="42"/>
  <c r="EA85" i="9" s="1"/>
  <c r="AI171" i="42"/>
  <c r="EA27" i="7" s="1"/>
  <c r="AJ171" i="42"/>
  <c r="EA27" i="9" s="1"/>
  <c r="AB124" i="41"/>
  <c r="AB125" i="41"/>
  <c r="AJ137" i="39"/>
  <c r="AL30" i="9" s="1"/>
  <c r="AK137" i="39"/>
  <c r="AL88" i="9" s="1"/>
  <c r="DN91" i="9"/>
  <c r="DM91" i="9"/>
  <c r="P95" i="9"/>
  <c r="O95" i="9"/>
  <c r="AB164" i="31"/>
  <c r="AB165" i="31"/>
  <c r="AI170" i="23"/>
  <c r="DX46" i="7" s="1"/>
  <c r="AJ170" i="23"/>
  <c r="DX46" i="9" s="1"/>
  <c r="AK170" i="23"/>
  <c r="DX104" i="9" s="1"/>
  <c r="DE40" i="7"/>
  <c r="DD40" i="7"/>
  <c r="EK50" i="9"/>
  <c r="EL50" i="9"/>
  <c r="K48" i="9"/>
  <c r="K30" i="9"/>
  <c r="AB128" i="28"/>
  <c r="AK127" i="28"/>
  <c r="CU47" i="9"/>
  <c r="AA100" i="9"/>
  <c r="AB100" i="9"/>
  <c r="EE43" i="9"/>
  <c r="EF43" i="9"/>
  <c r="AD44" i="7"/>
  <c r="AE44" i="7"/>
  <c r="CU45" i="7"/>
  <c r="CV45" i="7"/>
  <c r="Y49" i="7"/>
  <c r="X49" i="7"/>
  <c r="AE33" i="7"/>
  <c r="AD33" i="7"/>
  <c r="DP94" i="9"/>
  <c r="DQ94" i="9"/>
  <c r="BU48" i="7"/>
  <c r="BT48" i="7"/>
  <c r="AK143" i="63"/>
  <c r="BD112" i="9" s="1"/>
  <c r="AI143" i="63"/>
  <c r="BD54" i="7" s="1"/>
  <c r="AJ143" i="63"/>
  <c r="BD54" i="9" s="1"/>
  <c r="AK148" i="49"/>
  <c r="BP78" i="9" s="1"/>
  <c r="AB149" i="49"/>
  <c r="AC146" i="45"/>
  <c r="AC147" i="45"/>
  <c r="AC145" i="45"/>
  <c r="DN92" i="9"/>
  <c r="DF109" i="9"/>
  <c r="AK136" i="58"/>
  <c r="AI69" i="9" s="1"/>
  <c r="AK69" i="9" s="1"/>
  <c r="AJ136" i="58"/>
  <c r="AI11" i="9" s="1"/>
  <c r="AK11" i="9" s="1"/>
  <c r="AI136" i="58"/>
  <c r="AI11" i="7" s="1"/>
  <c r="AK11" i="7" s="1"/>
  <c r="CY90" i="9"/>
  <c r="CX90" i="9"/>
  <c r="AJ138" i="31"/>
  <c r="AO38" i="9" s="1"/>
  <c r="AK138" i="31"/>
  <c r="AO96" i="9" s="1"/>
  <c r="AI138" i="31"/>
  <c r="AO38" i="7" s="1"/>
  <c r="EH98" i="9"/>
  <c r="EI98" i="9"/>
  <c r="AD100" i="9"/>
  <c r="AE100" i="9"/>
  <c r="AC130" i="59"/>
  <c r="AC131" i="59"/>
  <c r="AC132" i="59"/>
  <c r="DQ23" i="9"/>
  <c r="DP23" i="9"/>
  <c r="CU104" i="9"/>
  <c r="CV104" i="9"/>
  <c r="AP47" i="7"/>
  <c r="AQ47" i="7"/>
  <c r="EK27" i="7"/>
  <c r="EL27" i="7"/>
  <c r="CD42" i="7"/>
  <c r="CC42" i="7"/>
  <c r="BZ36" i="7"/>
  <c r="CA36" i="7"/>
  <c r="AA176" i="25"/>
  <c r="AI174" i="21"/>
  <c r="EJ48" i="7" s="1"/>
  <c r="AV24" i="9"/>
  <c r="AW24" i="9"/>
  <c r="AA145" i="35"/>
  <c r="AA146" i="35"/>
  <c r="AA147" i="35"/>
  <c r="EI95" i="9"/>
  <c r="EH95" i="9"/>
  <c r="V102" i="9"/>
  <c r="U102" i="9"/>
  <c r="AK130" i="25"/>
  <c r="AJ130" i="25"/>
  <c r="BE45" i="7"/>
  <c r="BF45" i="7"/>
  <c r="S128" i="63"/>
  <c r="S61" i="63"/>
  <c r="S176" i="63" s="1"/>
  <c r="AC173" i="57"/>
  <c r="AC141" i="43"/>
  <c r="AC136" i="43"/>
  <c r="AC139" i="43"/>
  <c r="AC142" i="43"/>
  <c r="AA138" i="42"/>
  <c r="AA142" i="42"/>
  <c r="AA143" i="42"/>
  <c r="AA139" i="42"/>
  <c r="AA137" i="42"/>
  <c r="AA141" i="42"/>
  <c r="AA136" i="42"/>
  <c r="Q147" i="41"/>
  <c r="Q115" i="41"/>
  <c r="Z136" i="40"/>
  <c r="Z142" i="40"/>
  <c r="Z139" i="40"/>
  <c r="Z137" i="40"/>
  <c r="AI136" i="40"/>
  <c r="AI29" i="7" s="1"/>
  <c r="AK29" i="7" s="1"/>
  <c r="Z143" i="40"/>
  <c r="Z138" i="40"/>
  <c r="DL15" i="7"/>
  <c r="AJ166" i="54"/>
  <c r="DL15" i="9" s="1"/>
  <c r="T132" i="47"/>
  <c r="AC132" i="47" s="1"/>
  <c r="T61" i="47"/>
  <c r="DT25" i="7"/>
  <c r="DS25" i="7"/>
  <c r="P132" i="64"/>
  <c r="P61" i="64"/>
  <c r="P176" i="64" s="1"/>
  <c r="AC130" i="19"/>
  <c r="AC131" i="19"/>
  <c r="AJ171" i="34"/>
  <c r="EA35" i="9" s="1"/>
  <c r="AK171" i="34"/>
  <c r="EA93" i="9" s="1"/>
  <c r="AJ133" i="30"/>
  <c r="Z39" i="9" s="1"/>
  <c r="AK133" i="30"/>
  <c r="Z97" i="9" s="1"/>
  <c r="AB146" i="59"/>
  <c r="AB145" i="59"/>
  <c r="AK164" i="45"/>
  <c r="AJ164" i="45"/>
  <c r="AB170" i="43"/>
  <c r="AB171" i="43"/>
  <c r="AJ149" i="41"/>
  <c r="BS28" i="9" s="1"/>
  <c r="AK149" i="41"/>
  <c r="BS86" i="9" s="1"/>
  <c r="AI144" i="39"/>
  <c r="Z144" i="39"/>
  <c r="AC138" i="37"/>
  <c r="AC139" i="37"/>
  <c r="AC141" i="37"/>
  <c r="AC175" i="37" s="1"/>
  <c r="AC133" i="36"/>
  <c r="AC134" i="36"/>
  <c r="AC143" i="35"/>
  <c r="AC141" i="35"/>
  <c r="AC139" i="35"/>
  <c r="AC142" i="35"/>
  <c r="AC136" i="35"/>
  <c r="AC138" i="35"/>
  <c r="AC137" i="35"/>
  <c r="AB152" i="33"/>
  <c r="AB162" i="33"/>
  <c r="AB151" i="33"/>
  <c r="DL40" i="7"/>
  <c r="AJ166" i="29"/>
  <c r="DL40" i="9" s="1"/>
  <c r="AK166" i="29"/>
  <c r="DL98" i="9" s="1"/>
  <c r="H35" i="8"/>
  <c r="CI13" i="7"/>
  <c r="CJ13" i="7"/>
  <c r="K15" i="9"/>
  <c r="M15" i="9" s="1"/>
  <c r="CJ21" i="7"/>
  <c r="CI21" i="7"/>
  <c r="S61" i="43"/>
  <c r="S176" i="43" s="1"/>
  <c r="S132" i="43"/>
  <c r="AB132" i="43" s="1"/>
  <c r="AA124" i="42"/>
  <c r="AA125" i="42" s="1"/>
  <c r="AA139" i="38"/>
  <c r="AA137" i="38"/>
  <c r="AA138" i="38"/>
  <c r="AA142" i="38"/>
  <c r="AA141" i="38"/>
  <c r="AJ141" i="38" s="1"/>
  <c r="AX31" i="9" s="1"/>
  <c r="AZ31" i="9" s="1"/>
  <c r="AA61" i="38"/>
  <c r="AA136" i="38"/>
  <c r="AA143" i="38"/>
  <c r="AI148" i="38"/>
  <c r="BP31" i="7" s="1"/>
  <c r="Z148" i="38"/>
  <c r="U34" i="7"/>
  <c r="V34" i="7"/>
  <c r="AB163" i="32"/>
  <c r="AB135" i="32"/>
  <c r="AB144" i="32"/>
  <c r="CO37" i="7"/>
  <c r="CP37" i="7"/>
  <c r="DL41" i="7"/>
  <c r="AJ166" i="28"/>
  <c r="DL41" i="9" s="1"/>
  <c r="Z128" i="27"/>
  <c r="Q159" i="27"/>
  <c r="AI159" i="27" s="1"/>
  <c r="CT42" i="7" s="1"/>
  <c r="Q61" i="27"/>
  <c r="Q176" i="27" s="1"/>
  <c r="CR43" i="7"/>
  <c r="CS43" i="7"/>
  <c r="Z162" i="25"/>
  <c r="AK139" i="22"/>
  <c r="AR105" i="9" s="1"/>
  <c r="AI139" i="22"/>
  <c r="AR47" i="7" s="1"/>
  <c r="CL47" i="7"/>
  <c r="CM47" i="7"/>
  <c r="P176" i="38"/>
  <c r="DQ35" i="7"/>
  <c r="DP35" i="7"/>
  <c r="Z132" i="48"/>
  <c r="AI132" i="48" s="1"/>
  <c r="W21" i="7" s="1"/>
  <c r="Y21" i="7" s="1"/>
  <c r="AI132" i="44"/>
  <c r="W25" i="7" s="1"/>
  <c r="Y25" i="7" s="1"/>
  <c r="Z132" i="44"/>
  <c r="CY92" i="9"/>
  <c r="CX92" i="9"/>
  <c r="AI151" i="41"/>
  <c r="BY28" i="7" s="1"/>
  <c r="AJ151" i="41"/>
  <c r="BY28" i="9" s="1"/>
  <c r="AK151" i="41"/>
  <c r="BY86" i="9" s="1"/>
  <c r="AB164" i="45"/>
  <c r="AB165" i="45" s="1"/>
  <c r="P176" i="63"/>
  <c r="Z139" i="63"/>
  <c r="AJ132" i="63"/>
  <c r="W54" i="9" s="1"/>
  <c r="AK132" i="63"/>
  <c r="W112" i="9" s="1"/>
  <c r="AA151" i="50"/>
  <c r="AA128" i="50"/>
  <c r="AA126" i="50" s="1"/>
  <c r="AA142" i="50"/>
  <c r="AA137" i="50"/>
  <c r="AA141" i="50"/>
  <c r="AA139" i="50"/>
  <c r="AA135" i="50"/>
  <c r="AA140" i="50"/>
  <c r="AA150" i="50"/>
  <c r="AA144" i="50"/>
  <c r="AA174" i="50"/>
  <c r="AA143" i="50"/>
  <c r="AA172" i="50"/>
  <c r="AA162" i="50"/>
  <c r="AA134" i="50"/>
  <c r="AA156" i="50"/>
  <c r="AA171" i="50"/>
  <c r="AA159" i="50"/>
  <c r="AA133" i="50"/>
  <c r="AA158" i="50"/>
  <c r="AA152" i="50"/>
  <c r="AA153" i="50"/>
  <c r="AA168" i="50"/>
  <c r="AA136" i="50"/>
  <c r="AA170" i="50"/>
  <c r="AA163" i="50"/>
  <c r="AA161" i="50"/>
  <c r="AA138" i="50"/>
  <c r="AA157" i="50"/>
  <c r="AA123" i="50"/>
  <c r="AC163" i="52"/>
  <c r="S147" i="51"/>
  <c r="S61" i="51"/>
  <c r="AJ172" i="45"/>
  <c r="ED24" i="9" s="1"/>
  <c r="AK172" i="45"/>
  <c r="ED82" i="9" s="1"/>
  <c r="AI172" i="45"/>
  <c r="ED24" i="7" s="1"/>
  <c r="EI24" i="9"/>
  <c r="EH24" i="9"/>
  <c r="P132" i="45"/>
  <c r="P115" i="45"/>
  <c r="AB164" i="44"/>
  <c r="AB165" i="44" s="1"/>
  <c r="DV25" i="7"/>
  <c r="DW25" i="7"/>
  <c r="Q159" i="42"/>
  <c r="Q61" i="42"/>
  <c r="R159" i="42"/>
  <c r="R61" i="42"/>
  <c r="R176" i="42" s="1"/>
  <c r="AC146" i="40"/>
  <c r="AC147" i="40"/>
  <c r="AC145" i="40"/>
  <c r="R125" i="39"/>
  <c r="R61" i="39"/>
  <c r="R176" i="39" s="1"/>
  <c r="AB135" i="37"/>
  <c r="AB163" i="37"/>
  <c r="AB144" i="37"/>
  <c r="AC142" i="37"/>
  <c r="CN32" i="9"/>
  <c r="Q92" i="9"/>
  <c r="CG34" i="9"/>
  <c r="CF34" i="9"/>
  <c r="Z159" i="35"/>
  <c r="Z61" i="35"/>
  <c r="BX93" i="9"/>
  <c r="BW93" i="9"/>
  <c r="AB169" i="33"/>
  <c r="AK152" i="32"/>
  <c r="CB95" i="9" s="1"/>
  <c r="AJ152" i="32"/>
  <c r="CB37" i="9" s="1"/>
  <c r="AI126" i="31"/>
  <c r="Z127" i="31"/>
  <c r="CG40" i="9"/>
  <c r="CF40" i="9"/>
  <c r="CL40" i="9"/>
  <c r="CM40" i="9"/>
  <c r="BX41" i="9"/>
  <c r="BW41" i="9"/>
  <c r="AW42" i="9"/>
  <c r="AV42" i="9"/>
  <c r="AJ156" i="27"/>
  <c r="AK156" i="27"/>
  <c r="AI156" i="27"/>
  <c r="CK42" i="7" s="1"/>
  <c r="CR100" i="9"/>
  <c r="CS100" i="9"/>
  <c r="Z136" i="26"/>
  <c r="Z143" i="26"/>
  <c r="Z138" i="26"/>
  <c r="AI138" i="26" s="1"/>
  <c r="AO43" i="7" s="1"/>
  <c r="Z137" i="26"/>
  <c r="Z141" i="26"/>
  <c r="Z139" i="26"/>
  <c r="Z142" i="26"/>
  <c r="BW102" i="9"/>
  <c r="BX102" i="9"/>
  <c r="AB142" i="24"/>
  <c r="R132" i="22"/>
  <c r="R61" i="22"/>
  <c r="R176" i="22" s="1"/>
  <c r="AB141" i="22"/>
  <c r="AK141" i="22" s="1"/>
  <c r="AX105" i="9" s="1"/>
  <c r="AB142" i="22"/>
  <c r="AB136" i="22"/>
  <c r="AB143" i="22"/>
  <c r="AB139" i="22"/>
  <c r="DV47" i="7"/>
  <c r="DW47" i="7"/>
  <c r="T147" i="21"/>
  <c r="EC48" i="9"/>
  <c r="EB48" i="9"/>
  <c r="AB168" i="55"/>
  <c r="AB138" i="55"/>
  <c r="CU49" i="9"/>
  <c r="CV49" i="9"/>
  <c r="DQ11" i="7"/>
  <c r="DP11" i="7"/>
  <c r="Z132" i="31"/>
  <c r="AI132" i="31" s="1"/>
  <c r="W38" i="7" s="1"/>
  <c r="Y51" i="7"/>
  <c r="X51" i="7"/>
  <c r="DD51" i="7"/>
  <c r="DE51" i="7"/>
  <c r="CN89" i="9"/>
  <c r="BT22" i="7"/>
  <c r="BU22" i="7"/>
  <c r="P176" i="51"/>
  <c r="CN54" i="9"/>
  <c r="AJ154" i="63"/>
  <c r="CH68" i="9"/>
  <c r="DQ50" i="9"/>
  <c r="DP50" i="9"/>
  <c r="J100" i="9"/>
  <c r="I100" i="9"/>
  <c r="P132" i="39"/>
  <c r="P61" i="39"/>
  <c r="P176" i="39" s="1"/>
  <c r="AB124" i="39"/>
  <c r="AJ132" i="37"/>
  <c r="AK132" i="37"/>
  <c r="W90" i="9" s="1"/>
  <c r="AW90" i="9"/>
  <c r="AV90" i="9"/>
  <c r="DY32" i="7"/>
  <c r="DZ32" i="7"/>
  <c r="AK134" i="37"/>
  <c r="AC90" i="9" s="1"/>
  <c r="I33" i="7"/>
  <c r="J33" i="7"/>
  <c r="BX33" i="9"/>
  <c r="BW33" i="9"/>
  <c r="AK158" i="36"/>
  <c r="AI135" i="35"/>
  <c r="AF34" i="7" s="1"/>
  <c r="AJ135" i="35"/>
  <c r="AF34" i="9" s="1"/>
  <c r="AK135" i="35"/>
  <c r="AF92" i="9" s="1"/>
  <c r="EK34" i="7"/>
  <c r="DB93" i="9"/>
  <c r="DA93" i="9"/>
  <c r="DT35" i="9"/>
  <c r="DS35" i="9"/>
  <c r="EF93" i="9"/>
  <c r="EE93" i="9"/>
  <c r="AB135" i="30"/>
  <c r="AB144" i="30"/>
  <c r="CQ39" i="7"/>
  <c r="AJ158" i="30"/>
  <c r="CQ39" i="9" s="1"/>
  <c r="AK158" i="30"/>
  <c r="CQ97" i="9" s="1"/>
  <c r="E41" i="9"/>
  <c r="BE102" i="9"/>
  <c r="BF102" i="9"/>
  <c r="AB144" i="25"/>
  <c r="AB135" i="25"/>
  <c r="Z148" i="23"/>
  <c r="AI148" i="23" s="1"/>
  <c r="BP46" i="7" s="1"/>
  <c r="CY47" i="9"/>
  <c r="CX47" i="9"/>
  <c r="AI141" i="21"/>
  <c r="AX48" i="7" s="1"/>
  <c r="AJ141" i="21"/>
  <c r="AX48" i="9" s="1"/>
  <c r="AK137" i="21"/>
  <c r="AL106" i="9" s="1"/>
  <c r="AJ137" i="21"/>
  <c r="AL48" i="9" s="1"/>
  <c r="CY72" i="9"/>
  <c r="AB123" i="59"/>
  <c r="AB162" i="59"/>
  <c r="AB136" i="59"/>
  <c r="AB158" i="59"/>
  <c r="AA42" i="7"/>
  <c r="AB42" i="7"/>
  <c r="Z171" i="51"/>
  <c r="Z128" i="51"/>
  <c r="Z152" i="51"/>
  <c r="Z151" i="51"/>
  <c r="Q50" i="9"/>
  <c r="AY51" i="7"/>
  <c r="AZ51" i="7"/>
  <c r="AB164" i="23"/>
  <c r="AB165" i="23" s="1"/>
  <c r="AI174" i="61"/>
  <c r="EJ52" i="7" s="1"/>
  <c r="AB159" i="45"/>
  <c r="AB157" i="45"/>
  <c r="AB156" i="45"/>
  <c r="Q61" i="21"/>
  <c r="Z137" i="44"/>
  <c r="Z141" i="44"/>
  <c r="AI141" i="44" s="1"/>
  <c r="AX25" i="7" s="1"/>
  <c r="AZ25" i="7" s="1"/>
  <c r="AC163" i="45"/>
  <c r="DP88" i="9"/>
  <c r="DQ88" i="9"/>
  <c r="AJ169" i="37"/>
  <c r="DU32" i="9" s="1"/>
  <c r="AK134" i="45"/>
  <c r="AC82" i="9" s="1"/>
  <c r="AE82" i="9" s="1"/>
  <c r="AI134" i="45"/>
  <c r="AC24" i="7" s="1"/>
  <c r="AE24" i="7" s="1"/>
  <c r="AJ134" i="45"/>
  <c r="AC24" i="9" s="1"/>
  <c r="AE24" i="9" s="1"/>
  <c r="AD50" i="7"/>
  <c r="AE50" i="7"/>
  <c r="BQ111" i="9"/>
  <c r="BZ53" i="9"/>
  <c r="CA53" i="9"/>
  <c r="DD38" i="9"/>
  <c r="DE38" i="9"/>
  <c r="Q16" i="9"/>
  <c r="S16" i="9" s="1"/>
  <c r="AC176" i="23"/>
  <c r="U45" i="7"/>
  <c r="V45" i="7"/>
  <c r="T61" i="29"/>
  <c r="BW45" i="7"/>
  <c r="BX45" i="7"/>
  <c r="AC137" i="32"/>
  <c r="DQ75" i="9"/>
  <c r="DP75" i="9"/>
  <c r="AC141" i="50"/>
  <c r="AK132" i="18"/>
  <c r="W109" i="9" s="1"/>
  <c r="AI139" i="18"/>
  <c r="AR51" i="7" s="1"/>
  <c r="AK139" i="18"/>
  <c r="AR109" i="9" s="1"/>
  <c r="AJ139" i="18"/>
  <c r="AR51" i="9" s="1"/>
  <c r="AC168" i="58"/>
  <c r="AA54" i="7"/>
  <c r="AB54" i="7"/>
  <c r="BH49" i="7"/>
  <c r="BI49" i="7"/>
  <c r="U91" i="9"/>
  <c r="V91" i="9"/>
  <c r="CG33" i="9"/>
  <c r="CF33" i="9"/>
  <c r="DV37" i="7"/>
  <c r="DW37" i="7"/>
  <c r="AJ133" i="27"/>
  <c r="Z42" i="9" s="1"/>
  <c r="E43" i="7"/>
  <c r="AJ124" i="26"/>
  <c r="AK124" i="26"/>
  <c r="BW43" i="7"/>
  <c r="BX43" i="7"/>
  <c r="AB174" i="25"/>
  <c r="AJ103" i="9"/>
  <c r="AK103" i="9"/>
  <c r="AW103" i="9"/>
  <c r="AV103" i="9"/>
  <c r="AI172" i="24"/>
  <c r="ED45" i="7" s="1"/>
  <c r="AI141" i="23"/>
  <c r="AX46" i="7" s="1"/>
  <c r="CC105" i="9"/>
  <c r="CD105" i="9"/>
  <c r="EH48" i="7"/>
  <c r="EI48" i="7"/>
  <c r="S132" i="29"/>
  <c r="AB132" i="29" s="1"/>
  <c r="AB157" i="47"/>
  <c r="AB128" i="47"/>
  <c r="AB126" i="47" s="1"/>
  <c r="AC171" i="57"/>
  <c r="AC128" i="57"/>
  <c r="AC126" i="57" s="1"/>
  <c r="AC162" i="57"/>
  <c r="AC172" i="57"/>
  <c r="AC144" i="57"/>
  <c r="AC129" i="57"/>
  <c r="AC159" i="57"/>
  <c r="AC143" i="57"/>
  <c r="AC158" i="57"/>
  <c r="AC157" i="57"/>
  <c r="AC161" i="57"/>
  <c r="AC141" i="57"/>
  <c r="AC152" i="57"/>
  <c r="AC153" i="57"/>
  <c r="AC137" i="57"/>
  <c r="AC136" i="57"/>
  <c r="AC135" i="57"/>
  <c r="AC123" i="57"/>
  <c r="AC170" i="57"/>
  <c r="AC142" i="57"/>
  <c r="AC168" i="57"/>
  <c r="AC150" i="57"/>
  <c r="AC151" i="57"/>
  <c r="AC138" i="57"/>
  <c r="AC139" i="57"/>
  <c r="AC134" i="57"/>
  <c r="AJ30" i="7"/>
  <c r="AE105" i="9"/>
  <c r="AD105" i="9"/>
  <c r="AK159" i="38"/>
  <c r="CT89" i="9" s="1"/>
  <c r="CA43" i="9"/>
  <c r="BZ43" i="9"/>
  <c r="U40" i="9"/>
  <c r="V40" i="9"/>
  <c r="DM26" i="9"/>
  <c r="DN26" i="9"/>
  <c r="P159" i="51"/>
  <c r="AB170" i="52"/>
  <c r="AB142" i="52"/>
  <c r="AB134" i="52"/>
  <c r="AB133" i="52"/>
  <c r="DP103" i="9"/>
  <c r="DQ103" i="9"/>
  <c r="AC136" i="50"/>
  <c r="AC140" i="50"/>
  <c r="AC133" i="50"/>
  <c r="AJ159" i="21"/>
  <c r="CT48" i="9" s="1"/>
  <c r="AK159" i="21"/>
  <c r="CT106" i="9" s="1"/>
  <c r="AA162" i="51"/>
  <c r="AA136" i="51"/>
  <c r="AA157" i="51"/>
  <c r="AA171" i="51"/>
  <c r="Z138" i="57"/>
  <c r="Z128" i="57"/>
  <c r="AC40" i="7"/>
  <c r="AK134" i="29"/>
  <c r="AC98" i="9" s="1"/>
  <c r="CQ50" i="9"/>
  <c r="Z176" i="62"/>
  <c r="BR20" i="9"/>
  <c r="BQ20" i="9"/>
  <c r="CT110" i="9"/>
  <c r="AK154" i="61"/>
  <c r="S32" i="7"/>
  <c r="R32" i="7"/>
  <c r="DN87" i="9"/>
  <c r="DM87" i="9"/>
  <c r="DQ20" i="9"/>
  <c r="DP20" i="9"/>
  <c r="DP14" i="9"/>
  <c r="DQ14" i="9"/>
  <c r="AB135" i="47"/>
  <c r="DN16" i="9"/>
  <c r="DM16" i="9"/>
  <c r="Q125" i="43"/>
  <c r="Q61" i="43"/>
  <c r="EE84" i="9"/>
  <c r="EF84" i="9"/>
  <c r="AA124" i="40"/>
  <c r="AA125" i="40" s="1"/>
  <c r="AK150" i="39"/>
  <c r="BV88" i="9" s="1"/>
  <c r="AI150" i="39"/>
  <c r="BV30" i="7" s="1"/>
  <c r="AJ150" i="39"/>
  <c r="BV30" i="9" s="1"/>
  <c r="AK152" i="39"/>
  <c r="CB88" i="9" s="1"/>
  <c r="AJ152" i="39"/>
  <c r="CB30" i="9" s="1"/>
  <c r="Z61" i="38"/>
  <c r="Z125" i="38"/>
  <c r="AC147" i="38"/>
  <c r="AC146" i="38"/>
  <c r="AC145" i="38"/>
  <c r="AJ137" i="38"/>
  <c r="AL31" i="9" s="1"/>
  <c r="AK137" i="38"/>
  <c r="AL89" i="9" s="1"/>
  <c r="Z145" i="37"/>
  <c r="Z146" i="37"/>
  <c r="AK146" i="37" s="1"/>
  <c r="BJ90" i="9" s="1"/>
  <c r="Z147" i="37"/>
  <c r="AK147" i="37" s="1"/>
  <c r="BM90" i="9" s="1"/>
  <c r="AI144" i="37"/>
  <c r="S128" i="35"/>
  <c r="S115" i="35"/>
  <c r="AB144" i="35"/>
  <c r="S132" i="34"/>
  <c r="AB132" i="34" s="1"/>
  <c r="S115" i="34"/>
  <c r="AC146" i="34"/>
  <c r="AC145" i="34"/>
  <c r="Z128" i="33"/>
  <c r="AI128" i="33" s="1"/>
  <c r="N36" i="7" s="1"/>
  <c r="AK127" i="33"/>
  <c r="AJ127" i="33"/>
  <c r="EH36" i="9"/>
  <c r="EI36" i="9"/>
  <c r="AC36" i="7"/>
  <c r="AJ134" i="33"/>
  <c r="AC36" i="9" s="1"/>
  <c r="AK134" i="33"/>
  <c r="AC94" i="9" s="1"/>
  <c r="AA96" i="9"/>
  <c r="AB96" i="9"/>
  <c r="Z61" i="30"/>
  <c r="Z125" i="30"/>
  <c r="AC142" i="30"/>
  <c r="DQ39" i="9"/>
  <c r="DP39" i="9"/>
  <c r="DZ39" i="7"/>
  <c r="DY39" i="7"/>
  <c r="CW40" i="7"/>
  <c r="AK160" i="29"/>
  <c r="CW98" i="9" s="1"/>
  <c r="BW98" i="9"/>
  <c r="BX98" i="9"/>
  <c r="Z144" i="28"/>
  <c r="AI144" i="28" s="1"/>
  <c r="AB145" i="28"/>
  <c r="AB146" i="28"/>
  <c r="AC162" i="28"/>
  <c r="EI41" i="9"/>
  <c r="EH41" i="9"/>
  <c r="DP100" i="9"/>
  <c r="DQ100" i="9"/>
  <c r="AB164" i="27"/>
  <c r="AB165" i="27" s="1"/>
  <c r="AI132" i="26"/>
  <c r="W43" i="7" s="1"/>
  <c r="Z132" i="26"/>
  <c r="DA43" i="9"/>
  <c r="DB43" i="9"/>
  <c r="P61" i="25"/>
  <c r="P176" i="25" s="1"/>
  <c r="P125" i="25"/>
  <c r="AJ131" i="25"/>
  <c r="T44" i="9" s="1"/>
  <c r="AB125" i="23"/>
  <c r="AB61" i="23"/>
  <c r="DP47" i="9"/>
  <c r="DQ47" i="9"/>
  <c r="AC174" i="22"/>
  <c r="Z170" i="21"/>
  <c r="AA164" i="55"/>
  <c r="AA165" i="55" s="1"/>
  <c r="AC144" i="53"/>
  <c r="R61" i="43"/>
  <c r="R176" i="43" s="1"/>
  <c r="V35" i="7"/>
  <c r="U35" i="7"/>
  <c r="P61" i="47"/>
  <c r="P176" i="47" s="1"/>
  <c r="AJ165" i="33"/>
  <c r="DI36" i="9" s="1"/>
  <c r="DK36" i="9" s="1"/>
  <c r="EE52" i="7"/>
  <c r="EF52" i="7"/>
  <c r="AB141" i="39"/>
  <c r="AB136" i="39"/>
  <c r="CS46" i="7"/>
  <c r="CR46" i="7"/>
  <c r="DN33" i="7"/>
  <c r="DM33" i="7"/>
  <c r="AI170" i="33"/>
  <c r="DX36" i="7" s="1"/>
  <c r="AK170" i="33"/>
  <c r="DX94" i="9" s="1"/>
  <c r="AJ170" i="33"/>
  <c r="DX36" i="9" s="1"/>
  <c r="AC176" i="62"/>
  <c r="Z138" i="58"/>
  <c r="Z173" i="58"/>
  <c r="Z164" i="59"/>
  <c r="AI163" i="59"/>
  <c r="AK172" i="26"/>
  <c r="ED101" i="9" s="1"/>
  <c r="Q39" i="9"/>
  <c r="Z141" i="33"/>
  <c r="AI169" i="31"/>
  <c r="DU38" i="7" s="1"/>
  <c r="AN40" i="7"/>
  <c r="AC137" i="43"/>
  <c r="AC139" i="58"/>
  <c r="AC151" i="58"/>
  <c r="AC144" i="58"/>
  <c r="AC153" i="58"/>
  <c r="DE48" i="7"/>
  <c r="DD48" i="7"/>
  <c r="AN51" i="7"/>
  <c r="AM51" i="7"/>
  <c r="AK51" i="7"/>
  <c r="AJ51" i="7"/>
  <c r="AC143" i="46"/>
  <c r="AC168" i="46"/>
  <c r="AC171" i="46"/>
  <c r="AC138" i="46"/>
  <c r="AC142" i="46"/>
  <c r="AC136" i="46"/>
  <c r="AC139" i="46"/>
  <c r="AC170" i="46"/>
  <c r="AC156" i="46"/>
  <c r="AC140" i="46"/>
  <c r="AC161" i="46"/>
  <c r="AC159" i="46"/>
  <c r="AC158" i="46"/>
  <c r="AC123" i="46"/>
  <c r="AC128" i="46"/>
  <c r="AC126" i="46" s="1"/>
  <c r="AC141" i="46"/>
  <c r="AC133" i="46"/>
  <c r="AC134" i="46"/>
  <c r="AC162" i="46"/>
  <c r="AC144" i="46"/>
  <c r="AC137" i="46"/>
  <c r="AC135" i="46"/>
  <c r="AC174" i="46"/>
  <c r="AC152" i="46"/>
  <c r="AC157" i="46"/>
  <c r="AC151" i="46"/>
  <c r="AC172" i="46"/>
  <c r="AC163" i="46"/>
  <c r="AC153" i="46"/>
  <c r="AC150" i="46"/>
  <c r="CG84" i="9"/>
  <c r="DW26" i="7"/>
  <c r="DV26" i="7"/>
  <c r="AC143" i="42"/>
  <c r="AK151" i="42"/>
  <c r="BY85" i="9" s="1"/>
  <c r="AJ151" i="42"/>
  <c r="BY27" i="9" s="1"/>
  <c r="Z157" i="41"/>
  <c r="AI157" i="41" s="1"/>
  <c r="CN28" i="7" s="1"/>
  <c r="AK161" i="41"/>
  <c r="CZ86" i="9" s="1"/>
  <c r="DB86" i="9" s="1"/>
  <c r="AK172" i="23"/>
  <c r="ED104" i="9" s="1"/>
  <c r="AB138" i="22"/>
  <c r="DN48" i="9"/>
  <c r="DM48" i="9"/>
  <c r="EI48" i="9"/>
  <c r="EH48" i="9"/>
  <c r="CI42" i="7"/>
  <c r="CJ42" i="7"/>
  <c r="DM102" i="9"/>
  <c r="DN102" i="9"/>
  <c r="BW103" i="9"/>
  <c r="BX103" i="9"/>
  <c r="AK159" i="24"/>
  <c r="CT103" i="9" s="1"/>
  <c r="AJ159" i="24"/>
  <c r="CT45" i="9" s="1"/>
  <c r="Q176" i="24"/>
  <c r="AA176" i="24"/>
  <c r="AA175" i="24"/>
  <c r="AQ45" i="7"/>
  <c r="AP45" i="7"/>
  <c r="AT45" i="7"/>
  <c r="AS45" i="7"/>
  <c r="Z135" i="24"/>
  <c r="Z163" i="24"/>
  <c r="Z144" i="24"/>
  <c r="AI144" i="24" s="1"/>
  <c r="CD45" i="7"/>
  <c r="CC45" i="7"/>
  <c r="CP47" i="7"/>
  <c r="CO47" i="7"/>
  <c r="DB47" i="9"/>
  <c r="DA47" i="9"/>
  <c r="R61" i="51"/>
  <c r="R176" i="51" s="1"/>
  <c r="DV52" i="7"/>
  <c r="DW52" i="7"/>
  <c r="AB95" i="9"/>
  <c r="AA95" i="9"/>
  <c r="AK133" i="45"/>
  <c r="Z82" i="9" s="1"/>
  <c r="AB82" i="9" s="1"/>
  <c r="Z131" i="48"/>
  <c r="AA176" i="62"/>
  <c r="AA175" i="62"/>
  <c r="AI162" i="59"/>
  <c r="DC10" i="7" s="1"/>
  <c r="AJ162" i="59"/>
  <c r="DC10" i="9" s="1"/>
  <c r="AK162" i="59"/>
  <c r="DC68" i="9" s="1"/>
  <c r="AI157" i="59"/>
  <c r="CN10" i="7" s="1"/>
  <c r="AK157" i="59"/>
  <c r="CN68" i="9" s="1"/>
  <c r="AJ157" i="59"/>
  <c r="CN10" i="9" s="1"/>
  <c r="AI139" i="59"/>
  <c r="AR10" i="7" s="1"/>
  <c r="AK139" i="59"/>
  <c r="AR68" i="9" s="1"/>
  <c r="AJ139" i="59"/>
  <c r="AR10" i="9" s="1"/>
  <c r="AI156" i="59"/>
  <c r="CK10" i="7" s="1"/>
  <c r="AK156" i="59"/>
  <c r="CK68" i="9" s="1"/>
  <c r="AJ156" i="59"/>
  <c r="CK10" i="9" s="1"/>
  <c r="AJ150" i="59"/>
  <c r="BV10" i="9" s="1"/>
  <c r="P61" i="62"/>
  <c r="P176" i="62" s="1"/>
  <c r="I44" i="7"/>
  <c r="J44" i="7"/>
  <c r="AB156" i="58"/>
  <c r="AB170" i="58"/>
  <c r="AB140" i="58"/>
  <c r="AB173" i="58"/>
  <c r="AB144" i="58"/>
  <c r="AB135" i="58"/>
  <c r="CS106" i="9"/>
  <c r="CR106" i="9"/>
  <c r="S61" i="39"/>
  <c r="S176" i="39" s="1"/>
  <c r="AC146" i="30"/>
  <c r="AC145" i="30"/>
  <c r="AC147" i="30"/>
  <c r="R49" i="7"/>
  <c r="S49" i="7"/>
  <c r="AC137" i="26"/>
  <c r="AA176" i="37"/>
  <c r="AB135" i="51"/>
  <c r="AC141" i="59"/>
  <c r="AC172" i="59"/>
  <c r="AC157" i="59"/>
  <c r="AC136" i="59"/>
  <c r="AC152" i="59"/>
  <c r="AC174" i="59"/>
  <c r="AI141" i="61"/>
  <c r="AX52" i="7" s="1"/>
  <c r="AJ139" i="61"/>
  <c r="AR52" i="9" s="1"/>
  <c r="AK139" i="61"/>
  <c r="AR110" i="9" s="1"/>
  <c r="AI139" i="61"/>
  <c r="AR52" i="7" s="1"/>
  <c r="CY52" i="9"/>
  <c r="CX52" i="9"/>
  <c r="Z146" i="20"/>
  <c r="AI146" i="20" s="1"/>
  <c r="BJ49" i="7" s="1"/>
  <c r="S128" i="20"/>
  <c r="S61" i="20"/>
  <c r="S176" i="20" s="1"/>
  <c r="Z159" i="59"/>
  <c r="AI159" i="59" s="1"/>
  <c r="CT10" i="7" s="1"/>
  <c r="Z142" i="59"/>
  <c r="AI142" i="59" s="1"/>
  <c r="BA10" i="7" s="1"/>
  <c r="Z174" i="59"/>
  <c r="Z133" i="59"/>
  <c r="Z135" i="59"/>
  <c r="Z161" i="59"/>
  <c r="S165" i="59"/>
  <c r="S61" i="59"/>
  <c r="Z172" i="59"/>
  <c r="S176" i="58"/>
  <c r="AC170" i="58"/>
  <c r="AC143" i="58"/>
  <c r="AC128" i="56"/>
  <c r="AC126" i="56" s="1"/>
  <c r="AA146" i="56"/>
  <c r="AA147" i="56"/>
  <c r="AA145" i="56"/>
  <c r="DV13" i="9"/>
  <c r="DW13" i="9"/>
  <c r="AB128" i="55"/>
  <c r="AB126" i="55" s="1"/>
  <c r="AB161" i="55"/>
  <c r="AB162" i="55"/>
  <c r="AB174" i="55"/>
  <c r="AB141" i="55"/>
  <c r="AB143" i="55"/>
  <c r="Z136" i="54"/>
  <c r="Z123" i="54"/>
  <c r="Z171" i="54"/>
  <c r="Z139" i="54"/>
  <c r="Z153" i="54"/>
  <c r="Z140" i="54"/>
  <c r="Z137" i="54"/>
  <c r="Z162" i="54"/>
  <c r="Z168" i="54"/>
  <c r="Z143" i="54"/>
  <c r="Z159" i="54"/>
  <c r="AI159" i="54" s="1"/>
  <c r="CT15" i="7" s="1"/>
  <c r="CV15" i="7" s="1"/>
  <c r="Z135" i="54"/>
  <c r="Z133" i="54"/>
  <c r="Z158" i="54"/>
  <c r="Z134" i="54"/>
  <c r="Z156" i="54"/>
  <c r="Z152" i="54"/>
  <c r="Z141" i="54"/>
  <c r="Z144" i="54"/>
  <c r="Z172" i="54"/>
  <c r="Z151" i="54"/>
  <c r="Z170" i="54"/>
  <c r="Z161" i="54"/>
  <c r="Z142" i="54"/>
  <c r="Z157" i="54"/>
  <c r="Z163" i="54"/>
  <c r="Z150" i="54"/>
  <c r="Z128" i="54"/>
  <c r="Z174" i="54"/>
  <c r="Z138" i="54"/>
  <c r="AC150" i="54"/>
  <c r="AC139" i="54"/>
  <c r="AC159" i="54"/>
  <c r="AC161" i="54"/>
  <c r="AC144" i="54"/>
  <c r="AC128" i="54"/>
  <c r="AC126" i="54" s="1"/>
  <c r="AC138" i="54"/>
  <c r="AC163" i="54"/>
  <c r="AC170" i="54"/>
  <c r="AC143" i="54"/>
  <c r="AC134" i="54"/>
  <c r="AC123" i="54"/>
  <c r="AC140" i="54"/>
  <c r="AC137" i="54"/>
  <c r="AC168" i="54"/>
  <c r="AC171" i="54"/>
  <c r="AC174" i="54"/>
  <c r="AC162" i="54"/>
  <c r="AC141" i="54"/>
  <c r="AC156" i="54"/>
  <c r="AC136" i="54"/>
  <c r="AC133" i="54"/>
  <c r="AC157" i="54"/>
  <c r="AC142" i="54"/>
  <c r="AC151" i="54"/>
  <c r="AC153" i="54"/>
  <c r="AC135" i="54"/>
  <c r="AC158" i="54"/>
  <c r="AC172" i="54"/>
  <c r="AC152" i="54"/>
  <c r="AB159" i="53"/>
  <c r="CX74" i="9"/>
  <c r="CY74" i="9"/>
  <c r="AC134" i="52"/>
  <c r="AB168" i="52"/>
  <c r="AC150" i="52"/>
  <c r="CY31" i="7"/>
  <c r="CX31" i="7"/>
  <c r="AI172" i="38"/>
  <c r="ED31" i="7" s="1"/>
  <c r="AJ172" i="38"/>
  <c r="ED31" i="9" s="1"/>
  <c r="AC164" i="28"/>
  <c r="AC165" i="28" s="1"/>
  <c r="AI127" i="27"/>
  <c r="K42" i="7" s="1"/>
  <c r="Z176" i="27"/>
  <c r="AI142" i="27"/>
  <c r="BA42" i="7" s="1"/>
  <c r="AJ142" i="27"/>
  <c r="BA42" i="9" s="1"/>
  <c r="AK142" i="27"/>
  <c r="BA100" i="9" s="1"/>
  <c r="P159" i="19"/>
  <c r="AC142" i="51"/>
  <c r="AC141" i="51"/>
  <c r="AC140" i="51"/>
  <c r="AC170" i="51"/>
  <c r="AC158" i="51"/>
  <c r="AC171" i="51"/>
  <c r="AB170" i="51"/>
  <c r="AB172" i="51"/>
  <c r="AB162" i="51"/>
  <c r="AB123" i="51"/>
  <c r="AB163" i="51"/>
  <c r="L52" i="7"/>
  <c r="M52" i="7"/>
  <c r="AB102" i="9"/>
  <c r="AA102" i="9"/>
  <c r="CX42" i="9"/>
  <c r="CY42" i="9"/>
  <c r="CR96" i="9"/>
  <c r="CS96" i="9"/>
  <c r="AK162" i="33"/>
  <c r="DC94" i="9" s="1"/>
  <c r="AJ162" i="33"/>
  <c r="DC36" i="9" s="1"/>
  <c r="AI162" i="33"/>
  <c r="DC36" i="7" s="1"/>
  <c r="DQ80" i="9"/>
  <c r="DP80" i="9"/>
  <c r="AJ126" i="41"/>
  <c r="N28" i="9"/>
  <c r="P28" i="9" s="1"/>
  <c r="EC104" i="9"/>
  <c r="EB104" i="9"/>
  <c r="AC169" i="23"/>
  <c r="Y45" i="7"/>
  <c r="X45" i="7"/>
  <c r="DM17" i="9"/>
  <c r="DN17" i="9"/>
  <c r="AB143" i="27"/>
  <c r="DW79" i="9"/>
  <c r="DV79" i="9"/>
  <c r="AC123" i="42"/>
  <c r="W52" i="9"/>
  <c r="AJ129" i="61"/>
  <c r="AA132" i="59"/>
  <c r="AA131" i="59"/>
  <c r="AA130" i="59"/>
  <c r="AB140" i="51"/>
  <c r="R42" i="7"/>
  <c r="S42" i="7"/>
  <c r="AJ142" i="30"/>
  <c r="BA39" i="9" s="1"/>
  <c r="AK142" i="30"/>
  <c r="BA97" i="9" s="1"/>
  <c r="AI142" i="30"/>
  <c r="BA39" i="7" s="1"/>
  <c r="S33" i="7"/>
  <c r="R33" i="7"/>
  <c r="L31" i="9"/>
  <c r="M31" i="9"/>
  <c r="CS29" i="7"/>
  <c r="CR29" i="7"/>
  <c r="Z176" i="63"/>
  <c r="AI176" i="63" s="1"/>
  <c r="AB164" i="63"/>
  <c r="AB165" i="63" s="1"/>
  <c r="CH105" i="9"/>
  <c r="Z176" i="31"/>
  <c r="DQ77" i="9"/>
  <c r="DP77" i="9"/>
  <c r="EH75" i="9"/>
  <c r="EI75" i="9"/>
  <c r="Y39" i="7"/>
  <c r="X39" i="7"/>
  <c r="DE43" i="9"/>
  <c r="DD43" i="9"/>
  <c r="R37" i="7"/>
  <c r="S37" i="7"/>
  <c r="AC152" i="55"/>
  <c r="AC156" i="55"/>
  <c r="DM49" i="9"/>
  <c r="DN49" i="9"/>
  <c r="AB168" i="57"/>
  <c r="AB140" i="57"/>
  <c r="AB134" i="57"/>
  <c r="AB151" i="57"/>
  <c r="AB159" i="57"/>
  <c r="AB162" i="57"/>
  <c r="AB143" i="57"/>
  <c r="I54" i="7"/>
  <c r="J54" i="7"/>
  <c r="EB102" i="9"/>
  <c r="EC102" i="9"/>
  <c r="DW41" i="9"/>
  <c r="DV41" i="9"/>
  <c r="AI136" i="64"/>
  <c r="AI55" i="7" s="1"/>
  <c r="AK55" i="7" s="1"/>
  <c r="AK136" i="64"/>
  <c r="AI113" i="9" s="1"/>
  <c r="AK113" i="9" s="1"/>
  <c r="AJ136" i="64"/>
  <c r="AI55" i="9" s="1"/>
  <c r="AK55" i="9" s="1"/>
  <c r="AK154" i="64"/>
  <c r="CT113" i="9"/>
  <c r="CV113" i="9" s="1"/>
  <c r="AK152" i="64"/>
  <c r="CB113" i="9" s="1"/>
  <c r="CD113" i="9" s="1"/>
  <c r="AJ152" i="64"/>
  <c r="CB55" i="9" s="1"/>
  <c r="CD55" i="9" s="1"/>
  <c r="AI152" i="64"/>
  <c r="CB55" i="7" s="1"/>
  <c r="CD55" i="7" s="1"/>
  <c r="BT14" i="7"/>
  <c r="BU14" i="7"/>
  <c r="AK142" i="64"/>
  <c r="BA113" i="9" s="1"/>
  <c r="BC113" i="9" s="1"/>
  <c r="AJ142" i="64"/>
  <c r="BA55" i="9" s="1"/>
  <c r="BC55" i="9" s="1"/>
  <c r="BT72" i="9"/>
  <c r="BU72" i="9"/>
  <c r="AI142" i="64"/>
  <c r="BA55" i="7" s="1"/>
  <c r="BC55" i="7" s="1"/>
  <c r="AK170" i="64"/>
  <c r="AJ170" i="64"/>
  <c r="DX55" i="9" s="1"/>
  <c r="DZ55" i="9" s="1"/>
  <c r="AI170" i="64"/>
  <c r="DX55" i="7" s="1"/>
  <c r="DZ55" i="7" s="1"/>
  <c r="S115" i="48"/>
  <c r="S176" i="48" s="1"/>
  <c r="AB138" i="61"/>
  <c r="AB142" i="61"/>
  <c r="AB136" i="61"/>
  <c r="S115" i="55"/>
  <c r="AJ174" i="62"/>
  <c r="EJ53" i="9" s="1"/>
  <c r="Z134" i="62"/>
  <c r="AI134" i="62" s="1"/>
  <c r="AC53" i="7" s="1"/>
  <c r="Z133" i="62"/>
  <c r="AC164" i="61"/>
  <c r="AC165" i="61" s="1"/>
  <c r="AK128" i="64"/>
  <c r="N113" i="9" s="1"/>
  <c r="P113" i="9" s="1"/>
  <c r="AJ128" i="64"/>
  <c r="N55" i="9" s="1"/>
  <c r="P55" i="9" s="1"/>
  <c r="AJ169" i="63"/>
  <c r="DU54" i="9" s="1"/>
  <c r="AK169" i="63"/>
  <c r="DU112" i="9" s="1"/>
  <c r="AC151" i="61"/>
  <c r="AC162" i="61"/>
  <c r="AK161" i="18"/>
  <c r="CZ109" i="9" s="1"/>
  <c r="AJ161" i="18"/>
  <c r="CZ51" i="9" s="1"/>
  <c r="AC174" i="19"/>
  <c r="AC169" i="19"/>
  <c r="AC141" i="19"/>
  <c r="AC143" i="19"/>
  <c r="Z151" i="20"/>
  <c r="AI151" i="20" s="1"/>
  <c r="BY49" i="7" s="1"/>
  <c r="Z162" i="20"/>
  <c r="AB152" i="57"/>
  <c r="AC174" i="57"/>
  <c r="AJ127" i="56"/>
  <c r="K13" i="7"/>
  <c r="M13" i="7" s="1"/>
  <c r="Z158" i="55"/>
  <c r="AI158" i="55" s="1"/>
  <c r="CQ14" i="7" s="1"/>
  <c r="CS14" i="7" s="1"/>
  <c r="AB128" i="64"/>
  <c r="H11" i="8"/>
  <c r="AB142" i="18"/>
  <c r="AB162" i="20"/>
  <c r="AB152" i="20"/>
  <c r="AB151" i="20"/>
  <c r="Z129" i="57"/>
  <c r="Z136" i="57"/>
  <c r="Z157" i="57"/>
  <c r="Z171" i="57"/>
  <c r="Z152" i="57"/>
  <c r="Z161" i="57"/>
  <c r="Z150" i="57"/>
  <c r="Z158" i="57"/>
  <c r="AI158" i="57" s="1"/>
  <c r="CQ12" i="7" s="1"/>
  <c r="CS12" i="7" s="1"/>
  <c r="Z153" i="57"/>
  <c r="Z123" i="57"/>
  <c r="Z144" i="57"/>
  <c r="Z133" i="57"/>
  <c r="Z135" i="57"/>
  <c r="Z143" i="57"/>
  <c r="AI143" i="57" s="1"/>
  <c r="BD12" i="7" s="1"/>
  <c r="BF12" i="7" s="1"/>
  <c r="Z139" i="57"/>
  <c r="AI139" i="57" s="1"/>
  <c r="AR12" i="7" s="1"/>
  <c r="Z151" i="57"/>
  <c r="AI126" i="63"/>
  <c r="Z127" i="63"/>
  <c r="T128" i="62"/>
  <c r="T115" i="62"/>
  <c r="AC148" i="20"/>
  <c r="AC149" i="20" s="1"/>
  <c r="S132" i="59"/>
  <c r="S115" i="59"/>
  <c r="S147" i="57"/>
  <c r="S115" i="57"/>
  <c r="AB133" i="51"/>
  <c r="AB156" i="51"/>
  <c r="AB137" i="51"/>
  <c r="CX76" i="9"/>
  <c r="CY76" i="9"/>
  <c r="AB131" i="50"/>
  <c r="AJ166" i="49"/>
  <c r="DL20" i="9" s="1"/>
  <c r="AK166" i="49"/>
  <c r="DL78" i="9" s="1"/>
  <c r="Z130" i="48"/>
  <c r="AI130" i="48" s="1"/>
  <c r="Q21" i="7" s="1"/>
  <c r="S21" i="7" s="1"/>
  <c r="AJ167" i="48"/>
  <c r="DO21" i="9" s="1"/>
  <c r="AK167" i="48"/>
  <c r="DO79" i="9" s="1"/>
  <c r="Z143" i="43"/>
  <c r="AI141" i="43"/>
  <c r="AX26" i="7" s="1"/>
  <c r="AZ26" i="7" s="1"/>
  <c r="Z134" i="42"/>
  <c r="Z123" i="42"/>
  <c r="Z144" i="42"/>
  <c r="Z133" i="42"/>
  <c r="Z163" i="42"/>
  <c r="Z135" i="42"/>
  <c r="AI135" i="42" s="1"/>
  <c r="AF27" i="7" s="1"/>
  <c r="AH27" i="7" s="1"/>
  <c r="AB174" i="56"/>
  <c r="AB144" i="56"/>
  <c r="AB138" i="56"/>
  <c r="AB162" i="56"/>
  <c r="AB143" i="56"/>
  <c r="AB136" i="56"/>
  <c r="AB168" i="56"/>
  <c r="AB153" i="56"/>
  <c r="AB135" i="56"/>
  <c r="AB170" i="56"/>
  <c r="AB152" i="56"/>
  <c r="AB150" i="56"/>
  <c r="AB172" i="56"/>
  <c r="AB134" i="56"/>
  <c r="AB128" i="56"/>
  <c r="AB126" i="56" s="1"/>
  <c r="AB151" i="56"/>
  <c r="AB161" i="56"/>
  <c r="AB163" i="56"/>
  <c r="AB140" i="56"/>
  <c r="AB137" i="56"/>
  <c r="AB139" i="56"/>
  <c r="AB142" i="56"/>
  <c r="AB123" i="56"/>
  <c r="AB156" i="56"/>
  <c r="AB173" i="56"/>
  <c r="AB171" i="56"/>
  <c r="DW14" i="7"/>
  <c r="DV14" i="7"/>
  <c r="AC157" i="51"/>
  <c r="AC123" i="51"/>
  <c r="AB161" i="51"/>
  <c r="Z148" i="50"/>
  <c r="AI148" i="50" s="1"/>
  <c r="BP19" i="7" s="1"/>
  <c r="AC174" i="45"/>
  <c r="AC170" i="45"/>
  <c r="AC151" i="44"/>
  <c r="AC162" i="44"/>
  <c r="Z115" i="44"/>
  <c r="AB161" i="43"/>
  <c r="Z139" i="42"/>
  <c r="AI139" i="42" s="1"/>
  <c r="AR27" i="7" s="1"/>
  <c r="DS85" i="9"/>
  <c r="DT85" i="9"/>
  <c r="DM86" i="9"/>
  <c r="DN86" i="9"/>
  <c r="AK130" i="64"/>
  <c r="AJ130" i="64"/>
  <c r="T132" i="19"/>
  <c r="AC132" i="19" s="1"/>
  <c r="T115" i="19"/>
  <c r="T176" i="19" s="1"/>
  <c r="Q147" i="58"/>
  <c r="Q115" i="58"/>
  <c r="Q176" i="58" s="1"/>
  <c r="AI176" i="58" s="1"/>
  <c r="AC163" i="56"/>
  <c r="AC168" i="56"/>
  <c r="AC129" i="56"/>
  <c r="AC123" i="56"/>
  <c r="AC158" i="56"/>
  <c r="AC150" i="56"/>
  <c r="AC171" i="56"/>
  <c r="AC133" i="56"/>
  <c r="AC143" i="56"/>
  <c r="AC152" i="56"/>
  <c r="AC174" i="56"/>
  <c r="AC172" i="56"/>
  <c r="AC135" i="56"/>
  <c r="AC151" i="56"/>
  <c r="AC144" i="56"/>
  <c r="AC136" i="56"/>
  <c r="AC142" i="56"/>
  <c r="AC139" i="56"/>
  <c r="AC162" i="56"/>
  <c r="AC173" i="56"/>
  <c r="AC156" i="56"/>
  <c r="AC157" i="56"/>
  <c r="AC141" i="56"/>
  <c r="AC138" i="56"/>
  <c r="AC161" i="56"/>
  <c r="AC170" i="56"/>
  <c r="AC140" i="56"/>
  <c r="Z131" i="47"/>
  <c r="AI131" i="47" s="1"/>
  <c r="T22" i="7" s="1"/>
  <c r="V22" i="7" s="1"/>
  <c r="AK149" i="36"/>
  <c r="BS91" i="9" s="1"/>
  <c r="AJ149" i="36"/>
  <c r="BS33" i="9" s="1"/>
  <c r="BW35" i="7"/>
  <c r="BX35" i="7"/>
  <c r="AJ173" i="34"/>
  <c r="EG35" i="9" s="1"/>
  <c r="AK173" i="34"/>
  <c r="EG93" i="9" s="1"/>
  <c r="CH94" i="9"/>
  <c r="H37" i="7"/>
  <c r="AJ125" i="32"/>
  <c r="BX96" i="9"/>
  <c r="BW96" i="9"/>
  <c r="AA163" i="30"/>
  <c r="AA135" i="30"/>
  <c r="AJ142" i="29"/>
  <c r="BA40" i="9" s="1"/>
  <c r="AJ162" i="29"/>
  <c r="DC40" i="9" s="1"/>
  <c r="AK162" i="29"/>
  <c r="DC98" i="9" s="1"/>
  <c r="Z141" i="28"/>
  <c r="Z143" i="28"/>
  <c r="Z138" i="28"/>
  <c r="Z136" i="28"/>
  <c r="Z139" i="28"/>
  <c r="Z142" i="28"/>
  <c r="Z137" i="28"/>
  <c r="CX35" i="9"/>
  <c r="CY35" i="9"/>
  <c r="AJ166" i="58"/>
  <c r="DL11" i="9" s="1"/>
  <c r="AK166" i="58"/>
  <c r="DL69" i="9" s="1"/>
  <c r="AC163" i="58"/>
  <c r="DO16" i="7"/>
  <c r="AJ167" i="53"/>
  <c r="DO16" i="9" s="1"/>
  <c r="Z131" i="51"/>
  <c r="Z171" i="43"/>
  <c r="AI171" i="43" s="1"/>
  <c r="EA26" i="7" s="1"/>
  <c r="Z170" i="43"/>
  <c r="DV84" i="9"/>
  <c r="DW84" i="9"/>
  <c r="CI28" i="7"/>
  <c r="CJ28" i="7"/>
  <c r="AI134" i="39"/>
  <c r="AC30" i="7" s="1"/>
  <c r="Z134" i="39"/>
  <c r="Z133" i="39"/>
  <c r="Z163" i="39"/>
  <c r="S128" i="38"/>
  <c r="S61" i="38"/>
  <c r="S176" i="38" s="1"/>
  <c r="AJ147" i="37"/>
  <c r="BM32" i="9" s="1"/>
  <c r="DM32" i="7"/>
  <c r="DN32" i="7"/>
  <c r="Z135" i="36"/>
  <c r="Z144" i="36"/>
  <c r="AJ150" i="35"/>
  <c r="BV34" i="9" s="1"/>
  <c r="AK150" i="35"/>
  <c r="BV92" i="9" s="1"/>
  <c r="DT92" i="9"/>
  <c r="DS92" i="9"/>
  <c r="AK165" i="35"/>
  <c r="DI92" i="9" s="1"/>
  <c r="DK92" i="9" s="1"/>
  <c r="AJ165" i="35"/>
  <c r="DI34" i="9" s="1"/>
  <c r="DK34" i="9" s="1"/>
  <c r="CQ35" i="7"/>
  <c r="AJ158" i="34"/>
  <c r="DP95" i="9"/>
  <c r="DQ95" i="9"/>
  <c r="Z163" i="30"/>
  <c r="Z135" i="30"/>
  <c r="DM39" i="7"/>
  <c r="DN39" i="7"/>
  <c r="P115" i="59"/>
  <c r="AJ155" i="18"/>
  <c r="AK155" i="18"/>
  <c r="E14" i="6"/>
  <c r="P165" i="57"/>
  <c r="P61" i="57"/>
  <c r="P176" i="57" s="1"/>
  <c r="Q61" i="48"/>
  <c r="Q176" i="48" s="1"/>
  <c r="AI176" i="48" s="1"/>
  <c r="Q125" i="48"/>
  <c r="Z133" i="48"/>
  <c r="Z159" i="48"/>
  <c r="Z140" i="48"/>
  <c r="Z144" i="48"/>
  <c r="Z138" i="48"/>
  <c r="Z153" i="48"/>
  <c r="Z171" i="48"/>
  <c r="Z128" i="48"/>
  <c r="Z172" i="48"/>
  <c r="Z151" i="48"/>
  <c r="Z142" i="48"/>
  <c r="Z174" i="48"/>
  <c r="AI174" i="48" s="1"/>
  <c r="EJ21" i="7" s="1"/>
  <c r="Z135" i="48"/>
  <c r="Z168" i="48"/>
  <c r="Z141" i="48"/>
  <c r="Z123" i="48"/>
  <c r="Z134" i="48"/>
  <c r="AI134" i="48" s="1"/>
  <c r="AC21" i="7" s="1"/>
  <c r="AE21" i="7" s="1"/>
  <c r="Z137" i="48"/>
  <c r="Z150" i="48"/>
  <c r="Z170" i="48"/>
  <c r="Z143" i="48"/>
  <c r="AI143" i="48" s="1"/>
  <c r="BD21" i="7" s="1"/>
  <c r="BF21" i="7" s="1"/>
  <c r="Z158" i="48"/>
  <c r="Z161" i="48"/>
  <c r="Z139" i="48"/>
  <c r="Z156" i="48"/>
  <c r="Z154" i="48" s="1"/>
  <c r="AI154" i="48" s="1"/>
  <c r="Z162" i="48"/>
  <c r="AI162" i="48" s="1"/>
  <c r="DC21" i="7" s="1"/>
  <c r="DE21" i="7" s="1"/>
  <c r="Z136" i="48"/>
  <c r="Z163" i="48"/>
  <c r="Z152" i="48"/>
  <c r="AI152" i="48" s="1"/>
  <c r="CB21" i="7" s="1"/>
  <c r="CD21" i="7" s="1"/>
  <c r="Z157" i="48"/>
  <c r="AB163" i="46"/>
  <c r="AB171" i="46"/>
  <c r="AB128" i="46"/>
  <c r="AB126" i="46" s="1"/>
  <c r="AB168" i="46"/>
  <c r="AB140" i="46"/>
  <c r="AB153" i="46"/>
  <c r="AB123" i="46"/>
  <c r="AB150" i="46"/>
  <c r="AB151" i="46"/>
  <c r="AB133" i="46"/>
  <c r="AB144" i="46"/>
  <c r="AB158" i="46"/>
  <c r="AB152" i="46"/>
  <c r="AB170" i="46"/>
  <c r="AB162" i="46"/>
  <c r="AB156" i="46"/>
  <c r="AB134" i="46"/>
  <c r="AB143" i="46"/>
  <c r="AB174" i="46"/>
  <c r="AB142" i="46"/>
  <c r="AB137" i="46"/>
  <c r="P132" i="43"/>
  <c r="P61" i="43"/>
  <c r="P176" i="43" s="1"/>
  <c r="L27" i="7"/>
  <c r="M27" i="7"/>
  <c r="R165" i="40"/>
  <c r="R61" i="40"/>
  <c r="R176" i="40" s="1"/>
  <c r="Z172" i="39"/>
  <c r="Z171" i="39"/>
  <c r="Z170" i="39"/>
  <c r="AI170" i="39" s="1"/>
  <c r="DX30" i="7" s="1"/>
  <c r="Q128" i="39"/>
  <c r="AI128" i="39" s="1"/>
  <c r="N30" i="7" s="1"/>
  <c r="Q115" i="39"/>
  <c r="AE31" i="9"/>
  <c r="AD31" i="9"/>
  <c r="Z148" i="37"/>
  <c r="P115" i="37"/>
  <c r="Q147" i="36"/>
  <c r="Q115" i="36"/>
  <c r="DA92" i="9"/>
  <c r="DB92" i="9"/>
  <c r="R125" i="34"/>
  <c r="R61" i="34"/>
  <c r="R176" i="34" s="1"/>
  <c r="T132" i="34"/>
  <c r="AC132" i="34" s="1"/>
  <c r="T61" i="34"/>
  <c r="T176" i="34" s="1"/>
  <c r="AK161" i="33"/>
  <c r="CZ94" i="9" s="1"/>
  <c r="AJ161" i="33"/>
  <c r="CZ36" i="9" s="1"/>
  <c r="AI136" i="32"/>
  <c r="AI37" i="7" s="1"/>
  <c r="Z143" i="32"/>
  <c r="Z142" i="32"/>
  <c r="Z136" i="32"/>
  <c r="Z141" i="32"/>
  <c r="CG37" i="9"/>
  <c r="CF37" i="9"/>
  <c r="AC162" i="32"/>
  <c r="Z149" i="31"/>
  <c r="AI148" i="31"/>
  <c r="BP38" i="7" s="1"/>
  <c r="CH96" i="9"/>
  <c r="AC163" i="31"/>
  <c r="AC135" i="31"/>
  <c r="DQ98" i="9"/>
  <c r="DP98" i="9"/>
  <c r="AJ130" i="28"/>
  <c r="AK130" i="28"/>
  <c r="AB149" i="28"/>
  <c r="AK148" i="28"/>
  <c r="BP99" i="9" s="1"/>
  <c r="AJ159" i="28"/>
  <c r="CT41" i="9" s="1"/>
  <c r="AK159" i="28"/>
  <c r="CT99" i="9" s="1"/>
  <c r="AC135" i="27"/>
  <c r="Z164" i="27"/>
  <c r="AI164" i="27" s="1"/>
  <c r="DF42" i="7" s="1"/>
  <c r="AB151" i="26"/>
  <c r="Z174" i="26"/>
  <c r="AI174" i="26" s="1"/>
  <c r="EJ43" i="7" s="1"/>
  <c r="Z170" i="25"/>
  <c r="AI170" i="25" s="1"/>
  <c r="DX44" i="7" s="1"/>
  <c r="Z169" i="25"/>
  <c r="Z174" i="25"/>
  <c r="AJ153" i="24"/>
  <c r="CE45" i="9" s="1"/>
  <c r="AK153" i="24"/>
  <c r="CE103" i="9" s="1"/>
  <c r="BR45" i="7"/>
  <c r="BQ45" i="7"/>
  <c r="AC142" i="23"/>
  <c r="AC138" i="23"/>
  <c r="BW46" i="7"/>
  <c r="BX46" i="7"/>
  <c r="AB137" i="22"/>
  <c r="AI136" i="22"/>
  <c r="AI47" i="7" s="1"/>
  <c r="AK136" i="22"/>
  <c r="AI105" i="9" s="1"/>
  <c r="DS47" i="7"/>
  <c r="DT47" i="7"/>
  <c r="CV48" i="7"/>
  <c r="CU48" i="7"/>
  <c r="AB174" i="21"/>
  <c r="AK174" i="21" s="1"/>
  <c r="EJ106" i="9" s="1"/>
  <c r="AB169" i="21"/>
  <c r="Z132" i="34"/>
  <c r="AI132" i="34" s="1"/>
  <c r="W35" i="7" s="1"/>
  <c r="AK125" i="29"/>
  <c r="T165" i="37"/>
  <c r="Q165" i="18"/>
  <c r="AK125" i="32"/>
  <c r="AV101" i="9"/>
  <c r="AW101" i="9"/>
  <c r="AK140" i="45"/>
  <c r="AU82" i="9" s="1"/>
  <c r="AA175" i="18"/>
  <c r="AA176" i="18"/>
  <c r="Z136" i="43"/>
  <c r="AC144" i="61"/>
  <c r="AC135" i="61"/>
  <c r="EB107" i="9"/>
  <c r="EC107" i="9"/>
  <c r="AB159" i="52"/>
  <c r="AB172" i="52"/>
  <c r="AB137" i="52"/>
  <c r="AB151" i="52"/>
  <c r="AB139" i="52"/>
  <c r="CH18" i="9"/>
  <c r="T132" i="48"/>
  <c r="AC132" i="48" s="1"/>
  <c r="T115" i="48"/>
  <c r="T176" i="48" s="1"/>
  <c r="P147" i="45"/>
  <c r="P61" i="45"/>
  <c r="P176" i="45" s="1"/>
  <c r="AC135" i="44"/>
  <c r="AC134" i="44"/>
  <c r="AC133" i="44"/>
  <c r="AC144" i="44"/>
  <c r="AC163" i="44"/>
  <c r="AC123" i="44"/>
  <c r="CR25" i="9"/>
  <c r="CS25" i="9"/>
  <c r="AK170" i="44"/>
  <c r="DX83" i="9" s="1"/>
  <c r="AI170" i="44"/>
  <c r="DX25" i="7" s="1"/>
  <c r="AJ170" i="44"/>
  <c r="DX25" i="9" s="1"/>
  <c r="AC164" i="43"/>
  <c r="AC165" i="43" s="1"/>
  <c r="AK172" i="42"/>
  <c r="ED85" i="9" s="1"/>
  <c r="T61" i="41"/>
  <c r="T176" i="41" s="1"/>
  <c r="T147" i="41"/>
  <c r="AA156" i="41"/>
  <c r="AA159" i="41"/>
  <c r="AA157" i="41"/>
  <c r="AK173" i="40"/>
  <c r="EG87" i="9" s="1"/>
  <c r="AJ173" i="40"/>
  <c r="EG29" i="9" s="1"/>
  <c r="T125" i="39"/>
  <c r="T61" i="39"/>
  <c r="T176" i="39" s="1"/>
  <c r="CG31" i="7"/>
  <c r="CF31" i="7"/>
  <c r="DP31" i="9"/>
  <c r="DQ31" i="9"/>
  <c r="AJ166" i="37"/>
  <c r="DL32" i="9" s="1"/>
  <c r="EC90" i="9"/>
  <c r="EB90" i="9"/>
  <c r="Z163" i="37"/>
  <c r="AI163" i="37" s="1"/>
  <c r="P159" i="36"/>
  <c r="AC125" i="35"/>
  <c r="AC61" i="35"/>
  <c r="AA138" i="34"/>
  <c r="AA137" i="34"/>
  <c r="AA142" i="34"/>
  <c r="AA139" i="34"/>
  <c r="AA61" i="34"/>
  <c r="AA143" i="34"/>
  <c r="AA136" i="34"/>
  <c r="AA141" i="34"/>
  <c r="AJ167" i="34"/>
  <c r="DO35" i="9" s="1"/>
  <c r="AI172" i="34"/>
  <c r="ED35" i="7" s="1"/>
  <c r="AJ172" i="34"/>
  <c r="ED35" i="9" s="1"/>
  <c r="Z130" i="33"/>
  <c r="AI130" i="33" s="1"/>
  <c r="Q36" i="7" s="1"/>
  <c r="P115" i="31"/>
  <c r="CX39" i="9"/>
  <c r="CY39" i="9"/>
  <c r="P61" i="29"/>
  <c r="P176" i="29" s="1"/>
  <c r="P128" i="29"/>
  <c r="AI130" i="29"/>
  <c r="Q40" i="7" s="1"/>
  <c r="AJ130" i="29"/>
  <c r="Z163" i="28"/>
  <c r="AI163" i="28" s="1"/>
  <c r="AK136" i="27"/>
  <c r="AI100" i="9" s="1"/>
  <c r="AJ136" i="27"/>
  <c r="AI42" i="9" s="1"/>
  <c r="AK153" i="27"/>
  <c r="CE100" i="9" s="1"/>
  <c r="AJ153" i="27"/>
  <c r="CE42" i="9" s="1"/>
  <c r="EH101" i="9"/>
  <c r="EI101" i="9"/>
  <c r="AC131" i="25"/>
  <c r="AJ168" i="25"/>
  <c r="DR44" i="9" s="1"/>
  <c r="AK168" i="25"/>
  <c r="DR102" i="9" s="1"/>
  <c r="AJ171" i="24"/>
  <c r="EA45" i="9" s="1"/>
  <c r="AK171" i="24"/>
  <c r="EA103" i="9" s="1"/>
  <c r="Q61" i="23"/>
  <c r="Q176" i="23" s="1"/>
  <c r="Q125" i="23"/>
  <c r="AI125" i="23" s="1"/>
  <c r="H46" i="7" s="1"/>
  <c r="Z130" i="23"/>
  <c r="AI130" i="23" s="1"/>
  <c r="Q46" i="7" s="1"/>
  <c r="AI159" i="23"/>
  <c r="CT46" i="7" s="1"/>
  <c r="T125" i="22"/>
  <c r="T61" i="22"/>
  <c r="T176" i="22" s="1"/>
  <c r="Q47" i="9"/>
  <c r="EH105" i="9"/>
  <c r="EI105" i="9"/>
  <c r="AJ149" i="21"/>
  <c r="BS48" i="9" s="1"/>
  <c r="AK149" i="21"/>
  <c r="BS106" i="9" s="1"/>
  <c r="P132" i="54"/>
  <c r="P61" i="52"/>
  <c r="P176" i="52" s="1"/>
  <c r="Z139" i="43"/>
  <c r="AB132" i="49"/>
  <c r="AI152" i="18"/>
  <c r="CB51" i="7" s="1"/>
  <c r="AJ152" i="18"/>
  <c r="CB51" i="9" s="1"/>
  <c r="AK152" i="18"/>
  <c r="CB109" i="9" s="1"/>
  <c r="DP99" i="9"/>
  <c r="DQ99" i="9"/>
  <c r="AA175" i="43"/>
  <c r="R128" i="57"/>
  <c r="R61" i="57"/>
  <c r="R176" i="57" s="1"/>
  <c r="AB132" i="50"/>
  <c r="DV78" i="9"/>
  <c r="DW78" i="9"/>
  <c r="AA144" i="48"/>
  <c r="AA128" i="48"/>
  <c r="AA126" i="48" s="1"/>
  <c r="AA170" i="48"/>
  <c r="AA157" i="48"/>
  <c r="AA154" i="48" s="1"/>
  <c r="AA161" i="48"/>
  <c r="AK167" i="46"/>
  <c r="DO81" i="9" s="1"/>
  <c r="AJ131" i="43"/>
  <c r="T26" i="9" s="1"/>
  <c r="V26" i="9" s="1"/>
  <c r="AK131" i="43"/>
  <c r="T84" i="9" s="1"/>
  <c r="V84" i="9" s="1"/>
  <c r="AB159" i="39"/>
  <c r="AB154" i="39" s="1"/>
  <c r="Q61" i="37"/>
  <c r="R125" i="37"/>
  <c r="R61" i="37"/>
  <c r="R176" i="37" s="1"/>
  <c r="EL35" i="7"/>
  <c r="EK35" i="7"/>
  <c r="CO94" i="9"/>
  <c r="CP94" i="9"/>
  <c r="AA128" i="32"/>
  <c r="AJ128" i="32" s="1"/>
  <c r="AC145" i="32"/>
  <c r="AC147" i="32"/>
  <c r="AC146" i="32"/>
  <c r="CM37" i="7"/>
  <c r="CL37" i="7"/>
  <c r="CH38" i="7"/>
  <c r="AJ155" i="31"/>
  <c r="AB163" i="30"/>
  <c r="CO40" i="7"/>
  <c r="CP40" i="7"/>
  <c r="CI41" i="7"/>
  <c r="CJ41" i="7"/>
  <c r="AB176" i="25"/>
  <c r="BT44" i="7"/>
  <c r="BU44" i="7"/>
  <c r="R125" i="24"/>
  <c r="R61" i="24"/>
  <c r="R176" i="24" s="1"/>
  <c r="T147" i="24"/>
  <c r="DV45" i="9"/>
  <c r="T61" i="23"/>
  <c r="T176" i="23" s="1"/>
  <c r="T128" i="23"/>
  <c r="AI137" i="22"/>
  <c r="AL47" i="7" s="1"/>
  <c r="AJ137" i="22"/>
  <c r="AL47" i="9" s="1"/>
  <c r="CL47" i="9"/>
  <c r="CM47" i="9"/>
  <c r="AA130" i="55"/>
  <c r="AA132" i="55"/>
  <c r="AA131" i="55"/>
  <c r="CY12" i="9"/>
  <c r="AK130" i="29"/>
  <c r="Z176" i="32"/>
  <c r="CX34" i="9"/>
  <c r="CY34" i="9"/>
  <c r="AI150" i="43"/>
  <c r="BV26" i="7" s="1"/>
  <c r="AJ150" i="43"/>
  <c r="BV26" i="9" s="1"/>
  <c r="AK150" i="43"/>
  <c r="BV84" i="9" s="1"/>
  <c r="Z174" i="43"/>
  <c r="AB147" i="45"/>
  <c r="AB145" i="45"/>
  <c r="AB146" i="45"/>
  <c r="BX53" i="9"/>
  <c r="BW53" i="9"/>
  <c r="AI147" i="64"/>
  <c r="BM55" i="7" s="1"/>
  <c r="BO55" i="7" s="1"/>
  <c r="AB145" i="63"/>
  <c r="AB146" i="63"/>
  <c r="AB147" i="63"/>
  <c r="AJ131" i="63"/>
  <c r="T54" i="9" s="1"/>
  <c r="AK131" i="63"/>
  <c r="T112" i="9" s="1"/>
  <c r="S132" i="51"/>
  <c r="AB132" i="51" s="1"/>
  <c r="S115" i="51"/>
  <c r="Q165" i="54"/>
  <c r="Q115" i="54"/>
  <c r="Q176" i="54" s="1"/>
  <c r="AI176" i="54" s="1"/>
  <c r="CH22" i="7"/>
  <c r="AJ155" i="47"/>
  <c r="AK155" i="47"/>
  <c r="AI140" i="45"/>
  <c r="AU24" i="7" s="1"/>
  <c r="S61" i="45"/>
  <c r="S176" i="45" s="1"/>
  <c r="AC135" i="45"/>
  <c r="Q128" i="45"/>
  <c r="AI128" i="45" s="1"/>
  <c r="AJ128" i="45" s="1"/>
  <c r="Q115" i="45"/>
  <c r="Q176" i="45" s="1"/>
  <c r="AB161" i="45"/>
  <c r="AB128" i="44"/>
  <c r="AB61" i="44"/>
  <c r="CR27" i="9"/>
  <c r="CS27" i="9"/>
  <c r="AC159" i="40"/>
  <c r="AA123" i="39"/>
  <c r="AA144" i="39"/>
  <c r="AA134" i="39"/>
  <c r="AA135" i="39"/>
  <c r="AA163" i="39"/>
  <c r="S61" i="37"/>
  <c r="S147" i="37"/>
  <c r="CV32" i="7"/>
  <c r="CU32" i="7"/>
  <c r="AC137" i="37"/>
  <c r="CN90" i="9"/>
  <c r="EH91" i="9"/>
  <c r="EI91" i="9"/>
  <c r="P128" i="36"/>
  <c r="P115" i="36"/>
  <c r="CF92" i="9"/>
  <c r="CG92" i="9"/>
  <c r="AC176" i="31"/>
  <c r="T96" i="9"/>
  <c r="Z137" i="31"/>
  <c r="AI134" i="30"/>
  <c r="AC39" i="7" s="1"/>
  <c r="CF98" i="9"/>
  <c r="CG98" i="9"/>
  <c r="CL98" i="9"/>
  <c r="CM98" i="9"/>
  <c r="P147" i="28"/>
  <c r="P61" i="28"/>
  <c r="Z151" i="28"/>
  <c r="Z162" i="28"/>
  <c r="AV100" i="9"/>
  <c r="AW100" i="9"/>
  <c r="DS42" i="9"/>
  <c r="DT42" i="9"/>
  <c r="AW43" i="9"/>
  <c r="AV43" i="9"/>
  <c r="AC144" i="26"/>
  <c r="DB43" i="7"/>
  <c r="DA43" i="7"/>
  <c r="Z164" i="26"/>
  <c r="AI164" i="26" s="1"/>
  <c r="DF43" i="7" s="1"/>
  <c r="AC176" i="25"/>
  <c r="AI154" i="25"/>
  <c r="AJ160" i="25"/>
  <c r="CW44" i="9" s="1"/>
  <c r="CW44" i="7"/>
  <c r="CW56" i="7" s="1"/>
  <c r="F19" i="6" s="1"/>
  <c r="AB163" i="25"/>
  <c r="AB61" i="22"/>
  <c r="CI48" i="7"/>
  <c r="CJ48" i="7"/>
  <c r="EC106" i="9"/>
  <c r="EB106" i="9"/>
  <c r="AB136" i="55"/>
  <c r="AB163" i="55"/>
  <c r="Q132" i="23"/>
  <c r="AC61" i="34"/>
  <c r="AI128" i="38"/>
  <c r="N31" i="7" s="1"/>
  <c r="AK162" i="18"/>
  <c r="DC109" i="9" s="1"/>
  <c r="AJ162" i="18"/>
  <c r="DC51" i="9" s="1"/>
  <c r="BX95" i="9"/>
  <c r="BW95" i="9"/>
  <c r="AB176" i="63"/>
  <c r="S61" i="57"/>
  <c r="S176" i="57" s="1"/>
  <c r="AB139" i="50"/>
  <c r="AB134" i="50"/>
  <c r="AB158" i="50"/>
  <c r="AB171" i="50"/>
  <c r="R165" i="45"/>
  <c r="R61" i="45"/>
  <c r="R176" i="45" s="1"/>
  <c r="Z130" i="39"/>
  <c r="AI130" i="39" s="1"/>
  <c r="Q30" i="7" s="1"/>
  <c r="T132" i="39"/>
  <c r="AC132" i="39" s="1"/>
  <c r="Z135" i="39"/>
  <c r="DA32" i="9"/>
  <c r="DB32" i="9"/>
  <c r="AI162" i="37"/>
  <c r="DC32" i="7" s="1"/>
  <c r="AA144" i="37"/>
  <c r="AA135" i="37"/>
  <c r="AA175" i="37" s="1"/>
  <c r="AA163" i="37"/>
  <c r="EI32" i="9"/>
  <c r="EH32" i="9"/>
  <c r="R125" i="36"/>
  <c r="R61" i="36"/>
  <c r="R176" i="36" s="1"/>
  <c r="F33" i="7"/>
  <c r="G33" i="7"/>
  <c r="BW91" i="9"/>
  <c r="BX91" i="9"/>
  <c r="AA61" i="35"/>
  <c r="AA125" i="35"/>
  <c r="AJ125" i="35" s="1"/>
  <c r="AB142" i="35"/>
  <c r="AB143" i="35"/>
  <c r="AJ124" i="34"/>
  <c r="AK124" i="34"/>
  <c r="Z127" i="34"/>
  <c r="AI127" i="34"/>
  <c r="K35" i="7" s="1"/>
  <c r="AJ133" i="34"/>
  <c r="Z35" i="9" s="1"/>
  <c r="AB176" i="33"/>
  <c r="DY37" i="9"/>
  <c r="DZ37" i="9"/>
  <c r="Z139" i="31"/>
  <c r="AB159" i="30"/>
  <c r="AB61" i="30"/>
  <c r="AJ159" i="29"/>
  <c r="CT40" i="9" s="1"/>
  <c r="AK159" i="29"/>
  <c r="CT98" i="9" s="1"/>
  <c r="EI40" i="9"/>
  <c r="EH40" i="9"/>
  <c r="R125" i="28"/>
  <c r="R61" i="28"/>
  <c r="R176" i="28" s="1"/>
  <c r="AA128" i="28"/>
  <c r="EB42" i="7"/>
  <c r="EC42" i="7"/>
  <c r="AI126" i="22"/>
  <c r="Z127" i="22"/>
  <c r="AJ138" i="22"/>
  <c r="AO47" i="9" s="1"/>
  <c r="AC176" i="22"/>
  <c r="CC47" i="7"/>
  <c r="CD47" i="7"/>
  <c r="R48" i="7"/>
  <c r="S48" i="7"/>
  <c r="AC137" i="21"/>
  <c r="AC141" i="21"/>
  <c r="AC136" i="21"/>
  <c r="AC142" i="21"/>
  <c r="AB128" i="59"/>
  <c r="AB126" i="59" s="1"/>
  <c r="AB137" i="59"/>
  <c r="AB133" i="59"/>
  <c r="AJ138" i="29"/>
  <c r="AO40" i="9" s="1"/>
  <c r="Z136" i="51"/>
  <c r="Z162" i="51"/>
  <c r="R50" i="7"/>
  <c r="S50" i="7"/>
  <c r="DW109" i="9"/>
  <c r="DV109" i="9"/>
  <c r="AA147" i="61"/>
  <c r="AA146" i="61"/>
  <c r="AA145" i="61"/>
  <c r="AG51" i="9"/>
  <c r="AH51" i="9"/>
  <c r="AB137" i="47"/>
  <c r="AI155" i="35"/>
  <c r="CH34" i="7" s="1"/>
  <c r="Q90" i="9"/>
  <c r="AJ149" i="62"/>
  <c r="BS53" i="9" s="1"/>
  <c r="AK149" i="62"/>
  <c r="BS111" i="9" s="1"/>
  <c r="AA52" i="7"/>
  <c r="AB52" i="7"/>
  <c r="BQ20" i="7"/>
  <c r="BR20" i="7"/>
  <c r="AC137" i="23"/>
  <c r="R61" i="29"/>
  <c r="R176" i="29" s="1"/>
  <c r="AA154" i="40"/>
  <c r="AA175" i="40" s="1"/>
  <c r="AV106" i="9"/>
  <c r="AW106" i="9"/>
  <c r="Z164" i="43"/>
  <c r="Z165" i="43" s="1"/>
  <c r="Z162" i="57"/>
  <c r="AI162" i="57" s="1"/>
  <c r="DC12" i="7" s="1"/>
  <c r="DE12" i="7" s="1"/>
  <c r="AB139" i="46"/>
  <c r="AJ132" i="18"/>
  <c r="W51" i="9" s="1"/>
  <c r="AK142" i="18"/>
  <c r="BA109" i="9" s="1"/>
  <c r="AI142" i="18"/>
  <c r="BA51" i="7" s="1"/>
  <c r="AJ142" i="18"/>
  <c r="BA51" i="9" s="1"/>
  <c r="AA154" i="45"/>
  <c r="AC136" i="19"/>
  <c r="AC123" i="58"/>
  <c r="Z152" i="20"/>
  <c r="AB140" i="47"/>
  <c r="AK156" i="47"/>
  <c r="CK80" i="9" s="1"/>
  <c r="CM80" i="9" s="1"/>
  <c r="AJ156" i="47"/>
  <c r="CK22" i="9" s="1"/>
  <c r="CM22" i="9" s="1"/>
  <c r="K80" i="9"/>
  <c r="M80" i="9" s="1"/>
  <c r="DY37" i="7"/>
  <c r="DZ37" i="7"/>
  <c r="R125" i="26"/>
  <c r="R61" i="26"/>
  <c r="R176" i="26" s="1"/>
  <c r="DQ43" i="9"/>
  <c r="DP43" i="9"/>
  <c r="Z169" i="26"/>
  <c r="AK160" i="25"/>
  <c r="CW102" i="9" s="1"/>
  <c r="AJ136" i="24"/>
  <c r="AI45" i="9" s="1"/>
  <c r="AW45" i="9"/>
  <c r="AV45" i="9"/>
  <c r="BC46" i="7"/>
  <c r="BB46" i="7"/>
  <c r="DM104" i="9"/>
  <c r="AJ152" i="22"/>
  <c r="CB47" i="9" s="1"/>
  <c r="EB105" i="9"/>
  <c r="EC105" i="9"/>
  <c r="S61" i="52"/>
  <c r="S176" i="52" s="1"/>
  <c r="AB156" i="47"/>
  <c r="T61" i="57"/>
  <c r="P176" i="54"/>
  <c r="P115" i="49"/>
  <c r="P176" i="49" s="1"/>
  <c r="BZ43" i="7"/>
  <c r="CA43" i="7"/>
  <c r="DN26" i="7"/>
  <c r="DM26" i="7"/>
  <c r="AJ130" i="41"/>
  <c r="AK130" i="41"/>
  <c r="AI130" i="41"/>
  <c r="Q28" i="7" s="1"/>
  <c r="S28" i="7" s="1"/>
  <c r="BZ84" i="9"/>
  <c r="AK154" i="63"/>
  <c r="AB140" i="52"/>
  <c r="AB171" i="52"/>
  <c r="AB144" i="52"/>
  <c r="AB150" i="52"/>
  <c r="S47" i="7"/>
  <c r="R47" i="7"/>
  <c r="X32" i="7"/>
  <c r="Y32" i="7"/>
  <c r="AC142" i="50"/>
  <c r="AC163" i="50"/>
  <c r="AC138" i="50"/>
  <c r="AI134" i="22"/>
  <c r="AC47" i="7" s="1"/>
  <c r="AJ134" i="22"/>
  <c r="AC47" i="9" s="1"/>
  <c r="AH43" i="7"/>
  <c r="AG43" i="7"/>
  <c r="AA137" i="51"/>
  <c r="AA139" i="51"/>
  <c r="AA142" i="51"/>
  <c r="Z156" i="57"/>
  <c r="Z141" i="57"/>
  <c r="Z140" i="57"/>
  <c r="AI133" i="29"/>
  <c r="Z40" i="7" s="1"/>
  <c r="BQ26" i="7"/>
  <c r="BR26" i="7"/>
  <c r="AK149" i="49"/>
  <c r="BS78" i="9" s="1"/>
  <c r="AI149" i="49"/>
  <c r="BS20" i="7" s="1"/>
  <c r="AJ149" i="49"/>
  <c r="BS20" i="9" s="1"/>
  <c r="U31" i="7"/>
  <c r="V31" i="7"/>
  <c r="E42" i="9"/>
  <c r="BE33" i="7"/>
  <c r="BF33" i="7"/>
  <c r="AC176" i="33"/>
  <c r="AK127" i="32"/>
  <c r="AJ162" i="38"/>
  <c r="DC31" i="9" s="1"/>
  <c r="DP20" i="7"/>
  <c r="DQ20" i="7"/>
  <c r="DN74" i="9"/>
  <c r="DM74" i="9"/>
  <c r="AI155" i="18"/>
  <c r="CH51" i="7" s="1"/>
  <c r="Y33" i="7"/>
  <c r="X33" i="7"/>
  <c r="AC34" i="7"/>
  <c r="Z144" i="43"/>
  <c r="Z123" i="43"/>
  <c r="AI123" i="43" s="1"/>
  <c r="Z134" i="43"/>
  <c r="Z135" i="43"/>
  <c r="AI172" i="43"/>
  <c r="ED26" i="7" s="1"/>
  <c r="AJ161" i="39"/>
  <c r="CZ30" i="9" s="1"/>
  <c r="AK161" i="39"/>
  <c r="CZ88" i="9" s="1"/>
  <c r="AI161" i="39"/>
  <c r="CZ30" i="7" s="1"/>
  <c r="AI152" i="39"/>
  <c r="CB30" i="7" s="1"/>
  <c r="CY30" i="9"/>
  <c r="CX30" i="9"/>
  <c r="Z144" i="38"/>
  <c r="Z135" i="38"/>
  <c r="CG89" i="9"/>
  <c r="CF89" i="9"/>
  <c r="AB174" i="33"/>
  <c r="AK169" i="32"/>
  <c r="DU95" i="9" s="1"/>
  <c r="AJ169" i="32"/>
  <c r="DU37" i="9" s="1"/>
  <c r="Z131" i="30"/>
  <c r="AI131" i="30" s="1"/>
  <c r="T39" i="7" s="1"/>
  <c r="AK169" i="30"/>
  <c r="DU97" i="9" s="1"/>
  <c r="AJ169" i="30"/>
  <c r="DU39" i="9" s="1"/>
  <c r="AI169" i="30"/>
  <c r="DU39" i="7" s="1"/>
  <c r="DA98" i="9"/>
  <c r="DB98" i="9"/>
  <c r="AB152" i="29"/>
  <c r="T128" i="29"/>
  <c r="T115" i="29"/>
  <c r="BX40" i="9"/>
  <c r="BW40" i="9"/>
  <c r="AC176" i="28"/>
  <c r="AA163" i="28"/>
  <c r="AA135" i="28"/>
  <c r="AA144" i="28"/>
  <c r="EL99" i="9"/>
  <c r="Z135" i="28"/>
  <c r="DM100" i="9"/>
  <c r="DN100" i="9"/>
  <c r="T115" i="27"/>
  <c r="S159" i="26"/>
  <c r="DB101" i="9"/>
  <c r="DA101" i="9"/>
  <c r="AJ135" i="26"/>
  <c r="AF43" i="9" s="1"/>
  <c r="AJ124" i="25"/>
  <c r="AK124" i="25"/>
  <c r="Q132" i="25"/>
  <c r="Q61" i="25"/>
  <c r="Q176" i="25" s="1"/>
  <c r="AK148" i="25"/>
  <c r="BP102" i="9" s="1"/>
  <c r="AC61" i="24"/>
  <c r="AC125" i="24"/>
  <c r="AA164" i="24"/>
  <c r="AA165" i="24"/>
  <c r="AI132" i="53"/>
  <c r="W16" i="7" s="1"/>
  <c r="Y16" i="7" s="1"/>
  <c r="Z132" i="53"/>
  <c r="AC158" i="53"/>
  <c r="CS40" i="9"/>
  <c r="CR40" i="9"/>
  <c r="AB138" i="39"/>
  <c r="AB142" i="39"/>
  <c r="Z149" i="57"/>
  <c r="AI148" i="57"/>
  <c r="AJ148" i="57" s="1"/>
  <c r="BP12" i="9" s="1"/>
  <c r="DE38" i="7"/>
  <c r="DD38" i="7"/>
  <c r="T61" i="21"/>
  <c r="Z146" i="34"/>
  <c r="Z145" i="34"/>
  <c r="Z147" i="34"/>
  <c r="AJ147" i="34" s="1"/>
  <c r="BM35" i="9" s="1"/>
  <c r="AI144" i="34"/>
  <c r="DN33" i="9"/>
  <c r="DM33" i="9"/>
  <c r="AJ142" i="38"/>
  <c r="BA31" i="9" s="1"/>
  <c r="AK169" i="33"/>
  <c r="DU94" i="9" s="1"/>
  <c r="AI169" i="33"/>
  <c r="DU36" i="7" s="1"/>
  <c r="AJ169" i="33"/>
  <c r="DU36" i="9" s="1"/>
  <c r="Z129" i="58"/>
  <c r="Q74" i="9"/>
  <c r="S74" i="9" s="1"/>
  <c r="AB132" i="38"/>
  <c r="AB103" i="9"/>
  <c r="AA103" i="9"/>
  <c r="M31" i="7"/>
  <c r="L31" i="7"/>
  <c r="AB161" i="46"/>
  <c r="AC143" i="43"/>
  <c r="AC140" i="58"/>
  <c r="AC134" i="58"/>
  <c r="AC158" i="58"/>
  <c r="AC138" i="19"/>
  <c r="AB137" i="61"/>
  <c r="AN109" i="9"/>
  <c r="AM109" i="9"/>
  <c r="AK51" i="9"/>
  <c r="AJ51" i="9"/>
  <c r="AA153" i="48"/>
  <c r="AA151" i="48"/>
  <c r="AA168" i="48"/>
  <c r="AA123" i="48"/>
  <c r="AA138" i="48"/>
  <c r="AA139" i="48"/>
  <c r="AC130" i="46"/>
  <c r="AC132" i="46"/>
  <c r="AC131" i="46"/>
  <c r="CG26" i="9"/>
  <c r="CF26" i="9"/>
  <c r="DP26" i="9"/>
  <c r="DQ26" i="9"/>
  <c r="AJ172" i="43"/>
  <c r="ED26" i="9" s="1"/>
  <c r="AC157" i="41"/>
  <c r="AK155" i="41"/>
  <c r="P61" i="41"/>
  <c r="P176" i="41" s="1"/>
  <c r="AI172" i="23"/>
  <c r="ED46" i="7" s="1"/>
  <c r="CS47" i="9"/>
  <c r="CR47" i="9"/>
  <c r="CP48" i="9"/>
  <c r="CO48" i="9"/>
  <c r="AC169" i="21"/>
  <c r="EI106" i="9"/>
  <c r="EH106" i="9"/>
  <c r="DM44" i="9"/>
  <c r="DN44" i="9"/>
  <c r="AJ143" i="24"/>
  <c r="BD45" i="9" s="1"/>
  <c r="CA103" i="9"/>
  <c r="BZ103" i="9"/>
  <c r="AB61" i="24"/>
  <c r="CP45" i="7"/>
  <c r="CO45" i="7"/>
  <c r="AI141" i="24"/>
  <c r="AX45" i="7" s="1"/>
  <c r="AJ139" i="24"/>
  <c r="AR45" i="9" s="1"/>
  <c r="AK139" i="24"/>
  <c r="AR103" i="9" s="1"/>
  <c r="Q147" i="24"/>
  <c r="Q115" i="24"/>
  <c r="AK152" i="24"/>
  <c r="CB103" i="9" s="1"/>
  <c r="AJ152" i="24"/>
  <c r="CB45" i="9" s="1"/>
  <c r="DV103" i="9"/>
  <c r="DW103" i="9"/>
  <c r="AI159" i="22"/>
  <c r="CT47" i="7" s="1"/>
  <c r="DA105" i="9"/>
  <c r="DB105" i="9"/>
  <c r="DZ52" i="7"/>
  <c r="DY52" i="7"/>
  <c r="AI151" i="23"/>
  <c r="BY46" i="7" s="1"/>
  <c r="AI123" i="45"/>
  <c r="Z124" i="45"/>
  <c r="Z125" i="45" s="1"/>
  <c r="AB164" i="36"/>
  <c r="AB165" i="36"/>
  <c r="AJ125" i="62"/>
  <c r="Z143" i="59"/>
  <c r="Z144" i="59"/>
  <c r="Z134" i="59"/>
  <c r="AI134" i="59" s="1"/>
  <c r="AC10" i="7" s="1"/>
  <c r="Z168" i="59"/>
  <c r="AI168" i="59" s="1"/>
  <c r="DR10" i="7" s="1"/>
  <c r="Z151" i="59"/>
  <c r="AK132" i="62"/>
  <c r="W111" i="9" s="1"/>
  <c r="AJ132" i="62"/>
  <c r="W53" i="9" s="1"/>
  <c r="DS39" i="9"/>
  <c r="DT39" i="9"/>
  <c r="AB159" i="58"/>
  <c r="AB172" i="58"/>
  <c r="AB158" i="58"/>
  <c r="AB161" i="58"/>
  <c r="AB133" i="58"/>
  <c r="AB163" i="58"/>
  <c r="CU112" i="9"/>
  <c r="CV112" i="9"/>
  <c r="CH46" i="9"/>
  <c r="CR48" i="9"/>
  <c r="CS48" i="9"/>
  <c r="P61" i="40"/>
  <c r="S128" i="22"/>
  <c r="AK167" i="53"/>
  <c r="DO74" i="9" s="1"/>
  <c r="AC142" i="26"/>
  <c r="AC142" i="59"/>
  <c r="AC171" i="59"/>
  <c r="AC163" i="59"/>
  <c r="AC173" i="59"/>
  <c r="AC161" i="59"/>
  <c r="DP49" i="7"/>
  <c r="DQ49" i="7"/>
  <c r="AK137" i="61"/>
  <c r="AL110" i="9" s="1"/>
  <c r="AI137" i="61"/>
  <c r="AL52" i="7" s="1"/>
  <c r="AJ137" i="61"/>
  <c r="AL52" i="9" s="1"/>
  <c r="Z176" i="61"/>
  <c r="AI176" i="61" s="1"/>
  <c r="CY110" i="9"/>
  <c r="CX110" i="9"/>
  <c r="AK145" i="20"/>
  <c r="T61" i="20"/>
  <c r="T176" i="20" s="1"/>
  <c r="CI10" i="7"/>
  <c r="CJ10" i="7"/>
  <c r="AB163" i="59"/>
  <c r="AB134" i="58"/>
  <c r="AB123" i="58"/>
  <c r="AB171" i="58"/>
  <c r="AB153" i="58"/>
  <c r="AB141" i="58"/>
  <c r="AC133" i="58"/>
  <c r="AC150" i="58"/>
  <c r="R61" i="56"/>
  <c r="R176" i="56" s="1"/>
  <c r="T61" i="56"/>
  <c r="T176" i="56" s="1"/>
  <c r="AB141" i="56"/>
  <c r="AB137" i="55"/>
  <c r="AB139" i="55"/>
  <c r="AB151" i="55"/>
  <c r="Z139" i="53"/>
  <c r="AI139" i="53" s="1"/>
  <c r="AR16" i="7" s="1"/>
  <c r="P61" i="53"/>
  <c r="AB156" i="53"/>
  <c r="EI74" i="9"/>
  <c r="EH74" i="9"/>
  <c r="AB157" i="52"/>
  <c r="AC171" i="52"/>
  <c r="AC170" i="52"/>
  <c r="AC140" i="52"/>
  <c r="AC136" i="52"/>
  <c r="AC168" i="52"/>
  <c r="AC142" i="52"/>
  <c r="AC162" i="52"/>
  <c r="AC153" i="52"/>
  <c r="AC174" i="52"/>
  <c r="AC133" i="52"/>
  <c r="AC135" i="52"/>
  <c r="AC144" i="52"/>
  <c r="AC123" i="52"/>
  <c r="AC128" i="52"/>
  <c r="AC126" i="52" s="1"/>
  <c r="AC139" i="52"/>
  <c r="AC143" i="52"/>
  <c r="AC152" i="52"/>
  <c r="AC151" i="52"/>
  <c r="AC158" i="52"/>
  <c r="AC141" i="52"/>
  <c r="AC161" i="52"/>
  <c r="AC172" i="52"/>
  <c r="AC137" i="52"/>
  <c r="DA31" i="9"/>
  <c r="DB31" i="9"/>
  <c r="AJ170" i="38"/>
  <c r="DX31" i="9" s="1"/>
  <c r="AI170" i="38"/>
  <c r="DX31" i="7" s="1"/>
  <c r="AK170" i="38"/>
  <c r="DX89" i="9" s="1"/>
  <c r="EH89" i="9"/>
  <c r="EI89" i="9"/>
  <c r="Z152" i="28"/>
  <c r="AA132" i="27"/>
  <c r="AJ131" i="27"/>
  <c r="T42" i="9" s="1"/>
  <c r="AI131" i="27"/>
  <c r="T42" i="7" s="1"/>
  <c r="AK131" i="27"/>
  <c r="T100" i="9" s="1"/>
  <c r="AJ137" i="27"/>
  <c r="AL42" i="9" s="1"/>
  <c r="P61" i="31"/>
  <c r="AC162" i="51"/>
  <c r="AC172" i="51"/>
  <c r="AC134" i="51"/>
  <c r="AC128" i="51"/>
  <c r="AC126" i="51" s="1"/>
  <c r="AC143" i="51"/>
  <c r="AC161" i="51"/>
  <c r="AC151" i="51"/>
  <c r="AB153" i="51"/>
  <c r="AB171" i="51"/>
  <c r="AB134" i="51"/>
  <c r="AB157" i="51"/>
  <c r="AB136" i="51"/>
  <c r="AB169" i="19"/>
  <c r="K52" i="9"/>
  <c r="DM10" i="9"/>
  <c r="DN10" i="9"/>
  <c r="AG48" i="9"/>
  <c r="AJ133" i="25"/>
  <c r="Z44" i="9" s="1"/>
  <c r="U45" i="9"/>
  <c r="V45" i="9"/>
  <c r="CY100" i="9"/>
  <c r="CX100" i="9"/>
  <c r="CI91" i="9"/>
  <c r="CJ91" i="9"/>
  <c r="E94" i="9"/>
  <c r="CY21" i="7"/>
  <c r="CX21" i="7"/>
  <c r="Z170" i="26"/>
  <c r="DA46" i="9"/>
  <c r="DB46" i="9"/>
  <c r="EH104" i="9"/>
  <c r="EI104" i="9"/>
  <c r="AC172" i="23"/>
  <c r="R61" i="59"/>
  <c r="R176" i="59" s="1"/>
  <c r="DE46" i="7"/>
  <c r="DD46" i="7"/>
  <c r="Z133" i="43"/>
  <c r="DW21" i="7"/>
  <c r="DV21" i="7"/>
  <c r="CY26" i="7"/>
  <c r="CX26" i="7"/>
  <c r="AC144" i="42"/>
  <c r="X110" i="9"/>
  <c r="Y110" i="9"/>
  <c r="AA164" i="59"/>
  <c r="AA165" i="59" s="1"/>
  <c r="AB168" i="51"/>
  <c r="BQ48" i="7"/>
  <c r="AJ138" i="30"/>
  <c r="AO39" i="9" s="1"/>
  <c r="AJ136" i="30"/>
  <c r="AI39" i="9" s="1"/>
  <c r="AI136" i="30"/>
  <c r="AI39" i="7" s="1"/>
  <c r="AK136" i="30"/>
  <c r="AI97" i="9" s="1"/>
  <c r="Q33" i="9"/>
  <c r="R91" i="9"/>
  <c r="S91" i="9"/>
  <c r="CS87" i="9"/>
  <c r="CR87" i="9"/>
  <c r="AJ125" i="63"/>
  <c r="AK125" i="63"/>
  <c r="AB135" i="63"/>
  <c r="CH47" i="9"/>
  <c r="AJ154" i="22"/>
  <c r="DQ19" i="9"/>
  <c r="DP19" i="9"/>
  <c r="EH17" i="7"/>
  <c r="EI17" i="7"/>
  <c r="CA92" i="9"/>
  <c r="BZ92" i="9"/>
  <c r="DE101" i="9"/>
  <c r="DD101" i="9"/>
  <c r="AK158" i="34"/>
  <c r="AC163" i="55"/>
  <c r="DM49" i="7"/>
  <c r="DN49" i="7"/>
  <c r="AB170" i="57"/>
  <c r="AB128" i="57"/>
  <c r="AB126" i="57" s="1"/>
  <c r="AB138" i="57"/>
  <c r="AB174" i="57"/>
  <c r="AB129" i="57"/>
  <c r="T128" i="18"/>
  <c r="EF40" i="9"/>
  <c r="EE40" i="9"/>
  <c r="AQ51" i="9"/>
  <c r="AP51" i="9"/>
  <c r="AJ130" i="32"/>
  <c r="EB44" i="9"/>
  <c r="EC44" i="9"/>
  <c r="Q115" i="22"/>
  <c r="AC176" i="64"/>
  <c r="AK151" i="64"/>
  <c r="BY113" i="9" s="1"/>
  <c r="CA113" i="9" s="1"/>
  <c r="AJ151" i="64"/>
  <c r="BY55" i="9" s="1"/>
  <c r="CA55" i="9" s="1"/>
  <c r="AI151" i="64"/>
  <c r="BY55" i="7" s="1"/>
  <c r="CA55" i="7" s="1"/>
  <c r="K113" i="9"/>
  <c r="M113" i="9" s="1"/>
  <c r="AK126" i="64"/>
  <c r="BU14" i="9"/>
  <c r="BT14" i="9"/>
  <c r="AI138" i="64"/>
  <c r="AO55" i="7" s="1"/>
  <c r="AQ55" i="7" s="1"/>
  <c r="AJ169" i="64"/>
  <c r="DU55" i="9" s="1"/>
  <c r="DW55" i="9" s="1"/>
  <c r="AI169" i="64"/>
  <c r="DU55" i="7" s="1"/>
  <c r="DW55" i="7" s="1"/>
  <c r="AK169" i="64"/>
  <c r="AI148" i="64"/>
  <c r="BP55" i="7" s="1"/>
  <c r="BR55" i="7" s="1"/>
  <c r="Z149" i="64"/>
  <c r="AK148" i="64"/>
  <c r="BP113" i="9" s="1"/>
  <c r="BR113" i="9" s="1"/>
  <c r="AJ148" i="64"/>
  <c r="BP55" i="9" s="1"/>
  <c r="BR55" i="9" s="1"/>
  <c r="AJ153" i="61"/>
  <c r="CE52" i="9" s="1"/>
  <c r="AK153" i="61"/>
  <c r="CE110" i="9" s="1"/>
  <c r="AI144" i="62"/>
  <c r="Z145" i="62"/>
  <c r="Z146" i="62"/>
  <c r="Z147" i="62"/>
  <c r="Z137" i="62"/>
  <c r="Z139" i="62"/>
  <c r="Z141" i="62"/>
  <c r="Z136" i="62"/>
  <c r="Z138" i="62"/>
  <c r="Z142" i="62"/>
  <c r="Z143" i="62"/>
  <c r="AC170" i="61"/>
  <c r="AC172" i="61"/>
  <c r="AC169" i="61"/>
  <c r="AC174" i="61"/>
  <c r="EH54" i="7"/>
  <c r="EI54" i="7"/>
  <c r="AC146" i="18"/>
  <c r="AC147" i="18"/>
  <c r="AC145" i="18"/>
  <c r="Z172" i="58"/>
  <c r="AB140" i="55"/>
  <c r="AB152" i="55"/>
  <c r="AB158" i="55"/>
  <c r="AB157" i="55"/>
  <c r="AB135" i="55"/>
  <c r="AB164" i="62"/>
  <c r="AB165" i="62" s="1"/>
  <c r="AB138" i="19"/>
  <c r="AB141" i="19"/>
  <c r="AB137" i="19"/>
  <c r="Z141" i="63"/>
  <c r="Z142" i="63"/>
  <c r="Z137" i="63"/>
  <c r="Z138" i="63"/>
  <c r="AK158" i="57"/>
  <c r="CQ70" i="9" s="1"/>
  <c r="CS70" i="9" s="1"/>
  <c r="AJ158" i="57"/>
  <c r="CQ12" i="9" s="1"/>
  <c r="CS12" i="9" s="1"/>
  <c r="AK172" i="61"/>
  <c r="ED110" i="9" s="1"/>
  <c r="AJ172" i="61"/>
  <c r="ED52" i="9" s="1"/>
  <c r="DN79" i="9"/>
  <c r="DM79" i="9"/>
  <c r="AK169" i="45"/>
  <c r="DU82" i="9" s="1"/>
  <c r="AJ169" i="45"/>
  <c r="DU24" i="9" s="1"/>
  <c r="S132" i="42"/>
  <c r="AB132" i="42" s="1"/>
  <c r="S61" i="42"/>
  <c r="S176" i="42" s="1"/>
  <c r="AK172" i="20"/>
  <c r="ED107" i="9" s="1"/>
  <c r="AJ172" i="20"/>
  <c r="ED49" i="9" s="1"/>
  <c r="AI172" i="20"/>
  <c r="ED49" i="7" s="1"/>
  <c r="AJ166" i="57"/>
  <c r="DL12" i="9" s="1"/>
  <c r="DL12" i="7"/>
  <c r="DL56" i="7" s="1"/>
  <c r="F23" i="6" s="1"/>
  <c r="AK166" i="57"/>
  <c r="DL70" i="9" s="1"/>
  <c r="AB163" i="41"/>
  <c r="AB134" i="41"/>
  <c r="AB144" i="41"/>
  <c r="AB135" i="41"/>
  <c r="AC143" i="34"/>
  <c r="AC141" i="34"/>
  <c r="AC137" i="34"/>
  <c r="AC138" i="34"/>
  <c r="AC136" i="34"/>
  <c r="AC142" i="34"/>
  <c r="AC139" i="34"/>
  <c r="AB135" i="33"/>
  <c r="AB144" i="33"/>
  <c r="AB163" i="33"/>
  <c r="AB172" i="30"/>
  <c r="AB170" i="30"/>
  <c r="AB169" i="30"/>
  <c r="AA139" i="28"/>
  <c r="AA143" i="28"/>
  <c r="AA136" i="28"/>
  <c r="AA142" i="28"/>
  <c r="AA138" i="28"/>
  <c r="AA137" i="28"/>
  <c r="AA141" i="28"/>
  <c r="AA61" i="28"/>
  <c r="CD53" i="7"/>
  <c r="CC53" i="7"/>
  <c r="Z174" i="40"/>
  <c r="AI174" i="40" s="1"/>
  <c r="EJ29" i="7" s="1"/>
  <c r="AJ132" i="36"/>
  <c r="W33" i="9" s="1"/>
  <c r="AK132" i="36"/>
  <c r="W91" i="9" s="1"/>
  <c r="AI129" i="33"/>
  <c r="Z131" i="33"/>
  <c r="AC139" i="28"/>
  <c r="AC136" i="28"/>
  <c r="AC137" i="28"/>
  <c r="AC138" i="28"/>
  <c r="Z174" i="20"/>
  <c r="AI174" i="20" s="1"/>
  <c r="EJ49" i="7" s="1"/>
  <c r="Z170" i="20"/>
  <c r="Z169" i="20"/>
  <c r="AK139" i="57"/>
  <c r="AR70" i="9" s="1"/>
  <c r="AJ127" i="58"/>
  <c r="AK127" i="58"/>
  <c r="AC151" i="50"/>
  <c r="AC137" i="50"/>
  <c r="AC123" i="50"/>
  <c r="AC143" i="50"/>
  <c r="AC159" i="50"/>
  <c r="AC144" i="50"/>
  <c r="AC174" i="50"/>
  <c r="AC156" i="50"/>
  <c r="AC134" i="50"/>
  <c r="AC170" i="50"/>
  <c r="AC153" i="50"/>
  <c r="AC172" i="50"/>
  <c r="AC162" i="50"/>
  <c r="AC128" i="50"/>
  <c r="AC126" i="50" s="1"/>
  <c r="AC152" i="50"/>
  <c r="K26" i="7"/>
  <c r="AJ127" i="43"/>
  <c r="T132" i="53"/>
  <c r="AC132" i="53" s="1"/>
  <c r="T115" i="53"/>
  <c r="T176" i="53" s="1"/>
  <c r="EF25" i="7"/>
  <c r="EE25" i="7"/>
  <c r="BZ26" i="7"/>
  <c r="CA26" i="7"/>
  <c r="AC143" i="41"/>
  <c r="AC141" i="41"/>
  <c r="AC142" i="41"/>
  <c r="AC137" i="41"/>
  <c r="AC136" i="41"/>
  <c r="AC138" i="41"/>
  <c r="AC139" i="41"/>
  <c r="AC164" i="37"/>
  <c r="AC165" i="37" s="1"/>
  <c r="AB149" i="34"/>
  <c r="AK148" i="34"/>
  <c r="BP93" i="9" s="1"/>
  <c r="EH96" i="9"/>
  <c r="EI96" i="9"/>
  <c r="AB149" i="29"/>
  <c r="AK148" i="29"/>
  <c r="BP98" i="9" s="1"/>
  <c r="AJ151" i="27"/>
  <c r="BY42" i="9" s="1"/>
  <c r="AI151" i="27"/>
  <c r="BY42" i="7" s="1"/>
  <c r="AK151" i="27"/>
  <c r="BY100" i="9" s="1"/>
  <c r="CP43" i="7"/>
  <c r="CO43" i="7"/>
  <c r="AB164" i="24"/>
  <c r="AB165" i="24" s="1"/>
  <c r="AI131" i="21"/>
  <c r="T48" i="7" s="1"/>
  <c r="Z131" i="21"/>
  <c r="AK126" i="30"/>
  <c r="N97" i="9"/>
  <c r="AK127" i="50"/>
  <c r="AJ127" i="50"/>
  <c r="AI130" i="43"/>
  <c r="Q26" i="7" s="1"/>
  <c r="S26" i="7" s="1"/>
  <c r="AK130" i="43"/>
  <c r="CG26" i="7"/>
  <c r="CF26" i="7"/>
  <c r="AJ151" i="34"/>
  <c r="BY35" i="9" s="1"/>
  <c r="AK135" i="32"/>
  <c r="AF95" i="9" s="1"/>
  <c r="AJ135" i="32"/>
  <c r="AF37" i="9" s="1"/>
  <c r="AI135" i="32"/>
  <c r="AF37" i="7" s="1"/>
  <c r="P61" i="32"/>
  <c r="P176" i="32" s="1"/>
  <c r="P159" i="32"/>
  <c r="F44" i="7"/>
  <c r="G44" i="7"/>
  <c r="AK124" i="24"/>
  <c r="AJ124" i="24"/>
  <c r="AA147" i="24"/>
  <c r="AA146" i="24"/>
  <c r="AA145" i="24"/>
  <c r="AC145" i="23"/>
  <c r="AC146" i="23"/>
  <c r="AC147" i="23"/>
  <c r="AC159" i="58"/>
  <c r="AC161" i="58"/>
  <c r="AC138" i="58"/>
  <c r="AK131" i="64"/>
  <c r="T113" i="9" s="1"/>
  <c r="V113" i="9" s="1"/>
  <c r="AJ131" i="64"/>
  <c r="T55" i="9" s="1"/>
  <c r="V55" i="9" s="1"/>
  <c r="G55" i="8"/>
  <c r="DN53" i="7"/>
  <c r="DM53" i="7"/>
  <c r="Q165" i="62"/>
  <c r="Q61" i="62"/>
  <c r="Q176" i="62" s="1"/>
  <c r="AI176" i="62" s="1"/>
  <c r="P128" i="61"/>
  <c r="P115" i="61"/>
  <c r="P176" i="61" s="1"/>
  <c r="Z136" i="19"/>
  <c r="Z139" i="19"/>
  <c r="Z142" i="19"/>
  <c r="Z138" i="19"/>
  <c r="AI138" i="19" s="1"/>
  <c r="AO50" i="7" s="1"/>
  <c r="Z141" i="19"/>
  <c r="AI141" i="19" s="1"/>
  <c r="AX50" i="7" s="1"/>
  <c r="Z143" i="19"/>
  <c r="DW10" i="7"/>
  <c r="DV10" i="7"/>
  <c r="K12" i="9"/>
  <c r="M12" i="9" s="1"/>
  <c r="CO54" i="7"/>
  <c r="CP54" i="7"/>
  <c r="AC136" i="61"/>
  <c r="AC141" i="61"/>
  <c r="AC139" i="61"/>
  <c r="AB129" i="59"/>
  <c r="AB150" i="59"/>
  <c r="AB134" i="59"/>
  <c r="AB161" i="59"/>
  <c r="AB152" i="59"/>
  <c r="AB156" i="59"/>
  <c r="AB159" i="59"/>
  <c r="AB172" i="59"/>
  <c r="AB171" i="59"/>
  <c r="AB139" i="59"/>
  <c r="AB174" i="59"/>
  <c r="AB135" i="59"/>
  <c r="AB153" i="59"/>
  <c r="Z174" i="51"/>
  <c r="Z143" i="51"/>
  <c r="Z158" i="51"/>
  <c r="Z134" i="51"/>
  <c r="Z135" i="51"/>
  <c r="Z140" i="51"/>
  <c r="Z172" i="51"/>
  <c r="Z150" i="51"/>
  <c r="Z156" i="51"/>
  <c r="Z133" i="51"/>
  <c r="Z163" i="51"/>
  <c r="Z123" i="51"/>
  <c r="Z161" i="51"/>
  <c r="Z141" i="51"/>
  <c r="Z170" i="51"/>
  <c r="Z153" i="51"/>
  <c r="Z144" i="51"/>
  <c r="AK152" i="43"/>
  <c r="CB84" i="9" s="1"/>
  <c r="AJ152" i="43"/>
  <c r="CB26" i="9" s="1"/>
  <c r="AK161" i="42"/>
  <c r="CZ85" i="9" s="1"/>
  <c r="DB85" i="9" s="1"/>
  <c r="AJ161" i="42"/>
  <c r="CZ27" i="9" s="1"/>
  <c r="DB27" i="9" s="1"/>
  <c r="Z144" i="41"/>
  <c r="Z135" i="41"/>
  <c r="Z163" i="41"/>
  <c r="Z134" i="41"/>
  <c r="Z123" i="41"/>
  <c r="Z133" i="41"/>
  <c r="AI148" i="58"/>
  <c r="BP11" i="7" s="1"/>
  <c r="Z149" i="58"/>
  <c r="AB157" i="44"/>
  <c r="AB159" i="44"/>
  <c r="AB156" i="44"/>
  <c r="AB123" i="42"/>
  <c r="AB144" i="42"/>
  <c r="AB163" i="42"/>
  <c r="AB133" i="42"/>
  <c r="AB134" i="42"/>
  <c r="AB135" i="42"/>
  <c r="Z123" i="53"/>
  <c r="Z135" i="53"/>
  <c r="Z161" i="53"/>
  <c r="Z141" i="53"/>
  <c r="Z136" i="53"/>
  <c r="Z134" i="53"/>
  <c r="Z137" i="53"/>
  <c r="Z151" i="53"/>
  <c r="Z170" i="53"/>
  <c r="Z128" i="53"/>
  <c r="Z168" i="53"/>
  <c r="Z159" i="53"/>
  <c r="AI159" i="53" s="1"/>
  <c r="CT16" i="7" s="1"/>
  <c r="CV16" i="7" s="1"/>
  <c r="Z150" i="53"/>
  <c r="Z162" i="53"/>
  <c r="Z174" i="53"/>
  <c r="Z172" i="53"/>
  <c r="Z156" i="53"/>
  <c r="Z140" i="53"/>
  <c r="Z142" i="53"/>
  <c r="Z138" i="53"/>
  <c r="Z144" i="53"/>
  <c r="Z171" i="53"/>
  <c r="Z153" i="53"/>
  <c r="Z143" i="53"/>
  <c r="Z157" i="53"/>
  <c r="Z152" i="53"/>
  <c r="Z158" i="53"/>
  <c r="Z133" i="53"/>
  <c r="Z163" i="53"/>
  <c r="P128" i="44"/>
  <c r="P61" i="44"/>
  <c r="AK153" i="37"/>
  <c r="CE90" i="9" s="1"/>
  <c r="AJ153" i="37"/>
  <c r="CE32" i="9" s="1"/>
  <c r="AB143" i="36"/>
  <c r="AK143" i="36" s="1"/>
  <c r="BD91" i="9" s="1"/>
  <c r="AB139" i="36"/>
  <c r="AB137" i="36"/>
  <c r="AB141" i="36"/>
  <c r="AC143" i="33"/>
  <c r="AC142" i="33"/>
  <c r="AC136" i="33"/>
  <c r="AC138" i="33"/>
  <c r="AK152" i="31"/>
  <c r="CB96" i="9" s="1"/>
  <c r="AJ152" i="31"/>
  <c r="CB38" i="9" s="1"/>
  <c r="T147" i="31"/>
  <c r="AC147" i="31" s="1"/>
  <c r="T115" i="31"/>
  <c r="AA149" i="29"/>
  <c r="AJ148" i="29"/>
  <c r="BP40" i="9" s="1"/>
  <c r="AK168" i="29"/>
  <c r="DR98" i="9" s="1"/>
  <c r="AJ168" i="29"/>
  <c r="DR40" i="9" s="1"/>
  <c r="AB151" i="28"/>
  <c r="AB152" i="28"/>
  <c r="Z138" i="42"/>
  <c r="Z142" i="42"/>
  <c r="Z141" i="42"/>
  <c r="Z136" i="42"/>
  <c r="AI136" i="42" s="1"/>
  <c r="AI27" i="7" s="1"/>
  <c r="AK27" i="7" s="1"/>
  <c r="Z143" i="42"/>
  <c r="Z137" i="42"/>
  <c r="AC139" i="63"/>
  <c r="AC136" i="63"/>
  <c r="AC138" i="63"/>
  <c r="AC142" i="63"/>
  <c r="AW54" i="7"/>
  <c r="AV54" i="7"/>
  <c r="CL53" i="7"/>
  <c r="CM53" i="7"/>
  <c r="AB138" i="20"/>
  <c r="AB136" i="20"/>
  <c r="AB175" i="20" s="1"/>
  <c r="AB142" i="20"/>
  <c r="AB141" i="20"/>
  <c r="AB143" i="20"/>
  <c r="AB139" i="20"/>
  <c r="AB137" i="20"/>
  <c r="Z174" i="57"/>
  <c r="AJ152" i="62"/>
  <c r="CB53" i="9" s="1"/>
  <c r="AK152" i="62"/>
  <c r="CB111" i="9" s="1"/>
  <c r="AJ170" i="61"/>
  <c r="DX52" i="9" s="1"/>
  <c r="AK170" i="61"/>
  <c r="DX110" i="9" s="1"/>
  <c r="AJ160" i="18"/>
  <c r="CW51" i="9" s="1"/>
  <c r="AK160" i="18"/>
  <c r="CW109" i="9" s="1"/>
  <c r="AJ170" i="19"/>
  <c r="DX50" i="9" s="1"/>
  <c r="AK170" i="19"/>
  <c r="DX108" i="9" s="1"/>
  <c r="P132" i="46"/>
  <c r="P115" i="46"/>
  <c r="P176" i="46" s="1"/>
  <c r="AJ148" i="47"/>
  <c r="BP22" i="9" s="1"/>
  <c r="AK148" i="47"/>
  <c r="BP80" i="9" s="1"/>
  <c r="AJ141" i="44"/>
  <c r="AX25" i="9" s="1"/>
  <c r="AZ25" i="9" s="1"/>
  <c r="AB170" i="44"/>
  <c r="AB174" i="44"/>
  <c r="AB172" i="44"/>
  <c r="AI129" i="42"/>
  <c r="Z130" i="42"/>
  <c r="AI130" i="42" s="1"/>
  <c r="Q27" i="7" s="1"/>
  <c r="S27" i="7" s="1"/>
  <c r="Z132" i="42"/>
  <c r="AI132" i="42" s="1"/>
  <c r="W27" i="7" s="1"/>
  <c r="Y27" i="7" s="1"/>
  <c r="AJ138" i="19"/>
  <c r="AO50" i="9" s="1"/>
  <c r="AC140" i="57"/>
  <c r="AJ153" i="45"/>
  <c r="CE24" i="9" s="1"/>
  <c r="AK153" i="45"/>
  <c r="CE82" i="9" s="1"/>
  <c r="Z142" i="44"/>
  <c r="Z138" i="44"/>
  <c r="Z143" i="44"/>
  <c r="AI143" i="44" s="1"/>
  <c r="BD25" i="7" s="1"/>
  <c r="BF25" i="7" s="1"/>
  <c r="AK150" i="41"/>
  <c r="BV86" i="9" s="1"/>
  <c r="AJ150" i="41"/>
  <c r="BV28" i="9" s="1"/>
  <c r="CJ29" i="7"/>
  <c r="CI29" i="7"/>
  <c r="F32" i="7"/>
  <c r="G32" i="7"/>
  <c r="AC151" i="30"/>
  <c r="AC162" i="30"/>
  <c r="AK139" i="29"/>
  <c r="AR98" i="9" s="1"/>
  <c r="AJ139" i="29"/>
  <c r="AR40" i="9" s="1"/>
  <c r="DM19" i="9"/>
  <c r="DN19" i="9"/>
  <c r="AB128" i="40"/>
  <c r="AB61" i="40"/>
  <c r="S165" i="37"/>
  <c r="S115" i="37"/>
  <c r="AB164" i="35"/>
  <c r="AB165" i="35" s="1"/>
  <c r="AJ164" i="35"/>
  <c r="AK164" i="35"/>
  <c r="Z143" i="31"/>
  <c r="Z152" i="30"/>
  <c r="Z151" i="30"/>
  <c r="Z162" i="30"/>
  <c r="AI164" i="18"/>
  <c r="DF51" i="7" s="1"/>
  <c r="AJ174" i="63"/>
  <c r="EJ54" i="9" s="1"/>
  <c r="R61" i="20"/>
  <c r="R176" i="20" s="1"/>
  <c r="R132" i="20"/>
  <c r="AA132" i="20" s="1"/>
  <c r="DV20" i="7"/>
  <c r="DW20" i="7"/>
  <c r="EI23" i="7"/>
  <c r="EH23" i="7"/>
  <c r="AK158" i="45"/>
  <c r="CQ82" i="9" s="1"/>
  <c r="AJ158" i="45"/>
  <c r="CQ24" i="9" s="1"/>
  <c r="AB141" i="43"/>
  <c r="AB139" i="43"/>
  <c r="AB136" i="43"/>
  <c r="AB137" i="43"/>
  <c r="AB143" i="43"/>
  <c r="AB142" i="43"/>
  <c r="AB61" i="43"/>
  <c r="AB138" i="43"/>
  <c r="AK148" i="42"/>
  <c r="BP85" i="9" s="1"/>
  <c r="AI148" i="42"/>
  <c r="BP27" i="7" s="1"/>
  <c r="AJ148" i="42"/>
  <c r="BP27" i="9" s="1"/>
  <c r="DW87" i="9"/>
  <c r="DV87" i="9"/>
  <c r="AK159" i="34"/>
  <c r="CT93" i="9" s="1"/>
  <c r="AJ159" i="34"/>
  <c r="CT35" i="9" s="1"/>
  <c r="CG95" i="9"/>
  <c r="CF95" i="9"/>
  <c r="DA37" i="9"/>
  <c r="DB37" i="9"/>
  <c r="Z144" i="30"/>
  <c r="AI144" i="30"/>
  <c r="T128" i="28"/>
  <c r="T61" i="28"/>
  <c r="T176" i="28" s="1"/>
  <c r="DT99" i="9"/>
  <c r="DS99" i="9"/>
  <c r="Z146" i="27"/>
  <c r="AI146" i="27" s="1"/>
  <c r="BJ42" i="7" s="1"/>
  <c r="Z145" i="27"/>
  <c r="Z147" i="27"/>
  <c r="AI147" i="27" s="1"/>
  <c r="BM42" i="7" s="1"/>
  <c r="S147" i="26"/>
  <c r="AB147" i="26" s="1"/>
  <c r="S61" i="26"/>
  <c r="S176" i="26" s="1"/>
  <c r="AK141" i="25"/>
  <c r="AX102" i="9" s="1"/>
  <c r="Z125" i="24"/>
  <c r="AI125" i="24" s="1"/>
  <c r="H45" i="7" s="1"/>
  <c r="Z61" i="24"/>
  <c r="AI124" i="23"/>
  <c r="E46" i="7" s="1"/>
  <c r="AJ124" i="23"/>
  <c r="AK124" i="23"/>
  <c r="AJ142" i="23"/>
  <c r="BA46" i="9" s="1"/>
  <c r="AK142" i="23"/>
  <c r="BA104" i="9" s="1"/>
  <c r="CM48" i="7"/>
  <c r="CL48" i="7"/>
  <c r="DS48" i="7"/>
  <c r="DT48" i="7"/>
  <c r="P128" i="21"/>
  <c r="P115" i="21"/>
  <c r="P176" i="21" s="1"/>
  <c r="AB149" i="52"/>
  <c r="AK148" i="52"/>
  <c r="BP75" i="9" s="1"/>
  <c r="T159" i="30"/>
  <c r="T61" i="30"/>
  <c r="T176" i="30" s="1"/>
  <c r="AB99" i="9"/>
  <c r="AA99" i="9"/>
  <c r="DP32" i="9"/>
  <c r="DQ32" i="9"/>
  <c r="AZ51" i="9"/>
  <c r="AY51" i="9"/>
  <c r="AI148" i="56"/>
  <c r="BP13" i="7" s="1"/>
  <c r="Z149" i="56"/>
  <c r="S147" i="28"/>
  <c r="AB147" i="28" s="1"/>
  <c r="AJ141" i="43"/>
  <c r="AX26" i="9" s="1"/>
  <c r="AZ26" i="9" s="1"/>
  <c r="AK141" i="43"/>
  <c r="AX84" i="9" s="1"/>
  <c r="AZ84" i="9" s="1"/>
  <c r="T61" i="40"/>
  <c r="T176" i="40" s="1"/>
  <c r="Z149" i="19"/>
  <c r="AJ148" i="19"/>
  <c r="BP50" i="9" s="1"/>
  <c r="AI148" i="19"/>
  <c r="BP50" i="7" s="1"/>
  <c r="AB174" i="43"/>
  <c r="AJ162" i="42"/>
  <c r="DC27" i="9" s="1"/>
  <c r="DE27" i="9" s="1"/>
  <c r="AI162" i="42"/>
  <c r="DC27" i="7" s="1"/>
  <c r="DE27" i="7" s="1"/>
  <c r="AK162" i="42"/>
  <c r="DC85" i="9" s="1"/>
  <c r="DE85" i="9" s="1"/>
  <c r="Z156" i="41"/>
  <c r="Z172" i="40"/>
  <c r="Z171" i="40"/>
  <c r="Z170" i="40"/>
  <c r="AB61" i="39"/>
  <c r="AB128" i="39"/>
  <c r="P176" i="37"/>
  <c r="AC152" i="36"/>
  <c r="AC151" i="36"/>
  <c r="AC162" i="36"/>
  <c r="AJ131" i="35"/>
  <c r="T34" i="9" s="1"/>
  <c r="AK131" i="35"/>
  <c r="T92" i="9" s="1"/>
  <c r="Q61" i="33"/>
  <c r="Q176" i="33" s="1"/>
  <c r="Q132" i="33"/>
  <c r="DY98" i="9"/>
  <c r="DZ98" i="9"/>
  <c r="AJ149" i="27"/>
  <c r="BS42" i="9" s="1"/>
  <c r="AK149" i="27"/>
  <c r="BS100" i="9" s="1"/>
  <c r="AA141" i="25"/>
  <c r="AJ141" i="25" s="1"/>
  <c r="AX44" i="9" s="1"/>
  <c r="AA137" i="25"/>
  <c r="AA139" i="25"/>
  <c r="AA143" i="25"/>
  <c r="AJ143" i="25" s="1"/>
  <c r="BD44" i="9" s="1"/>
  <c r="AA138" i="25"/>
  <c r="AA136" i="25"/>
  <c r="AA142" i="25"/>
  <c r="AI159" i="25"/>
  <c r="CT44" i="7" s="1"/>
  <c r="AJ159" i="25"/>
  <c r="CT44" i="9" s="1"/>
  <c r="AJ132" i="24"/>
  <c r="AK132" i="24"/>
  <c r="W103" i="9" s="1"/>
  <c r="AB143" i="24"/>
  <c r="AK143" i="24" s="1"/>
  <c r="BD103" i="9" s="1"/>
  <c r="AB136" i="24"/>
  <c r="AB138" i="24"/>
  <c r="AB141" i="24"/>
  <c r="AK141" i="24" s="1"/>
  <c r="AX103" i="9" s="1"/>
  <c r="Z164" i="23"/>
  <c r="Z165" i="23"/>
  <c r="Q125" i="22"/>
  <c r="AI125" i="22" s="1"/>
  <c r="Q61" i="22"/>
  <c r="Q176" i="22" s="1"/>
  <c r="Z148" i="22"/>
  <c r="AI148" i="22" s="1"/>
  <c r="BP47" i="7" s="1"/>
  <c r="EI47" i="9"/>
  <c r="EH47" i="9"/>
  <c r="AC159" i="53"/>
  <c r="AI142" i="43"/>
  <c r="BA26" i="7" s="1"/>
  <c r="AK142" i="43"/>
  <c r="BA84" i="9" s="1"/>
  <c r="AJ142" i="43"/>
  <c r="BA26" i="9" s="1"/>
  <c r="AI132" i="49"/>
  <c r="W20" i="7" s="1"/>
  <c r="Y20" i="7" s="1"/>
  <c r="AK132" i="49"/>
  <c r="W78" i="9" s="1"/>
  <c r="Y78" i="9" s="1"/>
  <c r="E51" i="9"/>
  <c r="DP41" i="9"/>
  <c r="DQ41" i="9"/>
  <c r="AJ152" i="36"/>
  <c r="CB33" i="9" s="1"/>
  <c r="AI152" i="36"/>
  <c r="CB33" i="7" s="1"/>
  <c r="AK152" i="36"/>
  <c r="CB91" i="9" s="1"/>
  <c r="AB142" i="19"/>
  <c r="CO49" i="7"/>
  <c r="CP49" i="7"/>
  <c r="DV20" i="9"/>
  <c r="DW20" i="9"/>
  <c r="AJ159" i="39"/>
  <c r="CT30" i="9" s="1"/>
  <c r="CV31" i="9"/>
  <c r="CU31" i="9"/>
  <c r="DW33" i="9"/>
  <c r="AK156" i="33"/>
  <c r="CK94" i="9" s="1"/>
  <c r="AJ156" i="33"/>
  <c r="K37" i="9"/>
  <c r="Q147" i="32"/>
  <c r="Q61" i="32"/>
  <c r="Q176" i="32" s="1"/>
  <c r="CU37" i="7"/>
  <c r="CV37" i="7"/>
  <c r="AK132" i="29"/>
  <c r="W98" i="9" s="1"/>
  <c r="AJ132" i="29"/>
  <c r="W40" i="9" s="1"/>
  <c r="CV40" i="7"/>
  <c r="CU40" i="7"/>
  <c r="AI144" i="27"/>
  <c r="AJ160" i="26"/>
  <c r="CW43" i="9" s="1"/>
  <c r="AK160" i="26"/>
  <c r="CW101" i="9" s="1"/>
  <c r="AA149" i="25"/>
  <c r="G36" i="8" s="1"/>
  <c r="G35" i="8"/>
  <c r="AD45" i="7"/>
  <c r="AE45" i="7"/>
  <c r="AI135" i="23"/>
  <c r="AF46" i="7" s="1"/>
  <c r="AK135" i="23"/>
  <c r="AF104" i="9" s="1"/>
  <c r="AJ135" i="23"/>
  <c r="AF46" i="9" s="1"/>
  <c r="AI127" i="21"/>
  <c r="K48" i="7" s="1"/>
  <c r="Z128" i="21"/>
  <c r="AI128" i="21" s="1"/>
  <c r="N48" i="7" s="1"/>
  <c r="Z131" i="62"/>
  <c r="AI131" i="62"/>
  <c r="T53" i="7" s="1"/>
  <c r="AB141" i="18"/>
  <c r="AK141" i="18" s="1"/>
  <c r="AX109" i="9" s="1"/>
  <c r="AJ142" i="59"/>
  <c r="BA10" i="9" s="1"/>
  <c r="AK142" i="59"/>
  <c r="BA68" i="9" s="1"/>
  <c r="AJ159" i="62"/>
  <c r="CT53" i="9" s="1"/>
  <c r="AK159" i="62"/>
  <c r="CT111" i="9" s="1"/>
  <c r="AB136" i="18"/>
  <c r="AK140" i="19"/>
  <c r="AU108" i="9" s="1"/>
  <c r="AJ140" i="19"/>
  <c r="AU50" i="9" s="1"/>
  <c r="AB144" i="57"/>
  <c r="AC134" i="61"/>
  <c r="AC133" i="61"/>
  <c r="AI140" i="20"/>
  <c r="AU49" i="7" s="1"/>
  <c r="AK140" i="20"/>
  <c r="AU107" i="9" s="1"/>
  <c r="AJ140" i="20"/>
  <c r="AU49" i="9" s="1"/>
  <c r="AK169" i="53"/>
  <c r="DU74" i="9" s="1"/>
  <c r="AJ169" i="53"/>
  <c r="DU16" i="9" s="1"/>
  <c r="EH78" i="9"/>
  <c r="EI78" i="9"/>
  <c r="AB138" i="47"/>
  <c r="AB152" i="47"/>
  <c r="AB172" i="47"/>
  <c r="AB162" i="47"/>
  <c r="AB136" i="47"/>
  <c r="AB168" i="47"/>
  <c r="AB133" i="47"/>
  <c r="AB150" i="47"/>
  <c r="AB151" i="47"/>
  <c r="AB123" i="47"/>
  <c r="AB174" i="47"/>
  <c r="AB153" i="47"/>
  <c r="AB161" i="47"/>
  <c r="AB143" i="47"/>
  <c r="AB134" i="47"/>
  <c r="DP23" i="7"/>
  <c r="DQ23" i="7"/>
  <c r="AJ138" i="45"/>
  <c r="AO24" i="9" s="1"/>
  <c r="AQ24" i="9" s="1"/>
  <c r="AK138" i="45"/>
  <c r="AO82" i="9" s="1"/>
  <c r="AQ82" i="9" s="1"/>
  <c r="AJ155" i="44"/>
  <c r="AK155" i="44"/>
  <c r="P147" i="44"/>
  <c r="P115" i="44"/>
  <c r="Z163" i="63"/>
  <c r="AI163" i="63" s="1"/>
  <c r="Z144" i="63"/>
  <c r="AB144" i="62"/>
  <c r="AB135" i="62"/>
  <c r="DV76" i="9"/>
  <c r="DW76" i="9"/>
  <c r="R125" i="49"/>
  <c r="R61" i="49"/>
  <c r="R176" i="49" s="1"/>
  <c r="AC134" i="45"/>
  <c r="AC123" i="45"/>
  <c r="AC133" i="45"/>
  <c r="AC175" i="45" s="1"/>
  <c r="AB174" i="45"/>
  <c r="AB170" i="45"/>
  <c r="AB171" i="45"/>
  <c r="AB172" i="45"/>
  <c r="AC139" i="42"/>
  <c r="AC142" i="42"/>
  <c r="AC137" i="42"/>
  <c r="AB172" i="48"/>
  <c r="AI172" i="47"/>
  <c r="ED22" i="7" s="1"/>
  <c r="DT29" i="7"/>
  <c r="DS29" i="7"/>
  <c r="CQ30" i="7"/>
  <c r="AK158" i="39"/>
  <c r="CQ88" i="9" s="1"/>
  <c r="AJ158" i="39"/>
  <c r="CQ30" i="9" s="1"/>
  <c r="AW31" i="7"/>
  <c r="AV31" i="7"/>
  <c r="AJ160" i="38"/>
  <c r="CW31" i="9" s="1"/>
  <c r="CW56" i="9" s="1"/>
  <c r="AK160" i="38"/>
  <c r="CW89" i="9" s="1"/>
  <c r="CP33" i="7"/>
  <c r="CO33" i="7"/>
  <c r="AK174" i="35"/>
  <c r="EJ92" i="9" s="1"/>
  <c r="AJ174" i="35"/>
  <c r="EJ34" i="9" s="1"/>
  <c r="Z138" i="32"/>
  <c r="AI138" i="32"/>
  <c r="AO37" i="7" s="1"/>
  <c r="AI135" i="31"/>
  <c r="AF38" i="7" s="1"/>
  <c r="Z163" i="31"/>
  <c r="Z135" i="31"/>
  <c r="AB172" i="31"/>
  <c r="AB174" i="31"/>
  <c r="AK174" i="31" s="1"/>
  <c r="EJ96" i="9" s="1"/>
  <c r="AJ166" i="30"/>
  <c r="DL39" i="9" s="1"/>
  <c r="AK166" i="30"/>
  <c r="DL97" i="9" s="1"/>
  <c r="Z125" i="28"/>
  <c r="Z61" i="28"/>
  <c r="T125" i="54"/>
  <c r="DB50" i="7"/>
  <c r="DA50" i="7"/>
  <c r="Z151" i="58"/>
  <c r="AI151" i="58"/>
  <c r="BY11" i="7" s="1"/>
  <c r="Z123" i="58"/>
  <c r="Z152" i="58"/>
  <c r="Z135" i="58"/>
  <c r="Z159" i="58"/>
  <c r="Z128" i="58"/>
  <c r="Z158" i="58"/>
  <c r="Z141" i="58"/>
  <c r="Z134" i="58"/>
  <c r="Z137" i="58"/>
  <c r="Z142" i="58"/>
  <c r="Z139" i="58"/>
  <c r="Z153" i="58"/>
  <c r="Z144" i="58"/>
  <c r="Z162" i="58"/>
  <c r="Z161" i="58"/>
  <c r="Z170" i="58"/>
  <c r="Z168" i="58"/>
  <c r="Z140" i="58"/>
  <c r="M12" i="7"/>
  <c r="AK127" i="42"/>
  <c r="AJ127" i="42"/>
  <c r="Z141" i="40"/>
  <c r="AI141" i="40" s="1"/>
  <c r="AX29" i="7" s="1"/>
  <c r="AZ29" i="7" s="1"/>
  <c r="P115" i="40"/>
  <c r="P132" i="40"/>
  <c r="AC171" i="39"/>
  <c r="AC170" i="39"/>
  <c r="AC174" i="39"/>
  <c r="AC172" i="39"/>
  <c r="Z127" i="37"/>
  <c r="AC152" i="35"/>
  <c r="AC151" i="35"/>
  <c r="EB34" i="9"/>
  <c r="EC34" i="9"/>
  <c r="AJ134" i="34"/>
  <c r="AC35" i="9" s="1"/>
  <c r="AK134" i="34"/>
  <c r="AC93" i="9" s="1"/>
  <c r="AJ169" i="34"/>
  <c r="DU35" i="9" s="1"/>
  <c r="AK169" i="34"/>
  <c r="DU93" i="9" s="1"/>
  <c r="Z138" i="33"/>
  <c r="Z143" i="33"/>
  <c r="AI143" i="33" s="1"/>
  <c r="BD36" i="7" s="1"/>
  <c r="Z137" i="33"/>
  <c r="EB37" i="7"/>
  <c r="EC37" i="7"/>
  <c r="DA37" i="7"/>
  <c r="DB37" i="7"/>
  <c r="AB151" i="31"/>
  <c r="AB162" i="31"/>
  <c r="AK162" i="31" s="1"/>
  <c r="DC96" i="9" s="1"/>
  <c r="AC143" i="30"/>
  <c r="AC141" i="30"/>
  <c r="AC137" i="30"/>
  <c r="AC136" i="30"/>
  <c r="AJ171" i="30"/>
  <c r="EA39" i="9" s="1"/>
  <c r="AK171" i="30"/>
  <c r="EA97" i="9" s="1"/>
  <c r="F41" i="7"/>
  <c r="G41" i="7"/>
  <c r="J55" i="7"/>
  <c r="DB112" i="9"/>
  <c r="DA112" i="9"/>
  <c r="AB143" i="18"/>
  <c r="AB164" i="19"/>
  <c r="AB165" i="19"/>
  <c r="T147" i="56"/>
  <c r="T115" i="56"/>
  <c r="T61" i="50"/>
  <c r="T176" i="50" s="1"/>
  <c r="P128" i="48"/>
  <c r="P61" i="48"/>
  <c r="P176" i="48" s="1"/>
  <c r="AK155" i="48"/>
  <c r="S132" i="46"/>
  <c r="AB132" i="46" s="1"/>
  <c r="S115" i="46"/>
  <c r="S176" i="46" s="1"/>
  <c r="AB150" i="43"/>
  <c r="AB151" i="43"/>
  <c r="K30" i="7"/>
  <c r="AK127" i="39"/>
  <c r="AB151" i="38"/>
  <c r="AB162" i="38"/>
  <c r="AI152" i="37"/>
  <c r="CB32" i="7" s="1"/>
  <c r="AK152" i="37"/>
  <c r="CB90" i="9" s="1"/>
  <c r="AB32" i="7"/>
  <c r="AA32" i="7"/>
  <c r="DV32" i="7"/>
  <c r="DW32" i="7"/>
  <c r="CX33" i="9"/>
  <c r="CY33" i="9"/>
  <c r="AC151" i="34"/>
  <c r="AC162" i="34"/>
  <c r="AC152" i="34"/>
  <c r="CL35" i="7"/>
  <c r="CM35" i="7"/>
  <c r="AC139" i="32"/>
  <c r="AC136" i="32"/>
  <c r="AC142" i="32"/>
  <c r="AC141" i="32"/>
  <c r="AC175" i="32" s="1"/>
  <c r="AC138" i="32"/>
  <c r="AK159" i="31"/>
  <c r="CT96" i="9" s="1"/>
  <c r="AJ159" i="31"/>
  <c r="CT38" i="9" s="1"/>
  <c r="DB38" i="7"/>
  <c r="DA38" i="7"/>
  <c r="Z148" i="30"/>
  <c r="AK171" i="29"/>
  <c r="EA98" i="9" s="1"/>
  <c r="AJ171" i="29"/>
  <c r="EA40" i="9" s="1"/>
  <c r="DP40" i="9"/>
  <c r="DQ40" i="9"/>
  <c r="CP99" i="9"/>
  <c r="CO99" i="9"/>
  <c r="T132" i="27"/>
  <c r="AC132" i="27" s="1"/>
  <c r="T61" i="27"/>
  <c r="T176" i="27" s="1"/>
  <c r="AB136" i="27"/>
  <c r="AB137" i="27"/>
  <c r="AB141" i="27"/>
  <c r="AK141" i="27" s="1"/>
  <c r="AX100" i="9" s="1"/>
  <c r="AB138" i="27"/>
  <c r="EL42" i="7"/>
  <c r="EK42" i="7"/>
  <c r="AC164" i="27"/>
  <c r="AC165" i="27" s="1"/>
  <c r="AB172" i="26"/>
  <c r="AB169" i="26"/>
  <c r="AB170" i="26"/>
  <c r="AB174" i="26"/>
  <c r="T61" i="25"/>
  <c r="T176" i="25" s="1"/>
  <c r="T132" i="25"/>
  <c r="AC132" i="25" s="1"/>
  <c r="CH44" i="7"/>
  <c r="AK155" i="25"/>
  <c r="AC141" i="24"/>
  <c r="AC143" i="24"/>
  <c r="AC137" i="24"/>
  <c r="AC139" i="24"/>
  <c r="P61" i="23"/>
  <c r="P176" i="23" s="1"/>
  <c r="P125" i="23"/>
  <c r="AC136" i="22"/>
  <c r="AC139" i="22"/>
  <c r="AC137" i="22"/>
  <c r="AC138" i="22"/>
  <c r="AC143" i="22"/>
  <c r="AC141" i="22"/>
  <c r="AI142" i="22"/>
  <c r="BA47" i="7" s="1"/>
  <c r="AJ142" i="22"/>
  <c r="BA47" i="9" s="1"/>
  <c r="AK142" i="22"/>
  <c r="BA105" i="9" s="1"/>
  <c r="Z146" i="22"/>
  <c r="AI146" i="22" s="1"/>
  <c r="BJ47" i="7" s="1"/>
  <c r="AC135" i="22"/>
  <c r="AC144" i="22"/>
  <c r="AC163" i="22"/>
  <c r="AC163" i="21"/>
  <c r="AC135" i="21"/>
  <c r="AC144" i="21"/>
  <c r="AK127" i="21"/>
  <c r="CL48" i="9"/>
  <c r="CM48" i="9"/>
  <c r="AB130" i="52"/>
  <c r="AJ128" i="28"/>
  <c r="N41" i="9" s="1"/>
  <c r="AK132" i="31"/>
  <c r="W96" i="9" s="1"/>
  <c r="AJ132" i="31"/>
  <c r="AA139" i="27"/>
  <c r="AA136" i="27"/>
  <c r="AA138" i="27"/>
  <c r="AA143" i="27"/>
  <c r="AA137" i="27"/>
  <c r="AA141" i="27"/>
  <c r="AJ141" i="27" s="1"/>
  <c r="AX42" i="9" s="1"/>
  <c r="AA142" i="27"/>
  <c r="AA61" i="27"/>
  <c r="AC139" i="27"/>
  <c r="AC136" i="27"/>
  <c r="AC142" i="27"/>
  <c r="AC61" i="27"/>
  <c r="AC141" i="27"/>
  <c r="AC143" i="27"/>
  <c r="AC138" i="27"/>
  <c r="AC137" i="27"/>
  <c r="AJ128" i="43"/>
  <c r="N26" i="9" s="1"/>
  <c r="P26" i="9" s="1"/>
  <c r="AK128" i="43"/>
  <c r="N84" i="9" s="1"/>
  <c r="P84" i="9" s="1"/>
  <c r="AI163" i="23"/>
  <c r="EC49" i="9"/>
  <c r="EB49" i="9"/>
  <c r="CH76" i="9"/>
  <c r="K76" i="9"/>
  <c r="M76" i="9" s="1"/>
  <c r="T125" i="44"/>
  <c r="T61" i="44"/>
  <c r="T176" i="44" s="1"/>
  <c r="AJ172" i="44"/>
  <c r="ED25" i="9" s="1"/>
  <c r="AK172" i="44"/>
  <c r="ED83" i="9" s="1"/>
  <c r="AB115" i="40"/>
  <c r="AC133" i="39"/>
  <c r="AC144" i="39"/>
  <c r="AC123" i="39"/>
  <c r="AC135" i="39"/>
  <c r="Q159" i="38"/>
  <c r="AI159" i="38" s="1"/>
  <c r="CT31" i="7" s="1"/>
  <c r="DP89" i="9"/>
  <c r="DQ89" i="9"/>
  <c r="AJ152" i="38"/>
  <c r="CB31" i="9" s="1"/>
  <c r="AK152" i="38"/>
  <c r="CB89" i="9" s="1"/>
  <c r="AI152" i="38"/>
  <c r="CB31" i="7" s="1"/>
  <c r="DN90" i="9"/>
  <c r="DM90" i="9"/>
  <c r="EB32" i="9"/>
  <c r="EC32" i="9"/>
  <c r="P128" i="35"/>
  <c r="P115" i="35"/>
  <c r="P176" i="35" s="1"/>
  <c r="DW35" i="7"/>
  <c r="DV35" i="7"/>
  <c r="Z141" i="31"/>
  <c r="AB146" i="31"/>
  <c r="AB145" i="31"/>
  <c r="AB147" i="31"/>
  <c r="AC61" i="30"/>
  <c r="AC125" i="30"/>
  <c r="AA145" i="30"/>
  <c r="AA147" i="30"/>
  <c r="AA146" i="30"/>
  <c r="P147" i="27"/>
  <c r="P61" i="27"/>
  <c r="P176" i="27" s="1"/>
  <c r="AK159" i="27"/>
  <c r="CT100" i="9" s="1"/>
  <c r="AJ159" i="27"/>
  <c r="CT42" i="9" s="1"/>
  <c r="Z125" i="26"/>
  <c r="Z61" i="26"/>
  <c r="AA164" i="26"/>
  <c r="AA165" i="26" s="1"/>
  <c r="AC151" i="24"/>
  <c r="AC152" i="24"/>
  <c r="AC162" i="24"/>
  <c r="AI123" i="23"/>
  <c r="BX47" i="7"/>
  <c r="BW47" i="7"/>
  <c r="CX47" i="7"/>
  <c r="CY47" i="7"/>
  <c r="AK132" i="52"/>
  <c r="W75" i="9" s="1"/>
  <c r="Y75" i="9" s="1"/>
  <c r="AJ132" i="52"/>
  <c r="AC128" i="59"/>
  <c r="AC126" i="59" s="1"/>
  <c r="AC134" i="59"/>
  <c r="AC137" i="59"/>
  <c r="AC153" i="59"/>
  <c r="Q159" i="28"/>
  <c r="AI159" i="28" s="1"/>
  <c r="CT41" i="7" s="1"/>
  <c r="AJ137" i="43"/>
  <c r="AL26" i="9" s="1"/>
  <c r="AI137" i="43"/>
  <c r="AL26" i="7" s="1"/>
  <c r="AJ164" i="18"/>
  <c r="CN39" i="7"/>
  <c r="AJ157" i="30"/>
  <c r="AK157" i="30"/>
  <c r="N39" i="9"/>
  <c r="EH42" i="7"/>
  <c r="EI42" i="7"/>
  <c r="CH28" i="9"/>
  <c r="AB139" i="19"/>
  <c r="T128" i="25"/>
  <c r="Z125" i="18"/>
  <c r="Z61" i="18"/>
  <c r="G57" i="8"/>
  <c r="Q128" i="50"/>
  <c r="Z159" i="50" s="1"/>
  <c r="Q61" i="50"/>
  <c r="Q176" i="50" s="1"/>
  <c r="AI176" i="50" s="1"/>
  <c r="AA136" i="49"/>
  <c r="AA150" i="49"/>
  <c r="AA174" i="49"/>
  <c r="AA141" i="49"/>
  <c r="AA171" i="49"/>
  <c r="AA137" i="49"/>
  <c r="AA152" i="49"/>
  <c r="AA161" i="49"/>
  <c r="AA139" i="49"/>
  <c r="AA133" i="49"/>
  <c r="AA144" i="49"/>
  <c r="AA123" i="49"/>
  <c r="AA168" i="49"/>
  <c r="AA157" i="49"/>
  <c r="AA163" i="49"/>
  <c r="AA138" i="49"/>
  <c r="AA158" i="49"/>
  <c r="AA153" i="49"/>
  <c r="AA128" i="49"/>
  <c r="AA126" i="49" s="1"/>
  <c r="AA142" i="49"/>
  <c r="AA140" i="49"/>
  <c r="AA143" i="49"/>
  <c r="AA135" i="49"/>
  <c r="AA162" i="49"/>
  <c r="AA151" i="49"/>
  <c r="AA170" i="49"/>
  <c r="AA172" i="49"/>
  <c r="AA134" i="49"/>
  <c r="AA159" i="49"/>
  <c r="AA156" i="49"/>
  <c r="AC142" i="49"/>
  <c r="AC137" i="49"/>
  <c r="AC161" i="49"/>
  <c r="AC140" i="49"/>
  <c r="AC150" i="49"/>
  <c r="AC158" i="49"/>
  <c r="AC156" i="49"/>
  <c r="AC162" i="49"/>
  <c r="AC134" i="49"/>
  <c r="AC172" i="49"/>
  <c r="AC133" i="49"/>
  <c r="AC174" i="49"/>
  <c r="AC171" i="49"/>
  <c r="AC152" i="49"/>
  <c r="AC144" i="49"/>
  <c r="AC157" i="49"/>
  <c r="AC123" i="49"/>
  <c r="AC151" i="49"/>
  <c r="AC143" i="49"/>
  <c r="AC170" i="49"/>
  <c r="AC163" i="49"/>
  <c r="AC136" i="49"/>
  <c r="AC159" i="49"/>
  <c r="AC139" i="49"/>
  <c r="AC128" i="49"/>
  <c r="AC126" i="49" s="1"/>
  <c r="AC138" i="49"/>
  <c r="AC153" i="49"/>
  <c r="AC135" i="49"/>
  <c r="AC141" i="49"/>
  <c r="AC168" i="49"/>
  <c r="AI159" i="48"/>
  <c r="CT21" i="7" s="1"/>
  <c r="CV21" i="7" s="1"/>
  <c r="T159" i="43"/>
  <c r="T61" i="43"/>
  <c r="T176" i="43" s="1"/>
  <c r="AC159" i="39"/>
  <c r="AC156" i="39"/>
  <c r="AC154" i="39" s="1"/>
  <c r="AA156" i="39"/>
  <c r="T125" i="37"/>
  <c r="T61" i="37"/>
  <c r="T176" i="37" s="1"/>
  <c r="AB130" i="36"/>
  <c r="AB131" i="36"/>
  <c r="Z163" i="36"/>
  <c r="AA35" i="7"/>
  <c r="AB35" i="7"/>
  <c r="CO36" i="9"/>
  <c r="CP36" i="9"/>
  <c r="AB37" i="7"/>
  <c r="AA37" i="7"/>
  <c r="T159" i="32"/>
  <c r="T61" i="32"/>
  <c r="AA159" i="32"/>
  <c r="AA61" i="32"/>
  <c r="Z162" i="32"/>
  <c r="AI162" i="32" s="1"/>
  <c r="DC37" i="7" s="1"/>
  <c r="DA39" i="9"/>
  <c r="DB39" i="9"/>
  <c r="EB43" i="9"/>
  <c r="EC43" i="9"/>
  <c r="Z61" i="25"/>
  <c r="AI127" i="25"/>
  <c r="K44" i="7" s="1"/>
  <c r="AJ149" i="25"/>
  <c r="BS44" i="9" s="1"/>
  <c r="AK149" i="25"/>
  <c r="BS102" i="9" s="1"/>
  <c r="AC147" i="24"/>
  <c r="EE45" i="9"/>
  <c r="EF45" i="9"/>
  <c r="BT45" i="7"/>
  <c r="BU45" i="7"/>
  <c r="Z133" i="23"/>
  <c r="Z134" i="23"/>
  <c r="AM105" i="9"/>
  <c r="AN105" i="9"/>
  <c r="CM105" i="9"/>
  <c r="CL105" i="9"/>
  <c r="AW47" i="9"/>
  <c r="AV47" i="9"/>
  <c r="CY12" i="7"/>
  <c r="AK135" i="33"/>
  <c r="AF94" i="9" s="1"/>
  <c r="AJ135" i="33"/>
  <c r="AF36" i="9" s="1"/>
  <c r="AI135" i="33"/>
  <c r="AF36" i="7" s="1"/>
  <c r="CD26" i="7"/>
  <c r="CC26" i="7"/>
  <c r="BW28" i="7"/>
  <c r="BX28" i="7"/>
  <c r="AK130" i="49"/>
  <c r="AI130" i="49"/>
  <c r="Q20" i="7" s="1"/>
  <c r="S20" i="7" s="1"/>
  <c r="AJ130" i="49"/>
  <c r="R41" i="7"/>
  <c r="P61" i="56"/>
  <c r="P176" i="56" s="1"/>
  <c r="CU53" i="7"/>
  <c r="CV53" i="7"/>
  <c r="AJ125" i="27"/>
  <c r="H42" i="9" s="1"/>
  <c r="H42" i="7"/>
  <c r="AA164" i="64"/>
  <c r="AK133" i="63"/>
  <c r="Z112" i="9" s="1"/>
  <c r="AJ133" i="63"/>
  <c r="Z54" i="9" s="1"/>
  <c r="BT53" i="7"/>
  <c r="BU53" i="7"/>
  <c r="AB141" i="47"/>
  <c r="AJ159" i="47"/>
  <c r="CT22" i="9" s="1"/>
  <c r="CV22" i="9" s="1"/>
  <c r="Z137" i="45"/>
  <c r="Z143" i="45"/>
  <c r="Z142" i="45"/>
  <c r="Z141" i="45"/>
  <c r="Z138" i="45"/>
  <c r="AI138" i="45" s="1"/>
  <c r="AO24" i="7" s="1"/>
  <c r="AQ24" i="7" s="1"/>
  <c r="Z139" i="45"/>
  <c r="Z136" i="45"/>
  <c r="T132" i="45"/>
  <c r="AC132" i="45" s="1"/>
  <c r="T115" i="45"/>
  <c r="T176" i="45" s="1"/>
  <c r="R125" i="44"/>
  <c r="R61" i="44"/>
  <c r="R176" i="44" s="1"/>
  <c r="Z135" i="44"/>
  <c r="Z123" i="44"/>
  <c r="Z133" i="44"/>
  <c r="AI133" i="44" s="1"/>
  <c r="Z25" i="7" s="1"/>
  <c r="AB25" i="7" s="1"/>
  <c r="Z163" i="44"/>
  <c r="AI163" i="44" s="1"/>
  <c r="Z134" i="44"/>
  <c r="Z144" i="44"/>
  <c r="AC157" i="40"/>
  <c r="AC156" i="40"/>
  <c r="CI32" i="7"/>
  <c r="CJ32" i="7"/>
  <c r="AC143" i="37"/>
  <c r="EH33" i="9"/>
  <c r="EI33" i="9"/>
  <c r="AB159" i="35"/>
  <c r="AB61" i="35"/>
  <c r="DE34" i="9"/>
  <c r="DD34" i="9"/>
  <c r="AA164" i="35"/>
  <c r="AA165" i="35" s="1"/>
  <c r="T115" i="33"/>
  <c r="T176" i="33" s="1"/>
  <c r="AK133" i="33"/>
  <c r="Z94" i="9" s="1"/>
  <c r="AJ133" i="33"/>
  <c r="Z36" i="9" s="1"/>
  <c r="AI133" i="33"/>
  <c r="Z36" i="7" s="1"/>
  <c r="EG37" i="7"/>
  <c r="AJ173" i="32"/>
  <c r="EG37" i="9" s="1"/>
  <c r="AI152" i="32"/>
  <c r="CB37" i="7" s="1"/>
  <c r="Z142" i="31"/>
  <c r="AB39" i="7"/>
  <c r="AA39" i="7"/>
  <c r="Z128" i="29"/>
  <c r="AI128" i="29" s="1"/>
  <c r="N40" i="7" s="1"/>
  <c r="AK127" i="29"/>
  <c r="AI127" i="29"/>
  <c r="K40" i="7" s="1"/>
  <c r="EK40" i="7"/>
  <c r="EL40" i="7"/>
  <c r="AA163" i="29"/>
  <c r="CI40" i="7"/>
  <c r="CJ40" i="7"/>
  <c r="AK42" i="7"/>
  <c r="AJ42" i="7"/>
  <c r="DT100" i="9"/>
  <c r="DS100" i="9"/>
  <c r="AK159" i="26"/>
  <c r="CT101" i="9" s="1"/>
  <c r="AJ159" i="26"/>
  <c r="CT43" i="9" s="1"/>
  <c r="DP102" i="9"/>
  <c r="DQ102" i="9"/>
  <c r="S165" i="25"/>
  <c r="S115" i="25"/>
  <c r="CL103" i="9"/>
  <c r="CM103" i="9"/>
  <c r="BZ104" i="9"/>
  <c r="CA104" i="9"/>
  <c r="AK168" i="22"/>
  <c r="DR105" i="9" s="1"/>
  <c r="AJ168" i="22"/>
  <c r="DR47" i="9" s="1"/>
  <c r="P147" i="21"/>
  <c r="Z159" i="57"/>
  <c r="AJ159" i="57" s="1"/>
  <c r="CT12" i="9" s="1"/>
  <c r="CV12" i="9" s="1"/>
  <c r="BQ16" i="7"/>
  <c r="BR16" i="7"/>
  <c r="AB156" i="55"/>
  <c r="AB173" i="55"/>
  <c r="DQ69" i="9"/>
  <c r="DP69" i="9"/>
  <c r="AI156" i="33"/>
  <c r="CK36" i="7" s="1"/>
  <c r="AB129" i="55"/>
  <c r="EE51" i="7"/>
  <c r="EF51" i="7"/>
  <c r="BW37" i="9"/>
  <c r="BX37" i="9"/>
  <c r="AJ139" i="22"/>
  <c r="AR47" i="9" s="1"/>
  <c r="CV46" i="9"/>
  <c r="CU46" i="9"/>
  <c r="Z131" i="42"/>
  <c r="U107" i="9"/>
  <c r="V107" i="9"/>
  <c r="Q53" i="9"/>
  <c r="AA163" i="45"/>
  <c r="AA135" i="45"/>
  <c r="AA133" i="45"/>
  <c r="AA134" i="45"/>
  <c r="AA144" i="45"/>
  <c r="AA123" i="45"/>
  <c r="Z131" i="39"/>
  <c r="Z123" i="39"/>
  <c r="EH88" i="9"/>
  <c r="EI88" i="9"/>
  <c r="DA90" i="9"/>
  <c r="DB90" i="9"/>
  <c r="AK170" i="37"/>
  <c r="DX90" i="9" s="1"/>
  <c r="BR33" i="9"/>
  <c r="AJ162" i="36"/>
  <c r="DC33" i="9" s="1"/>
  <c r="AK162" i="36"/>
  <c r="DC91" i="9" s="1"/>
  <c r="AI162" i="36"/>
  <c r="DC33" i="7" s="1"/>
  <c r="CH33" i="9"/>
  <c r="AJ136" i="35"/>
  <c r="AI34" i="9" s="1"/>
  <c r="AK136" i="35"/>
  <c r="AI92" i="9" s="1"/>
  <c r="AI136" i="35"/>
  <c r="AI34" i="7" s="1"/>
  <c r="EI92" i="9"/>
  <c r="EH92" i="9"/>
  <c r="P125" i="34"/>
  <c r="P61" i="34"/>
  <c r="P176" i="34" s="1"/>
  <c r="AK133" i="34"/>
  <c r="Z93" i="9" s="1"/>
  <c r="DM35" i="9"/>
  <c r="DN35" i="9"/>
  <c r="EL93" i="9"/>
  <c r="S61" i="33"/>
  <c r="S176" i="33" s="1"/>
  <c r="AA176" i="31"/>
  <c r="CF97" i="9"/>
  <c r="CG97" i="9"/>
  <c r="AK155" i="29"/>
  <c r="AJ155" i="29"/>
  <c r="AB163" i="29"/>
  <c r="AB144" i="29"/>
  <c r="AB135" i="29"/>
  <c r="K41" i="9"/>
  <c r="AC141" i="28"/>
  <c r="EI100" i="9"/>
  <c r="EH100" i="9"/>
  <c r="AI136" i="26"/>
  <c r="AI43" i="7" s="1"/>
  <c r="AP105" i="9"/>
  <c r="AQ105" i="9"/>
  <c r="DE47" i="7"/>
  <c r="DD47" i="7"/>
  <c r="AB136" i="21"/>
  <c r="AB138" i="51"/>
  <c r="AB140" i="59"/>
  <c r="AB168" i="59"/>
  <c r="AB141" i="59"/>
  <c r="CK99" i="9"/>
  <c r="AJ132" i="49"/>
  <c r="W20" i="9" s="1"/>
  <c r="Y20" i="9" s="1"/>
  <c r="Z139" i="51"/>
  <c r="Z168" i="51"/>
  <c r="Z159" i="51"/>
  <c r="AI159" i="51" s="1"/>
  <c r="CT18" i="7" s="1"/>
  <c r="CV18" i="7" s="1"/>
  <c r="DW51" i="7"/>
  <c r="DV51" i="7"/>
  <c r="AA164" i="61"/>
  <c r="AA165" i="61" s="1"/>
  <c r="AH51" i="7"/>
  <c r="AG51" i="7"/>
  <c r="AB146" i="26"/>
  <c r="AB145" i="26"/>
  <c r="AC176" i="20"/>
  <c r="AC175" i="20"/>
  <c r="AJ155" i="48"/>
  <c r="EH85" i="9"/>
  <c r="EI85" i="9"/>
  <c r="EE89" i="9"/>
  <c r="EF89" i="9"/>
  <c r="EH86" i="9"/>
  <c r="EI86" i="9"/>
  <c r="CY28" i="9"/>
  <c r="CX28" i="9"/>
  <c r="Z147" i="45"/>
  <c r="AI147" i="45" s="1"/>
  <c r="BM24" i="7" s="1"/>
  <c r="BO24" i="7" s="1"/>
  <c r="BR53" i="9"/>
  <c r="BQ53" i="9"/>
  <c r="CA111" i="9"/>
  <c r="BZ111" i="9"/>
  <c r="AA52" i="9"/>
  <c r="AB52" i="9"/>
  <c r="AC159" i="56"/>
  <c r="BQ91" i="9"/>
  <c r="BR91" i="9"/>
  <c r="AW48" i="9"/>
  <c r="AV48" i="9"/>
  <c r="AB142" i="58"/>
  <c r="AJ143" i="18"/>
  <c r="BD51" i="9" s="1"/>
  <c r="AI143" i="18"/>
  <c r="BD51" i="7" s="1"/>
  <c r="AK143" i="18"/>
  <c r="BD109" i="9" s="1"/>
  <c r="AC137" i="58"/>
  <c r="Z136" i="63"/>
  <c r="EH17" i="9"/>
  <c r="EI17" i="9"/>
  <c r="AC150" i="48"/>
  <c r="AC135" i="48"/>
  <c r="AC174" i="48"/>
  <c r="AC144" i="48"/>
  <c r="AC138" i="48"/>
  <c r="AC163" i="48"/>
  <c r="AC137" i="48"/>
  <c r="AC143" i="48"/>
  <c r="AC134" i="48"/>
  <c r="AC171" i="48"/>
  <c r="AC172" i="48"/>
  <c r="AC170" i="48"/>
  <c r="AC128" i="48"/>
  <c r="AC126" i="48" s="1"/>
  <c r="AC123" i="48"/>
  <c r="AC141" i="48"/>
  <c r="AC136" i="48"/>
  <c r="AC157" i="48"/>
  <c r="AC142" i="48"/>
  <c r="AC158" i="48"/>
  <c r="AC159" i="48"/>
  <c r="AC152" i="48"/>
  <c r="AC133" i="48"/>
  <c r="AC139" i="48"/>
  <c r="AC162" i="48"/>
  <c r="AC140" i="48"/>
  <c r="AC168" i="48"/>
  <c r="AC156" i="48"/>
  <c r="AC161" i="48"/>
  <c r="AC151" i="48"/>
  <c r="AC153" i="48"/>
  <c r="K22" i="9"/>
  <c r="M22" i="9" s="1"/>
  <c r="R31" i="9"/>
  <c r="S31" i="9"/>
  <c r="EC95" i="9"/>
  <c r="EB95" i="9"/>
  <c r="AB145" i="27"/>
  <c r="AB146" i="27"/>
  <c r="AA176" i="26"/>
  <c r="AA175" i="26"/>
  <c r="DQ101" i="9"/>
  <c r="DP101" i="9"/>
  <c r="AB169" i="25"/>
  <c r="AJ134" i="25"/>
  <c r="AC44" i="9" s="1"/>
  <c r="AK134" i="25"/>
  <c r="AC102" i="9" s="1"/>
  <c r="Z151" i="25"/>
  <c r="AE45" i="9"/>
  <c r="AB137" i="24"/>
  <c r="AB144" i="24"/>
  <c r="AP46" i="7"/>
  <c r="AQ46" i="7"/>
  <c r="DQ46" i="9"/>
  <c r="DP46" i="9"/>
  <c r="BZ105" i="9"/>
  <c r="CA105" i="9"/>
  <c r="EC47" i="9"/>
  <c r="EB47" i="9"/>
  <c r="AI163" i="21"/>
  <c r="BZ48" i="9"/>
  <c r="CA48" i="9"/>
  <c r="DQ106" i="9"/>
  <c r="DP106" i="9"/>
  <c r="AJ132" i="20"/>
  <c r="W49" i="9" s="1"/>
  <c r="AB158" i="47"/>
  <c r="AB163" i="47"/>
  <c r="AB170" i="47"/>
  <c r="AA176" i="23"/>
  <c r="AA175" i="23"/>
  <c r="AB176" i="38"/>
  <c r="BE46" i="9"/>
  <c r="BQ95" i="9"/>
  <c r="BR95" i="9"/>
  <c r="AJ138" i="39"/>
  <c r="AO30" i="9" s="1"/>
  <c r="AK138" i="39"/>
  <c r="AO88" i="9" s="1"/>
  <c r="AI138" i="39"/>
  <c r="AO30" i="7" s="1"/>
  <c r="AC156" i="57"/>
  <c r="AC154" i="57" s="1"/>
  <c r="Q176" i="18"/>
  <c r="AE42" i="7"/>
  <c r="AD42" i="7"/>
  <c r="DN76" i="9"/>
  <c r="DM76" i="9"/>
  <c r="CA26" i="9"/>
  <c r="CL112" i="9"/>
  <c r="CM112" i="9"/>
  <c r="AB123" i="52"/>
  <c r="AB163" i="52"/>
  <c r="AB158" i="52"/>
  <c r="AB161" i="52"/>
  <c r="Q105" i="9"/>
  <c r="AC150" i="50"/>
  <c r="AC168" i="50"/>
  <c r="AC139" i="50"/>
  <c r="AC135" i="50"/>
  <c r="AB130" i="38"/>
  <c r="AK130" i="38" s="1"/>
  <c r="AA135" i="51"/>
  <c r="AA134" i="51"/>
  <c r="AA163" i="51"/>
  <c r="AA123" i="51"/>
  <c r="Z170" i="57"/>
  <c r="Z173" i="57"/>
  <c r="Z163" i="57"/>
  <c r="AC146" i="31"/>
  <c r="AC145" i="31"/>
  <c r="AI133" i="36"/>
  <c r="Z33" i="7" s="1"/>
  <c r="AK133" i="36"/>
  <c r="Z91" i="9" s="1"/>
  <c r="AJ133" i="36"/>
  <c r="Z33" i="9" s="1"/>
  <c r="BQ87" i="9"/>
  <c r="BR87" i="9"/>
  <c r="AA108" i="9"/>
  <c r="AB108" i="9"/>
  <c r="AB176" i="31"/>
  <c r="Y95" i="9"/>
  <c r="X95" i="9"/>
  <c r="T61" i="38"/>
  <c r="T176" i="38" s="1"/>
  <c r="E100" i="9"/>
  <c r="AK123" i="27"/>
  <c r="AJ138" i="36"/>
  <c r="AO33" i="9" s="1"/>
  <c r="AI138" i="36"/>
  <c r="AO33" i="7" s="1"/>
  <c r="AK138" i="36"/>
  <c r="AO91" i="9" s="1"/>
  <c r="R61" i="23"/>
  <c r="R176" i="23" s="1"/>
  <c r="AC137" i="33"/>
  <c r="M37" i="7"/>
  <c r="L37" i="7"/>
  <c r="DT86" i="9"/>
  <c r="DS86" i="9"/>
  <c r="AC138" i="42"/>
  <c r="EH18" i="9"/>
  <c r="EI18" i="9"/>
  <c r="AC142" i="61"/>
  <c r="H53" i="7"/>
  <c r="AK125" i="62"/>
  <c r="AA145" i="40"/>
  <c r="AA146" i="40"/>
  <c r="AA147" i="40"/>
  <c r="Z148" i="39"/>
  <c r="CG88" i="9"/>
  <c r="CF88" i="9"/>
  <c r="CY88" i="9"/>
  <c r="CX88" i="9"/>
  <c r="Z31" i="7"/>
  <c r="AJ133" i="38"/>
  <c r="Z31" i="9" s="1"/>
  <c r="AI138" i="38"/>
  <c r="AO31" i="7" s="1"/>
  <c r="AK138" i="38"/>
  <c r="AO89" i="9" s="1"/>
  <c r="AJ138" i="38"/>
  <c r="AO31" i="9" s="1"/>
  <c r="AC136" i="38"/>
  <c r="AC138" i="38"/>
  <c r="AC142" i="38"/>
  <c r="AC139" i="38"/>
  <c r="AC137" i="38"/>
  <c r="AC141" i="38"/>
  <c r="AC61" i="38"/>
  <c r="AC143" i="38"/>
  <c r="Q147" i="38"/>
  <c r="Q61" i="38"/>
  <c r="Q176" i="38" s="1"/>
  <c r="CG31" i="9"/>
  <c r="CF31" i="9"/>
  <c r="AI145" i="37"/>
  <c r="BG32" i="7" s="1"/>
  <c r="T147" i="34"/>
  <c r="AC147" i="34" s="1"/>
  <c r="T115" i="34"/>
  <c r="DO36" i="7"/>
  <c r="AJ167" i="33"/>
  <c r="DO36" i="9" s="1"/>
  <c r="P115" i="33"/>
  <c r="AI174" i="32"/>
  <c r="EJ37" i="7" s="1"/>
  <c r="AK174" i="32"/>
  <c r="EJ95" i="9" s="1"/>
  <c r="AA144" i="31"/>
  <c r="AA163" i="31"/>
  <c r="AA135" i="31"/>
  <c r="CO96" i="9"/>
  <c r="CP96" i="9"/>
  <c r="AC139" i="30"/>
  <c r="DQ39" i="7"/>
  <c r="DP39" i="7"/>
  <c r="AJ170" i="30"/>
  <c r="DX39" i="9" s="1"/>
  <c r="EF39" i="9"/>
  <c r="EE39" i="9"/>
  <c r="DB40" i="9"/>
  <c r="DA40" i="9"/>
  <c r="AC142" i="28"/>
  <c r="AC152" i="28"/>
  <c r="AK164" i="27"/>
  <c r="AB170" i="27"/>
  <c r="AB172" i="27"/>
  <c r="AB169" i="27"/>
  <c r="P132" i="26"/>
  <c r="Z134" i="26"/>
  <c r="AI134" i="26" s="1"/>
  <c r="AC43" i="7" s="1"/>
  <c r="Z133" i="26"/>
  <c r="AH101" i="9"/>
  <c r="AG101" i="9"/>
  <c r="R132" i="25"/>
  <c r="AA132" i="25" s="1"/>
  <c r="R61" i="25"/>
  <c r="R176" i="25" s="1"/>
  <c r="AI130" i="25"/>
  <c r="Q44" i="7" s="1"/>
  <c r="BR44" i="7"/>
  <c r="BQ44" i="7"/>
  <c r="S61" i="23"/>
  <c r="S176" i="23" s="1"/>
  <c r="S125" i="23"/>
  <c r="CC46" i="7"/>
  <c r="CD46" i="7"/>
  <c r="CF105" i="9"/>
  <c r="CG105" i="9"/>
  <c r="AC170" i="22"/>
  <c r="AJ169" i="22"/>
  <c r="DU47" i="9" s="1"/>
  <c r="AK169" i="22"/>
  <c r="DU105" i="9" s="1"/>
  <c r="Z169" i="21"/>
  <c r="AC174" i="53"/>
  <c r="AC137" i="53"/>
  <c r="U40" i="7"/>
  <c r="V40" i="7"/>
  <c r="AC135" i="18"/>
  <c r="CR40" i="7"/>
  <c r="CS40" i="7"/>
  <c r="AB137" i="39"/>
  <c r="CO100" i="9"/>
  <c r="CP100" i="9"/>
  <c r="AJ151" i="31"/>
  <c r="BY38" i="9" s="1"/>
  <c r="AI151" i="31"/>
  <c r="BY38" i="7" s="1"/>
  <c r="AJ155" i="25"/>
  <c r="AI135" i="34"/>
  <c r="AF35" i="7" s="1"/>
  <c r="AK135" i="34"/>
  <c r="AF93" i="9" s="1"/>
  <c r="AJ135" i="34"/>
  <c r="AF35" i="9" s="1"/>
  <c r="AJ143" i="37"/>
  <c r="BD32" i="9" s="1"/>
  <c r="AI143" i="37"/>
  <c r="BD32" i="7" s="1"/>
  <c r="AK143" i="37"/>
  <c r="BD90" i="9" s="1"/>
  <c r="DE30" i="7"/>
  <c r="DD30" i="7"/>
  <c r="CO106" i="9"/>
  <c r="CP106" i="9"/>
  <c r="AB136" i="36"/>
  <c r="AI174" i="33"/>
  <c r="EJ36" i="7" s="1"/>
  <c r="Z143" i="58"/>
  <c r="Z174" i="58"/>
  <c r="Z150" i="58"/>
  <c r="P176" i="59"/>
  <c r="AC137" i="63"/>
  <c r="AC136" i="24"/>
  <c r="AI158" i="28"/>
  <c r="CQ41" i="7" s="1"/>
  <c r="K45" i="9"/>
  <c r="Z136" i="33"/>
  <c r="AS40" i="7"/>
  <c r="AT40" i="7"/>
  <c r="AC138" i="43"/>
  <c r="DN25" i="9"/>
  <c r="DM25" i="9"/>
  <c r="AC141" i="58"/>
  <c r="AC135" i="58"/>
  <c r="AC157" i="58"/>
  <c r="AC154" i="58" s="1"/>
  <c r="AC172" i="58"/>
  <c r="AC61" i="19"/>
  <c r="EI107" i="9"/>
  <c r="EH107" i="9"/>
  <c r="P53" i="7"/>
  <c r="O53" i="7"/>
  <c r="DE106" i="9"/>
  <c r="DD106" i="9"/>
  <c r="AM51" i="9"/>
  <c r="AN51" i="9"/>
  <c r="AA165" i="48"/>
  <c r="AA164" i="48"/>
  <c r="T176" i="46"/>
  <c r="T147" i="46"/>
  <c r="DQ84" i="9"/>
  <c r="DP84" i="9"/>
  <c r="AJ174" i="42"/>
  <c r="EJ27" i="9" s="1"/>
  <c r="AI151" i="42"/>
  <c r="BY27" i="7" s="1"/>
  <c r="AC156" i="41"/>
  <c r="AJ158" i="41"/>
  <c r="CQ28" i="9" s="1"/>
  <c r="AK158" i="41"/>
  <c r="CQ86" i="9" s="1"/>
  <c r="AB142" i="40"/>
  <c r="AB137" i="40"/>
  <c r="AB143" i="40"/>
  <c r="AB141" i="40"/>
  <c r="AB139" i="40"/>
  <c r="AB138" i="40"/>
  <c r="AB136" i="40"/>
  <c r="AA176" i="21"/>
  <c r="AA175" i="21"/>
  <c r="AB176" i="21"/>
  <c r="S165" i="21"/>
  <c r="S61" i="21"/>
  <c r="S176" i="21" s="1"/>
  <c r="Z176" i="21"/>
  <c r="AC135" i="36"/>
  <c r="AC144" i="36"/>
  <c r="AC163" i="36"/>
  <c r="Z135" i="25"/>
  <c r="Z163" i="25"/>
  <c r="AI163" i="25" s="1"/>
  <c r="Z144" i="25"/>
  <c r="CA45" i="9"/>
  <c r="BZ45" i="9"/>
  <c r="CR45" i="9"/>
  <c r="CS45" i="9"/>
  <c r="AJ45" i="7"/>
  <c r="AK45" i="7"/>
  <c r="AK137" i="24"/>
  <c r="AL103" i="9" s="1"/>
  <c r="AJ137" i="24"/>
  <c r="AL45" i="9" s="1"/>
  <c r="AI137" i="24"/>
  <c r="AL45" i="7" s="1"/>
  <c r="CA45" i="7"/>
  <c r="BZ45" i="7"/>
  <c r="CY103" i="9"/>
  <c r="CX103" i="9"/>
  <c r="AI170" i="24"/>
  <c r="DX45" i="7" s="1"/>
  <c r="AJ170" i="24"/>
  <c r="DX45" i="9" s="1"/>
  <c r="AK162" i="22"/>
  <c r="DC105" i="9" s="1"/>
  <c r="Y37" i="7"/>
  <c r="X37" i="7"/>
  <c r="AJ169" i="61"/>
  <c r="DU52" i="9" s="1"/>
  <c r="AK169" i="61"/>
  <c r="DU110" i="9" s="1"/>
  <c r="AJ134" i="27"/>
  <c r="AC42" i="9" s="1"/>
  <c r="Z153" i="59"/>
  <c r="Z129" i="59"/>
  <c r="Z138" i="59"/>
  <c r="Z123" i="59"/>
  <c r="Z141" i="59"/>
  <c r="AI141" i="59" s="1"/>
  <c r="AX10" i="7" s="1"/>
  <c r="Z140" i="59"/>
  <c r="DN88" i="9"/>
  <c r="DM88" i="9"/>
  <c r="AJ152" i="27"/>
  <c r="CB42" i="9" s="1"/>
  <c r="AK152" i="27"/>
  <c r="CB100" i="9" s="1"/>
  <c r="DS97" i="9"/>
  <c r="DT97" i="9"/>
  <c r="AB139" i="58"/>
  <c r="AB128" i="58"/>
  <c r="AB126" i="58" s="1"/>
  <c r="AB129" i="58"/>
  <c r="AB137" i="58"/>
  <c r="AB162" i="58"/>
  <c r="AB168" i="58"/>
  <c r="AB151" i="58"/>
  <c r="CU54" i="9"/>
  <c r="CV54" i="9"/>
  <c r="CH104" i="9"/>
  <c r="N87" i="9"/>
  <c r="P87" i="9" s="1"/>
  <c r="AK126" i="40"/>
  <c r="DN34" i="9"/>
  <c r="DM34" i="9"/>
  <c r="AC143" i="26"/>
  <c r="AC136" i="26"/>
  <c r="AB176" i="36"/>
  <c r="AK47" i="9"/>
  <c r="AJ47" i="9"/>
  <c r="AK149" i="40"/>
  <c r="BS87" i="9" s="1"/>
  <c r="AI149" i="40"/>
  <c r="BS29" i="7" s="1"/>
  <c r="AJ149" i="40"/>
  <c r="BS29" i="9" s="1"/>
  <c r="DV86" i="9"/>
  <c r="DW86" i="9"/>
  <c r="AC168" i="59"/>
  <c r="AC158" i="59"/>
  <c r="AC138" i="59"/>
  <c r="AC140" i="59"/>
  <c r="AC139" i="59"/>
  <c r="AC159" i="59"/>
  <c r="AC143" i="59"/>
  <c r="DQ49" i="9"/>
  <c r="DP49" i="9"/>
  <c r="AI142" i="61"/>
  <c r="BA52" i="7" s="1"/>
  <c r="AJ142" i="61"/>
  <c r="BA52" i="9" s="1"/>
  <c r="AK142" i="61"/>
  <c r="BA110" i="9" s="1"/>
  <c r="AI138" i="61"/>
  <c r="AO52" i="7" s="1"/>
  <c r="AJ138" i="61"/>
  <c r="AO52" i="9" s="1"/>
  <c r="AK138" i="61"/>
  <c r="AO110" i="9" s="1"/>
  <c r="CY52" i="7"/>
  <c r="CX52" i="7"/>
  <c r="DD30" i="9"/>
  <c r="DE30" i="9"/>
  <c r="AK129" i="50"/>
  <c r="Q77" i="9"/>
  <c r="S77" i="9" s="1"/>
  <c r="AJ145" i="20"/>
  <c r="Z176" i="59"/>
  <c r="Z173" i="59"/>
  <c r="AC162" i="58"/>
  <c r="AC174" i="58"/>
  <c r="AB176" i="56"/>
  <c r="AC134" i="56"/>
  <c r="AA154" i="56"/>
  <c r="AA175" i="56" s="1"/>
  <c r="AA132" i="56"/>
  <c r="AA131" i="56"/>
  <c r="AA130" i="56"/>
  <c r="AB172" i="55"/>
  <c r="AB123" i="55"/>
  <c r="AB134" i="55"/>
  <c r="AB153" i="55"/>
  <c r="T61" i="54"/>
  <c r="T176" i="54" s="1"/>
  <c r="S61" i="54"/>
  <c r="AC141" i="53"/>
  <c r="AA143" i="53"/>
  <c r="AA168" i="53"/>
  <c r="AA174" i="53"/>
  <c r="AA123" i="53"/>
  <c r="AA137" i="53"/>
  <c r="AA136" i="53"/>
  <c r="AA170" i="53"/>
  <c r="AA135" i="53"/>
  <c r="AA141" i="53"/>
  <c r="AA156" i="53"/>
  <c r="AA153" i="53"/>
  <c r="AA134" i="53"/>
  <c r="AA150" i="53"/>
  <c r="AA158" i="53"/>
  <c r="AA163" i="53"/>
  <c r="AA139" i="53"/>
  <c r="AA128" i="53"/>
  <c r="AA126" i="53" s="1"/>
  <c r="AA151" i="53"/>
  <c r="AA159" i="53"/>
  <c r="AA161" i="53"/>
  <c r="AA157" i="53"/>
  <c r="AA138" i="53"/>
  <c r="AA162" i="53"/>
  <c r="AA140" i="53"/>
  <c r="AA133" i="53"/>
  <c r="AA171" i="53"/>
  <c r="AA142" i="53"/>
  <c r="AA172" i="53"/>
  <c r="AA144" i="53"/>
  <c r="AA152" i="53"/>
  <c r="AB153" i="53"/>
  <c r="AJ159" i="53"/>
  <c r="CT16" i="9" s="1"/>
  <c r="CV16" i="9" s="1"/>
  <c r="AC157" i="53"/>
  <c r="EI16" i="9"/>
  <c r="EH16" i="9"/>
  <c r="AC163" i="53"/>
  <c r="AB153" i="52"/>
  <c r="AB156" i="52"/>
  <c r="AC159" i="52"/>
  <c r="DA89" i="9"/>
  <c r="DB89" i="9"/>
  <c r="AI169" i="38"/>
  <c r="DU31" i="7" s="1"/>
  <c r="EI31" i="9"/>
  <c r="EH31" i="9"/>
  <c r="CX41" i="9"/>
  <c r="CY41" i="9"/>
  <c r="DW99" i="9"/>
  <c r="AA130" i="27"/>
  <c r="AA131" i="27"/>
  <c r="AI139" i="27"/>
  <c r="AR42" i="7" s="1"/>
  <c r="AJ139" i="27"/>
  <c r="AR42" i="9" s="1"/>
  <c r="AK139" i="27"/>
  <c r="AR100" i="9" s="1"/>
  <c r="AK138" i="27"/>
  <c r="AO100" i="9" s="1"/>
  <c r="AC138" i="51"/>
  <c r="AC168" i="51"/>
  <c r="AC153" i="51"/>
  <c r="AC144" i="51"/>
  <c r="AC137" i="51"/>
  <c r="AC136" i="51"/>
  <c r="AC135" i="51"/>
  <c r="AB150" i="51"/>
  <c r="AB152" i="51"/>
  <c r="AB174" i="51"/>
  <c r="AB139" i="51"/>
  <c r="T61" i="61"/>
  <c r="T176" i="61" s="1"/>
  <c r="K110" i="9"/>
  <c r="DM10" i="7"/>
  <c r="DN10" i="7"/>
  <c r="AA44" i="7"/>
  <c r="AB44" i="7"/>
  <c r="E36" i="9"/>
  <c r="AJ123" i="33"/>
  <c r="AK152" i="33"/>
  <c r="CB94" i="9" s="1"/>
  <c r="AJ152" i="33"/>
  <c r="CB36" i="9" s="1"/>
  <c r="CX79" i="9"/>
  <c r="CY79" i="9"/>
  <c r="AI172" i="26"/>
  <c r="ED43" i="7" s="1"/>
  <c r="DB104" i="9"/>
  <c r="DA104" i="9"/>
  <c r="EH46" i="9"/>
  <c r="EI46" i="9"/>
  <c r="AC174" i="23"/>
  <c r="AB145" i="23"/>
  <c r="AB146" i="23"/>
  <c r="AB147" i="23"/>
  <c r="DE46" i="9"/>
  <c r="DD46" i="9"/>
  <c r="DN17" i="7"/>
  <c r="DM17" i="7"/>
  <c r="CS42" i="9"/>
  <c r="CR42" i="9"/>
  <c r="AC162" i="35"/>
  <c r="AW30" i="9"/>
  <c r="AV30" i="9"/>
  <c r="CY26" i="9"/>
  <c r="CX26" i="9"/>
  <c r="AC134" i="42"/>
  <c r="AA124" i="59"/>
  <c r="AA125" i="59" s="1"/>
  <c r="AB128" i="51"/>
  <c r="AB126" i="51" s="1"/>
  <c r="Q115" i="40"/>
  <c r="AK137" i="30"/>
  <c r="AL97" i="9" s="1"/>
  <c r="AJ137" i="30"/>
  <c r="AL39" i="9" s="1"/>
  <c r="AI137" i="30"/>
  <c r="AL39" i="7" s="1"/>
  <c r="CC43" i="9"/>
  <c r="CD43" i="9"/>
  <c r="AJ130" i="63"/>
  <c r="AK130" i="63"/>
  <c r="X39" i="9"/>
  <c r="Y39" i="9"/>
  <c r="DP19" i="7"/>
  <c r="DQ19" i="7"/>
  <c r="CA34" i="9"/>
  <c r="BZ34" i="9"/>
  <c r="AC129" i="55"/>
  <c r="Z128" i="20"/>
  <c r="AI127" i="20"/>
  <c r="K49" i="7" s="1"/>
  <c r="AJ127" i="20"/>
  <c r="AK127" i="20"/>
  <c r="AB171" i="57"/>
  <c r="AB157" i="57"/>
  <c r="AB137" i="57"/>
  <c r="AB156" i="57"/>
  <c r="AB163" i="57"/>
  <c r="AB150" i="57"/>
  <c r="AB123" i="57"/>
  <c r="AI159" i="18"/>
  <c r="CT51" i="7" s="1"/>
  <c r="EF40" i="7"/>
  <c r="EE40" i="7"/>
  <c r="AP51" i="7"/>
  <c r="AQ51" i="7"/>
  <c r="EK38" i="7"/>
  <c r="AK130" i="32"/>
  <c r="T61" i="26"/>
  <c r="AI141" i="64"/>
  <c r="AX55" i="7" s="1"/>
  <c r="AZ55" i="7" s="1"/>
  <c r="AJ125" i="20"/>
  <c r="AI137" i="64"/>
  <c r="AL55" i="7" s="1"/>
  <c r="AN55" i="7" s="1"/>
  <c r="AK137" i="64"/>
  <c r="AL113" i="9" s="1"/>
  <c r="AN113" i="9" s="1"/>
  <c r="AJ137" i="64"/>
  <c r="AL55" i="9" s="1"/>
  <c r="AN55" i="9" s="1"/>
  <c r="AK139" i="64"/>
  <c r="AR113" i="9" s="1"/>
  <c r="AT113" i="9" s="1"/>
  <c r="AJ139" i="64"/>
  <c r="AR55" i="9" s="1"/>
  <c r="AT55" i="9" s="1"/>
  <c r="AI139" i="64"/>
  <c r="AR55" i="7" s="1"/>
  <c r="AT55" i="7" s="1"/>
  <c r="AJ125" i="64"/>
  <c r="AA175" i="64"/>
  <c r="AJ167" i="64"/>
  <c r="DO55" i="9" s="1"/>
  <c r="DQ55" i="9" s="1"/>
  <c r="AK167" i="64"/>
  <c r="DB54" i="7"/>
  <c r="DA54" i="7"/>
  <c r="AJ127" i="62"/>
  <c r="AK127" i="62"/>
  <c r="AB142" i="63"/>
  <c r="AB137" i="63"/>
  <c r="AB143" i="63"/>
  <c r="AB136" i="63"/>
  <c r="R147" i="62"/>
  <c r="AA147" i="62" s="1"/>
  <c r="R61" i="62"/>
  <c r="R176" i="62" s="1"/>
  <c r="P128" i="62"/>
  <c r="Z148" i="63"/>
  <c r="DA53" i="7"/>
  <c r="DB53" i="7"/>
  <c r="AB139" i="18"/>
  <c r="AJ171" i="19"/>
  <c r="EA50" i="9" s="1"/>
  <c r="AK171" i="19"/>
  <c r="EA108" i="9" s="1"/>
  <c r="Z131" i="19"/>
  <c r="AK157" i="20"/>
  <c r="AJ157" i="20"/>
  <c r="AJ141" i="59"/>
  <c r="AX10" i="9" s="1"/>
  <c r="AC156" i="59"/>
  <c r="AB161" i="57"/>
  <c r="AC168" i="55"/>
  <c r="AI164" i="62"/>
  <c r="DF53" i="7" s="1"/>
  <c r="AK155" i="62"/>
  <c r="AJ155" i="62"/>
  <c r="AJ131" i="18"/>
  <c r="AK131" i="18"/>
  <c r="AI163" i="19"/>
  <c r="Z144" i="19"/>
  <c r="Z163" i="19"/>
  <c r="Z135" i="19"/>
  <c r="Z137" i="19"/>
  <c r="AI137" i="19" s="1"/>
  <c r="AL50" i="7" s="1"/>
  <c r="AK162" i="57"/>
  <c r="DC70" i="9" s="1"/>
  <c r="DE70" i="9" s="1"/>
  <c r="Z171" i="59"/>
  <c r="AI171" i="59" s="1"/>
  <c r="EA10" i="7" s="1"/>
  <c r="Q132" i="59"/>
  <c r="Q115" i="59"/>
  <c r="Z153" i="55"/>
  <c r="Z163" i="55"/>
  <c r="Z159" i="55"/>
  <c r="Z151" i="55"/>
  <c r="Z123" i="55"/>
  <c r="Z136" i="55"/>
  <c r="Z141" i="55"/>
  <c r="Z156" i="55"/>
  <c r="Z143" i="55"/>
  <c r="Z129" i="55"/>
  <c r="Z172" i="55"/>
  <c r="Z161" i="55"/>
  <c r="AI161" i="55" s="1"/>
  <c r="CZ14" i="7" s="1"/>
  <c r="DB14" i="7" s="1"/>
  <c r="Z173" i="55"/>
  <c r="Z171" i="55"/>
  <c r="Z139" i="55"/>
  <c r="Z174" i="55"/>
  <c r="Z140" i="55"/>
  <c r="Z152" i="55"/>
  <c r="Z137" i="55"/>
  <c r="AI137" i="55" s="1"/>
  <c r="AL14" i="7" s="1"/>
  <c r="Z170" i="55"/>
  <c r="Z134" i="55"/>
  <c r="Z142" i="55"/>
  <c r="Z157" i="55"/>
  <c r="AI157" i="55" s="1"/>
  <c r="CN14" i="7" s="1"/>
  <c r="CP14" i="7" s="1"/>
  <c r="Z128" i="55"/>
  <c r="Z138" i="55"/>
  <c r="Z150" i="55"/>
  <c r="Z133" i="55"/>
  <c r="Z135" i="55"/>
  <c r="Z144" i="55"/>
  <c r="AI144" i="55" s="1"/>
  <c r="Z162" i="55"/>
  <c r="AB171" i="55"/>
  <c r="Z142" i="20"/>
  <c r="Z141" i="20"/>
  <c r="Z143" i="20"/>
  <c r="Z136" i="20"/>
  <c r="Z138" i="20"/>
  <c r="Z137" i="20"/>
  <c r="Z139" i="20"/>
  <c r="T115" i="59"/>
  <c r="T176" i="59" s="1"/>
  <c r="AC144" i="59"/>
  <c r="Z172" i="57"/>
  <c r="AB174" i="53"/>
  <c r="AB170" i="53"/>
  <c r="AB128" i="53"/>
  <c r="AB126" i="53" s="1"/>
  <c r="AB143" i="53"/>
  <c r="AB152" i="53"/>
  <c r="AB171" i="53"/>
  <c r="AB137" i="53"/>
  <c r="AB144" i="53"/>
  <c r="AB136" i="53"/>
  <c r="AB134" i="53"/>
  <c r="AB133" i="53"/>
  <c r="AB172" i="53"/>
  <c r="AB138" i="53"/>
  <c r="AB139" i="53"/>
  <c r="AB151" i="53"/>
  <c r="AB142" i="53"/>
  <c r="AB140" i="53"/>
  <c r="AB163" i="53"/>
  <c r="AB141" i="53"/>
  <c r="AB158" i="53"/>
  <c r="AB157" i="53"/>
  <c r="AB161" i="53"/>
  <c r="AB168" i="53"/>
  <c r="AB135" i="53"/>
  <c r="AB123" i="53"/>
  <c r="AB141" i="51"/>
  <c r="AK174" i="48"/>
  <c r="EJ79" i="9" s="1"/>
  <c r="AJ174" i="48"/>
  <c r="EJ21" i="9" s="1"/>
  <c r="AK167" i="45"/>
  <c r="DO82" i="9" s="1"/>
  <c r="AJ167" i="45"/>
  <c r="DO24" i="9" s="1"/>
  <c r="DM25" i="7"/>
  <c r="DN25" i="7"/>
  <c r="AB152" i="43"/>
  <c r="AK135" i="42"/>
  <c r="AF85" i="9" s="1"/>
  <c r="AH85" i="9" s="1"/>
  <c r="AJ135" i="42"/>
  <c r="AF27" i="9" s="1"/>
  <c r="AH27" i="9" s="1"/>
  <c r="Z170" i="42"/>
  <c r="Q128" i="42"/>
  <c r="AI128" i="42" s="1"/>
  <c r="N27" i="7" s="1"/>
  <c r="P27" i="7" s="1"/>
  <c r="Q115" i="42"/>
  <c r="Z138" i="41"/>
  <c r="Z142" i="41"/>
  <c r="Z61" i="41"/>
  <c r="Z143" i="41"/>
  <c r="Z139" i="41"/>
  <c r="Z136" i="41"/>
  <c r="Z137" i="41"/>
  <c r="Z141" i="41"/>
  <c r="AJ167" i="40"/>
  <c r="DO29" i="9" s="1"/>
  <c r="AK167" i="40"/>
  <c r="DO87" i="9" s="1"/>
  <c r="AA128" i="64"/>
  <c r="G11" i="8"/>
  <c r="Z162" i="63"/>
  <c r="AI162" i="63" s="1"/>
  <c r="DC54" i="7" s="1"/>
  <c r="Z152" i="63"/>
  <c r="Z151" i="63"/>
  <c r="AI148" i="54"/>
  <c r="BP15" i="7" s="1"/>
  <c r="Z148" i="51"/>
  <c r="AJ162" i="48"/>
  <c r="DC21" i="9" s="1"/>
  <c r="DE21" i="9" s="1"/>
  <c r="AB135" i="46"/>
  <c r="Z162" i="45"/>
  <c r="Z152" i="45"/>
  <c r="AI152" i="45" s="1"/>
  <c r="CB24" i="7" s="1"/>
  <c r="CD24" i="7" s="1"/>
  <c r="Z150" i="45"/>
  <c r="Z151" i="45"/>
  <c r="CR24" i="7"/>
  <c r="CS24" i="7"/>
  <c r="AI174" i="45"/>
  <c r="EJ24" i="7" s="1"/>
  <c r="Z171" i="45"/>
  <c r="Z170" i="45"/>
  <c r="Z149" i="42"/>
  <c r="Z161" i="40"/>
  <c r="Z152" i="40"/>
  <c r="Z162" i="40"/>
  <c r="AI162" i="40" s="1"/>
  <c r="DC29" i="7" s="1"/>
  <c r="DE29" i="7" s="1"/>
  <c r="Z150" i="40"/>
  <c r="AC151" i="59"/>
  <c r="Z168" i="55"/>
  <c r="AC131" i="53"/>
  <c r="Z148" i="46"/>
  <c r="AK127" i="44"/>
  <c r="AJ127" i="44"/>
  <c r="CF27" i="9"/>
  <c r="CG27" i="9"/>
  <c r="AB174" i="40"/>
  <c r="AB172" i="40"/>
  <c r="AB170" i="40"/>
  <c r="AB171" i="40"/>
  <c r="DM29" i="9"/>
  <c r="DN29" i="9"/>
  <c r="AB152" i="38"/>
  <c r="Z138" i="37"/>
  <c r="Z136" i="37"/>
  <c r="Z139" i="37"/>
  <c r="Z141" i="37"/>
  <c r="AC174" i="37"/>
  <c r="AC169" i="37"/>
  <c r="AC170" i="37"/>
  <c r="AJ141" i="36"/>
  <c r="AX33" i="9" s="1"/>
  <c r="AZ33" i="9" s="1"/>
  <c r="AK141" i="36"/>
  <c r="AX91" i="9" s="1"/>
  <c r="AZ91" i="9" s="1"/>
  <c r="AC135" i="34"/>
  <c r="AC163" i="34"/>
  <c r="AB172" i="33"/>
  <c r="AJ149" i="32"/>
  <c r="BS37" i="9" s="1"/>
  <c r="AK149" i="32"/>
  <c r="BS95" i="9" s="1"/>
  <c r="AB142" i="31"/>
  <c r="AB139" i="31"/>
  <c r="AB138" i="31"/>
  <c r="AB143" i="31"/>
  <c r="AK166" i="31"/>
  <c r="DL96" i="9" s="1"/>
  <c r="AJ166" i="31"/>
  <c r="DL38" i="9" s="1"/>
  <c r="AK136" i="29"/>
  <c r="AI98" i="9" s="1"/>
  <c r="AJ136" i="29"/>
  <c r="AI40" i="9" s="1"/>
  <c r="AJ161" i="28"/>
  <c r="CZ41" i="9" s="1"/>
  <c r="AK161" i="28"/>
  <c r="CZ99" i="9" s="1"/>
  <c r="Z165" i="18"/>
  <c r="AI164" i="20"/>
  <c r="DF49" i="7" s="1"/>
  <c r="CG52" i="7"/>
  <c r="CF52" i="7"/>
  <c r="AB159" i="19"/>
  <c r="AB61" i="19"/>
  <c r="Z157" i="58"/>
  <c r="AC135" i="53"/>
  <c r="AC151" i="53"/>
  <c r="AC156" i="53"/>
  <c r="AC140" i="53"/>
  <c r="AC172" i="53"/>
  <c r="AC152" i="53"/>
  <c r="AC133" i="53"/>
  <c r="AC134" i="53"/>
  <c r="AC142" i="53"/>
  <c r="AC128" i="53"/>
  <c r="AC126" i="53" s="1"/>
  <c r="AC168" i="53"/>
  <c r="AC171" i="53"/>
  <c r="AC150" i="53"/>
  <c r="AC123" i="53"/>
  <c r="AC138" i="53"/>
  <c r="AC170" i="53"/>
  <c r="AC162" i="53"/>
  <c r="AB138" i="45"/>
  <c r="AB143" i="45"/>
  <c r="AB139" i="45"/>
  <c r="AB136" i="45"/>
  <c r="AB142" i="45"/>
  <c r="AB137" i="45"/>
  <c r="AB141" i="45"/>
  <c r="AB61" i="45"/>
  <c r="DS83" i="9"/>
  <c r="DT83" i="9"/>
  <c r="AC134" i="41"/>
  <c r="AC144" i="41"/>
  <c r="AC133" i="41"/>
  <c r="AC163" i="41"/>
  <c r="AC135" i="41"/>
  <c r="AC123" i="41"/>
  <c r="AC141" i="40"/>
  <c r="AC143" i="40"/>
  <c r="Z143" i="39"/>
  <c r="Z142" i="39"/>
  <c r="AI137" i="39"/>
  <c r="AL30" i="7" s="1"/>
  <c r="AI174" i="39"/>
  <c r="EJ30" i="7" s="1"/>
  <c r="Z174" i="39"/>
  <c r="AB135" i="38"/>
  <c r="AB163" i="38"/>
  <c r="AC170" i="38"/>
  <c r="AC169" i="38"/>
  <c r="AC174" i="38"/>
  <c r="AC133" i="37"/>
  <c r="AC134" i="37"/>
  <c r="P159" i="37"/>
  <c r="Z174" i="37"/>
  <c r="Z172" i="37"/>
  <c r="S125" i="36"/>
  <c r="S61" i="36"/>
  <c r="AJ133" i="35"/>
  <c r="Z34" i="9" s="1"/>
  <c r="AK133" i="35"/>
  <c r="Z92" i="9" s="1"/>
  <c r="Z61" i="34"/>
  <c r="Z139" i="34"/>
  <c r="Z136" i="34"/>
  <c r="Z141" i="34"/>
  <c r="Z137" i="34"/>
  <c r="Z138" i="34"/>
  <c r="Z142" i="34"/>
  <c r="Z143" i="34"/>
  <c r="Z164" i="32"/>
  <c r="AI164" i="32" s="1"/>
  <c r="DF37" i="7" s="1"/>
  <c r="AI163" i="32"/>
  <c r="AC134" i="28"/>
  <c r="AC133" i="28"/>
  <c r="AJ125" i="33"/>
  <c r="H36" i="9" s="1"/>
  <c r="AK125" i="33"/>
  <c r="H94" i="9" s="1"/>
  <c r="S115" i="50"/>
  <c r="DA54" i="9"/>
  <c r="DB54" i="9"/>
  <c r="AB149" i="63"/>
  <c r="AB176" i="18"/>
  <c r="AB147" i="19"/>
  <c r="AB145" i="19"/>
  <c r="AB146" i="19"/>
  <c r="AA159" i="20"/>
  <c r="AA61" i="20"/>
  <c r="P128" i="58"/>
  <c r="P61" i="58"/>
  <c r="P176" i="58" s="1"/>
  <c r="Q159" i="56"/>
  <c r="Z153" i="56" s="1"/>
  <c r="Q61" i="56"/>
  <c r="Q176" i="56" s="1"/>
  <c r="AI176" i="56" s="1"/>
  <c r="Q132" i="56"/>
  <c r="Q115" i="56"/>
  <c r="R128" i="54"/>
  <c r="AA159" i="54" s="1"/>
  <c r="R61" i="54"/>
  <c r="R176" i="54" s="1"/>
  <c r="S128" i="54"/>
  <c r="AB159" i="54" s="1"/>
  <c r="S115" i="54"/>
  <c r="AJ130" i="54"/>
  <c r="AK130" i="54"/>
  <c r="R125" i="50"/>
  <c r="R61" i="50"/>
  <c r="R176" i="50" s="1"/>
  <c r="AJ127" i="48"/>
  <c r="AK127" i="48"/>
  <c r="Q147" i="47"/>
  <c r="Q61" i="47"/>
  <c r="Q176" i="47" s="1"/>
  <c r="AI176" i="47" s="1"/>
  <c r="AB159" i="47"/>
  <c r="EH23" i="9"/>
  <c r="EI23" i="9"/>
  <c r="AK159" i="45"/>
  <c r="CT82" i="9" s="1"/>
  <c r="CV82" i="9" s="1"/>
  <c r="AJ159" i="45"/>
  <c r="CT24" i="9" s="1"/>
  <c r="CV24" i="9" s="1"/>
  <c r="AJ128" i="42"/>
  <c r="N27" i="9" s="1"/>
  <c r="P27" i="9" s="1"/>
  <c r="AA164" i="42"/>
  <c r="AA165" i="42" s="1"/>
  <c r="Z151" i="40"/>
  <c r="DN29" i="7"/>
  <c r="DW29" i="9"/>
  <c r="DV29" i="9"/>
  <c r="AC61" i="39"/>
  <c r="AJ133" i="37"/>
  <c r="Z32" i="9" s="1"/>
  <c r="AD32" i="7"/>
  <c r="AE32" i="7"/>
  <c r="AC144" i="37"/>
  <c r="AC135" i="37"/>
  <c r="AA135" i="34"/>
  <c r="AA144" i="34"/>
  <c r="AA163" i="34"/>
  <c r="AJ159" i="33"/>
  <c r="CT36" i="9" s="1"/>
  <c r="AI134" i="32"/>
  <c r="AC37" i="7" s="1"/>
  <c r="DT37" i="7"/>
  <c r="DS37" i="7"/>
  <c r="DA95" i="9"/>
  <c r="DB95" i="9"/>
  <c r="CC38" i="7"/>
  <c r="CD38" i="7"/>
  <c r="P132" i="28"/>
  <c r="P115" i="28"/>
  <c r="DT41" i="9"/>
  <c r="DS41" i="9"/>
  <c r="R128" i="27"/>
  <c r="R61" i="27"/>
  <c r="R176" i="27" s="1"/>
  <c r="AJ174" i="27"/>
  <c r="EJ42" i="9" s="1"/>
  <c r="AK174" i="27"/>
  <c r="EJ100" i="9" s="1"/>
  <c r="AC164" i="26"/>
  <c r="AC165" i="26" s="1"/>
  <c r="Z152" i="25"/>
  <c r="G45" i="7"/>
  <c r="F45" i="7"/>
  <c r="AK148" i="24"/>
  <c r="BP103" i="9" s="1"/>
  <c r="AJ148" i="24"/>
  <c r="BP45" i="9" s="1"/>
  <c r="M45" i="7"/>
  <c r="L45" i="7"/>
  <c r="Z61" i="23"/>
  <c r="AK138" i="23"/>
  <c r="AO104" i="9" s="1"/>
  <c r="Z144" i="23"/>
  <c r="AI144" i="23" s="1"/>
  <c r="Z174" i="23"/>
  <c r="AJ143" i="22"/>
  <c r="BD47" i="9" s="1"/>
  <c r="AI143" i="22"/>
  <c r="BD47" i="7" s="1"/>
  <c r="AC142" i="22"/>
  <c r="BZ47" i="7"/>
  <c r="CA47" i="7"/>
  <c r="Z174" i="22"/>
  <c r="AI174" i="22" s="1"/>
  <c r="EJ47" i="7" s="1"/>
  <c r="AB139" i="21"/>
  <c r="AB138" i="21"/>
  <c r="AB143" i="21"/>
  <c r="AB137" i="21"/>
  <c r="AJ150" i="21"/>
  <c r="BV48" i="9" s="1"/>
  <c r="AK150" i="21"/>
  <c r="BV106" i="9" s="1"/>
  <c r="AC152" i="21"/>
  <c r="D21" i="2"/>
  <c r="E23" i="2" s="1"/>
  <c r="F34" i="2" s="1"/>
  <c r="AA165" i="58"/>
  <c r="AA164" i="58"/>
  <c r="S128" i="43"/>
  <c r="CX97" i="9"/>
  <c r="CY97" i="9"/>
  <c r="AI148" i="33"/>
  <c r="Z149" i="33"/>
  <c r="Q159" i="34"/>
  <c r="AI159" i="34" s="1"/>
  <c r="CT35" i="7" s="1"/>
  <c r="T125" i="52"/>
  <c r="AK125" i="31"/>
  <c r="AJ125" i="31"/>
  <c r="P125" i="36"/>
  <c r="P61" i="36"/>
  <c r="P176" i="36" s="1"/>
  <c r="CU52" i="7"/>
  <c r="CV52" i="7"/>
  <c r="AA159" i="22"/>
  <c r="AA61" i="22"/>
  <c r="DQ90" i="9"/>
  <c r="DP90" i="9"/>
  <c r="Z61" i="20"/>
  <c r="AJ130" i="23"/>
  <c r="AK130" i="23"/>
  <c r="EE95" i="9"/>
  <c r="EF95" i="9"/>
  <c r="AK125" i="61"/>
  <c r="AJ125" i="61"/>
  <c r="AA154" i="58"/>
  <c r="AA175" i="58" s="1"/>
  <c r="AJ155" i="52"/>
  <c r="AK155" i="52"/>
  <c r="R159" i="52"/>
  <c r="AA133" i="52" s="1"/>
  <c r="R61" i="52"/>
  <c r="R176" i="52" s="1"/>
  <c r="Q128" i="49"/>
  <c r="Q61" i="49"/>
  <c r="Q176" i="49" s="1"/>
  <c r="AI176" i="49" s="1"/>
  <c r="AB172" i="46"/>
  <c r="AK148" i="45"/>
  <c r="BP82" i="9" s="1"/>
  <c r="AJ148" i="45"/>
  <c r="BP24" i="9" s="1"/>
  <c r="Z174" i="45"/>
  <c r="AB171" i="44"/>
  <c r="AB172" i="43"/>
  <c r="Z159" i="41"/>
  <c r="AK159" i="41" s="1"/>
  <c r="CT86" i="9" s="1"/>
  <c r="CV86" i="9" s="1"/>
  <c r="CP31" i="7"/>
  <c r="CO31" i="7"/>
  <c r="AK151" i="38"/>
  <c r="BY89" i="9" s="1"/>
  <c r="AJ151" i="38"/>
  <c r="BY31" i="9" s="1"/>
  <c r="AI151" i="38"/>
  <c r="BY31" i="7" s="1"/>
  <c r="DE31" i="7"/>
  <c r="CY91" i="9"/>
  <c r="CX91" i="9"/>
  <c r="AB133" i="35"/>
  <c r="AB134" i="35"/>
  <c r="AK134" i="35" s="1"/>
  <c r="AC92" i="9" s="1"/>
  <c r="R132" i="33"/>
  <c r="AA132" i="33" s="1"/>
  <c r="R61" i="33"/>
  <c r="R176" i="33" s="1"/>
  <c r="T115" i="32"/>
  <c r="T165" i="32"/>
  <c r="Z136" i="31"/>
  <c r="AB125" i="29"/>
  <c r="AB61" i="29"/>
  <c r="AK140" i="29"/>
  <c r="AU98" i="9" s="1"/>
  <c r="AJ140" i="29"/>
  <c r="AU40" i="9" s="1"/>
  <c r="AK166" i="28"/>
  <c r="DL99" i="9" s="1"/>
  <c r="AK146" i="27"/>
  <c r="BJ100" i="9" s="1"/>
  <c r="AK161" i="27"/>
  <c r="CZ100" i="9" s="1"/>
  <c r="AJ161" i="27"/>
  <c r="CZ42" i="9" s="1"/>
  <c r="DN42" i="9"/>
  <c r="DM42" i="9"/>
  <c r="CH43" i="7"/>
  <c r="AK155" i="26"/>
  <c r="Q128" i="26"/>
  <c r="Q115" i="26"/>
  <c r="AK153" i="25"/>
  <c r="CE102" i="9" s="1"/>
  <c r="AJ153" i="25"/>
  <c r="CE44" i="9" s="1"/>
  <c r="AK156" i="25"/>
  <c r="CK102" i="9" s="1"/>
  <c r="AJ156" i="25"/>
  <c r="CK44" i="9" s="1"/>
  <c r="AC135" i="24"/>
  <c r="AK149" i="24"/>
  <c r="BS103" i="9" s="1"/>
  <c r="R45" i="7"/>
  <c r="S45" i="7"/>
  <c r="AK152" i="23"/>
  <c r="CB104" i="9" s="1"/>
  <c r="AJ152" i="23"/>
  <c r="CB46" i="9" s="1"/>
  <c r="DB46" i="7"/>
  <c r="DA46" i="7"/>
  <c r="G47" i="7"/>
  <c r="F47" i="7"/>
  <c r="AC133" i="22"/>
  <c r="AJ130" i="21"/>
  <c r="AK130" i="21"/>
  <c r="EC48" i="7"/>
  <c r="EB48" i="7"/>
  <c r="AC143" i="28"/>
  <c r="Z138" i="43"/>
  <c r="AC176" i="37"/>
  <c r="R61" i="30"/>
  <c r="R176" i="30" s="1"/>
  <c r="AI169" i="29"/>
  <c r="DU40" i="7" s="1"/>
  <c r="AB143" i="19"/>
  <c r="AI132" i="27"/>
  <c r="W42" i="7" s="1"/>
  <c r="AB135" i="18"/>
  <c r="AB163" i="18"/>
  <c r="AB144" i="18"/>
  <c r="AC159" i="18"/>
  <c r="AC61" i="18"/>
  <c r="CU49" i="7"/>
  <c r="CV49" i="7"/>
  <c r="S128" i="50"/>
  <c r="AB161" i="50" s="1"/>
  <c r="S61" i="50"/>
  <c r="S176" i="50" s="1"/>
  <c r="AJ159" i="48"/>
  <c r="CT21" i="9" s="1"/>
  <c r="CV21" i="9" s="1"/>
  <c r="AK159" i="48"/>
  <c r="CT79" i="9" s="1"/>
  <c r="CV79" i="9" s="1"/>
  <c r="AA123" i="46"/>
  <c r="AA137" i="46"/>
  <c r="AA161" i="46"/>
  <c r="AA142" i="46"/>
  <c r="AA172" i="46"/>
  <c r="AA134" i="46"/>
  <c r="AA144" i="46"/>
  <c r="AA128" i="46"/>
  <c r="AA126" i="46" s="1"/>
  <c r="AA171" i="46"/>
  <c r="AA163" i="46"/>
  <c r="AA136" i="46"/>
  <c r="AA139" i="46"/>
  <c r="AA133" i="46"/>
  <c r="AA138" i="46"/>
  <c r="AA150" i="46"/>
  <c r="AA168" i="46"/>
  <c r="AA170" i="46"/>
  <c r="AA152" i="46"/>
  <c r="AA143" i="46"/>
  <c r="AA159" i="46"/>
  <c r="AA151" i="46"/>
  <c r="AA153" i="46"/>
  <c r="AA174" i="46"/>
  <c r="AA162" i="46"/>
  <c r="AA141" i="46"/>
  <c r="AA157" i="46"/>
  <c r="AA135" i="46"/>
  <c r="AA156" i="46"/>
  <c r="AA158" i="46"/>
  <c r="AA140" i="46"/>
  <c r="AA164" i="43"/>
  <c r="AJ162" i="43"/>
  <c r="DC26" i="9" s="1"/>
  <c r="DE26" i="9" s="1"/>
  <c r="AI162" i="43"/>
  <c r="DC26" i="7" s="1"/>
  <c r="DE26" i="7" s="1"/>
  <c r="AK162" i="43"/>
  <c r="DC84" i="9" s="1"/>
  <c r="DE84" i="9" s="1"/>
  <c r="AA157" i="39"/>
  <c r="AB132" i="36"/>
  <c r="Q165" i="36"/>
  <c r="AD35" i="7"/>
  <c r="AE35" i="7"/>
  <c r="AI162" i="34"/>
  <c r="DC35" i="7" s="1"/>
  <c r="AK162" i="34"/>
  <c r="DC93" i="9" s="1"/>
  <c r="AJ162" i="34"/>
  <c r="DC35" i="9" s="1"/>
  <c r="Z159" i="33"/>
  <c r="AI159" i="33" s="1"/>
  <c r="CT36" i="7" s="1"/>
  <c r="Z61" i="33"/>
  <c r="Z146" i="32"/>
  <c r="AI146" i="32" s="1"/>
  <c r="BJ37" i="7" s="1"/>
  <c r="Z147" i="32"/>
  <c r="Z145" i="32"/>
  <c r="AI144" i="32"/>
  <c r="Z137" i="32"/>
  <c r="CH37" i="9"/>
  <c r="S61" i="31"/>
  <c r="S176" i="31" s="1"/>
  <c r="AK151" i="31"/>
  <c r="BY96" i="9" s="1"/>
  <c r="DA97" i="9"/>
  <c r="DB97" i="9"/>
  <c r="Q147" i="29"/>
  <c r="Q61" i="29"/>
  <c r="Q176" i="29" s="1"/>
  <c r="AI176" i="29" s="1"/>
  <c r="AC144" i="28"/>
  <c r="AI137" i="26"/>
  <c r="AL43" i="7" s="1"/>
  <c r="S61" i="25"/>
  <c r="S125" i="25"/>
  <c r="Z128" i="25"/>
  <c r="P125" i="24"/>
  <c r="P61" i="24"/>
  <c r="AI174" i="24"/>
  <c r="EJ45" i="7" s="1"/>
  <c r="AK174" i="24"/>
  <c r="EJ103" i="9" s="1"/>
  <c r="P128" i="24"/>
  <c r="P115" i="24"/>
  <c r="Z127" i="23"/>
  <c r="AJ127" i="23" s="1"/>
  <c r="AI126" i="23"/>
  <c r="AK127" i="23"/>
  <c r="P61" i="22"/>
  <c r="P176" i="22" s="1"/>
  <c r="P147" i="22"/>
  <c r="AV105" i="9"/>
  <c r="AW105" i="9"/>
  <c r="Q115" i="21"/>
  <c r="Q125" i="21"/>
  <c r="AI125" i="21" s="1"/>
  <c r="H48" i="7" s="1"/>
  <c r="AB132" i="52"/>
  <c r="AA154" i="44"/>
  <c r="AA154" i="59"/>
  <c r="AA175" i="59" s="1"/>
  <c r="AA124" i="55"/>
  <c r="AA125" i="55" s="1"/>
  <c r="AA175" i="55"/>
  <c r="Z147" i="33"/>
  <c r="Z146" i="33"/>
  <c r="AI146" i="33" s="1"/>
  <c r="BJ36" i="7" s="1"/>
  <c r="AI144" i="33"/>
  <c r="Z145" i="33"/>
  <c r="AB131" i="51"/>
  <c r="AB130" i="51"/>
  <c r="T61" i="31"/>
  <c r="T176" i="31" s="1"/>
  <c r="Z164" i="38"/>
  <c r="AI164" i="38" s="1"/>
  <c r="DF31" i="7" s="1"/>
  <c r="AI163" i="38"/>
  <c r="Z165" i="38"/>
  <c r="AI165" i="38" s="1"/>
  <c r="DI31" i="7" s="1"/>
  <c r="DK31" i="7" s="1"/>
  <c r="Z131" i="23"/>
  <c r="AB133" i="41"/>
  <c r="AA147" i="18"/>
  <c r="AA145" i="18"/>
  <c r="AA146" i="18"/>
  <c r="AB176" i="62"/>
  <c r="AA147" i="64"/>
  <c r="AA145" i="64"/>
  <c r="AA146" i="64"/>
  <c r="AI134" i="63"/>
  <c r="AC54" i="7" s="1"/>
  <c r="AK134" i="63"/>
  <c r="AC112" i="9" s="1"/>
  <c r="AJ134" i="63"/>
  <c r="AC54" i="9" s="1"/>
  <c r="AA61" i="19"/>
  <c r="AB144" i="51"/>
  <c r="AA143" i="51"/>
  <c r="AA144" i="51"/>
  <c r="AA153" i="51"/>
  <c r="AA174" i="51"/>
  <c r="AA172" i="51"/>
  <c r="AA138" i="51"/>
  <c r="AA152" i="51"/>
  <c r="AA161" i="51"/>
  <c r="AA141" i="51"/>
  <c r="AA151" i="51"/>
  <c r="AA156" i="51"/>
  <c r="AA140" i="51"/>
  <c r="AA150" i="51"/>
  <c r="AA158" i="51"/>
  <c r="R159" i="47"/>
  <c r="R61" i="47"/>
  <c r="R176" i="47" s="1"/>
  <c r="T128" i="47"/>
  <c r="T115" i="47"/>
  <c r="Z61" i="45"/>
  <c r="EI82" i="9"/>
  <c r="EH82" i="9"/>
  <c r="AB162" i="45"/>
  <c r="AJ135" i="45"/>
  <c r="AF24" i="9" s="1"/>
  <c r="AH24" i="9" s="1"/>
  <c r="AK135" i="45"/>
  <c r="AF82" i="9" s="1"/>
  <c r="AH82" i="9" s="1"/>
  <c r="AI135" i="45"/>
  <c r="AF24" i="7" s="1"/>
  <c r="AH24" i="7" s="1"/>
  <c r="AA123" i="44"/>
  <c r="AA144" i="44"/>
  <c r="AA163" i="44"/>
  <c r="AA135" i="44"/>
  <c r="AA134" i="44"/>
  <c r="AC61" i="44"/>
  <c r="AB146" i="44"/>
  <c r="AB147" i="44"/>
  <c r="AB145" i="44"/>
  <c r="AB136" i="44"/>
  <c r="AB137" i="44"/>
  <c r="AB142" i="44"/>
  <c r="AB143" i="44"/>
  <c r="AB139" i="44"/>
  <c r="AB138" i="44"/>
  <c r="AB141" i="44"/>
  <c r="P132" i="42"/>
  <c r="P61" i="42"/>
  <c r="P176" i="42" s="1"/>
  <c r="Z144" i="40"/>
  <c r="Z135" i="40"/>
  <c r="Z123" i="40"/>
  <c r="Z163" i="40"/>
  <c r="AI163" i="40" s="1"/>
  <c r="Z133" i="40"/>
  <c r="Z134" i="40"/>
  <c r="AB134" i="39"/>
  <c r="AB144" i="39"/>
  <c r="AB135" i="39"/>
  <c r="AB163" i="39"/>
  <c r="AI146" i="37"/>
  <c r="BJ32" i="7" s="1"/>
  <c r="Q115" i="37"/>
  <c r="AC136" i="37"/>
  <c r="AJ158" i="37"/>
  <c r="CQ32" i="9" s="1"/>
  <c r="AK158" i="37"/>
  <c r="CQ90" i="9" s="1"/>
  <c r="BW35" i="9"/>
  <c r="BX35" i="9"/>
  <c r="AC176" i="32"/>
  <c r="Z151" i="32"/>
  <c r="AC130" i="31"/>
  <c r="AI130" i="30"/>
  <c r="Q39" i="7" s="1"/>
  <c r="AK130" i="30"/>
  <c r="Z144" i="29"/>
  <c r="Z135" i="29"/>
  <c r="Z163" i="29"/>
  <c r="AI135" i="29"/>
  <c r="AF40" i="7" s="1"/>
  <c r="AA144" i="29"/>
  <c r="AB125" i="28"/>
  <c r="AB61" i="28"/>
  <c r="BX99" i="9"/>
  <c r="BW99" i="9"/>
  <c r="CY99" i="9"/>
  <c r="CX99" i="9"/>
  <c r="AB139" i="27"/>
  <c r="AI140" i="26"/>
  <c r="AU43" i="7" s="1"/>
  <c r="AK158" i="26"/>
  <c r="CQ101" i="9" s="1"/>
  <c r="AJ158" i="26"/>
  <c r="CQ43" i="9" s="1"/>
  <c r="T125" i="26"/>
  <c r="T115" i="26"/>
  <c r="Z172" i="25"/>
  <c r="Z128" i="24"/>
  <c r="AI128" i="24" s="1"/>
  <c r="N45" i="7" s="1"/>
  <c r="AK127" i="24"/>
  <c r="AJ155" i="24"/>
  <c r="CL45" i="9"/>
  <c r="CM45" i="9"/>
  <c r="AK170" i="24"/>
  <c r="DX103" i="9" s="1"/>
  <c r="AK146" i="21"/>
  <c r="BJ106" i="9" s="1"/>
  <c r="AB152" i="21"/>
  <c r="AJ148" i="53"/>
  <c r="BP16" i="9" s="1"/>
  <c r="AK148" i="53"/>
  <c r="BP74" i="9" s="1"/>
  <c r="Z149" i="53"/>
  <c r="AI149" i="53" s="1"/>
  <c r="BS16" i="7" s="1"/>
  <c r="AB159" i="55"/>
  <c r="CU107" i="9"/>
  <c r="CV107" i="9"/>
  <c r="T61" i="24"/>
  <c r="T176" i="24" s="1"/>
  <c r="DQ11" i="9"/>
  <c r="DP11" i="9"/>
  <c r="AK147" i="34"/>
  <c r="BM93" i="9" s="1"/>
  <c r="P147" i="57"/>
  <c r="BX108" i="9"/>
  <c r="BW108" i="9"/>
  <c r="AK151" i="18"/>
  <c r="BY109" i="9" s="1"/>
  <c r="AJ151" i="18"/>
  <c r="BY51" i="9" s="1"/>
  <c r="AI151" i="18"/>
  <c r="BY51" i="7" s="1"/>
  <c r="EF109" i="9"/>
  <c r="EE109" i="9"/>
  <c r="CN31" i="9"/>
  <c r="AJ154" i="38"/>
  <c r="AK149" i="47"/>
  <c r="BS80" i="9" s="1"/>
  <c r="AK132" i="20"/>
  <c r="W107" i="9" s="1"/>
  <c r="CO112" i="9"/>
  <c r="CP112" i="9"/>
  <c r="AB133" i="37"/>
  <c r="AK135" i="20"/>
  <c r="AF107" i="9" s="1"/>
  <c r="AI135" i="20"/>
  <c r="AF49" i="7" s="1"/>
  <c r="AJ135" i="20"/>
  <c r="AF49" i="9" s="1"/>
  <c r="R61" i="63"/>
  <c r="R176" i="63" s="1"/>
  <c r="AB141" i="63"/>
  <c r="Q132" i="39"/>
  <c r="Q61" i="39"/>
  <c r="AK130" i="39"/>
  <c r="AA133" i="39"/>
  <c r="AB133" i="39"/>
  <c r="EH30" i="9"/>
  <c r="EI30" i="9"/>
  <c r="AC130" i="37"/>
  <c r="AC131" i="37"/>
  <c r="AW32" i="9"/>
  <c r="AV32" i="9"/>
  <c r="DB32" i="7"/>
  <c r="DA32" i="7"/>
  <c r="AJ170" i="37"/>
  <c r="DX32" i="9" s="1"/>
  <c r="AJ134" i="37"/>
  <c r="AC32" i="9" s="1"/>
  <c r="Q61" i="36"/>
  <c r="Q176" i="36" s="1"/>
  <c r="AI176" i="36" s="1"/>
  <c r="AJ151" i="36"/>
  <c r="BY33" i="9" s="1"/>
  <c r="AK151" i="36"/>
  <c r="BY91" i="9" s="1"/>
  <c r="AI151" i="36"/>
  <c r="BY33" i="7" s="1"/>
  <c r="CV33" i="7"/>
  <c r="CU33" i="7"/>
  <c r="R61" i="35"/>
  <c r="R176" i="35" s="1"/>
  <c r="AJ127" i="35"/>
  <c r="AK127" i="35"/>
  <c r="Z128" i="35"/>
  <c r="AI128" i="35" s="1"/>
  <c r="N34" i="7" s="1"/>
  <c r="AI127" i="35"/>
  <c r="K34" i="7" s="1"/>
  <c r="AB137" i="35"/>
  <c r="EH34" i="7"/>
  <c r="EI34" i="7"/>
  <c r="DA35" i="9"/>
  <c r="DB35" i="9"/>
  <c r="AK167" i="34"/>
  <c r="DO93" i="9" s="1"/>
  <c r="EB35" i="7"/>
  <c r="EC35" i="7"/>
  <c r="AJ174" i="34"/>
  <c r="EJ35" i="9" s="1"/>
  <c r="P165" i="32"/>
  <c r="AA136" i="31"/>
  <c r="AA175" i="31" s="1"/>
  <c r="AA137" i="31"/>
  <c r="AA143" i="31"/>
  <c r="AA139" i="31"/>
  <c r="AA141" i="31"/>
  <c r="AA142" i="31"/>
  <c r="AA138" i="31"/>
  <c r="CV39" i="7"/>
  <c r="CU39" i="7"/>
  <c r="CG39" i="9"/>
  <c r="CF39" i="9"/>
  <c r="AA137" i="29"/>
  <c r="AA142" i="29"/>
  <c r="AA136" i="29"/>
  <c r="AA143" i="29"/>
  <c r="AA139" i="29"/>
  <c r="AA138" i="29"/>
  <c r="AA141" i="29"/>
  <c r="AJ174" i="29"/>
  <c r="EJ40" i="9" s="1"/>
  <c r="S128" i="28"/>
  <c r="S61" i="28"/>
  <c r="S176" i="28" s="1"/>
  <c r="AC144" i="27"/>
  <c r="EI42" i="9"/>
  <c r="EH42" i="9"/>
  <c r="AB149" i="26"/>
  <c r="AA163" i="25"/>
  <c r="AA144" i="25"/>
  <c r="CR103" i="9"/>
  <c r="CS103" i="9"/>
  <c r="CX105" i="9"/>
  <c r="CY105" i="9"/>
  <c r="Z133" i="21"/>
  <c r="Z175" i="21" s="1"/>
  <c r="Z134" i="21"/>
  <c r="AI136" i="21"/>
  <c r="AI48" i="7" s="1"/>
  <c r="AJ136" i="21"/>
  <c r="AI48" i="9" s="1"/>
  <c r="AK136" i="21"/>
  <c r="AI106" i="9" s="1"/>
  <c r="AI137" i="21"/>
  <c r="AL48" i="7" s="1"/>
  <c r="S165" i="58"/>
  <c r="AC153" i="56"/>
  <c r="AB173" i="59"/>
  <c r="AB170" i="59"/>
  <c r="AB157" i="59"/>
  <c r="AB142" i="59"/>
  <c r="CL41" i="9"/>
  <c r="CM41" i="9"/>
  <c r="Z157" i="51"/>
  <c r="AI157" i="51" s="1"/>
  <c r="CN18" i="7" s="1"/>
  <c r="Z138" i="51"/>
  <c r="Z142" i="51"/>
  <c r="Z163" i="58"/>
  <c r="DV51" i="9"/>
  <c r="DW51" i="9"/>
  <c r="BR92" i="9"/>
  <c r="P61" i="33"/>
  <c r="P176" i="33" s="1"/>
  <c r="AG109" i="9"/>
  <c r="AH109" i="9"/>
  <c r="Z139" i="44"/>
  <c r="AC136" i="55"/>
  <c r="AB157" i="56"/>
  <c r="EH27" i="9"/>
  <c r="EI27" i="9"/>
  <c r="DP30" i="9"/>
  <c r="AK137" i="43"/>
  <c r="AL84" i="9" s="1"/>
  <c r="AK169" i="37"/>
  <c r="DU90" i="9" s="1"/>
  <c r="CX86" i="9"/>
  <c r="CY86" i="9"/>
  <c r="CA53" i="7"/>
  <c r="BZ53" i="7"/>
  <c r="EI28" i="9"/>
  <c r="EH28" i="9"/>
  <c r="T29" i="9"/>
  <c r="V29" i="9" s="1"/>
  <c r="AI157" i="45"/>
  <c r="CN24" i="7" s="1"/>
  <c r="AJ157" i="45"/>
  <c r="AK157" i="45"/>
  <c r="AC143" i="23"/>
  <c r="T103" i="9"/>
  <c r="Z127" i="26"/>
  <c r="AB162" i="28"/>
  <c r="Q61" i="51"/>
  <c r="Q176" i="51" s="1"/>
  <c r="AI176" i="51" s="1"/>
  <c r="P37" i="7"/>
  <c r="O37" i="7"/>
  <c r="DP17" i="7"/>
  <c r="DQ17" i="7"/>
  <c r="AC163" i="57"/>
  <c r="AB151" i="59"/>
  <c r="Q61" i="59"/>
  <c r="Q176" i="59" s="1"/>
  <c r="AI176" i="59" s="1"/>
  <c r="AC136" i="58"/>
  <c r="AA61" i="63"/>
  <c r="Z135" i="63"/>
  <c r="S128" i="49"/>
  <c r="AB159" i="49" s="1"/>
  <c r="S61" i="49"/>
  <c r="S176" i="49" s="1"/>
  <c r="AB130" i="49"/>
  <c r="U33" i="9"/>
  <c r="V33" i="9"/>
  <c r="CF91" i="9"/>
  <c r="CG91" i="9"/>
  <c r="EB37" i="9"/>
  <c r="EC37" i="9"/>
  <c r="AN42" i="7"/>
  <c r="AM42" i="7"/>
  <c r="AY42" i="7"/>
  <c r="S115" i="27"/>
  <c r="S176" i="27" s="1"/>
  <c r="S147" i="27"/>
  <c r="AB147" i="27" s="1"/>
  <c r="Q61" i="26"/>
  <c r="Q125" i="26"/>
  <c r="AI125" i="26" s="1"/>
  <c r="H43" i="7" s="1"/>
  <c r="EB43" i="7"/>
  <c r="EC43" i="7"/>
  <c r="AB172" i="25"/>
  <c r="AB139" i="24"/>
  <c r="S147" i="24"/>
  <c r="S61" i="24"/>
  <c r="S176" i="24" s="1"/>
  <c r="AJ137" i="23"/>
  <c r="AL46" i="9" s="1"/>
  <c r="AI137" i="23"/>
  <c r="AL46" i="7" s="1"/>
  <c r="BZ47" i="9"/>
  <c r="CA47" i="9"/>
  <c r="R125" i="21"/>
  <c r="R61" i="21"/>
  <c r="R176" i="21" s="1"/>
  <c r="T115" i="21"/>
  <c r="Z145" i="21"/>
  <c r="Z147" i="21"/>
  <c r="AI147" i="21" s="1"/>
  <c r="BM48" i="7" s="1"/>
  <c r="Z146" i="21"/>
  <c r="AI146" i="21" s="1"/>
  <c r="BJ48" i="7" s="1"/>
  <c r="CA106" i="9"/>
  <c r="BZ106" i="9"/>
  <c r="DP48" i="9"/>
  <c r="DQ48" i="9"/>
  <c r="AB124" i="43"/>
  <c r="AB125" i="43" s="1"/>
  <c r="CI41" i="9"/>
  <c r="CJ41" i="9"/>
  <c r="AB171" i="47"/>
  <c r="AB142" i="47"/>
  <c r="AB139" i="47"/>
  <c r="S176" i="55"/>
  <c r="Z139" i="39"/>
  <c r="AI139" i="39" s="1"/>
  <c r="AR30" i="7" s="1"/>
  <c r="P176" i="19"/>
  <c r="CA101" i="9"/>
  <c r="BZ101" i="9"/>
  <c r="V98" i="9"/>
  <c r="DN84" i="9"/>
  <c r="DM84" i="9"/>
  <c r="R61" i="32"/>
  <c r="R176" i="32" s="1"/>
  <c r="AI131" i="25"/>
  <c r="T44" i="7" s="1"/>
  <c r="AB138" i="52"/>
  <c r="AB143" i="52"/>
  <c r="AB128" i="52"/>
  <c r="AB126" i="52" s="1"/>
  <c r="AB136" i="52"/>
  <c r="DQ45" i="7"/>
  <c r="DP45" i="7"/>
  <c r="AC161" i="50"/>
  <c r="AC157" i="50"/>
  <c r="AC158" i="50"/>
  <c r="AC150" i="44"/>
  <c r="AI133" i="22"/>
  <c r="Z47" i="7" s="1"/>
  <c r="CJ29" i="9"/>
  <c r="CI29" i="9"/>
  <c r="Z147" i="26"/>
  <c r="AI147" i="26" s="1"/>
  <c r="BM43" i="7" s="1"/>
  <c r="Z145" i="26"/>
  <c r="Z146" i="26"/>
  <c r="AA170" i="51"/>
  <c r="AA168" i="51"/>
  <c r="AA128" i="51"/>
  <c r="AA126" i="51" s="1"/>
  <c r="Z134" i="57"/>
  <c r="Z137" i="57"/>
  <c r="Z168" i="57"/>
  <c r="AJ152" i="37"/>
  <c r="CB32" i="9" s="1"/>
  <c r="AJ134" i="36"/>
  <c r="AC33" i="9" s="1"/>
  <c r="AK134" i="36"/>
  <c r="AC91" i="9" s="1"/>
  <c r="AC164" i="40"/>
  <c r="AC165" i="40" s="1"/>
  <c r="AB50" i="7"/>
  <c r="AA50" i="7"/>
  <c r="CJ87" i="9"/>
  <c r="CI87" i="9"/>
  <c r="CU52" i="9"/>
  <c r="CV52" i="9"/>
  <c r="AJ159" i="18"/>
  <c r="CT51" i="9" s="1"/>
  <c r="AB137" i="31"/>
  <c r="X37" i="9"/>
  <c r="Y37" i="9"/>
  <c r="AJ143" i="36"/>
  <c r="BD33" i="9" s="1"/>
  <c r="AJ154" i="21"/>
  <c r="CV38" i="7"/>
  <c r="CU38" i="7"/>
  <c r="AC139" i="33"/>
  <c r="AI164" i="35"/>
  <c r="DF34" i="7" s="1"/>
  <c r="DS28" i="9"/>
  <c r="DT28" i="9"/>
  <c r="AC136" i="42"/>
  <c r="DQ72" i="9"/>
  <c r="DP72" i="9"/>
  <c r="AB145" i="20"/>
  <c r="AB147" i="20"/>
  <c r="AB146" i="20"/>
  <c r="EH76" i="9"/>
  <c r="EI76" i="9"/>
  <c r="AB133" i="56"/>
  <c r="AC137" i="61"/>
  <c r="EF28" i="7"/>
  <c r="EE28" i="7"/>
  <c r="AK128" i="42"/>
  <c r="N85" i="9" s="1"/>
  <c r="P85" i="9" s="1"/>
  <c r="AC145" i="43"/>
  <c r="AC146" i="43"/>
  <c r="AC147" i="43"/>
  <c r="AI159" i="40"/>
  <c r="CT29" i="7" s="1"/>
  <c r="CV29" i="7" s="1"/>
  <c r="Z157" i="40"/>
  <c r="Z159" i="40"/>
  <c r="AK159" i="40" s="1"/>
  <c r="CT87" i="9" s="1"/>
  <c r="CV87" i="9" s="1"/>
  <c r="Z156" i="40"/>
  <c r="AI151" i="39"/>
  <c r="BY30" i="7" s="1"/>
  <c r="AK151" i="39"/>
  <c r="BY88" i="9" s="1"/>
  <c r="CG30" i="9"/>
  <c r="CF30" i="9"/>
  <c r="AK133" i="38"/>
  <c r="Z89" i="9" s="1"/>
  <c r="AB144" i="38"/>
  <c r="Z135" i="37"/>
  <c r="AB135" i="35"/>
  <c r="AI127" i="33"/>
  <c r="K36" i="7" s="1"/>
  <c r="EI94" i="9"/>
  <c r="EH94" i="9"/>
  <c r="AJ172" i="32"/>
  <c r="ED37" i="9" s="1"/>
  <c r="AI172" i="32"/>
  <c r="ED37" i="7" s="1"/>
  <c r="AB38" i="9"/>
  <c r="AA38" i="9"/>
  <c r="CO38" i="9"/>
  <c r="S61" i="30"/>
  <c r="S176" i="30" s="1"/>
  <c r="DP97" i="9"/>
  <c r="DQ97" i="9"/>
  <c r="AI174" i="30"/>
  <c r="EJ39" i="7" s="1"/>
  <c r="AK170" i="30"/>
  <c r="DX97" i="9" s="1"/>
  <c r="AK172" i="30"/>
  <c r="ED97" i="9" s="1"/>
  <c r="AJ160" i="29"/>
  <c r="CW40" i="9" s="1"/>
  <c r="AB164" i="28"/>
  <c r="AB165" i="28" s="1"/>
  <c r="Q165" i="28"/>
  <c r="EH99" i="9"/>
  <c r="EI99" i="9"/>
  <c r="BE42" i="7"/>
  <c r="AI163" i="27"/>
  <c r="Z135" i="27"/>
  <c r="DP42" i="9"/>
  <c r="DQ42" i="9"/>
  <c r="AB135" i="27"/>
  <c r="AI129" i="26"/>
  <c r="Z130" i="26"/>
  <c r="AI130" i="26" s="1"/>
  <c r="Q43" i="7" s="1"/>
  <c r="Z131" i="26"/>
  <c r="AK130" i="26"/>
  <c r="BW101" i="9"/>
  <c r="BX101" i="9"/>
  <c r="AB159" i="26"/>
  <c r="AB61" i="26"/>
  <c r="AA145" i="23"/>
  <c r="AA147" i="23"/>
  <c r="AA146" i="23"/>
  <c r="AJ158" i="23"/>
  <c r="CQ46" i="9" s="1"/>
  <c r="AK158" i="23"/>
  <c r="CQ104" i="9" s="1"/>
  <c r="AK143" i="22"/>
  <c r="BD105" i="9" s="1"/>
  <c r="CG47" i="9"/>
  <c r="CF47" i="9"/>
  <c r="AC169" i="22"/>
  <c r="Z170" i="22"/>
  <c r="Z172" i="21"/>
  <c r="AC161" i="53"/>
  <c r="AC136" i="53"/>
  <c r="AA61" i="29"/>
  <c r="S61" i="34"/>
  <c r="AC163" i="18"/>
  <c r="AA175" i="61"/>
  <c r="AA176" i="61"/>
  <c r="AB139" i="39"/>
  <c r="CP42" i="9"/>
  <c r="CO42" i="9"/>
  <c r="AC171" i="55"/>
  <c r="R34" i="7"/>
  <c r="S34" i="7"/>
  <c r="R61" i="38"/>
  <c r="R176" i="38" s="1"/>
  <c r="AA61" i="42"/>
  <c r="Z164" i="34"/>
  <c r="Z165" i="34" s="1"/>
  <c r="Z137" i="37"/>
  <c r="AI152" i="33"/>
  <c r="CB36" i="7" s="1"/>
  <c r="AB138" i="36"/>
  <c r="AJ151" i="39"/>
  <c r="BY30" i="9" s="1"/>
  <c r="Z161" i="45"/>
  <c r="AK172" i="33"/>
  <c r="ED94" i="9" s="1"/>
  <c r="AI172" i="33"/>
  <c r="ED36" i="7" s="1"/>
  <c r="AJ172" i="33"/>
  <c r="ED36" i="9" s="1"/>
  <c r="Z171" i="58"/>
  <c r="Z133" i="58"/>
  <c r="CS111" i="9"/>
  <c r="CR111" i="9"/>
  <c r="AC143" i="63"/>
  <c r="AC142" i="24"/>
  <c r="K89" i="9"/>
  <c r="Z139" i="33"/>
  <c r="AI139" i="33" s="1"/>
  <c r="AR36" i="7" s="1"/>
  <c r="AI170" i="31"/>
  <c r="DX38" i="7" s="1"/>
  <c r="AK170" i="31"/>
  <c r="DX96" i="9" s="1"/>
  <c r="AJ170" i="31"/>
  <c r="DX38" i="9" s="1"/>
  <c r="Z139" i="32"/>
  <c r="AK40" i="7"/>
  <c r="AJ40" i="7"/>
  <c r="DN83" i="9"/>
  <c r="DM83" i="9"/>
  <c r="AB157" i="46"/>
  <c r="AI132" i="50"/>
  <c r="W19" i="7" s="1"/>
  <c r="Y19" i="7" s="1"/>
  <c r="AJ132" i="50"/>
  <c r="AC152" i="58"/>
  <c r="AC129" i="58"/>
  <c r="AC128" i="58"/>
  <c r="AC126" i="58" s="1"/>
  <c r="AC173" i="58"/>
  <c r="AC142" i="19"/>
  <c r="AB139" i="61"/>
  <c r="EI49" i="9"/>
  <c r="EH49" i="9"/>
  <c r="EL50" i="7"/>
  <c r="EK50" i="7"/>
  <c r="DE48" i="9"/>
  <c r="DD48" i="9"/>
  <c r="AK154" i="21"/>
  <c r="AJ109" i="9"/>
  <c r="AK109" i="9"/>
  <c r="AA172" i="48"/>
  <c r="AA171" i="48"/>
  <c r="AA141" i="48"/>
  <c r="AA152" i="48"/>
  <c r="AA150" i="48"/>
  <c r="AA159" i="48"/>
  <c r="AB138" i="46"/>
  <c r="Q159" i="43"/>
  <c r="Q115" i="43"/>
  <c r="DW26" i="9"/>
  <c r="DV26" i="9"/>
  <c r="AI150" i="42"/>
  <c r="BV27" i="7" s="1"/>
  <c r="AK150" i="42"/>
  <c r="BV85" i="9" s="1"/>
  <c r="AJ150" i="42"/>
  <c r="BV27" i="9" s="1"/>
  <c r="AC61" i="41"/>
  <c r="CF86" i="9"/>
  <c r="CG86" i="9"/>
  <c r="Q61" i="41"/>
  <c r="Q176" i="41" s="1"/>
  <c r="P128" i="23"/>
  <c r="Z169" i="23"/>
  <c r="AI169" i="23" s="1"/>
  <c r="DU46" i="7" s="1"/>
  <c r="AC143" i="21"/>
  <c r="BR106" i="9"/>
  <c r="AC174" i="21"/>
  <c r="AC138" i="21"/>
  <c r="DM106" i="9"/>
  <c r="DN106" i="9"/>
  <c r="AJ162" i="27"/>
  <c r="DC42" i="9" s="1"/>
  <c r="AB134" i="25"/>
  <c r="AB175" i="25" s="1"/>
  <c r="DN44" i="7"/>
  <c r="DM44" i="7"/>
  <c r="BW45" i="9"/>
  <c r="BX45" i="9"/>
  <c r="AC163" i="24"/>
  <c r="AI142" i="24"/>
  <c r="BA45" i="7" s="1"/>
  <c r="AK142" i="24"/>
  <c r="BA103" i="9" s="1"/>
  <c r="AJ142" i="24"/>
  <c r="BA45" i="9" s="1"/>
  <c r="AK138" i="24"/>
  <c r="AO103" i="9" s="1"/>
  <c r="AJ138" i="24"/>
  <c r="AO45" i="9" s="1"/>
  <c r="CY45" i="9"/>
  <c r="CX45" i="9"/>
  <c r="AI169" i="24"/>
  <c r="DU45" i="7" s="1"/>
  <c r="AJ162" i="22"/>
  <c r="DC47" i="9" s="1"/>
  <c r="AB37" i="9"/>
  <c r="AA37" i="9"/>
  <c r="AC172" i="35"/>
  <c r="AB145" i="36"/>
  <c r="AB147" i="36"/>
  <c r="AB146" i="36"/>
  <c r="Z136" i="59"/>
  <c r="Z137" i="59"/>
  <c r="Z128" i="59"/>
  <c r="Z158" i="59"/>
  <c r="Z154" i="59" s="1"/>
  <c r="AI154" i="59" s="1"/>
  <c r="Z152" i="59"/>
  <c r="Z170" i="59"/>
  <c r="AB129" i="56"/>
  <c r="DN30" i="9"/>
  <c r="DM30" i="9"/>
  <c r="AB143" i="58"/>
  <c r="AB138" i="58"/>
  <c r="AB174" i="58"/>
  <c r="AB136" i="58"/>
  <c r="AB152" i="58"/>
  <c r="AB150" i="58"/>
  <c r="AZ47" i="7"/>
  <c r="AY47" i="7"/>
  <c r="AK172" i="24"/>
  <c r="ED103" i="9" s="1"/>
  <c r="AI173" i="40"/>
  <c r="EG29" i="7" s="1"/>
  <c r="AJ126" i="40"/>
  <c r="N29" i="9"/>
  <c r="P29" i="9" s="1"/>
  <c r="AC164" i="30"/>
  <c r="AC165" i="30" s="1"/>
  <c r="AA176" i="36"/>
  <c r="AA175" i="36"/>
  <c r="Q61" i="28"/>
  <c r="Q176" i="28" s="1"/>
  <c r="AK130" i="20"/>
  <c r="AJ130" i="20"/>
  <c r="Z156" i="58"/>
  <c r="Q128" i="46"/>
  <c r="Z142" i="46" s="1"/>
  <c r="AC138" i="26"/>
  <c r="AC139" i="26"/>
  <c r="AC61" i="29"/>
  <c r="AC137" i="40"/>
  <c r="AC138" i="40"/>
  <c r="AJ134" i="29"/>
  <c r="AC40" i="9" s="1"/>
  <c r="AJ148" i="40"/>
  <c r="BP29" i="9" s="1"/>
  <c r="BP29" i="7"/>
  <c r="DV28" i="9"/>
  <c r="DW28" i="9"/>
  <c r="AC135" i="59"/>
  <c r="AC162" i="59"/>
  <c r="AC170" i="59"/>
  <c r="AC133" i="59"/>
  <c r="AC123" i="59"/>
  <c r="AC150" i="59"/>
  <c r="AK143" i="61"/>
  <c r="BD110" i="9" s="1"/>
  <c r="AI143" i="61"/>
  <c r="BD52" i="7" s="1"/>
  <c r="AJ143" i="61"/>
  <c r="BD52" i="9" s="1"/>
  <c r="AC143" i="61"/>
  <c r="Q147" i="20"/>
  <c r="Q61" i="20"/>
  <c r="Q176" i="20" s="1"/>
  <c r="AJ155" i="59"/>
  <c r="AB143" i="59"/>
  <c r="AC171" i="58"/>
  <c r="AC142" i="58"/>
  <c r="AB173" i="57"/>
  <c r="AK127" i="56"/>
  <c r="Z171" i="56"/>
  <c r="AA124" i="56"/>
  <c r="AA125" i="56"/>
  <c r="AA165" i="56"/>
  <c r="AA164" i="56"/>
  <c r="DV71" i="9"/>
  <c r="DW71" i="9"/>
  <c r="AB133" i="55"/>
  <c r="AB144" i="55"/>
  <c r="AB150" i="55"/>
  <c r="AB170" i="55"/>
  <c r="AC142" i="55"/>
  <c r="S147" i="54"/>
  <c r="AK166" i="54"/>
  <c r="DL73" i="9" s="1"/>
  <c r="AC143" i="53"/>
  <c r="AJ156" i="53"/>
  <c r="AK156" i="53"/>
  <c r="CY16" i="9"/>
  <c r="CX16" i="9"/>
  <c r="AB135" i="52"/>
  <c r="AB141" i="52"/>
  <c r="AC138" i="52"/>
  <c r="AB152" i="52"/>
  <c r="AC157" i="52"/>
  <c r="DW17" i="9"/>
  <c r="DV17" i="9"/>
  <c r="AB174" i="52"/>
  <c r="Q128" i="52"/>
  <c r="Q115" i="52"/>
  <c r="Q176" i="52" s="1"/>
  <c r="AI176" i="52" s="1"/>
  <c r="CS31" i="9"/>
  <c r="CR31" i="9"/>
  <c r="AI174" i="38"/>
  <c r="EJ31" i="7" s="1"/>
  <c r="AJ174" i="38"/>
  <c r="EJ31" i="9" s="1"/>
  <c r="EI31" i="7"/>
  <c r="EH31" i="7"/>
  <c r="CX41" i="7"/>
  <c r="CY41" i="7"/>
  <c r="AK130" i="27"/>
  <c r="AJ130" i="27"/>
  <c r="P61" i="50"/>
  <c r="P176" i="50" s="1"/>
  <c r="AC156" i="51"/>
  <c r="AC139" i="51"/>
  <c r="AC133" i="51"/>
  <c r="AC150" i="51"/>
  <c r="AC163" i="51"/>
  <c r="AB151" i="51"/>
  <c r="AB159" i="51"/>
  <c r="AB143" i="51"/>
  <c r="AB142" i="51"/>
  <c r="AB170" i="19"/>
  <c r="CR38" i="9"/>
  <c r="CS38" i="9"/>
  <c r="AJ151" i="33"/>
  <c r="BY36" i="9" s="1"/>
  <c r="AK151" i="33"/>
  <c r="BY94" i="9" s="1"/>
  <c r="AC163" i="39"/>
  <c r="DQ22" i="9"/>
  <c r="DP22" i="9"/>
  <c r="CY21" i="9"/>
  <c r="CX21" i="9"/>
  <c r="AC135" i="42"/>
  <c r="EC46" i="9"/>
  <c r="EB46" i="9"/>
  <c r="T176" i="18"/>
  <c r="DE104" i="9"/>
  <c r="DD104" i="9"/>
  <c r="Q61" i="31"/>
  <c r="Q176" i="31" s="1"/>
  <c r="AB61" i="32"/>
  <c r="AK166" i="52"/>
  <c r="DL75" i="9" s="1"/>
  <c r="CS42" i="7"/>
  <c r="CR42" i="7"/>
  <c r="Z132" i="35"/>
  <c r="AK132" i="35" s="1"/>
  <c r="AW88" i="9"/>
  <c r="AV88" i="9"/>
  <c r="CX84" i="9"/>
  <c r="CY84" i="9"/>
  <c r="AC163" i="42"/>
  <c r="AJ149" i="47"/>
  <c r="BS22" i="9" s="1"/>
  <c r="AA146" i="59"/>
  <c r="AA147" i="59"/>
  <c r="AA145" i="59"/>
  <c r="AI141" i="30"/>
  <c r="AX39" i="7" s="1"/>
  <c r="AK141" i="30"/>
  <c r="AX97" i="9" s="1"/>
  <c r="Z144" i="31"/>
  <c r="CD43" i="7"/>
  <c r="CC43" i="7"/>
  <c r="CR29" i="9"/>
  <c r="CS29" i="9"/>
  <c r="AI130" i="63"/>
  <c r="Q54" i="7" s="1"/>
  <c r="CR52" i="9"/>
  <c r="Y97" i="9"/>
  <c r="X97" i="9"/>
  <c r="Q176" i="40"/>
  <c r="AC174" i="51"/>
  <c r="CA34" i="7"/>
  <c r="BZ34" i="7"/>
  <c r="AC161" i="55"/>
  <c r="AC141" i="55"/>
  <c r="AC143" i="55"/>
  <c r="AC170" i="55"/>
  <c r="DM107" i="9"/>
  <c r="DN107" i="9"/>
  <c r="AB158" i="57"/>
  <c r="AB142" i="57"/>
  <c r="AB136" i="57"/>
  <c r="AB141" i="57"/>
  <c r="AB133" i="57"/>
  <c r="AB135" i="57"/>
  <c r="AB139" i="57"/>
  <c r="EF98" i="9"/>
  <c r="EE98" i="9"/>
  <c r="AQ109" i="9"/>
  <c r="AP109" i="9"/>
  <c r="DW41" i="7"/>
  <c r="DV41" i="7"/>
  <c r="P115" i="53"/>
  <c r="AK174" i="64"/>
  <c r="EJ113" i="9" s="1"/>
  <c r="EL113" i="9" s="1"/>
  <c r="AK125" i="64"/>
  <c r="Z147" i="64"/>
  <c r="P115" i="20"/>
  <c r="P176" i="20" s="1"/>
  <c r="AJ126" i="64"/>
  <c r="K55" i="9"/>
  <c r="M55" i="9" s="1"/>
  <c r="G55" i="9"/>
  <c r="AJ143" i="64"/>
  <c r="BD55" i="9" s="1"/>
  <c r="BF55" i="9" s="1"/>
  <c r="I92" i="9"/>
  <c r="J92" i="9"/>
  <c r="AI130" i="64"/>
  <c r="Q55" i="7" s="1"/>
  <c r="S55" i="7" s="1"/>
  <c r="AJ172" i="64"/>
  <c r="ED55" i="9" s="1"/>
  <c r="EF55" i="9" s="1"/>
  <c r="AK172" i="64"/>
  <c r="AI128" i="64"/>
  <c r="N55" i="7" s="1"/>
  <c r="P55" i="7" s="1"/>
  <c r="I59" i="5"/>
  <c r="E8" i="4"/>
  <c r="D18" i="3" l="1"/>
  <c r="D13" i="3"/>
  <c r="D22" i="3"/>
  <c r="CA52" i="7"/>
  <c r="BZ52" i="7"/>
  <c r="EK86" i="9"/>
  <c r="EL86" i="9"/>
  <c r="AI164" i="21"/>
  <c r="DF48" i="7" s="1"/>
  <c r="AJ164" i="21"/>
  <c r="Z165" i="21"/>
  <c r="DE50" i="7"/>
  <c r="DD50" i="7"/>
  <c r="W48" i="7"/>
  <c r="AJ132" i="21"/>
  <c r="W48" i="9" s="1"/>
  <c r="Y48" i="9" s="1"/>
  <c r="DZ33" i="7"/>
  <c r="DY33" i="7"/>
  <c r="BS24" i="7"/>
  <c r="AJ149" i="45"/>
  <c r="BS24" i="9" s="1"/>
  <c r="BT24" i="9" s="1"/>
  <c r="BF97" i="9"/>
  <c r="BE97" i="9"/>
  <c r="CU109" i="9"/>
  <c r="CV109" i="9"/>
  <c r="CU102" i="9"/>
  <c r="CV102" i="9"/>
  <c r="EL109" i="9"/>
  <c r="EK109" i="9"/>
  <c r="X105" i="9"/>
  <c r="Y105" i="9"/>
  <c r="BD34" i="7"/>
  <c r="AJ143" i="35"/>
  <c r="BD34" i="9" s="1"/>
  <c r="BE34" i="9" s="1"/>
  <c r="AJ152" i="48"/>
  <c r="CB21" i="9" s="1"/>
  <c r="CD21" i="9" s="1"/>
  <c r="CS37" i="9"/>
  <c r="CR37" i="9"/>
  <c r="CS102" i="9"/>
  <c r="CR102" i="9"/>
  <c r="CY19" i="9"/>
  <c r="CX19" i="9"/>
  <c r="BR42" i="7"/>
  <c r="BQ42" i="7"/>
  <c r="DV42" i="7"/>
  <c r="DW42" i="7"/>
  <c r="CJ39" i="9"/>
  <c r="CI39" i="9"/>
  <c r="AD99" i="9"/>
  <c r="AE99" i="9"/>
  <c r="BQ37" i="7"/>
  <c r="BR37" i="7"/>
  <c r="Z149" i="26"/>
  <c r="AJ131" i="22"/>
  <c r="T47" i="9" s="1"/>
  <c r="AK131" i="22"/>
  <c r="AI142" i="21"/>
  <c r="BA48" i="7" s="1"/>
  <c r="AJ142" i="21"/>
  <c r="BA48" i="9" s="1"/>
  <c r="AK142" i="21"/>
  <c r="BA106" i="9" s="1"/>
  <c r="DY93" i="9"/>
  <c r="DZ93" i="9"/>
  <c r="EK28" i="7"/>
  <c r="EL28" i="7"/>
  <c r="CJ81" i="9"/>
  <c r="CI81" i="9"/>
  <c r="DP15" i="9"/>
  <c r="DQ15" i="9"/>
  <c r="EC33" i="9"/>
  <c r="EB33" i="9"/>
  <c r="BQ21" i="9"/>
  <c r="BR21" i="9"/>
  <c r="CI70" i="9"/>
  <c r="CJ70" i="9"/>
  <c r="CP25" i="7"/>
  <c r="CO25" i="7"/>
  <c r="DV15" i="9"/>
  <c r="DW15" i="9"/>
  <c r="CY49" i="9"/>
  <c r="CX49" i="9"/>
  <c r="Z128" i="19"/>
  <c r="AJ127" i="19"/>
  <c r="K50" i="9" s="1"/>
  <c r="AK127" i="19"/>
  <c r="K108" i="9" s="1"/>
  <c r="AC164" i="20"/>
  <c r="AC165" i="20"/>
  <c r="AJ136" i="61"/>
  <c r="AI52" i="9" s="1"/>
  <c r="AK136" i="61"/>
  <c r="AI110" i="9" s="1"/>
  <c r="DV10" i="9"/>
  <c r="DW10" i="9"/>
  <c r="CJ50" i="9"/>
  <c r="CI50" i="9"/>
  <c r="DB108" i="9"/>
  <c r="DA108" i="9"/>
  <c r="CX32" i="9"/>
  <c r="CY32" i="9"/>
  <c r="AT44" i="9"/>
  <c r="AS44" i="9"/>
  <c r="AI174" i="36"/>
  <c r="EJ33" i="7" s="1"/>
  <c r="AJ174" i="36"/>
  <c r="EJ33" i="9" s="1"/>
  <c r="CS49" i="9"/>
  <c r="CR49" i="9"/>
  <c r="DB96" i="9"/>
  <c r="DA96" i="9"/>
  <c r="CC92" i="9"/>
  <c r="CD92" i="9"/>
  <c r="CC106" i="9"/>
  <c r="CD106" i="9"/>
  <c r="CP43" i="9"/>
  <c r="CO43" i="9"/>
  <c r="AI149" i="35"/>
  <c r="BS34" i="7" s="1"/>
  <c r="AK149" i="35"/>
  <c r="BS92" i="9" s="1"/>
  <c r="AJ149" i="35"/>
  <c r="BS34" i="9" s="1"/>
  <c r="AG47" i="7"/>
  <c r="AH47" i="7"/>
  <c r="AB34" i="7"/>
  <c r="AA34" i="7"/>
  <c r="CY36" i="9"/>
  <c r="CX36" i="9"/>
  <c r="DD92" i="9"/>
  <c r="DE92" i="9"/>
  <c r="EB28" i="7"/>
  <c r="EC28" i="7"/>
  <c r="AI136" i="36"/>
  <c r="AI33" i="7" s="1"/>
  <c r="AK136" i="36"/>
  <c r="AI91" i="9" s="1"/>
  <c r="AJ136" i="36"/>
  <c r="AI33" i="9" s="1"/>
  <c r="DV27" i="9"/>
  <c r="DW27" i="9"/>
  <c r="DA52" i="9"/>
  <c r="DB52" i="9"/>
  <c r="CC25" i="9"/>
  <c r="CD25" i="9"/>
  <c r="AC164" i="62"/>
  <c r="AC165" i="62"/>
  <c r="AC145" i="33"/>
  <c r="AC146" i="33"/>
  <c r="BC102" i="9"/>
  <c r="BB102" i="9"/>
  <c r="DZ51" i="9"/>
  <c r="DY51" i="9"/>
  <c r="DZ99" i="9"/>
  <c r="DY99" i="9"/>
  <c r="CG99" i="9"/>
  <c r="CF99" i="9"/>
  <c r="S96" i="9"/>
  <c r="R96" i="9"/>
  <c r="DZ42" i="7"/>
  <c r="DY42" i="7"/>
  <c r="DM105" i="9"/>
  <c r="DN105" i="9"/>
  <c r="BQ35" i="9"/>
  <c r="BR35" i="9"/>
  <c r="DT89" i="9"/>
  <c r="DS89" i="9"/>
  <c r="AW27" i="9"/>
  <c r="AV27" i="9"/>
  <c r="AM92" i="9"/>
  <c r="AN92" i="9"/>
  <c r="AW89" i="9"/>
  <c r="AV89" i="9"/>
  <c r="CY17" i="9"/>
  <c r="CX17" i="9"/>
  <c r="DM72" i="9"/>
  <c r="DN72" i="9"/>
  <c r="AE107" i="9"/>
  <c r="AD107" i="9"/>
  <c r="DA49" i="9"/>
  <c r="DB49" i="9"/>
  <c r="CA50" i="9"/>
  <c r="BZ50" i="9"/>
  <c r="AK172" i="62"/>
  <c r="ED111" i="9" s="1"/>
  <c r="AI172" i="62"/>
  <c r="ED53" i="7" s="1"/>
  <c r="AJ172" i="62"/>
  <c r="ED53" i="9" s="1"/>
  <c r="M39" i="9"/>
  <c r="L39" i="9"/>
  <c r="V52" i="7"/>
  <c r="U52" i="7"/>
  <c r="V35" i="9"/>
  <c r="U35" i="9"/>
  <c r="AK149" i="48"/>
  <c r="BS79" i="9" s="1"/>
  <c r="AJ149" i="48"/>
  <c r="BS21" i="9" s="1"/>
  <c r="AI149" i="48"/>
  <c r="BS21" i="7" s="1"/>
  <c r="AK134" i="31"/>
  <c r="AC96" i="9" s="1"/>
  <c r="AJ174" i="41"/>
  <c r="EJ28" i="9" s="1"/>
  <c r="AI141" i="39"/>
  <c r="CL109" i="9"/>
  <c r="CM109" i="9"/>
  <c r="DM46" i="9"/>
  <c r="DN46" i="9"/>
  <c r="DN36" i="9"/>
  <c r="DM36" i="9"/>
  <c r="AJ156" i="45"/>
  <c r="CK24" i="9" s="1"/>
  <c r="CM24" i="9" s="1"/>
  <c r="AK156" i="45"/>
  <c r="CK82" i="9" s="1"/>
  <c r="CM82" i="9" s="1"/>
  <c r="Z154" i="45"/>
  <c r="AI154" i="45" s="1"/>
  <c r="AI156" i="45"/>
  <c r="CK24" i="7" s="1"/>
  <c r="CM24" i="7" s="1"/>
  <c r="BR17" i="7"/>
  <c r="BQ17" i="7"/>
  <c r="H50" i="9"/>
  <c r="AJ123" i="19"/>
  <c r="Z149" i="18"/>
  <c r="BX52" i="9"/>
  <c r="BW52" i="9"/>
  <c r="CY15" i="9"/>
  <c r="CX15" i="9"/>
  <c r="AK133" i="18"/>
  <c r="Z109" i="9" s="1"/>
  <c r="AJ133" i="18"/>
  <c r="Z51" i="9" s="1"/>
  <c r="AI162" i="41"/>
  <c r="DC28" i="7" s="1"/>
  <c r="DE28" i="7" s="1"/>
  <c r="AK162" i="41"/>
  <c r="DC86" i="9" s="1"/>
  <c r="DE86" i="9" s="1"/>
  <c r="AP44" i="9"/>
  <c r="AQ44" i="9"/>
  <c r="AI147" i="61"/>
  <c r="BM52" i="7" s="1"/>
  <c r="AJ147" i="61"/>
  <c r="BM52" i="9" s="1"/>
  <c r="AK147" i="61"/>
  <c r="BM110" i="9" s="1"/>
  <c r="AJ136" i="23"/>
  <c r="AI46" i="9" s="1"/>
  <c r="AK136" i="23"/>
  <c r="AI104" i="9" s="1"/>
  <c r="AI136" i="23"/>
  <c r="AI46" i="7" s="1"/>
  <c r="DQ37" i="7"/>
  <c r="DP37" i="7"/>
  <c r="BR84" i="9"/>
  <c r="BQ84" i="9"/>
  <c r="Z165" i="20"/>
  <c r="AK164" i="20"/>
  <c r="DF107" i="9" s="1"/>
  <c r="AI151" i="37"/>
  <c r="BY32" i="7" s="1"/>
  <c r="AJ151" i="37"/>
  <c r="BY32" i="9" s="1"/>
  <c r="AC162" i="55"/>
  <c r="AH53" i="9"/>
  <c r="AG53" i="9"/>
  <c r="AW36" i="7"/>
  <c r="AV36" i="7"/>
  <c r="AI149" i="43"/>
  <c r="BS26" i="7" s="1"/>
  <c r="AK152" i="29"/>
  <c r="CB98" i="9" s="1"/>
  <c r="AJ152" i="29"/>
  <c r="CB40" i="9" s="1"/>
  <c r="AW96" i="9"/>
  <c r="AV96" i="9"/>
  <c r="DM34" i="7"/>
  <c r="DN34" i="7"/>
  <c r="AK142" i="35"/>
  <c r="BA92" i="9" s="1"/>
  <c r="AJ142" i="35"/>
  <c r="BA34" i="9" s="1"/>
  <c r="AJ139" i="38"/>
  <c r="AR31" i="9" s="1"/>
  <c r="AI139" i="38"/>
  <c r="AR31" i="7" s="1"/>
  <c r="AK139" i="38"/>
  <c r="AR89" i="9" s="1"/>
  <c r="DM22" i="7"/>
  <c r="DN22" i="7"/>
  <c r="DN68" i="9"/>
  <c r="DM68" i="9"/>
  <c r="AC146" i="19"/>
  <c r="AC145" i="19"/>
  <c r="AC147" i="19"/>
  <c r="CO50" i="7"/>
  <c r="CP50" i="7"/>
  <c r="CH52" i="9"/>
  <c r="AJ154" i="61"/>
  <c r="AW111" i="9"/>
  <c r="AV111" i="9"/>
  <c r="AB154" i="47"/>
  <c r="Z172" i="56"/>
  <c r="AI172" i="56" s="1"/>
  <c r="ED13" i="7" s="1"/>
  <c r="AC154" i="51"/>
  <c r="Z134" i="56"/>
  <c r="AK128" i="28"/>
  <c r="N99" i="9" s="1"/>
  <c r="AJ146" i="27"/>
  <c r="BJ42" i="9" s="1"/>
  <c r="AC175" i="28"/>
  <c r="AC174" i="55"/>
  <c r="AC135" i="55"/>
  <c r="AC175" i="55" s="1"/>
  <c r="BR41" i="9"/>
  <c r="AC150" i="55"/>
  <c r="Z146" i="45"/>
  <c r="AC146" i="24"/>
  <c r="AA154" i="49"/>
  <c r="AK137" i="29"/>
  <c r="AL98" i="9" s="1"/>
  <c r="AK130" i="52"/>
  <c r="AK159" i="39"/>
  <c r="CT88" i="9" s="1"/>
  <c r="AI176" i="22"/>
  <c r="AK138" i="19"/>
  <c r="AO108" i="9" s="1"/>
  <c r="AK141" i="44"/>
  <c r="AX83" i="9" s="1"/>
  <c r="AZ83" i="9" s="1"/>
  <c r="AK134" i="59"/>
  <c r="AC68" i="9" s="1"/>
  <c r="AB175" i="42"/>
  <c r="AJ172" i="35"/>
  <c r="ED34" i="9" s="1"/>
  <c r="AB175" i="33"/>
  <c r="AC153" i="55"/>
  <c r="H57" i="8"/>
  <c r="Z175" i="61"/>
  <c r="AJ162" i="41"/>
  <c r="DC28" i="9" s="1"/>
  <c r="DE28" i="9" s="1"/>
  <c r="AK151" i="37"/>
  <c r="BY90" i="9" s="1"/>
  <c r="AK143" i="35"/>
  <c r="BD92" i="9" s="1"/>
  <c r="AB152" i="50"/>
  <c r="AB151" i="50"/>
  <c r="AB140" i="50"/>
  <c r="AB168" i="50"/>
  <c r="AK155" i="35"/>
  <c r="AJ159" i="40"/>
  <c r="CT29" i="9" s="1"/>
  <c r="CV29" i="9" s="1"/>
  <c r="AC175" i="31"/>
  <c r="AA175" i="30"/>
  <c r="AJ139" i="33"/>
  <c r="AR36" i="9" s="1"/>
  <c r="AC173" i="55"/>
  <c r="AC144" i="55"/>
  <c r="BQ24" i="7"/>
  <c r="AK150" i="59"/>
  <c r="BV68" i="9" s="1"/>
  <c r="BZ46" i="9"/>
  <c r="EL108" i="9"/>
  <c r="DD89" i="9"/>
  <c r="BZ35" i="7"/>
  <c r="EF99" i="9"/>
  <c r="EE99" i="9"/>
  <c r="AJ131" i="28"/>
  <c r="T41" i="9" s="1"/>
  <c r="AK131" i="28"/>
  <c r="T99" i="9" s="1"/>
  <c r="AI131" i="28"/>
  <c r="T41" i="7" s="1"/>
  <c r="AC146" i="25"/>
  <c r="AC147" i="25"/>
  <c r="AC145" i="25"/>
  <c r="EK41" i="9"/>
  <c r="EL41" i="9"/>
  <c r="AJ152" i="61"/>
  <c r="CB52" i="9" s="1"/>
  <c r="AI152" i="61"/>
  <c r="CB52" i="7" s="1"/>
  <c r="AK152" i="61"/>
  <c r="CB110" i="9" s="1"/>
  <c r="G90" i="9"/>
  <c r="F90" i="9"/>
  <c r="BQ37" i="9"/>
  <c r="BR37" i="9"/>
  <c r="BF104" i="9"/>
  <c r="BE104" i="9"/>
  <c r="AI148" i="26"/>
  <c r="AI131" i="22"/>
  <c r="T47" i="7" s="1"/>
  <c r="AI139" i="21"/>
  <c r="AR48" i="7" s="1"/>
  <c r="AK139" i="21"/>
  <c r="AR106" i="9" s="1"/>
  <c r="AJ139" i="21"/>
  <c r="AR48" i="9" s="1"/>
  <c r="AJ138" i="21"/>
  <c r="AO48" i="9" s="1"/>
  <c r="AK138" i="21"/>
  <c r="AO106" i="9" s="1"/>
  <c r="AB164" i="40"/>
  <c r="AB165" i="40" s="1"/>
  <c r="DM23" i="9"/>
  <c r="DN23" i="9"/>
  <c r="CJ23" i="7"/>
  <c r="CI23" i="7"/>
  <c r="DQ15" i="7"/>
  <c r="DP15" i="7"/>
  <c r="CP25" i="9"/>
  <c r="CO25" i="9"/>
  <c r="BQ79" i="9"/>
  <c r="BR79" i="9"/>
  <c r="CI12" i="9"/>
  <c r="CJ12" i="9"/>
  <c r="AI156" i="44"/>
  <c r="CK25" i="7" s="1"/>
  <c r="CM25" i="7" s="1"/>
  <c r="Z154" i="44"/>
  <c r="AI154" i="44" s="1"/>
  <c r="AK156" i="44"/>
  <c r="CK83" i="9" s="1"/>
  <c r="CM83" i="9" s="1"/>
  <c r="AJ156" i="44"/>
  <c r="CK25" i="9" s="1"/>
  <c r="CM25" i="9" s="1"/>
  <c r="DV73" i="9"/>
  <c r="DW73" i="9"/>
  <c r="CX107" i="9"/>
  <c r="CY107" i="9"/>
  <c r="DE110" i="9"/>
  <c r="DD110" i="9"/>
  <c r="AI127" i="19"/>
  <c r="K50" i="7" s="1"/>
  <c r="AC145" i="20"/>
  <c r="AC147" i="20"/>
  <c r="AI136" i="61"/>
  <c r="AI52" i="7" s="1"/>
  <c r="AE49" i="7"/>
  <c r="AD49" i="7"/>
  <c r="Z147" i="18"/>
  <c r="AI147" i="18" s="1"/>
  <c r="BM51" i="7" s="1"/>
  <c r="Z145" i="18"/>
  <c r="Z146" i="18"/>
  <c r="AI130" i="52"/>
  <c r="Q17" i="7" s="1"/>
  <c r="S17" i="7" s="1"/>
  <c r="AJ130" i="52"/>
  <c r="Q17" i="9" s="1"/>
  <c r="S17" i="9" s="1"/>
  <c r="Z164" i="64"/>
  <c r="Z165" i="64"/>
  <c r="AI163" i="64"/>
  <c r="DW50" i="7"/>
  <c r="DV50" i="7"/>
  <c r="AJ149" i="29"/>
  <c r="BS40" i="9" s="1"/>
  <c r="AI149" i="29"/>
  <c r="BS40" i="7" s="1"/>
  <c r="CI82" i="9"/>
  <c r="CJ82" i="9"/>
  <c r="DB38" i="9"/>
  <c r="DA38" i="9"/>
  <c r="CC34" i="9"/>
  <c r="CD34" i="9"/>
  <c r="CD48" i="9"/>
  <c r="CC48" i="9"/>
  <c r="EB100" i="9"/>
  <c r="EC100" i="9"/>
  <c r="AK149" i="29"/>
  <c r="BS98" i="9" s="1"/>
  <c r="AK135" i="22"/>
  <c r="AF105" i="9" s="1"/>
  <c r="AJ135" i="22"/>
  <c r="AF47" i="9" s="1"/>
  <c r="CX94" i="9"/>
  <c r="CY94" i="9"/>
  <c r="AK138" i="35"/>
  <c r="AO92" i="9" s="1"/>
  <c r="AI138" i="35"/>
  <c r="AO34" i="7" s="1"/>
  <c r="AJ171" i="41"/>
  <c r="EA28" i="9" s="1"/>
  <c r="AK171" i="41"/>
  <c r="EA86" i="9" s="1"/>
  <c r="AJ142" i="36"/>
  <c r="BA33" i="9" s="1"/>
  <c r="AI142" i="36"/>
  <c r="BA33" i="7" s="1"/>
  <c r="AK142" i="36"/>
  <c r="BA91" i="9" s="1"/>
  <c r="DW85" i="9"/>
  <c r="DV85" i="9"/>
  <c r="CC83" i="9"/>
  <c r="CD83" i="9"/>
  <c r="AK132" i="51"/>
  <c r="W76" i="9" s="1"/>
  <c r="Y76" i="9" s="1"/>
  <c r="AJ132" i="51"/>
  <c r="W18" i="9" s="1"/>
  <c r="Y18" i="9" s="1"/>
  <c r="AC145" i="62"/>
  <c r="AC147" i="62"/>
  <c r="AC146" i="62"/>
  <c r="CR52" i="7"/>
  <c r="CS52" i="7"/>
  <c r="BR52" i="9"/>
  <c r="BQ52" i="9"/>
  <c r="AK170" i="27"/>
  <c r="DX100" i="9" s="1"/>
  <c r="AJ170" i="27"/>
  <c r="DX42" i="9" s="1"/>
  <c r="AC124" i="40"/>
  <c r="AC125" i="40"/>
  <c r="DY109" i="9"/>
  <c r="DZ109" i="9"/>
  <c r="AK172" i="36"/>
  <c r="ED91" i="9" s="1"/>
  <c r="AI172" i="36"/>
  <c r="ED33" i="7" s="1"/>
  <c r="AJ172" i="36"/>
  <c r="ED33" i="9" s="1"/>
  <c r="DY41" i="7"/>
  <c r="DZ41" i="7"/>
  <c r="S38" i="7"/>
  <c r="R38" i="7"/>
  <c r="BQ83" i="9"/>
  <c r="BR83" i="9"/>
  <c r="BB40" i="7"/>
  <c r="BC40" i="7"/>
  <c r="DT31" i="9"/>
  <c r="DS31" i="9"/>
  <c r="AV85" i="9"/>
  <c r="AW85" i="9"/>
  <c r="BR22" i="7"/>
  <c r="BQ22" i="7"/>
  <c r="CI20" i="9"/>
  <c r="CJ20" i="9"/>
  <c r="CA50" i="7"/>
  <c r="BZ50" i="7"/>
  <c r="BW89" i="9"/>
  <c r="BX89" i="9"/>
  <c r="AC154" i="42"/>
  <c r="DB107" i="9"/>
  <c r="DA107" i="9"/>
  <c r="AJ170" i="62"/>
  <c r="DX53" i="9" s="1"/>
  <c r="AK170" i="62"/>
  <c r="DX111" i="9" s="1"/>
  <c r="AW95" i="9"/>
  <c r="AV95" i="9"/>
  <c r="L97" i="9"/>
  <c r="M97" i="9"/>
  <c r="AE108" i="9"/>
  <c r="AD108" i="9"/>
  <c r="CY95" i="9"/>
  <c r="CX95" i="9"/>
  <c r="DT46" i="9"/>
  <c r="DS46" i="9"/>
  <c r="AK152" i="34"/>
  <c r="CB93" i="9" s="1"/>
  <c r="AJ152" i="34"/>
  <c r="CB35" i="9" s="1"/>
  <c r="DP54" i="9"/>
  <c r="DQ54" i="9"/>
  <c r="AK147" i="18"/>
  <c r="BM109" i="9" s="1"/>
  <c r="AJ147" i="18"/>
  <c r="BM51" i="9" s="1"/>
  <c r="DT53" i="9"/>
  <c r="DS53" i="9"/>
  <c r="T176" i="36"/>
  <c r="AC147" i="33"/>
  <c r="AI149" i="34"/>
  <c r="BS35" i="7" s="1"/>
  <c r="AJ149" i="34"/>
  <c r="BS35" i="9" s="1"/>
  <c r="BW83" i="9"/>
  <c r="BX83" i="9"/>
  <c r="DM46" i="7"/>
  <c r="DN46" i="7"/>
  <c r="DN94" i="9"/>
  <c r="DM94" i="9"/>
  <c r="AJ148" i="21"/>
  <c r="BP48" i="9" s="1"/>
  <c r="BE40" i="7"/>
  <c r="BF40" i="7"/>
  <c r="AJ148" i="52"/>
  <c r="BP17" i="9" s="1"/>
  <c r="Z149" i="52"/>
  <c r="AI148" i="18"/>
  <c r="BX110" i="9"/>
  <c r="BW110" i="9"/>
  <c r="CX73" i="9"/>
  <c r="CY73" i="9"/>
  <c r="AA175" i="33"/>
  <c r="AQ44" i="7"/>
  <c r="AP44" i="7"/>
  <c r="AK146" i="61"/>
  <c r="BJ110" i="9" s="1"/>
  <c r="AJ146" i="61"/>
  <c r="BJ52" i="9" s="1"/>
  <c r="AI146" i="61"/>
  <c r="BJ52" i="7" s="1"/>
  <c r="Y50" i="7"/>
  <c r="X50" i="7"/>
  <c r="BE46" i="7"/>
  <c r="BF46" i="7"/>
  <c r="AK139" i="23"/>
  <c r="AR104" i="9" s="1"/>
  <c r="AJ139" i="23"/>
  <c r="AR46" i="9" s="1"/>
  <c r="I106" i="9"/>
  <c r="J106" i="9"/>
  <c r="DQ25" i="9"/>
  <c r="DP25" i="9"/>
  <c r="AK130" i="46"/>
  <c r="Q81" i="9" s="1"/>
  <c r="S81" i="9" s="1"/>
  <c r="AI130" i="46"/>
  <c r="Q23" i="7" s="1"/>
  <c r="S23" i="7" s="1"/>
  <c r="AJ130" i="46"/>
  <c r="Q23" i="9" s="1"/>
  <c r="S23" i="9" s="1"/>
  <c r="AI152" i="41"/>
  <c r="CB28" i="7" s="1"/>
  <c r="AJ152" i="41"/>
  <c r="CB28" i="9" s="1"/>
  <c r="AI162" i="27"/>
  <c r="DC42" i="7" s="1"/>
  <c r="AK162" i="27"/>
  <c r="DC100" i="9" s="1"/>
  <c r="AH53" i="7"/>
  <c r="AG53" i="7"/>
  <c r="AW94" i="9"/>
  <c r="AV94" i="9"/>
  <c r="I32" i="7"/>
  <c r="J32" i="7"/>
  <c r="AJ151" i="29"/>
  <c r="BY40" i="9" s="1"/>
  <c r="AK151" i="29"/>
  <c r="BY98" i="9" s="1"/>
  <c r="AI151" i="29"/>
  <c r="BY40" i="7" s="1"/>
  <c r="AV38" i="9"/>
  <c r="AW38" i="9"/>
  <c r="AN34" i="7"/>
  <c r="AM34" i="7"/>
  <c r="AK127" i="18"/>
  <c r="K109" i="9" s="1"/>
  <c r="Z128" i="18"/>
  <c r="AI127" i="18"/>
  <c r="K51" i="7" s="1"/>
  <c r="AJ127" i="18"/>
  <c r="AA45" i="7"/>
  <c r="AB45" i="7"/>
  <c r="AC123" i="55"/>
  <c r="AC134" i="55"/>
  <c r="AK148" i="33"/>
  <c r="BP94" i="9" s="1"/>
  <c r="AI176" i="31"/>
  <c r="AC154" i="52"/>
  <c r="Z170" i="56"/>
  <c r="AI170" i="56" s="1"/>
  <c r="DX13" i="7" s="1"/>
  <c r="AI161" i="41"/>
  <c r="CZ28" i="7" s="1"/>
  <c r="DB28" i="7" s="1"/>
  <c r="AJ130" i="26"/>
  <c r="Z175" i="27"/>
  <c r="AK175" i="27" s="1"/>
  <c r="EM100" i="9" s="1"/>
  <c r="AJ174" i="30"/>
  <c r="EJ39" i="9" s="1"/>
  <c r="AB175" i="31"/>
  <c r="AJ143" i="29"/>
  <c r="BD40" i="9" s="1"/>
  <c r="AJ130" i="39"/>
  <c r="AJ143" i="48"/>
  <c r="BD21" i="9" s="1"/>
  <c r="BF21" i="9" s="1"/>
  <c r="AI147" i="34"/>
  <c r="BM35" i="7" s="1"/>
  <c r="AJ164" i="38"/>
  <c r="AJ138" i="23"/>
  <c r="AO46" i="9" s="1"/>
  <c r="S176" i="36"/>
  <c r="AK162" i="48"/>
  <c r="DC79" i="9" s="1"/>
  <c r="DE79" i="9" s="1"/>
  <c r="AK133" i="44"/>
  <c r="Z83" i="9" s="1"/>
  <c r="AB83" i="9" s="1"/>
  <c r="AJ162" i="57"/>
  <c r="DC12" i="9" s="1"/>
  <c r="DE12" i="9" s="1"/>
  <c r="AC154" i="59"/>
  <c r="AC172" i="55"/>
  <c r="AC140" i="55"/>
  <c r="AJ138" i="27"/>
  <c r="AO42" i="9" s="1"/>
  <c r="AK159" i="53"/>
  <c r="CT74" i="9" s="1"/>
  <c r="CV74" i="9" s="1"/>
  <c r="AC175" i="26"/>
  <c r="AK154" i="23"/>
  <c r="AB125" i="40"/>
  <c r="AK169" i="27"/>
  <c r="DU100" i="9" s="1"/>
  <c r="Z145" i="45"/>
  <c r="AJ164" i="62"/>
  <c r="DF53" i="9" s="1"/>
  <c r="CH103" i="9"/>
  <c r="AK158" i="28"/>
  <c r="CQ99" i="9" s="1"/>
  <c r="AJ127" i="29"/>
  <c r="AK159" i="47"/>
  <c r="CT80" i="9" s="1"/>
  <c r="CV80" i="9" s="1"/>
  <c r="AJ126" i="30"/>
  <c r="AJ137" i="29"/>
  <c r="AL40" i="9" s="1"/>
  <c r="AJ143" i="27"/>
  <c r="BD42" i="9" s="1"/>
  <c r="AJ139" i="39"/>
  <c r="AR30" i="9" s="1"/>
  <c r="AA175" i="25"/>
  <c r="AD38" i="7"/>
  <c r="AK128" i="39"/>
  <c r="N88" i="9" s="1"/>
  <c r="AK138" i="26"/>
  <c r="AO101" i="9" s="1"/>
  <c r="AJ137" i="55"/>
  <c r="AL14" i="9" s="1"/>
  <c r="AI172" i="35"/>
  <c r="ED34" i="7" s="1"/>
  <c r="AC157" i="55"/>
  <c r="AC158" i="55"/>
  <c r="AI138" i="30"/>
  <c r="AO39" i="7" s="1"/>
  <c r="Z151" i="56"/>
  <c r="CO38" i="7"/>
  <c r="T176" i="57"/>
  <c r="AB170" i="50"/>
  <c r="AB150" i="50"/>
  <c r="AB144" i="50"/>
  <c r="AB172" i="50"/>
  <c r="AJ125" i="37"/>
  <c r="AJ164" i="20"/>
  <c r="AI165" i="18"/>
  <c r="DI51" i="7" s="1"/>
  <c r="CI45" i="7"/>
  <c r="AK142" i="29"/>
  <c r="BA98" i="9" s="1"/>
  <c r="AJ136" i="39"/>
  <c r="AI30" i="9" s="1"/>
  <c r="CU105" i="9"/>
  <c r="AC159" i="55"/>
  <c r="AK154" i="22"/>
  <c r="AK141" i="61"/>
  <c r="AX110" i="9" s="1"/>
  <c r="AJ133" i="45"/>
  <c r="Z24" i="9" s="1"/>
  <c r="AB24" i="9" s="1"/>
  <c r="CF28" i="9"/>
  <c r="AI165" i="33"/>
  <c r="DI36" i="7" s="1"/>
  <c r="DK36" i="7" s="1"/>
  <c r="BF31" i="7"/>
  <c r="AK174" i="61"/>
  <c r="EJ110" i="9" s="1"/>
  <c r="AJ134" i="31"/>
  <c r="AC38" i="9" s="1"/>
  <c r="AJ146" i="37"/>
  <c r="BJ32" i="9" s="1"/>
  <c r="BT45" i="9"/>
  <c r="BQ44" i="9"/>
  <c r="AJ142" i="37"/>
  <c r="BA32" i="9" s="1"/>
  <c r="AI136" i="44"/>
  <c r="AI25" i="7" s="1"/>
  <c r="AK25" i="7" s="1"/>
  <c r="AK148" i="27"/>
  <c r="BP100" i="9" s="1"/>
  <c r="CX77" i="9"/>
  <c r="CY77" i="9"/>
  <c r="Z164" i="61"/>
  <c r="AI163" i="61"/>
  <c r="V38" i="9"/>
  <c r="U38" i="9"/>
  <c r="EE96" i="9"/>
  <c r="EF96" i="9"/>
  <c r="AI138" i="21"/>
  <c r="AO48" i="7" s="1"/>
  <c r="CO105" i="9"/>
  <c r="CP105" i="9"/>
  <c r="V89" i="9"/>
  <c r="U89" i="9"/>
  <c r="DN23" i="7"/>
  <c r="DM23" i="7"/>
  <c r="BQ86" i="9"/>
  <c r="BR86" i="9"/>
  <c r="CP83" i="9"/>
  <c r="CO83" i="9"/>
  <c r="DV72" i="9"/>
  <c r="DW72" i="9"/>
  <c r="CY49" i="7"/>
  <c r="CX49" i="7"/>
  <c r="DE52" i="9"/>
  <c r="DD52" i="9"/>
  <c r="DM109" i="9"/>
  <c r="DN109" i="9"/>
  <c r="S111" i="9"/>
  <c r="R111" i="9"/>
  <c r="AI133" i="20"/>
  <c r="Z49" i="7" s="1"/>
  <c r="AJ133" i="20"/>
  <c r="Z49" i="9" s="1"/>
  <c r="AK133" i="20"/>
  <c r="Z107" i="9" s="1"/>
  <c r="AI144" i="18"/>
  <c r="EC112" i="9"/>
  <c r="EB112" i="9"/>
  <c r="AI170" i="62"/>
  <c r="DX53" i="7" s="1"/>
  <c r="EL53" i="7"/>
  <c r="EK53" i="7"/>
  <c r="AJ149" i="61"/>
  <c r="BS52" i="9" s="1"/>
  <c r="AI149" i="61"/>
  <c r="BS52" i="7" s="1"/>
  <c r="AK149" i="61"/>
  <c r="BS110" i="9" s="1"/>
  <c r="H48" i="9"/>
  <c r="AJ123" i="21"/>
  <c r="AJ130" i="51"/>
  <c r="Q18" i="9" s="1"/>
  <c r="S18" i="9" s="1"/>
  <c r="AK130" i="51"/>
  <c r="Q76" i="9" s="1"/>
  <c r="S76" i="9" s="1"/>
  <c r="AI130" i="51"/>
  <c r="Q18" i="7" s="1"/>
  <c r="S18" i="7" s="1"/>
  <c r="S109" i="9"/>
  <c r="R109" i="9"/>
  <c r="AS44" i="7"/>
  <c r="AT44" i="7"/>
  <c r="DV50" i="9"/>
  <c r="DW50" i="9"/>
  <c r="Z147" i="22"/>
  <c r="AI147" i="22" s="1"/>
  <c r="BM47" i="7" s="1"/>
  <c r="Z145" i="22"/>
  <c r="AI144" i="22"/>
  <c r="BQ40" i="7"/>
  <c r="BR40" i="7"/>
  <c r="G96" i="9"/>
  <c r="F96" i="9"/>
  <c r="EC42" i="9"/>
  <c r="EB42" i="9"/>
  <c r="BQ41" i="7"/>
  <c r="BR41" i="7"/>
  <c r="DQ33" i="9"/>
  <c r="DP33" i="9"/>
  <c r="AK139" i="36"/>
  <c r="AR91" i="9" s="1"/>
  <c r="AJ139" i="36"/>
  <c r="AR33" i="9" s="1"/>
  <c r="AI139" i="36"/>
  <c r="AR33" i="7" s="1"/>
  <c r="AK152" i="19"/>
  <c r="CB108" i="9" s="1"/>
  <c r="AJ152" i="19"/>
  <c r="CB50" i="9" s="1"/>
  <c r="AI152" i="19"/>
  <c r="CB50" i="7" s="1"/>
  <c r="EH19" i="9"/>
  <c r="EI19" i="9"/>
  <c r="BR72" i="9"/>
  <c r="BQ72" i="9"/>
  <c r="AI148" i="59"/>
  <c r="BP10" i="7" s="1"/>
  <c r="Z149" i="59"/>
  <c r="CF109" i="9"/>
  <c r="CG109" i="9"/>
  <c r="BP52" i="7"/>
  <c r="AK148" i="61"/>
  <c r="BP110" i="9" s="1"/>
  <c r="AJ169" i="27"/>
  <c r="DU42" i="9" s="1"/>
  <c r="AJ174" i="31"/>
  <c r="EJ38" i="9" s="1"/>
  <c r="EC25" i="9"/>
  <c r="EB25" i="9"/>
  <c r="AC146" i="63"/>
  <c r="AC145" i="63"/>
  <c r="AC147" i="63"/>
  <c r="BR33" i="7"/>
  <c r="BQ33" i="7"/>
  <c r="BB44" i="9"/>
  <c r="BC44" i="9"/>
  <c r="EF50" i="9"/>
  <c r="EE50" i="9"/>
  <c r="AK162" i="24"/>
  <c r="DC103" i="9" s="1"/>
  <c r="AI162" i="24"/>
  <c r="DC45" i="7" s="1"/>
  <c r="AJ162" i="24"/>
  <c r="DC45" i="9" s="1"/>
  <c r="R38" i="9"/>
  <c r="S38" i="9"/>
  <c r="CF101" i="9"/>
  <c r="CG101" i="9"/>
  <c r="BU83" i="9"/>
  <c r="BT83" i="9"/>
  <c r="AK170" i="41"/>
  <c r="DX86" i="9" s="1"/>
  <c r="AI170" i="41"/>
  <c r="DX28" i="7" s="1"/>
  <c r="AJ170" i="41"/>
  <c r="DX28" i="9" s="1"/>
  <c r="EI97" i="9"/>
  <c r="EH97" i="9"/>
  <c r="AV97" i="9"/>
  <c r="AW97" i="9"/>
  <c r="AK127" i="36"/>
  <c r="K91" i="9" s="1"/>
  <c r="Z128" i="36"/>
  <c r="AI128" i="36" s="1"/>
  <c r="N33" i="7" s="1"/>
  <c r="AJ127" i="36"/>
  <c r="K33" i="9" s="1"/>
  <c r="CR36" i="9"/>
  <c r="CS36" i="9"/>
  <c r="AI174" i="44"/>
  <c r="CI78" i="9"/>
  <c r="CJ78" i="9"/>
  <c r="BW31" i="9"/>
  <c r="BX31" i="9"/>
  <c r="AB124" i="45"/>
  <c r="AB125" i="45"/>
  <c r="AB124" i="44"/>
  <c r="AB125" i="44"/>
  <c r="AI148" i="20"/>
  <c r="DV12" i="9"/>
  <c r="DW12" i="9"/>
  <c r="AW109" i="9"/>
  <c r="AV109" i="9"/>
  <c r="Z145" i="64"/>
  <c r="AI144" i="64"/>
  <c r="Z146" i="64"/>
  <c r="U52" i="9"/>
  <c r="V52" i="9"/>
  <c r="AD50" i="9"/>
  <c r="AE50" i="9"/>
  <c r="DY40" i="7"/>
  <c r="DZ40" i="7"/>
  <c r="CY37" i="9"/>
  <c r="CX37" i="9"/>
  <c r="DS104" i="9"/>
  <c r="DT104" i="9"/>
  <c r="AC146" i="35"/>
  <c r="AC145" i="35"/>
  <c r="AC147" i="35"/>
  <c r="DQ112" i="9"/>
  <c r="DP112" i="9"/>
  <c r="DS111" i="9"/>
  <c r="DT111" i="9"/>
  <c r="BR35" i="7"/>
  <c r="BQ35" i="7"/>
  <c r="BX25" i="9"/>
  <c r="BW25" i="9"/>
  <c r="AW37" i="7"/>
  <c r="AV37" i="7"/>
  <c r="DN36" i="7"/>
  <c r="DM36" i="7"/>
  <c r="AJ170" i="35"/>
  <c r="DX34" i="9" s="1"/>
  <c r="AK170" i="35"/>
  <c r="DX92" i="9" s="1"/>
  <c r="AI170" i="35"/>
  <c r="DX34" i="7" s="1"/>
  <c r="AI138" i="29"/>
  <c r="AO40" i="7" s="1"/>
  <c r="AK138" i="29"/>
  <c r="AO98" i="9" s="1"/>
  <c r="AJ138" i="35"/>
  <c r="AO34" i="9" s="1"/>
  <c r="DZ112" i="9"/>
  <c r="DY112" i="9"/>
  <c r="BW49" i="9"/>
  <c r="BX49" i="9"/>
  <c r="AI133" i="18"/>
  <c r="Z51" i="7" s="1"/>
  <c r="T176" i="64"/>
  <c r="AK143" i="29"/>
  <c r="BD98" i="9" s="1"/>
  <c r="AS97" i="9"/>
  <c r="AT97" i="9"/>
  <c r="AI145" i="61"/>
  <c r="BG52" i="7" s="1"/>
  <c r="AK145" i="61"/>
  <c r="AJ145" i="61"/>
  <c r="AK132" i="19"/>
  <c r="W108" i="9" s="1"/>
  <c r="AJ132" i="19"/>
  <c r="W50" i="9" s="1"/>
  <c r="AJ148" i="35"/>
  <c r="BP34" i="9" s="1"/>
  <c r="AJ172" i="41"/>
  <c r="ED28" i="9" s="1"/>
  <c r="DP83" i="9"/>
  <c r="DQ83" i="9"/>
  <c r="AI131" i="46"/>
  <c r="T23" i="7" s="1"/>
  <c r="V23" i="7" s="1"/>
  <c r="AJ131" i="46"/>
  <c r="T23" i="9" s="1"/>
  <c r="V23" i="9" s="1"/>
  <c r="AK131" i="46"/>
  <c r="T81" i="9" s="1"/>
  <c r="V81" i="9" s="1"/>
  <c r="AJ148" i="43"/>
  <c r="BP26" i="9" s="1"/>
  <c r="AW36" i="9"/>
  <c r="AV36" i="9"/>
  <c r="AK125" i="37"/>
  <c r="AJ143" i="30"/>
  <c r="BD39" i="9" s="1"/>
  <c r="AI141" i="35"/>
  <c r="AX34" i="7" s="1"/>
  <c r="AZ34" i="7" s="1"/>
  <c r="AJ141" i="35"/>
  <c r="AX34" i="9" s="1"/>
  <c r="AZ34" i="9" s="1"/>
  <c r="AI142" i="38"/>
  <c r="BA31" i="7" s="1"/>
  <c r="AK142" i="38"/>
  <c r="BA89" i="9" s="1"/>
  <c r="DM80" i="9"/>
  <c r="DN80" i="9"/>
  <c r="CO50" i="9"/>
  <c r="CP50" i="9"/>
  <c r="AJ149" i="43"/>
  <c r="BS26" i="9" s="1"/>
  <c r="AJ133" i="24"/>
  <c r="Z45" i="9" s="1"/>
  <c r="Z144" i="56"/>
  <c r="Z145" i="56" s="1"/>
  <c r="AB175" i="27"/>
  <c r="AI133" i="21"/>
  <c r="Z48" i="7" s="1"/>
  <c r="AA48" i="7" s="1"/>
  <c r="AJ141" i="29"/>
  <c r="AX40" i="9" s="1"/>
  <c r="AY40" i="9" s="1"/>
  <c r="Q176" i="39"/>
  <c r="AK143" i="48"/>
  <c r="BD79" i="9" s="1"/>
  <c r="BF79" i="9" s="1"/>
  <c r="AC175" i="22"/>
  <c r="AK134" i="32"/>
  <c r="AC95" i="9" s="1"/>
  <c r="AE95" i="9" s="1"/>
  <c r="AB175" i="38"/>
  <c r="AC154" i="53"/>
  <c r="AC139" i="55"/>
  <c r="AC154" i="41"/>
  <c r="AB175" i="36"/>
  <c r="AK141" i="59"/>
  <c r="AX68" i="9" s="1"/>
  <c r="AB175" i="21"/>
  <c r="AA175" i="45"/>
  <c r="AB154" i="55"/>
  <c r="AB175" i="55" s="1"/>
  <c r="AJ138" i="26"/>
  <c r="AO43" i="9" s="1"/>
  <c r="AC175" i="63"/>
  <c r="AC175" i="33"/>
  <c r="AK151" i="34"/>
  <c r="BY93" i="9" s="1"/>
  <c r="AJ169" i="29"/>
  <c r="DU40" i="9" s="1"/>
  <c r="AC137" i="55"/>
  <c r="AC133" i="55"/>
  <c r="AB175" i="63"/>
  <c r="AK137" i="27"/>
  <c r="AL100" i="9" s="1"/>
  <c r="AJ134" i="35"/>
  <c r="AC34" i="9" s="1"/>
  <c r="AK152" i="41"/>
  <c r="CB86" i="9" s="1"/>
  <c r="AC128" i="55"/>
  <c r="AC126" i="55" s="1"/>
  <c r="AK129" i="37"/>
  <c r="AB123" i="50"/>
  <c r="AB153" i="50"/>
  <c r="AB138" i="50"/>
  <c r="Z165" i="62"/>
  <c r="AI165" i="62" s="1"/>
  <c r="DI53" i="7" s="1"/>
  <c r="AK128" i="38"/>
  <c r="N89" i="9" s="1"/>
  <c r="AK136" i="39"/>
  <c r="AI88" i="9" s="1"/>
  <c r="AK162" i="40"/>
  <c r="DC87" i="9" s="1"/>
  <c r="DE87" i="9" s="1"/>
  <c r="T176" i="62"/>
  <c r="AJ157" i="55"/>
  <c r="CN14" i="9" s="1"/>
  <c r="CP14" i="9" s="1"/>
  <c r="AC151" i="55"/>
  <c r="AK143" i="27"/>
  <c r="BD100" i="9" s="1"/>
  <c r="AJ141" i="61"/>
  <c r="AX52" i="9" s="1"/>
  <c r="AJ169" i="31"/>
  <c r="DU38" i="9" s="1"/>
  <c r="AJ174" i="61"/>
  <c r="EJ52" i="9" s="1"/>
  <c r="AJ172" i="27"/>
  <c r="ED42" i="9" s="1"/>
  <c r="AK172" i="27"/>
  <c r="ED100" i="9" s="1"/>
  <c r="AI172" i="27"/>
  <c r="ED42" i="7" s="1"/>
  <c r="AJ148" i="27"/>
  <c r="BP42" i="9" s="1"/>
  <c r="DQ92" i="9"/>
  <c r="DP92" i="9"/>
  <c r="CJ39" i="7"/>
  <c r="CI39" i="7"/>
  <c r="AJ130" i="34"/>
  <c r="Q35" i="9" s="1"/>
  <c r="AI130" i="34"/>
  <c r="Q35" i="7" s="1"/>
  <c r="AK130" i="34"/>
  <c r="Q93" i="9" s="1"/>
  <c r="AJ151" i="61"/>
  <c r="BY52" i="9" s="1"/>
  <c r="AK151" i="61"/>
  <c r="BY110" i="9" s="1"/>
  <c r="AJ135" i="61"/>
  <c r="AF52" i="9" s="1"/>
  <c r="AI135" i="61"/>
  <c r="AF52" i="7" s="1"/>
  <c r="AK135" i="61"/>
  <c r="AF110" i="9" s="1"/>
  <c r="AE41" i="9"/>
  <c r="AD41" i="9"/>
  <c r="DQ44" i="9"/>
  <c r="DP44" i="9"/>
  <c r="V38" i="7"/>
  <c r="U38" i="7"/>
  <c r="EE38" i="9"/>
  <c r="EF38" i="9"/>
  <c r="AI143" i="21"/>
  <c r="BD48" i="7" s="1"/>
  <c r="AK143" i="21"/>
  <c r="BD106" i="9" s="1"/>
  <c r="AJ143" i="21"/>
  <c r="BD48" i="9" s="1"/>
  <c r="CO47" i="9"/>
  <c r="CP47" i="9"/>
  <c r="AS39" i="7"/>
  <c r="AT39" i="7"/>
  <c r="DZ35" i="9"/>
  <c r="DY35" i="9"/>
  <c r="V31" i="9"/>
  <c r="U31" i="9"/>
  <c r="DQ73" i="9"/>
  <c r="DP73" i="9"/>
  <c r="EB91" i="9"/>
  <c r="EC91" i="9"/>
  <c r="BR28" i="9"/>
  <c r="BQ28" i="9"/>
  <c r="DW14" i="9"/>
  <c r="DV14" i="9"/>
  <c r="U51" i="7"/>
  <c r="V51" i="7"/>
  <c r="DN51" i="9"/>
  <c r="DM51" i="9"/>
  <c r="S53" i="7"/>
  <c r="R53" i="7"/>
  <c r="DV68" i="9"/>
  <c r="DW68" i="9"/>
  <c r="CJ108" i="9"/>
  <c r="CI108" i="9"/>
  <c r="DA50" i="9"/>
  <c r="DB50" i="9"/>
  <c r="EB54" i="9"/>
  <c r="EC54" i="9"/>
  <c r="EK51" i="7"/>
  <c r="EL51" i="7"/>
  <c r="R51" i="9"/>
  <c r="S51" i="9"/>
  <c r="AS102" i="9"/>
  <c r="AT102" i="9"/>
  <c r="DQ91" i="9"/>
  <c r="DP91" i="9"/>
  <c r="BE39" i="7"/>
  <c r="BF39" i="7"/>
  <c r="AK169" i="36"/>
  <c r="DU91" i="9" s="1"/>
  <c r="DU33" i="7"/>
  <c r="F38" i="9"/>
  <c r="G38" i="9"/>
  <c r="CP101" i="9"/>
  <c r="CO101" i="9"/>
  <c r="AI149" i="28"/>
  <c r="BS41" i="7" s="1"/>
  <c r="AK149" i="28"/>
  <c r="BS99" i="9" s="1"/>
  <c r="AJ149" i="28"/>
  <c r="BS41" i="9" s="1"/>
  <c r="BR34" i="7"/>
  <c r="BQ34" i="7"/>
  <c r="Z164" i="22"/>
  <c r="AI163" i="22"/>
  <c r="AJ170" i="36"/>
  <c r="DX33" i="9" s="1"/>
  <c r="AK170" i="36"/>
  <c r="DX91" i="9" s="1"/>
  <c r="DQ33" i="7"/>
  <c r="DP33" i="7"/>
  <c r="AK137" i="36"/>
  <c r="AL91" i="9" s="1"/>
  <c r="AI137" i="36"/>
  <c r="AL33" i="7" s="1"/>
  <c r="AJ137" i="36"/>
  <c r="AL33" i="9" s="1"/>
  <c r="DA110" i="9"/>
  <c r="DB110" i="9"/>
  <c r="EI77" i="9"/>
  <c r="EH77" i="9"/>
  <c r="AI131" i="52"/>
  <c r="T17" i="7" s="1"/>
  <c r="V17" i="7" s="1"/>
  <c r="AJ131" i="52"/>
  <c r="T17" i="9" s="1"/>
  <c r="V17" i="9" s="1"/>
  <c r="AK131" i="52"/>
  <c r="T75" i="9" s="1"/>
  <c r="V75" i="9" s="1"/>
  <c r="AC146" i="20"/>
  <c r="CG51" i="9"/>
  <c r="CF51" i="9"/>
  <c r="DY51" i="7"/>
  <c r="DZ51" i="7"/>
  <c r="BC44" i="7"/>
  <c r="BB44" i="7"/>
  <c r="Z145" i="35"/>
  <c r="Z146" i="35"/>
  <c r="Z147" i="35"/>
  <c r="AI144" i="35"/>
  <c r="EC83" i="9"/>
  <c r="EB83" i="9"/>
  <c r="CG41" i="9"/>
  <c r="CF41" i="9"/>
  <c r="EF108" i="9"/>
  <c r="EE108" i="9"/>
  <c r="CF43" i="9"/>
  <c r="CG43" i="9"/>
  <c r="AI141" i="29"/>
  <c r="AX40" i="7" s="1"/>
  <c r="AK141" i="29"/>
  <c r="AX98" i="9" s="1"/>
  <c r="DM47" i="9"/>
  <c r="DN47" i="9"/>
  <c r="EI39" i="7"/>
  <c r="EH39" i="7"/>
  <c r="AW39" i="9"/>
  <c r="AV39" i="9"/>
  <c r="M33" i="7"/>
  <c r="L33" i="7"/>
  <c r="CS36" i="7"/>
  <c r="CR36" i="7"/>
  <c r="AB154" i="41"/>
  <c r="AB175" i="41" s="1"/>
  <c r="AJ137" i="35"/>
  <c r="AL34" i="9" s="1"/>
  <c r="AW31" i="9"/>
  <c r="AV31" i="9"/>
  <c r="CX75" i="9"/>
  <c r="CY75" i="9"/>
  <c r="DN14" i="9"/>
  <c r="DM14" i="9"/>
  <c r="AJ134" i="20"/>
  <c r="AC49" i="9" s="1"/>
  <c r="AK149" i="20"/>
  <c r="BS107" i="9" s="1"/>
  <c r="AJ149" i="20"/>
  <c r="BS49" i="9" s="1"/>
  <c r="AI149" i="20"/>
  <c r="BS49" i="7" s="1"/>
  <c r="DV70" i="9"/>
  <c r="DW70" i="9"/>
  <c r="BZ108" i="9"/>
  <c r="CA108" i="9"/>
  <c r="AW51" i="9"/>
  <c r="AV51" i="9"/>
  <c r="AJ169" i="62"/>
  <c r="DU53" i="9" s="1"/>
  <c r="AI169" i="62"/>
  <c r="DU53" i="7" s="1"/>
  <c r="AK169" i="62"/>
  <c r="DU111" i="9" s="1"/>
  <c r="AK135" i="64"/>
  <c r="AF113" i="9" s="1"/>
  <c r="AH113" i="9" s="1"/>
  <c r="AJ135" i="64"/>
  <c r="AF55" i="9" s="1"/>
  <c r="AH55" i="9" s="1"/>
  <c r="T110" i="9"/>
  <c r="AK129" i="61"/>
  <c r="U93" i="9"/>
  <c r="V93" i="9"/>
  <c r="DZ40" i="9"/>
  <c r="DY40" i="9"/>
  <c r="AK135" i="21"/>
  <c r="AF106" i="9" s="1"/>
  <c r="AI135" i="21"/>
  <c r="AF48" i="7" s="1"/>
  <c r="AI152" i="34"/>
  <c r="CB35" i="7" s="1"/>
  <c r="BQ21" i="7"/>
  <c r="BR21" i="7"/>
  <c r="AI163" i="20"/>
  <c r="CL51" i="9"/>
  <c r="CM51" i="9"/>
  <c r="BW25" i="7"/>
  <c r="BX25" i="7"/>
  <c r="AV37" i="9"/>
  <c r="AW37" i="9"/>
  <c r="H108" i="9"/>
  <c r="AK123" i="19"/>
  <c r="DZ54" i="9"/>
  <c r="DY54" i="9"/>
  <c r="BX107" i="9"/>
  <c r="BW107" i="9"/>
  <c r="AJ162" i="19"/>
  <c r="DC50" i="9" s="1"/>
  <c r="AK162" i="19"/>
  <c r="DC108" i="9" s="1"/>
  <c r="AI134" i="18"/>
  <c r="AC51" i="7" s="1"/>
  <c r="AK134" i="18"/>
  <c r="AC109" i="9" s="1"/>
  <c r="AJ134" i="18"/>
  <c r="AC51" i="9" s="1"/>
  <c r="AT39" i="9"/>
  <c r="AS39" i="9"/>
  <c r="Z165" i="45"/>
  <c r="AI164" i="45"/>
  <c r="DF24" i="7" s="1"/>
  <c r="DP30" i="7"/>
  <c r="DQ30" i="7"/>
  <c r="AQ102" i="9"/>
  <c r="AP102" i="9"/>
  <c r="AI139" i="23"/>
  <c r="AR46" i="7" s="1"/>
  <c r="DP37" i="9"/>
  <c r="DQ37" i="9"/>
  <c r="AK164" i="33"/>
  <c r="AJ164" i="33"/>
  <c r="AI164" i="33"/>
  <c r="DF36" i="7" s="1"/>
  <c r="AI152" i="42"/>
  <c r="CB27" i="7" s="1"/>
  <c r="AJ152" i="42"/>
  <c r="CB27" i="9" s="1"/>
  <c r="AK152" i="42"/>
  <c r="CB85" i="9" s="1"/>
  <c r="AK172" i="41"/>
  <c r="ED86" i="9" s="1"/>
  <c r="AH111" i="9"/>
  <c r="AG111" i="9"/>
  <c r="AJ174" i="18"/>
  <c r="EJ51" i="9" s="1"/>
  <c r="BX43" i="9"/>
  <c r="BW43" i="9"/>
  <c r="AI152" i="29"/>
  <c r="CB40" i="7" s="1"/>
  <c r="AI142" i="35"/>
  <c r="BA34" i="7" s="1"/>
  <c r="AI139" i="35"/>
  <c r="AR34" i="7" s="1"/>
  <c r="AK139" i="35"/>
  <c r="AR92" i="9" s="1"/>
  <c r="AJ139" i="35"/>
  <c r="AR34" i="9" s="1"/>
  <c r="AK143" i="38"/>
  <c r="BD89" i="9" s="1"/>
  <c r="AJ143" i="38"/>
  <c r="BD31" i="9" s="1"/>
  <c r="DN22" i="9"/>
  <c r="DM22" i="9"/>
  <c r="CO108" i="9"/>
  <c r="CP108" i="9"/>
  <c r="CJ110" i="9"/>
  <c r="CI110" i="9"/>
  <c r="AV53" i="9"/>
  <c r="AW53" i="9"/>
  <c r="AC146" i="64"/>
  <c r="AC147" i="64"/>
  <c r="AJ172" i="42"/>
  <c r="ED27" i="9" s="1"/>
  <c r="EK43" i="7"/>
  <c r="EL43" i="7"/>
  <c r="AJ175" i="21"/>
  <c r="EM48" i="9" s="1"/>
  <c r="AI175" i="21"/>
  <c r="EM48" i="7" s="1"/>
  <c r="AK175" i="21"/>
  <c r="EM106" i="9" s="1"/>
  <c r="N37" i="9"/>
  <c r="AJ126" i="32"/>
  <c r="S36" i="7"/>
  <c r="R36" i="7"/>
  <c r="EL106" i="9"/>
  <c r="EK106" i="9"/>
  <c r="BK90" i="9"/>
  <c r="BL90" i="9"/>
  <c r="CU30" i="7"/>
  <c r="CV30" i="7"/>
  <c r="AZ68" i="9"/>
  <c r="AZ44" i="9"/>
  <c r="AY44" i="9"/>
  <c r="AK126" i="38"/>
  <c r="BO90" i="9"/>
  <c r="BN90" i="9"/>
  <c r="W92" i="9"/>
  <c r="AK129" i="35"/>
  <c r="CP18" i="7"/>
  <c r="CO18" i="7"/>
  <c r="BK37" i="7"/>
  <c r="BL37" i="7"/>
  <c r="BE36" i="7"/>
  <c r="BF36" i="7"/>
  <c r="AY109" i="9"/>
  <c r="AZ109" i="9"/>
  <c r="AY103" i="9"/>
  <c r="AZ103" i="9"/>
  <c r="BF91" i="9"/>
  <c r="BE91" i="9"/>
  <c r="AT16" i="7"/>
  <c r="AS16" i="7"/>
  <c r="BE92" i="9"/>
  <c r="BF92" i="9"/>
  <c r="AJ123" i="35"/>
  <c r="H34" i="9"/>
  <c r="EC26" i="7"/>
  <c r="EB26" i="7"/>
  <c r="BL49" i="7"/>
  <c r="BK49" i="7"/>
  <c r="CP28" i="7"/>
  <c r="CO28" i="7"/>
  <c r="DE54" i="7"/>
  <c r="DD54" i="7"/>
  <c r="O48" i="7"/>
  <c r="P48" i="7"/>
  <c r="AI175" i="27"/>
  <c r="EM42" i="7" s="1"/>
  <c r="AJ175" i="27"/>
  <c r="EM42" i="9" s="1"/>
  <c r="BO48" i="7"/>
  <c r="BN48" i="7"/>
  <c r="K46" i="9"/>
  <c r="DW100" i="9"/>
  <c r="DV100" i="9"/>
  <c r="DD37" i="7"/>
  <c r="DE37" i="7"/>
  <c r="AI125" i="45"/>
  <c r="H24" i="7" s="1"/>
  <c r="J24" i="7" s="1"/>
  <c r="BQ12" i="9"/>
  <c r="BR12" i="9"/>
  <c r="N24" i="9"/>
  <c r="P24" i="9" s="1"/>
  <c r="AJ126" i="45"/>
  <c r="DZ44" i="7"/>
  <c r="DY44" i="7"/>
  <c r="AE53" i="7"/>
  <c r="AD53" i="7"/>
  <c r="CV10" i="7"/>
  <c r="Y38" i="7"/>
  <c r="X38" i="7"/>
  <c r="BR94" i="9"/>
  <c r="BQ94" i="9"/>
  <c r="CH10" i="9"/>
  <c r="BF52" i="7"/>
  <c r="BE52" i="7"/>
  <c r="AI128" i="59"/>
  <c r="N10" i="7" s="1"/>
  <c r="Z126" i="59"/>
  <c r="BC103" i="9"/>
  <c r="BB103" i="9"/>
  <c r="BX27" i="9"/>
  <c r="BW27" i="9"/>
  <c r="DZ38" i="9"/>
  <c r="DY38" i="9"/>
  <c r="AK133" i="58"/>
  <c r="Z69" i="9" s="1"/>
  <c r="AB69" i="9" s="1"/>
  <c r="AI133" i="58"/>
  <c r="Z11" i="7" s="1"/>
  <c r="AB11" i="7" s="1"/>
  <c r="AJ133" i="58"/>
  <c r="Z11" i="9" s="1"/>
  <c r="AB11" i="9" s="1"/>
  <c r="EF94" i="9"/>
  <c r="EE94" i="9"/>
  <c r="CC36" i="7"/>
  <c r="CD36" i="7"/>
  <c r="AJ172" i="21"/>
  <c r="ED48" i="9" s="1"/>
  <c r="AK172" i="21"/>
  <c r="ED106" i="9" s="1"/>
  <c r="CR46" i="9"/>
  <c r="CS46" i="9"/>
  <c r="Q43" i="9"/>
  <c r="AA176" i="63"/>
  <c r="AA175" i="63"/>
  <c r="CN82" i="9"/>
  <c r="AK154" i="45"/>
  <c r="DW90" i="9"/>
  <c r="DV90" i="9"/>
  <c r="AK142" i="51"/>
  <c r="BA76" i="9" s="1"/>
  <c r="BC76" i="9" s="1"/>
  <c r="AJ142" i="51"/>
  <c r="BA18" i="9" s="1"/>
  <c r="BC18" i="9" s="1"/>
  <c r="AI142" i="51"/>
  <c r="BA18" i="7" s="1"/>
  <c r="BC18" i="7" s="1"/>
  <c r="AK106" i="9"/>
  <c r="AJ106" i="9"/>
  <c r="AB48" i="7"/>
  <c r="AC145" i="27"/>
  <c r="AC146" i="27"/>
  <c r="AC147" i="27"/>
  <c r="K34" i="9"/>
  <c r="BZ33" i="7"/>
  <c r="CA33" i="7"/>
  <c r="BT80" i="9"/>
  <c r="BU80" i="9"/>
  <c r="AK172" i="25"/>
  <c r="ED102" i="9" s="1"/>
  <c r="AI172" i="25"/>
  <c r="ED44" i="7" s="1"/>
  <c r="AJ172" i="25"/>
  <c r="ED44" i="9" s="1"/>
  <c r="EK98" i="9"/>
  <c r="EL98" i="9"/>
  <c r="Z147" i="29"/>
  <c r="Z145" i="29"/>
  <c r="AI144" i="29"/>
  <c r="Z146" i="29"/>
  <c r="AB146" i="39"/>
  <c r="AB145" i="39"/>
  <c r="AB147" i="39"/>
  <c r="AK133" i="40"/>
  <c r="Z87" i="9" s="1"/>
  <c r="AB87" i="9" s="1"/>
  <c r="AI133" i="40"/>
  <c r="Z29" i="7" s="1"/>
  <c r="AB29" i="7" s="1"/>
  <c r="AJ133" i="40"/>
  <c r="Z29" i="9" s="1"/>
  <c r="AB29" i="9" s="1"/>
  <c r="AJ132" i="42"/>
  <c r="W27" i="9" s="1"/>
  <c r="Y27" i="9" s="1"/>
  <c r="AK132" i="42"/>
  <c r="W85" i="9" s="1"/>
  <c r="Y85" i="9" s="1"/>
  <c r="AA164" i="44"/>
  <c r="AA165" i="44" s="1"/>
  <c r="AB145" i="51"/>
  <c r="AB146" i="51"/>
  <c r="AB147" i="51"/>
  <c r="BL36" i="7"/>
  <c r="BK36" i="7"/>
  <c r="J48" i="7"/>
  <c r="I48" i="7"/>
  <c r="AJ137" i="32"/>
  <c r="AL37" i="9" s="1"/>
  <c r="AK137" i="32"/>
  <c r="AL95" i="9" s="1"/>
  <c r="DE35" i="9"/>
  <c r="DD35" i="9"/>
  <c r="AA124" i="46"/>
  <c r="AA125" i="46" s="1"/>
  <c r="X42" i="7"/>
  <c r="Y42" i="7"/>
  <c r="CC46" i="9"/>
  <c r="CD46" i="9"/>
  <c r="CH101" i="9"/>
  <c r="AK154" i="26"/>
  <c r="BK100" i="9"/>
  <c r="BL100" i="9"/>
  <c r="AI136" i="31"/>
  <c r="AI38" i="7" s="1"/>
  <c r="AJ136" i="31"/>
  <c r="AI38" i="9" s="1"/>
  <c r="AK136" i="31"/>
  <c r="AI96" i="9" s="1"/>
  <c r="AE92" i="9"/>
  <c r="AD92" i="9"/>
  <c r="BZ31" i="7"/>
  <c r="CA31" i="7"/>
  <c r="DF31" i="9"/>
  <c r="Z176" i="20"/>
  <c r="Z175" i="20"/>
  <c r="AJ174" i="23"/>
  <c r="EJ46" i="9" s="1"/>
  <c r="AK174" i="23"/>
  <c r="EJ104" i="9" s="1"/>
  <c r="BR45" i="9"/>
  <c r="BQ45" i="9"/>
  <c r="AK151" i="40"/>
  <c r="BY87" i="9" s="1"/>
  <c r="AJ151" i="40"/>
  <c r="BY29" i="9" s="1"/>
  <c r="Q15" i="9"/>
  <c r="S15" i="9" s="1"/>
  <c r="EL30" i="7"/>
  <c r="EK30" i="7"/>
  <c r="AC124" i="41"/>
  <c r="AC125" i="41" s="1"/>
  <c r="AC146" i="41"/>
  <c r="AC147" i="41"/>
  <c r="AC145" i="41"/>
  <c r="AK40" i="9"/>
  <c r="AJ40" i="9"/>
  <c r="EL24" i="7"/>
  <c r="EK24" i="7"/>
  <c r="AK149" i="53"/>
  <c r="BS74" i="9" s="1"/>
  <c r="AI152" i="63"/>
  <c r="CB54" i="7" s="1"/>
  <c r="AK152" i="63"/>
  <c r="CB112" i="9" s="1"/>
  <c r="AJ152" i="63"/>
  <c r="CB54" i="9" s="1"/>
  <c r="DP87" i="9"/>
  <c r="DQ87" i="9"/>
  <c r="AI143" i="41"/>
  <c r="BD28" i="7" s="1"/>
  <c r="BF28" i="7" s="1"/>
  <c r="AJ143" i="41"/>
  <c r="BD28" i="9" s="1"/>
  <c r="BF28" i="9" s="1"/>
  <c r="AK143" i="41"/>
  <c r="BD86" i="9" s="1"/>
  <c r="BF86" i="9" s="1"/>
  <c r="AK170" i="42"/>
  <c r="DX85" i="9" s="1"/>
  <c r="AJ170" i="42"/>
  <c r="DX27" i="9" s="1"/>
  <c r="AJ136" i="20"/>
  <c r="AI49" i="9" s="1"/>
  <c r="AK136" i="20"/>
  <c r="AI107" i="9" s="1"/>
  <c r="AI136" i="20"/>
  <c r="AI49" i="7" s="1"/>
  <c r="AI128" i="55"/>
  <c r="N14" i="7" s="1"/>
  <c r="P14" i="7" s="1"/>
  <c r="Z126" i="55"/>
  <c r="AI126" i="55" s="1"/>
  <c r="AI174" i="55"/>
  <c r="EJ14" i="7" s="1"/>
  <c r="AI156" i="55"/>
  <c r="CK14" i="7" s="1"/>
  <c r="CM14" i="7" s="1"/>
  <c r="Z154" i="55"/>
  <c r="AI154" i="55" s="1"/>
  <c r="AJ156" i="55"/>
  <c r="AK156" i="55"/>
  <c r="AM50" i="7"/>
  <c r="AN50" i="7"/>
  <c r="T109" i="9"/>
  <c r="AK129" i="18"/>
  <c r="K53" i="9"/>
  <c r="H55" i="9"/>
  <c r="AJ123" i="64"/>
  <c r="Q95" i="9"/>
  <c r="AK129" i="32"/>
  <c r="K49" i="9"/>
  <c r="AN97" i="9"/>
  <c r="AM97" i="9"/>
  <c r="AA163" i="52"/>
  <c r="AA141" i="52"/>
  <c r="AA137" i="52"/>
  <c r="AA134" i="52"/>
  <c r="AA140" i="52"/>
  <c r="AA138" i="52"/>
  <c r="AA147" i="53"/>
  <c r="AA145" i="53"/>
  <c r="AA146" i="53"/>
  <c r="AI123" i="59"/>
  <c r="Z124" i="59"/>
  <c r="Z125" i="59" s="1"/>
  <c r="DY45" i="9"/>
  <c r="DZ45" i="9"/>
  <c r="AM45" i="7"/>
  <c r="AN45" i="7"/>
  <c r="BZ27" i="7"/>
  <c r="CA27" i="7"/>
  <c r="CH44" i="9"/>
  <c r="AJ154" i="25"/>
  <c r="DW47" i="9"/>
  <c r="DV47" i="9"/>
  <c r="AJ132" i="26"/>
  <c r="W43" i="9" s="1"/>
  <c r="AK132" i="26"/>
  <c r="W101" i="9" s="1"/>
  <c r="DP36" i="9"/>
  <c r="DQ36" i="9"/>
  <c r="BH32" i="7"/>
  <c r="BI32" i="7"/>
  <c r="AA31" i="9"/>
  <c r="AB31" i="9"/>
  <c r="I53" i="7"/>
  <c r="J53" i="7"/>
  <c r="AA124" i="51"/>
  <c r="AA125" i="51"/>
  <c r="AB165" i="52"/>
  <c r="AB164" i="52"/>
  <c r="AC146" i="48"/>
  <c r="AC145" i="48"/>
  <c r="AC147" i="48"/>
  <c r="BF51" i="9"/>
  <c r="BE51" i="9"/>
  <c r="CH21" i="9"/>
  <c r="L41" i="9"/>
  <c r="M41" i="9"/>
  <c r="AK34" i="9"/>
  <c r="AJ34" i="9"/>
  <c r="DZ90" i="9"/>
  <c r="DY90" i="9"/>
  <c r="AJ131" i="39"/>
  <c r="T30" i="9" s="1"/>
  <c r="AK131" i="39"/>
  <c r="T88" i="9" s="1"/>
  <c r="AI131" i="39"/>
  <c r="T30" i="7" s="1"/>
  <c r="DS47" i="9"/>
  <c r="DT47" i="9"/>
  <c r="CR99" i="9"/>
  <c r="CS99" i="9"/>
  <c r="K98" i="9"/>
  <c r="AK142" i="31"/>
  <c r="BA96" i="9" s="1"/>
  <c r="AI142" i="31"/>
  <c r="BA38" i="7" s="1"/>
  <c r="AJ142" i="31"/>
  <c r="BA38" i="9" s="1"/>
  <c r="AB176" i="35"/>
  <c r="AB175" i="35"/>
  <c r="AK134" i="44"/>
  <c r="AC83" i="9" s="1"/>
  <c r="AE83" i="9" s="1"/>
  <c r="AI134" i="44"/>
  <c r="AC25" i="7" s="1"/>
  <c r="AE25" i="7" s="1"/>
  <c r="AJ134" i="44"/>
  <c r="AC25" i="9" s="1"/>
  <c r="AE25" i="9" s="1"/>
  <c r="AI141" i="45"/>
  <c r="AX24" i="7" s="1"/>
  <c r="AZ24" i="7" s="1"/>
  <c r="AA112" i="9"/>
  <c r="AB112" i="9"/>
  <c r="I42" i="9"/>
  <c r="J42" i="9"/>
  <c r="Q78" i="9"/>
  <c r="S78" i="9" s="1"/>
  <c r="AK129" i="49"/>
  <c r="AJ134" i="23"/>
  <c r="AC46" i="9" s="1"/>
  <c r="AK134" i="23"/>
  <c r="AC104" i="9" s="1"/>
  <c r="L44" i="7"/>
  <c r="M44" i="7"/>
  <c r="AK132" i="27"/>
  <c r="W100" i="9" s="1"/>
  <c r="Z164" i="36"/>
  <c r="AC145" i="49"/>
  <c r="AC146" i="49"/>
  <c r="AC147" i="49"/>
  <c r="AC154" i="49"/>
  <c r="Z176" i="18"/>
  <c r="Z175" i="18"/>
  <c r="CO39" i="7"/>
  <c r="CP39" i="7"/>
  <c r="AK165" i="38"/>
  <c r="DI89" i="9" s="1"/>
  <c r="DK89" i="9" s="1"/>
  <c r="P41" i="9"/>
  <c r="O41" i="9"/>
  <c r="BK47" i="7"/>
  <c r="BL47" i="7"/>
  <c r="BB47" i="7"/>
  <c r="BC47" i="7"/>
  <c r="CI44" i="7"/>
  <c r="CJ44" i="7"/>
  <c r="CC32" i="7"/>
  <c r="CD32" i="7"/>
  <c r="Z128" i="37"/>
  <c r="AJ127" i="37"/>
  <c r="AK127" i="37"/>
  <c r="AJ142" i="46"/>
  <c r="BA23" i="9" s="1"/>
  <c r="BC23" i="9" s="1"/>
  <c r="AK142" i="46"/>
  <c r="BA81" i="9" s="1"/>
  <c r="BC81" i="9" s="1"/>
  <c r="AI140" i="58"/>
  <c r="AU11" i="7" s="1"/>
  <c r="AJ140" i="58"/>
  <c r="AU11" i="9" s="1"/>
  <c r="AK140" i="58"/>
  <c r="AU69" i="9" s="1"/>
  <c r="AI142" i="58"/>
  <c r="BA11" i="7" s="1"/>
  <c r="BC11" i="7" s="1"/>
  <c r="AK142" i="58"/>
  <c r="BA69" i="9" s="1"/>
  <c r="BC69" i="9" s="1"/>
  <c r="AJ142" i="58"/>
  <c r="BA11" i="9" s="1"/>
  <c r="BC11" i="9" s="1"/>
  <c r="AJ152" i="58"/>
  <c r="CB11" i="9" s="1"/>
  <c r="CD11" i="9" s="1"/>
  <c r="AI152" i="58"/>
  <c r="CB11" i="7" s="1"/>
  <c r="CD11" i="7" s="1"/>
  <c r="AK152" i="58"/>
  <c r="CB69" i="9" s="1"/>
  <c r="CD69" i="9" s="1"/>
  <c r="AI125" i="28"/>
  <c r="H41" i="7" s="1"/>
  <c r="DM39" i="9"/>
  <c r="DN39" i="9"/>
  <c r="EL34" i="9"/>
  <c r="EK34" i="9"/>
  <c r="CY89" i="9"/>
  <c r="CX89" i="9"/>
  <c r="CS30" i="9"/>
  <c r="CR30" i="9"/>
  <c r="AJ161" i="55"/>
  <c r="CZ14" i="9" s="1"/>
  <c r="DB14" i="9" s="1"/>
  <c r="AH46" i="9"/>
  <c r="AG46" i="9"/>
  <c r="CU30" i="9"/>
  <c r="CV30" i="9"/>
  <c r="BC26" i="7"/>
  <c r="BB26" i="7"/>
  <c r="AK165" i="23"/>
  <c r="DI104" i="9" s="1"/>
  <c r="AJ165" i="23"/>
  <c r="DI46" i="9" s="1"/>
  <c r="AJ171" i="40"/>
  <c r="EA29" i="9" s="1"/>
  <c r="AK171" i="40"/>
  <c r="EA87" i="9" s="1"/>
  <c r="AK156" i="41"/>
  <c r="CK86" i="9" s="1"/>
  <c r="CM86" i="9" s="1"/>
  <c r="AJ156" i="41"/>
  <c r="Z154" i="41"/>
  <c r="AI154" i="41" s="1"/>
  <c r="BQ50" i="9"/>
  <c r="BR50" i="9"/>
  <c r="BB46" i="9"/>
  <c r="BC46" i="9"/>
  <c r="J45" i="7"/>
  <c r="I45" i="7"/>
  <c r="BR27" i="9"/>
  <c r="BQ27" i="9"/>
  <c r="AJ152" i="30"/>
  <c r="CB39" i="9" s="1"/>
  <c r="AK152" i="30"/>
  <c r="CB97" i="9" s="1"/>
  <c r="AK128" i="59"/>
  <c r="BW28" i="9"/>
  <c r="BX28" i="9"/>
  <c r="CF82" i="9"/>
  <c r="CG82" i="9"/>
  <c r="AJ132" i="46"/>
  <c r="AK132" i="46"/>
  <c r="AE68" i="9"/>
  <c r="CC53" i="9"/>
  <c r="CD53" i="9"/>
  <c r="CD96" i="9"/>
  <c r="CC96" i="9"/>
  <c r="AK128" i="44"/>
  <c r="N83" i="9" s="1"/>
  <c r="P83" i="9" s="1"/>
  <c r="AJ128" i="44"/>
  <c r="N25" i="9" s="1"/>
  <c r="P25" i="9" s="1"/>
  <c r="AK153" i="53"/>
  <c r="CE74" i="9" s="1"/>
  <c r="AJ153" i="53"/>
  <c r="CE16" i="9" s="1"/>
  <c r="AI153" i="53"/>
  <c r="CE16" i="7" s="1"/>
  <c r="AI174" i="53"/>
  <c r="EJ16" i="7" s="1"/>
  <c r="AI168" i="53"/>
  <c r="DR16" i="7" s="1"/>
  <c r="AK161" i="53"/>
  <c r="CZ74" i="9" s="1"/>
  <c r="DB74" i="9" s="1"/>
  <c r="AI161" i="53"/>
  <c r="CZ16" i="7" s="1"/>
  <c r="DB16" i="7" s="1"/>
  <c r="AJ161" i="53"/>
  <c r="CZ16" i="9" s="1"/>
  <c r="DB16" i="9" s="1"/>
  <c r="AB146" i="42"/>
  <c r="AB145" i="42"/>
  <c r="AB147" i="42"/>
  <c r="BR11" i="7"/>
  <c r="BQ11" i="7"/>
  <c r="AJ135" i="41"/>
  <c r="AF28" i="9" s="1"/>
  <c r="AH28" i="9" s="1"/>
  <c r="AK135" i="41"/>
  <c r="AF86" i="9" s="1"/>
  <c r="AH86" i="9" s="1"/>
  <c r="Z146" i="51"/>
  <c r="Z145" i="51"/>
  <c r="Z147" i="51"/>
  <c r="AI144" i="51"/>
  <c r="AK161" i="51"/>
  <c r="CZ76" i="9" s="1"/>
  <c r="DB76" i="9" s="1"/>
  <c r="AJ161" i="51"/>
  <c r="CZ18" i="9" s="1"/>
  <c r="DB18" i="9" s="1"/>
  <c r="AI161" i="51"/>
  <c r="CZ18" i="7" s="1"/>
  <c r="DB18" i="7" s="1"/>
  <c r="AK135" i="51"/>
  <c r="AF76" i="9" s="1"/>
  <c r="AH76" i="9" s="1"/>
  <c r="AI135" i="51"/>
  <c r="AF18" i="7" s="1"/>
  <c r="AH18" i="7" s="1"/>
  <c r="AJ135" i="51"/>
  <c r="AF18" i="9" s="1"/>
  <c r="AH18" i="9" s="1"/>
  <c r="AI174" i="51"/>
  <c r="EJ18" i="7" s="1"/>
  <c r="AI143" i="19"/>
  <c r="BD50" i="7" s="1"/>
  <c r="AJ143" i="19"/>
  <c r="BD50" i="9" s="1"/>
  <c r="AK143" i="19"/>
  <c r="BD108" i="9" s="1"/>
  <c r="AK128" i="61"/>
  <c r="AJ128" i="61"/>
  <c r="AA176" i="28"/>
  <c r="AA175" i="28"/>
  <c r="AJ137" i="63"/>
  <c r="AL54" i="9" s="1"/>
  <c r="AK137" i="63"/>
  <c r="AL112" i="9" s="1"/>
  <c r="AI137" i="63"/>
  <c r="AL54" i="7" s="1"/>
  <c r="AI143" i="62"/>
  <c r="BD53" i="7" s="1"/>
  <c r="AJ143" i="62"/>
  <c r="BD53" i="9" s="1"/>
  <c r="AK143" i="62"/>
  <c r="BD111" i="9" s="1"/>
  <c r="AI149" i="64"/>
  <c r="BS55" i="7" s="1"/>
  <c r="BU55" i="7" s="1"/>
  <c r="AJ149" i="64"/>
  <c r="BS55" i="9" s="1"/>
  <c r="BU55" i="9" s="1"/>
  <c r="AK149" i="64"/>
  <c r="BS113" i="9" s="1"/>
  <c r="BU113" i="9" s="1"/>
  <c r="H54" i="9"/>
  <c r="AJ123" i="63"/>
  <c r="AP39" i="9"/>
  <c r="AQ39" i="9"/>
  <c r="U42" i="9"/>
  <c r="V42" i="9"/>
  <c r="AC124" i="52"/>
  <c r="AC175" i="52"/>
  <c r="AC125" i="52"/>
  <c r="AB154" i="53"/>
  <c r="AB175" i="53" s="1"/>
  <c r="AA123" i="54"/>
  <c r="AA153" i="54"/>
  <c r="AA128" i="54"/>
  <c r="AA126" i="54" s="1"/>
  <c r="AA162" i="54"/>
  <c r="AA137" i="54"/>
  <c r="AA152" i="54"/>
  <c r="AA157" i="54"/>
  <c r="AA141" i="54"/>
  <c r="AJ151" i="56"/>
  <c r="BY13" i="9" s="1"/>
  <c r="AK151" i="56"/>
  <c r="BY71" i="9" s="1"/>
  <c r="AI151" i="56"/>
  <c r="BY13" i="7" s="1"/>
  <c r="AB165" i="58"/>
  <c r="AB164" i="58"/>
  <c r="CV47" i="7"/>
  <c r="CU47" i="7"/>
  <c r="Z131" i="58"/>
  <c r="Z132" i="58"/>
  <c r="AI129" i="58"/>
  <c r="Z130" i="58"/>
  <c r="DW95" i="9"/>
  <c r="DV95" i="9"/>
  <c r="Z145" i="38"/>
  <c r="Z147" i="38"/>
  <c r="Z146" i="38"/>
  <c r="Z175" i="29"/>
  <c r="BB109" i="9"/>
  <c r="BC109" i="9"/>
  <c r="AQ47" i="9"/>
  <c r="AP47" i="9"/>
  <c r="AB176" i="30"/>
  <c r="AB175" i="30"/>
  <c r="AB124" i="50"/>
  <c r="AB125" i="50" s="1"/>
  <c r="P31" i="7"/>
  <c r="O31" i="7"/>
  <c r="DH43" i="7"/>
  <c r="DG43" i="7"/>
  <c r="AJ151" i="28"/>
  <c r="BY41" i="9" s="1"/>
  <c r="AK151" i="28"/>
  <c r="BY99" i="9" s="1"/>
  <c r="AD39" i="7"/>
  <c r="AE39" i="7"/>
  <c r="CH92" i="9"/>
  <c r="AA165" i="39"/>
  <c r="AA164" i="39"/>
  <c r="AA124" i="39"/>
  <c r="AA125" i="39"/>
  <c r="CH22" i="9"/>
  <c r="BW26" i="9"/>
  <c r="BX26" i="9"/>
  <c r="DF48" i="9"/>
  <c r="AN47" i="7"/>
  <c r="AM47" i="7"/>
  <c r="CJ38" i="7"/>
  <c r="CI38" i="7"/>
  <c r="BT106" i="9"/>
  <c r="BU106" i="9"/>
  <c r="DS102" i="9"/>
  <c r="DT102" i="9"/>
  <c r="AJ100" i="9"/>
  <c r="AK100" i="9"/>
  <c r="EF35" i="9"/>
  <c r="EE35" i="9"/>
  <c r="DY25" i="7"/>
  <c r="DZ25" i="7"/>
  <c r="Y35" i="7"/>
  <c r="X35" i="7"/>
  <c r="AJ105" i="9"/>
  <c r="AK105" i="9"/>
  <c r="CG45" i="9"/>
  <c r="CF45" i="9"/>
  <c r="CJ96" i="9"/>
  <c r="CI96" i="9"/>
  <c r="AI149" i="31"/>
  <c r="BS38" i="7" s="1"/>
  <c r="AJ149" i="31"/>
  <c r="BS38" i="9" s="1"/>
  <c r="AK149" i="31"/>
  <c r="BS96" i="9" s="1"/>
  <c r="AK37" i="7"/>
  <c r="AJ37" i="7"/>
  <c r="Z149" i="37"/>
  <c r="AI148" i="37"/>
  <c r="AI136" i="48"/>
  <c r="AI21" i="7" s="1"/>
  <c r="AK21" i="7" s="1"/>
  <c r="AI150" i="48"/>
  <c r="BV21" i="7" s="1"/>
  <c r="AK150" i="48"/>
  <c r="BV79" i="9" s="1"/>
  <c r="AJ150" i="48"/>
  <c r="BV21" i="9" s="1"/>
  <c r="AJ141" i="48"/>
  <c r="AX21" i="9" s="1"/>
  <c r="AZ21" i="9" s="1"/>
  <c r="AI141" i="48"/>
  <c r="AX21" i="7" s="1"/>
  <c r="AZ21" i="7" s="1"/>
  <c r="AJ171" i="48"/>
  <c r="EA21" i="9" s="1"/>
  <c r="AI171" i="48"/>
  <c r="EA21" i="7" s="1"/>
  <c r="AK171" i="48"/>
  <c r="EA79" i="9" s="1"/>
  <c r="AK135" i="30"/>
  <c r="AF97" i="9" s="1"/>
  <c r="AJ135" i="30"/>
  <c r="AF39" i="9" s="1"/>
  <c r="CR35" i="7"/>
  <c r="CS35" i="7"/>
  <c r="Z145" i="36"/>
  <c r="Z146" i="36"/>
  <c r="Z147" i="36"/>
  <c r="BO32" i="9"/>
  <c r="BN32" i="9"/>
  <c r="AI133" i="39"/>
  <c r="Z30" i="7" s="1"/>
  <c r="AJ170" i="43"/>
  <c r="DX26" i="9" s="1"/>
  <c r="AI170" i="43"/>
  <c r="DX26" i="7" s="1"/>
  <c r="AK170" i="43"/>
  <c r="DX84" i="9" s="1"/>
  <c r="AC164" i="58"/>
  <c r="AC165" i="58" s="1"/>
  <c r="AC124" i="56"/>
  <c r="AC125" i="56" s="1"/>
  <c r="Q55" i="9"/>
  <c r="S55" i="9" s="1"/>
  <c r="AC175" i="51"/>
  <c r="AC124" i="51"/>
  <c r="AC125" i="51" s="1"/>
  <c r="AK133" i="42"/>
  <c r="Z85" i="9" s="1"/>
  <c r="AB85" i="9" s="1"/>
  <c r="AJ133" i="42"/>
  <c r="Z27" i="9" s="1"/>
  <c r="AB27" i="9" s="1"/>
  <c r="AJ143" i="43"/>
  <c r="BD26" i="9" s="1"/>
  <c r="BF26" i="9" s="1"/>
  <c r="AI143" i="43"/>
  <c r="BD26" i="7" s="1"/>
  <c r="BF26" i="7" s="1"/>
  <c r="AK143" i="43"/>
  <c r="BD84" i="9" s="1"/>
  <c r="BF84" i="9" s="1"/>
  <c r="DP21" i="9"/>
  <c r="DQ21" i="9"/>
  <c r="DM20" i="9"/>
  <c r="DN20" i="9"/>
  <c r="AK172" i="56"/>
  <c r="ED71" i="9" s="1"/>
  <c r="AJ172" i="56"/>
  <c r="ED13" i="9" s="1"/>
  <c r="AJ135" i="57"/>
  <c r="AF12" i="9" s="1"/>
  <c r="AH12" i="9" s="1"/>
  <c r="AI135" i="57"/>
  <c r="AF12" i="7" s="1"/>
  <c r="AH12" i="7" s="1"/>
  <c r="AK135" i="57"/>
  <c r="AF70" i="9" s="1"/>
  <c r="AH70" i="9" s="1"/>
  <c r="AJ153" i="57"/>
  <c r="CE12" i="9" s="1"/>
  <c r="AK153" i="57"/>
  <c r="CE70" i="9" s="1"/>
  <c r="AI153" i="57"/>
  <c r="CE12" i="7" s="1"/>
  <c r="Z130" i="57"/>
  <c r="AI129" i="57"/>
  <c r="Z131" i="57"/>
  <c r="Z132" i="57"/>
  <c r="K13" i="9"/>
  <c r="M13" i="9" s="1"/>
  <c r="CA49" i="7"/>
  <c r="BZ49" i="7"/>
  <c r="AJ133" i="62"/>
  <c r="Z53" i="9" s="1"/>
  <c r="AK133" i="62"/>
  <c r="Z111" i="9" s="1"/>
  <c r="AI133" i="62"/>
  <c r="Z53" i="7" s="1"/>
  <c r="EK96" i="9"/>
  <c r="EL96" i="9"/>
  <c r="CJ105" i="9"/>
  <c r="CI105" i="9"/>
  <c r="AK129" i="36"/>
  <c r="AC124" i="42"/>
  <c r="M42" i="7"/>
  <c r="L42" i="7"/>
  <c r="AC154" i="54"/>
  <c r="AC175" i="54" s="1"/>
  <c r="AC124" i="54"/>
  <c r="AC125" i="54" s="1"/>
  <c r="Z164" i="54"/>
  <c r="Z165" i="54" s="1"/>
  <c r="AI170" i="54"/>
  <c r="DX15" i="7" s="1"/>
  <c r="AK170" i="54"/>
  <c r="DX73" i="9" s="1"/>
  <c r="AJ170" i="54"/>
  <c r="DX15" i="9" s="1"/>
  <c r="AJ158" i="54"/>
  <c r="CQ15" i="9" s="1"/>
  <c r="AK158" i="54"/>
  <c r="CQ73" i="9" s="1"/>
  <c r="AI158" i="54"/>
  <c r="CQ15" i="7" s="1"/>
  <c r="AI123" i="54"/>
  <c r="Z125" i="54"/>
  <c r="Z124" i="54"/>
  <c r="AS52" i="7"/>
  <c r="AT52" i="7"/>
  <c r="AY110" i="9"/>
  <c r="AZ110" i="9"/>
  <c r="AT10" i="9"/>
  <c r="AS10" i="9"/>
  <c r="DE10" i="7"/>
  <c r="AK135" i="24"/>
  <c r="AF103" i="9" s="1"/>
  <c r="AJ135" i="24"/>
  <c r="AF45" i="9" s="1"/>
  <c r="AI135" i="24"/>
  <c r="AF45" i="7" s="1"/>
  <c r="BZ85" i="9"/>
  <c r="CA85" i="9"/>
  <c r="AC154" i="46"/>
  <c r="AC175" i="46" s="1"/>
  <c r="AI141" i="33"/>
  <c r="AX36" i="7" s="1"/>
  <c r="AK141" i="33"/>
  <c r="AX94" i="9" s="1"/>
  <c r="AJ141" i="33"/>
  <c r="AX36" i="9" s="1"/>
  <c r="V44" i="9"/>
  <c r="U44" i="9"/>
  <c r="AK128" i="57"/>
  <c r="AI128" i="57"/>
  <c r="N12" i="7" s="1"/>
  <c r="P12" i="7" s="1"/>
  <c r="Z126" i="57"/>
  <c r="AI126" i="57" s="1"/>
  <c r="AJ128" i="57"/>
  <c r="AJ137" i="44"/>
  <c r="AL25" i="9" s="1"/>
  <c r="AI137" i="44"/>
  <c r="AL25" i="7" s="1"/>
  <c r="AK137" i="44"/>
  <c r="AL83" i="9" s="1"/>
  <c r="AZ48" i="9"/>
  <c r="AY48" i="9"/>
  <c r="AB146" i="25"/>
  <c r="AB147" i="25"/>
  <c r="AB145" i="25"/>
  <c r="AY105" i="9"/>
  <c r="AZ105" i="9"/>
  <c r="AK139" i="26"/>
  <c r="AR101" i="9" s="1"/>
  <c r="AI139" i="26"/>
  <c r="AR43" i="7" s="1"/>
  <c r="AJ139" i="26"/>
  <c r="AR43" i="9" s="1"/>
  <c r="Z175" i="35"/>
  <c r="Z176" i="35"/>
  <c r="AI176" i="35" s="1"/>
  <c r="AA156" i="42"/>
  <c r="AA157" i="42"/>
  <c r="AA159" i="42"/>
  <c r="AA125" i="50"/>
  <c r="AA124" i="50"/>
  <c r="AA164" i="50"/>
  <c r="AA165" i="50"/>
  <c r="CV36" i="7"/>
  <c r="CU36" i="7"/>
  <c r="BT28" i="9"/>
  <c r="BU28" i="9"/>
  <c r="EB93" i="9"/>
  <c r="EC93" i="9"/>
  <c r="AJ139" i="40"/>
  <c r="AR29" i="9" s="1"/>
  <c r="AK139" i="40"/>
  <c r="AR87" i="9" s="1"/>
  <c r="AI139" i="40"/>
  <c r="AR29" i="7" s="1"/>
  <c r="EK48" i="7"/>
  <c r="EL48" i="7"/>
  <c r="DZ46" i="9"/>
  <c r="DY46" i="9"/>
  <c r="AN88" i="9"/>
  <c r="AM88" i="9"/>
  <c r="EB27" i="7"/>
  <c r="EC27" i="7"/>
  <c r="Z126" i="47"/>
  <c r="AI126" i="47" s="1"/>
  <c r="AI128" i="47"/>
  <c r="N22" i="7" s="1"/>
  <c r="P22" i="7" s="1"/>
  <c r="CR22" i="7"/>
  <c r="CS22" i="7"/>
  <c r="AK152" i="47"/>
  <c r="CB80" i="9" s="1"/>
  <c r="CD80" i="9" s="1"/>
  <c r="AI152" i="47"/>
  <c r="CB22" i="7" s="1"/>
  <c r="CD22" i="7" s="1"/>
  <c r="AJ152" i="47"/>
  <c r="CB22" i="9" s="1"/>
  <c r="CD22" i="9" s="1"/>
  <c r="AI135" i="47"/>
  <c r="AF22" i="7" s="1"/>
  <c r="AH22" i="7" s="1"/>
  <c r="AJ135" i="47"/>
  <c r="AF22" i="9" s="1"/>
  <c r="AH22" i="9" s="1"/>
  <c r="AK135" i="47"/>
  <c r="AF80" i="9" s="1"/>
  <c r="AH80" i="9" s="1"/>
  <c r="AI139" i="47"/>
  <c r="AR22" i="7" s="1"/>
  <c r="AK139" i="47"/>
  <c r="AR80" i="9" s="1"/>
  <c r="AJ139" i="47"/>
  <c r="AR22" i="9" s="1"/>
  <c r="Z146" i="47"/>
  <c r="Z147" i="47"/>
  <c r="AI147" i="47" s="1"/>
  <c r="BM22" i="7" s="1"/>
  <c r="BO22" i="7" s="1"/>
  <c r="AI144" i="47"/>
  <c r="Z145" i="47"/>
  <c r="CJ43" i="9"/>
  <c r="CI43" i="9"/>
  <c r="Y48" i="7"/>
  <c r="X48" i="7"/>
  <c r="EF47" i="7"/>
  <c r="EE47" i="7"/>
  <c r="AJ156" i="39"/>
  <c r="Z154" i="39"/>
  <c r="AI154" i="39" s="1"/>
  <c r="AI156" i="39"/>
  <c r="CK30" i="7" s="1"/>
  <c r="CM30" i="7" s="1"/>
  <c r="AK156" i="39"/>
  <c r="BC36" i="9"/>
  <c r="BB36" i="9"/>
  <c r="BC90" i="9"/>
  <c r="BB90" i="9"/>
  <c r="AM18" i="7"/>
  <c r="AN18" i="7"/>
  <c r="S34" i="9"/>
  <c r="R34" i="9"/>
  <c r="AI149" i="54"/>
  <c r="BS15" i="7" s="1"/>
  <c r="Z147" i="31"/>
  <c r="Z145" i="31"/>
  <c r="Z146" i="31"/>
  <c r="AI144" i="31"/>
  <c r="AC164" i="42"/>
  <c r="AC165" i="42" s="1"/>
  <c r="AB175" i="32"/>
  <c r="AB176" i="32"/>
  <c r="CA36" i="9"/>
  <c r="BZ36" i="9"/>
  <c r="Q100" i="9"/>
  <c r="AB145" i="55"/>
  <c r="AB146" i="55"/>
  <c r="AB147" i="55"/>
  <c r="AI134" i="56"/>
  <c r="AC13" i="7" s="1"/>
  <c r="AE13" i="7" s="1"/>
  <c r="AI176" i="20"/>
  <c r="BR29" i="7"/>
  <c r="BQ29" i="7"/>
  <c r="Z135" i="46"/>
  <c r="Z172" i="46"/>
  <c r="Z170" i="46"/>
  <c r="Z153" i="46"/>
  <c r="Z143" i="46"/>
  <c r="Z133" i="46"/>
  <c r="Z141" i="46"/>
  <c r="Z136" i="46"/>
  <c r="Z158" i="46"/>
  <c r="Z137" i="46"/>
  <c r="Z162" i="46"/>
  <c r="Z134" i="46"/>
  <c r="Z171" i="46"/>
  <c r="Z152" i="46"/>
  <c r="Z157" i="46"/>
  <c r="Z150" i="46"/>
  <c r="Z144" i="46"/>
  <c r="AI128" i="46"/>
  <c r="N23" i="7" s="1"/>
  <c r="P23" i="7" s="1"/>
  <c r="Z123" i="46"/>
  <c r="Z128" i="46"/>
  <c r="Z139" i="46"/>
  <c r="Z140" i="46"/>
  <c r="Z156" i="46"/>
  <c r="Z151" i="46"/>
  <c r="Z174" i="46"/>
  <c r="Z138" i="46"/>
  <c r="Z161" i="46"/>
  <c r="Z159" i="46"/>
  <c r="Q49" i="9"/>
  <c r="AJ129" i="20"/>
  <c r="EF103" i="9"/>
  <c r="EE103" i="9"/>
  <c r="AJ152" i="59"/>
  <c r="CB10" i="9" s="1"/>
  <c r="AK152" i="59"/>
  <c r="CB68" i="9" s="1"/>
  <c r="AI152" i="59"/>
  <c r="CB10" i="7" s="1"/>
  <c r="AJ136" i="59"/>
  <c r="AI10" i="9" s="1"/>
  <c r="AK136" i="59"/>
  <c r="AI68" i="9" s="1"/>
  <c r="AI136" i="59"/>
  <c r="AI10" i="7" s="1"/>
  <c r="DW45" i="7"/>
  <c r="DV45" i="7"/>
  <c r="AP103" i="9"/>
  <c r="AQ103" i="9"/>
  <c r="AC164" i="24"/>
  <c r="AC165" i="24" s="1"/>
  <c r="BW27" i="7"/>
  <c r="BX27" i="7"/>
  <c r="Z159" i="43"/>
  <c r="AI159" i="43" s="1"/>
  <c r="CT26" i="7" s="1"/>
  <c r="CV26" i="7" s="1"/>
  <c r="DY38" i="7"/>
  <c r="DZ38" i="7"/>
  <c r="EF36" i="9"/>
  <c r="EE36" i="9"/>
  <c r="CA30" i="9"/>
  <c r="BZ30" i="9"/>
  <c r="AI165" i="34"/>
  <c r="DI35" i="7" s="1"/>
  <c r="DK35" i="7" s="1"/>
  <c r="AJ165" i="34"/>
  <c r="DI35" i="9" s="1"/>
  <c r="DK35" i="9" s="1"/>
  <c r="AK165" i="34"/>
  <c r="DI93" i="9" s="1"/>
  <c r="DK93" i="9" s="1"/>
  <c r="AC164" i="18"/>
  <c r="AC165" i="18" s="1"/>
  <c r="AK131" i="26"/>
  <c r="T101" i="9" s="1"/>
  <c r="AI131" i="26"/>
  <c r="T43" i="7" s="1"/>
  <c r="AJ131" i="26"/>
  <c r="T43" i="9" s="1"/>
  <c r="EF97" i="9"/>
  <c r="EE97" i="9"/>
  <c r="AJ134" i="30"/>
  <c r="AC39" i="9" s="1"/>
  <c r="AJ31" i="7"/>
  <c r="AK31" i="7"/>
  <c r="Z154" i="40"/>
  <c r="AI156" i="40"/>
  <c r="CK29" i="7" s="1"/>
  <c r="CM29" i="7" s="1"/>
  <c r="AK156" i="40"/>
  <c r="AJ156" i="40"/>
  <c r="BF33" i="9"/>
  <c r="BE33" i="9"/>
  <c r="CV51" i="9"/>
  <c r="CU51" i="9"/>
  <c r="AE91" i="9"/>
  <c r="AD91" i="9"/>
  <c r="AJ137" i="57"/>
  <c r="AL12" i="9" s="1"/>
  <c r="AK137" i="57"/>
  <c r="AL70" i="9" s="1"/>
  <c r="AI137" i="57"/>
  <c r="AL12" i="7" s="1"/>
  <c r="AS30" i="7"/>
  <c r="AT30" i="7"/>
  <c r="AN104" i="9"/>
  <c r="AM104" i="9"/>
  <c r="J43" i="7"/>
  <c r="I43" i="7"/>
  <c r="Z128" i="26"/>
  <c r="AK127" i="26"/>
  <c r="AJ127" i="26"/>
  <c r="AI127" i="26"/>
  <c r="K43" i="7" s="1"/>
  <c r="AK129" i="24"/>
  <c r="CP24" i="7"/>
  <c r="CO24" i="7"/>
  <c r="AJ48" i="7"/>
  <c r="AK48" i="7"/>
  <c r="AA145" i="25"/>
  <c r="AA147" i="25"/>
  <c r="AA146" i="25"/>
  <c r="DQ93" i="9"/>
  <c r="DP93" i="9"/>
  <c r="O34" i="7"/>
  <c r="P34" i="7"/>
  <c r="AB175" i="37"/>
  <c r="BZ51" i="9"/>
  <c r="CA51" i="9"/>
  <c r="BR16" i="9"/>
  <c r="BQ16" i="9"/>
  <c r="K103" i="9"/>
  <c r="Z164" i="29"/>
  <c r="Z165" i="29" s="1"/>
  <c r="AI163" i="29"/>
  <c r="CR32" i="9"/>
  <c r="CS32" i="9"/>
  <c r="Z124" i="40"/>
  <c r="AI123" i="40"/>
  <c r="AA124" i="44"/>
  <c r="AA125" i="44" s="1"/>
  <c r="AA147" i="51"/>
  <c r="AA145" i="51"/>
  <c r="AA146" i="51"/>
  <c r="DH31" i="7"/>
  <c r="DG31" i="7"/>
  <c r="AK145" i="33"/>
  <c r="AJ145" i="33"/>
  <c r="AI145" i="33"/>
  <c r="BG36" i="7" s="1"/>
  <c r="EL45" i="7"/>
  <c r="EK45" i="7"/>
  <c r="AM43" i="7"/>
  <c r="AN43" i="7"/>
  <c r="DD35" i="7"/>
  <c r="DE35" i="7"/>
  <c r="AA145" i="46"/>
  <c r="AA146" i="46"/>
  <c r="AA147" i="46"/>
  <c r="AB164" i="18"/>
  <c r="AB165" i="18" s="1"/>
  <c r="AK138" i="43"/>
  <c r="AO84" i="9" s="1"/>
  <c r="AJ138" i="43"/>
  <c r="AO26" i="9" s="1"/>
  <c r="AI138" i="43"/>
  <c r="AO26" i="7" s="1"/>
  <c r="DA42" i="9"/>
  <c r="DB42" i="9"/>
  <c r="DN99" i="9"/>
  <c r="DM99" i="9"/>
  <c r="BZ89" i="9"/>
  <c r="CA89" i="9"/>
  <c r="BR24" i="9"/>
  <c r="BQ24" i="9"/>
  <c r="CH17" i="9"/>
  <c r="Q104" i="9"/>
  <c r="AJ149" i="33"/>
  <c r="BS36" i="9" s="1"/>
  <c r="AK149" i="33"/>
  <c r="BS94" i="9" s="1"/>
  <c r="AI149" i="33"/>
  <c r="BS36" i="7" s="1"/>
  <c r="BF47" i="7"/>
  <c r="BE47" i="7"/>
  <c r="AE37" i="7"/>
  <c r="AD37" i="7"/>
  <c r="K21" i="9"/>
  <c r="M21" i="9" s="1"/>
  <c r="AB134" i="54"/>
  <c r="AB157" i="54"/>
  <c r="AB123" i="54"/>
  <c r="AB136" i="54"/>
  <c r="AB158" i="54"/>
  <c r="AB135" i="54"/>
  <c r="AB141" i="54"/>
  <c r="AB140" i="54"/>
  <c r="AB162" i="54"/>
  <c r="AB153" i="54"/>
  <c r="AB174" i="54"/>
  <c r="AB151" i="54"/>
  <c r="AB170" i="54"/>
  <c r="AB152" i="54"/>
  <c r="AB138" i="54"/>
  <c r="AB142" i="54"/>
  <c r="AB163" i="54"/>
  <c r="AB172" i="54"/>
  <c r="AB139" i="54"/>
  <c r="AB150" i="54"/>
  <c r="AB156" i="54"/>
  <c r="AB161" i="54"/>
  <c r="AB128" i="54"/>
  <c r="AB126" i="54" s="1"/>
  <c r="AB143" i="54"/>
  <c r="AK143" i="54" s="1"/>
  <c r="BD73" i="9" s="1"/>
  <c r="BF73" i="9" s="1"/>
  <c r="AB137" i="54"/>
  <c r="Z159" i="56"/>
  <c r="AI159" i="56" s="1"/>
  <c r="CT13" i="7" s="1"/>
  <c r="CV13" i="7" s="1"/>
  <c r="Z156" i="56"/>
  <c r="Z168" i="56"/>
  <c r="Z136" i="56"/>
  <c r="Z128" i="56"/>
  <c r="Z174" i="56"/>
  <c r="Z150" i="56"/>
  <c r="Z138" i="56"/>
  <c r="Z142" i="56"/>
  <c r="Z143" i="56"/>
  <c r="Z141" i="56"/>
  <c r="Z135" i="56"/>
  <c r="Z123" i="56"/>
  <c r="Z157" i="56"/>
  <c r="Z133" i="56"/>
  <c r="H36" i="8"/>
  <c r="AI172" i="37"/>
  <c r="ED32" i="7" s="1"/>
  <c r="AJ172" i="37"/>
  <c r="ED32" i="9" s="1"/>
  <c r="AK172" i="37"/>
  <c r="ED90" i="9" s="1"/>
  <c r="AJ142" i="39"/>
  <c r="BA30" i="9" s="1"/>
  <c r="AI142" i="39"/>
  <c r="BA30" i="7" s="1"/>
  <c r="AK142" i="39"/>
  <c r="BA88" i="9" s="1"/>
  <c r="AC164" i="41"/>
  <c r="AC165" i="41" s="1"/>
  <c r="AK157" i="58"/>
  <c r="CN69" i="9" s="1"/>
  <c r="CP69" i="9" s="1"/>
  <c r="AJ157" i="58"/>
  <c r="CN11" i="9" s="1"/>
  <c r="CP11" i="9" s="1"/>
  <c r="DG49" i="7"/>
  <c r="DH49" i="7"/>
  <c r="DB99" i="9"/>
  <c r="DA99" i="9"/>
  <c r="DM96" i="9"/>
  <c r="DN96" i="9"/>
  <c r="AC164" i="34"/>
  <c r="AC165" i="34" s="1"/>
  <c r="AK139" i="37"/>
  <c r="AR90" i="9" s="1"/>
  <c r="AJ139" i="37"/>
  <c r="AR32" i="9" s="1"/>
  <c r="K83" i="9"/>
  <c r="AJ170" i="45"/>
  <c r="DX24" i="9" s="1"/>
  <c r="AK170" i="45"/>
  <c r="DX82" i="9" s="1"/>
  <c r="AI170" i="45"/>
  <c r="DX24" i="7" s="1"/>
  <c r="AK162" i="45"/>
  <c r="DC82" i="9" s="1"/>
  <c r="DE82" i="9" s="1"/>
  <c r="AI162" i="45"/>
  <c r="DC24" i="7" s="1"/>
  <c r="DE24" i="7" s="1"/>
  <c r="AJ162" i="45"/>
  <c r="DC24" i="9" s="1"/>
  <c r="DE24" i="9" s="1"/>
  <c r="AK148" i="51"/>
  <c r="BP76" i="9" s="1"/>
  <c r="AJ148" i="51"/>
  <c r="BP18" i="9" s="1"/>
  <c r="Z149" i="51"/>
  <c r="AI148" i="51"/>
  <c r="BP18" i="7" s="1"/>
  <c r="BQ15" i="7"/>
  <c r="BR15" i="7"/>
  <c r="AJ151" i="63"/>
  <c r="BY54" i="9" s="1"/>
  <c r="AK151" i="63"/>
  <c r="BY112" i="9" s="1"/>
  <c r="AI151" i="63"/>
  <c r="BY54" i="7" s="1"/>
  <c r="AK136" i="41"/>
  <c r="AI86" i="9" s="1"/>
  <c r="AK86" i="9" s="1"/>
  <c r="AJ136" i="41"/>
  <c r="AI28" i="9" s="1"/>
  <c r="AK28" i="9" s="1"/>
  <c r="AI136" i="41"/>
  <c r="AI28" i="7" s="1"/>
  <c r="AK28" i="7" s="1"/>
  <c r="AI142" i="41"/>
  <c r="BA28" i="7" s="1"/>
  <c r="AJ142" i="41"/>
  <c r="BA28" i="9" s="1"/>
  <c r="AK142" i="41"/>
  <c r="BA86" i="9" s="1"/>
  <c r="DQ82" i="9"/>
  <c r="DP82" i="9"/>
  <c r="Z168" i="46"/>
  <c r="AB164" i="53"/>
  <c r="AB165" i="53" s="1"/>
  <c r="AI143" i="54"/>
  <c r="BD15" i="7" s="1"/>
  <c r="BF15" i="7" s="1"/>
  <c r="AK172" i="57"/>
  <c r="ED70" i="9" s="1"/>
  <c r="AJ172" i="57"/>
  <c r="ED12" i="9" s="1"/>
  <c r="AJ137" i="20"/>
  <c r="AL49" i="9" s="1"/>
  <c r="AI137" i="20"/>
  <c r="AL49" i="7" s="1"/>
  <c r="AK137" i="20"/>
  <c r="AL107" i="9" s="1"/>
  <c r="AI141" i="20"/>
  <c r="AX49" i="7" s="1"/>
  <c r="AK150" i="55"/>
  <c r="BV72" i="9" s="1"/>
  <c r="AJ150" i="55"/>
  <c r="BV14" i="9" s="1"/>
  <c r="AI150" i="55"/>
  <c r="BV14" i="7" s="1"/>
  <c r="AJ142" i="55"/>
  <c r="BA14" i="9" s="1"/>
  <c r="BC14" i="9" s="1"/>
  <c r="AI142" i="55"/>
  <c r="BA14" i="7" s="1"/>
  <c r="BC14" i="7" s="1"/>
  <c r="AK142" i="55"/>
  <c r="BA72" i="9" s="1"/>
  <c r="BC72" i="9" s="1"/>
  <c r="AK152" i="55"/>
  <c r="CB72" i="9" s="1"/>
  <c r="CD72" i="9" s="1"/>
  <c r="AJ152" i="55"/>
  <c r="CB14" i="9" s="1"/>
  <c r="CD14" i="9" s="1"/>
  <c r="AI152" i="55"/>
  <c r="CB14" i="7" s="1"/>
  <c r="CD14" i="7" s="1"/>
  <c r="AI171" i="55"/>
  <c r="EA14" i="7" s="1"/>
  <c r="AK171" i="55"/>
  <c r="EA72" i="9" s="1"/>
  <c r="AJ171" i="55"/>
  <c r="EA14" i="9" s="1"/>
  <c r="AI129" i="55"/>
  <c r="Z131" i="55"/>
  <c r="Z132" i="55"/>
  <c r="Z130" i="55"/>
  <c r="AK136" i="55"/>
  <c r="AI72" i="9" s="1"/>
  <c r="AK72" i="9" s="1"/>
  <c r="AI136" i="55"/>
  <c r="AI14" i="7" s="1"/>
  <c r="AK14" i="7" s="1"/>
  <c r="Z164" i="55"/>
  <c r="Z165" i="55" s="1"/>
  <c r="AI163" i="55"/>
  <c r="AK135" i="19"/>
  <c r="AF108" i="9" s="1"/>
  <c r="AJ135" i="19"/>
  <c r="AF50" i="9" s="1"/>
  <c r="AI135" i="19"/>
  <c r="AF50" i="7" s="1"/>
  <c r="Z175" i="19"/>
  <c r="DG53" i="7"/>
  <c r="DH53" i="7"/>
  <c r="AK148" i="56"/>
  <c r="BP71" i="9" s="1"/>
  <c r="CN107" i="9"/>
  <c r="AK154" i="20"/>
  <c r="AJ131" i="19"/>
  <c r="AK131" i="19"/>
  <c r="AI148" i="63"/>
  <c r="BP54" i="7" s="1"/>
  <c r="Z149" i="63"/>
  <c r="Z175" i="63" s="1"/>
  <c r="AJ123" i="20"/>
  <c r="H49" i="9"/>
  <c r="AB164" i="57"/>
  <c r="AB165" i="57"/>
  <c r="AI128" i="20"/>
  <c r="N49" i="7" s="1"/>
  <c r="AC131" i="55"/>
  <c r="AC132" i="55"/>
  <c r="AC130" i="55"/>
  <c r="AM39" i="7"/>
  <c r="AN39" i="7"/>
  <c r="AC146" i="51"/>
  <c r="AC147" i="51"/>
  <c r="AC145" i="51"/>
  <c r="AP100" i="9"/>
  <c r="AQ100" i="9"/>
  <c r="AJ169" i="38"/>
  <c r="DU31" i="9" s="1"/>
  <c r="AA171" i="52"/>
  <c r="AA143" i="52"/>
  <c r="AA174" i="52"/>
  <c r="AA156" i="52"/>
  <c r="AA162" i="52"/>
  <c r="AA161" i="52"/>
  <c r="AA172" i="52"/>
  <c r="AB154" i="52"/>
  <c r="AB175" i="52" s="1"/>
  <c r="AA164" i="53"/>
  <c r="AA165" i="53" s="1"/>
  <c r="AJ173" i="59"/>
  <c r="EG10" i="9" s="1"/>
  <c r="AI173" i="59"/>
  <c r="EG10" i="7" s="1"/>
  <c r="AK173" i="59"/>
  <c r="EG68" i="9" s="1"/>
  <c r="AP52" i="7"/>
  <c r="AQ52" i="7"/>
  <c r="BU29" i="7"/>
  <c r="BT29" i="7"/>
  <c r="CD100" i="9"/>
  <c r="CC100" i="9"/>
  <c r="AI140" i="59"/>
  <c r="AU10" i="7" s="1"/>
  <c r="AK140" i="59"/>
  <c r="AU68" i="9" s="1"/>
  <c r="AJ140" i="59"/>
  <c r="AU10" i="9" s="1"/>
  <c r="Z132" i="59"/>
  <c r="AI132" i="59" s="1"/>
  <c r="W10" i="7" s="1"/>
  <c r="Z131" i="59"/>
  <c r="Z130" i="59"/>
  <c r="AI129" i="59"/>
  <c r="AM103" i="9"/>
  <c r="AN103" i="9"/>
  <c r="Z147" i="25"/>
  <c r="Z145" i="25"/>
  <c r="AI144" i="25"/>
  <c r="Z146" i="25"/>
  <c r="AC145" i="36"/>
  <c r="AC146" i="36"/>
  <c r="AC147" i="36"/>
  <c r="CS28" i="9"/>
  <c r="CR28" i="9"/>
  <c r="EL27" i="9"/>
  <c r="EK27" i="9"/>
  <c r="CS41" i="7"/>
  <c r="CR41" i="7"/>
  <c r="BE32" i="7"/>
  <c r="BF32" i="7"/>
  <c r="AG35" i="7"/>
  <c r="AH35" i="7"/>
  <c r="BZ38" i="9"/>
  <c r="CA38" i="9"/>
  <c r="AI169" i="21"/>
  <c r="DU48" i="7" s="1"/>
  <c r="AJ169" i="21"/>
  <c r="DU48" i="9" s="1"/>
  <c r="AK169" i="21"/>
  <c r="DU106" i="9" s="1"/>
  <c r="AA164" i="31"/>
  <c r="AA165" i="31"/>
  <c r="EK37" i="7"/>
  <c r="EL37" i="7"/>
  <c r="AC176" i="38"/>
  <c r="AC175" i="38"/>
  <c r="AQ89" i="9"/>
  <c r="AP89" i="9"/>
  <c r="G100" i="9"/>
  <c r="F100" i="9"/>
  <c r="AI173" i="57"/>
  <c r="EG12" i="7" s="1"/>
  <c r="AK173" i="57"/>
  <c r="EG70" i="9" s="1"/>
  <c r="AJ173" i="57"/>
  <c r="EG12" i="9" s="1"/>
  <c r="AK133" i="22"/>
  <c r="Z105" i="9" s="1"/>
  <c r="AB165" i="47"/>
  <c r="AB164" i="47"/>
  <c r="AC164" i="48"/>
  <c r="AC165" i="48" s="1"/>
  <c r="Z175" i="44"/>
  <c r="AK139" i="51"/>
  <c r="AR76" i="9" s="1"/>
  <c r="AJ139" i="51"/>
  <c r="AR18" i="9" s="1"/>
  <c r="AK154" i="28"/>
  <c r="AB145" i="29"/>
  <c r="AB146" i="29"/>
  <c r="AB147" i="29"/>
  <c r="CI33" i="9"/>
  <c r="CJ33" i="9"/>
  <c r="AA146" i="45"/>
  <c r="AA147" i="45"/>
  <c r="AA145" i="45"/>
  <c r="AI131" i="42"/>
  <c r="T27" i="7" s="1"/>
  <c r="V27" i="7" s="1"/>
  <c r="AK131" i="42"/>
  <c r="T85" i="9" s="1"/>
  <c r="V85" i="9" s="1"/>
  <c r="AJ131" i="42"/>
  <c r="T27" i="9" s="1"/>
  <c r="V27" i="9" s="1"/>
  <c r="CV101" i="9"/>
  <c r="CU101" i="9"/>
  <c r="K40" i="9"/>
  <c r="EI37" i="9"/>
  <c r="EH37" i="9"/>
  <c r="AA94" i="9"/>
  <c r="AB94" i="9"/>
  <c r="AJ139" i="45"/>
  <c r="AR24" i="9" s="1"/>
  <c r="AK139" i="45"/>
  <c r="AR82" i="9" s="1"/>
  <c r="AI139" i="45"/>
  <c r="AR24" i="7" s="1"/>
  <c r="AI143" i="45"/>
  <c r="BD24" i="7" s="1"/>
  <c r="BF24" i="7" s="1"/>
  <c r="AJ143" i="45"/>
  <c r="BD24" i="9" s="1"/>
  <c r="BF24" i="9" s="1"/>
  <c r="AK143" i="45"/>
  <c r="BD82" i="9" s="1"/>
  <c r="BF82" i="9" s="1"/>
  <c r="Q20" i="9"/>
  <c r="S20" i="9" s="1"/>
  <c r="AJ129" i="49"/>
  <c r="AH36" i="9"/>
  <c r="AG36" i="9"/>
  <c r="BT44" i="9"/>
  <c r="BU44" i="9"/>
  <c r="Z176" i="25"/>
  <c r="AI176" i="25" s="1"/>
  <c r="Z175" i="25"/>
  <c r="AK164" i="26"/>
  <c r="AC164" i="49"/>
  <c r="AC165" i="49" s="1"/>
  <c r="AC124" i="49"/>
  <c r="AC125" i="49" s="1"/>
  <c r="AC175" i="49"/>
  <c r="AA164" i="49"/>
  <c r="AA165" i="49" s="1"/>
  <c r="AA145" i="49"/>
  <c r="AA146" i="49"/>
  <c r="AA147" i="49"/>
  <c r="AI128" i="50"/>
  <c r="N19" i="7" s="1"/>
  <c r="P19" i="7" s="1"/>
  <c r="Z151" i="50"/>
  <c r="Z174" i="50"/>
  <c r="Z152" i="50"/>
  <c r="Z156" i="50"/>
  <c r="Z168" i="50"/>
  <c r="Z128" i="50"/>
  <c r="Z142" i="50"/>
  <c r="Z161" i="50"/>
  <c r="Z141" i="50"/>
  <c r="Z136" i="50"/>
  <c r="Z135" i="50"/>
  <c r="Z163" i="50"/>
  <c r="Z137" i="50"/>
  <c r="Z143" i="50"/>
  <c r="Z140" i="50"/>
  <c r="Z144" i="50"/>
  <c r="Z134" i="50"/>
  <c r="Z153" i="50"/>
  <c r="Z138" i="50"/>
  <c r="Z170" i="50"/>
  <c r="Z150" i="50"/>
  <c r="Z162" i="50"/>
  <c r="Z123" i="50"/>
  <c r="Z157" i="50"/>
  <c r="Z139" i="50"/>
  <c r="Z158" i="50"/>
  <c r="Z133" i="50"/>
  <c r="CN97" i="9"/>
  <c r="AK154" i="30"/>
  <c r="AN26" i="7"/>
  <c r="AM26" i="7"/>
  <c r="AK159" i="57"/>
  <c r="CT70" i="9" s="1"/>
  <c r="CV70" i="9" s="1"/>
  <c r="AJ169" i="23"/>
  <c r="DU46" i="9" s="1"/>
  <c r="AJ125" i="26"/>
  <c r="H43" i="9" s="1"/>
  <c r="AK125" i="26"/>
  <c r="H101" i="9" s="1"/>
  <c r="CU100" i="9"/>
  <c r="CV100" i="9"/>
  <c r="AM40" i="9"/>
  <c r="AN40" i="9"/>
  <c r="EF25" i="9"/>
  <c r="EE25" i="9"/>
  <c r="AC176" i="27"/>
  <c r="AC175" i="27"/>
  <c r="AA175" i="27"/>
  <c r="AA176" i="27"/>
  <c r="BE42" i="9"/>
  <c r="BF42" i="9"/>
  <c r="W38" i="9"/>
  <c r="AJ129" i="31"/>
  <c r="Q75" i="9"/>
  <c r="S75" i="9" s="1"/>
  <c r="AK129" i="52"/>
  <c r="AC145" i="21"/>
  <c r="AC147" i="21"/>
  <c r="AC146" i="21"/>
  <c r="AC146" i="22"/>
  <c r="AC145" i="22"/>
  <c r="AC147" i="22"/>
  <c r="BB105" i="9"/>
  <c r="BC105" i="9"/>
  <c r="L30" i="7"/>
  <c r="M30" i="7"/>
  <c r="AJ128" i="48"/>
  <c r="N21" i="9" s="1"/>
  <c r="P21" i="9" s="1"/>
  <c r="AK128" i="48"/>
  <c r="N79" i="9" s="1"/>
  <c r="P79" i="9" s="1"/>
  <c r="AK153" i="58"/>
  <c r="CE69" i="9" s="1"/>
  <c r="AJ153" i="58"/>
  <c r="CE11" i="9" s="1"/>
  <c r="AI153" i="58"/>
  <c r="CE11" i="7" s="1"/>
  <c r="AJ134" i="58"/>
  <c r="AC11" i="9" s="1"/>
  <c r="AE11" i="9" s="1"/>
  <c r="AK134" i="58"/>
  <c r="AC69" i="9" s="1"/>
  <c r="AE69" i="9" s="1"/>
  <c r="AI134" i="58"/>
  <c r="AC11" i="7" s="1"/>
  <c r="AE11" i="7" s="1"/>
  <c r="BZ11" i="7"/>
  <c r="CA11" i="7"/>
  <c r="AP37" i="7"/>
  <c r="AQ37" i="7"/>
  <c r="Z147" i="63"/>
  <c r="Z146" i="63"/>
  <c r="Z145" i="63"/>
  <c r="AI144" i="63"/>
  <c r="CH83" i="9"/>
  <c r="AK154" i="44"/>
  <c r="AC175" i="61"/>
  <c r="AB145" i="57"/>
  <c r="AB147" i="57"/>
  <c r="AB146" i="57"/>
  <c r="AW108" i="9"/>
  <c r="AV108" i="9"/>
  <c r="CU111" i="9"/>
  <c r="CV111" i="9"/>
  <c r="AG46" i="7"/>
  <c r="AH46" i="7"/>
  <c r="CX43" i="9"/>
  <c r="CY43" i="9"/>
  <c r="X98" i="9"/>
  <c r="Y98" i="9"/>
  <c r="CL94" i="9"/>
  <c r="CM94" i="9"/>
  <c r="CC33" i="7"/>
  <c r="CD33" i="7"/>
  <c r="BC26" i="9"/>
  <c r="BB26" i="9"/>
  <c r="BQ47" i="7"/>
  <c r="BR47" i="7"/>
  <c r="CV44" i="9"/>
  <c r="CU44" i="9"/>
  <c r="AB175" i="39"/>
  <c r="AJ128" i="21"/>
  <c r="AK128" i="21"/>
  <c r="N106" i="9" s="1"/>
  <c r="E104" i="9"/>
  <c r="CV35" i="9"/>
  <c r="CU35" i="9"/>
  <c r="BQ85" i="9"/>
  <c r="BR85" i="9"/>
  <c r="AT40" i="9"/>
  <c r="AS40" i="9"/>
  <c r="AK138" i="44"/>
  <c r="AO83" i="9" s="1"/>
  <c r="AJ138" i="44"/>
  <c r="AO25" i="9" s="1"/>
  <c r="AI138" i="44"/>
  <c r="AO25" i="7" s="1"/>
  <c r="BQ22" i="9"/>
  <c r="BR22" i="9"/>
  <c r="DZ50" i="9"/>
  <c r="DY50" i="9"/>
  <c r="DZ52" i="9"/>
  <c r="DY52" i="9"/>
  <c r="AI137" i="42"/>
  <c r="AL27" i="7" s="1"/>
  <c r="AK137" i="42"/>
  <c r="AL85" i="9" s="1"/>
  <c r="AJ137" i="42"/>
  <c r="AL27" i="9" s="1"/>
  <c r="AI142" i="42"/>
  <c r="BA27" i="7" s="1"/>
  <c r="AK142" i="42"/>
  <c r="BA85" i="9" s="1"/>
  <c r="AJ142" i="42"/>
  <c r="BA27" i="9" s="1"/>
  <c r="DT40" i="9"/>
  <c r="DS40" i="9"/>
  <c r="CF90" i="9"/>
  <c r="CG90" i="9"/>
  <c r="AJ133" i="53"/>
  <c r="Z16" i="9" s="1"/>
  <c r="AB16" i="9" s="1"/>
  <c r="AI133" i="53"/>
  <c r="Z16" i="7" s="1"/>
  <c r="AB16" i="7" s="1"/>
  <c r="AK133" i="53"/>
  <c r="Z74" i="9" s="1"/>
  <c r="AB74" i="9" s="1"/>
  <c r="AI143" i="53"/>
  <c r="BD16" i="7" s="1"/>
  <c r="BF16" i="7" s="1"/>
  <c r="Z146" i="53"/>
  <c r="Z147" i="53"/>
  <c r="AI144" i="53"/>
  <c r="Z145" i="53"/>
  <c r="AI156" i="53"/>
  <c r="CK16" i="7" s="1"/>
  <c r="CM16" i="7" s="1"/>
  <c r="Z154" i="53"/>
  <c r="AI154" i="53" s="1"/>
  <c r="AI150" i="53"/>
  <c r="BV16" i="7" s="1"/>
  <c r="AJ150" i="53"/>
  <c r="BV16" i="9" s="1"/>
  <c r="AK150" i="53"/>
  <c r="BV74" i="9" s="1"/>
  <c r="AI170" i="53"/>
  <c r="DX16" i="7" s="1"/>
  <c r="AJ170" i="53"/>
  <c r="DX16" i="9" s="1"/>
  <c r="AK170" i="53"/>
  <c r="DX74" i="9" s="1"/>
  <c r="AI136" i="53"/>
  <c r="AI16" i="7" s="1"/>
  <c r="AK16" i="7" s="1"/>
  <c r="Z125" i="53"/>
  <c r="Z124" i="53"/>
  <c r="AB154" i="44"/>
  <c r="AB175" i="44" s="1"/>
  <c r="AB176" i="44" s="1"/>
  <c r="AK148" i="58"/>
  <c r="BP69" i="9" s="1"/>
  <c r="AI134" i="41"/>
  <c r="AC28" i="7" s="1"/>
  <c r="AE28" i="7" s="1"/>
  <c r="AK134" i="41"/>
  <c r="AC86" i="9" s="1"/>
  <c r="AE86" i="9" s="1"/>
  <c r="AJ134" i="41"/>
  <c r="AC28" i="9" s="1"/>
  <c r="AE28" i="9" s="1"/>
  <c r="CC26" i="9"/>
  <c r="CD26" i="9"/>
  <c r="AI170" i="51"/>
  <c r="DX18" i="7" s="1"/>
  <c r="AK170" i="51"/>
  <c r="DX76" i="9" s="1"/>
  <c r="AJ170" i="51"/>
  <c r="DX18" i="9" s="1"/>
  <c r="Z164" i="51"/>
  <c r="AI163" i="51"/>
  <c r="Z165" i="51"/>
  <c r="AI172" i="51"/>
  <c r="ED18" i="7" s="1"/>
  <c r="AK172" i="51"/>
  <c r="ED76" i="9" s="1"/>
  <c r="AJ172" i="51"/>
  <c r="ED18" i="9" s="1"/>
  <c r="AI158" i="51"/>
  <c r="CQ18" i="7" s="1"/>
  <c r="AB131" i="59"/>
  <c r="AB130" i="59"/>
  <c r="AB132" i="59"/>
  <c r="AZ50" i="7"/>
  <c r="AY50" i="7"/>
  <c r="AK136" i="19"/>
  <c r="AI108" i="9" s="1"/>
  <c r="AJ136" i="19"/>
  <c r="AI50" i="9" s="1"/>
  <c r="E45" i="9"/>
  <c r="AH37" i="9"/>
  <c r="AG37" i="9"/>
  <c r="K77" i="9"/>
  <c r="M77" i="9" s="1"/>
  <c r="BZ42" i="7"/>
  <c r="CA42" i="7"/>
  <c r="EF34" i="9"/>
  <c r="EE34" i="9"/>
  <c r="L26" i="7"/>
  <c r="M26" i="7"/>
  <c r="AC154" i="50"/>
  <c r="AT70" i="9"/>
  <c r="AS70" i="9"/>
  <c r="AI170" i="20"/>
  <c r="DX49" i="7" s="1"/>
  <c r="AJ170" i="20"/>
  <c r="DX49" i="9" s="1"/>
  <c r="AK170" i="20"/>
  <c r="DX107" i="9" s="1"/>
  <c r="AI131" i="33"/>
  <c r="T36" i="7" s="1"/>
  <c r="AK131" i="33"/>
  <c r="T94" i="9" s="1"/>
  <c r="AJ131" i="33"/>
  <c r="T36" i="9" s="1"/>
  <c r="EL29" i="7"/>
  <c r="EK29" i="7"/>
  <c r="DN12" i="9"/>
  <c r="DM12" i="9"/>
  <c r="DW82" i="9"/>
  <c r="DV82" i="9"/>
  <c r="EF110" i="9"/>
  <c r="EE110" i="9"/>
  <c r="AK172" i="58"/>
  <c r="ED69" i="9" s="1"/>
  <c r="AJ172" i="58"/>
  <c r="ED11" i="9" s="1"/>
  <c r="AJ138" i="62"/>
  <c r="AO53" i="9" s="1"/>
  <c r="AK138" i="62"/>
  <c r="AO111" i="9" s="1"/>
  <c r="AI139" i="62"/>
  <c r="AR53" i="7" s="1"/>
  <c r="AJ139" i="62"/>
  <c r="AR53" i="9" s="1"/>
  <c r="AK139" i="62"/>
  <c r="AR111" i="9" s="1"/>
  <c r="AI145" i="62"/>
  <c r="BG53" i="7" s="1"/>
  <c r="AK145" i="62"/>
  <c r="AJ145" i="62"/>
  <c r="CG52" i="9"/>
  <c r="CF52" i="9"/>
  <c r="DU113" i="9"/>
  <c r="DW113" i="9" s="1"/>
  <c r="AC164" i="55"/>
  <c r="AC165" i="55" s="1"/>
  <c r="CQ93" i="9"/>
  <c r="AK154" i="34"/>
  <c r="S33" i="9"/>
  <c r="R33" i="9"/>
  <c r="AP39" i="7"/>
  <c r="AQ39" i="7"/>
  <c r="AC145" i="42"/>
  <c r="AC146" i="42"/>
  <c r="AC147" i="42"/>
  <c r="AI170" i="26"/>
  <c r="DX43" i="7" s="1"/>
  <c r="AJ170" i="26"/>
  <c r="DX43" i="9" s="1"/>
  <c r="AK170" i="26"/>
  <c r="DX101" i="9" s="1"/>
  <c r="AK123" i="33"/>
  <c r="AA44" i="9"/>
  <c r="AB44" i="9"/>
  <c r="V100" i="9"/>
  <c r="U100" i="9"/>
  <c r="AK152" i="28"/>
  <c r="CB99" i="9" s="1"/>
  <c r="AJ152" i="28"/>
  <c r="CB41" i="9" s="1"/>
  <c r="AI152" i="28"/>
  <c r="CB41" i="7" s="1"/>
  <c r="DZ31" i="7"/>
  <c r="DY31" i="7"/>
  <c r="AA161" i="54"/>
  <c r="AA133" i="54"/>
  <c r="AA150" i="54"/>
  <c r="AA142" i="54"/>
  <c r="AA136" i="54"/>
  <c r="AA158" i="54"/>
  <c r="Z129" i="56"/>
  <c r="CH56" i="7"/>
  <c r="F14" i="6" s="1"/>
  <c r="Z147" i="59"/>
  <c r="Z146" i="59"/>
  <c r="AI144" i="59"/>
  <c r="Z145" i="59"/>
  <c r="AB176" i="24"/>
  <c r="AB175" i="24"/>
  <c r="AA124" i="48"/>
  <c r="AA125" i="48" s="1"/>
  <c r="AA175" i="48"/>
  <c r="AK145" i="34"/>
  <c r="AI145" i="34"/>
  <c r="BG35" i="7" s="1"/>
  <c r="AJ145" i="34"/>
  <c r="AI135" i="38"/>
  <c r="AF31" i="7" s="1"/>
  <c r="AJ135" i="38"/>
  <c r="AF31" i="9" s="1"/>
  <c r="AK135" i="38"/>
  <c r="AF89" i="9" s="1"/>
  <c r="CC30" i="7"/>
  <c r="CD30" i="7"/>
  <c r="DB30" i="9"/>
  <c r="DA30" i="9"/>
  <c r="Z147" i="43"/>
  <c r="Z146" i="43"/>
  <c r="AI144" i="43"/>
  <c r="Z145" i="43"/>
  <c r="AE34" i="7"/>
  <c r="AD34" i="7"/>
  <c r="DE31" i="9"/>
  <c r="DD31" i="9"/>
  <c r="G42" i="9"/>
  <c r="F42" i="9"/>
  <c r="BT20" i="7"/>
  <c r="BU20" i="7"/>
  <c r="AA40" i="7"/>
  <c r="AB40" i="7"/>
  <c r="CD47" i="9"/>
  <c r="CC47" i="9"/>
  <c r="CX102" i="9"/>
  <c r="CY102" i="9"/>
  <c r="AK152" i="20"/>
  <c r="CB107" i="9" s="1"/>
  <c r="AI152" i="20"/>
  <c r="CB49" i="7" s="1"/>
  <c r="AJ152" i="20"/>
  <c r="CB49" i="9" s="1"/>
  <c r="BB51" i="9"/>
  <c r="BC51" i="9"/>
  <c r="AJ165" i="43"/>
  <c r="DI26" i="9" s="1"/>
  <c r="DK26" i="9" s="1"/>
  <c r="AK165" i="43"/>
  <c r="DI84" i="9" s="1"/>
  <c r="DK84" i="9" s="1"/>
  <c r="R90" i="9"/>
  <c r="S90" i="9"/>
  <c r="AP40" i="9"/>
  <c r="AQ40" i="9"/>
  <c r="E93" i="9"/>
  <c r="AB145" i="50"/>
  <c r="AB146" i="50"/>
  <c r="AB147" i="50"/>
  <c r="AI151" i="28"/>
  <c r="BY41" i="7" s="1"/>
  <c r="S54" i="7"/>
  <c r="R54" i="7"/>
  <c r="AJ141" i="30"/>
  <c r="AX39" i="9" s="1"/>
  <c r="AC164" i="51"/>
  <c r="AC165" i="51" s="1"/>
  <c r="AK174" i="38"/>
  <c r="EJ89" i="9" s="1"/>
  <c r="DN73" i="9"/>
  <c r="DM73" i="9"/>
  <c r="Z139" i="56"/>
  <c r="K71" i="9"/>
  <c r="M71" i="9" s="1"/>
  <c r="Z147" i="20"/>
  <c r="AI147" i="20" s="1"/>
  <c r="BM49" i="7" s="1"/>
  <c r="BF52" i="9"/>
  <c r="BE52" i="9"/>
  <c r="AC175" i="59"/>
  <c r="AC124" i="59"/>
  <c r="AC125" i="59" s="1"/>
  <c r="BQ29" i="9"/>
  <c r="BR29" i="9"/>
  <c r="AC175" i="29"/>
  <c r="AC176" i="29"/>
  <c r="AK129" i="20"/>
  <c r="Q107" i="9"/>
  <c r="AK158" i="59"/>
  <c r="CQ68" i="9" s="1"/>
  <c r="AI158" i="59"/>
  <c r="CQ10" i="7" s="1"/>
  <c r="AJ158" i="59"/>
  <c r="CQ10" i="9" s="1"/>
  <c r="BB45" i="9"/>
  <c r="BC45" i="9"/>
  <c r="AC175" i="41"/>
  <c r="W19" i="9"/>
  <c r="Y19" i="9" s="1"/>
  <c r="AJ129" i="50"/>
  <c r="AI139" i="32"/>
  <c r="AR37" i="7" s="1"/>
  <c r="AJ139" i="32"/>
  <c r="AR37" i="9" s="1"/>
  <c r="AK139" i="32"/>
  <c r="AR95" i="9" s="1"/>
  <c r="AT36" i="7"/>
  <c r="AS36" i="7"/>
  <c r="EF36" i="7"/>
  <c r="EE36" i="7"/>
  <c r="AI164" i="34"/>
  <c r="DF35" i="7" s="1"/>
  <c r="AJ164" i="34"/>
  <c r="AK164" i="34"/>
  <c r="S176" i="34"/>
  <c r="CS104" i="9"/>
  <c r="CR104" i="9"/>
  <c r="S43" i="7"/>
  <c r="R43" i="7"/>
  <c r="DY97" i="9"/>
  <c r="DZ97" i="9"/>
  <c r="AK135" i="37"/>
  <c r="AF90" i="9" s="1"/>
  <c r="AJ135" i="37"/>
  <c r="AF32" i="9" s="1"/>
  <c r="AI135" i="37"/>
  <c r="AF32" i="7" s="1"/>
  <c r="AK136" i="38"/>
  <c r="AI89" i="9" s="1"/>
  <c r="AE33" i="9"/>
  <c r="AD33" i="9"/>
  <c r="AI134" i="57"/>
  <c r="AC12" i="7" s="1"/>
  <c r="AE12" i="7" s="1"/>
  <c r="AK134" i="57"/>
  <c r="AC70" i="9" s="1"/>
  <c r="AE70" i="9" s="1"/>
  <c r="AJ134" i="57"/>
  <c r="AC12" i="9" s="1"/>
  <c r="AE12" i="9" s="1"/>
  <c r="AJ146" i="26"/>
  <c r="BJ43" i="9" s="1"/>
  <c r="AK146" i="26"/>
  <c r="BJ101" i="9" s="1"/>
  <c r="AI146" i="26"/>
  <c r="BJ43" i="7" s="1"/>
  <c r="V44" i="7"/>
  <c r="U44" i="7"/>
  <c r="AK145" i="21"/>
  <c r="AJ145" i="21"/>
  <c r="AN46" i="9"/>
  <c r="AM46" i="9"/>
  <c r="Q176" i="26"/>
  <c r="AJ135" i="63"/>
  <c r="AF54" i="9" s="1"/>
  <c r="AK135" i="63"/>
  <c r="AF112" i="9" s="1"/>
  <c r="AI135" i="63"/>
  <c r="AF54" i="7" s="1"/>
  <c r="AC164" i="57"/>
  <c r="AC165" i="57" s="1"/>
  <c r="Z164" i="58"/>
  <c r="Z165" i="58" s="1"/>
  <c r="AI163" i="58"/>
  <c r="AN48" i="7"/>
  <c r="AM48" i="7"/>
  <c r="AI134" i="21"/>
  <c r="AC48" i="7" s="1"/>
  <c r="AJ134" i="21"/>
  <c r="AC48" i="9" s="1"/>
  <c r="AK134" i="21"/>
  <c r="AC106" i="9" s="1"/>
  <c r="AA164" i="25"/>
  <c r="EL40" i="9"/>
  <c r="EK40" i="9"/>
  <c r="BF40" i="9"/>
  <c r="BE40" i="9"/>
  <c r="EL35" i="9"/>
  <c r="EK35" i="9"/>
  <c r="K92" i="9"/>
  <c r="Z132" i="39"/>
  <c r="AI132" i="39" s="1"/>
  <c r="W30" i="7" s="1"/>
  <c r="AG49" i="9"/>
  <c r="AH49" i="9"/>
  <c r="X107" i="9"/>
  <c r="Y107" i="9"/>
  <c r="BZ109" i="9"/>
  <c r="CA109" i="9"/>
  <c r="BO35" i="9"/>
  <c r="BN35" i="9"/>
  <c r="AJ146" i="21"/>
  <c r="BJ48" i="9" s="1"/>
  <c r="P45" i="7"/>
  <c r="O45" i="7"/>
  <c r="CR43" i="9"/>
  <c r="CS43" i="9"/>
  <c r="AB175" i="28"/>
  <c r="AB176" i="28"/>
  <c r="AA145" i="29"/>
  <c r="AA147" i="29"/>
  <c r="AA146" i="29"/>
  <c r="AK135" i="29"/>
  <c r="AF98" i="9" s="1"/>
  <c r="AJ135" i="29"/>
  <c r="AF40" i="9" s="1"/>
  <c r="AI134" i="40"/>
  <c r="AC29" i="7" s="1"/>
  <c r="AE29" i="7" s="1"/>
  <c r="AK135" i="40"/>
  <c r="AF87" i="9" s="1"/>
  <c r="AH87" i="9" s="1"/>
  <c r="AJ135" i="40"/>
  <c r="AF29" i="9" s="1"/>
  <c r="AH29" i="9" s="1"/>
  <c r="AI135" i="40"/>
  <c r="AF29" i="7" s="1"/>
  <c r="AH29" i="7" s="1"/>
  <c r="AK158" i="47"/>
  <c r="CQ80" i="9" s="1"/>
  <c r="AD54" i="9"/>
  <c r="AE54" i="9"/>
  <c r="AK131" i="23"/>
  <c r="T104" i="9" s="1"/>
  <c r="AJ131" i="23"/>
  <c r="T46" i="9" s="1"/>
  <c r="AI131" i="23"/>
  <c r="T46" i="7" s="1"/>
  <c r="AJ128" i="24"/>
  <c r="AK128" i="24"/>
  <c r="N103" i="9" s="1"/>
  <c r="P176" i="24"/>
  <c r="S176" i="25"/>
  <c r="AC147" i="28"/>
  <c r="AC146" i="28"/>
  <c r="AC145" i="28"/>
  <c r="CI37" i="9"/>
  <c r="CJ37" i="9"/>
  <c r="AI145" i="32"/>
  <c r="BG37" i="7" s="1"/>
  <c r="AK145" i="32"/>
  <c r="AJ145" i="32"/>
  <c r="AA164" i="46"/>
  <c r="AA165" i="46"/>
  <c r="AC176" i="18"/>
  <c r="AC175" i="18"/>
  <c r="Q48" i="9"/>
  <c r="CL102" i="9"/>
  <c r="CM102" i="9"/>
  <c r="AI128" i="26"/>
  <c r="N43" i="7" s="1"/>
  <c r="DB100" i="9"/>
  <c r="DA100" i="9"/>
  <c r="AK169" i="29"/>
  <c r="DU98" i="9" s="1"/>
  <c r="AJ132" i="35"/>
  <c r="W34" i="9" s="1"/>
  <c r="AK164" i="38"/>
  <c r="BQ82" i="9"/>
  <c r="BR82" i="9"/>
  <c r="Q46" i="9"/>
  <c r="AI165" i="23"/>
  <c r="DI46" i="7" s="1"/>
  <c r="H96" i="9"/>
  <c r="AK123" i="31"/>
  <c r="BP36" i="7"/>
  <c r="AJ148" i="33"/>
  <c r="BP36" i="9" s="1"/>
  <c r="BX106" i="9"/>
  <c r="BW106" i="9"/>
  <c r="BE47" i="9"/>
  <c r="BF47" i="9"/>
  <c r="AI174" i="23"/>
  <c r="EJ46" i="7" s="1"/>
  <c r="AP104" i="9"/>
  <c r="AQ104" i="9"/>
  <c r="EK42" i="9"/>
  <c r="EL42" i="9"/>
  <c r="AK159" i="33"/>
  <c r="CT94" i="9" s="1"/>
  <c r="AA147" i="34"/>
  <c r="AA146" i="34"/>
  <c r="AA145" i="34"/>
  <c r="AA32" i="9"/>
  <c r="AB32" i="9"/>
  <c r="AC175" i="39"/>
  <c r="Q73" i="9"/>
  <c r="S73" i="9" s="1"/>
  <c r="AA176" i="20"/>
  <c r="AA175" i="20"/>
  <c r="I36" i="9"/>
  <c r="J36" i="9"/>
  <c r="AJ137" i="34"/>
  <c r="AL35" i="9" s="1"/>
  <c r="AK137" i="34"/>
  <c r="AL93" i="9" s="1"/>
  <c r="AI137" i="34"/>
  <c r="AL35" i="7" s="1"/>
  <c r="Z176" i="34"/>
  <c r="AI176" i="34" s="1"/>
  <c r="Z175" i="34"/>
  <c r="AI174" i="37"/>
  <c r="EJ32" i="7" s="1"/>
  <c r="AB164" i="38"/>
  <c r="AB165" i="38" s="1"/>
  <c r="AK174" i="39"/>
  <c r="EJ88" i="9" s="1"/>
  <c r="AJ174" i="39"/>
  <c r="EJ30" i="9" s="1"/>
  <c r="AJ143" i="39"/>
  <c r="BD30" i="9" s="1"/>
  <c r="AI143" i="39"/>
  <c r="BD30" i="7" s="1"/>
  <c r="AK143" i="39"/>
  <c r="BD88" i="9" s="1"/>
  <c r="AB176" i="19"/>
  <c r="AB175" i="19"/>
  <c r="AJ165" i="18"/>
  <c r="DI51" i="9" s="1"/>
  <c r="AK165" i="18"/>
  <c r="DA41" i="9"/>
  <c r="DB41" i="9"/>
  <c r="BU95" i="9"/>
  <c r="BT95" i="9"/>
  <c r="AI136" i="37"/>
  <c r="AI32" i="7" s="1"/>
  <c r="AJ136" i="37"/>
  <c r="AI32" i="9" s="1"/>
  <c r="AK136" i="37"/>
  <c r="AI90" i="9" s="1"/>
  <c r="Z149" i="46"/>
  <c r="AI148" i="46"/>
  <c r="BP23" i="7" s="1"/>
  <c r="AK148" i="46"/>
  <c r="BP81" i="9" s="1"/>
  <c r="AJ148" i="46"/>
  <c r="BP23" i="9" s="1"/>
  <c r="AI168" i="55"/>
  <c r="AI152" i="40"/>
  <c r="CB29" i="7" s="1"/>
  <c r="AK152" i="40"/>
  <c r="CB87" i="9" s="1"/>
  <c r="AJ152" i="40"/>
  <c r="CB29" i="9" s="1"/>
  <c r="AI171" i="45"/>
  <c r="EA24" i="7" s="1"/>
  <c r="AK171" i="45"/>
  <c r="EA82" i="9" s="1"/>
  <c r="AJ171" i="45"/>
  <c r="EA24" i="9" s="1"/>
  <c r="AK151" i="45"/>
  <c r="BY82" i="9" s="1"/>
  <c r="AJ151" i="45"/>
  <c r="BY24" i="9" s="1"/>
  <c r="AI151" i="45"/>
  <c r="BY24" i="7" s="1"/>
  <c r="AJ139" i="41"/>
  <c r="AR28" i="9" s="1"/>
  <c r="AI139" i="41"/>
  <c r="AR28" i="7" s="1"/>
  <c r="AK139" i="41"/>
  <c r="AR86" i="9" s="1"/>
  <c r="AJ138" i="41"/>
  <c r="AO28" i="9" s="1"/>
  <c r="AK138" i="41"/>
  <c r="AO86" i="9" s="1"/>
  <c r="AI138" i="41"/>
  <c r="AO28" i="7" s="1"/>
  <c r="EK21" i="9"/>
  <c r="EL21" i="9"/>
  <c r="AB124" i="53"/>
  <c r="AB125" i="53" s="1"/>
  <c r="AC145" i="59"/>
  <c r="AC147" i="59"/>
  <c r="AC146" i="59"/>
  <c r="AI138" i="20"/>
  <c r="AO49" i="7" s="1"/>
  <c r="AJ138" i="20"/>
  <c r="AO49" i="9" s="1"/>
  <c r="AK138" i="20"/>
  <c r="AO107" i="9" s="1"/>
  <c r="AK142" i="20"/>
  <c r="BA107" i="9" s="1"/>
  <c r="AJ142" i="20"/>
  <c r="BA49" i="9" s="1"/>
  <c r="AI142" i="20"/>
  <c r="BA49" i="7" s="1"/>
  <c r="Z145" i="55"/>
  <c r="Z146" i="55"/>
  <c r="Z147" i="55"/>
  <c r="AJ138" i="55"/>
  <c r="AO14" i="9" s="1"/>
  <c r="AQ14" i="9" s="1"/>
  <c r="AI138" i="55"/>
  <c r="AO14" i="7" s="1"/>
  <c r="AQ14" i="7" s="1"/>
  <c r="AK138" i="55"/>
  <c r="AO72" i="9" s="1"/>
  <c r="AQ72" i="9" s="1"/>
  <c r="AI134" i="55"/>
  <c r="AC14" i="7" s="1"/>
  <c r="AE14" i="7" s="1"/>
  <c r="AK134" i="55"/>
  <c r="AC72" i="9" s="1"/>
  <c r="AE72" i="9" s="1"/>
  <c r="AJ134" i="55"/>
  <c r="AC14" i="9" s="1"/>
  <c r="AE14" i="9" s="1"/>
  <c r="AI140" i="55"/>
  <c r="AU14" i="7" s="1"/>
  <c r="AK140" i="55"/>
  <c r="AU72" i="9" s="1"/>
  <c r="AJ140" i="55"/>
  <c r="AU14" i="9" s="1"/>
  <c r="AI173" i="55"/>
  <c r="EG14" i="7" s="1"/>
  <c r="AK173" i="55"/>
  <c r="EG72" i="9" s="1"/>
  <c r="AJ173" i="55"/>
  <c r="EG14" i="9" s="1"/>
  <c r="AI143" i="55"/>
  <c r="BD14" i="7" s="1"/>
  <c r="BF14" i="7" s="1"/>
  <c r="AI123" i="55"/>
  <c r="Z124" i="55"/>
  <c r="Z125" i="55" s="1"/>
  <c r="Z175" i="55"/>
  <c r="AI153" i="55"/>
  <c r="CE14" i="7" s="1"/>
  <c r="AJ153" i="55"/>
  <c r="CE14" i="9" s="1"/>
  <c r="AK153" i="55"/>
  <c r="CE72" i="9" s="1"/>
  <c r="Z164" i="19"/>
  <c r="EB108" i="9"/>
  <c r="EC108" i="9"/>
  <c r="K111" i="9"/>
  <c r="DO113" i="9"/>
  <c r="DQ113" i="9" s="1"/>
  <c r="H107" i="9"/>
  <c r="AK123" i="20"/>
  <c r="AJ141" i="64"/>
  <c r="AX55" i="9" s="1"/>
  <c r="AZ55" i="9" s="1"/>
  <c r="T176" i="26"/>
  <c r="CV51" i="7"/>
  <c r="CU51" i="7"/>
  <c r="AB154" i="57"/>
  <c r="K107" i="9"/>
  <c r="AM39" i="9"/>
  <c r="AN39" i="9"/>
  <c r="G36" i="9"/>
  <c r="F36" i="9"/>
  <c r="L110" i="9"/>
  <c r="M110" i="9"/>
  <c r="AS100" i="9"/>
  <c r="AT100" i="9"/>
  <c r="AK169" i="38"/>
  <c r="DU89" i="9" s="1"/>
  <c r="AA159" i="52"/>
  <c r="AA135" i="52"/>
  <c r="AA170" i="52"/>
  <c r="AA158" i="52"/>
  <c r="AA139" i="52"/>
  <c r="AA144" i="52"/>
  <c r="AA152" i="52"/>
  <c r="AA136" i="52"/>
  <c r="AA154" i="53"/>
  <c r="S176" i="54"/>
  <c r="AB124" i="55"/>
  <c r="AB125" i="55" s="1"/>
  <c r="BC110" i="9"/>
  <c r="BB110" i="9"/>
  <c r="BU87" i="9"/>
  <c r="BT87" i="9"/>
  <c r="CC42" i="9"/>
  <c r="CD42" i="9"/>
  <c r="AZ10" i="7"/>
  <c r="AI153" i="59"/>
  <c r="CE10" i="7" s="1"/>
  <c r="AJ153" i="59"/>
  <c r="CE10" i="9" s="1"/>
  <c r="AK153" i="59"/>
  <c r="CE68" i="9" s="1"/>
  <c r="DW110" i="9"/>
  <c r="DV110" i="9"/>
  <c r="DE105" i="9"/>
  <c r="DD105" i="9"/>
  <c r="Z164" i="25"/>
  <c r="AK174" i="33"/>
  <c r="EJ94" i="9" s="1"/>
  <c r="BE32" i="9"/>
  <c r="BF32" i="9"/>
  <c r="AJ162" i="37"/>
  <c r="DC32" i="9" s="1"/>
  <c r="DV105" i="9"/>
  <c r="DW105" i="9"/>
  <c r="AK134" i="26"/>
  <c r="AC101" i="9" s="1"/>
  <c r="AJ134" i="26"/>
  <c r="AC43" i="9" s="1"/>
  <c r="AJ164" i="27"/>
  <c r="AA146" i="31"/>
  <c r="AA147" i="31"/>
  <c r="AA145" i="31"/>
  <c r="AP31" i="7"/>
  <c r="AQ31" i="7"/>
  <c r="H111" i="9"/>
  <c r="AK123" i="62"/>
  <c r="AP33" i="7"/>
  <c r="AQ33" i="7"/>
  <c r="AA33" i="9"/>
  <c r="AB33" i="9"/>
  <c r="AK170" i="57"/>
  <c r="DX70" i="9" s="1"/>
  <c r="AJ170" i="57"/>
  <c r="DX12" i="9" s="1"/>
  <c r="AI170" i="57"/>
  <c r="DX12" i="7" s="1"/>
  <c r="AJ127" i="27"/>
  <c r="AQ30" i="9"/>
  <c r="AP30" i="9"/>
  <c r="DH48" i="7"/>
  <c r="DG48" i="7"/>
  <c r="AB145" i="24"/>
  <c r="AB147" i="24"/>
  <c r="AB146" i="24"/>
  <c r="AI151" i="25"/>
  <c r="BY44" i="7" s="1"/>
  <c r="AJ151" i="25"/>
  <c r="BY44" i="9" s="1"/>
  <c r="AK151" i="25"/>
  <c r="BY102" i="9" s="1"/>
  <c r="BF51" i="7"/>
  <c r="BE51" i="7"/>
  <c r="CL99" i="9"/>
  <c r="CM99" i="9"/>
  <c r="AJ43" i="7"/>
  <c r="AK43" i="7"/>
  <c r="AJ126" i="28"/>
  <c r="AB164" i="29"/>
  <c r="AB165" i="29"/>
  <c r="AJ125" i="34"/>
  <c r="H35" i="9" s="1"/>
  <c r="AK125" i="34"/>
  <c r="H93" i="9" s="1"/>
  <c r="AJ92" i="9"/>
  <c r="AK92" i="9"/>
  <c r="DD33" i="7"/>
  <c r="DE33" i="7"/>
  <c r="AI123" i="39"/>
  <c r="Z125" i="39"/>
  <c r="Z124" i="39"/>
  <c r="AB131" i="55"/>
  <c r="AB130" i="55"/>
  <c r="AB132" i="55"/>
  <c r="H61" i="8"/>
  <c r="AI159" i="57"/>
  <c r="CT12" i="7" s="1"/>
  <c r="CV12" i="7" s="1"/>
  <c r="AK147" i="21"/>
  <c r="BM106" i="9" s="1"/>
  <c r="AJ147" i="21"/>
  <c r="BM48" i="9" s="1"/>
  <c r="CI103" i="9"/>
  <c r="CJ103" i="9"/>
  <c r="AJ158" i="28"/>
  <c r="AA164" i="29"/>
  <c r="AA165" i="29" s="1"/>
  <c r="M40" i="7"/>
  <c r="L40" i="7"/>
  <c r="EH37" i="7"/>
  <c r="EI37" i="7"/>
  <c r="AI147" i="37"/>
  <c r="BM32" i="7" s="1"/>
  <c r="Z145" i="44"/>
  <c r="AI144" i="44"/>
  <c r="Z147" i="44"/>
  <c r="AI147" i="44" s="1"/>
  <c r="BM25" i="7" s="1"/>
  <c r="BO25" i="7" s="1"/>
  <c r="Z146" i="44"/>
  <c r="Z124" i="44"/>
  <c r="Z125" i="44"/>
  <c r="AI123" i="44"/>
  <c r="AI137" i="45"/>
  <c r="AL24" i="7" s="1"/>
  <c r="AK137" i="45"/>
  <c r="AL82" i="9" s="1"/>
  <c r="AJ137" i="45"/>
  <c r="AL24" i="9" s="1"/>
  <c r="AB144" i="54"/>
  <c r="AA54" i="9"/>
  <c r="AB54" i="9"/>
  <c r="I42" i="7"/>
  <c r="J42" i="7"/>
  <c r="AG94" i="9"/>
  <c r="AH94" i="9"/>
  <c r="AI134" i="23"/>
  <c r="AC46" i="7" s="1"/>
  <c r="AJ127" i="25"/>
  <c r="AJ132" i="27"/>
  <c r="W42" i="9" s="1"/>
  <c r="T176" i="32"/>
  <c r="AI163" i="36"/>
  <c r="AA154" i="39"/>
  <c r="AA175" i="39" s="1"/>
  <c r="AC156" i="43"/>
  <c r="AC157" i="43"/>
  <c r="AC159" i="43"/>
  <c r="CN39" i="9"/>
  <c r="AJ154" i="30"/>
  <c r="AN26" i="9"/>
  <c r="AM26" i="9"/>
  <c r="W17" i="9"/>
  <c r="Y17" i="9" s="1"/>
  <c r="AJ129" i="52"/>
  <c r="AC175" i="30"/>
  <c r="AC176" i="30"/>
  <c r="CD31" i="7"/>
  <c r="CC31" i="7"/>
  <c r="AJ165" i="38"/>
  <c r="DI31" i="9" s="1"/>
  <c r="DK31" i="9" s="1"/>
  <c r="AC124" i="39"/>
  <c r="AC125" i="39" s="1"/>
  <c r="AK145" i="45"/>
  <c r="CJ76" i="9"/>
  <c r="CI76" i="9"/>
  <c r="DG107" i="9"/>
  <c r="DH107" i="9"/>
  <c r="X96" i="9"/>
  <c r="Y96" i="9"/>
  <c r="AC175" i="21"/>
  <c r="BC47" i="9"/>
  <c r="BB47" i="9"/>
  <c r="AK125" i="23"/>
  <c r="H104" i="9" s="1"/>
  <c r="AJ125" i="23"/>
  <c r="H46" i="9" s="1"/>
  <c r="CH102" i="9"/>
  <c r="AK154" i="25"/>
  <c r="CD90" i="9"/>
  <c r="CC90" i="9"/>
  <c r="DE96" i="9"/>
  <c r="DD96" i="9"/>
  <c r="AI137" i="33"/>
  <c r="AL36" i="7" s="1"/>
  <c r="AJ137" i="33"/>
  <c r="AL36" i="9" s="1"/>
  <c r="AK137" i="33"/>
  <c r="AL94" i="9" s="1"/>
  <c r="DW35" i="9"/>
  <c r="DV35" i="9"/>
  <c r="AI127" i="37"/>
  <c r="K32" i="7" s="1"/>
  <c r="AJ141" i="40"/>
  <c r="AX29" i="9" s="1"/>
  <c r="AZ29" i="9" s="1"/>
  <c r="AK141" i="40"/>
  <c r="AX87" i="9" s="1"/>
  <c r="AZ87" i="9" s="1"/>
  <c r="K27" i="9"/>
  <c r="AJ126" i="42"/>
  <c r="AI142" i="46"/>
  <c r="BA23" i="7" s="1"/>
  <c r="BC23" i="7" s="1"/>
  <c r="AI161" i="58"/>
  <c r="CZ11" i="7" s="1"/>
  <c r="DB11" i="7" s="1"/>
  <c r="AJ161" i="58"/>
  <c r="CZ11" i="9" s="1"/>
  <c r="DB11" i="9" s="1"/>
  <c r="AK161" i="58"/>
  <c r="CZ69" i="9" s="1"/>
  <c r="DB69" i="9" s="1"/>
  <c r="AJ139" i="58"/>
  <c r="AR11" i="9" s="1"/>
  <c r="AK139" i="58"/>
  <c r="AR69" i="9" s="1"/>
  <c r="AI139" i="58"/>
  <c r="AR11" i="7" s="1"/>
  <c r="AI141" i="58"/>
  <c r="AX11" i="7" s="1"/>
  <c r="AZ11" i="7" s="1"/>
  <c r="AJ141" i="58"/>
  <c r="AX11" i="9" s="1"/>
  <c r="AZ11" i="9" s="1"/>
  <c r="AI135" i="58"/>
  <c r="AF11" i="7" s="1"/>
  <c r="AH11" i="7" s="1"/>
  <c r="AJ135" i="58"/>
  <c r="AF11" i="9" s="1"/>
  <c r="AH11" i="9" s="1"/>
  <c r="AK135" i="58"/>
  <c r="AF69" i="9" s="1"/>
  <c r="AH69" i="9" s="1"/>
  <c r="AK151" i="58"/>
  <c r="BY69" i="9" s="1"/>
  <c r="AJ151" i="58"/>
  <c r="BY11" i="9" s="1"/>
  <c r="Z176" i="28"/>
  <c r="AI176" i="28" s="1"/>
  <c r="Z175" i="28"/>
  <c r="DN97" i="9"/>
  <c r="DM97" i="9"/>
  <c r="AJ135" i="31"/>
  <c r="AF38" i="9" s="1"/>
  <c r="AK135" i="31"/>
  <c r="AF96" i="9" s="1"/>
  <c r="AJ138" i="32"/>
  <c r="AO37" i="9" s="1"/>
  <c r="AK138" i="32"/>
  <c r="AO95" i="9" s="1"/>
  <c r="AK139" i="39"/>
  <c r="AR88" i="9" s="1"/>
  <c r="EF22" i="7"/>
  <c r="EE22" i="7"/>
  <c r="AC124" i="45"/>
  <c r="AC125" i="45"/>
  <c r="Z164" i="63"/>
  <c r="AJ154" i="44"/>
  <c r="CH25" i="9"/>
  <c r="DV16" i="9"/>
  <c r="DW16" i="9"/>
  <c r="AV49" i="7"/>
  <c r="AW49" i="7"/>
  <c r="CU53" i="9"/>
  <c r="CV53" i="9"/>
  <c r="BC68" i="9"/>
  <c r="AK131" i="62"/>
  <c r="AJ131" i="62"/>
  <c r="M48" i="7"/>
  <c r="L48" i="7"/>
  <c r="AI141" i="34"/>
  <c r="AX35" i="7" s="1"/>
  <c r="CD33" i="9"/>
  <c r="CC33" i="9"/>
  <c r="F51" i="9"/>
  <c r="G51" i="9"/>
  <c r="BC84" i="9"/>
  <c r="BB84" i="9"/>
  <c r="AI172" i="21"/>
  <c r="ED48" i="7" s="1"/>
  <c r="AJ148" i="22"/>
  <c r="BP47" i="9" s="1"/>
  <c r="AK148" i="22"/>
  <c r="BP105" i="9" s="1"/>
  <c r="Z149" i="22"/>
  <c r="BE103" i="9"/>
  <c r="BF103" i="9"/>
  <c r="CU44" i="7"/>
  <c r="CV44" i="7"/>
  <c r="BE44" i="9"/>
  <c r="BF44" i="9"/>
  <c r="BU100" i="9"/>
  <c r="BT100" i="9"/>
  <c r="Z132" i="33"/>
  <c r="AJ170" i="40"/>
  <c r="DX29" i="9" s="1"/>
  <c r="AK170" i="40"/>
  <c r="DX87" i="9" s="1"/>
  <c r="AI170" i="40"/>
  <c r="DX29" i="7" s="1"/>
  <c r="AI156" i="41"/>
  <c r="CK28" i="7" s="1"/>
  <c r="CM28" i="7" s="1"/>
  <c r="AK148" i="19"/>
  <c r="BP108" i="9" s="1"/>
  <c r="AK149" i="56"/>
  <c r="BS71" i="9" s="1"/>
  <c r="AJ149" i="56"/>
  <c r="BS13" i="9" s="1"/>
  <c r="AI149" i="56"/>
  <c r="BS13" i="7" s="1"/>
  <c r="AK128" i="47"/>
  <c r="BR75" i="9"/>
  <c r="BQ75" i="9"/>
  <c r="BC104" i="9"/>
  <c r="BB104" i="9"/>
  <c r="E46" i="9"/>
  <c r="Z176" i="24"/>
  <c r="AI176" i="24" s="1"/>
  <c r="Z175" i="24"/>
  <c r="AQ101" i="9"/>
  <c r="AP101" i="9"/>
  <c r="BO42" i="7"/>
  <c r="BN42" i="7"/>
  <c r="CV93" i="9"/>
  <c r="CU93" i="9"/>
  <c r="AJ151" i="30"/>
  <c r="BY39" i="9" s="1"/>
  <c r="AK151" i="30"/>
  <c r="BY97" i="9" s="1"/>
  <c r="AI151" i="30"/>
  <c r="BY39" i="7" s="1"/>
  <c r="AK163" i="35"/>
  <c r="DF92" i="9"/>
  <c r="AT98" i="9"/>
  <c r="AS98" i="9"/>
  <c r="AJ128" i="59"/>
  <c r="AJ142" i="44"/>
  <c r="BA25" i="9" s="1"/>
  <c r="AK142" i="44"/>
  <c r="BA83" i="9" s="1"/>
  <c r="AI142" i="44"/>
  <c r="BA25" i="7" s="1"/>
  <c r="AJ134" i="59"/>
  <c r="AC10" i="9" s="1"/>
  <c r="CY109" i="9"/>
  <c r="CX109" i="9"/>
  <c r="CD111" i="9"/>
  <c r="CC111" i="9"/>
  <c r="AI143" i="42"/>
  <c r="BD27" i="7" s="1"/>
  <c r="BF27" i="7" s="1"/>
  <c r="AK143" i="42"/>
  <c r="BD85" i="9" s="1"/>
  <c r="BF85" i="9" s="1"/>
  <c r="AJ143" i="42"/>
  <c r="BD27" i="9" s="1"/>
  <c r="BF27" i="9" s="1"/>
  <c r="AK138" i="42"/>
  <c r="AO85" i="9" s="1"/>
  <c r="AI138" i="42"/>
  <c r="AO27" i="7" s="1"/>
  <c r="AJ138" i="42"/>
  <c r="AO27" i="9" s="1"/>
  <c r="DS98" i="9"/>
  <c r="DT98" i="9"/>
  <c r="CD38" i="9"/>
  <c r="CC38" i="9"/>
  <c r="P176" i="44"/>
  <c r="AJ158" i="53"/>
  <c r="CQ16" i="9" s="1"/>
  <c r="AI158" i="53"/>
  <c r="CQ16" i="7" s="1"/>
  <c r="AK158" i="53"/>
  <c r="CQ74" i="9" s="1"/>
  <c r="AI123" i="53"/>
  <c r="AJ138" i="53"/>
  <c r="AO16" i="9" s="1"/>
  <c r="AQ16" i="9" s="1"/>
  <c r="AI138" i="53"/>
  <c r="AO16" i="7" s="1"/>
  <c r="AQ16" i="7" s="1"/>
  <c r="AK138" i="53"/>
  <c r="AO74" i="9" s="1"/>
  <c r="AQ74" i="9" s="1"/>
  <c r="AJ172" i="53"/>
  <c r="ED16" i="9" s="1"/>
  <c r="AI172" i="53"/>
  <c r="ED16" i="7" s="1"/>
  <c r="AK172" i="53"/>
  <c r="ED74" i="9" s="1"/>
  <c r="AJ151" i="53"/>
  <c r="BY16" i="9" s="1"/>
  <c r="AI151" i="53"/>
  <c r="BY16" i="7" s="1"/>
  <c r="AK151" i="53"/>
  <c r="BY74" i="9" s="1"/>
  <c r="AI141" i="53"/>
  <c r="AX16" i="7" s="1"/>
  <c r="AZ16" i="7" s="1"/>
  <c r="AK141" i="53"/>
  <c r="AX74" i="9" s="1"/>
  <c r="AZ74" i="9" s="1"/>
  <c r="AB164" i="42"/>
  <c r="AB165" i="42" s="1"/>
  <c r="Z163" i="46"/>
  <c r="AI149" i="58"/>
  <c r="AJ149" i="58"/>
  <c r="BS11" i="9" s="1"/>
  <c r="AK133" i="41"/>
  <c r="Z86" i="9" s="1"/>
  <c r="AB86" i="9" s="1"/>
  <c r="AJ133" i="41"/>
  <c r="Z28" i="9" s="1"/>
  <c r="AB28" i="9" s="1"/>
  <c r="AI133" i="41"/>
  <c r="Z28" i="7" s="1"/>
  <c r="AB28" i="7" s="1"/>
  <c r="Z164" i="41"/>
  <c r="AI163" i="41"/>
  <c r="CD84" i="9"/>
  <c r="CC84" i="9"/>
  <c r="AJ141" i="51"/>
  <c r="AX18" i="9" s="1"/>
  <c r="AZ18" i="9" s="1"/>
  <c r="AI141" i="51"/>
  <c r="AX18" i="7" s="1"/>
  <c r="AZ18" i="7" s="1"/>
  <c r="AK141" i="51"/>
  <c r="AX76" i="9" s="1"/>
  <c r="AZ76" i="9" s="1"/>
  <c r="AI133" i="51"/>
  <c r="Z18" i="7" s="1"/>
  <c r="AB18" i="7" s="1"/>
  <c r="AK133" i="51"/>
  <c r="Z76" i="9" s="1"/>
  <c r="AB76" i="9" s="1"/>
  <c r="AJ133" i="51"/>
  <c r="Z18" i="9" s="1"/>
  <c r="AB18" i="9" s="1"/>
  <c r="AI140" i="51"/>
  <c r="AU18" i="7" s="1"/>
  <c r="AK140" i="51"/>
  <c r="AU76" i="9" s="1"/>
  <c r="AJ140" i="51"/>
  <c r="AU18" i="9" s="1"/>
  <c r="AI143" i="51"/>
  <c r="BD18" i="7" s="1"/>
  <c r="BF18" i="7" s="1"/>
  <c r="AP50" i="7"/>
  <c r="AQ50" i="7"/>
  <c r="E103" i="9"/>
  <c r="AK159" i="32"/>
  <c r="AJ159" i="32"/>
  <c r="AG95" i="9"/>
  <c r="AH95" i="9"/>
  <c r="AK131" i="21"/>
  <c r="T106" i="9" s="1"/>
  <c r="AJ131" i="21"/>
  <c r="T48" i="9" s="1"/>
  <c r="CA42" i="9"/>
  <c r="BZ42" i="9"/>
  <c r="EE34" i="7"/>
  <c r="EF34" i="7"/>
  <c r="AC124" i="50"/>
  <c r="AC125" i="50"/>
  <c r="AC175" i="50"/>
  <c r="AJ139" i="57"/>
  <c r="AR12" i="9" s="1"/>
  <c r="AK174" i="20"/>
  <c r="EJ107" i="9" s="1"/>
  <c r="AJ174" i="20"/>
  <c r="EJ49" i="9" s="1"/>
  <c r="AJ174" i="40"/>
  <c r="EJ29" i="9" s="1"/>
  <c r="AK174" i="40"/>
  <c r="EJ87" i="9" s="1"/>
  <c r="AB165" i="33"/>
  <c r="AB164" i="33"/>
  <c r="AB145" i="41"/>
  <c r="AB147" i="41"/>
  <c r="AB146" i="41"/>
  <c r="EE49" i="7"/>
  <c r="EF49" i="7"/>
  <c r="AI138" i="63"/>
  <c r="AO54" i="7" s="1"/>
  <c r="AK138" i="63"/>
  <c r="AO112" i="9" s="1"/>
  <c r="AJ138" i="63"/>
  <c r="AO54" i="9" s="1"/>
  <c r="AI141" i="63"/>
  <c r="AX54" i="7" s="1"/>
  <c r="AJ136" i="62"/>
  <c r="AI53" i="9" s="1"/>
  <c r="AI136" i="62"/>
  <c r="AI53" i="7" s="1"/>
  <c r="AK136" i="62"/>
  <c r="AI111" i="9" s="1"/>
  <c r="AJ137" i="62"/>
  <c r="AL53" i="9" s="1"/>
  <c r="AI137" i="62"/>
  <c r="AL53" i="7" s="1"/>
  <c r="AK137" i="62"/>
  <c r="AL111" i="9" s="1"/>
  <c r="E7" i="6"/>
  <c r="AJ129" i="32"/>
  <c r="Q37" i="9"/>
  <c r="H112" i="9"/>
  <c r="AK123" i="63"/>
  <c r="AJ97" i="9"/>
  <c r="AK97" i="9"/>
  <c r="AQ97" i="9"/>
  <c r="AP97" i="9"/>
  <c r="AI133" i="43"/>
  <c r="Z26" i="7" s="1"/>
  <c r="AB26" i="7" s="1"/>
  <c r="G94" i="9"/>
  <c r="F94" i="9"/>
  <c r="P176" i="31"/>
  <c r="U42" i="7"/>
  <c r="V42" i="7"/>
  <c r="DY31" i="9"/>
  <c r="DZ31" i="9"/>
  <c r="AA144" i="54"/>
  <c r="AA168" i="54"/>
  <c r="AA170" i="54"/>
  <c r="AA174" i="54"/>
  <c r="AJ174" i="54" s="1"/>
  <c r="EJ15" i="9" s="1"/>
  <c r="AA172" i="54"/>
  <c r="AA151" i="54"/>
  <c r="AA143" i="54"/>
  <c r="AJ143" i="54" s="1"/>
  <c r="BD15" i="9" s="1"/>
  <c r="BF15" i="9" s="1"/>
  <c r="Z158" i="56"/>
  <c r="Z161" i="56"/>
  <c r="AB124" i="58"/>
  <c r="AB125" i="58" s="1"/>
  <c r="AI175" i="61"/>
  <c r="EM52" i="7" s="1"/>
  <c r="AK175" i="61"/>
  <c r="EM110" i="9" s="1"/>
  <c r="AJ175" i="61"/>
  <c r="EM52" i="9" s="1"/>
  <c r="AN110" i="9"/>
  <c r="AM110" i="9"/>
  <c r="AK149" i="45"/>
  <c r="BS82" i="9" s="1"/>
  <c r="AJ151" i="59"/>
  <c r="BY10" i="9" s="1"/>
  <c r="AK151" i="59"/>
  <c r="BY68" i="9" s="1"/>
  <c r="AI151" i="59"/>
  <c r="BY10" i="7" s="1"/>
  <c r="AI143" i="59"/>
  <c r="BD10" i="7" s="1"/>
  <c r="AJ143" i="59"/>
  <c r="BD10" i="9" s="1"/>
  <c r="CA46" i="7"/>
  <c r="BZ46" i="7"/>
  <c r="CD45" i="9"/>
  <c r="CC45" i="9"/>
  <c r="AT103" i="9"/>
  <c r="AS103" i="9"/>
  <c r="AJ141" i="24"/>
  <c r="AX45" i="9" s="1"/>
  <c r="AJ159" i="41"/>
  <c r="CT28" i="9" s="1"/>
  <c r="CV28" i="9" s="1"/>
  <c r="DV94" i="9"/>
  <c r="DW94" i="9"/>
  <c r="AJ146" i="34"/>
  <c r="BJ35" i="9" s="1"/>
  <c r="AK146" i="34"/>
  <c r="BJ93" i="9" s="1"/>
  <c r="AI146" i="34"/>
  <c r="BJ35" i="7" s="1"/>
  <c r="AC176" i="24"/>
  <c r="AC175" i="24"/>
  <c r="E102" i="9"/>
  <c r="AA146" i="28"/>
  <c r="AA145" i="28"/>
  <c r="AA147" i="28"/>
  <c r="AJ131" i="30"/>
  <c r="AK131" i="30"/>
  <c r="T97" i="9" s="1"/>
  <c r="DW37" i="9"/>
  <c r="DV37" i="9"/>
  <c r="AI144" i="38"/>
  <c r="AM31" i="7"/>
  <c r="AN31" i="7"/>
  <c r="AK134" i="43"/>
  <c r="AC84" i="9" s="1"/>
  <c r="AE84" i="9" s="1"/>
  <c r="AI134" i="43"/>
  <c r="AC26" i="7" s="1"/>
  <c r="AE26" i="7" s="1"/>
  <c r="AJ134" i="43"/>
  <c r="AC26" i="9" s="1"/>
  <c r="AE26" i="9" s="1"/>
  <c r="AK126" i="32"/>
  <c r="K95" i="9"/>
  <c r="BU78" i="9"/>
  <c r="BT78" i="9"/>
  <c r="AK133" i="29"/>
  <c r="Z98" i="9" s="1"/>
  <c r="AC164" i="50"/>
  <c r="AC165" i="50" s="1"/>
  <c r="Q28" i="9"/>
  <c r="S28" i="9" s="1"/>
  <c r="AJ129" i="41"/>
  <c r="BC51" i="7"/>
  <c r="BB51" i="7"/>
  <c r="AI164" i="43"/>
  <c r="DF26" i="7" s="1"/>
  <c r="AK164" i="43"/>
  <c r="AJ164" i="43"/>
  <c r="Z175" i="37"/>
  <c r="BU111" i="9"/>
  <c r="BT111" i="9"/>
  <c r="CJ34" i="7"/>
  <c r="CI34" i="7"/>
  <c r="AB35" i="9"/>
  <c r="AA35" i="9"/>
  <c r="E35" i="9"/>
  <c r="AA164" i="37"/>
  <c r="AA165" i="37" s="1"/>
  <c r="AI135" i="39"/>
  <c r="AF30" i="7" s="1"/>
  <c r="AJ135" i="39"/>
  <c r="AF30" i="9" s="1"/>
  <c r="AK135" i="39"/>
  <c r="AF88" i="9" s="1"/>
  <c r="AB157" i="50"/>
  <c r="AB143" i="50"/>
  <c r="AB128" i="50"/>
  <c r="AB126" i="50" s="1"/>
  <c r="AB137" i="50"/>
  <c r="AB136" i="50"/>
  <c r="AB133" i="50"/>
  <c r="AB156" i="50"/>
  <c r="DE109" i="9"/>
  <c r="DD109" i="9"/>
  <c r="AB164" i="55"/>
  <c r="AB165" i="55" s="1"/>
  <c r="CY44" i="9"/>
  <c r="CX44" i="9"/>
  <c r="Z165" i="26"/>
  <c r="AC147" i="26"/>
  <c r="AC145" i="26"/>
  <c r="AC146" i="26"/>
  <c r="AJ162" i="28"/>
  <c r="DC41" i="9" s="1"/>
  <c r="AK162" i="28"/>
  <c r="DC99" i="9" s="1"/>
  <c r="AI162" i="28"/>
  <c r="DC41" i="7" s="1"/>
  <c r="AK134" i="30"/>
  <c r="AC97" i="9" s="1"/>
  <c r="AJ155" i="35"/>
  <c r="S176" i="37"/>
  <c r="AA145" i="39"/>
  <c r="AA146" i="39"/>
  <c r="AA147" i="39"/>
  <c r="CH80" i="9"/>
  <c r="U54" i="9"/>
  <c r="V54" i="9"/>
  <c r="BW84" i="9"/>
  <c r="BX84" i="9"/>
  <c r="AK164" i="21"/>
  <c r="AN47" i="9"/>
  <c r="AM47" i="9"/>
  <c r="CH38" i="9"/>
  <c r="AJ154" i="31"/>
  <c r="H32" i="9"/>
  <c r="AJ123" i="37"/>
  <c r="CC51" i="7"/>
  <c r="CD51" i="7"/>
  <c r="BE34" i="7"/>
  <c r="BF34" i="7"/>
  <c r="EC103" i="9"/>
  <c r="EB103" i="9"/>
  <c r="AJ42" i="9"/>
  <c r="AK42" i="9"/>
  <c r="AJ129" i="29"/>
  <c r="Q40" i="9"/>
  <c r="AC176" i="35"/>
  <c r="AC175" i="35"/>
  <c r="Z164" i="37"/>
  <c r="DZ25" i="9"/>
  <c r="DY25" i="9"/>
  <c r="CJ18" i="9"/>
  <c r="CI18" i="9"/>
  <c r="AK132" i="34"/>
  <c r="AJ132" i="34"/>
  <c r="CG103" i="9"/>
  <c r="CF103" i="9"/>
  <c r="AI174" i="25"/>
  <c r="EJ44" i="7" s="1"/>
  <c r="AJ174" i="25"/>
  <c r="EJ44" i="9" s="1"/>
  <c r="Z165" i="27"/>
  <c r="BR99" i="9"/>
  <c r="BQ99" i="9"/>
  <c r="AC164" i="31"/>
  <c r="AC165" i="31" s="1"/>
  <c r="AK148" i="31"/>
  <c r="BP96" i="9" s="1"/>
  <c r="AJ143" i="32"/>
  <c r="BD37" i="9" s="1"/>
  <c r="AI143" i="32"/>
  <c r="S93" i="9"/>
  <c r="R93" i="9"/>
  <c r="AI147" i="36"/>
  <c r="BM33" i="7" s="1"/>
  <c r="P30" i="7"/>
  <c r="O30" i="7"/>
  <c r="AI172" i="39"/>
  <c r="ED30" i="7" s="1"/>
  <c r="AK172" i="39"/>
  <c r="ED88" i="9" s="1"/>
  <c r="AJ172" i="39"/>
  <c r="ED30" i="9" s="1"/>
  <c r="Z164" i="48"/>
  <c r="AI163" i="48"/>
  <c r="AK139" i="48"/>
  <c r="AR79" i="9" s="1"/>
  <c r="AJ139" i="48"/>
  <c r="AR21" i="9" s="1"/>
  <c r="AI139" i="48"/>
  <c r="AR21" i="7" s="1"/>
  <c r="AI170" i="48"/>
  <c r="DX21" i="7" s="1"/>
  <c r="AJ170" i="48"/>
  <c r="DX21" i="9" s="1"/>
  <c r="AK170" i="48"/>
  <c r="DX79" i="9" s="1"/>
  <c r="Z124" i="48"/>
  <c r="AI123" i="48"/>
  <c r="EK21" i="7"/>
  <c r="EL21" i="7"/>
  <c r="Z126" i="48"/>
  <c r="AI126" i="48" s="1"/>
  <c r="AI128" i="48"/>
  <c r="N21" i="7" s="1"/>
  <c r="P21" i="7" s="1"/>
  <c r="Z146" i="48"/>
  <c r="AI144" i="48"/>
  <c r="Z147" i="48"/>
  <c r="Z145" i="48"/>
  <c r="CQ35" i="9"/>
  <c r="AJ154" i="34"/>
  <c r="AI144" i="36"/>
  <c r="Z164" i="39"/>
  <c r="Z165" i="39" s="1"/>
  <c r="AI163" i="39"/>
  <c r="DQ16" i="7"/>
  <c r="DP16" i="7"/>
  <c r="DM11" i="9"/>
  <c r="DN11" i="9"/>
  <c r="AJ142" i="28"/>
  <c r="BA41" i="9" s="1"/>
  <c r="AK142" i="28"/>
  <c r="BA99" i="9" s="1"/>
  <c r="AI142" i="28"/>
  <c r="BA41" i="7" s="1"/>
  <c r="AI143" i="28"/>
  <c r="BD41" i="7" s="1"/>
  <c r="AK143" i="28"/>
  <c r="BD99" i="9" s="1"/>
  <c r="AJ143" i="28"/>
  <c r="BD41" i="9" s="1"/>
  <c r="BC98" i="9"/>
  <c r="BB98" i="9"/>
  <c r="AA164" i="30"/>
  <c r="AA165" i="30" s="1"/>
  <c r="I37" i="7"/>
  <c r="J37" i="7"/>
  <c r="AK139" i="33"/>
  <c r="AR94" i="9" s="1"/>
  <c r="AJ88" i="9"/>
  <c r="AK88" i="9"/>
  <c r="AJ131" i="47"/>
  <c r="AK131" i="47"/>
  <c r="AC154" i="56"/>
  <c r="AC175" i="56" s="1"/>
  <c r="AC164" i="56"/>
  <c r="AC165" i="56"/>
  <c r="AK139" i="42"/>
  <c r="AR85" i="9" s="1"/>
  <c r="AJ139" i="42"/>
  <c r="AR27" i="9" s="1"/>
  <c r="AK151" i="47"/>
  <c r="BY80" i="9" s="1"/>
  <c r="AK152" i="48"/>
  <c r="CB79" i="9" s="1"/>
  <c r="CD79" i="9" s="1"/>
  <c r="AB154" i="56"/>
  <c r="AB175" i="56" s="1"/>
  <c r="Z164" i="42"/>
  <c r="AI163" i="42"/>
  <c r="AI134" i="42"/>
  <c r="DP79" i="9"/>
  <c r="DQ79" i="9"/>
  <c r="DM78" i="9"/>
  <c r="DN78" i="9"/>
  <c r="AB154" i="51"/>
  <c r="AB175" i="51" s="1"/>
  <c r="AJ168" i="59"/>
  <c r="DR10" i="9" s="1"/>
  <c r="Z162" i="56"/>
  <c r="AK143" i="57"/>
  <c r="BD70" i="9" s="1"/>
  <c r="BF70" i="9" s="1"/>
  <c r="AI123" i="57"/>
  <c r="Z124" i="57"/>
  <c r="AK161" i="57"/>
  <c r="CZ70" i="9" s="1"/>
  <c r="DB70" i="9" s="1"/>
  <c r="AI161" i="57"/>
  <c r="CZ12" i="7" s="1"/>
  <c r="DB12" i="7" s="1"/>
  <c r="AJ161" i="57"/>
  <c r="CZ12" i="9" s="1"/>
  <c r="DB12" i="9" s="1"/>
  <c r="AJ136" i="57"/>
  <c r="AI12" i="9" s="1"/>
  <c r="AK12" i="9" s="1"/>
  <c r="AI136" i="57"/>
  <c r="AI12" i="7" s="1"/>
  <c r="AK12" i="7" s="1"/>
  <c r="AK136" i="57"/>
  <c r="AI70" i="9" s="1"/>
  <c r="AK70" i="9" s="1"/>
  <c r="AI162" i="20"/>
  <c r="DC49" i="7" s="1"/>
  <c r="AK162" i="20"/>
  <c r="DC107" i="9" s="1"/>
  <c r="AJ162" i="20"/>
  <c r="DC49" i="9" s="1"/>
  <c r="EL53" i="9"/>
  <c r="EK53" i="9"/>
  <c r="AB175" i="61"/>
  <c r="Z175" i="31"/>
  <c r="BB39" i="9"/>
  <c r="BC39" i="9"/>
  <c r="X52" i="9"/>
  <c r="Y52" i="9"/>
  <c r="DD36" i="7"/>
  <c r="DE36" i="7"/>
  <c r="BB100" i="9"/>
  <c r="BC100" i="9"/>
  <c r="AC146" i="54"/>
  <c r="AC145" i="54"/>
  <c r="AC147" i="54"/>
  <c r="AJ150" i="54"/>
  <c r="BV15" i="9" s="1"/>
  <c r="AI150" i="54"/>
  <c r="BV15" i="7" s="1"/>
  <c r="AK150" i="54"/>
  <c r="BV73" i="9" s="1"/>
  <c r="AJ161" i="54"/>
  <c r="CZ15" i="9" s="1"/>
  <c r="DB15" i="9" s="1"/>
  <c r="AI161" i="54"/>
  <c r="CZ15" i="7" s="1"/>
  <c r="DB15" i="7" s="1"/>
  <c r="AK161" i="54"/>
  <c r="CZ73" i="9" s="1"/>
  <c r="DB73" i="9" s="1"/>
  <c r="Z146" i="54"/>
  <c r="Z145" i="54"/>
  <c r="AI144" i="54"/>
  <c r="Z147" i="54"/>
  <c r="AK134" i="54"/>
  <c r="AC73" i="9" s="1"/>
  <c r="AE73" i="9" s="1"/>
  <c r="AJ134" i="54"/>
  <c r="AC15" i="9" s="1"/>
  <c r="AE15" i="9" s="1"/>
  <c r="AI134" i="54"/>
  <c r="AC15" i="7" s="1"/>
  <c r="AE15" i="7" s="1"/>
  <c r="AJ159" i="54"/>
  <c r="CT15" i="9" s="1"/>
  <c r="CV15" i="9" s="1"/>
  <c r="AK159" i="54"/>
  <c r="CT73" i="9" s="1"/>
  <c r="CV73" i="9" s="1"/>
  <c r="AJ137" i="54"/>
  <c r="AL15" i="9" s="1"/>
  <c r="AI137" i="54"/>
  <c r="AL15" i="7" s="1"/>
  <c r="AK137" i="54"/>
  <c r="AL73" i="9" s="1"/>
  <c r="AK171" i="54"/>
  <c r="EA73" i="9" s="1"/>
  <c r="AJ171" i="54"/>
  <c r="EA15" i="9" s="1"/>
  <c r="AI171" i="54"/>
  <c r="EA15" i="7" s="1"/>
  <c r="S176" i="59"/>
  <c r="AI133" i="59"/>
  <c r="Z10" i="7" s="1"/>
  <c r="AK133" i="59"/>
  <c r="Z68" i="9" s="1"/>
  <c r="AJ133" i="59"/>
  <c r="Z10" i="9" s="1"/>
  <c r="AY52" i="7"/>
  <c r="AZ52" i="7"/>
  <c r="BX68" i="9"/>
  <c r="BW68" i="9"/>
  <c r="CM10" i="7"/>
  <c r="CP10" i="9"/>
  <c r="DE10" i="9"/>
  <c r="AK131" i="48"/>
  <c r="T79" i="9" s="1"/>
  <c r="V79" i="9" s="1"/>
  <c r="AJ131" i="48"/>
  <c r="T21" i="9" s="1"/>
  <c r="V21" i="9" s="1"/>
  <c r="AI131" i="48"/>
  <c r="T21" i="7" s="1"/>
  <c r="V21" i="7" s="1"/>
  <c r="Z164" i="24"/>
  <c r="Z165" i="24" s="1"/>
  <c r="AI163" i="24"/>
  <c r="EE46" i="9"/>
  <c r="EF46" i="9"/>
  <c r="CA27" i="9"/>
  <c r="BZ27" i="9"/>
  <c r="Z157" i="43"/>
  <c r="AC125" i="46"/>
  <c r="AC124" i="46"/>
  <c r="AC145" i="58"/>
  <c r="AC147" i="58"/>
  <c r="AC146" i="58"/>
  <c r="DV38" i="7"/>
  <c r="DW38" i="7"/>
  <c r="EF101" i="9"/>
  <c r="EE101" i="9"/>
  <c r="AI173" i="58"/>
  <c r="EG11" i="7" s="1"/>
  <c r="AJ173" i="58"/>
  <c r="EG11" i="9" s="1"/>
  <c r="AK173" i="58"/>
  <c r="EG69" i="9" s="1"/>
  <c r="DZ36" i="9"/>
  <c r="DY36" i="9"/>
  <c r="AD36" i="7"/>
  <c r="AE36" i="7"/>
  <c r="K94" i="9"/>
  <c r="Z176" i="38"/>
  <c r="AI176" i="38" s="1"/>
  <c r="CC88" i="9"/>
  <c r="CD88" i="9"/>
  <c r="BX88" i="9"/>
  <c r="BW88" i="9"/>
  <c r="AE40" i="7"/>
  <c r="AD40" i="7"/>
  <c r="CU48" i="9"/>
  <c r="CV48" i="9"/>
  <c r="AJ141" i="23"/>
  <c r="AX46" i="9" s="1"/>
  <c r="AJ123" i="26"/>
  <c r="E43" i="9"/>
  <c r="AB42" i="9"/>
  <c r="AA42" i="9"/>
  <c r="Y109" i="9"/>
  <c r="X109" i="9"/>
  <c r="DV32" i="9"/>
  <c r="DW32" i="9"/>
  <c r="EK52" i="7"/>
  <c r="EL52" i="7"/>
  <c r="S50" i="9"/>
  <c r="R50" i="9"/>
  <c r="AK171" i="51"/>
  <c r="EA76" i="9" s="1"/>
  <c r="AJ171" i="51"/>
  <c r="EA18" i="9" s="1"/>
  <c r="AI171" i="51"/>
  <c r="EA18" i="7" s="1"/>
  <c r="AK141" i="21"/>
  <c r="AX106" i="9" s="1"/>
  <c r="AB147" i="30"/>
  <c r="AB146" i="30"/>
  <c r="AB145" i="30"/>
  <c r="AG34" i="9"/>
  <c r="AH34" i="9"/>
  <c r="CQ91" i="9"/>
  <c r="AB125" i="39"/>
  <c r="AK154" i="38"/>
  <c r="DO56" i="7"/>
  <c r="F24" i="6" s="1"/>
  <c r="AI142" i="26"/>
  <c r="BA43" i="7" s="1"/>
  <c r="AJ142" i="26"/>
  <c r="BA43" i="9" s="1"/>
  <c r="AK142" i="26"/>
  <c r="BA101" i="9" s="1"/>
  <c r="AQ43" i="7"/>
  <c r="AP43" i="7"/>
  <c r="CK42" i="9"/>
  <c r="AJ154" i="27"/>
  <c r="Z128" i="31"/>
  <c r="AJ127" i="31"/>
  <c r="AK127" i="31"/>
  <c r="AI127" i="31"/>
  <c r="K38" i="7" s="1"/>
  <c r="EE24" i="9"/>
  <c r="EF24" i="9"/>
  <c r="Y54" i="9"/>
  <c r="X54" i="9"/>
  <c r="AS47" i="7"/>
  <c r="AT47" i="7"/>
  <c r="AK127" i="27"/>
  <c r="AB164" i="32"/>
  <c r="AB165" i="32" s="1"/>
  <c r="AK148" i="38"/>
  <c r="BP89" i="9" s="1"/>
  <c r="AJ148" i="38"/>
  <c r="BP31" i="9" s="1"/>
  <c r="Z149" i="38"/>
  <c r="AA176" i="38"/>
  <c r="AA175" i="38"/>
  <c r="DM40" i="7"/>
  <c r="DN40" i="7"/>
  <c r="AC175" i="36"/>
  <c r="Z145" i="39"/>
  <c r="Z147" i="39"/>
  <c r="Z146" i="39"/>
  <c r="BU86" i="9"/>
  <c r="BT86" i="9"/>
  <c r="DF24" i="9"/>
  <c r="AA39" i="9"/>
  <c r="AB39" i="9"/>
  <c r="T176" i="47"/>
  <c r="AK137" i="40"/>
  <c r="AL87" i="9" s="1"/>
  <c r="AI137" i="40"/>
  <c r="AL29" i="7" s="1"/>
  <c r="AJ137" i="40"/>
  <c r="AL29" i="9" s="1"/>
  <c r="BR78" i="9"/>
  <c r="BQ78" i="9"/>
  <c r="BE112" i="9"/>
  <c r="BF112" i="9"/>
  <c r="AJ128" i="33"/>
  <c r="N36" i="9" s="1"/>
  <c r="DY104" i="9"/>
  <c r="DZ104" i="9"/>
  <c r="EC27" i="9"/>
  <c r="EB27" i="9"/>
  <c r="AK168" i="47"/>
  <c r="DR80" i="9" s="1"/>
  <c r="AJ168" i="47"/>
  <c r="DR22" i="9" s="1"/>
  <c r="AI168" i="47"/>
  <c r="DR22" i="7" s="1"/>
  <c r="AJ161" i="47"/>
  <c r="CZ22" i="9" s="1"/>
  <c r="DB22" i="9" s="1"/>
  <c r="AK161" i="47"/>
  <c r="CZ80" i="9" s="1"/>
  <c r="DB80" i="9" s="1"/>
  <c r="AI161" i="47"/>
  <c r="CZ22" i="7" s="1"/>
  <c r="DB22" i="7" s="1"/>
  <c r="AJ137" i="47"/>
  <c r="AL22" i="9" s="1"/>
  <c r="AK137" i="47"/>
  <c r="AL80" i="9" s="1"/>
  <c r="AI137" i="47"/>
  <c r="AL22" i="7" s="1"/>
  <c r="AI141" i="47"/>
  <c r="AX22" i="7" s="1"/>
  <c r="AZ22" i="7" s="1"/>
  <c r="AI157" i="47"/>
  <c r="CN22" i="7" s="1"/>
  <c r="AK157" i="47"/>
  <c r="AJ157" i="47"/>
  <c r="CN22" i="9" s="1"/>
  <c r="AI134" i="47"/>
  <c r="AC22" i="7" s="1"/>
  <c r="AE22" i="7" s="1"/>
  <c r="AK134" i="47"/>
  <c r="AC80" i="9" s="1"/>
  <c r="AE80" i="9" s="1"/>
  <c r="AJ134" i="47"/>
  <c r="AC22" i="9" s="1"/>
  <c r="AE22" i="9" s="1"/>
  <c r="EF105" i="9"/>
  <c r="EE105" i="9"/>
  <c r="AB164" i="48"/>
  <c r="AB165" i="48" s="1"/>
  <c r="BC36" i="7"/>
  <c r="BB36" i="7"/>
  <c r="BB32" i="7"/>
  <c r="BC32" i="7"/>
  <c r="AJ129" i="35"/>
  <c r="Z171" i="50"/>
  <c r="EK31" i="9"/>
  <c r="EL31" i="9"/>
  <c r="AK170" i="56"/>
  <c r="DX71" i="9" s="1"/>
  <c r="AJ170" i="56"/>
  <c r="DX13" i="9" s="1"/>
  <c r="L89" i="9"/>
  <c r="M89" i="9"/>
  <c r="AA176" i="29"/>
  <c r="AA175" i="29"/>
  <c r="AI135" i="27"/>
  <c r="AF42" i="7" s="1"/>
  <c r="AJ135" i="27"/>
  <c r="AF42" i="9" s="1"/>
  <c r="AK135" i="27"/>
  <c r="AF100" i="9" s="1"/>
  <c r="EE37" i="7"/>
  <c r="EF37" i="7"/>
  <c r="AA89" i="9"/>
  <c r="AB89" i="9"/>
  <c r="AJ157" i="40"/>
  <c r="CN29" i="9" s="1"/>
  <c r="AI157" i="40"/>
  <c r="CN29" i="7" s="1"/>
  <c r="AK157" i="40"/>
  <c r="CN87" i="9" s="1"/>
  <c r="DG34" i="7"/>
  <c r="DH34" i="7"/>
  <c r="CD32" i="9"/>
  <c r="CC32" i="9"/>
  <c r="AI145" i="26"/>
  <c r="BG43" i="7" s="1"/>
  <c r="AJ145" i="26"/>
  <c r="AK145" i="26"/>
  <c r="AA47" i="7"/>
  <c r="AB47" i="7"/>
  <c r="AD32" i="9"/>
  <c r="AE32" i="9"/>
  <c r="Q88" i="9"/>
  <c r="AH49" i="7"/>
  <c r="AG49" i="7"/>
  <c r="BO93" i="9"/>
  <c r="BN93" i="9"/>
  <c r="BU16" i="7"/>
  <c r="BT16" i="7"/>
  <c r="DZ103" i="9"/>
  <c r="DY103" i="9"/>
  <c r="CR101" i="9"/>
  <c r="CS101" i="9"/>
  <c r="Z145" i="40"/>
  <c r="AI144" i="40"/>
  <c r="Z147" i="40"/>
  <c r="Z146" i="40"/>
  <c r="AD112" i="9"/>
  <c r="AE112" i="9"/>
  <c r="AJ147" i="22"/>
  <c r="BM47" i="9" s="1"/>
  <c r="AK147" i="22"/>
  <c r="BM105" i="9" s="1"/>
  <c r="EL103" i="9"/>
  <c r="EK103" i="9"/>
  <c r="AJ125" i="24"/>
  <c r="H45" i="9" s="1"/>
  <c r="AK125" i="24"/>
  <c r="H103" i="9" s="1"/>
  <c r="BZ96" i="9"/>
  <c r="CA96" i="9"/>
  <c r="AK147" i="32"/>
  <c r="BM95" i="9" s="1"/>
  <c r="AJ147" i="32"/>
  <c r="BM37" i="9" s="1"/>
  <c r="CG44" i="9"/>
  <c r="CF44" i="9"/>
  <c r="AW40" i="9"/>
  <c r="AV40" i="9"/>
  <c r="AJ123" i="61"/>
  <c r="H52" i="9"/>
  <c r="AA176" i="22"/>
  <c r="AA175" i="22"/>
  <c r="BW48" i="9"/>
  <c r="BX48" i="9"/>
  <c r="AQ46" i="9"/>
  <c r="AP46" i="9"/>
  <c r="DH37" i="7"/>
  <c r="DG37" i="7"/>
  <c r="AI143" i="34"/>
  <c r="BD35" i="7" s="1"/>
  <c r="AA92" i="9"/>
  <c r="AB92" i="9"/>
  <c r="BT37" i="9"/>
  <c r="BU37" i="9"/>
  <c r="AK138" i="37"/>
  <c r="AO90" i="9" s="1"/>
  <c r="AI138" i="37"/>
  <c r="AO32" i="7" s="1"/>
  <c r="AJ138" i="37"/>
  <c r="AO32" i="9" s="1"/>
  <c r="AI150" i="40"/>
  <c r="BV29" i="7" s="1"/>
  <c r="AJ150" i="40"/>
  <c r="BV29" i="9" s="1"/>
  <c r="AK150" i="40"/>
  <c r="BV87" i="9" s="1"/>
  <c r="AI161" i="40"/>
  <c r="CZ29" i="7" s="1"/>
  <c r="DB29" i="7" s="1"/>
  <c r="AK161" i="40"/>
  <c r="CZ87" i="9" s="1"/>
  <c r="DB87" i="9" s="1"/>
  <c r="AJ161" i="40"/>
  <c r="CZ29" i="9" s="1"/>
  <c r="DB29" i="9" s="1"/>
  <c r="AI150" i="45"/>
  <c r="BV24" i="7" s="1"/>
  <c r="AK150" i="45"/>
  <c r="BV82" i="9" s="1"/>
  <c r="AJ150" i="45"/>
  <c r="BV24" i="9" s="1"/>
  <c r="AI141" i="41"/>
  <c r="AX28" i="7" s="1"/>
  <c r="AZ28" i="7" s="1"/>
  <c r="EL79" i="9"/>
  <c r="EK79" i="9"/>
  <c r="AB145" i="53"/>
  <c r="AB146" i="53"/>
  <c r="AB147" i="53"/>
  <c r="AJ135" i="55"/>
  <c r="AF14" i="9" s="1"/>
  <c r="AH14" i="9" s="1"/>
  <c r="AK135" i="55"/>
  <c r="AF72" i="9" s="1"/>
  <c r="AH72" i="9" s="1"/>
  <c r="AI135" i="55"/>
  <c r="AF14" i="7" s="1"/>
  <c r="AH14" i="7" s="1"/>
  <c r="AI144" i="19"/>
  <c r="Z146" i="19"/>
  <c r="Z145" i="19"/>
  <c r="Z147" i="19"/>
  <c r="AJ147" i="64"/>
  <c r="BM55" i="9" s="1"/>
  <c r="BO55" i="9" s="1"/>
  <c r="AB124" i="57"/>
  <c r="AB125" i="57" s="1"/>
  <c r="AB175" i="57"/>
  <c r="CD36" i="9"/>
  <c r="CC36" i="9"/>
  <c r="AS42" i="9"/>
  <c r="AT42" i="9"/>
  <c r="DW31" i="7"/>
  <c r="DV31" i="7"/>
  <c r="AC164" i="53"/>
  <c r="AC165" i="53" s="1"/>
  <c r="DV52" i="9"/>
  <c r="DW52" i="9"/>
  <c r="AK135" i="25"/>
  <c r="AF102" i="9" s="1"/>
  <c r="AJ135" i="25"/>
  <c r="AF44" i="9" s="1"/>
  <c r="AI135" i="25"/>
  <c r="AF44" i="7" s="1"/>
  <c r="AK150" i="58"/>
  <c r="BV69" i="9" s="1"/>
  <c r="AJ150" i="58"/>
  <c r="BV11" i="9" s="1"/>
  <c r="AI150" i="58"/>
  <c r="BV11" i="7" s="1"/>
  <c r="EL36" i="7"/>
  <c r="EK36" i="7"/>
  <c r="AG35" i="9"/>
  <c r="AH35" i="9"/>
  <c r="DF100" i="9"/>
  <c r="EK95" i="9"/>
  <c r="EL95" i="9"/>
  <c r="AB91" i="9"/>
  <c r="AA91" i="9"/>
  <c r="Q89" i="9"/>
  <c r="AK129" i="38"/>
  <c r="X49" i="9"/>
  <c r="Y49" i="9"/>
  <c r="AA36" i="7"/>
  <c r="AB36" i="7"/>
  <c r="AJ162" i="32"/>
  <c r="DC37" i="9" s="1"/>
  <c r="AK162" i="32"/>
  <c r="DC95" i="9" s="1"/>
  <c r="CU41" i="7"/>
  <c r="CV41" i="7"/>
  <c r="AK147" i="27"/>
  <c r="BM100" i="9" s="1"/>
  <c r="AJ147" i="27"/>
  <c r="BM42" i="9" s="1"/>
  <c r="CC89" i="9"/>
  <c r="CD89" i="9"/>
  <c r="AC147" i="39"/>
  <c r="AC145" i="39"/>
  <c r="AC146" i="39"/>
  <c r="AY42" i="9"/>
  <c r="AZ42" i="9"/>
  <c r="AC164" i="21"/>
  <c r="AC165" i="21"/>
  <c r="AZ100" i="9"/>
  <c r="AY100" i="9"/>
  <c r="Z149" i="30"/>
  <c r="AI148" i="30"/>
  <c r="BP39" i="7" s="1"/>
  <c r="CH79" i="9"/>
  <c r="AJ143" i="33"/>
  <c r="BD36" i="9" s="1"/>
  <c r="AK143" i="33"/>
  <c r="BD94" i="9" s="1"/>
  <c r="AE93" i="9"/>
  <c r="AD93" i="9"/>
  <c r="K85" i="9"/>
  <c r="AK126" i="42"/>
  <c r="AJ162" i="58"/>
  <c r="DC11" i="9" s="1"/>
  <c r="DE11" i="9" s="1"/>
  <c r="AI162" i="58"/>
  <c r="DC11" i="7" s="1"/>
  <c r="DE11" i="7" s="1"/>
  <c r="AK162" i="58"/>
  <c r="DC69" i="9" s="1"/>
  <c r="DE69" i="9" s="1"/>
  <c r="AI158" i="58"/>
  <c r="CQ11" i="7" s="1"/>
  <c r="CS11" i="7" s="1"/>
  <c r="AK158" i="58"/>
  <c r="CQ69" i="9" s="1"/>
  <c r="CS69" i="9" s="1"/>
  <c r="AJ158" i="58"/>
  <c r="CQ11" i="9" s="1"/>
  <c r="CS11" i="9" s="1"/>
  <c r="Z164" i="31"/>
  <c r="Z165" i="31" s="1"/>
  <c r="AI163" i="31"/>
  <c r="AB147" i="62"/>
  <c r="AB145" i="62"/>
  <c r="AB146" i="62"/>
  <c r="DV74" i="9"/>
  <c r="DW74" i="9"/>
  <c r="BC10" i="9"/>
  <c r="M37" i="9"/>
  <c r="L37" i="9"/>
  <c r="Y103" i="9"/>
  <c r="X103" i="9"/>
  <c r="BU42" i="9"/>
  <c r="BT42" i="9"/>
  <c r="BQ13" i="7"/>
  <c r="BR13" i="7"/>
  <c r="F46" i="7"/>
  <c r="G46" i="7"/>
  <c r="AP43" i="9"/>
  <c r="AQ43" i="9"/>
  <c r="AI145" i="27"/>
  <c r="BG42" i="7" s="1"/>
  <c r="AK145" i="27"/>
  <c r="AJ145" i="27"/>
  <c r="CS24" i="9"/>
  <c r="CR24" i="9"/>
  <c r="EK54" i="9"/>
  <c r="EL54" i="9"/>
  <c r="DF34" i="9"/>
  <c r="AJ163" i="35"/>
  <c r="CX51" i="9"/>
  <c r="CY51" i="9"/>
  <c r="AK136" i="42"/>
  <c r="AI85" i="9" s="1"/>
  <c r="AK85" i="9" s="1"/>
  <c r="AJ136" i="42"/>
  <c r="AI27" i="9" s="1"/>
  <c r="AK27" i="9" s="1"/>
  <c r="BQ40" i="9"/>
  <c r="BR40" i="9"/>
  <c r="AK152" i="53"/>
  <c r="CB74" i="9" s="1"/>
  <c r="CD74" i="9" s="1"/>
  <c r="AI152" i="53"/>
  <c r="CB16" i="7" s="1"/>
  <c r="CD16" i="7" s="1"/>
  <c r="AJ152" i="53"/>
  <c r="CB16" i="9" s="1"/>
  <c r="CD16" i="9" s="1"/>
  <c r="AJ142" i="53"/>
  <c r="BA16" i="9" s="1"/>
  <c r="BC16" i="9" s="1"/>
  <c r="AI142" i="53"/>
  <c r="BA16" i="7" s="1"/>
  <c r="BC16" i="7" s="1"/>
  <c r="AK142" i="53"/>
  <c r="BA74" i="9" s="1"/>
  <c r="BC74" i="9" s="1"/>
  <c r="AK137" i="53"/>
  <c r="AL74" i="9" s="1"/>
  <c r="AI137" i="53"/>
  <c r="AL16" i="7" s="1"/>
  <c r="AJ137" i="53"/>
  <c r="AL16" i="9" s="1"/>
  <c r="Z124" i="41"/>
  <c r="Z125" i="41" s="1"/>
  <c r="AI123" i="41"/>
  <c r="Z154" i="51"/>
  <c r="AI154" i="51" s="1"/>
  <c r="AI156" i="51"/>
  <c r="CK18" i="7" s="1"/>
  <c r="CM18" i="7" s="1"/>
  <c r="AK156" i="51"/>
  <c r="AJ156" i="51"/>
  <c r="AN14" i="9"/>
  <c r="AM14" i="9"/>
  <c r="Q84" i="9"/>
  <c r="S84" i="9" s="1"/>
  <c r="V48" i="7"/>
  <c r="U48" i="7"/>
  <c r="BQ93" i="9"/>
  <c r="BR93" i="9"/>
  <c r="AC146" i="50"/>
  <c r="AC147" i="50"/>
  <c r="AC145" i="50"/>
  <c r="EK49" i="7"/>
  <c r="EL49" i="7"/>
  <c r="Y91" i="9"/>
  <c r="X91" i="9"/>
  <c r="AB146" i="33"/>
  <c r="AB147" i="33"/>
  <c r="AB145" i="33"/>
  <c r="AM100" i="9"/>
  <c r="AN100" i="9"/>
  <c r="AC164" i="59"/>
  <c r="AC165" i="59" s="1"/>
  <c r="DT10" i="7"/>
  <c r="DS10" i="7"/>
  <c r="CD103" i="9"/>
  <c r="CC103" i="9"/>
  <c r="CH86" i="9"/>
  <c r="T176" i="21"/>
  <c r="BP12" i="7"/>
  <c r="AK148" i="57"/>
  <c r="BP70" i="9" s="1"/>
  <c r="E44" i="9"/>
  <c r="DV39" i="7"/>
  <c r="DW39" i="7"/>
  <c r="DB30" i="7"/>
  <c r="DA30" i="7"/>
  <c r="DA56" i="7" s="1"/>
  <c r="H20" i="6" s="1"/>
  <c r="AK140" i="57"/>
  <c r="AU70" i="9" s="1"/>
  <c r="AJ140" i="57"/>
  <c r="AU12" i="9" s="1"/>
  <c r="AI140" i="57"/>
  <c r="AU12" i="7" s="1"/>
  <c r="AD47" i="9"/>
  <c r="AE47" i="9"/>
  <c r="BU53" i="9"/>
  <c r="BT53" i="9"/>
  <c r="CU98" i="9"/>
  <c r="CV98" i="9"/>
  <c r="AI139" i="31"/>
  <c r="AR38" i="7" s="1"/>
  <c r="AK139" i="31"/>
  <c r="AR96" i="9" s="1"/>
  <c r="AJ139" i="31"/>
  <c r="AR38" i="9" s="1"/>
  <c r="M35" i="7"/>
  <c r="L35" i="7"/>
  <c r="AW24" i="7"/>
  <c r="AV24" i="7"/>
  <c r="Q176" i="37"/>
  <c r="AI176" i="37" s="1"/>
  <c r="R47" i="9"/>
  <c r="S47" i="9"/>
  <c r="CU46" i="7"/>
  <c r="CV46" i="7"/>
  <c r="EB45" i="9"/>
  <c r="EC45" i="9"/>
  <c r="S40" i="7"/>
  <c r="R40" i="7"/>
  <c r="EF85" i="9"/>
  <c r="EE85" i="9"/>
  <c r="AC125" i="44"/>
  <c r="AC124" i="44"/>
  <c r="AC145" i="61"/>
  <c r="AC147" i="61"/>
  <c r="AC146" i="61"/>
  <c r="AJ169" i="25"/>
  <c r="DU44" i="9" s="1"/>
  <c r="AK169" i="25"/>
  <c r="DU102" i="9" s="1"/>
  <c r="AI169" i="25"/>
  <c r="DU44" i="7" s="1"/>
  <c r="AI141" i="32"/>
  <c r="AX37" i="7" s="1"/>
  <c r="DB36" i="9"/>
  <c r="DA36" i="9"/>
  <c r="DZ30" i="7"/>
  <c r="DY30" i="7"/>
  <c r="AB164" i="46"/>
  <c r="AB165" i="46" s="1"/>
  <c r="AK161" i="48"/>
  <c r="CZ79" i="9" s="1"/>
  <c r="DB79" i="9" s="1"/>
  <c r="AI161" i="48"/>
  <c r="CZ21" i="7" s="1"/>
  <c r="DB21" i="7" s="1"/>
  <c r="AJ161" i="48"/>
  <c r="CZ21" i="9" s="1"/>
  <c r="DB21" i="9" s="1"/>
  <c r="AJ142" i="48"/>
  <c r="BA21" i="9" s="1"/>
  <c r="BC21" i="9" s="1"/>
  <c r="AK142" i="48"/>
  <c r="BA79" i="9" s="1"/>
  <c r="BC79" i="9" s="1"/>
  <c r="AJ140" i="48"/>
  <c r="AU21" i="9" s="1"/>
  <c r="AI140" i="48"/>
  <c r="AU21" i="7" s="1"/>
  <c r="AK140" i="48"/>
  <c r="AU79" i="9" s="1"/>
  <c r="AK131" i="51"/>
  <c r="AJ131" i="51"/>
  <c r="AK139" i="28"/>
  <c r="AR99" i="9" s="1"/>
  <c r="AJ139" i="28"/>
  <c r="AR41" i="9" s="1"/>
  <c r="AI139" i="28"/>
  <c r="AR41" i="7" s="1"/>
  <c r="DD98" i="9"/>
  <c r="DE98" i="9"/>
  <c r="AT36" i="9"/>
  <c r="AS36" i="9"/>
  <c r="AB124" i="56"/>
  <c r="AB125" i="56"/>
  <c r="AJ130" i="42"/>
  <c r="AI133" i="42"/>
  <c r="Z27" i="7" s="1"/>
  <c r="AB27" i="7" s="1"/>
  <c r="AK168" i="59"/>
  <c r="DR68" i="9" s="1"/>
  <c r="AJ152" i="57"/>
  <c r="CB12" i="9" s="1"/>
  <c r="CD12" i="9" s="1"/>
  <c r="AI152" i="57"/>
  <c r="CB12" i="7" s="1"/>
  <c r="CD12" i="7" s="1"/>
  <c r="AK152" i="57"/>
  <c r="CB70" i="9" s="1"/>
  <c r="CD70" i="9" s="1"/>
  <c r="DB51" i="9"/>
  <c r="DA51" i="9"/>
  <c r="DW112" i="9"/>
  <c r="DV112" i="9"/>
  <c r="DD36" i="9"/>
  <c r="DE36" i="9"/>
  <c r="BB42" i="9"/>
  <c r="BC42" i="9"/>
  <c r="AC164" i="54"/>
  <c r="AC165" i="54"/>
  <c r="AK138" i="54"/>
  <c r="AO73" i="9" s="1"/>
  <c r="AQ73" i="9" s="1"/>
  <c r="AI138" i="54"/>
  <c r="AO15" i="7" s="1"/>
  <c r="AQ15" i="7" s="1"/>
  <c r="AJ138" i="54"/>
  <c r="AO15" i="9" s="1"/>
  <c r="AQ15" i="9" s="1"/>
  <c r="AI141" i="54"/>
  <c r="AX15" i="7" s="1"/>
  <c r="AZ15" i="7" s="1"/>
  <c r="AJ140" i="54"/>
  <c r="AU15" i="9" s="1"/>
  <c r="AI140" i="54"/>
  <c r="AU15" i="7" s="1"/>
  <c r="AK140" i="54"/>
  <c r="AU73" i="9" s="1"/>
  <c r="AI174" i="59"/>
  <c r="EJ10" i="7" s="1"/>
  <c r="AK174" i="59"/>
  <c r="EJ68" i="9" s="1"/>
  <c r="BX10" i="7"/>
  <c r="BW10" i="7"/>
  <c r="CP68" i="9"/>
  <c r="AI138" i="58"/>
  <c r="AO11" i="7" s="1"/>
  <c r="AQ11" i="7" s="1"/>
  <c r="AK138" i="58"/>
  <c r="AO69" i="9" s="1"/>
  <c r="AQ69" i="9" s="1"/>
  <c r="AJ138" i="58"/>
  <c r="AO11" i="9" s="1"/>
  <c r="AQ11" i="9" s="1"/>
  <c r="X43" i="7"/>
  <c r="Y43" i="7"/>
  <c r="AY46" i="7"/>
  <c r="AZ46" i="7"/>
  <c r="F43" i="7"/>
  <c r="G43" i="7"/>
  <c r="AJ151" i="51"/>
  <c r="BY18" i="9" s="1"/>
  <c r="AI151" i="51"/>
  <c r="BY18" i="7" s="1"/>
  <c r="AK151" i="51"/>
  <c r="BY76" i="9" s="1"/>
  <c r="CS97" i="9"/>
  <c r="CR97" i="9"/>
  <c r="AD90" i="9"/>
  <c r="AE90" i="9"/>
  <c r="CP89" i="9"/>
  <c r="CO89" i="9"/>
  <c r="AI143" i="26"/>
  <c r="BD43" i="7" s="1"/>
  <c r="AK143" i="26"/>
  <c r="BD101" i="9" s="1"/>
  <c r="AC164" i="52"/>
  <c r="AC165" i="52" s="1"/>
  <c r="CA86" i="9"/>
  <c r="BZ86" i="9"/>
  <c r="AT105" i="9"/>
  <c r="AS105" i="9"/>
  <c r="DF82" i="9"/>
  <c r="DN15" i="9"/>
  <c r="DM15" i="9"/>
  <c r="AJ138" i="40"/>
  <c r="AO29" i="9" s="1"/>
  <c r="AI138" i="40"/>
  <c r="AO29" i="7" s="1"/>
  <c r="AK138" i="40"/>
  <c r="AO87" i="9" s="1"/>
  <c r="AQ38" i="7"/>
  <c r="AP38" i="7"/>
  <c r="BZ22" i="7"/>
  <c r="CA22" i="7"/>
  <c r="Z164" i="47"/>
  <c r="Z165" i="47"/>
  <c r="AI163" i="47"/>
  <c r="AB154" i="48"/>
  <c r="Z175" i="64"/>
  <c r="AZ39" i="7"/>
  <c r="AY39" i="7"/>
  <c r="BU22" i="9"/>
  <c r="BT22" i="9"/>
  <c r="AI132" i="35"/>
  <c r="W34" i="7" s="1"/>
  <c r="DM75" i="9"/>
  <c r="DN75" i="9"/>
  <c r="CA94" i="9"/>
  <c r="BZ94" i="9"/>
  <c r="Q42" i="9"/>
  <c r="EL31" i="7"/>
  <c r="EK31" i="7"/>
  <c r="Z157" i="52"/>
  <c r="Z152" i="52"/>
  <c r="Z150" i="52"/>
  <c r="Z168" i="52"/>
  <c r="Z143" i="52"/>
  <c r="Z162" i="52"/>
  <c r="Z151" i="52"/>
  <c r="Z141" i="52"/>
  <c r="Z123" i="52"/>
  <c r="Z153" i="52"/>
  <c r="Z172" i="52"/>
  <c r="Z134" i="52"/>
  <c r="Z142" i="52"/>
  <c r="Z170" i="52"/>
  <c r="Z128" i="52"/>
  <c r="Z136" i="52"/>
  <c r="Z174" i="52"/>
  <c r="Z135" i="52"/>
  <c r="Z158" i="52"/>
  <c r="Z144" i="52"/>
  <c r="Z138" i="52"/>
  <c r="Z139" i="52"/>
  <c r="Z133" i="52"/>
  <c r="Z171" i="52"/>
  <c r="Z140" i="52"/>
  <c r="Z137" i="52"/>
  <c r="CK16" i="9"/>
  <c r="CM16" i="9" s="1"/>
  <c r="AK171" i="56"/>
  <c r="EA71" i="9" s="1"/>
  <c r="AI171" i="56"/>
  <c r="EA13" i="7" s="1"/>
  <c r="AJ171" i="56"/>
  <c r="EA13" i="9" s="1"/>
  <c r="AK153" i="56"/>
  <c r="CE71" i="9" s="1"/>
  <c r="AJ153" i="56"/>
  <c r="CE13" i="9" s="1"/>
  <c r="AI153" i="56"/>
  <c r="CE13" i="7" s="1"/>
  <c r="BE110" i="9"/>
  <c r="BF110" i="9"/>
  <c r="AK156" i="58"/>
  <c r="AJ156" i="58"/>
  <c r="Z154" i="58"/>
  <c r="AI154" i="58" s="1"/>
  <c r="AI156" i="58"/>
  <c r="CK11" i="7" s="1"/>
  <c r="CM11" i="7" s="1"/>
  <c r="EH29" i="7"/>
  <c r="EI29" i="7"/>
  <c r="AJ170" i="59"/>
  <c r="DX10" i="9" s="1"/>
  <c r="AK170" i="59"/>
  <c r="DX68" i="9" s="1"/>
  <c r="AI170" i="59"/>
  <c r="DX10" i="7" s="1"/>
  <c r="AI137" i="59"/>
  <c r="AL10" i="7" s="1"/>
  <c r="AJ137" i="59"/>
  <c r="AL10" i="9" s="1"/>
  <c r="AK137" i="59"/>
  <c r="AL68" i="9" s="1"/>
  <c r="DE47" i="9"/>
  <c r="DD47" i="9"/>
  <c r="AQ45" i="9"/>
  <c r="AP45" i="9"/>
  <c r="BB45" i="7"/>
  <c r="BC45" i="7"/>
  <c r="DV46" i="7"/>
  <c r="DW46" i="7"/>
  <c r="BW85" i="9"/>
  <c r="BX85" i="9"/>
  <c r="AC130" i="58"/>
  <c r="AC131" i="58"/>
  <c r="AC132" i="58"/>
  <c r="DY96" i="9"/>
  <c r="DZ96" i="9"/>
  <c r="AK171" i="58"/>
  <c r="EA69" i="9" s="1"/>
  <c r="AI171" i="58"/>
  <c r="EA11" i="7" s="1"/>
  <c r="AJ171" i="58"/>
  <c r="EA11" i="9" s="1"/>
  <c r="AJ161" i="45"/>
  <c r="CZ24" i="9" s="1"/>
  <c r="DB24" i="9" s="1"/>
  <c r="AK161" i="45"/>
  <c r="CZ82" i="9" s="1"/>
  <c r="DB82" i="9" s="1"/>
  <c r="AI161" i="45"/>
  <c r="CZ24" i="7" s="1"/>
  <c r="DB24" i="7" s="1"/>
  <c r="AJ137" i="37"/>
  <c r="AL32" i="9" s="1"/>
  <c r="AK137" i="37"/>
  <c r="AL90" i="9" s="1"/>
  <c r="AI137" i="37"/>
  <c r="AL32" i="7" s="1"/>
  <c r="AK170" i="22"/>
  <c r="DX105" i="9" s="1"/>
  <c r="AI170" i="22"/>
  <c r="DX47" i="7" s="1"/>
  <c r="AJ170" i="22"/>
  <c r="DX47" i="9" s="1"/>
  <c r="BF105" i="9"/>
  <c r="BE105" i="9"/>
  <c r="AK129" i="26"/>
  <c r="Q101" i="9"/>
  <c r="CY40" i="9"/>
  <c r="CX40" i="9"/>
  <c r="EL39" i="7"/>
  <c r="EK39" i="7"/>
  <c r="EE37" i="9"/>
  <c r="EF37" i="9"/>
  <c r="AJ136" i="38"/>
  <c r="AI31" i="9" s="1"/>
  <c r="BZ30" i="7"/>
  <c r="CA30" i="7"/>
  <c r="AI168" i="57"/>
  <c r="DR12" i="7" s="1"/>
  <c r="BO43" i="7"/>
  <c r="BN43" i="7"/>
  <c r="BL48" i="7"/>
  <c r="BK48" i="7"/>
  <c r="AN46" i="7"/>
  <c r="AM46" i="7"/>
  <c r="V103" i="9"/>
  <c r="U103" i="9"/>
  <c r="CN24" i="9"/>
  <c r="AJ154" i="45"/>
  <c r="AN84" i="9"/>
  <c r="AM84" i="9"/>
  <c r="AJ139" i="44"/>
  <c r="AR25" i="9" s="1"/>
  <c r="AI139" i="44"/>
  <c r="AR25" i="7" s="1"/>
  <c r="AK139" i="44"/>
  <c r="AR83" i="9" s="1"/>
  <c r="AK138" i="51"/>
  <c r="AO76" i="9" s="1"/>
  <c r="AQ76" i="9" s="1"/>
  <c r="AI138" i="51"/>
  <c r="AO18" i="7" s="1"/>
  <c r="AQ18" i="7" s="1"/>
  <c r="AJ138" i="51"/>
  <c r="AO18" i="9" s="1"/>
  <c r="AQ18" i="9" s="1"/>
  <c r="AJ48" i="9"/>
  <c r="AK48" i="9"/>
  <c r="AK133" i="21"/>
  <c r="Z106" i="9" s="1"/>
  <c r="AJ133" i="21"/>
  <c r="Z48" i="9" s="1"/>
  <c r="L34" i="7"/>
  <c r="M34" i="7"/>
  <c r="BZ91" i="9"/>
  <c r="CA91" i="9"/>
  <c r="DY32" i="9"/>
  <c r="DZ32" i="9"/>
  <c r="Q30" i="9"/>
  <c r="AG107" i="9"/>
  <c r="AH107" i="9"/>
  <c r="BZ51" i="7"/>
  <c r="CA51" i="7"/>
  <c r="DO56" i="9"/>
  <c r="BR74" i="9"/>
  <c r="BQ74" i="9"/>
  <c r="AJ154" i="24"/>
  <c r="CH45" i="9"/>
  <c r="AW43" i="7"/>
  <c r="AV43" i="7"/>
  <c r="AH40" i="7"/>
  <c r="AG40" i="7"/>
  <c r="Q97" i="9"/>
  <c r="AK151" i="32"/>
  <c r="BY95" i="9" s="1"/>
  <c r="AI151" i="32"/>
  <c r="BY37" i="7" s="1"/>
  <c r="AJ151" i="32"/>
  <c r="BY37" i="9" s="1"/>
  <c r="CS90" i="9"/>
  <c r="CR90" i="9"/>
  <c r="BK32" i="7"/>
  <c r="BL32" i="7"/>
  <c r="Z165" i="40"/>
  <c r="Z164" i="40"/>
  <c r="AC175" i="44"/>
  <c r="AA146" i="44"/>
  <c r="AA145" i="44"/>
  <c r="AA147" i="44"/>
  <c r="AC128" i="47"/>
  <c r="AC126" i="47" s="1"/>
  <c r="AC141" i="47"/>
  <c r="AC171" i="47"/>
  <c r="AC161" i="47"/>
  <c r="AC140" i="47"/>
  <c r="AC137" i="47"/>
  <c r="AC142" i="47"/>
  <c r="AC150" i="47"/>
  <c r="AC170" i="47"/>
  <c r="AC144" i="47"/>
  <c r="AC174" i="47"/>
  <c r="AC139" i="47"/>
  <c r="AC138" i="47"/>
  <c r="AC151" i="47"/>
  <c r="AC134" i="47"/>
  <c r="AC163" i="47"/>
  <c r="AC158" i="47"/>
  <c r="AC159" i="47"/>
  <c r="AC136" i="47"/>
  <c r="AC156" i="47"/>
  <c r="AC123" i="47"/>
  <c r="AC153" i="47"/>
  <c r="AC172" i="47"/>
  <c r="AC168" i="47"/>
  <c r="AC135" i="47"/>
  <c r="AC133" i="47"/>
  <c r="AC157" i="47"/>
  <c r="AC143" i="47"/>
  <c r="AC152" i="47"/>
  <c r="AA172" i="47"/>
  <c r="AA141" i="47"/>
  <c r="AA158" i="47"/>
  <c r="AJ158" i="47" s="1"/>
  <c r="CQ22" i="9" s="1"/>
  <c r="AA144" i="47"/>
  <c r="AA163" i="47"/>
  <c r="AA142" i="47"/>
  <c r="AA152" i="47"/>
  <c r="AA143" i="47"/>
  <c r="AJ143" i="47" s="1"/>
  <c r="BD22" i="9" s="1"/>
  <c r="BF22" i="9" s="1"/>
  <c r="AA171" i="47"/>
  <c r="AA159" i="47"/>
  <c r="AA161" i="47"/>
  <c r="AA168" i="47"/>
  <c r="AA151" i="47"/>
  <c r="AA128" i="47"/>
  <c r="AA136" i="47"/>
  <c r="AA157" i="47"/>
  <c r="AA170" i="47"/>
  <c r="G58" i="8" s="1"/>
  <c r="AA134" i="47"/>
  <c r="AA135" i="47"/>
  <c r="AA140" i="47"/>
  <c r="AA139" i="47"/>
  <c r="G25" i="8" s="1"/>
  <c r="AA150" i="47"/>
  <c r="AA174" i="47"/>
  <c r="AA153" i="47"/>
  <c r="AA162" i="47"/>
  <c r="G49" i="8" s="1"/>
  <c r="AA156" i="47"/>
  <c r="AA137" i="47"/>
  <c r="AA133" i="47"/>
  <c r="G18" i="8" s="1"/>
  <c r="AA138" i="47"/>
  <c r="AA123" i="47"/>
  <c r="AA154" i="51"/>
  <c r="AA175" i="51" s="1"/>
  <c r="AA176" i="19"/>
  <c r="AA175" i="19"/>
  <c r="AD54" i="7"/>
  <c r="AE54" i="7"/>
  <c r="AB175" i="62"/>
  <c r="AI147" i="33"/>
  <c r="BM36" i="7" s="1"/>
  <c r="AJ147" i="33"/>
  <c r="BM36" i="9" s="1"/>
  <c r="AK147" i="33"/>
  <c r="BM94" i="9" s="1"/>
  <c r="AI127" i="23"/>
  <c r="K46" i="7" s="1"/>
  <c r="Z128" i="23"/>
  <c r="AJ174" i="24"/>
  <c r="EJ45" i="9" s="1"/>
  <c r="AI128" i="25"/>
  <c r="N44" i="7" s="1"/>
  <c r="AI147" i="29"/>
  <c r="BM40" i="7" s="1"/>
  <c r="AI137" i="32"/>
  <c r="AL37" i="7" s="1"/>
  <c r="AJ146" i="32"/>
  <c r="BJ37" i="9" s="1"/>
  <c r="DD93" i="9"/>
  <c r="DE93" i="9"/>
  <c r="AA165" i="43"/>
  <c r="AA176" i="43" s="1"/>
  <c r="AA154" i="46"/>
  <c r="AA175" i="46" s="1"/>
  <c r="AB145" i="18"/>
  <c r="AB146" i="18"/>
  <c r="AB147" i="18"/>
  <c r="CC104" i="9"/>
  <c r="CD104" i="9"/>
  <c r="CG102" i="9"/>
  <c r="CF102" i="9"/>
  <c r="CJ43" i="7"/>
  <c r="CI43" i="7"/>
  <c r="BL42" i="9"/>
  <c r="BK42" i="9"/>
  <c r="AV98" i="9"/>
  <c r="AW98" i="9"/>
  <c r="BN35" i="7"/>
  <c r="BO35" i="7"/>
  <c r="CA31" i="9"/>
  <c r="BZ31" i="9"/>
  <c r="AI159" i="41"/>
  <c r="CT28" i="7" s="1"/>
  <c r="CV28" i="7" s="1"/>
  <c r="AJ174" i="45"/>
  <c r="EJ24" i="9" s="1"/>
  <c r="AK174" i="45"/>
  <c r="EJ82" i="9" s="1"/>
  <c r="CH75" i="9"/>
  <c r="H110" i="9"/>
  <c r="AK123" i="61"/>
  <c r="AJ125" i="36"/>
  <c r="AK125" i="36"/>
  <c r="CU35" i="7"/>
  <c r="CV35" i="7"/>
  <c r="AK174" i="22"/>
  <c r="EJ105" i="9" s="1"/>
  <c r="AJ174" i="22"/>
  <c r="EJ47" i="9" s="1"/>
  <c r="Z176" i="23"/>
  <c r="AI176" i="23" s="1"/>
  <c r="BR103" i="9"/>
  <c r="BQ103" i="9"/>
  <c r="AJ152" i="25"/>
  <c r="CB44" i="9" s="1"/>
  <c r="AK152" i="25"/>
  <c r="CB102" i="9" s="1"/>
  <c r="AJ132" i="28"/>
  <c r="W41" i="9" s="1"/>
  <c r="AK132" i="28"/>
  <c r="W99" i="9" s="1"/>
  <c r="AJ134" i="32"/>
  <c r="AC37" i="9" s="1"/>
  <c r="AC145" i="37"/>
  <c r="AC147" i="37"/>
  <c r="AC146" i="37"/>
  <c r="K79" i="9"/>
  <c r="M79" i="9" s="1"/>
  <c r="AB175" i="18"/>
  <c r="AJ146" i="33"/>
  <c r="BJ36" i="9" s="1"/>
  <c r="AI142" i="34"/>
  <c r="BA35" i="7" s="1"/>
  <c r="AJ142" i="34"/>
  <c r="BA35" i="9" s="1"/>
  <c r="AK142" i="34"/>
  <c r="BA93" i="9" s="1"/>
  <c r="AK136" i="34"/>
  <c r="AI93" i="9" s="1"/>
  <c r="AI136" i="34"/>
  <c r="AI35" i="7" s="1"/>
  <c r="AJ136" i="34"/>
  <c r="AI35" i="9" s="1"/>
  <c r="AB34" i="9"/>
  <c r="AA34" i="9"/>
  <c r="AJ159" i="37"/>
  <c r="AK159" i="37"/>
  <c r="CT90" i="9" s="1"/>
  <c r="AN30" i="7"/>
  <c r="AM30" i="7"/>
  <c r="AC175" i="53"/>
  <c r="AC124" i="53"/>
  <c r="AC125" i="53" s="1"/>
  <c r="AI157" i="58"/>
  <c r="CN11" i="7" s="1"/>
  <c r="CP11" i="7" s="1"/>
  <c r="AJ98" i="9"/>
  <c r="AK98" i="9"/>
  <c r="DM38" i="9"/>
  <c r="DN38" i="9"/>
  <c r="AI141" i="37"/>
  <c r="AX32" i="7" s="1"/>
  <c r="AZ32" i="7" s="1"/>
  <c r="AI139" i="37"/>
  <c r="AR32" i="7" s="1"/>
  <c r="AJ126" i="44"/>
  <c r="K25" i="9"/>
  <c r="AI151" i="40"/>
  <c r="BY29" i="7" s="1"/>
  <c r="AI149" i="42"/>
  <c r="BS27" i="7" s="1"/>
  <c r="AK152" i="45"/>
  <c r="CB82" i="9" s="1"/>
  <c r="CD82" i="9" s="1"/>
  <c r="AJ152" i="45"/>
  <c r="CB24" i="9" s="1"/>
  <c r="CD24" i="9" s="1"/>
  <c r="AC162" i="47"/>
  <c r="Z163" i="52"/>
  <c r="AJ149" i="53"/>
  <c r="BS16" i="9" s="1"/>
  <c r="AJ162" i="63"/>
  <c r="DC54" i="9" s="1"/>
  <c r="AK162" i="63"/>
  <c r="DC112" i="9" s="1"/>
  <c r="DQ29" i="9"/>
  <c r="DP29" i="9"/>
  <c r="AK137" i="41"/>
  <c r="AL86" i="9" s="1"/>
  <c r="AJ137" i="41"/>
  <c r="AL28" i="9" s="1"/>
  <c r="AI137" i="41"/>
  <c r="AL28" i="7" s="1"/>
  <c r="Z175" i="41"/>
  <c r="AI170" i="42"/>
  <c r="DX27" i="7" s="1"/>
  <c r="AJ133" i="44"/>
  <c r="Z25" i="9" s="1"/>
  <c r="AB25" i="9" s="1"/>
  <c r="DP24" i="9"/>
  <c r="DQ24" i="9"/>
  <c r="AI142" i="48"/>
  <c r="BA21" i="7" s="1"/>
  <c r="BC21" i="7" s="1"/>
  <c r="AI172" i="57"/>
  <c r="ED12" i="7" s="1"/>
  <c r="AI139" i="20"/>
  <c r="AR49" i="7" s="1"/>
  <c r="AJ139" i="20"/>
  <c r="AR49" i="9" s="1"/>
  <c r="AK139" i="20"/>
  <c r="AR107" i="9" s="1"/>
  <c r="AI143" i="20"/>
  <c r="BD49" i="7" s="1"/>
  <c r="AJ162" i="55"/>
  <c r="DC14" i="9" s="1"/>
  <c r="DE14" i="9" s="1"/>
  <c r="AK162" i="55"/>
  <c r="DC72" i="9" s="1"/>
  <c r="DE72" i="9" s="1"/>
  <c r="AI162" i="55"/>
  <c r="DC14" i="7" s="1"/>
  <c r="DE14" i="7" s="1"/>
  <c r="AJ133" i="55"/>
  <c r="Z14" i="9" s="1"/>
  <c r="AB14" i="9" s="1"/>
  <c r="AK133" i="55"/>
  <c r="Z72" i="9" s="1"/>
  <c r="AB72" i="9" s="1"/>
  <c r="AI133" i="55"/>
  <c r="Z14" i="7" s="1"/>
  <c r="AB14" i="7" s="1"/>
  <c r="AM14" i="7"/>
  <c r="AN14" i="7"/>
  <c r="AK139" i="55"/>
  <c r="AR72" i="9" s="1"/>
  <c r="AJ139" i="55"/>
  <c r="AR14" i="9" s="1"/>
  <c r="AI139" i="55"/>
  <c r="AR14" i="7" s="1"/>
  <c r="AI172" i="55"/>
  <c r="ED14" i="7" s="1"/>
  <c r="AJ172" i="55"/>
  <c r="ED14" i="9" s="1"/>
  <c r="AK172" i="55"/>
  <c r="ED72" i="9" s="1"/>
  <c r="AI141" i="55"/>
  <c r="AX14" i="7" s="1"/>
  <c r="AZ14" i="7" s="1"/>
  <c r="AI159" i="55"/>
  <c r="CT14" i="7" s="1"/>
  <c r="CV14" i="7" s="1"/>
  <c r="AK159" i="55"/>
  <c r="CT72" i="9" s="1"/>
  <c r="CV72" i="9" s="1"/>
  <c r="AJ159" i="55"/>
  <c r="CT14" i="9" s="1"/>
  <c r="CV14" i="9" s="1"/>
  <c r="AK171" i="59"/>
  <c r="EA68" i="9" s="1"/>
  <c r="AJ171" i="59"/>
  <c r="EA10" i="9" s="1"/>
  <c r="AJ137" i="19"/>
  <c r="AL50" i="9" s="1"/>
  <c r="AK137" i="19"/>
  <c r="AL108" i="9" s="1"/>
  <c r="T51" i="9"/>
  <c r="AJ129" i="18"/>
  <c r="CH111" i="9"/>
  <c r="AK154" i="62"/>
  <c r="AK147" i="64"/>
  <c r="BM113" i="9" s="1"/>
  <c r="BO113" i="9" s="1"/>
  <c r="AJ148" i="56"/>
  <c r="BP13" i="9" s="1"/>
  <c r="AZ10" i="9"/>
  <c r="CN49" i="9"/>
  <c r="AJ154" i="20"/>
  <c r="AI131" i="19"/>
  <c r="T50" i="7" s="1"/>
  <c r="L49" i="7"/>
  <c r="M49" i="7"/>
  <c r="AJ129" i="63"/>
  <c r="Q54" i="9"/>
  <c r="AC175" i="42"/>
  <c r="CC94" i="9"/>
  <c r="CD94" i="9"/>
  <c r="AP42" i="7"/>
  <c r="AQ42" i="7"/>
  <c r="AS42" i="7"/>
  <c r="AT42" i="7"/>
  <c r="AA128" i="52"/>
  <c r="AA126" i="52" s="1"/>
  <c r="AA123" i="52"/>
  <c r="AA142" i="52"/>
  <c r="AA157" i="52"/>
  <c r="AA153" i="52"/>
  <c r="AA150" i="52"/>
  <c r="AA168" i="52"/>
  <c r="AA124" i="53"/>
  <c r="AA125" i="53" s="1"/>
  <c r="AA175" i="53"/>
  <c r="BG49" i="9"/>
  <c r="AP52" i="9"/>
  <c r="AQ52" i="9"/>
  <c r="BB52" i="7"/>
  <c r="BC52" i="7"/>
  <c r="BU29" i="9"/>
  <c r="BT29" i="9"/>
  <c r="CJ104" i="9"/>
  <c r="CI104" i="9"/>
  <c r="AB132" i="58"/>
  <c r="AB131" i="58"/>
  <c r="AB130" i="58"/>
  <c r="AI138" i="59"/>
  <c r="AO10" i="7" s="1"/>
  <c r="AK138" i="59"/>
  <c r="AO68" i="9" s="1"/>
  <c r="AJ138" i="59"/>
  <c r="AO10" i="9" s="1"/>
  <c r="DZ45" i="7"/>
  <c r="DY45" i="7"/>
  <c r="AN45" i="9"/>
  <c r="AM45" i="9"/>
  <c r="AC164" i="36"/>
  <c r="AC165" i="36" s="1"/>
  <c r="CR86" i="9"/>
  <c r="CS86" i="9"/>
  <c r="EL85" i="9"/>
  <c r="EK85" i="9"/>
  <c r="AC175" i="19"/>
  <c r="AC176" i="19"/>
  <c r="AK136" i="33"/>
  <c r="AI94" i="9" s="1"/>
  <c r="AJ136" i="33"/>
  <c r="AI36" i="9" s="1"/>
  <c r="AI136" i="33"/>
  <c r="AI36" i="7" s="1"/>
  <c r="L45" i="9"/>
  <c r="M45" i="9"/>
  <c r="AI174" i="58"/>
  <c r="EJ11" i="7" s="1"/>
  <c r="AJ174" i="58"/>
  <c r="EJ11" i="9" s="1"/>
  <c r="AK174" i="58"/>
  <c r="EJ69" i="9" s="1"/>
  <c r="AJ174" i="33"/>
  <c r="EJ36" i="9" s="1"/>
  <c r="BE90" i="9"/>
  <c r="BF90" i="9"/>
  <c r="AG93" i="9"/>
  <c r="AH93" i="9"/>
  <c r="BZ38" i="7"/>
  <c r="CA38" i="7"/>
  <c r="AI133" i="26"/>
  <c r="Z43" i="7" s="1"/>
  <c r="AJ133" i="26"/>
  <c r="Z43" i="9" s="1"/>
  <c r="AK133" i="26"/>
  <c r="Z101" i="9" s="1"/>
  <c r="DY39" i="9"/>
  <c r="DZ39" i="9"/>
  <c r="AJ174" i="32"/>
  <c r="EJ37" i="9" s="1"/>
  <c r="DP36" i="7"/>
  <c r="DQ36" i="7"/>
  <c r="AP31" i="9"/>
  <c r="AQ31" i="9"/>
  <c r="AB31" i="7"/>
  <c r="AA31" i="7"/>
  <c r="Z149" i="39"/>
  <c r="AK148" i="39"/>
  <c r="BP88" i="9" s="1"/>
  <c r="AJ148" i="39"/>
  <c r="BP30" i="9" s="1"/>
  <c r="AI148" i="39"/>
  <c r="BP30" i="7" s="1"/>
  <c r="AB33" i="7"/>
  <c r="AA33" i="7"/>
  <c r="Z164" i="57"/>
  <c r="Z165" i="57" s="1"/>
  <c r="AI163" i="57"/>
  <c r="AA164" i="51"/>
  <c r="AA165" i="51" s="1"/>
  <c r="AJ133" i="22"/>
  <c r="Z47" i="9" s="1"/>
  <c r="R105" i="9"/>
  <c r="S105" i="9"/>
  <c r="AB125" i="52"/>
  <c r="AB124" i="52"/>
  <c r="AI176" i="18"/>
  <c r="AQ30" i="7"/>
  <c r="AP30" i="7"/>
  <c r="AE44" i="9"/>
  <c r="AD44" i="9"/>
  <c r="AC154" i="48"/>
  <c r="BN110" i="9"/>
  <c r="BO110" i="9"/>
  <c r="AI168" i="51"/>
  <c r="DR18" i="7" s="1"/>
  <c r="CH98" i="9"/>
  <c r="AK154" i="29"/>
  <c r="AA93" i="9"/>
  <c r="AB93" i="9"/>
  <c r="DD33" i="9"/>
  <c r="DE33" i="9"/>
  <c r="AA124" i="45"/>
  <c r="AA125" i="45" s="1"/>
  <c r="AJ125" i="45" s="1"/>
  <c r="H24" i="9" s="1"/>
  <c r="J24" i="9" s="1"/>
  <c r="S53" i="9"/>
  <c r="R53" i="9"/>
  <c r="CM36" i="7"/>
  <c r="CL36" i="7"/>
  <c r="DT105" i="9"/>
  <c r="DS105" i="9"/>
  <c r="CV43" i="9"/>
  <c r="CU43" i="9"/>
  <c r="O40" i="7"/>
  <c r="P40" i="7"/>
  <c r="CD37" i="7"/>
  <c r="CC37" i="7"/>
  <c r="AB36" i="9"/>
  <c r="AA36" i="9"/>
  <c r="AC154" i="40"/>
  <c r="AC175" i="40" s="1"/>
  <c r="AC176" i="40" s="1"/>
  <c r="Z164" i="44"/>
  <c r="Z165" i="44"/>
  <c r="AI135" i="44"/>
  <c r="AF25" i="7" s="1"/>
  <c r="AH25" i="7" s="1"/>
  <c r="AJ135" i="44"/>
  <c r="AF25" i="9" s="1"/>
  <c r="AH25" i="9" s="1"/>
  <c r="AK135" i="44"/>
  <c r="AF83" i="9" s="1"/>
  <c r="AH83" i="9" s="1"/>
  <c r="AI136" i="45"/>
  <c r="AI24" i="7" s="1"/>
  <c r="AK24" i="7" s="1"/>
  <c r="AJ136" i="45"/>
  <c r="AI24" i="9" s="1"/>
  <c r="AK24" i="9" s="1"/>
  <c r="AK136" i="45"/>
  <c r="AI82" i="9" s="1"/>
  <c r="AK82" i="9" s="1"/>
  <c r="AK142" i="45"/>
  <c r="BA82" i="9" s="1"/>
  <c r="BC82" i="9" s="1"/>
  <c r="AJ142" i="45"/>
  <c r="BA24" i="9" s="1"/>
  <c r="BC24" i="9" s="1"/>
  <c r="AI142" i="45"/>
  <c r="BA24" i="7" s="1"/>
  <c r="BC24" i="7" s="1"/>
  <c r="AA165" i="64"/>
  <c r="AG36" i="7"/>
  <c r="AH36" i="7"/>
  <c r="AI133" i="23"/>
  <c r="Z46" i="7" s="1"/>
  <c r="AJ133" i="23"/>
  <c r="Z46" i="9" s="1"/>
  <c r="BT102" i="9"/>
  <c r="BU102" i="9"/>
  <c r="AK127" i="25"/>
  <c r="AJ164" i="26"/>
  <c r="AA175" i="32"/>
  <c r="AA176" i="32"/>
  <c r="AA124" i="49"/>
  <c r="AA125" i="49" s="1"/>
  <c r="AA175" i="49"/>
  <c r="AI125" i="18"/>
  <c r="H51" i="7" s="1"/>
  <c r="AJ125" i="18"/>
  <c r="CJ28" i="9"/>
  <c r="CI28" i="9"/>
  <c r="P39" i="9"/>
  <c r="O39" i="9"/>
  <c r="DF51" i="9"/>
  <c r="AK169" i="23"/>
  <c r="DU104" i="9" s="1"/>
  <c r="Z176" i="26"/>
  <c r="Z175" i="26"/>
  <c r="CV42" i="9"/>
  <c r="CU42" i="9"/>
  <c r="AN98" i="9"/>
  <c r="AM98" i="9"/>
  <c r="AI141" i="31"/>
  <c r="AX38" i="7" s="1"/>
  <c r="AK141" i="31"/>
  <c r="AX96" i="9" s="1"/>
  <c r="AJ128" i="35"/>
  <c r="N34" i="9" s="1"/>
  <c r="AK128" i="35"/>
  <c r="CC31" i="9"/>
  <c r="CD31" i="9"/>
  <c r="CV31" i="7"/>
  <c r="CU31" i="7"/>
  <c r="EF83" i="9"/>
  <c r="EE83" i="9"/>
  <c r="AI128" i="27"/>
  <c r="N42" i="7" s="1"/>
  <c r="K106" i="9"/>
  <c r="AC164" i="22"/>
  <c r="AC165" i="22" s="1"/>
  <c r="AJ146" i="22"/>
  <c r="BJ47" i="9" s="1"/>
  <c r="AK146" i="22"/>
  <c r="EC40" i="9"/>
  <c r="EB40" i="9"/>
  <c r="CU38" i="9"/>
  <c r="CV38" i="9"/>
  <c r="AK126" i="39"/>
  <c r="K88" i="9"/>
  <c r="EB97" i="9"/>
  <c r="EC97" i="9"/>
  <c r="AJ138" i="33"/>
  <c r="AO36" i="9" s="1"/>
  <c r="AK138" i="33"/>
  <c r="AO94" i="9" s="1"/>
  <c r="AI138" i="33"/>
  <c r="AO36" i="7" s="1"/>
  <c r="AD35" i="9"/>
  <c r="AE35" i="9"/>
  <c r="AJ132" i="40"/>
  <c r="AK132" i="40"/>
  <c r="AI168" i="58"/>
  <c r="DR11" i="7" s="1"/>
  <c r="AK168" i="58"/>
  <c r="DR69" i="9" s="1"/>
  <c r="Z146" i="58"/>
  <c r="Z147" i="58"/>
  <c r="AI147" i="58" s="1"/>
  <c r="BM11" i="7" s="1"/>
  <c r="BO11" i="7" s="1"/>
  <c r="Z145" i="58"/>
  <c r="AI144" i="58"/>
  <c r="AJ137" i="58"/>
  <c r="AL11" i="9" s="1"/>
  <c r="AK137" i="58"/>
  <c r="AL69" i="9" s="1"/>
  <c r="AI137" i="58"/>
  <c r="AL11" i="7" s="1"/>
  <c r="Z126" i="58"/>
  <c r="AI126" i="58" s="1"/>
  <c r="AI128" i="58"/>
  <c r="Z124" i="58"/>
  <c r="AI123" i="58"/>
  <c r="AH38" i="7"/>
  <c r="AG38" i="7"/>
  <c r="EK92" i="9"/>
  <c r="EL92" i="9"/>
  <c r="CY31" i="9"/>
  <c r="CX31" i="9"/>
  <c r="CX56" i="9" s="1"/>
  <c r="CS88" i="9"/>
  <c r="CR88" i="9"/>
  <c r="AK147" i="44"/>
  <c r="BM83" i="9" s="1"/>
  <c r="BO83" i="9" s="1"/>
  <c r="AB124" i="47"/>
  <c r="AB125" i="47"/>
  <c r="AB175" i="47"/>
  <c r="AB133" i="54"/>
  <c r="AV49" i="9"/>
  <c r="AW49" i="9"/>
  <c r="AK161" i="55"/>
  <c r="CZ72" i="9" s="1"/>
  <c r="DB72" i="9" s="1"/>
  <c r="AV50" i="9"/>
  <c r="AW50" i="9"/>
  <c r="AH104" i="9"/>
  <c r="AG104" i="9"/>
  <c r="CY101" i="9"/>
  <c r="CX101" i="9"/>
  <c r="Y40" i="9"/>
  <c r="X40" i="9"/>
  <c r="AI176" i="32"/>
  <c r="CK36" i="9"/>
  <c r="AJ154" i="33"/>
  <c r="CU88" i="9"/>
  <c r="CV88" i="9"/>
  <c r="CD91" i="9"/>
  <c r="CC91" i="9"/>
  <c r="H47" i="7"/>
  <c r="AJ125" i="22"/>
  <c r="AI164" i="23"/>
  <c r="DF46" i="7" s="1"/>
  <c r="AK164" i="23"/>
  <c r="AJ164" i="23"/>
  <c r="W45" i="9"/>
  <c r="AJ129" i="24"/>
  <c r="U92" i="9"/>
  <c r="V92" i="9"/>
  <c r="P88" i="9"/>
  <c r="O88" i="9"/>
  <c r="AI172" i="40"/>
  <c r="ED29" i="7" s="1"/>
  <c r="AJ172" i="40"/>
  <c r="ED29" i="9" s="1"/>
  <c r="AK172" i="40"/>
  <c r="ED87" i="9" s="1"/>
  <c r="AI149" i="19"/>
  <c r="BS50" i="7" s="1"/>
  <c r="AY102" i="9"/>
  <c r="AZ102" i="9"/>
  <c r="BL42" i="7"/>
  <c r="BK42" i="7"/>
  <c r="Z147" i="30"/>
  <c r="Z145" i="30"/>
  <c r="Z146" i="30"/>
  <c r="BQ27" i="7"/>
  <c r="BR27" i="7"/>
  <c r="AB175" i="43"/>
  <c r="AB176" i="43" s="1"/>
  <c r="CR82" i="9"/>
  <c r="CS82" i="9"/>
  <c r="DG51" i="7"/>
  <c r="DH51" i="7"/>
  <c r="AI162" i="30"/>
  <c r="DC39" i="7" s="1"/>
  <c r="AJ162" i="30"/>
  <c r="DC39" i="9" s="1"/>
  <c r="AI143" i="31"/>
  <c r="BD38" i="7" s="1"/>
  <c r="AB175" i="40"/>
  <c r="AB176" i="40" s="1"/>
  <c r="BX86" i="9"/>
  <c r="BW86" i="9"/>
  <c r="AJ143" i="44"/>
  <c r="BD25" i="9" s="1"/>
  <c r="BF25" i="9" s="1"/>
  <c r="AK143" i="44"/>
  <c r="BD83" i="9" s="1"/>
  <c r="BF83" i="9" s="1"/>
  <c r="CG24" i="9"/>
  <c r="CF24" i="9"/>
  <c r="AP50" i="9"/>
  <c r="AQ50" i="9"/>
  <c r="BQ80" i="9"/>
  <c r="BR80" i="9"/>
  <c r="AB168" i="54"/>
  <c r="DY108" i="9"/>
  <c r="DZ108" i="9"/>
  <c r="DZ110" i="9"/>
  <c r="DY110" i="9"/>
  <c r="AI174" i="57"/>
  <c r="AJ141" i="42"/>
  <c r="AX27" i="9" s="1"/>
  <c r="AZ27" i="9" s="1"/>
  <c r="AI141" i="42"/>
  <c r="AX27" i="7" s="1"/>
  <c r="AZ27" i="7" s="1"/>
  <c r="CF32" i="9"/>
  <c r="CG32" i="9"/>
  <c r="Z164" i="53"/>
  <c r="AI163" i="53"/>
  <c r="Z165" i="53"/>
  <c r="AI157" i="53"/>
  <c r="CN16" i="7" s="1"/>
  <c r="AI171" i="53"/>
  <c r="EA16" i="7" s="1"/>
  <c r="AJ171" i="53"/>
  <c r="EA16" i="9" s="1"/>
  <c r="AK171" i="53"/>
  <c r="EA74" i="9" s="1"/>
  <c r="AK140" i="53"/>
  <c r="AU74" i="9" s="1"/>
  <c r="AI140" i="53"/>
  <c r="AU16" i="7" s="1"/>
  <c r="AJ140" i="53"/>
  <c r="AU16" i="9" s="1"/>
  <c r="AI162" i="53"/>
  <c r="DC16" i="7" s="1"/>
  <c r="DE16" i="7" s="1"/>
  <c r="AK162" i="53"/>
  <c r="DC74" i="9" s="1"/>
  <c r="DE74" i="9" s="1"/>
  <c r="AJ162" i="53"/>
  <c r="DC16" i="9" s="1"/>
  <c r="DE16" i="9" s="1"/>
  <c r="AI128" i="53"/>
  <c r="N16" i="7" s="1"/>
  <c r="P16" i="7" s="1"/>
  <c r="Z126" i="53"/>
  <c r="AI126" i="53" s="1"/>
  <c r="AI134" i="53"/>
  <c r="AC16" i="7" s="1"/>
  <c r="AE16" i="7" s="1"/>
  <c r="AI135" i="53"/>
  <c r="AF16" i="7" s="1"/>
  <c r="AH16" i="7" s="1"/>
  <c r="AJ135" i="53"/>
  <c r="AF16" i="9" s="1"/>
  <c r="AH16" i="9" s="1"/>
  <c r="AK135" i="53"/>
  <c r="AF74" i="9" s="1"/>
  <c r="AH74" i="9" s="1"/>
  <c r="AB124" i="42"/>
  <c r="AJ148" i="58"/>
  <c r="BP11" i="9" s="1"/>
  <c r="AI135" i="41"/>
  <c r="AF28" i="7" s="1"/>
  <c r="AH28" i="7" s="1"/>
  <c r="AI144" i="41"/>
  <c r="Z146" i="41"/>
  <c r="Z147" i="41"/>
  <c r="Z145" i="41"/>
  <c r="AJ153" i="51"/>
  <c r="CE18" i="9" s="1"/>
  <c r="AI153" i="51"/>
  <c r="CE18" i="7" s="1"/>
  <c r="AK153" i="51"/>
  <c r="CE76" i="9" s="1"/>
  <c r="AI123" i="51"/>
  <c r="Z124" i="51"/>
  <c r="Z125" i="51" s="1"/>
  <c r="AJ150" i="51"/>
  <c r="BV18" i="9" s="1"/>
  <c r="AK150" i="51"/>
  <c r="BV76" i="9" s="1"/>
  <c r="AI150" i="51"/>
  <c r="BV18" i="7" s="1"/>
  <c r="AK134" i="51"/>
  <c r="AC76" i="9" s="1"/>
  <c r="AE76" i="9" s="1"/>
  <c r="AJ134" i="51"/>
  <c r="AC18" i="9" s="1"/>
  <c r="AE18" i="9" s="1"/>
  <c r="AI134" i="51"/>
  <c r="AC18" i="7" s="1"/>
  <c r="AE18" i="7" s="1"/>
  <c r="AI139" i="51"/>
  <c r="AR18" i="7" s="1"/>
  <c r="AB154" i="59"/>
  <c r="AB175" i="59" s="1"/>
  <c r="AK137" i="55"/>
  <c r="AL72" i="9" s="1"/>
  <c r="AI136" i="19"/>
  <c r="AI50" i="7" s="1"/>
  <c r="AI139" i="19"/>
  <c r="AR50" i="7" s="1"/>
  <c r="AJ139" i="19"/>
  <c r="AR50" i="9" s="1"/>
  <c r="AK139" i="19"/>
  <c r="AR108" i="9" s="1"/>
  <c r="AG37" i="7"/>
  <c r="AH37" i="7"/>
  <c r="CA35" i="9"/>
  <c r="BZ35" i="9"/>
  <c r="AJ130" i="43"/>
  <c r="K19" i="9"/>
  <c r="M19" i="9" s="1"/>
  <c r="O97" i="9"/>
  <c r="P97" i="9"/>
  <c r="CA100" i="9"/>
  <c r="BZ100" i="9"/>
  <c r="AJ126" i="43"/>
  <c r="K26" i="9"/>
  <c r="K11" i="9"/>
  <c r="AI169" i="20"/>
  <c r="DU49" i="7" s="1"/>
  <c r="AJ169" i="20"/>
  <c r="DU49" i="9" s="1"/>
  <c r="AK169" i="20"/>
  <c r="DU107" i="9" s="1"/>
  <c r="Y33" i="9"/>
  <c r="X33" i="9"/>
  <c r="AB164" i="41"/>
  <c r="AB165" i="41" s="1"/>
  <c r="DM12" i="7"/>
  <c r="DN12" i="7"/>
  <c r="EF107" i="9"/>
  <c r="EE107" i="9"/>
  <c r="DV24" i="9"/>
  <c r="DW24" i="9"/>
  <c r="EF52" i="9"/>
  <c r="EE52" i="9"/>
  <c r="Z161" i="52"/>
  <c r="AK142" i="63"/>
  <c r="BA112" i="9" s="1"/>
  <c r="AJ142" i="63"/>
  <c r="BA54" i="9" s="1"/>
  <c r="AI142" i="63"/>
  <c r="BA54" i="7" s="1"/>
  <c r="AI172" i="58"/>
  <c r="ED11" i="7" s="1"/>
  <c r="AJ142" i="62"/>
  <c r="BA53" i="9" s="1"/>
  <c r="AK142" i="62"/>
  <c r="BA111" i="9" s="1"/>
  <c r="AI142" i="62"/>
  <c r="BA53" i="7" s="1"/>
  <c r="AI138" i="62"/>
  <c r="AO53" i="7" s="1"/>
  <c r="AJ146" i="62"/>
  <c r="BJ53" i="9" s="1"/>
  <c r="AK146" i="62"/>
  <c r="BJ111" i="9" s="1"/>
  <c r="AI146" i="62"/>
  <c r="BJ53" i="7" s="1"/>
  <c r="CF110" i="9"/>
  <c r="CG110" i="9"/>
  <c r="E26" i="6"/>
  <c r="AB132" i="57"/>
  <c r="AB131" i="57"/>
  <c r="AB130" i="57"/>
  <c r="H20" i="8"/>
  <c r="AJ129" i="36"/>
  <c r="AK39" i="9"/>
  <c r="AJ39" i="9"/>
  <c r="L109" i="9"/>
  <c r="M109" i="9"/>
  <c r="DL56" i="9"/>
  <c r="M52" i="9"/>
  <c r="L52" i="9"/>
  <c r="AM42" i="9"/>
  <c r="AN42" i="9"/>
  <c r="DZ89" i="9"/>
  <c r="DY89" i="9"/>
  <c r="AC145" i="52"/>
  <c r="AC146" i="52"/>
  <c r="AC147" i="52"/>
  <c r="Z159" i="52"/>
  <c r="P176" i="53"/>
  <c r="AA140" i="54"/>
  <c r="AA139" i="54"/>
  <c r="AA171" i="54"/>
  <c r="AA135" i="54"/>
  <c r="AA156" i="54"/>
  <c r="AA134" i="54"/>
  <c r="AA138" i="54"/>
  <c r="AA163" i="54"/>
  <c r="Z152" i="56"/>
  <c r="AB164" i="59"/>
  <c r="AB165" i="59" s="1"/>
  <c r="AK165" i="59" s="1"/>
  <c r="DI68" i="9" s="1"/>
  <c r="AM52" i="9"/>
  <c r="AN52" i="9"/>
  <c r="BT24" i="7"/>
  <c r="BU24" i="7"/>
  <c r="AJ154" i="23"/>
  <c r="X53" i="9"/>
  <c r="Y53" i="9"/>
  <c r="AE10" i="7"/>
  <c r="H53" i="9"/>
  <c r="AJ123" i="62"/>
  <c r="AZ45" i="7"/>
  <c r="AY45" i="7"/>
  <c r="BF45" i="9"/>
  <c r="BE45" i="9"/>
  <c r="EE46" i="7"/>
  <c r="EF46" i="7"/>
  <c r="DW36" i="9"/>
  <c r="DV36" i="9"/>
  <c r="AI149" i="57"/>
  <c r="BS12" i="7" s="1"/>
  <c r="AJ132" i="53"/>
  <c r="AK132" i="53"/>
  <c r="AH43" i="9"/>
  <c r="AG43" i="9"/>
  <c r="AK135" i="28"/>
  <c r="AF99" i="9" s="1"/>
  <c r="AJ135" i="28"/>
  <c r="AF41" i="9" s="1"/>
  <c r="AI135" i="28"/>
  <c r="AF41" i="7" s="1"/>
  <c r="AA164" i="28"/>
  <c r="AA165" i="28" s="1"/>
  <c r="DV39" i="9"/>
  <c r="DW39" i="9"/>
  <c r="DW34" i="7"/>
  <c r="DV34" i="7"/>
  <c r="DB88" i="9"/>
  <c r="DA88" i="9"/>
  <c r="EF26" i="7"/>
  <c r="EE26" i="7"/>
  <c r="AD34" i="9"/>
  <c r="AE34" i="9"/>
  <c r="CJ51" i="7"/>
  <c r="CI51" i="7"/>
  <c r="AJ123" i="27"/>
  <c r="BT20" i="9"/>
  <c r="BU20" i="9"/>
  <c r="AJ133" i="29"/>
  <c r="Z40" i="9" s="1"/>
  <c r="AI141" i="57"/>
  <c r="AX12" i="7" s="1"/>
  <c r="AZ12" i="7" s="1"/>
  <c r="AD47" i="7"/>
  <c r="AE47" i="7"/>
  <c r="AK45" i="9"/>
  <c r="AJ45" i="9"/>
  <c r="AK169" i="26"/>
  <c r="DU101" i="9" s="1"/>
  <c r="AI169" i="26"/>
  <c r="DU43" i="7" s="1"/>
  <c r="AJ169" i="26"/>
  <c r="DU43" i="9" s="1"/>
  <c r="AC175" i="58"/>
  <c r="AC124" i="58"/>
  <c r="AC125" i="58" s="1"/>
  <c r="BN52" i="9"/>
  <c r="BO52" i="9"/>
  <c r="Y51" i="9"/>
  <c r="X51" i="9"/>
  <c r="AI136" i="51"/>
  <c r="AI18" i="7" s="1"/>
  <c r="AK18" i="7" s="1"/>
  <c r="Z128" i="22"/>
  <c r="AJ127" i="22"/>
  <c r="AK127" i="22"/>
  <c r="AI127" i="22"/>
  <c r="K47" i="7" s="1"/>
  <c r="CU40" i="9"/>
  <c r="CV40" i="9"/>
  <c r="AJ127" i="34"/>
  <c r="Z128" i="34"/>
  <c r="AK127" i="34"/>
  <c r="AA176" i="35"/>
  <c r="AA175" i="35"/>
  <c r="AA146" i="37"/>
  <c r="AA147" i="37"/>
  <c r="AA145" i="37"/>
  <c r="R30" i="7"/>
  <c r="S30" i="7"/>
  <c r="AB142" i="50"/>
  <c r="AB141" i="50"/>
  <c r="AB163" i="50"/>
  <c r="AB162" i="50"/>
  <c r="AB135" i="50"/>
  <c r="AB159" i="50"/>
  <c r="H46" i="8" s="1"/>
  <c r="AB174" i="50"/>
  <c r="AK165" i="62"/>
  <c r="AJ165" i="62"/>
  <c r="DI53" i="9" s="1"/>
  <c r="AC176" i="34"/>
  <c r="AC175" i="34"/>
  <c r="AI145" i="21"/>
  <c r="BG48" i="7" s="1"/>
  <c r="AB164" i="25"/>
  <c r="P176" i="28"/>
  <c r="AJ137" i="31"/>
  <c r="AL38" i="9" s="1"/>
  <c r="AI137" i="31"/>
  <c r="AL38" i="7" s="1"/>
  <c r="AK137" i="31"/>
  <c r="AL96" i="9" s="1"/>
  <c r="AK129" i="31"/>
  <c r="N24" i="7"/>
  <c r="P24" i="7" s="1"/>
  <c r="AK128" i="45"/>
  <c r="CJ22" i="7"/>
  <c r="CI22" i="7"/>
  <c r="CI56" i="7" s="1"/>
  <c r="H14" i="6" s="1"/>
  <c r="BX26" i="7"/>
  <c r="BW26" i="7"/>
  <c r="Z175" i="32"/>
  <c r="AA145" i="48"/>
  <c r="AA147" i="48"/>
  <c r="AA146" i="48"/>
  <c r="CD109" i="9"/>
  <c r="CC109" i="9"/>
  <c r="AJ139" i="43"/>
  <c r="AR26" i="9" s="1"/>
  <c r="AI139" i="43"/>
  <c r="AR26" i="7" s="1"/>
  <c r="AK139" i="43"/>
  <c r="AR84" i="9" s="1"/>
  <c r="AK132" i="54"/>
  <c r="W73" i="9" s="1"/>
  <c r="Y73" i="9" s="1"/>
  <c r="AJ132" i="54"/>
  <c r="W15" i="9" s="1"/>
  <c r="Y15" i="9" s="1"/>
  <c r="BT48" i="9"/>
  <c r="BU48" i="9"/>
  <c r="R46" i="7"/>
  <c r="S46" i="7"/>
  <c r="DS44" i="9"/>
  <c r="DT44" i="9"/>
  <c r="CF42" i="9"/>
  <c r="CG42" i="9"/>
  <c r="AK128" i="29"/>
  <c r="N98" i="9" s="1"/>
  <c r="AJ128" i="29"/>
  <c r="N40" i="9" s="1"/>
  <c r="EE35" i="7"/>
  <c r="EF35" i="7"/>
  <c r="AK159" i="36"/>
  <c r="CT91" i="9" s="1"/>
  <c r="AJ159" i="36"/>
  <c r="EH29" i="9"/>
  <c r="EI29" i="9"/>
  <c r="AA154" i="41"/>
  <c r="AA175" i="41" s="1"/>
  <c r="DZ83" i="9"/>
  <c r="DY83" i="9"/>
  <c r="AC164" i="44"/>
  <c r="AC165" i="44" s="1"/>
  <c r="AJ147" i="45"/>
  <c r="BM24" i="9" s="1"/>
  <c r="BO24" i="9" s="1"/>
  <c r="AK147" i="45"/>
  <c r="BM82" i="9" s="1"/>
  <c r="BO82" i="9" s="1"/>
  <c r="Z172" i="50"/>
  <c r="DF49" i="9"/>
  <c r="H95" i="9"/>
  <c r="AK123" i="32"/>
  <c r="AK47" i="7"/>
  <c r="AJ47" i="7"/>
  <c r="CV99" i="9"/>
  <c r="CU99" i="9"/>
  <c r="Q99" i="9"/>
  <c r="AK154" i="31"/>
  <c r="AJ148" i="31"/>
  <c r="BP38" i="9" s="1"/>
  <c r="AJ136" i="32"/>
  <c r="AI37" i="9" s="1"/>
  <c r="AK136" i="32"/>
  <c r="AI95" i="9" s="1"/>
  <c r="DB94" i="9"/>
  <c r="DA94" i="9"/>
  <c r="AJ170" i="39"/>
  <c r="DX30" i="9" s="1"/>
  <c r="AK170" i="39"/>
  <c r="DX88" i="9" s="1"/>
  <c r="AK132" i="43"/>
  <c r="W84" i="9" s="1"/>
  <c r="Y84" i="9" s="1"/>
  <c r="AJ132" i="43"/>
  <c r="W26" i="9" s="1"/>
  <c r="Y26" i="9" s="1"/>
  <c r="AB154" i="46"/>
  <c r="AI157" i="48"/>
  <c r="CN21" i="7" s="1"/>
  <c r="AJ157" i="48"/>
  <c r="CN21" i="9" s="1"/>
  <c r="AK157" i="48"/>
  <c r="CN79" i="9" s="1"/>
  <c r="AK158" i="48"/>
  <c r="CQ79" i="9" s="1"/>
  <c r="AJ158" i="48"/>
  <c r="CQ21" i="9" s="1"/>
  <c r="AI158" i="48"/>
  <c r="CQ21" i="7" s="1"/>
  <c r="AJ137" i="48"/>
  <c r="AL21" i="9" s="1"/>
  <c r="AI137" i="48"/>
  <c r="AL21" i="7" s="1"/>
  <c r="AK137" i="48"/>
  <c r="AL79" i="9" s="1"/>
  <c r="AK168" i="48"/>
  <c r="DR79" i="9" s="1"/>
  <c r="AI168" i="48"/>
  <c r="DR21" i="7" s="1"/>
  <c r="AJ168" i="48"/>
  <c r="DR21" i="9" s="1"/>
  <c r="AI151" i="48"/>
  <c r="BY21" i="7" s="1"/>
  <c r="AJ151" i="48"/>
  <c r="BY21" i="9" s="1"/>
  <c r="AK151" i="48"/>
  <c r="BY79" i="9" s="1"/>
  <c r="AJ153" i="48"/>
  <c r="CE21" i="9" s="1"/>
  <c r="AK153" i="48"/>
  <c r="CE79" i="9" s="1"/>
  <c r="AI153" i="48"/>
  <c r="CE21" i="7" s="1"/>
  <c r="CH109" i="9"/>
  <c r="AK154" i="18"/>
  <c r="Z164" i="30"/>
  <c r="Z165" i="30" s="1"/>
  <c r="AI163" i="30"/>
  <c r="BW92" i="9"/>
  <c r="BX92" i="9"/>
  <c r="AJ135" i="36"/>
  <c r="AF33" i="9" s="1"/>
  <c r="AI135" i="36"/>
  <c r="AF33" i="7" s="1"/>
  <c r="AK135" i="36"/>
  <c r="AF91" i="9" s="1"/>
  <c r="AK134" i="39"/>
  <c r="AC88" i="9" s="1"/>
  <c r="AJ134" i="39"/>
  <c r="AC30" i="9" s="1"/>
  <c r="AJ171" i="43"/>
  <c r="EA26" i="9" s="1"/>
  <c r="AK171" i="43"/>
  <c r="EA84" i="9" s="1"/>
  <c r="AI131" i="51"/>
  <c r="T18" i="7" s="1"/>
  <c r="V18" i="7" s="1"/>
  <c r="AI141" i="28"/>
  <c r="AX41" i="7" s="1"/>
  <c r="AI136" i="28"/>
  <c r="AI41" i="7" s="1"/>
  <c r="AK136" i="28"/>
  <c r="AI99" i="9" s="1"/>
  <c r="AJ136" i="28"/>
  <c r="AI41" i="9" s="1"/>
  <c r="DD40" i="9"/>
  <c r="DE40" i="9"/>
  <c r="EI93" i="9"/>
  <c r="EH93" i="9"/>
  <c r="BT33" i="9"/>
  <c r="BU33" i="9"/>
  <c r="AC146" i="56"/>
  <c r="AC147" i="56"/>
  <c r="AC145" i="56"/>
  <c r="AC132" i="56"/>
  <c r="AC130" i="56"/>
  <c r="AC131" i="56"/>
  <c r="Q113" i="9"/>
  <c r="S113" i="9" s="1"/>
  <c r="Z149" i="50"/>
  <c r="AK148" i="50"/>
  <c r="BP77" i="9" s="1"/>
  <c r="AJ148" i="50"/>
  <c r="BP19" i="9" s="1"/>
  <c r="AB164" i="56"/>
  <c r="AB165" i="56" s="1"/>
  <c r="AB145" i="56"/>
  <c r="AB146" i="56"/>
  <c r="AB147" i="56"/>
  <c r="AJ162" i="40"/>
  <c r="DC29" i="9" s="1"/>
  <c r="DE29" i="9" s="1"/>
  <c r="AK130" i="42"/>
  <c r="Z147" i="42"/>
  <c r="AI144" i="42"/>
  <c r="Z146" i="42"/>
  <c r="Z145" i="42"/>
  <c r="AJ130" i="48"/>
  <c r="AK130" i="48"/>
  <c r="AK157" i="55"/>
  <c r="CN72" i="9" s="1"/>
  <c r="CP72" i="9" s="1"/>
  <c r="Z137" i="56"/>
  <c r="AJ151" i="57"/>
  <c r="BY12" i="9" s="1"/>
  <c r="AI151" i="57"/>
  <c r="BY12" i="7" s="1"/>
  <c r="AK151" i="57"/>
  <c r="BY70" i="9" s="1"/>
  <c r="AK133" i="57"/>
  <c r="Z70" i="9" s="1"/>
  <c r="AB70" i="9" s="1"/>
  <c r="AI133" i="57"/>
  <c r="Z12" i="7" s="1"/>
  <c r="AB12" i="7" s="1"/>
  <c r="AJ133" i="57"/>
  <c r="Z12" i="9" s="1"/>
  <c r="AB12" i="9" s="1"/>
  <c r="AJ171" i="57"/>
  <c r="EA12" i="9" s="1"/>
  <c r="AI171" i="57"/>
  <c r="EA12" i="7" s="1"/>
  <c r="AK171" i="57"/>
  <c r="EA70" i="9" s="1"/>
  <c r="AK141" i="19"/>
  <c r="AX108" i="9" s="1"/>
  <c r="AJ151" i="20"/>
  <c r="BY49" i="9" s="1"/>
  <c r="AK151" i="20"/>
  <c r="BY107" i="9" s="1"/>
  <c r="DA109" i="9"/>
  <c r="DB109" i="9"/>
  <c r="DW54" i="9"/>
  <c r="DV54" i="9"/>
  <c r="AJ134" i="62"/>
  <c r="AC53" i="9" s="1"/>
  <c r="AK134" i="62"/>
  <c r="AC111" i="9" s="1"/>
  <c r="DX113" i="9"/>
  <c r="DZ113" i="9" s="1"/>
  <c r="AC154" i="55"/>
  <c r="BC39" i="7"/>
  <c r="BB39" i="7"/>
  <c r="BE100" i="9"/>
  <c r="BF100" i="9"/>
  <c r="DD94" i="9"/>
  <c r="DE94" i="9"/>
  <c r="AB164" i="51"/>
  <c r="AB165" i="51" s="1"/>
  <c r="BC42" i="7"/>
  <c r="BB42" i="7"/>
  <c r="EE31" i="9"/>
  <c r="EF31" i="9"/>
  <c r="AI174" i="54"/>
  <c r="EJ15" i="7" s="1"/>
  <c r="AK174" i="54"/>
  <c r="EJ73" i="9" s="1"/>
  <c r="AJ157" i="54"/>
  <c r="CN15" i="9" s="1"/>
  <c r="AK157" i="54"/>
  <c r="CN73" i="9" s="1"/>
  <c r="AI157" i="54"/>
  <c r="CN15" i="7" s="1"/>
  <c r="AK151" i="54"/>
  <c r="BY73" i="9" s="1"/>
  <c r="AI151" i="54"/>
  <c r="BY15" i="7" s="1"/>
  <c r="AJ151" i="54"/>
  <c r="BY15" i="9" s="1"/>
  <c r="AK152" i="54"/>
  <c r="CB73" i="9" s="1"/>
  <c r="CD73" i="9" s="1"/>
  <c r="AI152" i="54"/>
  <c r="CB15" i="7" s="1"/>
  <c r="CD15" i="7" s="1"/>
  <c r="AJ152" i="54"/>
  <c r="CB15" i="9" s="1"/>
  <c r="CD15" i="9" s="1"/>
  <c r="AI133" i="54"/>
  <c r="Z15" i="7" s="1"/>
  <c r="AB15" i="7" s="1"/>
  <c r="AJ133" i="54"/>
  <c r="Z15" i="9" s="1"/>
  <c r="AB15" i="9" s="1"/>
  <c r="AK133" i="54"/>
  <c r="Z73" i="9" s="1"/>
  <c r="AB73" i="9" s="1"/>
  <c r="AI168" i="54"/>
  <c r="DR15" i="7" s="1"/>
  <c r="AI153" i="54"/>
  <c r="CE15" i="7" s="1"/>
  <c r="AJ153" i="54"/>
  <c r="CE15" i="9" s="1"/>
  <c r="AK153" i="54"/>
  <c r="CE73" i="9" s="1"/>
  <c r="AI136" i="54"/>
  <c r="AI15" i="7" s="1"/>
  <c r="AK15" i="7" s="1"/>
  <c r="AK161" i="59"/>
  <c r="CZ68" i="9" s="1"/>
  <c r="AI161" i="59"/>
  <c r="CZ10" i="7" s="1"/>
  <c r="AJ161" i="59"/>
  <c r="CZ10" i="9" s="1"/>
  <c r="BC10" i="7"/>
  <c r="AT110" i="9"/>
  <c r="AS110" i="9"/>
  <c r="AY52" i="9"/>
  <c r="AZ52" i="9"/>
  <c r="AK132" i="21"/>
  <c r="W106" i="9" s="1"/>
  <c r="AB145" i="58"/>
  <c r="AB146" i="58"/>
  <c r="AB147" i="58"/>
  <c r="AB154" i="58"/>
  <c r="AB175" i="58" s="1"/>
  <c r="CM10" i="9"/>
  <c r="AS68" i="9"/>
  <c r="AT68" i="9"/>
  <c r="CP10" i="7"/>
  <c r="CV45" i="9"/>
  <c r="CU45" i="9"/>
  <c r="AC164" i="46"/>
  <c r="AC165" i="46" s="1"/>
  <c r="AC146" i="46"/>
  <c r="AC145" i="46"/>
  <c r="AC147" i="46"/>
  <c r="DV96" i="9"/>
  <c r="DW96" i="9"/>
  <c r="AJ164" i="59"/>
  <c r="AK164" i="59"/>
  <c r="AI164" i="59"/>
  <c r="DF10" i="7" s="1"/>
  <c r="DY36" i="7"/>
  <c r="DZ36" i="7"/>
  <c r="AC146" i="53"/>
  <c r="AC147" i="53"/>
  <c r="AC145" i="53"/>
  <c r="AI170" i="21"/>
  <c r="DX48" i="7" s="1"/>
  <c r="AJ170" i="21"/>
  <c r="DX48" i="9" s="1"/>
  <c r="AK170" i="21"/>
  <c r="DX106" i="9" s="1"/>
  <c r="AK125" i="25"/>
  <c r="H102" i="9" s="1"/>
  <c r="AJ125" i="25"/>
  <c r="H44" i="9" s="1"/>
  <c r="AK147" i="26"/>
  <c r="BM101" i="9" s="1"/>
  <c r="CY98" i="9"/>
  <c r="CX98" i="9"/>
  <c r="AI125" i="30"/>
  <c r="H39" i="7" s="1"/>
  <c r="AD94" i="9"/>
  <c r="AE94" i="9"/>
  <c r="AJ169" i="35"/>
  <c r="DU34" i="9" s="1"/>
  <c r="AM89" i="9"/>
  <c r="AN89" i="9"/>
  <c r="BX30" i="9"/>
  <c r="BW30" i="9"/>
  <c r="AA176" i="40"/>
  <c r="Q176" i="43"/>
  <c r="CV110" i="9"/>
  <c r="CU110" i="9"/>
  <c r="CR50" i="9"/>
  <c r="CS50" i="9"/>
  <c r="AJ138" i="57"/>
  <c r="AO12" i="9" s="1"/>
  <c r="AQ12" i="9" s="1"/>
  <c r="AI138" i="57"/>
  <c r="AO12" i="7" s="1"/>
  <c r="AQ12" i="7" s="1"/>
  <c r="AK138" i="57"/>
  <c r="AO70" i="9" s="1"/>
  <c r="AQ70" i="9" s="1"/>
  <c r="AC124" i="57"/>
  <c r="AC125" i="57" s="1"/>
  <c r="AC175" i="57"/>
  <c r="AC130" i="57"/>
  <c r="AC131" i="57"/>
  <c r="AC132" i="57"/>
  <c r="AK141" i="23"/>
  <c r="AX104" i="9" s="1"/>
  <c r="AS109" i="9"/>
  <c r="AT109" i="9"/>
  <c r="T176" i="29"/>
  <c r="Q176" i="21"/>
  <c r="AI176" i="21" s="1"/>
  <c r="EK110" i="9"/>
  <c r="EL110" i="9"/>
  <c r="AJ152" i="51"/>
  <c r="CB18" i="9" s="1"/>
  <c r="CD18" i="9" s="1"/>
  <c r="AK152" i="51"/>
  <c r="CB76" i="9" s="1"/>
  <c r="CD76" i="9" s="1"/>
  <c r="AI152" i="51"/>
  <c r="CB18" i="7" s="1"/>
  <c r="CD18" i="7" s="1"/>
  <c r="AB124" i="59"/>
  <c r="AB125" i="59" s="1"/>
  <c r="AN48" i="9"/>
  <c r="AM48" i="9"/>
  <c r="AZ48" i="7"/>
  <c r="AY48" i="7"/>
  <c r="AJ148" i="23"/>
  <c r="BP46" i="9" s="1"/>
  <c r="Z149" i="23"/>
  <c r="AK148" i="23"/>
  <c r="BP104" i="9" s="1"/>
  <c r="F41" i="9"/>
  <c r="G41" i="9"/>
  <c r="CS39" i="9"/>
  <c r="CR39" i="9"/>
  <c r="AJ164" i="32"/>
  <c r="Y90" i="9"/>
  <c r="X90" i="9"/>
  <c r="AE38" i="9"/>
  <c r="AD38" i="9"/>
  <c r="CO54" i="9"/>
  <c r="CP54" i="9"/>
  <c r="DQ56" i="7"/>
  <c r="G24" i="6" s="1"/>
  <c r="AI141" i="26"/>
  <c r="AX43" i="7" s="1"/>
  <c r="AK141" i="26"/>
  <c r="AX101" i="9" s="1"/>
  <c r="AK136" i="26"/>
  <c r="AI101" i="9" s="1"/>
  <c r="AJ136" i="26"/>
  <c r="AI43" i="9" s="1"/>
  <c r="CM42" i="7"/>
  <c r="CL42" i="7"/>
  <c r="CL56" i="7" s="1"/>
  <c r="H15" i="6" s="1"/>
  <c r="CC37" i="9"/>
  <c r="CD37" i="9"/>
  <c r="AK159" i="35"/>
  <c r="CT92" i="9" s="1"/>
  <c r="AI159" i="35"/>
  <c r="CT34" i="7" s="1"/>
  <c r="AJ159" i="35"/>
  <c r="CT34" i="9" s="1"/>
  <c r="R92" i="9"/>
  <c r="S92" i="9"/>
  <c r="CO32" i="9"/>
  <c r="CP32" i="9"/>
  <c r="AB164" i="37"/>
  <c r="AB165" i="37" s="1"/>
  <c r="Q176" i="42"/>
  <c r="EF24" i="7"/>
  <c r="EE24" i="7"/>
  <c r="AI163" i="54"/>
  <c r="CA28" i="9"/>
  <c r="BZ28" i="9"/>
  <c r="AK132" i="44"/>
  <c r="AJ132" i="44"/>
  <c r="AI162" i="25"/>
  <c r="DC44" i="7" s="1"/>
  <c r="AK162" i="25"/>
  <c r="DC102" i="9" s="1"/>
  <c r="AJ162" i="25"/>
  <c r="DC44" i="9" s="1"/>
  <c r="AI176" i="27"/>
  <c r="DM41" i="9"/>
  <c r="DN41" i="9"/>
  <c r="AB145" i="32"/>
  <c r="AB147" i="32"/>
  <c r="AB146" i="32"/>
  <c r="AK146" i="32" s="1"/>
  <c r="BJ95" i="9" s="1"/>
  <c r="DN98" i="9"/>
  <c r="DM98" i="9"/>
  <c r="EC35" i="9"/>
  <c r="EB35" i="9"/>
  <c r="AJ132" i="64"/>
  <c r="W55" i="9" s="1"/>
  <c r="Y55" i="9" s="1"/>
  <c r="AK132" i="64"/>
  <c r="W113" i="9" s="1"/>
  <c r="Y113" i="9" s="1"/>
  <c r="DM15" i="7"/>
  <c r="DN15" i="7"/>
  <c r="AK143" i="40"/>
  <c r="BD87" i="9" s="1"/>
  <c r="BF87" i="9" s="1"/>
  <c r="AI143" i="40"/>
  <c r="BD29" i="7" s="1"/>
  <c r="BF29" i="7" s="1"/>
  <c r="AJ143" i="40"/>
  <c r="BD29" i="9" s="1"/>
  <c r="BF29" i="9" s="1"/>
  <c r="AI142" i="40"/>
  <c r="BA29" i="7" s="1"/>
  <c r="AJ142" i="40"/>
  <c r="BA29" i="9" s="1"/>
  <c r="AK142" i="40"/>
  <c r="BA87" i="9" s="1"/>
  <c r="Q44" i="9"/>
  <c r="DH111" i="9"/>
  <c r="DG111" i="9"/>
  <c r="AB175" i="34"/>
  <c r="AK162" i="37"/>
  <c r="DC90" i="9" s="1"/>
  <c r="AQ96" i="9"/>
  <c r="AP96" i="9"/>
  <c r="DH109" i="9"/>
  <c r="DG109" i="9"/>
  <c r="BE54" i="9"/>
  <c r="BF54" i="9"/>
  <c r="AJ128" i="38"/>
  <c r="M30" i="9"/>
  <c r="L30" i="9"/>
  <c r="DY46" i="7"/>
  <c r="DZ46" i="7"/>
  <c r="AN30" i="9"/>
  <c r="AM30" i="9"/>
  <c r="EC85" i="9"/>
  <c r="EB85" i="9"/>
  <c r="AI153" i="47"/>
  <c r="CE22" i="7" s="1"/>
  <c r="AJ153" i="47"/>
  <c r="CE22" i="9" s="1"/>
  <c r="AK153" i="47"/>
  <c r="CE80" i="9" s="1"/>
  <c r="AI150" i="47"/>
  <c r="BV22" i="7" s="1"/>
  <c r="AK150" i="47"/>
  <c r="BV80" i="9" s="1"/>
  <c r="AJ150" i="47"/>
  <c r="BV22" i="9" s="1"/>
  <c r="AK136" i="47"/>
  <c r="AI80" i="9" s="1"/>
  <c r="AK80" i="9" s="1"/>
  <c r="AI136" i="47"/>
  <c r="AI22" i="7" s="1"/>
  <c r="AK22" i="7" s="1"/>
  <c r="AJ136" i="47"/>
  <c r="AI22" i="9" s="1"/>
  <c r="AK22" i="9" s="1"/>
  <c r="AI174" i="47"/>
  <c r="EJ22" i="7" s="1"/>
  <c r="AJ138" i="47"/>
  <c r="AO22" i="9" s="1"/>
  <c r="AQ22" i="9" s="1"/>
  <c r="AK138" i="47"/>
  <c r="AO80" i="9" s="1"/>
  <c r="AQ80" i="9" s="1"/>
  <c r="AI138" i="47"/>
  <c r="AO22" i="7" s="1"/>
  <c r="AQ22" i="7" s="1"/>
  <c r="AJ142" i="47"/>
  <c r="BA22" i="9" s="1"/>
  <c r="BC22" i="9" s="1"/>
  <c r="AI142" i="47"/>
  <c r="BA22" i="7" s="1"/>
  <c r="BC22" i="7" s="1"/>
  <c r="AK142" i="47"/>
  <c r="BA80" i="9" s="1"/>
  <c r="BC80" i="9" s="1"/>
  <c r="AI143" i="47"/>
  <c r="BD22" i="7" s="1"/>
  <c r="BF22" i="7" s="1"/>
  <c r="AJ154" i="26"/>
  <c r="M84" i="9"/>
  <c r="L84" i="9"/>
  <c r="AB175" i="48"/>
  <c r="AB124" i="48"/>
  <c r="AB125" i="48"/>
  <c r="AB145" i="48"/>
  <c r="AB147" i="48"/>
  <c r="AB146" i="48"/>
  <c r="BC94" i="9"/>
  <c r="BB94" i="9"/>
  <c r="AN18" i="9"/>
  <c r="AM18" i="9"/>
  <c r="EF22" i="9"/>
  <c r="EE22" i="9"/>
  <c r="AK148" i="54"/>
  <c r="BP73" i="9" s="1"/>
  <c r="ED113" i="9"/>
  <c r="EF113" i="9" s="1"/>
  <c r="H113" i="9"/>
  <c r="AK123" i="64"/>
  <c r="AC124" i="55"/>
  <c r="AC125" i="55" s="1"/>
  <c r="AY97" i="9"/>
  <c r="AZ97" i="9"/>
  <c r="AC164" i="39"/>
  <c r="AC165" i="39" s="1"/>
  <c r="CK74" i="9"/>
  <c r="CM74" i="9" s="1"/>
  <c r="Z146" i="56"/>
  <c r="AD40" i="9"/>
  <c r="AE40" i="9"/>
  <c r="AB130" i="56"/>
  <c r="AB131" i="56"/>
  <c r="AB132" i="56"/>
  <c r="DE42" i="9"/>
  <c r="DD42" i="9"/>
  <c r="AB175" i="26"/>
  <c r="AB176" i="26"/>
  <c r="EL39" i="9"/>
  <c r="EK39" i="9"/>
  <c r="M36" i="7"/>
  <c r="L36" i="7"/>
  <c r="AB145" i="38"/>
  <c r="AB146" i="38"/>
  <c r="AB147" i="38"/>
  <c r="CA88" i="9"/>
  <c r="BZ88" i="9"/>
  <c r="AI170" i="55"/>
  <c r="DX14" i="7" s="1"/>
  <c r="AK170" i="55"/>
  <c r="DX72" i="9" s="1"/>
  <c r="AJ170" i="55"/>
  <c r="DX14" i="9" s="1"/>
  <c r="AJ151" i="55"/>
  <c r="BY14" i="9" s="1"/>
  <c r="AI151" i="55"/>
  <c r="BY14" i="7" s="1"/>
  <c r="AK151" i="55"/>
  <c r="BY72" i="9" s="1"/>
  <c r="EC10" i="7"/>
  <c r="EB10" i="7"/>
  <c r="CH53" i="9"/>
  <c r="AJ154" i="62"/>
  <c r="EB50" i="9"/>
  <c r="EC50" i="9"/>
  <c r="AJ128" i="62"/>
  <c r="N53" i="9" s="1"/>
  <c r="AK128" i="62"/>
  <c r="N111" i="9" s="1"/>
  <c r="AK129" i="63"/>
  <c r="Q112" i="9"/>
  <c r="EF43" i="7"/>
  <c r="EE43" i="7"/>
  <c r="AP42" i="9"/>
  <c r="AQ42" i="9"/>
  <c r="AA151" i="52"/>
  <c r="AP110" i="9"/>
  <c r="AQ110" i="9"/>
  <c r="BC52" i="9"/>
  <c r="BB52" i="9"/>
  <c r="AD42" i="9"/>
  <c r="AE42" i="9"/>
  <c r="AQ33" i="9"/>
  <c r="AP33" i="9"/>
  <c r="AE102" i="9"/>
  <c r="AD102" i="9"/>
  <c r="AK136" i="63"/>
  <c r="AI112" i="9" s="1"/>
  <c r="AJ136" i="63"/>
  <c r="AI54" i="9" s="1"/>
  <c r="AI136" i="63"/>
  <c r="AI54" i="7" s="1"/>
  <c r="CH40" i="9"/>
  <c r="AJ154" i="29"/>
  <c r="DE91" i="9"/>
  <c r="DD91" i="9"/>
  <c r="AJ142" i="19"/>
  <c r="BA50" i="9" s="1"/>
  <c r="AK142" i="19"/>
  <c r="BA108" i="9" s="1"/>
  <c r="AI142" i="19"/>
  <c r="BA50" i="7" s="1"/>
  <c r="CA93" i="9"/>
  <c r="BZ93" i="9"/>
  <c r="DW40" i="9"/>
  <c r="DV40" i="9"/>
  <c r="BQ98" i="9"/>
  <c r="BR98" i="9"/>
  <c r="EF92" i="9"/>
  <c r="EE92" i="9"/>
  <c r="K69" i="9"/>
  <c r="DN70" i="9"/>
  <c r="DM70" i="9"/>
  <c r="EF49" i="9"/>
  <c r="EE49" i="9"/>
  <c r="AI141" i="62"/>
  <c r="AX53" i="7" s="1"/>
  <c r="AI147" i="62"/>
  <c r="BM53" i="7" s="1"/>
  <c r="AJ147" i="62"/>
  <c r="BM53" i="9" s="1"/>
  <c r="CJ47" i="9"/>
  <c r="CI47" i="9"/>
  <c r="AK39" i="7"/>
  <c r="AJ39" i="7"/>
  <c r="DQ74" i="9"/>
  <c r="DP74" i="9"/>
  <c r="CJ46" i="9"/>
  <c r="CI46" i="9"/>
  <c r="AI124" i="45"/>
  <c r="E24" i="7" s="1"/>
  <c r="AK124" i="45"/>
  <c r="AJ124" i="45"/>
  <c r="AT45" i="9"/>
  <c r="AS45" i="9"/>
  <c r="EE26" i="9"/>
  <c r="EF26" i="9"/>
  <c r="BB31" i="9"/>
  <c r="BC31" i="9"/>
  <c r="BQ102" i="9"/>
  <c r="BR102" i="9"/>
  <c r="V39" i="7"/>
  <c r="U39" i="7"/>
  <c r="Z124" i="43"/>
  <c r="Z125" i="43" s="1"/>
  <c r="AI125" i="43" s="1"/>
  <c r="H26" i="7" s="1"/>
  <c r="J26" i="7" s="1"/>
  <c r="AJ162" i="51"/>
  <c r="DC18" i="9" s="1"/>
  <c r="DE18" i="9" s="1"/>
  <c r="AI162" i="51"/>
  <c r="DC18" i="7" s="1"/>
  <c r="DE18" i="7" s="1"/>
  <c r="AK162" i="51"/>
  <c r="DC76" i="9" s="1"/>
  <c r="DE76" i="9" s="1"/>
  <c r="DZ94" i="9"/>
  <c r="DY94" i="9"/>
  <c r="Z145" i="28"/>
  <c r="Z146" i="28"/>
  <c r="Z147" i="28"/>
  <c r="AI147" i="28" s="1"/>
  <c r="BM41" i="7" s="1"/>
  <c r="P36" i="7"/>
  <c r="O36" i="7"/>
  <c r="AK159" i="50"/>
  <c r="CT77" i="9" s="1"/>
  <c r="CV77" i="9" s="1"/>
  <c r="AJ159" i="50"/>
  <c r="CT19" i="9" s="1"/>
  <c r="CV19" i="9" s="1"/>
  <c r="CV89" i="9"/>
  <c r="CU89" i="9"/>
  <c r="AT51" i="9"/>
  <c r="AS51" i="9"/>
  <c r="AG34" i="7"/>
  <c r="AH34" i="7"/>
  <c r="AB146" i="37"/>
  <c r="AB145" i="37"/>
  <c r="AB147" i="37"/>
  <c r="AA145" i="50"/>
  <c r="AA146" i="50"/>
  <c r="AA147" i="50"/>
  <c r="AJ139" i="63"/>
  <c r="AR54" i="9" s="1"/>
  <c r="AK139" i="63"/>
  <c r="AR112" i="9" s="1"/>
  <c r="AI139" i="63"/>
  <c r="AR54" i="7" s="1"/>
  <c r="AJ132" i="48"/>
  <c r="W21" i="9" s="1"/>
  <c r="Y21" i="9" s="1"/>
  <c r="AK132" i="48"/>
  <c r="W79" i="9" s="1"/>
  <c r="Y79" i="9" s="1"/>
  <c r="BQ31" i="7"/>
  <c r="BR31" i="7"/>
  <c r="AB153" i="49"/>
  <c r="H40" i="8" s="1"/>
  <c r="AB138" i="49"/>
  <c r="H24" i="8" s="1"/>
  <c r="AB142" i="49"/>
  <c r="H28" i="8" s="1"/>
  <c r="AB158" i="49"/>
  <c r="H45" i="8" s="1"/>
  <c r="AB157" i="49"/>
  <c r="AB144" i="49"/>
  <c r="AB174" i="49"/>
  <c r="H62" i="8" s="1"/>
  <c r="AB163" i="49"/>
  <c r="AB151" i="49"/>
  <c r="H38" i="8" s="1"/>
  <c r="AB133" i="49"/>
  <c r="AB168" i="49"/>
  <c r="H56" i="8" s="1"/>
  <c r="AB140" i="49"/>
  <c r="H26" i="8" s="1"/>
  <c r="AB156" i="49"/>
  <c r="H43" i="8" s="1"/>
  <c r="AB123" i="49"/>
  <c r="AB171" i="49"/>
  <c r="H59" i="8" s="1"/>
  <c r="AB161" i="49"/>
  <c r="H48" i="8" s="1"/>
  <c r="AB135" i="49"/>
  <c r="AB150" i="49"/>
  <c r="H37" i="8" s="1"/>
  <c r="AB152" i="49"/>
  <c r="H39" i="8" s="1"/>
  <c r="AB134" i="49"/>
  <c r="H19" i="8" s="1"/>
  <c r="AB143" i="49"/>
  <c r="AB162" i="49"/>
  <c r="H49" i="8" s="1"/>
  <c r="AB172" i="49"/>
  <c r="H60" i="8" s="1"/>
  <c r="AB136" i="49"/>
  <c r="AB139" i="49"/>
  <c r="H25" i="8" s="1"/>
  <c r="AB128" i="49"/>
  <c r="AB126" i="49" s="1"/>
  <c r="AB170" i="49"/>
  <c r="H58" i="8" s="1"/>
  <c r="AB137" i="49"/>
  <c r="H23" i="8" s="1"/>
  <c r="AJ157" i="51"/>
  <c r="CN18" i="9" s="1"/>
  <c r="AK157" i="51"/>
  <c r="CN76" i="9" s="1"/>
  <c r="CA33" i="9"/>
  <c r="BZ33" i="9"/>
  <c r="CO31" i="9"/>
  <c r="CP31" i="9"/>
  <c r="AK147" i="57"/>
  <c r="BM70" i="9" s="1"/>
  <c r="BO70" i="9" s="1"/>
  <c r="BL106" i="9"/>
  <c r="BK106" i="9"/>
  <c r="S39" i="7"/>
  <c r="R39" i="7"/>
  <c r="AB164" i="39"/>
  <c r="AB165" i="39" s="1"/>
  <c r="K104" i="9"/>
  <c r="Z176" i="33"/>
  <c r="AI176" i="33" s="1"/>
  <c r="Z175" i="33"/>
  <c r="DV40" i="7"/>
  <c r="DW40" i="7"/>
  <c r="Q106" i="9"/>
  <c r="BT103" i="9"/>
  <c r="BU103" i="9"/>
  <c r="CL44" i="9"/>
  <c r="CM44" i="9"/>
  <c r="AB175" i="29"/>
  <c r="AB176" i="29"/>
  <c r="Z163" i="49"/>
  <c r="Z170" i="49"/>
  <c r="Z135" i="49"/>
  <c r="Z174" i="49"/>
  <c r="Z153" i="49"/>
  <c r="Z157" i="49"/>
  <c r="Z123" i="49"/>
  <c r="Z150" i="49"/>
  <c r="Z142" i="49"/>
  <c r="Z128" i="49"/>
  <c r="Z140" i="49"/>
  <c r="Z141" i="49"/>
  <c r="Z162" i="49"/>
  <c r="E21" i="6" s="1"/>
  <c r="Z133" i="49"/>
  <c r="Z156" i="49"/>
  <c r="Z151" i="49"/>
  <c r="Z172" i="49"/>
  <c r="Z144" i="49"/>
  <c r="Z137" i="49"/>
  <c r="Z158" i="49"/>
  <c r="Z171" i="49"/>
  <c r="Z168" i="49"/>
  <c r="Z143" i="49"/>
  <c r="Z138" i="49"/>
  <c r="Z134" i="49"/>
  <c r="Z159" i="49"/>
  <c r="Z161" i="49"/>
  <c r="Z152" i="49"/>
  <c r="Z136" i="49"/>
  <c r="Z139" i="49"/>
  <c r="AJ123" i="31"/>
  <c r="H38" i="9"/>
  <c r="EK47" i="7"/>
  <c r="EL47" i="7"/>
  <c r="Z147" i="23"/>
  <c r="Z145" i="23"/>
  <c r="Z146" i="23"/>
  <c r="EK100" i="9"/>
  <c r="EL100" i="9"/>
  <c r="CV36" i="9"/>
  <c r="CU36" i="9"/>
  <c r="AA164" i="34"/>
  <c r="AA165" i="34" s="1"/>
  <c r="AK133" i="37"/>
  <c r="Z90" i="9" s="1"/>
  <c r="J94" i="9"/>
  <c r="I94" i="9"/>
  <c r="Z165" i="32"/>
  <c r="AI165" i="32" s="1"/>
  <c r="DI37" i="7" s="1"/>
  <c r="DK37" i="7" s="1"/>
  <c r="AK146" i="33"/>
  <c r="BJ94" i="9" s="1"/>
  <c r="AJ138" i="34"/>
  <c r="AO35" i="9" s="1"/>
  <c r="AK138" i="34"/>
  <c r="AO93" i="9" s="1"/>
  <c r="AI138" i="34"/>
  <c r="AO35" i="7" s="1"/>
  <c r="AJ139" i="34"/>
  <c r="AR35" i="9" s="1"/>
  <c r="AI139" i="34"/>
  <c r="AR35" i="7" s="1"/>
  <c r="AK139" i="34"/>
  <c r="AR93" i="9" s="1"/>
  <c r="AI143" i="58"/>
  <c r="BD11" i="7" s="1"/>
  <c r="BF11" i="7" s="1"/>
  <c r="S44" i="7"/>
  <c r="R44" i="7"/>
  <c r="AD43" i="7"/>
  <c r="AE43" i="7"/>
  <c r="AQ91" i="9"/>
  <c r="AP91" i="9"/>
  <c r="Z175" i="36"/>
  <c r="AP88" i="9"/>
  <c r="AQ88" i="9"/>
  <c r="AC124" i="48"/>
  <c r="AC125" i="48" s="1"/>
  <c r="AC175" i="48"/>
  <c r="BE109" i="9"/>
  <c r="BF109" i="9"/>
  <c r="AI146" i="45"/>
  <c r="BJ24" i="7" s="1"/>
  <c r="BL24" i="7" s="1"/>
  <c r="AK146" i="45"/>
  <c r="BJ82" i="9" s="1"/>
  <c r="BL82" i="9" s="1"/>
  <c r="AJ146" i="45"/>
  <c r="BJ24" i="9" s="1"/>
  <c r="BL24" i="9" s="1"/>
  <c r="AK34" i="7"/>
  <c r="AJ34" i="7"/>
  <c r="AA164" i="45"/>
  <c r="AA165" i="45" s="1"/>
  <c r="AT47" i="9"/>
  <c r="AS47" i="9"/>
  <c r="DO114" i="9"/>
  <c r="EC98" i="9"/>
  <c r="EB98" i="9"/>
  <c r="CV96" i="9"/>
  <c r="CU96" i="9"/>
  <c r="EC39" i="9"/>
  <c r="EB39" i="9"/>
  <c r="DV93" i="9"/>
  <c r="DW93" i="9"/>
  <c r="AK170" i="58"/>
  <c r="DX69" i="9" s="1"/>
  <c r="AJ170" i="58"/>
  <c r="DX11" i="9" s="1"/>
  <c r="AI170" i="58"/>
  <c r="DX11" i="7" s="1"/>
  <c r="AK159" i="58"/>
  <c r="CT69" i="9" s="1"/>
  <c r="CV69" i="9" s="1"/>
  <c r="AI159" i="58"/>
  <c r="CT11" i="7" s="1"/>
  <c r="CV11" i="7" s="1"/>
  <c r="AJ159" i="58"/>
  <c r="CT11" i="9" s="1"/>
  <c r="CV11" i="9" s="1"/>
  <c r="CS30" i="7"/>
  <c r="CR30" i="7"/>
  <c r="Z163" i="56"/>
  <c r="AW107" i="9"/>
  <c r="AV107" i="9"/>
  <c r="V53" i="7"/>
  <c r="U53" i="7"/>
  <c r="AI147" i="32"/>
  <c r="BM37" i="7" s="1"/>
  <c r="V34" i="9"/>
  <c r="U34" i="9"/>
  <c r="AI171" i="40"/>
  <c r="EA29" i="7" s="1"/>
  <c r="BR50" i="7"/>
  <c r="BQ50" i="7"/>
  <c r="AI152" i="30"/>
  <c r="CB39" i="7" s="1"/>
  <c r="AQ108" i="9"/>
  <c r="AP108" i="9"/>
  <c r="AJ139" i="53"/>
  <c r="AR16" i="9" s="1"/>
  <c r="AK139" i="53"/>
  <c r="AR74" i="9" s="1"/>
  <c r="Z173" i="56"/>
  <c r="BG107" i="9"/>
  <c r="AN52" i="7"/>
  <c r="AM52" i="7"/>
  <c r="P176" i="40"/>
  <c r="Y111" i="9"/>
  <c r="X111" i="9"/>
  <c r="DV36" i="7"/>
  <c r="DW36" i="7"/>
  <c r="Z132" i="25"/>
  <c r="AI132" i="25" s="1"/>
  <c r="W44" i="7" s="1"/>
  <c r="DW97" i="9"/>
  <c r="DV97" i="9"/>
  <c r="AK135" i="43"/>
  <c r="AF84" i="9" s="1"/>
  <c r="AH84" i="9" s="1"/>
  <c r="AJ135" i="43"/>
  <c r="AF26" i="9" s="1"/>
  <c r="AH26" i="9" s="1"/>
  <c r="AI135" i="43"/>
  <c r="AF26" i="7" s="1"/>
  <c r="AH26" i="7" s="1"/>
  <c r="AK156" i="57"/>
  <c r="AJ156" i="57"/>
  <c r="Z154" i="57"/>
  <c r="AI154" i="57" s="1"/>
  <c r="AI156" i="57"/>
  <c r="CK12" i="7" s="1"/>
  <c r="CM12" i="7" s="1"/>
  <c r="AB147" i="52"/>
  <c r="AB146" i="52"/>
  <c r="AB145" i="52"/>
  <c r="AK129" i="41"/>
  <c r="Q86" i="9"/>
  <c r="S86" i="9" s="1"/>
  <c r="CC86" i="9"/>
  <c r="CD86" i="9"/>
  <c r="DD32" i="7"/>
  <c r="DE32" i="7"/>
  <c r="AA175" i="44"/>
  <c r="DD51" i="9"/>
  <c r="DE51" i="9"/>
  <c r="Z132" i="23"/>
  <c r="AI132" i="23"/>
  <c r="W46" i="7" s="1"/>
  <c r="AB175" i="22"/>
  <c r="AB176" i="22"/>
  <c r="CX44" i="7"/>
  <c r="CY44" i="7"/>
  <c r="AK147" i="28"/>
  <c r="BM99" i="9" s="1"/>
  <c r="U96" i="9"/>
  <c r="V96" i="9"/>
  <c r="AK128" i="36"/>
  <c r="CO90" i="9"/>
  <c r="CP90" i="9"/>
  <c r="U112" i="9"/>
  <c r="V112" i="9"/>
  <c r="AJ174" i="43"/>
  <c r="EJ26" i="9" s="1"/>
  <c r="AI174" i="43"/>
  <c r="EJ26" i="7" s="1"/>
  <c r="AK129" i="29"/>
  <c r="Q98" i="9"/>
  <c r="AB164" i="30"/>
  <c r="AB165" i="30" s="1"/>
  <c r="DP81" i="9"/>
  <c r="DQ81" i="9"/>
  <c r="AA129" i="57"/>
  <c r="AA134" i="57"/>
  <c r="AA128" i="57"/>
  <c r="AA126" i="57" s="1"/>
  <c r="AA171" i="57"/>
  <c r="AA137" i="57"/>
  <c r="AA173" i="57"/>
  <c r="G61" i="8" s="1"/>
  <c r="AA158" i="57"/>
  <c r="AA162" i="57"/>
  <c r="AA143" i="57"/>
  <c r="AJ143" i="57" s="1"/>
  <c r="BD12" i="9" s="1"/>
  <c r="BF12" i="9" s="1"/>
  <c r="AA159" i="57"/>
  <c r="AA136" i="57"/>
  <c r="AA123" i="57"/>
  <c r="AA140" i="57"/>
  <c r="AA163" i="57"/>
  <c r="AA153" i="57"/>
  <c r="AA138" i="57"/>
  <c r="AA168" i="57"/>
  <c r="AJ168" i="57" s="1"/>
  <c r="DR12" i="9" s="1"/>
  <c r="AA151" i="57"/>
  <c r="AA161" i="57"/>
  <c r="AA150" i="57"/>
  <c r="AA172" i="57"/>
  <c r="AA157" i="57"/>
  <c r="AA135" i="57"/>
  <c r="AA156" i="57"/>
  <c r="AA144" i="57"/>
  <c r="AA139" i="57"/>
  <c r="AA170" i="57"/>
  <c r="AA142" i="57"/>
  <c r="AA174" i="57"/>
  <c r="AJ174" i="57" s="1"/>
  <c r="EJ12" i="9" s="1"/>
  <c r="AA133" i="57"/>
  <c r="AA152" i="57"/>
  <c r="AA141" i="57"/>
  <c r="AJ141" i="57" s="1"/>
  <c r="AX12" i="9" s="1"/>
  <c r="AZ12" i="9" s="1"/>
  <c r="CC51" i="9"/>
  <c r="CD51" i="9"/>
  <c r="I46" i="7"/>
  <c r="J46" i="7"/>
  <c r="CG100" i="9"/>
  <c r="CF100" i="9"/>
  <c r="Z164" i="28"/>
  <c r="Z165" i="28" s="1"/>
  <c r="AJ130" i="33"/>
  <c r="AK130" i="33"/>
  <c r="DQ35" i="9"/>
  <c r="DP35" i="9"/>
  <c r="AA175" i="34"/>
  <c r="AA176" i="34"/>
  <c r="DN32" i="9"/>
  <c r="DM32" i="9"/>
  <c r="EH87" i="9"/>
  <c r="EI87" i="9"/>
  <c r="AC145" i="44"/>
  <c r="AC146" i="44"/>
  <c r="AC147" i="44"/>
  <c r="AI136" i="43"/>
  <c r="AI26" i="7" s="1"/>
  <c r="AK26" i="7" s="1"/>
  <c r="AW82" i="9"/>
  <c r="AV82" i="9"/>
  <c r="DK51" i="7"/>
  <c r="DJ51" i="7"/>
  <c r="AK123" i="29"/>
  <c r="H98" i="9"/>
  <c r="AK170" i="25"/>
  <c r="DX102" i="9" s="1"/>
  <c r="AJ170" i="25"/>
  <c r="DX44" i="9" s="1"/>
  <c r="AK174" i="26"/>
  <c r="EJ101" i="9" s="1"/>
  <c r="AJ174" i="26"/>
  <c r="EJ43" i="9" s="1"/>
  <c r="DH42" i="7"/>
  <c r="DG42" i="7"/>
  <c r="CU41" i="9"/>
  <c r="CV41" i="9"/>
  <c r="AJ129" i="28"/>
  <c r="Q41" i="9"/>
  <c r="BQ38" i="7"/>
  <c r="BR38" i="7"/>
  <c r="AI142" i="32"/>
  <c r="BA37" i="7" s="1"/>
  <c r="AJ142" i="32"/>
  <c r="BA37" i="9" s="1"/>
  <c r="AK142" i="32"/>
  <c r="BA95" i="9" s="1"/>
  <c r="AJ171" i="39"/>
  <c r="EA30" i="9" s="1"/>
  <c r="AI171" i="39"/>
  <c r="EA30" i="7" s="1"/>
  <c r="AK171" i="39"/>
  <c r="EA88" i="9" s="1"/>
  <c r="AB147" i="46"/>
  <c r="AB146" i="46"/>
  <c r="AB145" i="46"/>
  <c r="AB175" i="46"/>
  <c r="AB124" i="46"/>
  <c r="AB125" i="46" s="1"/>
  <c r="AI156" i="48"/>
  <c r="CK21" i="7" s="1"/>
  <c r="CM21" i="7" s="1"/>
  <c r="AJ156" i="48"/>
  <c r="CK21" i="9" s="1"/>
  <c r="CM21" i="9" s="1"/>
  <c r="AK156" i="48"/>
  <c r="CK79" i="9" s="1"/>
  <c r="CM79" i="9" s="1"/>
  <c r="AJ134" i="48"/>
  <c r="AC21" i="9" s="1"/>
  <c r="AE21" i="9" s="1"/>
  <c r="AK134" i="48"/>
  <c r="AC79" i="9" s="1"/>
  <c r="AE79" i="9" s="1"/>
  <c r="AI135" i="48"/>
  <c r="AF21" i="7" s="1"/>
  <c r="AH21" i="7" s="1"/>
  <c r="AK135" i="48"/>
  <c r="AF79" i="9" s="1"/>
  <c r="AH79" i="9" s="1"/>
  <c r="AJ135" i="48"/>
  <c r="AF21" i="9" s="1"/>
  <c r="AH21" i="9" s="1"/>
  <c r="AJ172" i="48"/>
  <c r="ED21" i="9" s="1"/>
  <c r="AK172" i="48"/>
  <c r="ED79" i="9" s="1"/>
  <c r="AI172" i="48"/>
  <c r="ED21" i="7" s="1"/>
  <c r="AJ138" i="48"/>
  <c r="AO21" i="9" s="1"/>
  <c r="AQ21" i="9" s="1"/>
  <c r="AK138" i="48"/>
  <c r="AO79" i="9" s="1"/>
  <c r="AQ79" i="9" s="1"/>
  <c r="AI138" i="48"/>
  <c r="AO21" i="7" s="1"/>
  <c r="AQ21" i="7" s="1"/>
  <c r="AI133" i="48"/>
  <c r="Z21" i="7" s="1"/>
  <c r="AB21" i="7" s="1"/>
  <c r="AK133" i="48"/>
  <c r="Z79" i="9" s="1"/>
  <c r="AB79" i="9" s="1"/>
  <c r="AJ133" i="48"/>
  <c r="Z21" i="9" s="1"/>
  <c r="AB21" i="9" s="1"/>
  <c r="AJ154" i="18"/>
  <c r="CH51" i="9"/>
  <c r="AI135" i="30"/>
  <c r="AF39" i="7" s="1"/>
  <c r="BX34" i="9"/>
  <c r="BW34" i="9"/>
  <c r="AD30" i="7"/>
  <c r="AE30" i="7"/>
  <c r="DQ16" i="9"/>
  <c r="DP16" i="9"/>
  <c r="DN69" i="9"/>
  <c r="DM69" i="9"/>
  <c r="DL114" i="9"/>
  <c r="AJ137" i="28"/>
  <c r="AL41" i="9" s="1"/>
  <c r="AK137" i="28"/>
  <c r="AL99" i="9" s="1"/>
  <c r="AI137" i="28"/>
  <c r="AL41" i="7" s="1"/>
  <c r="AK138" i="28"/>
  <c r="AO99" i="9" s="1"/>
  <c r="AI138" i="28"/>
  <c r="AO41" i="7" s="1"/>
  <c r="AJ138" i="28"/>
  <c r="AO41" i="9" s="1"/>
  <c r="BB40" i="9"/>
  <c r="BC40" i="9"/>
  <c r="H37" i="9"/>
  <c r="AJ123" i="32"/>
  <c r="CJ94" i="9"/>
  <c r="CI94" i="9"/>
  <c r="EH35" i="9"/>
  <c r="EI35" i="9"/>
  <c r="BU91" i="9"/>
  <c r="BT91" i="9"/>
  <c r="AJ30" i="9"/>
  <c r="AK30" i="9"/>
  <c r="AS27" i="7"/>
  <c r="AT27" i="7"/>
  <c r="AJ151" i="47"/>
  <c r="BY22" i="9" s="1"/>
  <c r="BQ19" i="7"/>
  <c r="BR19" i="7"/>
  <c r="AB171" i="54"/>
  <c r="Z124" i="42"/>
  <c r="AI123" i="42"/>
  <c r="Z128" i="63"/>
  <c r="AK127" i="63"/>
  <c r="AJ127" i="63"/>
  <c r="AI127" i="63"/>
  <c r="K54" i="7" s="1"/>
  <c r="E33" i="6"/>
  <c r="Z140" i="56"/>
  <c r="AS12" i="7"/>
  <c r="AT12" i="7"/>
  <c r="AI144" i="57"/>
  <c r="Z145" i="57"/>
  <c r="Z147" i="57"/>
  <c r="AI147" i="57" s="1"/>
  <c r="BM12" i="7" s="1"/>
  <c r="BO12" i="7" s="1"/>
  <c r="Z146" i="57"/>
  <c r="AK150" i="57"/>
  <c r="BV70" i="9" s="1"/>
  <c r="AI150" i="57"/>
  <c r="BV12" i="7" s="1"/>
  <c r="AJ150" i="57"/>
  <c r="BV12" i="9" s="1"/>
  <c r="AJ157" i="57"/>
  <c r="CN12" i="9" s="1"/>
  <c r="CP12" i="9" s="1"/>
  <c r="AK157" i="57"/>
  <c r="CN70" i="9" s="1"/>
  <c r="CP70" i="9" s="1"/>
  <c r="AI157" i="57"/>
  <c r="CN12" i="7" s="1"/>
  <c r="CP12" i="7" s="1"/>
  <c r="AJ141" i="19"/>
  <c r="AX50" i="9" s="1"/>
  <c r="AJ158" i="55"/>
  <c r="CQ14" i="9" s="1"/>
  <c r="CS14" i="9" s="1"/>
  <c r="AK158" i="55"/>
  <c r="CQ72" i="9" s="1"/>
  <c r="CS72" i="9" s="1"/>
  <c r="EK111" i="9"/>
  <c r="EL111" i="9"/>
  <c r="E51" i="6"/>
  <c r="E45" i="6"/>
  <c r="AK125" i="22"/>
  <c r="AC145" i="55"/>
  <c r="AC146" i="55"/>
  <c r="AC147" i="55"/>
  <c r="BC97" i="9"/>
  <c r="BB97" i="9"/>
  <c r="AB124" i="51"/>
  <c r="AB125" i="51" s="1"/>
  <c r="AJ159" i="19"/>
  <c r="AK159" i="19"/>
  <c r="EF31" i="7"/>
  <c r="EE31" i="7"/>
  <c r="Z156" i="52"/>
  <c r="Z126" i="54"/>
  <c r="AI126" i="54" s="1"/>
  <c r="AI128" i="54"/>
  <c r="N15" i="7" s="1"/>
  <c r="P15" i="7" s="1"/>
  <c r="AK142" i="54"/>
  <c r="BA73" i="9" s="1"/>
  <c r="BC73" i="9" s="1"/>
  <c r="AJ142" i="54"/>
  <c r="BA15" i="9" s="1"/>
  <c r="BC15" i="9" s="1"/>
  <c r="AI142" i="54"/>
  <c r="BA15" i="7" s="1"/>
  <c r="BC15" i="7" s="1"/>
  <c r="AI172" i="54"/>
  <c r="ED15" i="7" s="1"/>
  <c r="AK172" i="54"/>
  <c r="ED73" i="9" s="1"/>
  <c r="AJ172" i="54"/>
  <c r="ED15" i="9" s="1"/>
  <c r="Z154" i="54"/>
  <c r="AI154" i="54" s="1"/>
  <c r="AI156" i="54"/>
  <c r="CK15" i="7" s="1"/>
  <c r="CM15" i="7" s="1"/>
  <c r="AK156" i="54"/>
  <c r="AJ156" i="54"/>
  <c r="AK135" i="54"/>
  <c r="AF73" i="9" s="1"/>
  <c r="AH73" i="9" s="1"/>
  <c r="AI135" i="54"/>
  <c r="AF15" i="7" s="1"/>
  <c r="AH15" i="7" s="1"/>
  <c r="AJ135" i="54"/>
  <c r="AF15" i="9" s="1"/>
  <c r="AH15" i="9" s="1"/>
  <c r="AK162" i="54"/>
  <c r="DC73" i="9" s="1"/>
  <c r="DE73" i="9" s="1"/>
  <c r="AJ162" i="54"/>
  <c r="DC15" i="9" s="1"/>
  <c r="DE15" i="9" s="1"/>
  <c r="AI162" i="54"/>
  <c r="DC15" i="7" s="1"/>
  <c r="DE15" i="7" s="1"/>
  <c r="AK139" i="54"/>
  <c r="AR73" i="9" s="1"/>
  <c r="AJ139" i="54"/>
  <c r="AR15" i="9" s="1"/>
  <c r="AI139" i="54"/>
  <c r="AR15" i="7" s="1"/>
  <c r="AJ172" i="59"/>
  <c r="ED10" i="9" s="1"/>
  <c r="AK172" i="59"/>
  <c r="ED68" i="9" s="1"/>
  <c r="AI172" i="59"/>
  <c r="ED10" i="7" s="1"/>
  <c r="AK135" i="59"/>
  <c r="AF68" i="9" s="1"/>
  <c r="AI135" i="59"/>
  <c r="AF10" i="7" s="1"/>
  <c r="AJ135" i="59"/>
  <c r="AF10" i="9" s="1"/>
  <c r="AK159" i="59"/>
  <c r="CT68" i="9" s="1"/>
  <c r="AJ159" i="59"/>
  <c r="CT10" i="9" s="1"/>
  <c r="AJ146" i="20"/>
  <c r="BJ49" i="9" s="1"/>
  <c r="AK146" i="20"/>
  <c r="BJ107" i="9" s="1"/>
  <c r="AT52" i="9"/>
  <c r="AS52" i="9"/>
  <c r="BW10" i="9"/>
  <c r="BX10" i="9"/>
  <c r="CM68" i="9"/>
  <c r="AS10" i="7"/>
  <c r="AT10" i="7"/>
  <c r="DE68" i="9"/>
  <c r="Z147" i="24"/>
  <c r="Z145" i="24"/>
  <c r="Z146" i="24"/>
  <c r="CU103" i="9"/>
  <c r="CV103" i="9"/>
  <c r="EF104" i="9"/>
  <c r="EE104" i="9"/>
  <c r="AK157" i="41"/>
  <c r="CN86" i="9" s="1"/>
  <c r="AJ157" i="41"/>
  <c r="CN28" i="9" s="1"/>
  <c r="Z156" i="43"/>
  <c r="DW38" i="9"/>
  <c r="DV38" i="9"/>
  <c r="R39" i="9"/>
  <c r="S39" i="9"/>
  <c r="AI165" i="59"/>
  <c r="DI10" i="7" s="1"/>
  <c r="AB176" i="23"/>
  <c r="AB175" i="23"/>
  <c r="AJ147" i="26"/>
  <c r="BM43" i="9" s="1"/>
  <c r="CY40" i="7"/>
  <c r="CY56" i="7" s="1"/>
  <c r="G19" i="6" s="1"/>
  <c r="I19" i="6" s="1"/>
  <c r="L19" i="6" s="1"/>
  <c r="CX40" i="7"/>
  <c r="CX56" i="7" s="1"/>
  <c r="H19" i="6" s="1"/>
  <c r="Z176" i="30"/>
  <c r="AI176" i="30" s="1"/>
  <c r="Z175" i="30"/>
  <c r="AE36" i="9"/>
  <c r="AD36" i="9"/>
  <c r="K36" i="9"/>
  <c r="AB146" i="35"/>
  <c r="AB145" i="35"/>
  <c r="AB147" i="35"/>
  <c r="AK169" i="35"/>
  <c r="DU92" i="9" s="1"/>
  <c r="AJ145" i="37"/>
  <c r="AK145" i="37"/>
  <c r="AM31" i="9"/>
  <c r="AN31" i="9"/>
  <c r="AI125" i="38"/>
  <c r="H31" i="7" s="1"/>
  <c r="CD30" i="9"/>
  <c r="CC30" i="9"/>
  <c r="BX30" i="7"/>
  <c r="BW30" i="7"/>
  <c r="Z175" i="62"/>
  <c r="AE98" i="9"/>
  <c r="AD98" i="9"/>
  <c r="CU106" i="9"/>
  <c r="CV106" i="9"/>
  <c r="AJ159" i="51"/>
  <c r="CT18" i="9" s="1"/>
  <c r="CV18" i="9" s="1"/>
  <c r="AK159" i="51"/>
  <c r="CT76" i="9" s="1"/>
  <c r="CV76" i="9" s="1"/>
  <c r="AC145" i="57"/>
  <c r="AC147" i="57"/>
  <c r="AC146" i="57"/>
  <c r="EE45" i="7"/>
  <c r="EF45" i="7"/>
  <c r="E101" i="9"/>
  <c r="AK123" i="26"/>
  <c r="AT51" i="7"/>
  <c r="AS51" i="7"/>
  <c r="AC165" i="45"/>
  <c r="AC164" i="45"/>
  <c r="AB154" i="45"/>
  <c r="AB175" i="45" s="1"/>
  <c r="AB176" i="45" s="1"/>
  <c r="EK52" i="9"/>
  <c r="EL52" i="9"/>
  <c r="Z126" i="51"/>
  <c r="AI126" i="51" s="1"/>
  <c r="AI128" i="51"/>
  <c r="N18" i="7" s="1"/>
  <c r="P18" i="7" s="1"/>
  <c r="CW114" i="9"/>
  <c r="AM106" i="9"/>
  <c r="AN106" i="9"/>
  <c r="BR46" i="7"/>
  <c r="BQ46" i="7"/>
  <c r="CR39" i="7"/>
  <c r="CS39" i="7"/>
  <c r="AK164" i="32"/>
  <c r="AG92" i="9"/>
  <c r="AH92" i="9"/>
  <c r="W32" i="9"/>
  <c r="AJ129" i="37"/>
  <c r="AJ132" i="39"/>
  <c r="W30" i="9" s="1"/>
  <c r="CJ68" i="9"/>
  <c r="CI68" i="9"/>
  <c r="AI159" i="50"/>
  <c r="CT19" i="7" s="1"/>
  <c r="CV19" i="7" s="1"/>
  <c r="AA132" i="22"/>
  <c r="AJ132" i="22" s="1"/>
  <c r="AJ137" i="26"/>
  <c r="AL43" i="9" s="1"/>
  <c r="AK137" i="26"/>
  <c r="AL101" i="9" s="1"/>
  <c r="CK100" i="9"/>
  <c r="AK154" i="27"/>
  <c r="CD95" i="9"/>
  <c r="CC95" i="9"/>
  <c r="Z156" i="42"/>
  <c r="Z157" i="42"/>
  <c r="Z159" i="42"/>
  <c r="AI159" i="42" s="1"/>
  <c r="CT27" i="7" s="1"/>
  <c r="CV27" i="7" s="1"/>
  <c r="AK132" i="45"/>
  <c r="AJ132" i="45"/>
  <c r="EF82" i="9"/>
  <c r="EE82" i="9"/>
  <c r="S176" i="51"/>
  <c r="AA154" i="50"/>
  <c r="AA175" i="50" s="1"/>
  <c r="X112" i="9"/>
  <c r="Y112" i="9"/>
  <c r="BZ28" i="7"/>
  <c r="CA28" i="7"/>
  <c r="AI152" i="25"/>
  <c r="CB44" i="7" s="1"/>
  <c r="CU42" i="7"/>
  <c r="CV42" i="7"/>
  <c r="DN41" i="7"/>
  <c r="DM41" i="7"/>
  <c r="DN40" i="9"/>
  <c r="DM40" i="9"/>
  <c r="AB97" i="9"/>
  <c r="AA97" i="9"/>
  <c r="BL32" i="9"/>
  <c r="BK32" i="9"/>
  <c r="AJ136" i="40"/>
  <c r="AI29" i="9" s="1"/>
  <c r="AK29" i="9" s="1"/>
  <c r="AK136" i="40"/>
  <c r="AI87" i="9" s="1"/>
  <c r="AK87" i="9" s="1"/>
  <c r="Q102" i="9"/>
  <c r="AJ174" i="21"/>
  <c r="EJ48" i="9" s="1"/>
  <c r="AJ128" i="39"/>
  <c r="AQ38" i="9"/>
  <c r="AP38" i="9"/>
  <c r="BF54" i="7"/>
  <c r="BE54" i="7"/>
  <c r="AK128" i="33"/>
  <c r="N94" i="9" s="1"/>
  <c r="K99" i="9"/>
  <c r="AK126" i="28"/>
  <c r="M48" i="9"/>
  <c r="L48" i="9"/>
  <c r="AK174" i="30"/>
  <c r="EJ97" i="9" s="1"/>
  <c r="AB141" i="49"/>
  <c r="AJ162" i="47"/>
  <c r="DC22" i="9" s="1"/>
  <c r="DE22" i="9" s="1"/>
  <c r="AI162" i="47"/>
  <c r="DC22" i="7" s="1"/>
  <c r="DE22" i="7" s="1"/>
  <c r="AK162" i="47"/>
  <c r="DC80" i="9" s="1"/>
  <c r="DE80" i="9" s="1"/>
  <c r="AI170" i="47"/>
  <c r="DX22" i="7" s="1"/>
  <c r="AK170" i="47"/>
  <c r="DX80" i="9" s="1"/>
  <c r="AJ170" i="47"/>
  <c r="DX22" i="9" s="1"/>
  <c r="AI156" i="47"/>
  <c r="CK22" i="7" s="1"/>
  <c r="CM22" i="7" s="1"/>
  <c r="Z154" i="47"/>
  <c r="AI154" i="47" s="1"/>
  <c r="AK133" i="47"/>
  <c r="Z80" i="9" s="1"/>
  <c r="AB80" i="9" s="1"/>
  <c r="AI133" i="47"/>
  <c r="Z22" i="7" s="1"/>
  <c r="AB22" i="7" s="1"/>
  <c r="AJ133" i="47"/>
  <c r="Z22" i="9" s="1"/>
  <c r="AB22" i="9" s="1"/>
  <c r="AI171" i="47"/>
  <c r="EA22" i="7" s="1"/>
  <c r="AK171" i="47"/>
  <c r="EA80" i="9" s="1"/>
  <c r="AJ171" i="47"/>
  <c r="EA22" i="9" s="1"/>
  <c r="AJ140" i="47"/>
  <c r="AU22" i="9" s="1"/>
  <c r="AK140" i="47"/>
  <c r="AU80" i="9" s="1"/>
  <c r="AI140" i="47"/>
  <c r="AU22" i="7" s="1"/>
  <c r="Z125" i="47"/>
  <c r="Z175" i="47"/>
  <c r="Z124" i="47"/>
  <c r="AI123" i="47"/>
  <c r="AI165" i="43"/>
  <c r="DI26" i="7" s="1"/>
  <c r="DK26" i="7" s="1"/>
  <c r="EF47" i="9"/>
  <c r="EE47" i="9"/>
  <c r="AI157" i="39"/>
  <c r="CN30" i="7" s="1"/>
  <c r="AJ157" i="39"/>
  <c r="CN30" i="9" s="1"/>
  <c r="AK157" i="39"/>
  <c r="CN88" i="9" s="1"/>
  <c r="AK126" i="43"/>
  <c r="BC32" i="9"/>
  <c r="BB32" i="9"/>
  <c r="AN76" i="9"/>
  <c r="AM76" i="9"/>
  <c r="EE80" i="9"/>
  <c r="EF80" i="9"/>
  <c r="AJ148" i="54"/>
  <c r="BP15" i="9" s="1"/>
  <c r="AI165" i="57" l="1"/>
  <c r="DI12" i="7" s="1"/>
  <c r="DK12" i="7" s="1"/>
  <c r="AK165" i="57"/>
  <c r="DI70" i="9" s="1"/>
  <c r="DK70" i="9" s="1"/>
  <c r="N92" i="9"/>
  <c r="O92" i="9" s="1"/>
  <c r="AK126" i="35"/>
  <c r="G38" i="8"/>
  <c r="G60" i="8"/>
  <c r="E31" i="6"/>
  <c r="BF98" i="9"/>
  <c r="BE98" i="9"/>
  <c r="AP98" i="9"/>
  <c r="AQ98" i="9"/>
  <c r="EJ25" i="7"/>
  <c r="AJ174" i="44"/>
  <c r="EJ25" i="9" s="1"/>
  <c r="AK174" i="44"/>
  <c r="EJ83" i="9" s="1"/>
  <c r="DZ86" i="9"/>
  <c r="DY86" i="9"/>
  <c r="DE45" i="7"/>
  <c r="DD45" i="7"/>
  <c r="CC93" i="9"/>
  <c r="CD93" i="9"/>
  <c r="DY53" i="9"/>
  <c r="DZ53" i="9"/>
  <c r="J50" i="9"/>
  <c r="I50" i="9"/>
  <c r="AI165" i="21"/>
  <c r="DI48" i="7" s="1"/>
  <c r="AJ165" i="21"/>
  <c r="AK132" i="39"/>
  <c r="W88" i="9" s="1"/>
  <c r="Y88" i="9" s="1"/>
  <c r="BF34" i="9"/>
  <c r="Z147" i="56"/>
  <c r="AK149" i="57"/>
  <c r="BS70" i="9" s="1"/>
  <c r="CY56" i="9"/>
  <c r="E47" i="8" s="1"/>
  <c r="I47" i="8" s="1"/>
  <c r="AK149" i="42"/>
  <c r="BS85" i="9" s="1"/>
  <c r="G56" i="8"/>
  <c r="G44" i="8"/>
  <c r="AK148" i="30"/>
  <c r="BP97" i="9" s="1"/>
  <c r="BR97" i="9" s="1"/>
  <c r="AC27" i="7"/>
  <c r="AE27" i="7" s="1"/>
  <c r="AK134" i="42"/>
  <c r="AC85" i="9" s="1"/>
  <c r="AE85" i="9" s="1"/>
  <c r="AJ143" i="58"/>
  <c r="BD11" i="9" s="1"/>
  <c r="BF11" i="9" s="1"/>
  <c r="H44" i="8"/>
  <c r="H41" i="8" s="1"/>
  <c r="H34" i="8" s="1"/>
  <c r="DP114" i="9"/>
  <c r="H17" i="8"/>
  <c r="AI144" i="56"/>
  <c r="AK174" i="47"/>
  <c r="EJ80" i="9" s="1"/>
  <c r="EK80" i="9" s="1"/>
  <c r="AJ141" i="26"/>
  <c r="AX43" i="9" s="1"/>
  <c r="AJ125" i="30"/>
  <c r="H27" i="8"/>
  <c r="AJ125" i="38"/>
  <c r="AJ123" i="38" s="1"/>
  <c r="AK136" i="43"/>
  <c r="AI84" i="9" s="1"/>
  <c r="AK84" i="9" s="1"/>
  <c r="G46" i="8"/>
  <c r="AK174" i="43"/>
  <c r="EJ84" i="9" s="1"/>
  <c r="BU24" i="9"/>
  <c r="AK143" i="58"/>
  <c r="BD69" i="9" s="1"/>
  <c r="BF69" i="9" s="1"/>
  <c r="H22" i="8"/>
  <c r="DQ114" i="9"/>
  <c r="F55" i="8" s="1"/>
  <c r="J55" i="8" s="1"/>
  <c r="AJ174" i="47"/>
  <c r="EJ22" i="9" s="1"/>
  <c r="CX114" i="9"/>
  <c r="AK136" i="54"/>
  <c r="AI73" i="9" s="1"/>
  <c r="AK73" i="9" s="1"/>
  <c r="AK129" i="64"/>
  <c r="AK141" i="42"/>
  <c r="AX85" i="9" s="1"/>
  <c r="AZ85" i="9" s="1"/>
  <c r="AJ147" i="44"/>
  <c r="BM25" i="9" s="1"/>
  <c r="BO25" i="9" s="1"/>
  <c r="AJ163" i="18"/>
  <c r="AK125" i="18"/>
  <c r="AK123" i="18" s="1"/>
  <c r="AJ168" i="51"/>
  <c r="DR18" i="9" s="1"/>
  <c r="AJ141" i="55"/>
  <c r="AX14" i="9" s="1"/>
  <c r="AZ14" i="9" s="1"/>
  <c r="AJ143" i="20"/>
  <c r="BD49" i="9" s="1"/>
  <c r="AJ149" i="42"/>
  <c r="BS27" i="9" s="1"/>
  <c r="BU27" i="9" s="1"/>
  <c r="CJ56" i="7"/>
  <c r="G14" i="6" s="1"/>
  <c r="G43" i="8"/>
  <c r="G37" i="8"/>
  <c r="G28" i="8"/>
  <c r="G27" i="8"/>
  <c r="AJ129" i="39"/>
  <c r="AJ143" i="26"/>
  <c r="BD43" i="9" s="1"/>
  <c r="AJ174" i="59"/>
  <c r="EJ10" i="9" s="1"/>
  <c r="EK10" i="9" s="1"/>
  <c r="AK141" i="32"/>
  <c r="AX95" i="9" s="1"/>
  <c r="AK143" i="34"/>
  <c r="BD93" i="9" s="1"/>
  <c r="BD37" i="7"/>
  <c r="AK143" i="32"/>
  <c r="BD95" i="9" s="1"/>
  <c r="BE95" i="9" s="1"/>
  <c r="AJ143" i="51"/>
  <c r="BD18" i="9" s="1"/>
  <c r="BF18" i="9" s="1"/>
  <c r="AJ123" i="23"/>
  <c r="DR14" i="7"/>
  <c r="AK168" i="55"/>
  <c r="DR72" i="9" s="1"/>
  <c r="DT72" i="9" s="1"/>
  <c r="E40" i="6"/>
  <c r="X48" i="9"/>
  <c r="AK149" i="59"/>
  <c r="BS68" i="9" s="1"/>
  <c r="AJ149" i="59"/>
  <c r="BS10" i="9" s="1"/>
  <c r="AI149" i="59"/>
  <c r="BS10" i="7" s="1"/>
  <c r="EF33" i="7"/>
  <c r="EE33" i="7"/>
  <c r="EC86" i="9"/>
  <c r="EB86" i="9"/>
  <c r="BU98" i="9"/>
  <c r="BT98" i="9"/>
  <c r="BT40" i="9"/>
  <c r="BU40" i="9"/>
  <c r="AJ165" i="64"/>
  <c r="DI55" i="9" s="1"/>
  <c r="DK55" i="9" s="1"/>
  <c r="AK165" i="64"/>
  <c r="DI113" i="9" s="1"/>
  <c r="DK113" i="9" s="1"/>
  <c r="AI165" i="64"/>
  <c r="DI55" i="7" s="1"/>
  <c r="DK55" i="7" s="1"/>
  <c r="AI146" i="18"/>
  <c r="BJ51" i="7" s="1"/>
  <c r="AK146" i="18"/>
  <c r="BJ109" i="9" s="1"/>
  <c r="AJ146" i="18"/>
  <c r="BJ51" i="9" s="1"/>
  <c r="L50" i="7"/>
  <c r="M50" i="7"/>
  <c r="AE96" i="9"/>
  <c r="AD96" i="9"/>
  <c r="EF111" i="9"/>
  <c r="EE111" i="9"/>
  <c r="BU34" i="7"/>
  <c r="BT34" i="7"/>
  <c r="G24" i="8"/>
  <c r="H90" i="9"/>
  <c r="AK123" i="37"/>
  <c r="Y108" i="9"/>
  <c r="X108" i="9"/>
  <c r="AK146" i="64"/>
  <c r="BJ113" i="9" s="1"/>
  <c r="BL113" i="9" s="1"/>
  <c r="AJ146" i="64"/>
  <c r="BJ55" i="9" s="1"/>
  <c r="BL55" i="9" s="1"/>
  <c r="AI146" i="64"/>
  <c r="BJ55" i="7" s="1"/>
  <c r="BL55" i="7" s="1"/>
  <c r="DM56" i="7"/>
  <c r="H23" i="6" s="1"/>
  <c r="AJ141" i="37"/>
  <c r="AX32" i="9" s="1"/>
  <c r="AZ32" i="9" s="1"/>
  <c r="G40" i="8"/>
  <c r="H15" i="8"/>
  <c r="AJ158" i="51"/>
  <c r="CQ18" i="9" s="1"/>
  <c r="CS18" i="9" s="1"/>
  <c r="AT34" i="9"/>
  <c r="AS34" i="9"/>
  <c r="CC40" i="7"/>
  <c r="CD40" i="7"/>
  <c r="CD27" i="9"/>
  <c r="CC27" i="9"/>
  <c r="DF94" i="9"/>
  <c r="AK163" i="33"/>
  <c r="DH24" i="7"/>
  <c r="DG24" i="7"/>
  <c r="AD51" i="9"/>
  <c r="AE51" i="9"/>
  <c r="DE50" i="9"/>
  <c r="DD50" i="9"/>
  <c r="CC35" i="7"/>
  <c r="CD35" i="7"/>
  <c r="V110" i="9"/>
  <c r="U110" i="9"/>
  <c r="DW53" i="7"/>
  <c r="DV53" i="7"/>
  <c r="BU49" i="7"/>
  <c r="BT49" i="7"/>
  <c r="AM91" i="9"/>
  <c r="AN91" i="9"/>
  <c r="DZ33" i="9"/>
  <c r="DY33" i="9"/>
  <c r="DW33" i="7"/>
  <c r="DV33" i="7"/>
  <c r="BE48" i="7"/>
  <c r="BF48" i="7"/>
  <c r="CA110" i="9"/>
  <c r="BZ110" i="9"/>
  <c r="R35" i="9"/>
  <c r="S35" i="9"/>
  <c r="EE42" i="9"/>
  <c r="EF42" i="9"/>
  <c r="DJ53" i="7"/>
  <c r="DK53" i="7"/>
  <c r="AT30" i="9"/>
  <c r="AS30" i="9"/>
  <c r="K51" i="9"/>
  <c r="BZ40" i="7"/>
  <c r="CA40" i="7"/>
  <c r="CC28" i="7"/>
  <c r="CD28" i="7"/>
  <c r="AS46" i="9"/>
  <c r="AT46" i="9"/>
  <c r="BL110" i="9"/>
  <c r="BK110" i="9"/>
  <c r="AJ148" i="18"/>
  <c r="BP51" i="9" s="1"/>
  <c r="BP51" i="7"/>
  <c r="AK148" i="18"/>
  <c r="BP109" i="9" s="1"/>
  <c r="BT35" i="9"/>
  <c r="BU35" i="9"/>
  <c r="BZ90" i="9"/>
  <c r="CA90" i="9"/>
  <c r="AI165" i="20"/>
  <c r="DI49" i="7" s="1"/>
  <c r="AJ165" i="20"/>
  <c r="AK165" i="20"/>
  <c r="AA109" i="9"/>
  <c r="AB109" i="9"/>
  <c r="DN56" i="7"/>
  <c r="G23" i="6" s="1"/>
  <c r="N11" i="7"/>
  <c r="P11" i="7" s="1"/>
  <c r="AK128" i="58"/>
  <c r="N69" i="9" s="1"/>
  <c r="P69" i="9" s="1"/>
  <c r="AI128" i="23"/>
  <c r="N46" i="7" s="1"/>
  <c r="AJ128" i="23"/>
  <c r="N46" i="9" s="1"/>
  <c r="G59" i="8"/>
  <c r="DP56" i="7"/>
  <c r="H24" i="6" s="1"/>
  <c r="AK123" i="25"/>
  <c r="BC31" i="7"/>
  <c r="BB31" i="7"/>
  <c r="DY34" i="9"/>
  <c r="DZ34" i="9"/>
  <c r="P33" i="7"/>
  <c r="O33" i="7"/>
  <c r="BQ52" i="7"/>
  <c r="BR52" i="7"/>
  <c r="BN109" i="9"/>
  <c r="BO109" i="9"/>
  <c r="DP56" i="9"/>
  <c r="AJ128" i="36"/>
  <c r="H18" i="8"/>
  <c r="AK125" i="30"/>
  <c r="AK123" i="30" s="1"/>
  <c r="G26" i="8"/>
  <c r="AZ40" i="9"/>
  <c r="AK125" i="38"/>
  <c r="AK129" i="21"/>
  <c r="H29" i="8"/>
  <c r="H21" i="8" s="1"/>
  <c r="AJ149" i="57"/>
  <c r="BS12" i="9" s="1"/>
  <c r="Z175" i="51"/>
  <c r="AK175" i="51" s="1"/>
  <c r="EM76" i="9" s="1"/>
  <c r="EO76" i="9" s="1"/>
  <c r="AK128" i="53"/>
  <c r="AK126" i="53" s="1"/>
  <c r="EJ12" i="7"/>
  <c r="AK174" i="57"/>
  <c r="EJ70" i="9" s="1"/>
  <c r="AK168" i="54"/>
  <c r="DR73" i="9" s="1"/>
  <c r="DS73" i="9" s="1"/>
  <c r="CY114" i="9"/>
  <c r="AK165" i="21"/>
  <c r="DI106" i="9" s="1"/>
  <c r="AK141" i="55"/>
  <c r="AX72" i="9" s="1"/>
  <c r="AZ72" i="9" s="1"/>
  <c r="AK143" i="20"/>
  <c r="BD107" i="9" s="1"/>
  <c r="DQ56" i="9"/>
  <c r="E55" i="8" s="1"/>
  <c r="I55" i="8" s="1"/>
  <c r="AK141" i="37"/>
  <c r="AX90" i="9" s="1"/>
  <c r="AZ90" i="9" s="1"/>
  <c r="AK126" i="48"/>
  <c r="G23" i="8"/>
  <c r="G62" i="8"/>
  <c r="G20" i="8"/>
  <c r="G22" i="8"/>
  <c r="G39" i="8"/>
  <c r="Z175" i="45"/>
  <c r="AK175" i="45" s="1"/>
  <c r="EM82" i="9" s="1"/>
  <c r="EO82" i="9" s="1"/>
  <c r="AK154" i="41"/>
  <c r="CN80" i="9"/>
  <c r="AK154" i="47"/>
  <c r="AJ134" i="42"/>
  <c r="AC27" i="9" s="1"/>
  <c r="AE27" i="9" s="1"/>
  <c r="DM56" i="9"/>
  <c r="BS11" i="7"/>
  <c r="AK149" i="58"/>
  <c r="BS69" i="9" s="1"/>
  <c r="BT69" i="9" s="1"/>
  <c r="K56" i="7"/>
  <c r="F33" i="6" s="1"/>
  <c r="H16" i="8"/>
  <c r="AJ143" i="31"/>
  <c r="BD38" i="9" s="1"/>
  <c r="BP32" i="7"/>
  <c r="BQ32" i="7" s="1"/>
  <c r="AK148" i="37"/>
  <c r="BP90" i="9" s="1"/>
  <c r="BQ90" i="9" s="1"/>
  <c r="AD95" i="9"/>
  <c r="CD50" i="9"/>
  <c r="CC50" i="9"/>
  <c r="AS91" i="9"/>
  <c r="AT91" i="9"/>
  <c r="AK145" i="22"/>
  <c r="BG105" i="9" s="1"/>
  <c r="AJ145" i="22"/>
  <c r="AI145" i="22"/>
  <c r="BG47" i="7" s="1"/>
  <c r="J48" i="9"/>
  <c r="I48" i="9"/>
  <c r="AA49" i="7"/>
  <c r="AB49" i="7"/>
  <c r="AS106" i="9"/>
  <c r="AT106" i="9"/>
  <c r="CD52" i="9"/>
  <c r="CC52" i="9"/>
  <c r="V41" i="9"/>
  <c r="U41" i="9"/>
  <c r="O99" i="9"/>
  <c r="P99" i="9"/>
  <c r="AS31" i="7"/>
  <c r="AT31" i="7"/>
  <c r="CC40" i="9"/>
  <c r="CD40" i="9"/>
  <c r="EL33" i="9"/>
  <c r="EK33" i="9"/>
  <c r="AJ110" i="9"/>
  <c r="AK110" i="9"/>
  <c r="L108" i="9"/>
  <c r="M108" i="9"/>
  <c r="BB48" i="9"/>
  <c r="BC48" i="9"/>
  <c r="AI149" i="26"/>
  <c r="BS43" i="7" s="1"/>
  <c r="AK149" i="26"/>
  <c r="BS101" i="9" s="1"/>
  <c r="AJ149" i="26"/>
  <c r="BS43" i="9" s="1"/>
  <c r="DN56" i="9"/>
  <c r="AJ168" i="54"/>
  <c r="DR15" i="9" s="1"/>
  <c r="DT15" i="9" s="1"/>
  <c r="AJ143" i="53"/>
  <c r="BD16" i="9" s="1"/>
  <c r="BF16" i="9" s="1"/>
  <c r="AA154" i="42"/>
  <c r="G19" i="8"/>
  <c r="EF27" i="9"/>
  <c r="EE27" i="9"/>
  <c r="BF89" i="9"/>
  <c r="BE89" i="9"/>
  <c r="BB34" i="7"/>
  <c r="BC34" i="7"/>
  <c r="EK51" i="9"/>
  <c r="EL51" i="9"/>
  <c r="CC85" i="9"/>
  <c r="CD85" i="9"/>
  <c r="DF36" i="9"/>
  <c r="AJ163" i="33"/>
  <c r="AS46" i="7"/>
  <c r="AT46" i="7"/>
  <c r="DD108" i="9"/>
  <c r="DE108" i="9"/>
  <c r="DW111" i="9"/>
  <c r="DV111" i="9"/>
  <c r="AD49" i="9"/>
  <c r="AE49" i="9"/>
  <c r="AZ40" i="7"/>
  <c r="AY40" i="7"/>
  <c r="AI145" i="35"/>
  <c r="BG34" i="7" s="1"/>
  <c r="AJ145" i="35"/>
  <c r="AK145" i="35"/>
  <c r="AN33" i="7"/>
  <c r="AM33" i="7"/>
  <c r="DY91" i="9"/>
  <c r="DZ91" i="9"/>
  <c r="BT41" i="7"/>
  <c r="BU41" i="7"/>
  <c r="BE106" i="9"/>
  <c r="BF106" i="9"/>
  <c r="AG52" i="9"/>
  <c r="AH52" i="9"/>
  <c r="S35" i="7"/>
  <c r="R35" i="7"/>
  <c r="EE100" i="9"/>
  <c r="EF100" i="9"/>
  <c r="BB89" i="9"/>
  <c r="BC89" i="9"/>
  <c r="BE39" i="9"/>
  <c r="BF39" i="9"/>
  <c r="BR26" i="9"/>
  <c r="BQ26" i="9"/>
  <c r="X50" i="9"/>
  <c r="Y50" i="9"/>
  <c r="BI52" i="7"/>
  <c r="BH52" i="7"/>
  <c r="AP34" i="9"/>
  <c r="AQ34" i="9"/>
  <c r="DZ92" i="9"/>
  <c r="DY92" i="9"/>
  <c r="BP49" i="7"/>
  <c r="BP56" i="7" s="1"/>
  <c r="F7" i="6" s="1"/>
  <c r="AK148" i="20"/>
  <c r="BP107" i="9" s="1"/>
  <c r="AJ148" i="20"/>
  <c r="BP49" i="9" s="1"/>
  <c r="L33" i="9"/>
  <c r="M33" i="9"/>
  <c r="DY28" i="7"/>
  <c r="DZ28" i="7"/>
  <c r="DE45" i="9"/>
  <c r="DD45" i="9"/>
  <c r="BR110" i="9"/>
  <c r="BQ110" i="9"/>
  <c r="AJ148" i="59"/>
  <c r="BP10" i="9" s="1"/>
  <c r="CD50" i="7"/>
  <c r="CC50" i="7"/>
  <c r="AT33" i="9"/>
  <c r="AS33" i="9"/>
  <c r="BU52" i="9"/>
  <c r="BT52" i="9"/>
  <c r="AB49" i="9"/>
  <c r="AA49" i="9"/>
  <c r="AP48" i="7"/>
  <c r="AQ48" i="7"/>
  <c r="AI164" i="61"/>
  <c r="DF52" i="7" s="1"/>
  <c r="AK164" i="61"/>
  <c r="DF110" i="9" s="1"/>
  <c r="AJ164" i="61"/>
  <c r="DF52" i="9" s="1"/>
  <c r="DG52" i="9" s="1"/>
  <c r="Z165" i="61"/>
  <c r="CD28" i="9"/>
  <c r="CC28" i="9"/>
  <c r="BK52" i="9"/>
  <c r="BL52" i="9"/>
  <c r="BN51" i="9"/>
  <c r="BO51" i="9"/>
  <c r="CD35" i="9"/>
  <c r="CC35" i="9"/>
  <c r="DY111" i="9"/>
  <c r="DZ111" i="9"/>
  <c r="EE33" i="9"/>
  <c r="EF33" i="9"/>
  <c r="DY100" i="9"/>
  <c r="DZ100" i="9"/>
  <c r="BC33" i="9"/>
  <c r="BB33" i="9"/>
  <c r="AP92" i="9"/>
  <c r="AQ92" i="9"/>
  <c r="AH105" i="9"/>
  <c r="AG105" i="9"/>
  <c r="BU40" i="7"/>
  <c r="BT40" i="7"/>
  <c r="AS48" i="9"/>
  <c r="AT48" i="9"/>
  <c r="BP43" i="7"/>
  <c r="AK148" i="26"/>
  <c r="BP101" i="9" s="1"/>
  <c r="CC52" i="7"/>
  <c r="CD52" i="7"/>
  <c r="V99" i="9"/>
  <c r="U99" i="9"/>
  <c r="AS89" i="9"/>
  <c r="AT89" i="9"/>
  <c r="BB92" i="9"/>
  <c r="BC92" i="9"/>
  <c r="AK149" i="43"/>
  <c r="BS84" i="9" s="1"/>
  <c r="AJ46" i="9"/>
  <c r="AK46" i="9"/>
  <c r="AB51" i="9"/>
  <c r="AA51" i="9"/>
  <c r="EK28" i="9"/>
  <c r="EL28" i="9"/>
  <c r="BU79" i="9"/>
  <c r="BT79" i="9"/>
  <c r="EE53" i="7"/>
  <c r="EF53" i="7"/>
  <c r="AJ33" i="7"/>
  <c r="AK33" i="7"/>
  <c r="BU92" i="9"/>
  <c r="BT92" i="9"/>
  <c r="AK174" i="36"/>
  <c r="EJ91" i="9" s="1"/>
  <c r="BC106" i="9"/>
  <c r="BB106" i="9"/>
  <c r="V47" i="9"/>
  <c r="U47" i="9"/>
  <c r="AK149" i="34"/>
  <c r="BS93" i="9" s="1"/>
  <c r="AT92" i="9"/>
  <c r="AS92" i="9"/>
  <c r="CD27" i="7"/>
  <c r="CC27" i="7"/>
  <c r="AI165" i="45"/>
  <c r="DI24" i="7" s="1"/>
  <c r="DK24" i="7" s="1"/>
  <c r="AK165" i="45"/>
  <c r="AJ165" i="45"/>
  <c r="AD109" i="9"/>
  <c r="AE109" i="9"/>
  <c r="AG48" i="7"/>
  <c r="AH48" i="7"/>
  <c r="DW53" i="9"/>
  <c r="DV53" i="9"/>
  <c r="BT49" i="9"/>
  <c r="BU49" i="9"/>
  <c r="AI147" i="35"/>
  <c r="BM34" i="7" s="1"/>
  <c r="AJ147" i="35"/>
  <c r="BM34" i="9" s="1"/>
  <c r="AK147" i="35"/>
  <c r="BM92" i="9" s="1"/>
  <c r="BT41" i="9"/>
  <c r="BU41" i="9"/>
  <c r="DV91" i="9"/>
  <c r="DW91" i="9"/>
  <c r="AG110" i="9"/>
  <c r="AH110" i="9"/>
  <c r="BZ52" i="9"/>
  <c r="CA52" i="9"/>
  <c r="BQ42" i="9"/>
  <c r="BR42" i="9"/>
  <c r="AB45" i="9"/>
  <c r="AA45" i="9"/>
  <c r="EF28" i="9"/>
  <c r="EE28" i="9"/>
  <c r="BG52" i="9"/>
  <c r="AJ144" i="61"/>
  <c r="AQ40" i="7"/>
  <c r="AP40" i="7"/>
  <c r="M91" i="9"/>
  <c r="L91" i="9"/>
  <c r="DD103" i="9"/>
  <c r="DE103" i="9"/>
  <c r="EK38" i="9"/>
  <c r="EL38" i="9"/>
  <c r="BR10" i="7"/>
  <c r="BQ10" i="7"/>
  <c r="CD108" i="9"/>
  <c r="CC108" i="9"/>
  <c r="BO47" i="7"/>
  <c r="BN47" i="7"/>
  <c r="BU110" i="9"/>
  <c r="BT110" i="9"/>
  <c r="AI145" i="45"/>
  <c r="BG24" i="7" s="1"/>
  <c r="BI24" i="7" s="1"/>
  <c r="AJ145" i="45"/>
  <c r="BG24" i="9" s="1"/>
  <c r="BI24" i="9" s="1"/>
  <c r="L51" i="7"/>
  <c r="M51" i="7"/>
  <c r="BZ98" i="9"/>
  <c r="CA98" i="9"/>
  <c r="DE100" i="9"/>
  <c r="DD100" i="9"/>
  <c r="AS104" i="9"/>
  <c r="AT104" i="9"/>
  <c r="AI149" i="52"/>
  <c r="BS17" i="7" s="1"/>
  <c r="BQ48" i="9"/>
  <c r="BR48" i="9"/>
  <c r="BT35" i="7"/>
  <c r="BU35" i="7"/>
  <c r="EF91" i="9"/>
  <c r="EE91" i="9"/>
  <c r="BB91" i="9"/>
  <c r="BC91" i="9"/>
  <c r="EB28" i="9"/>
  <c r="EC28" i="9"/>
  <c r="AK164" i="64"/>
  <c r="AJ164" i="64"/>
  <c r="AI164" i="64"/>
  <c r="DF55" i="7" s="1"/>
  <c r="DH55" i="7" s="1"/>
  <c r="AK145" i="18"/>
  <c r="AJ145" i="18"/>
  <c r="AI145" i="18"/>
  <c r="BG51" i="7" s="1"/>
  <c r="AK52" i="7"/>
  <c r="AJ52" i="7"/>
  <c r="AP106" i="9"/>
  <c r="AQ106" i="9"/>
  <c r="AT48" i="7"/>
  <c r="AS48" i="7"/>
  <c r="AK149" i="52"/>
  <c r="BS75" i="9" s="1"/>
  <c r="CI52" i="9"/>
  <c r="CJ52" i="9"/>
  <c r="AS31" i="9"/>
  <c r="AT31" i="9"/>
  <c r="CC98" i="9"/>
  <c r="CD98" i="9"/>
  <c r="BZ32" i="9"/>
  <c r="CA32" i="9"/>
  <c r="AJ46" i="7"/>
  <c r="AK46" i="7"/>
  <c r="AX30" i="7"/>
  <c r="AZ30" i="7" s="1"/>
  <c r="AK141" i="39"/>
  <c r="AX88" i="9" s="1"/>
  <c r="AZ88" i="9" s="1"/>
  <c r="BT21" i="7"/>
  <c r="BU21" i="7"/>
  <c r="AK33" i="9"/>
  <c r="AJ33" i="9"/>
  <c r="EK33" i="7"/>
  <c r="EL33" i="7"/>
  <c r="AJ52" i="9"/>
  <c r="AK52" i="9"/>
  <c r="L50" i="9"/>
  <c r="M50" i="9"/>
  <c r="BC48" i="7"/>
  <c r="BB48" i="7"/>
  <c r="AJ148" i="26"/>
  <c r="BP43" i="9" s="1"/>
  <c r="E9" i="6"/>
  <c r="AK174" i="37"/>
  <c r="EJ90" i="9" s="1"/>
  <c r="EK90" i="9" s="1"/>
  <c r="BE31" i="9"/>
  <c r="BF31" i="9"/>
  <c r="AT34" i="7"/>
  <c r="AS34" i="7"/>
  <c r="EF86" i="9"/>
  <c r="EE86" i="9"/>
  <c r="DG36" i="7"/>
  <c r="DH36" i="7"/>
  <c r="AE51" i="7"/>
  <c r="AD51" i="7"/>
  <c r="J108" i="9"/>
  <c r="I108" i="9"/>
  <c r="AG106" i="9"/>
  <c r="AH106" i="9"/>
  <c r="BT107" i="9"/>
  <c r="BU107" i="9"/>
  <c r="AM34" i="9"/>
  <c r="AN34" i="9"/>
  <c r="AY98" i="9"/>
  <c r="AZ98" i="9"/>
  <c r="AJ146" i="35"/>
  <c r="BJ34" i="9" s="1"/>
  <c r="AI146" i="35"/>
  <c r="BJ34" i="7" s="1"/>
  <c r="AK146" i="35"/>
  <c r="BJ92" i="9" s="1"/>
  <c r="AM33" i="9"/>
  <c r="AN33" i="9"/>
  <c r="Z165" i="22"/>
  <c r="AJ164" i="22"/>
  <c r="AK164" i="22"/>
  <c r="AI164" i="22"/>
  <c r="DF47" i="7" s="1"/>
  <c r="BU99" i="9"/>
  <c r="BT99" i="9"/>
  <c r="BF48" i="9"/>
  <c r="BE48" i="9"/>
  <c r="AH52" i="7"/>
  <c r="AG52" i="7"/>
  <c r="EE42" i="7"/>
  <c r="EF42" i="7"/>
  <c r="BU26" i="9"/>
  <c r="BT26" i="9"/>
  <c r="BR34" i="9"/>
  <c r="BQ34" i="9"/>
  <c r="BG110" i="9"/>
  <c r="AK144" i="61"/>
  <c r="AB51" i="7"/>
  <c r="AA51" i="7"/>
  <c r="DZ34" i="7"/>
  <c r="DY34" i="7"/>
  <c r="AJ145" i="64"/>
  <c r="BG55" i="9" s="1"/>
  <c r="BI55" i="9" s="1"/>
  <c r="AK145" i="64"/>
  <c r="AI145" i="64"/>
  <c r="BG55" i="7" s="1"/>
  <c r="BI55" i="7" s="1"/>
  <c r="DZ28" i="9"/>
  <c r="DY28" i="9"/>
  <c r="DV42" i="9"/>
  <c r="DW42" i="9"/>
  <c r="AK148" i="59"/>
  <c r="BP68" i="9" s="1"/>
  <c r="AT33" i="7"/>
  <c r="AS33" i="7"/>
  <c r="BU52" i="7"/>
  <c r="BT52" i="7"/>
  <c r="DZ53" i="7"/>
  <c r="DY53" i="7"/>
  <c r="AA107" i="9"/>
  <c r="AB107" i="9"/>
  <c r="BR100" i="9"/>
  <c r="BQ100" i="9"/>
  <c r="AI128" i="18"/>
  <c r="N51" i="7" s="1"/>
  <c r="AJ128" i="18"/>
  <c r="N51" i="9" s="1"/>
  <c r="AK128" i="18"/>
  <c r="BZ40" i="9"/>
  <c r="CA40" i="9"/>
  <c r="DE42" i="7"/>
  <c r="DD42" i="7"/>
  <c r="BL52" i="7"/>
  <c r="BK52" i="7"/>
  <c r="BR17" i="9"/>
  <c r="BQ17" i="9"/>
  <c r="AK141" i="35"/>
  <c r="AX92" i="9" s="1"/>
  <c r="AZ92" i="9" s="1"/>
  <c r="DY42" i="9"/>
  <c r="DZ42" i="9"/>
  <c r="BC33" i="7"/>
  <c r="BB33" i="7"/>
  <c r="AQ34" i="7"/>
  <c r="AP34" i="7"/>
  <c r="AH47" i="9"/>
  <c r="AG47" i="9"/>
  <c r="BO51" i="7"/>
  <c r="BN51" i="7"/>
  <c r="AP48" i="9"/>
  <c r="AQ48" i="9"/>
  <c r="V47" i="7"/>
  <c r="U47" i="7"/>
  <c r="CD110" i="9"/>
  <c r="CC110" i="9"/>
  <c r="U41" i="7"/>
  <c r="V41" i="7"/>
  <c r="BB34" i="9"/>
  <c r="BC34" i="9"/>
  <c r="BU26" i="7"/>
  <c r="BT26" i="7"/>
  <c r="CA32" i="7"/>
  <c r="BZ32" i="7"/>
  <c r="AK104" i="9"/>
  <c r="AJ104" i="9"/>
  <c r="BO52" i="7"/>
  <c r="BN52" i="7"/>
  <c r="AK149" i="18"/>
  <c r="BS109" i="9" s="1"/>
  <c r="AJ149" i="18"/>
  <c r="BS51" i="9" s="1"/>
  <c r="AI149" i="18"/>
  <c r="BS51" i="7" s="1"/>
  <c r="AJ141" i="39"/>
  <c r="AX30" i="9" s="1"/>
  <c r="AZ30" i="9" s="1"/>
  <c r="BU21" i="9"/>
  <c r="BT21" i="9"/>
  <c r="EF53" i="9"/>
  <c r="EE53" i="9"/>
  <c r="AK91" i="9"/>
  <c r="AJ91" i="9"/>
  <c r="BT34" i="9"/>
  <c r="BU34" i="9"/>
  <c r="AK128" i="19"/>
  <c r="AI128" i="19"/>
  <c r="N50" i="7" s="1"/>
  <c r="AJ128" i="19"/>
  <c r="T105" i="9"/>
  <c r="AK129" i="22"/>
  <c r="DT73" i="9"/>
  <c r="CR22" i="9"/>
  <c r="CS22" i="9"/>
  <c r="DS15" i="9"/>
  <c r="AJ165" i="55"/>
  <c r="DI14" i="9" s="1"/>
  <c r="DK14" i="9" s="1"/>
  <c r="AI165" i="55"/>
  <c r="DI14" i="7" s="1"/>
  <c r="DK14" i="7" s="1"/>
  <c r="AK165" i="55"/>
  <c r="DI72" i="9" s="1"/>
  <c r="DK72" i="9" s="1"/>
  <c r="AI165" i="24"/>
  <c r="DI45" i="7" s="1"/>
  <c r="AK165" i="24"/>
  <c r="DI103" i="9" s="1"/>
  <c r="AJ165" i="24"/>
  <c r="DI45" i="9" s="1"/>
  <c r="AK165" i="29"/>
  <c r="DI98" i="9" s="1"/>
  <c r="DK98" i="9" s="1"/>
  <c r="AJ165" i="29"/>
  <c r="DI40" i="9" s="1"/>
  <c r="DK40" i="9" s="1"/>
  <c r="AI165" i="29"/>
  <c r="DI40" i="7" s="1"/>
  <c r="DK40" i="7" s="1"/>
  <c r="AJ165" i="54"/>
  <c r="DI15" i="9" s="1"/>
  <c r="DK15" i="9" s="1"/>
  <c r="AK165" i="54"/>
  <c r="DI73" i="9" s="1"/>
  <c r="DK73" i="9" s="1"/>
  <c r="AI165" i="54"/>
  <c r="DI15" i="7" s="1"/>
  <c r="DK15" i="7" s="1"/>
  <c r="H53" i="8"/>
  <c r="I23" i="6"/>
  <c r="L23" i="6" s="1"/>
  <c r="AB176" i="41"/>
  <c r="Y30" i="7"/>
  <c r="X30" i="7"/>
  <c r="AI165" i="58"/>
  <c r="DI11" i="7" s="1"/>
  <c r="DK11" i="7" s="1"/>
  <c r="AJ165" i="28"/>
  <c r="DI41" i="9" s="1"/>
  <c r="DK41" i="9" s="1"/>
  <c r="AK165" i="28"/>
  <c r="DI99" i="9" s="1"/>
  <c r="DK99" i="9" s="1"/>
  <c r="AI165" i="28"/>
  <c r="DI41" i="7" s="1"/>
  <c r="DK41" i="7" s="1"/>
  <c r="DK68" i="9"/>
  <c r="AI165" i="31"/>
  <c r="DI38" i="7" s="1"/>
  <c r="DK38" i="7" s="1"/>
  <c r="AJ165" i="31"/>
  <c r="DI38" i="9" s="1"/>
  <c r="DK38" i="9" s="1"/>
  <c r="AK165" i="31"/>
  <c r="DI96" i="9" s="1"/>
  <c r="DK96" i="9" s="1"/>
  <c r="AI165" i="39"/>
  <c r="DI30" i="7" s="1"/>
  <c r="DK30" i="7" s="1"/>
  <c r="AK165" i="39"/>
  <c r="DI88" i="9" s="1"/>
  <c r="DK88" i="9" s="1"/>
  <c r="AJ165" i="39"/>
  <c r="DI30" i="9" s="1"/>
  <c r="DK30" i="9" s="1"/>
  <c r="AQ10" i="7"/>
  <c r="AN108" i="9"/>
  <c r="AM108" i="9"/>
  <c r="AJ175" i="41"/>
  <c r="EM28" i="9" s="1"/>
  <c r="EO28" i="9" s="1"/>
  <c r="AK175" i="41"/>
  <c r="EM86" i="9" s="1"/>
  <c r="EO86" i="9" s="1"/>
  <c r="AI175" i="41"/>
  <c r="EM28" i="7" s="1"/>
  <c r="EO28" i="7" s="1"/>
  <c r="BU16" i="9"/>
  <c r="BT16" i="9"/>
  <c r="CA29" i="7"/>
  <c r="BZ29" i="7"/>
  <c r="CT32" i="9"/>
  <c r="AJ154" i="37"/>
  <c r="AK35" i="7"/>
  <c r="AJ35" i="7"/>
  <c r="CC44" i="9"/>
  <c r="CD44" i="9"/>
  <c r="P44" i="7"/>
  <c r="O44" i="7"/>
  <c r="AC124" i="47"/>
  <c r="AC125" i="47" s="1"/>
  <c r="BZ37" i="9"/>
  <c r="CA37" i="9"/>
  <c r="AT83" i="9"/>
  <c r="AS83" i="9"/>
  <c r="DT12" i="9"/>
  <c r="DS12" i="9"/>
  <c r="DY10" i="7"/>
  <c r="DZ10" i="7"/>
  <c r="CG13" i="7"/>
  <c r="CF13" i="7"/>
  <c r="AK158" i="52"/>
  <c r="CQ75" i="9" s="1"/>
  <c r="AJ158" i="52"/>
  <c r="CQ17" i="9" s="1"/>
  <c r="AI158" i="52"/>
  <c r="CQ17" i="7" s="1"/>
  <c r="AI150" i="52"/>
  <c r="BV17" i="7" s="1"/>
  <c r="AJ150" i="52"/>
  <c r="BV17" i="9" s="1"/>
  <c r="AP29" i="7"/>
  <c r="AQ29" i="7"/>
  <c r="AJ129" i="42"/>
  <c r="Q27" i="9"/>
  <c r="S27" i="9" s="1"/>
  <c r="T18" i="9"/>
  <c r="V18" i="9" s="1"/>
  <c r="AJ129" i="51"/>
  <c r="DV44" i="7"/>
  <c r="DW44" i="7"/>
  <c r="M85" i="9"/>
  <c r="L85" i="9"/>
  <c r="BO37" i="9"/>
  <c r="BN37" i="9"/>
  <c r="AJ146" i="40"/>
  <c r="BJ29" i="9" s="1"/>
  <c r="BL29" i="9" s="1"/>
  <c r="AI146" i="40"/>
  <c r="BJ29" i="7" s="1"/>
  <c r="BL29" i="7" s="1"/>
  <c r="AK146" i="40"/>
  <c r="BJ87" i="9" s="1"/>
  <c r="BL87" i="9" s="1"/>
  <c r="P36" i="9"/>
  <c r="O36" i="9"/>
  <c r="I24" i="6"/>
  <c r="L24" i="6" s="1"/>
  <c r="EB73" i="9"/>
  <c r="EC73" i="9"/>
  <c r="AJ175" i="31"/>
  <c r="EM38" i="9" s="1"/>
  <c r="AK175" i="31"/>
  <c r="EM96" i="9" s="1"/>
  <c r="AI175" i="31"/>
  <c r="EM38" i="7" s="1"/>
  <c r="BF41" i="9"/>
  <c r="BE41" i="9"/>
  <c r="BB99" i="9"/>
  <c r="BC99" i="9"/>
  <c r="AK145" i="48"/>
  <c r="AJ145" i="48"/>
  <c r="AI145" i="48"/>
  <c r="BG21" i="7" s="1"/>
  <c r="BI21" i="7" s="1"/>
  <c r="DY79" i="9"/>
  <c r="DZ79" i="9"/>
  <c r="AS21" i="9"/>
  <c r="AT21" i="9"/>
  <c r="AK164" i="48"/>
  <c r="AJ164" i="48"/>
  <c r="AI164" i="48"/>
  <c r="DF21" i="7" s="1"/>
  <c r="EF30" i="7"/>
  <c r="EE30" i="7"/>
  <c r="BF95" i="9"/>
  <c r="EK44" i="9"/>
  <c r="EL44" i="9"/>
  <c r="W35" i="9"/>
  <c r="AJ129" i="34"/>
  <c r="AI164" i="37"/>
  <c r="DF32" i="7" s="1"/>
  <c r="AJ164" i="37"/>
  <c r="AK164" i="37"/>
  <c r="CI38" i="9"/>
  <c r="CJ38" i="9"/>
  <c r="DE41" i="7"/>
  <c r="DD41" i="7"/>
  <c r="AG88" i="9"/>
  <c r="AH88" i="9"/>
  <c r="DG26" i="7"/>
  <c r="DH26" i="7"/>
  <c r="BL35" i="7"/>
  <c r="BK35" i="7"/>
  <c r="BZ10" i="7"/>
  <c r="CA10" i="7"/>
  <c r="EO52" i="7"/>
  <c r="EN52" i="7"/>
  <c r="J112" i="9"/>
  <c r="I112" i="9"/>
  <c r="AM53" i="9"/>
  <c r="AN53" i="9"/>
  <c r="AQ54" i="7"/>
  <c r="AP54" i="7"/>
  <c r="EK107" i="9"/>
  <c r="EL107" i="9"/>
  <c r="F103" i="9"/>
  <c r="G103" i="9"/>
  <c r="AW76" i="9"/>
  <c r="AV76" i="9"/>
  <c r="AI164" i="41"/>
  <c r="DF28" i="7" s="1"/>
  <c r="AK164" i="41"/>
  <c r="AJ164" i="41"/>
  <c r="Z164" i="46"/>
  <c r="Z165" i="46"/>
  <c r="AI163" i="46"/>
  <c r="BZ16" i="7"/>
  <c r="CA16" i="7"/>
  <c r="EF16" i="9"/>
  <c r="EE16" i="9"/>
  <c r="AP85" i="9"/>
  <c r="AQ85" i="9"/>
  <c r="AE10" i="9"/>
  <c r="BC25" i="9"/>
  <c r="BB25" i="9"/>
  <c r="CA39" i="7"/>
  <c r="BZ39" i="7"/>
  <c r="BU13" i="9"/>
  <c r="BT13" i="9"/>
  <c r="AK132" i="33"/>
  <c r="W94" i="9" s="1"/>
  <c r="AJ132" i="33"/>
  <c r="W36" i="9" s="1"/>
  <c r="BR47" i="9"/>
  <c r="BQ47" i="9"/>
  <c r="AJ164" i="63"/>
  <c r="AI164" i="63"/>
  <c r="DF54" i="7" s="1"/>
  <c r="AK164" i="63"/>
  <c r="AS88" i="9"/>
  <c r="AT88" i="9"/>
  <c r="AG38" i="9"/>
  <c r="AH38" i="9"/>
  <c r="AS11" i="9"/>
  <c r="AT11" i="9"/>
  <c r="AN36" i="7"/>
  <c r="AM36" i="7"/>
  <c r="CP39" i="9"/>
  <c r="CO39" i="9"/>
  <c r="X42" i="9"/>
  <c r="Y42" i="9"/>
  <c r="AN24" i="9"/>
  <c r="AM24" i="9"/>
  <c r="AI125" i="44"/>
  <c r="H25" i="7" s="1"/>
  <c r="J25" i="7" s="1"/>
  <c r="AI125" i="39"/>
  <c r="H30" i="7" s="1"/>
  <c r="DY12" i="7"/>
  <c r="DZ12" i="7"/>
  <c r="J111" i="9"/>
  <c r="I111" i="9"/>
  <c r="AE43" i="9"/>
  <c r="AD43" i="9"/>
  <c r="DE32" i="9"/>
  <c r="DD32" i="9"/>
  <c r="EK94" i="9"/>
  <c r="EL94" i="9"/>
  <c r="CG10" i="9"/>
  <c r="CF10" i="9"/>
  <c r="AK164" i="19"/>
  <c r="AJ164" i="19"/>
  <c r="AI164" i="19"/>
  <c r="DF50" i="7" s="1"/>
  <c r="CF14" i="7"/>
  <c r="CG14" i="7"/>
  <c r="EI14" i="9"/>
  <c r="EH14" i="9"/>
  <c r="AV72" i="9"/>
  <c r="AW72" i="9"/>
  <c r="AJ147" i="55"/>
  <c r="BM14" i="9" s="1"/>
  <c r="BO14" i="9" s="1"/>
  <c r="AK147" i="55"/>
  <c r="BM72" i="9" s="1"/>
  <c r="BO72" i="9" s="1"/>
  <c r="AI147" i="55"/>
  <c r="BM14" i="7" s="1"/>
  <c r="BO14" i="7" s="1"/>
  <c r="AQ107" i="9"/>
  <c r="AP107" i="9"/>
  <c r="AT86" i="9"/>
  <c r="AS86" i="9"/>
  <c r="CA24" i="7"/>
  <c r="BZ24" i="7"/>
  <c r="EC82" i="9"/>
  <c r="EB82" i="9"/>
  <c r="CD29" i="7"/>
  <c r="CC29" i="7"/>
  <c r="BQ81" i="9"/>
  <c r="BR81" i="9"/>
  <c r="AK32" i="9"/>
  <c r="AJ32" i="9"/>
  <c r="BE30" i="7"/>
  <c r="BF30" i="7"/>
  <c r="CV94" i="9"/>
  <c r="CU94" i="9"/>
  <c r="BQ36" i="9"/>
  <c r="BR36" i="9"/>
  <c r="DJ46" i="7"/>
  <c r="DK46" i="7"/>
  <c r="AJ144" i="32"/>
  <c r="BG37" i="9"/>
  <c r="U46" i="7"/>
  <c r="V46" i="7"/>
  <c r="BL48" i="9"/>
  <c r="BK48" i="9"/>
  <c r="L92" i="9"/>
  <c r="M92" i="9"/>
  <c r="AA165" i="25"/>
  <c r="AD48" i="7"/>
  <c r="AD56" i="7" s="1"/>
  <c r="H41" i="6" s="1"/>
  <c r="AE48" i="7"/>
  <c r="AH112" i="9"/>
  <c r="AG112" i="9"/>
  <c r="AG90" i="9"/>
  <c r="AH90" i="9"/>
  <c r="DG35" i="7"/>
  <c r="DH35" i="7"/>
  <c r="CS68" i="9"/>
  <c r="AY39" i="9"/>
  <c r="AZ39" i="9"/>
  <c r="CD49" i="9"/>
  <c r="CC49" i="9"/>
  <c r="AI145" i="43"/>
  <c r="BG26" i="7" s="1"/>
  <c r="BI26" i="7" s="1"/>
  <c r="AJ145" i="43"/>
  <c r="AK145" i="43"/>
  <c r="DA56" i="9"/>
  <c r="AH89" i="9"/>
  <c r="AG89" i="9"/>
  <c r="BH35" i="7"/>
  <c r="BI35" i="7"/>
  <c r="Z130" i="56"/>
  <c r="Z132" i="56"/>
  <c r="Z131" i="56"/>
  <c r="AI129" i="56"/>
  <c r="DZ43" i="7"/>
  <c r="DY43" i="7"/>
  <c r="AT111" i="9"/>
  <c r="AS111" i="9"/>
  <c r="AQ53" i="9"/>
  <c r="AP53" i="9"/>
  <c r="AJ141" i="63"/>
  <c r="AX54" i="9" s="1"/>
  <c r="V94" i="9"/>
  <c r="U94" i="9"/>
  <c r="DZ49" i="7"/>
  <c r="DY49" i="7"/>
  <c r="G45" i="9"/>
  <c r="F45" i="9"/>
  <c r="CR18" i="9"/>
  <c r="AI165" i="51"/>
  <c r="DI18" i="7" s="1"/>
  <c r="DK18" i="7" s="1"/>
  <c r="AK165" i="51"/>
  <c r="DI76" i="9" s="1"/>
  <c r="DK76" i="9" s="1"/>
  <c r="AJ165" i="51"/>
  <c r="DI18" i="9" s="1"/>
  <c r="DK18" i="9" s="1"/>
  <c r="DZ76" i="9"/>
  <c r="DY76" i="9"/>
  <c r="Z175" i="53"/>
  <c r="DY74" i="9"/>
  <c r="DZ74" i="9"/>
  <c r="BX16" i="9"/>
  <c r="BW16" i="9"/>
  <c r="AJ145" i="53"/>
  <c r="AI145" i="53"/>
  <c r="BG16" i="7" s="1"/>
  <c r="BI16" i="7" s="1"/>
  <c r="AK145" i="53"/>
  <c r="BB27" i="9"/>
  <c r="BC27" i="9"/>
  <c r="AM85" i="9"/>
  <c r="AN85" i="9"/>
  <c r="EL70" i="9"/>
  <c r="EK70" i="9"/>
  <c r="AQ25" i="9"/>
  <c r="AP25" i="9"/>
  <c r="P106" i="9"/>
  <c r="O106" i="9"/>
  <c r="AI147" i="63"/>
  <c r="BM54" i="7" s="1"/>
  <c r="CG11" i="9"/>
  <c r="CF11" i="9"/>
  <c r="J101" i="9"/>
  <c r="I101" i="9"/>
  <c r="CO97" i="9"/>
  <c r="CP97" i="9"/>
  <c r="AI157" i="50"/>
  <c r="CN19" i="7" s="1"/>
  <c r="AJ157" i="50"/>
  <c r="CN19" i="9" s="1"/>
  <c r="AK170" i="50"/>
  <c r="DX77" i="9" s="1"/>
  <c r="AJ170" i="50"/>
  <c r="DX19" i="9" s="1"/>
  <c r="AI170" i="50"/>
  <c r="DX19" i="7" s="1"/>
  <c r="AI144" i="50"/>
  <c r="Z147" i="50"/>
  <c r="Z146" i="50"/>
  <c r="Z145" i="50"/>
  <c r="Z164" i="50"/>
  <c r="AI163" i="50"/>
  <c r="AI161" i="50"/>
  <c r="CZ19" i="7" s="1"/>
  <c r="DB19" i="7" s="1"/>
  <c r="AK161" i="50"/>
  <c r="CZ77" i="9" s="1"/>
  <c r="DB77" i="9" s="1"/>
  <c r="AJ161" i="50"/>
  <c r="CZ19" i="9" s="1"/>
  <c r="DB19" i="9" s="1"/>
  <c r="Z154" i="50"/>
  <c r="AI154" i="50" s="1"/>
  <c r="AI156" i="50"/>
  <c r="CK19" i="7" s="1"/>
  <c r="CM19" i="7" s="1"/>
  <c r="AK156" i="50"/>
  <c r="AJ156" i="50"/>
  <c r="AJ175" i="25"/>
  <c r="EM44" i="9" s="1"/>
  <c r="AI175" i="25"/>
  <c r="EM44" i="7" s="1"/>
  <c r="AK175" i="25"/>
  <c r="EM102" i="9" s="1"/>
  <c r="AS82" i="9"/>
  <c r="AT82" i="9"/>
  <c r="AS18" i="9"/>
  <c r="AT18" i="9"/>
  <c r="AB105" i="9"/>
  <c r="AA105" i="9"/>
  <c r="DW48" i="9"/>
  <c r="DV48" i="9"/>
  <c r="AI147" i="25"/>
  <c r="BM44" i="7" s="1"/>
  <c r="AJ147" i="25"/>
  <c r="BM44" i="9" s="1"/>
  <c r="AK147" i="25"/>
  <c r="BM102" i="9" s="1"/>
  <c r="AJ130" i="59"/>
  <c r="AK130" i="59"/>
  <c r="AI130" i="59"/>
  <c r="Q10" i="7" s="1"/>
  <c r="AV68" i="9"/>
  <c r="AW68" i="9"/>
  <c r="EH68" i="9"/>
  <c r="EI68" i="9"/>
  <c r="O49" i="7"/>
  <c r="P49" i="7"/>
  <c r="AJ144" i="64"/>
  <c r="AK148" i="63"/>
  <c r="BP112" i="9" s="1"/>
  <c r="AG108" i="9"/>
  <c r="AH108" i="9"/>
  <c r="AK132" i="55"/>
  <c r="W72" i="9" s="1"/>
  <c r="Y72" i="9" s="1"/>
  <c r="AJ132" i="55"/>
  <c r="W14" i="9" s="1"/>
  <c r="Y14" i="9" s="1"/>
  <c r="AI132" i="55"/>
  <c r="W14" i="7" s="1"/>
  <c r="Y14" i="7" s="1"/>
  <c r="EB72" i="9"/>
  <c r="EC72" i="9"/>
  <c r="BX14" i="7"/>
  <c r="BW14" i="7"/>
  <c r="AK141" i="20"/>
  <c r="AX107" i="9" s="1"/>
  <c r="AM49" i="9"/>
  <c r="AN49" i="9"/>
  <c r="BR18" i="9"/>
  <c r="BQ18" i="9"/>
  <c r="L83" i="9"/>
  <c r="M83" i="9"/>
  <c r="BC30" i="7"/>
  <c r="BB30" i="7"/>
  <c r="EE32" i="7"/>
  <c r="EF32" i="7"/>
  <c r="Z124" i="56"/>
  <c r="AI123" i="56"/>
  <c r="AI142" i="56"/>
  <c r="BA13" i="7" s="1"/>
  <c r="BC13" i="7" s="1"/>
  <c r="AJ142" i="56"/>
  <c r="BA13" i="9" s="1"/>
  <c r="AK142" i="56"/>
  <c r="BA71" i="9" s="1"/>
  <c r="Z126" i="56"/>
  <c r="AI126" i="56" s="1"/>
  <c r="AJ128" i="56"/>
  <c r="AI128" i="56"/>
  <c r="N13" i="7" s="1"/>
  <c r="P13" i="7" s="1"/>
  <c r="AK128" i="56"/>
  <c r="AK159" i="56"/>
  <c r="CT71" i="9" s="1"/>
  <c r="CV71" i="9" s="1"/>
  <c r="AJ159" i="56"/>
  <c r="CT13" i="9" s="1"/>
  <c r="CV13" i="9" s="1"/>
  <c r="AB124" i="54"/>
  <c r="AB125" i="54" s="1"/>
  <c r="AJ126" i="48"/>
  <c r="AQ26" i="7"/>
  <c r="AP26" i="7"/>
  <c r="BG94" i="9"/>
  <c r="AK144" i="33"/>
  <c r="AI124" i="40"/>
  <c r="E29" i="7" s="1"/>
  <c r="AJ124" i="40"/>
  <c r="AK124" i="40"/>
  <c r="K43" i="9"/>
  <c r="CD10" i="7"/>
  <c r="DH52" i="9"/>
  <c r="AK161" i="46"/>
  <c r="CZ81" i="9" s="1"/>
  <c r="DB81" i="9" s="1"/>
  <c r="AJ161" i="46"/>
  <c r="CZ23" i="9" s="1"/>
  <c r="DB23" i="9" s="1"/>
  <c r="AI161" i="46"/>
  <c r="CZ23" i="7" s="1"/>
  <c r="DB23" i="7" s="1"/>
  <c r="AJ156" i="46"/>
  <c r="AI156" i="46"/>
  <c r="CK23" i="7" s="1"/>
  <c r="CM23" i="7" s="1"/>
  <c r="AK156" i="46"/>
  <c r="Z154" i="46"/>
  <c r="AI154" i="46" s="1"/>
  <c r="Z124" i="46"/>
  <c r="Z125" i="46" s="1"/>
  <c r="AI123" i="46"/>
  <c r="AJ157" i="46"/>
  <c r="CN23" i="9" s="1"/>
  <c r="AK157" i="46"/>
  <c r="CN81" i="9" s="1"/>
  <c r="AI157" i="46"/>
  <c r="CN23" i="7" s="1"/>
  <c r="AI162" i="46"/>
  <c r="DC23" i="7" s="1"/>
  <c r="DE23" i="7" s="1"/>
  <c r="AJ162" i="46"/>
  <c r="DC23" i="9" s="1"/>
  <c r="DE23" i="9" s="1"/>
  <c r="AK162" i="46"/>
  <c r="DC81" i="9" s="1"/>
  <c r="DE81" i="9" s="1"/>
  <c r="AI141" i="46"/>
  <c r="AX23" i="7" s="1"/>
  <c r="AZ23" i="7" s="1"/>
  <c r="AI170" i="46"/>
  <c r="DX23" i="7" s="1"/>
  <c r="AJ170" i="46"/>
  <c r="DX23" i="9" s="1"/>
  <c r="AK170" i="46"/>
  <c r="DX81" i="9" s="1"/>
  <c r="BT15" i="7"/>
  <c r="BU15" i="7"/>
  <c r="CK30" i="9"/>
  <c r="CM30" i="9" s="1"/>
  <c r="AJ154" i="39"/>
  <c r="AT80" i="9"/>
  <c r="AS80" i="9"/>
  <c r="AT29" i="9"/>
  <c r="AS29" i="9"/>
  <c r="AT43" i="7"/>
  <c r="AS43" i="7"/>
  <c r="AM25" i="7"/>
  <c r="AN25" i="7"/>
  <c r="AY36" i="9"/>
  <c r="AZ36" i="9"/>
  <c r="AH45" i="7"/>
  <c r="AG45" i="7"/>
  <c r="Z175" i="54"/>
  <c r="CR15" i="7"/>
  <c r="CS15" i="7"/>
  <c r="DY73" i="9"/>
  <c r="DZ73" i="9"/>
  <c r="AB111" i="9"/>
  <c r="AA111" i="9"/>
  <c r="AI131" i="57"/>
  <c r="T12" i="7" s="1"/>
  <c r="V12" i="7" s="1"/>
  <c r="AJ131" i="57"/>
  <c r="T12" i="9" s="1"/>
  <c r="V12" i="9" s="1"/>
  <c r="AK131" i="57"/>
  <c r="T70" i="9" s="1"/>
  <c r="V70" i="9" s="1"/>
  <c r="CF70" i="9"/>
  <c r="CG70" i="9"/>
  <c r="DZ26" i="9"/>
  <c r="DY26" i="9"/>
  <c r="AJ145" i="36"/>
  <c r="AK145" i="36"/>
  <c r="AI145" i="36"/>
  <c r="BG33" i="7" s="1"/>
  <c r="AG97" i="9"/>
  <c r="AH97" i="9"/>
  <c r="EB21" i="7"/>
  <c r="EC21" i="7"/>
  <c r="AJ136" i="48"/>
  <c r="AI21" i="9" s="1"/>
  <c r="AK21" i="9" s="1"/>
  <c r="BR32" i="7"/>
  <c r="BT38" i="9"/>
  <c r="BU38" i="9"/>
  <c r="AK147" i="38"/>
  <c r="BM89" i="9" s="1"/>
  <c r="AJ147" i="38"/>
  <c r="BM31" i="9" s="1"/>
  <c r="AI130" i="58"/>
  <c r="Q11" i="7" s="1"/>
  <c r="S11" i="7" s="1"/>
  <c r="AJ130" i="58"/>
  <c r="AK130" i="58"/>
  <c r="CA13" i="7"/>
  <c r="BZ13" i="7"/>
  <c r="BF53" i="9"/>
  <c r="BE53" i="9"/>
  <c r="AN112" i="9"/>
  <c r="AM112" i="9"/>
  <c r="N110" i="9"/>
  <c r="AK126" i="61"/>
  <c r="BE108" i="9"/>
  <c r="BF108" i="9"/>
  <c r="AK174" i="51"/>
  <c r="EJ76" i="9" s="1"/>
  <c r="AJ168" i="53"/>
  <c r="DR16" i="9" s="1"/>
  <c r="EK16" i="7"/>
  <c r="EL16" i="7"/>
  <c r="EC29" i="9"/>
  <c r="EB29" i="9"/>
  <c r="AV11" i="7"/>
  <c r="AW11" i="7"/>
  <c r="K32" i="9"/>
  <c r="AI164" i="36"/>
  <c r="DF33" i="7" s="1"/>
  <c r="AK164" i="36"/>
  <c r="AJ164" i="36"/>
  <c r="AD104" i="9"/>
  <c r="AE104" i="9"/>
  <c r="AK141" i="45"/>
  <c r="AX82" i="9" s="1"/>
  <c r="AZ82" i="9" s="1"/>
  <c r="BC38" i="9"/>
  <c r="BB38" i="9"/>
  <c r="AK126" i="29"/>
  <c r="U30" i="9"/>
  <c r="V30" i="9"/>
  <c r="CJ21" i="9"/>
  <c r="CI21" i="9"/>
  <c r="AI147" i="38"/>
  <c r="BM31" i="7" s="1"/>
  <c r="AA164" i="52"/>
  <c r="AA165" i="52" s="1"/>
  <c r="R95" i="9"/>
  <c r="S95" i="9"/>
  <c r="L53" i="9"/>
  <c r="M53" i="9"/>
  <c r="CK72" i="9"/>
  <c r="CM72" i="9" s="1"/>
  <c r="AK154" i="55"/>
  <c r="AJ174" i="55"/>
  <c r="EJ14" i="9" s="1"/>
  <c r="AK107" i="9"/>
  <c r="AJ107" i="9"/>
  <c r="CD54" i="7"/>
  <c r="CC54" i="7"/>
  <c r="BT74" i="9"/>
  <c r="BU74" i="9"/>
  <c r="AJ174" i="37"/>
  <c r="EJ32" i="9" s="1"/>
  <c r="AJ128" i="58"/>
  <c r="EL104" i="9"/>
  <c r="EK104" i="9"/>
  <c r="AJ163" i="38"/>
  <c r="AK38" i="7"/>
  <c r="AJ38" i="7"/>
  <c r="CJ101" i="9"/>
  <c r="CI101" i="9"/>
  <c r="AM95" i="9"/>
  <c r="AN95" i="9"/>
  <c r="AJ126" i="35"/>
  <c r="R43" i="9"/>
  <c r="S43" i="9"/>
  <c r="EF48" i="9"/>
  <c r="EE48" i="9"/>
  <c r="P10" i="7"/>
  <c r="CJ10" i="9"/>
  <c r="CI10" i="9"/>
  <c r="CH56" i="9"/>
  <c r="AK128" i="27"/>
  <c r="N100" i="9" s="1"/>
  <c r="L46" i="9"/>
  <c r="M46" i="9"/>
  <c r="EO42" i="9"/>
  <c r="EN42" i="9"/>
  <c r="O89" i="9"/>
  <c r="P89" i="9"/>
  <c r="P37" i="9"/>
  <c r="O37" i="9"/>
  <c r="E20" i="6"/>
  <c r="AI125" i="47"/>
  <c r="H22" i="7" s="1"/>
  <c r="J22" i="7" s="1"/>
  <c r="M99" i="9"/>
  <c r="L99" i="9"/>
  <c r="R102" i="9"/>
  <c r="S102" i="9"/>
  <c r="CL100" i="9"/>
  <c r="CL114" i="9" s="1"/>
  <c r="CM100" i="9"/>
  <c r="DF95" i="9"/>
  <c r="AI175" i="62"/>
  <c r="EM53" i="7" s="1"/>
  <c r="AK175" i="62"/>
  <c r="EM111" i="9" s="1"/>
  <c r="AJ175" i="62"/>
  <c r="EM53" i="9" s="1"/>
  <c r="H31" i="9"/>
  <c r="AK156" i="43"/>
  <c r="AJ156" i="43"/>
  <c r="Z154" i="43"/>
  <c r="AI156" i="43"/>
  <c r="CK26" i="7" s="1"/>
  <c r="CM26" i="7" s="1"/>
  <c r="CV10" i="9"/>
  <c r="EF15" i="7"/>
  <c r="EE15" i="7"/>
  <c r="Z154" i="52"/>
  <c r="AI154" i="52" s="1"/>
  <c r="AK156" i="52"/>
  <c r="AJ156" i="52"/>
  <c r="AI156" i="52"/>
  <c r="CK17" i="7" s="1"/>
  <c r="CM17" i="7" s="1"/>
  <c r="CT50" i="9"/>
  <c r="AJ154" i="19"/>
  <c r="BW70" i="9"/>
  <c r="BX70" i="9"/>
  <c r="K54" i="9"/>
  <c r="I37" i="9"/>
  <c r="J37" i="9"/>
  <c r="AQ41" i="7"/>
  <c r="AP41" i="7"/>
  <c r="AM41" i="9"/>
  <c r="AN41" i="9"/>
  <c r="BC95" i="9"/>
  <c r="BB95" i="9"/>
  <c r="EL43" i="9"/>
  <c r="EK43" i="9"/>
  <c r="I98" i="9"/>
  <c r="J98" i="9"/>
  <c r="EL26" i="9"/>
  <c r="EK26" i="9"/>
  <c r="Y44" i="7"/>
  <c r="X44" i="7"/>
  <c r="CD39" i="7"/>
  <c r="CC39" i="7"/>
  <c r="AS93" i="9"/>
  <c r="AT93" i="9"/>
  <c r="AJ139" i="49"/>
  <c r="AR20" i="9" s="1"/>
  <c r="AK139" i="49"/>
  <c r="AR78" i="9" s="1"/>
  <c r="AI139" i="49"/>
  <c r="AR20" i="7" s="1"/>
  <c r="AJ159" i="49"/>
  <c r="CT20" i="9" s="1"/>
  <c r="CV20" i="9" s="1"/>
  <c r="AK159" i="49"/>
  <c r="CT78" i="9" s="1"/>
  <c r="CV78" i="9" s="1"/>
  <c r="AI159" i="49"/>
  <c r="CT20" i="7" s="1"/>
  <c r="CV20" i="7" s="1"/>
  <c r="AI137" i="49"/>
  <c r="AL20" i="7" s="1"/>
  <c r="AJ137" i="49"/>
  <c r="AL20" i="9" s="1"/>
  <c r="AK137" i="49"/>
  <c r="AL78" i="9" s="1"/>
  <c r="AJ156" i="49"/>
  <c r="AK156" i="49"/>
  <c r="Z154" i="49"/>
  <c r="AI154" i="49" s="1"/>
  <c r="AI156" i="49"/>
  <c r="CK20" i="7" s="1"/>
  <c r="CM20" i="7" s="1"/>
  <c r="Z124" i="49"/>
  <c r="AI123" i="49"/>
  <c r="CO76" i="9"/>
  <c r="CP76" i="9"/>
  <c r="AS54" i="7"/>
  <c r="AT54" i="7"/>
  <c r="G24" i="7"/>
  <c r="F24" i="7"/>
  <c r="BN53" i="9"/>
  <c r="BO53" i="9"/>
  <c r="AY53" i="7"/>
  <c r="AZ53" i="7"/>
  <c r="CJ40" i="9"/>
  <c r="CI40" i="9"/>
  <c r="DY14" i="7"/>
  <c r="DZ14" i="7"/>
  <c r="DE90" i="9"/>
  <c r="DD90" i="9"/>
  <c r="DD102" i="9"/>
  <c r="DE102" i="9"/>
  <c r="CV34" i="9"/>
  <c r="CU34" i="9"/>
  <c r="AK101" i="9"/>
  <c r="AJ101" i="9"/>
  <c r="BQ46" i="9"/>
  <c r="BR46" i="9"/>
  <c r="DW34" i="9"/>
  <c r="DV34" i="9"/>
  <c r="H97" i="9"/>
  <c r="DY106" i="9"/>
  <c r="DZ106" i="9"/>
  <c r="AJ163" i="59"/>
  <c r="DF10" i="9"/>
  <c r="DB10" i="9"/>
  <c r="CF15" i="7"/>
  <c r="CG15" i="7"/>
  <c r="EL15" i="9"/>
  <c r="EK15" i="9"/>
  <c r="CA49" i="9"/>
  <c r="BZ49" i="9"/>
  <c r="EC70" i="9"/>
  <c r="EB70" i="9"/>
  <c r="BZ12" i="9"/>
  <c r="CA12" i="9"/>
  <c r="Q79" i="9"/>
  <c r="S79" i="9" s="1"/>
  <c r="AK129" i="48"/>
  <c r="BQ77" i="9"/>
  <c r="BR77" i="9"/>
  <c r="AK165" i="30"/>
  <c r="DI97" i="9" s="1"/>
  <c r="DK97" i="9" s="1"/>
  <c r="AJ165" i="30"/>
  <c r="DI39" i="9" s="1"/>
  <c r="DK39" i="9" s="1"/>
  <c r="AI165" i="30"/>
  <c r="DI39" i="7" s="1"/>
  <c r="DK39" i="7" s="1"/>
  <c r="CA79" i="9"/>
  <c r="BZ79" i="9"/>
  <c r="DT21" i="7"/>
  <c r="DS21" i="7"/>
  <c r="AN21" i="9"/>
  <c r="AM21" i="9"/>
  <c r="DZ30" i="9"/>
  <c r="DY30" i="9"/>
  <c r="BR38" i="9"/>
  <c r="BQ38" i="9"/>
  <c r="P98" i="9"/>
  <c r="O98" i="9"/>
  <c r="AN96" i="9"/>
  <c r="AM96" i="9"/>
  <c r="DW43" i="9"/>
  <c r="DV43" i="9"/>
  <c r="BU12" i="9"/>
  <c r="BT12" i="9"/>
  <c r="AK159" i="52"/>
  <c r="CT75" i="9" s="1"/>
  <c r="CV75" i="9" s="1"/>
  <c r="AJ159" i="52"/>
  <c r="CT17" i="9" s="1"/>
  <c r="CV17" i="9" s="1"/>
  <c r="AI159" i="52"/>
  <c r="CT17" i="7" s="1"/>
  <c r="CV17" i="7" s="1"/>
  <c r="Q26" i="9"/>
  <c r="S26" i="9" s="1"/>
  <c r="AJ129" i="43"/>
  <c r="AT108" i="9"/>
  <c r="AS108" i="9"/>
  <c r="AI175" i="51"/>
  <c r="EM18" i="7" s="1"/>
  <c r="EO18" i="7" s="1"/>
  <c r="CG76" i="9"/>
  <c r="CF76" i="9"/>
  <c r="AJ147" i="41"/>
  <c r="BM28" i="9" s="1"/>
  <c r="BO28" i="9" s="1"/>
  <c r="AK147" i="41"/>
  <c r="BM86" i="9" s="1"/>
  <c r="BO86" i="9" s="1"/>
  <c r="BQ11" i="9"/>
  <c r="BR11" i="9"/>
  <c r="AW16" i="9"/>
  <c r="AV16" i="9"/>
  <c r="CP16" i="7"/>
  <c r="CO16" i="7"/>
  <c r="DE39" i="9"/>
  <c r="DD39" i="9"/>
  <c r="AJ147" i="30"/>
  <c r="BM39" i="9" s="1"/>
  <c r="AK147" i="30"/>
  <c r="BM97" i="9" s="1"/>
  <c r="AI147" i="30"/>
  <c r="BM39" i="7" s="1"/>
  <c r="H47" i="9"/>
  <c r="AJ123" i="22"/>
  <c r="AM11" i="7"/>
  <c r="AN11" i="7"/>
  <c r="AK145" i="58"/>
  <c r="AJ145" i="58"/>
  <c r="AI145" i="58"/>
  <c r="BG11" i="7" s="1"/>
  <c r="BI11" i="7" s="1"/>
  <c r="AQ94" i="9"/>
  <c r="AP94" i="9"/>
  <c r="P42" i="7"/>
  <c r="O42" i="7"/>
  <c r="O34" i="9"/>
  <c r="P34" i="9"/>
  <c r="DH51" i="9"/>
  <c r="DG51" i="9"/>
  <c r="AK165" i="44"/>
  <c r="DI83" i="9" s="1"/>
  <c r="DK83" i="9" s="1"/>
  <c r="AJ165" i="44"/>
  <c r="DI25" i="9" s="1"/>
  <c r="DK25" i="9" s="1"/>
  <c r="AI165" i="44"/>
  <c r="DI25" i="7" s="1"/>
  <c r="DK25" i="7" s="1"/>
  <c r="BR30" i="9"/>
  <c r="BQ30" i="9"/>
  <c r="AB101" i="9"/>
  <c r="AA101" i="9"/>
  <c r="AK36" i="9"/>
  <c r="AJ36" i="9"/>
  <c r="BR13" i="9"/>
  <c r="BQ13" i="9"/>
  <c r="EF14" i="7"/>
  <c r="EE14" i="7"/>
  <c r="AT49" i="9"/>
  <c r="AS49" i="9"/>
  <c r="BC35" i="7"/>
  <c r="BB35" i="7"/>
  <c r="BL95" i="9"/>
  <c r="BK95" i="9"/>
  <c r="M46" i="7"/>
  <c r="L46" i="7"/>
  <c r="S97" i="9"/>
  <c r="R97" i="9"/>
  <c r="S101" i="9"/>
  <c r="R101" i="9"/>
  <c r="EB11" i="7"/>
  <c r="EC11" i="7"/>
  <c r="EC13" i="7"/>
  <c r="EB13" i="7"/>
  <c r="AJ137" i="52"/>
  <c r="AL17" i="9" s="1"/>
  <c r="AK137" i="52"/>
  <c r="AL75" i="9" s="1"/>
  <c r="AI137" i="52"/>
  <c r="AL17" i="7" s="1"/>
  <c r="Z126" i="52"/>
  <c r="AI126" i="52" s="1"/>
  <c r="AJ151" i="52"/>
  <c r="BY17" i="9" s="1"/>
  <c r="AK151" i="52"/>
  <c r="BY75" i="9" s="1"/>
  <c r="AI151" i="52"/>
  <c r="BY17" i="7" s="1"/>
  <c r="BY56" i="7" s="1"/>
  <c r="F10" i="6" s="1"/>
  <c r="BE43" i="9"/>
  <c r="BF43" i="9"/>
  <c r="EL10" i="9"/>
  <c r="AW15" i="7"/>
  <c r="AV15" i="7"/>
  <c r="AT41" i="7"/>
  <c r="AS41" i="7"/>
  <c r="AV70" i="9"/>
  <c r="AW70" i="9"/>
  <c r="F44" i="9"/>
  <c r="G44" i="9"/>
  <c r="AN16" i="9"/>
  <c r="AM16" i="9"/>
  <c r="BI42" i="7"/>
  <c r="BH42" i="7"/>
  <c r="BW69" i="9"/>
  <c r="BX69" i="9"/>
  <c r="BO105" i="9"/>
  <c r="BN105" i="9"/>
  <c r="CO87" i="9"/>
  <c r="CP87" i="9"/>
  <c r="AH42" i="9"/>
  <c r="AG42" i="9"/>
  <c r="DZ13" i="9"/>
  <c r="DY13" i="9"/>
  <c r="AK145" i="39"/>
  <c r="AJ145" i="39"/>
  <c r="AI145" i="39"/>
  <c r="BG30" i="7" s="1"/>
  <c r="AJ149" i="38"/>
  <c r="BS31" i="9" s="1"/>
  <c r="AI149" i="38"/>
  <c r="BS31" i="7" s="1"/>
  <c r="AK149" i="38"/>
  <c r="BS89" i="9" s="1"/>
  <c r="L38" i="7"/>
  <c r="M38" i="7"/>
  <c r="BC101" i="9"/>
  <c r="BB101" i="9"/>
  <c r="AZ106" i="9"/>
  <c r="AY106" i="9"/>
  <c r="EB76" i="9"/>
  <c r="EC76" i="9"/>
  <c r="AK157" i="43"/>
  <c r="CN84" i="9" s="1"/>
  <c r="AJ157" i="43"/>
  <c r="CN26" i="9" s="1"/>
  <c r="AI157" i="43"/>
  <c r="CN26" i="7" s="1"/>
  <c r="AB10" i="7"/>
  <c r="AI146" i="54"/>
  <c r="BJ15" i="7" s="1"/>
  <c r="BL15" i="7" s="1"/>
  <c r="AJ146" i="54"/>
  <c r="BJ15" i="9" s="1"/>
  <c r="BL15" i="9" s="1"/>
  <c r="AK146" i="54"/>
  <c r="BJ73" i="9" s="1"/>
  <c r="BL73" i="9" s="1"/>
  <c r="BW73" i="9"/>
  <c r="BX73" i="9"/>
  <c r="DD49" i="9"/>
  <c r="DE49" i="9"/>
  <c r="Z175" i="57"/>
  <c r="AK164" i="42"/>
  <c r="AI164" i="42"/>
  <c r="DF27" i="7" s="1"/>
  <c r="AJ164" i="42"/>
  <c r="AS27" i="9"/>
  <c r="AT27" i="9"/>
  <c r="T22" i="9"/>
  <c r="V22" i="9" s="1"/>
  <c r="AJ129" i="47"/>
  <c r="AW22" i="7"/>
  <c r="AV22" i="7"/>
  <c r="DY80" i="9"/>
  <c r="DZ80" i="9"/>
  <c r="AJ159" i="42"/>
  <c r="CT27" i="9" s="1"/>
  <c r="CV27" i="9" s="1"/>
  <c r="AK159" i="42"/>
  <c r="CT85" i="9" s="1"/>
  <c r="CV85" i="9" s="1"/>
  <c r="AM101" i="9"/>
  <c r="AN101" i="9"/>
  <c r="DW92" i="9"/>
  <c r="DV92" i="9"/>
  <c r="AJ126" i="33"/>
  <c r="AJ175" i="30"/>
  <c r="EM39" i="9" s="1"/>
  <c r="AK175" i="30"/>
  <c r="EM97" i="9" s="1"/>
  <c r="AI175" i="30"/>
  <c r="EM39" i="7" s="1"/>
  <c r="CP28" i="9"/>
  <c r="CO28" i="9"/>
  <c r="AJ147" i="24"/>
  <c r="BM45" i="9" s="1"/>
  <c r="AK147" i="24"/>
  <c r="BM103" i="9" s="1"/>
  <c r="EE10" i="7"/>
  <c r="EF10" i="7"/>
  <c r="AS15" i="7"/>
  <c r="AT15" i="7"/>
  <c r="AJ128" i="54"/>
  <c r="K112" i="9"/>
  <c r="AI124" i="42"/>
  <c r="E27" i="7" s="1"/>
  <c r="AK124" i="42"/>
  <c r="AJ124" i="42"/>
  <c r="AQ99" i="9"/>
  <c r="AP99" i="9"/>
  <c r="EF21" i="9"/>
  <c r="EE21" i="9"/>
  <c r="EB30" i="7"/>
  <c r="EC30" i="7"/>
  <c r="Q36" i="9"/>
  <c r="AA164" i="57"/>
  <c r="AA165" i="57" s="1"/>
  <c r="AJ165" i="57" s="1"/>
  <c r="DI12" i="9" s="1"/>
  <c r="DK12" i="9" s="1"/>
  <c r="X46" i="7"/>
  <c r="Y46" i="7"/>
  <c r="CK12" i="9"/>
  <c r="CM12" i="9" s="1"/>
  <c r="AJ154" i="57"/>
  <c r="AI175" i="36"/>
  <c r="EM33" i="7" s="1"/>
  <c r="AK175" i="36"/>
  <c r="EM91" i="9" s="1"/>
  <c r="AJ175" i="36"/>
  <c r="EM33" i="9" s="1"/>
  <c r="AQ35" i="9"/>
  <c r="AP35" i="9"/>
  <c r="AJ136" i="49"/>
  <c r="AI20" i="9" s="1"/>
  <c r="AK20" i="9" s="1"/>
  <c r="AK136" i="49"/>
  <c r="AI78" i="9" s="1"/>
  <c r="AK78" i="9" s="1"/>
  <c r="AI136" i="49"/>
  <c r="AI20" i="7" s="1"/>
  <c r="AK20" i="7" s="1"/>
  <c r="AJ168" i="49"/>
  <c r="DR20" i="9" s="1"/>
  <c r="AI168" i="49"/>
  <c r="DR20" i="7" s="1"/>
  <c r="AK168" i="49"/>
  <c r="DR78" i="9" s="1"/>
  <c r="Z147" i="49"/>
  <c r="Z145" i="49"/>
  <c r="AI144" i="49"/>
  <c r="Z146" i="49"/>
  <c r="AK128" i="49"/>
  <c r="AJ128" i="49"/>
  <c r="Z126" i="49"/>
  <c r="AI126" i="49" s="1"/>
  <c r="AK170" i="49"/>
  <c r="DX78" i="9" s="1"/>
  <c r="AJ170" i="49"/>
  <c r="DX20" i="9" s="1"/>
  <c r="AI170" i="49"/>
  <c r="DX20" i="7" s="1"/>
  <c r="CO18" i="9"/>
  <c r="CP18" i="9"/>
  <c r="E15" i="6"/>
  <c r="AI146" i="28"/>
  <c r="BJ41" i="7" s="1"/>
  <c r="AJ146" i="28"/>
  <c r="BJ41" i="9" s="1"/>
  <c r="AK146" i="28"/>
  <c r="BJ99" i="9" s="1"/>
  <c r="AK141" i="62"/>
  <c r="AX111" i="9" s="1"/>
  <c r="AJ54" i="7"/>
  <c r="AK54" i="7"/>
  <c r="CA14" i="9"/>
  <c r="BZ14" i="9"/>
  <c r="AK145" i="56"/>
  <c r="AJ145" i="56"/>
  <c r="AI145" i="56"/>
  <c r="BG13" i="7" s="1"/>
  <c r="BI13" i="7" s="1"/>
  <c r="EK22" i="9"/>
  <c r="EL22" i="9"/>
  <c r="CF80" i="9"/>
  <c r="CG80" i="9"/>
  <c r="N31" i="9"/>
  <c r="AJ126" i="38"/>
  <c r="S44" i="9"/>
  <c r="R44" i="9"/>
  <c r="DD44" i="7"/>
  <c r="DE44" i="7"/>
  <c r="CV34" i="7"/>
  <c r="CU34" i="7"/>
  <c r="CU56" i="7" s="1"/>
  <c r="H18" i="6" s="1"/>
  <c r="H39" i="9"/>
  <c r="AJ123" i="30"/>
  <c r="DY48" i="9"/>
  <c r="DZ48" i="9"/>
  <c r="Y106" i="9"/>
  <c r="X106" i="9"/>
  <c r="DS15" i="7"/>
  <c r="DT15" i="7"/>
  <c r="CP15" i="7"/>
  <c r="CO15" i="7"/>
  <c r="AK137" i="56"/>
  <c r="AL71" i="9" s="1"/>
  <c r="AJ137" i="56"/>
  <c r="AL13" i="9" s="1"/>
  <c r="AI137" i="56"/>
  <c r="AL13" i="7" s="1"/>
  <c r="AJ129" i="48"/>
  <c r="Q21" i="9"/>
  <c r="S21" i="9" s="1"/>
  <c r="AI149" i="50"/>
  <c r="BS19" i="7" s="1"/>
  <c r="EB26" i="9"/>
  <c r="EC26" i="9"/>
  <c r="AH91" i="9"/>
  <c r="AG91" i="9"/>
  <c r="CF21" i="7"/>
  <c r="CG21" i="7"/>
  <c r="BZ21" i="9"/>
  <c r="CA21" i="9"/>
  <c r="DT79" i="9"/>
  <c r="DS79" i="9"/>
  <c r="CS21" i="7"/>
  <c r="CR21" i="7"/>
  <c r="CO21" i="9"/>
  <c r="CP21" i="9"/>
  <c r="AS84" i="9"/>
  <c r="AT84" i="9"/>
  <c r="AN38" i="7"/>
  <c r="AM38" i="7"/>
  <c r="AB165" i="25"/>
  <c r="DJ53" i="9"/>
  <c r="DK53" i="9"/>
  <c r="AK128" i="22"/>
  <c r="N105" i="9" s="1"/>
  <c r="AJ128" i="22"/>
  <c r="N47" i="9" s="1"/>
  <c r="AI128" i="22"/>
  <c r="N47" i="7" s="1"/>
  <c r="DV43" i="7"/>
  <c r="DW43" i="7"/>
  <c r="W16" i="9"/>
  <c r="Y16" i="9" s="1"/>
  <c r="AJ129" i="53"/>
  <c r="BB111" i="9"/>
  <c r="BC111" i="9"/>
  <c r="BB112" i="9"/>
  <c r="BC112" i="9"/>
  <c r="DV49" i="9"/>
  <c r="DW49" i="9"/>
  <c r="M26" i="9"/>
  <c r="L26" i="9"/>
  <c r="AS50" i="9"/>
  <c r="AT50" i="9"/>
  <c r="AS18" i="7"/>
  <c r="AT18" i="7"/>
  <c r="EB16" i="7"/>
  <c r="EC16" i="7"/>
  <c r="AI165" i="53"/>
  <c r="DI16" i="7" s="1"/>
  <c r="DK16" i="7" s="1"/>
  <c r="AJ165" i="53"/>
  <c r="DI16" i="9" s="1"/>
  <c r="DK16" i="9" s="1"/>
  <c r="AK165" i="53"/>
  <c r="DI74" i="9" s="1"/>
  <c r="DK74" i="9" s="1"/>
  <c r="DE39" i="7"/>
  <c r="DD39" i="7"/>
  <c r="BU50" i="7"/>
  <c r="BT50" i="7"/>
  <c r="EF29" i="9"/>
  <c r="EE29" i="9"/>
  <c r="AJ163" i="23"/>
  <c r="DF46" i="9"/>
  <c r="J47" i="7"/>
  <c r="I47" i="7"/>
  <c r="AI124" i="58"/>
  <c r="E11" i="7" s="1"/>
  <c r="AN69" i="9"/>
  <c r="AM69" i="9"/>
  <c r="DS11" i="7"/>
  <c r="DT11" i="7"/>
  <c r="AQ36" i="9"/>
  <c r="AP36" i="9"/>
  <c r="DF43" i="9"/>
  <c r="BQ88" i="9"/>
  <c r="BR88" i="9"/>
  <c r="AB43" i="9"/>
  <c r="AA43" i="9"/>
  <c r="EK36" i="9"/>
  <c r="EL36" i="9"/>
  <c r="S54" i="9"/>
  <c r="R54" i="9"/>
  <c r="AN50" i="9"/>
  <c r="AM50" i="9"/>
  <c r="BE49" i="9"/>
  <c r="BF49" i="9"/>
  <c r="X99" i="9"/>
  <c r="Y99" i="9"/>
  <c r="AK123" i="36"/>
  <c r="H91" i="9"/>
  <c r="AM37" i="7"/>
  <c r="AN37" i="7"/>
  <c r="AK128" i="25"/>
  <c r="N102" i="9" s="1"/>
  <c r="BO94" i="9"/>
  <c r="BN94" i="9"/>
  <c r="AC164" i="47"/>
  <c r="AC165" i="47"/>
  <c r="CA37" i="7"/>
  <c r="BZ37" i="7"/>
  <c r="AA48" i="9"/>
  <c r="AB48" i="9"/>
  <c r="AT25" i="7"/>
  <c r="AS25" i="7"/>
  <c r="DS12" i="7"/>
  <c r="DT12" i="7"/>
  <c r="DZ47" i="7"/>
  <c r="DY47" i="7"/>
  <c r="AM68" i="9"/>
  <c r="AN68" i="9"/>
  <c r="DY68" i="9"/>
  <c r="DZ68" i="9"/>
  <c r="DX114" i="9"/>
  <c r="CF13" i="9"/>
  <c r="CG13" i="9"/>
  <c r="EB71" i="9"/>
  <c r="EC71" i="9"/>
  <c r="AK138" i="52"/>
  <c r="AO75" i="9" s="1"/>
  <c r="AQ75" i="9" s="1"/>
  <c r="AJ138" i="52"/>
  <c r="AO17" i="9" s="1"/>
  <c r="AQ17" i="9" s="1"/>
  <c r="AI138" i="52"/>
  <c r="AO17" i="7" s="1"/>
  <c r="AQ17" i="7" s="1"/>
  <c r="AJ135" i="52"/>
  <c r="AF17" i="9" s="1"/>
  <c r="AH17" i="9" s="1"/>
  <c r="AK135" i="52"/>
  <c r="AF75" i="9" s="1"/>
  <c r="AH75" i="9" s="1"/>
  <c r="AI135" i="52"/>
  <c r="AF17" i="7" s="1"/>
  <c r="AH17" i="7" s="1"/>
  <c r="AJ153" i="52"/>
  <c r="CE17" i="9" s="1"/>
  <c r="AI153" i="52"/>
  <c r="CE17" i="7" s="1"/>
  <c r="AK153" i="52"/>
  <c r="CE75" i="9" s="1"/>
  <c r="AI162" i="52"/>
  <c r="DC17" i="7" s="1"/>
  <c r="DE17" i="7" s="1"/>
  <c r="AK162" i="52"/>
  <c r="DC75" i="9" s="1"/>
  <c r="DE75" i="9" s="1"/>
  <c r="AJ162" i="52"/>
  <c r="DC17" i="9" s="1"/>
  <c r="DE17" i="9" s="1"/>
  <c r="AI175" i="64"/>
  <c r="EM55" i="7" s="1"/>
  <c r="EO55" i="7" s="1"/>
  <c r="AJ175" i="64"/>
  <c r="EM55" i="9" s="1"/>
  <c r="EO55" i="9" s="1"/>
  <c r="AK175" i="64"/>
  <c r="EM113" i="9" s="1"/>
  <c r="EO113" i="9" s="1"/>
  <c r="AQ29" i="9"/>
  <c r="AP29" i="9"/>
  <c r="EL68" i="9"/>
  <c r="EK68" i="9"/>
  <c r="AT41" i="9"/>
  <c r="AS41" i="9"/>
  <c r="AW21" i="9"/>
  <c r="AV21" i="9"/>
  <c r="AY95" i="9"/>
  <c r="AZ95" i="9"/>
  <c r="BR70" i="9"/>
  <c r="BQ70" i="9"/>
  <c r="CK18" i="9"/>
  <c r="CM18" i="9" s="1"/>
  <c r="AI125" i="41"/>
  <c r="H28" i="7" s="1"/>
  <c r="J28" i="7" s="1"/>
  <c r="AK125" i="41"/>
  <c r="H86" i="9" s="1"/>
  <c r="J86" i="9" s="1"/>
  <c r="AN16" i="7"/>
  <c r="AM16" i="7"/>
  <c r="DG34" i="9"/>
  <c r="DH34" i="9"/>
  <c r="AK149" i="30"/>
  <c r="BS97" i="9" s="1"/>
  <c r="AJ149" i="30"/>
  <c r="BS39" i="9" s="1"/>
  <c r="AI149" i="30"/>
  <c r="BS39" i="7" s="1"/>
  <c r="J45" i="9"/>
  <c r="I45" i="9"/>
  <c r="BN47" i="9"/>
  <c r="BO47" i="9"/>
  <c r="BG101" i="9"/>
  <c r="AK144" i="26"/>
  <c r="CP29" i="7"/>
  <c r="CO29" i="7"/>
  <c r="AH42" i="7"/>
  <c r="AG42" i="7"/>
  <c r="AJ141" i="47"/>
  <c r="AX22" i="9" s="1"/>
  <c r="AZ22" i="9" s="1"/>
  <c r="DT22" i="7"/>
  <c r="DS22" i="7"/>
  <c r="BC43" i="9"/>
  <c r="BB43" i="9"/>
  <c r="AK154" i="36"/>
  <c r="AZ46" i="9"/>
  <c r="AY46" i="9"/>
  <c r="M94" i="9"/>
  <c r="L94" i="9"/>
  <c r="BX15" i="7"/>
  <c r="BW15" i="7"/>
  <c r="AI162" i="56"/>
  <c r="DC13" i="7" s="1"/>
  <c r="DE13" i="7" s="1"/>
  <c r="AK162" i="56"/>
  <c r="DC71" i="9" s="1"/>
  <c r="DE71" i="9" s="1"/>
  <c r="AJ162" i="56"/>
  <c r="DC13" i="9" s="1"/>
  <c r="DT10" i="9"/>
  <c r="DS10" i="9"/>
  <c r="BB41" i="9"/>
  <c r="BC41" i="9"/>
  <c r="AJ147" i="48"/>
  <c r="BM21" i="9" s="1"/>
  <c r="BO21" i="9" s="1"/>
  <c r="AK147" i="48"/>
  <c r="BM79" i="9" s="1"/>
  <c r="BO79" i="9" s="1"/>
  <c r="AI147" i="48"/>
  <c r="BM21" i="7" s="1"/>
  <c r="BO21" i="7" s="1"/>
  <c r="AI124" i="48"/>
  <c r="E21" i="7" s="1"/>
  <c r="DY21" i="9"/>
  <c r="DZ21" i="9"/>
  <c r="AT79" i="9"/>
  <c r="AS79" i="9"/>
  <c r="EK44" i="7"/>
  <c r="EL44" i="7"/>
  <c r="W93" i="9"/>
  <c r="AK129" i="34"/>
  <c r="CJ80" i="9"/>
  <c r="CI80" i="9"/>
  <c r="DE99" i="9"/>
  <c r="DD99" i="9"/>
  <c r="AH30" i="9"/>
  <c r="AG30" i="9"/>
  <c r="F35" i="9"/>
  <c r="G35" i="9"/>
  <c r="V97" i="9"/>
  <c r="U97" i="9"/>
  <c r="G102" i="9"/>
  <c r="F102" i="9"/>
  <c r="BF10" i="9"/>
  <c r="AJ161" i="56"/>
  <c r="CZ13" i="9" s="1"/>
  <c r="DB13" i="9" s="1"/>
  <c r="AI161" i="56"/>
  <c r="CZ13" i="7" s="1"/>
  <c r="DB13" i="7" s="1"/>
  <c r="AK161" i="56"/>
  <c r="CZ71" i="9" s="1"/>
  <c r="DB71" i="9" s="1"/>
  <c r="AJ133" i="43"/>
  <c r="Z26" i="9" s="1"/>
  <c r="AB26" i="9" s="1"/>
  <c r="R37" i="9"/>
  <c r="S37" i="9"/>
  <c r="AK111" i="9"/>
  <c r="AJ111" i="9"/>
  <c r="AY54" i="7"/>
  <c r="AZ54" i="7"/>
  <c r="EL87" i="9"/>
  <c r="EK87" i="9"/>
  <c r="AS12" i="9"/>
  <c r="AT12" i="9"/>
  <c r="V48" i="9"/>
  <c r="U48" i="9"/>
  <c r="CT37" i="9"/>
  <c r="AJ154" i="32"/>
  <c r="AV18" i="7"/>
  <c r="AW18" i="7"/>
  <c r="BT11" i="9"/>
  <c r="BU11" i="9"/>
  <c r="CA16" i="9"/>
  <c r="BZ16" i="9"/>
  <c r="CS74" i="9"/>
  <c r="CR74" i="9"/>
  <c r="AJ126" i="59"/>
  <c r="N10" i="9"/>
  <c r="BZ97" i="9"/>
  <c r="CA97" i="9"/>
  <c r="F46" i="9"/>
  <c r="G46" i="9"/>
  <c r="BT71" i="9"/>
  <c r="BU71" i="9"/>
  <c r="DZ29" i="7"/>
  <c r="DY29" i="7"/>
  <c r="AI132" i="33"/>
  <c r="W36" i="7" s="1"/>
  <c r="EF48" i="7"/>
  <c r="EE48" i="7"/>
  <c r="AZ35" i="7"/>
  <c r="AY35" i="7"/>
  <c r="T53" i="9"/>
  <c r="AJ129" i="62"/>
  <c r="CI25" i="9"/>
  <c r="CJ25" i="9"/>
  <c r="AP95" i="9"/>
  <c r="AQ95" i="9"/>
  <c r="CI102" i="9"/>
  <c r="CJ102" i="9"/>
  <c r="AC176" i="39"/>
  <c r="K44" i="9"/>
  <c r="AN82" i="9"/>
  <c r="AM82" i="9"/>
  <c r="AK124" i="44"/>
  <c r="AJ124" i="44"/>
  <c r="Z176" i="44"/>
  <c r="AI176" i="44" s="1"/>
  <c r="AI124" i="44"/>
  <c r="E25" i="7" s="1"/>
  <c r="AK145" i="44"/>
  <c r="AJ145" i="44"/>
  <c r="AI145" i="44"/>
  <c r="BG25" i="7" s="1"/>
  <c r="BI25" i="7" s="1"/>
  <c r="BN48" i="9"/>
  <c r="BO48" i="9"/>
  <c r="AJ163" i="62"/>
  <c r="BZ102" i="9"/>
  <c r="CA102" i="9"/>
  <c r="DY12" i="9"/>
  <c r="DZ12" i="9"/>
  <c r="AD101" i="9"/>
  <c r="AE101" i="9"/>
  <c r="AJ164" i="25"/>
  <c r="AK164" i="25"/>
  <c r="AI164" i="25"/>
  <c r="DF44" i="7" s="1"/>
  <c r="CF10" i="7"/>
  <c r="CG10" i="7"/>
  <c r="AA147" i="52"/>
  <c r="AA145" i="52"/>
  <c r="AA146" i="52"/>
  <c r="M107" i="9"/>
  <c r="L107" i="9"/>
  <c r="I107" i="9"/>
  <c r="J107" i="9"/>
  <c r="L111" i="9"/>
  <c r="M111" i="9"/>
  <c r="Y10" i="7"/>
  <c r="AI175" i="55"/>
  <c r="EM14" i="7" s="1"/>
  <c r="EO14" i="7" s="1"/>
  <c r="AK175" i="55"/>
  <c r="EM72" i="9" s="1"/>
  <c r="EO72" i="9" s="1"/>
  <c r="AJ175" i="55"/>
  <c r="EM14" i="9" s="1"/>
  <c r="EO14" i="9" s="1"/>
  <c r="EH72" i="9"/>
  <c r="EI72" i="9"/>
  <c r="AW14" i="7"/>
  <c r="AV14" i="7"/>
  <c r="AI146" i="55"/>
  <c r="BJ14" i="7" s="1"/>
  <c r="BL14" i="7" s="1"/>
  <c r="AK146" i="55"/>
  <c r="BJ72" i="9" s="1"/>
  <c r="BL72" i="9" s="1"/>
  <c r="AJ146" i="55"/>
  <c r="BJ14" i="9" s="1"/>
  <c r="BL14" i="9" s="1"/>
  <c r="BC49" i="7"/>
  <c r="BB49" i="7"/>
  <c r="AQ49" i="9"/>
  <c r="AP49" i="9"/>
  <c r="AQ28" i="7"/>
  <c r="AP28" i="7"/>
  <c r="AS28" i="7"/>
  <c r="AT28" i="7"/>
  <c r="BZ24" i="9"/>
  <c r="CA24" i="9"/>
  <c r="EC24" i="7"/>
  <c r="EB24" i="7"/>
  <c r="BR23" i="7"/>
  <c r="BQ23" i="7"/>
  <c r="AJ32" i="7"/>
  <c r="AK32" i="7"/>
  <c r="BE30" i="9"/>
  <c r="BF30" i="9"/>
  <c r="AN35" i="7"/>
  <c r="AM35" i="7"/>
  <c r="BQ36" i="7"/>
  <c r="BR36" i="7"/>
  <c r="DF89" i="9"/>
  <c r="AK163" i="38"/>
  <c r="AJ129" i="21"/>
  <c r="AK144" i="32"/>
  <c r="BG95" i="9"/>
  <c r="V46" i="9"/>
  <c r="U46" i="9"/>
  <c r="AH40" i="9"/>
  <c r="AG40" i="9"/>
  <c r="AJ164" i="58"/>
  <c r="AI164" i="58"/>
  <c r="DF11" i="7" s="1"/>
  <c r="AK164" i="58"/>
  <c r="AG54" i="9"/>
  <c r="AH54" i="9"/>
  <c r="BG48" i="9"/>
  <c r="AJ144" i="21"/>
  <c r="BL43" i="7"/>
  <c r="BK43" i="7"/>
  <c r="AK89" i="9"/>
  <c r="AJ89" i="9"/>
  <c r="AT95" i="9"/>
  <c r="AS95" i="9"/>
  <c r="EL89" i="9"/>
  <c r="EK89" i="9"/>
  <c r="G93" i="9"/>
  <c r="F93" i="9"/>
  <c r="CC49" i="7"/>
  <c r="CD49" i="7"/>
  <c r="AH31" i="9"/>
  <c r="AG31" i="9"/>
  <c r="AK144" i="34"/>
  <c r="BG93" i="9"/>
  <c r="AK146" i="59"/>
  <c r="BJ68" i="9" s="1"/>
  <c r="AI146" i="59"/>
  <c r="BJ10" i="7" s="1"/>
  <c r="AJ146" i="59"/>
  <c r="BJ10" i="9" s="1"/>
  <c r="CD41" i="7"/>
  <c r="CC41" i="7"/>
  <c r="E10" i="6"/>
  <c r="BG53" i="9"/>
  <c r="AJ144" i="62"/>
  <c r="AS53" i="9"/>
  <c r="AT53" i="9"/>
  <c r="EF11" i="9"/>
  <c r="EE11" i="9"/>
  <c r="U36" i="7"/>
  <c r="V36" i="7"/>
  <c r="AJ50" i="9"/>
  <c r="AK50" i="9"/>
  <c r="EE18" i="9"/>
  <c r="EF18" i="9"/>
  <c r="DZ18" i="7"/>
  <c r="DY18" i="7"/>
  <c r="DZ16" i="9"/>
  <c r="DY16" i="9"/>
  <c r="BW16" i="7"/>
  <c r="BX16" i="7"/>
  <c r="BC85" i="9"/>
  <c r="BB85" i="9"/>
  <c r="AM27" i="7"/>
  <c r="AN27" i="7"/>
  <c r="EK12" i="9"/>
  <c r="EL12" i="9"/>
  <c r="AP83" i="9"/>
  <c r="AQ83" i="9"/>
  <c r="BF38" i="9"/>
  <c r="BE38" i="9"/>
  <c r="N48" i="9"/>
  <c r="AJ126" i="21"/>
  <c r="CI83" i="9"/>
  <c r="CJ83" i="9"/>
  <c r="CF69" i="9"/>
  <c r="CG69" i="9"/>
  <c r="J43" i="9"/>
  <c r="I43" i="9"/>
  <c r="AI133" i="50"/>
  <c r="Z19" i="7" s="1"/>
  <c r="AB19" i="7" s="1"/>
  <c r="AK133" i="50"/>
  <c r="Z77" i="9" s="1"/>
  <c r="AB77" i="9" s="1"/>
  <c r="AJ133" i="50"/>
  <c r="Z19" i="9" s="1"/>
  <c r="AB19" i="9" s="1"/>
  <c r="AI123" i="50"/>
  <c r="Z124" i="50"/>
  <c r="Z125" i="50" s="1"/>
  <c r="AI138" i="50"/>
  <c r="AO19" i="7" s="1"/>
  <c r="AQ19" i="7" s="1"/>
  <c r="AJ138" i="50"/>
  <c r="AO19" i="9" s="1"/>
  <c r="AQ19" i="9" s="1"/>
  <c r="AK138" i="50"/>
  <c r="AO77" i="9" s="1"/>
  <c r="AQ77" i="9" s="1"/>
  <c r="AI140" i="50"/>
  <c r="AU19" i="7" s="1"/>
  <c r="AJ140" i="50"/>
  <c r="AU19" i="9" s="1"/>
  <c r="AK140" i="50"/>
  <c r="AU77" i="9" s="1"/>
  <c r="AI135" i="50"/>
  <c r="AF19" i="7" s="1"/>
  <c r="AH19" i="7" s="1"/>
  <c r="AK135" i="50"/>
  <c r="AF77" i="9" s="1"/>
  <c r="AH77" i="9" s="1"/>
  <c r="AJ135" i="50"/>
  <c r="AF19" i="9" s="1"/>
  <c r="AH19" i="9" s="1"/>
  <c r="AK142" i="50"/>
  <c r="BA77" i="9" s="1"/>
  <c r="BC77" i="9" s="1"/>
  <c r="AJ142" i="50"/>
  <c r="BA19" i="9" s="1"/>
  <c r="BC19" i="9" s="1"/>
  <c r="AI142" i="50"/>
  <c r="BA19" i="7" s="1"/>
  <c r="BC19" i="7" s="1"/>
  <c r="AK152" i="50"/>
  <c r="CB77" i="9" s="1"/>
  <c r="CD77" i="9" s="1"/>
  <c r="AI152" i="50"/>
  <c r="CB19" i="7" s="1"/>
  <c r="CD19" i="7" s="1"/>
  <c r="AJ152" i="50"/>
  <c r="CB19" i="9" s="1"/>
  <c r="CD19" i="9" s="1"/>
  <c r="AS24" i="9"/>
  <c r="AT24" i="9"/>
  <c r="AT76" i="9"/>
  <c r="AS76" i="9"/>
  <c r="EH12" i="9"/>
  <c r="EI12" i="9"/>
  <c r="DW48" i="7"/>
  <c r="DV48" i="7"/>
  <c r="AI146" i="25"/>
  <c r="BJ44" i="7" s="1"/>
  <c r="AJ146" i="25"/>
  <c r="BJ44" i="9" s="1"/>
  <c r="AK146" i="25"/>
  <c r="BJ102" i="9" s="1"/>
  <c r="AK131" i="59"/>
  <c r="T68" i="9" s="1"/>
  <c r="AJ131" i="59"/>
  <c r="T10" i="9" s="1"/>
  <c r="AI131" i="59"/>
  <c r="T10" i="7" s="1"/>
  <c r="AV10" i="7"/>
  <c r="AW10" i="7"/>
  <c r="EI10" i="7"/>
  <c r="EH10" i="7"/>
  <c r="AA154" i="52"/>
  <c r="AA175" i="52" s="1"/>
  <c r="DV31" i="9"/>
  <c r="DW31" i="9"/>
  <c r="DU56" i="9"/>
  <c r="I49" i="9"/>
  <c r="J49" i="9"/>
  <c r="BQ54" i="7"/>
  <c r="BR54" i="7"/>
  <c r="CO107" i="9"/>
  <c r="CP107" i="9"/>
  <c r="AI175" i="19"/>
  <c r="EM50" i="7" s="1"/>
  <c r="AJ175" i="19"/>
  <c r="EM50" i="9" s="1"/>
  <c r="AK175" i="19"/>
  <c r="EM108" i="9" s="1"/>
  <c r="AJ131" i="55"/>
  <c r="T14" i="9" s="1"/>
  <c r="V14" i="9" s="1"/>
  <c r="AK131" i="55"/>
  <c r="T72" i="9" s="1"/>
  <c r="V72" i="9" s="1"/>
  <c r="AI131" i="55"/>
  <c r="T14" i="7" s="1"/>
  <c r="V14" i="7" s="1"/>
  <c r="EB14" i="7"/>
  <c r="EC14" i="7"/>
  <c r="BW14" i="9"/>
  <c r="BX14" i="9"/>
  <c r="AY49" i="7"/>
  <c r="AZ49" i="7"/>
  <c r="EE12" i="9"/>
  <c r="EF12" i="9"/>
  <c r="BB86" i="9"/>
  <c r="BC86" i="9"/>
  <c r="BZ54" i="7"/>
  <c r="CA54" i="7"/>
  <c r="BQ76" i="9"/>
  <c r="BR76" i="9"/>
  <c r="DY24" i="7"/>
  <c r="DZ24" i="7"/>
  <c r="AT32" i="9"/>
  <c r="AS32" i="9"/>
  <c r="BB30" i="9"/>
  <c r="BC30" i="9"/>
  <c r="AI135" i="56"/>
  <c r="AF13" i="7" s="1"/>
  <c r="AH13" i="7" s="1"/>
  <c r="AJ135" i="56"/>
  <c r="AF13" i="9" s="1"/>
  <c r="AH13" i="9" s="1"/>
  <c r="AK135" i="56"/>
  <c r="AF71" i="9" s="1"/>
  <c r="AH71" i="9" s="1"/>
  <c r="AI138" i="56"/>
  <c r="AO13" i="7" s="1"/>
  <c r="AQ13" i="7" s="1"/>
  <c r="AJ138" i="56"/>
  <c r="AO13" i="9" s="1"/>
  <c r="AQ13" i="9" s="1"/>
  <c r="AK138" i="56"/>
  <c r="AO71" i="9" s="1"/>
  <c r="AQ71" i="9" s="1"/>
  <c r="AI136" i="56"/>
  <c r="AI13" i="7" s="1"/>
  <c r="AK13" i="7" s="1"/>
  <c r="AJ136" i="56"/>
  <c r="AI13" i="9" s="1"/>
  <c r="AK13" i="9" s="1"/>
  <c r="BU36" i="7"/>
  <c r="BT36" i="7"/>
  <c r="S104" i="9"/>
  <c r="R104" i="9"/>
  <c r="AQ26" i="9"/>
  <c r="AP26" i="9"/>
  <c r="AA176" i="44"/>
  <c r="AJ164" i="29"/>
  <c r="AI164" i="29"/>
  <c r="DF40" i="7" s="1"/>
  <c r="AK164" i="29"/>
  <c r="K101" i="9"/>
  <c r="AN12" i="7"/>
  <c r="AM12" i="7"/>
  <c r="AI154" i="40"/>
  <c r="Z175" i="40"/>
  <c r="AE39" i="9"/>
  <c r="AD39" i="9"/>
  <c r="V43" i="9"/>
  <c r="U43" i="9"/>
  <c r="P46" i="9"/>
  <c r="O46" i="9"/>
  <c r="AK10" i="7"/>
  <c r="CD68" i="9"/>
  <c r="AK138" i="46"/>
  <c r="AO81" i="9" s="1"/>
  <c r="AQ81" i="9" s="1"/>
  <c r="AI138" i="46"/>
  <c r="AO23" i="7" s="1"/>
  <c r="AQ23" i="7" s="1"/>
  <c r="AJ138" i="46"/>
  <c r="AO23" i="9" s="1"/>
  <c r="AQ23" i="9" s="1"/>
  <c r="AJ140" i="46"/>
  <c r="AU23" i="9" s="1"/>
  <c r="AI140" i="46"/>
  <c r="AU23" i="7" s="1"/>
  <c r="AK140" i="46"/>
  <c r="AU81" i="9" s="1"/>
  <c r="E49" i="6"/>
  <c r="AI152" i="46"/>
  <c r="CB23" i="7" s="1"/>
  <c r="CD23" i="7" s="1"/>
  <c r="AJ152" i="46"/>
  <c r="CB23" i="9" s="1"/>
  <c r="CD23" i="9" s="1"/>
  <c r="AK152" i="46"/>
  <c r="CB81" i="9" s="1"/>
  <c r="CD81" i="9" s="1"/>
  <c r="AJ137" i="46"/>
  <c r="AL23" i="9" s="1"/>
  <c r="AK137" i="46"/>
  <c r="AL81" i="9" s="1"/>
  <c r="AI137" i="46"/>
  <c r="AL23" i="7" s="1"/>
  <c r="AK133" i="46"/>
  <c r="Z81" i="9" s="1"/>
  <c r="AB81" i="9" s="1"/>
  <c r="AJ133" i="46"/>
  <c r="Z23" i="9" s="1"/>
  <c r="AB23" i="9" s="1"/>
  <c r="AI133" i="46"/>
  <c r="Z23" i="7" s="1"/>
  <c r="AB23" i="7" s="1"/>
  <c r="AK172" i="46"/>
  <c r="ED81" i="9" s="1"/>
  <c r="AJ172" i="46"/>
  <c r="ED23" i="9" s="1"/>
  <c r="AI172" i="46"/>
  <c r="ED23" i="7" s="1"/>
  <c r="AI146" i="31"/>
  <c r="BJ38" i="7" s="1"/>
  <c r="AJ146" i="31"/>
  <c r="BJ38" i="9" s="1"/>
  <c r="AK146" i="31"/>
  <c r="BJ96" i="9" s="1"/>
  <c r="E29" i="6"/>
  <c r="AK154" i="39"/>
  <c r="CK88" i="9"/>
  <c r="CM88" i="9" s="1"/>
  <c r="AJ147" i="47"/>
  <c r="BM22" i="9" s="1"/>
  <c r="BO22" i="9" s="1"/>
  <c r="AK147" i="47"/>
  <c r="BM80" i="9" s="1"/>
  <c r="BO80" i="9" s="1"/>
  <c r="AT22" i="7"/>
  <c r="AS22" i="7"/>
  <c r="AI147" i="41"/>
  <c r="BM28" i="7" s="1"/>
  <c r="BO28" i="7" s="1"/>
  <c r="AS101" i="9"/>
  <c r="AT101" i="9"/>
  <c r="AB176" i="39"/>
  <c r="AN25" i="9"/>
  <c r="AM25" i="9"/>
  <c r="N70" i="9"/>
  <c r="P70" i="9" s="1"/>
  <c r="AK126" i="57"/>
  <c r="AZ94" i="9"/>
  <c r="AY94" i="9"/>
  <c r="AG45" i="9"/>
  <c r="AH45" i="9"/>
  <c r="CR73" i="9"/>
  <c r="CS73" i="9"/>
  <c r="DY15" i="7"/>
  <c r="DZ15" i="7"/>
  <c r="AA53" i="9"/>
  <c r="AB53" i="9"/>
  <c r="CF12" i="9"/>
  <c r="CG12" i="9"/>
  <c r="EE13" i="7"/>
  <c r="EF13" i="7"/>
  <c r="AA30" i="7"/>
  <c r="AB30" i="7"/>
  <c r="EB21" i="9"/>
  <c r="EC21" i="9"/>
  <c r="BW21" i="9"/>
  <c r="BX21" i="9"/>
  <c r="BR90" i="9"/>
  <c r="BT38" i="7"/>
  <c r="BU38" i="7"/>
  <c r="DG48" i="9"/>
  <c r="DH48" i="9"/>
  <c r="CI92" i="9"/>
  <c r="CJ92" i="9"/>
  <c r="AK145" i="38"/>
  <c r="AJ145" i="38"/>
  <c r="AI145" i="38"/>
  <c r="BG31" i="7" s="1"/>
  <c r="BZ71" i="9"/>
  <c r="CA71" i="9"/>
  <c r="J54" i="9"/>
  <c r="I54" i="9"/>
  <c r="BE53" i="7"/>
  <c r="BF53" i="7"/>
  <c r="AM54" i="9"/>
  <c r="AN54" i="9"/>
  <c r="BE50" i="9"/>
  <c r="BF50" i="9"/>
  <c r="EL18" i="7"/>
  <c r="EK18" i="7"/>
  <c r="AK147" i="51"/>
  <c r="BM76" i="9" s="1"/>
  <c r="BO76" i="9" s="1"/>
  <c r="AJ147" i="51"/>
  <c r="BM18" i="9" s="1"/>
  <c r="BO18" i="9" s="1"/>
  <c r="AI147" i="51"/>
  <c r="BM18" i="7" s="1"/>
  <c r="BO18" i="7" s="1"/>
  <c r="DT16" i="7"/>
  <c r="DS16" i="7"/>
  <c r="CG16" i="7"/>
  <c r="CF16" i="7"/>
  <c r="W81" i="9"/>
  <c r="Y81" i="9" s="1"/>
  <c r="AK129" i="46"/>
  <c r="CC97" i="9"/>
  <c r="CC114" i="9" s="1"/>
  <c r="CD97" i="9"/>
  <c r="CK28" i="9"/>
  <c r="CM28" i="9" s="1"/>
  <c r="AJ154" i="41"/>
  <c r="J41" i="7"/>
  <c r="I41" i="7"/>
  <c r="AI128" i="37"/>
  <c r="N32" i="7" s="1"/>
  <c r="AJ175" i="18"/>
  <c r="EM51" i="9" s="1"/>
  <c r="AI175" i="18"/>
  <c r="EM51" i="7" s="1"/>
  <c r="AK175" i="18"/>
  <c r="EM109" i="9" s="1"/>
  <c r="Y100" i="9"/>
  <c r="X100" i="9"/>
  <c r="AE46" i="9"/>
  <c r="AD46" i="9"/>
  <c r="BC38" i="7"/>
  <c r="BB38" i="7"/>
  <c r="Y101" i="9"/>
  <c r="X101" i="9"/>
  <c r="AI125" i="59"/>
  <c r="H10" i="7" s="1"/>
  <c r="U109" i="9"/>
  <c r="V109" i="9"/>
  <c r="CK14" i="9"/>
  <c r="CM14" i="9" s="1"/>
  <c r="AJ154" i="55"/>
  <c r="EL14" i="7"/>
  <c r="EK14" i="7"/>
  <c r="AK49" i="9"/>
  <c r="AJ49" i="9"/>
  <c r="DS72" i="9"/>
  <c r="AC176" i="41"/>
  <c r="BZ29" i="9"/>
  <c r="CA29" i="9"/>
  <c r="EK46" i="9"/>
  <c r="EL46" i="9"/>
  <c r="DH31" i="9"/>
  <c r="DG31" i="9"/>
  <c r="AM37" i="9"/>
  <c r="AN37" i="9"/>
  <c r="AK145" i="29"/>
  <c r="AJ145" i="29"/>
  <c r="AI145" i="29"/>
  <c r="BG40" i="7" s="1"/>
  <c r="EE44" i="9"/>
  <c r="EF44" i="9"/>
  <c r="M34" i="9"/>
  <c r="L34" i="9"/>
  <c r="CO82" i="9"/>
  <c r="CP82" i="9"/>
  <c r="E48" i="6"/>
  <c r="AJ126" i="23"/>
  <c r="EN100" i="9"/>
  <c r="EO100" i="9"/>
  <c r="EN106" i="9"/>
  <c r="EO106" i="9"/>
  <c r="BR15" i="9"/>
  <c r="BQ15" i="9"/>
  <c r="CP88" i="9"/>
  <c r="CO88" i="9"/>
  <c r="AI124" i="47"/>
  <c r="E22" i="7" s="1"/>
  <c r="AV80" i="9"/>
  <c r="AW80" i="9"/>
  <c r="EB22" i="7"/>
  <c r="EC22" i="7"/>
  <c r="DZ22" i="7"/>
  <c r="DY22" i="7"/>
  <c r="N30" i="9"/>
  <c r="AJ126" i="39"/>
  <c r="CD44" i="7"/>
  <c r="CC44" i="7"/>
  <c r="AK157" i="42"/>
  <c r="CN85" i="9" s="1"/>
  <c r="AJ157" i="42"/>
  <c r="CN27" i="9" s="1"/>
  <c r="AI157" i="42"/>
  <c r="CN27" i="7" s="1"/>
  <c r="AN43" i="9"/>
  <c r="AM43" i="9"/>
  <c r="Y30" i="9"/>
  <c r="X30" i="9"/>
  <c r="AJ128" i="51"/>
  <c r="I31" i="7"/>
  <c r="J31" i="7"/>
  <c r="L36" i="9"/>
  <c r="M36" i="9"/>
  <c r="BN43" i="9"/>
  <c r="BO43" i="9"/>
  <c r="AJ165" i="59"/>
  <c r="DI10" i="9" s="1"/>
  <c r="CO86" i="9"/>
  <c r="CP86" i="9"/>
  <c r="BL107" i="9"/>
  <c r="BK107" i="9"/>
  <c r="AH10" i="9"/>
  <c r="EF68" i="9"/>
  <c r="EE68" i="9"/>
  <c r="AT15" i="9"/>
  <c r="AS15" i="9"/>
  <c r="CK15" i="9"/>
  <c r="CM15" i="9" s="1"/>
  <c r="AJ154" i="54"/>
  <c r="EF15" i="9"/>
  <c r="EE15" i="9"/>
  <c r="AZ50" i="9"/>
  <c r="AY50" i="9"/>
  <c r="BX12" i="9"/>
  <c r="BW12" i="9"/>
  <c r="AK128" i="63"/>
  <c r="N112" i="9" s="1"/>
  <c r="AJ128" i="63"/>
  <c r="N54" i="9" s="1"/>
  <c r="AI128" i="63"/>
  <c r="N54" i="7" s="1"/>
  <c r="E34" i="6"/>
  <c r="CA22" i="9"/>
  <c r="BZ22" i="9"/>
  <c r="AM41" i="7"/>
  <c r="AN41" i="7"/>
  <c r="DM114" i="9"/>
  <c r="AG39" i="7"/>
  <c r="AH39" i="7"/>
  <c r="EC30" i="9"/>
  <c r="EB30" i="9"/>
  <c r="BB37" i="7"/>
  <c r="BC37" i="7"/>
  <c r="S41" i="9"/>
  <c r="R41" i="9"/>
  <c r="DY44" i="9"/>
  <c r="DZ44" i="9"/>
  <c r="AJ136" i="43"/>
  <c r="AI26" i="9" s="1"/>
  <c r="AK26" i="9" s="1"/>
  <c r="AA145" i="57"/>
  <c r="AA147" i="57"/>
  <c r="AJ147" i="57" s="1"/>
  <c r="BM12" i="9" s="1"/>
  <c r="BO12" i="9" s="1"/>
  <c r="AA146" i="57"/>
  <c r="AA131" i="57"/>
  <c r="G16" i="8" s="1"/>
  <c r="AA132" i="57"/>
  <c r="G17" i="8" s="1"/>
  <c r="AA130" i="57"/>
  <c r="G15" i="8" s="1"/>
  <c r="EL26" i="7"/>
  <c r="EK26" i="7"/>
  <c r="N91" i="9"/>
  <c r="AK126" i="36"/>
  <c r="AK132" i="23"/>
  <c r="AJ132" i="23"/>
  <c r="AK154" i="57"/>
  <c r="CK70" i="9"/>
  <c r="CM70" i="9" s="1"/>
  <c r="AT74" i="9"/>
  <c r="AS74" i="9"/>
  <c r="BN37" i="7"/>
  <c r="BO37" i="7"/>
  <c r="Z164" i="56"/>
  <c r="Z165" i="56"/>
  <c r="AI163" i="56"/>
  <c r="DZ69" i="9"/>
  <c r="DY69" i="9"/>
  <c r="AS35" i="9"/>
  <c r="AT35" i="9"/>
  <c r="BK94" i="9"/>
  <c r="BL94" i="9"/>
  <c r="AB90" i="9"/>
  <c r="AA90" i="9"/>
  <c r="AK145" i="23"/>
  <c r="AJ145" i="23"/>
  <c r="AI145" i="23"/>
  <c r="BG46" i="7" s="1"/>
  <c r="J38" i="9"/>
  <c r="I38" i="9"/>
  <c r="AK152" i="49"/>
  <c r="CB78" i="9" s="1"/>
  <c r="CD78" i="9" s="1"/>
  <c r="AI152" i="49"/>
  <c r="CB20" i="7" s="1"/>
  <c r="CD20" i="7" s="1"/>
  <c r="AJ152" i="49"/>
  <c r="CB20" i="9" s="1"/>
  <c r="CD20" i="9" s="1"/>
  <c r="AI128" i="49"/>
  <c r="N20" i="7" s="1"/>
  <c r="P20" i="7" s="1"/>
  <c r="AK171" i="49"/>
  <c r="EA78" i="9" s="1"/>
  <c r="AI171" i="49"/>
  <c r="EA20" i="7" s="1"/>
  <c r="AJ171" i="49"/>
  <c r="EA20" i="9" s="1"/>
  <c r="AJ172" i="49"/>
  <c r="ED20" i="9" s="1"/>
  <c r="AK172" i="49"/>
  <c r="ED78" i="9" s="1"/>
  <c r="AI172" i="49"/>
  <c r="ED20" i="7" s="1"/>
  <c r="AI162" i="49"/>
  <c r="DC20" i="7" s="1"/>
  <c r="DE20" i="7" s="1"/>
  <c r="AK162" i="49"/>
  <c r="DC78" i="9" s="1"/>
  <c r="DE78" i="9" s="1"/>
  <c r="AJ162" i="49"/>
  <c r="DC20" i="9" s="1"/>
  <c r="DE20" i="9" s="1"/>
  <c r="AK142" i="49"/>
  <c r="BA78" i="9" s="1"/>
  <c r="BC78" i="9" s="1"/>
  <c r="AI142" i="49"/>
  <c r="BA20" i="7" s="1"/>
  <c r="BC20" i="7" s="1"/>
  <c r="AJ142" i="49"/>
  <c r="BA20" i="9" s="1"/>
  <c r="BC20" i="9" s="1"/>
  <c r="AI153" i="49"/>
  <c r="CE20" i="7" s="1"/>
  <c r="AJ153" i="49"/>
  <c r="CE20" i="9" s="1"/>
  <c r="AK153" i="49"/>
  <c r="CE78" i="9" s="1"/>
  <c r="Z164" i="49"/>
  <c r="AI163" i="49"/>
  <c r="S106" i="9"/>
  <c r="R106" i="9"/>
  <c r="AK165" i="32"/>
  <c r="DI95" i="9" s="1"/>
  <c r="DK95" i="9" s="1"/>
  <c r="AB124" i="49"/>
  <c r="H8" i="8" s="1"/>
  <c r="AB145" i="49"/>
  <c r="H31" i="8" s="1"/>
  <c r="AB146" i="49"/>
  <c r="AB147" i="49"/>
  <c r="AT54" i="9"/>
  <c r="AS54" i="9"/>
  <c r="AK145" i="28"/>
  <c r="AJ145" i="28"/>
  <c r="AI145" i="28"/>
  <c r="BG41" i="7" s="1"/>
  <c r="AK124" i="43"/>
  <c r="AI124" i="43"/>
  <c r="E26" i="7" s="1"/>
  <c r="AJ124" i="43"/>
  <c r="AJ123" i="45"/>
  <c r="E24" i="9"/>
  <c r="BO53" i="7"/>
  <c r="BN53" i="7"/>
  <c r="AK126" i="58"/>
  <c r="BC108" i="9"/>
  <c r="BB108" i="9"/>
  <c r="AJ54" i="9"/>
  <c r="AK54" i="9"/>
  <c r="O53" i="9"/>
  <c r="P53" i="9"/>
  <c r="DZ14" i="9"/>
  <c r="DY14" i="9"/>
  <c r="AK146" i="56"/>
  <c r="BJ71" i="9" s="1"/>
  <c r="BL71" i="9" s="1"/>
  <c r="AJ146" i="56"/>
  <c r="BJ13" i="9" s="1"/>
  <c r="BL13" i="9" s="1"/>
  <c r="AI146" i="56"/>
  <c r="BJ13" i="7" s="1"/>
  <c r="BL13" i="7" s="1"/>
  <c r="EL22" i="7"/>
  <c r="EK22" i="7"/>
  <c r="BX22" i="9"/>
  <c r="BW22" i="9"/>
  <c r="CG22" i="9"/>
  <c r="CF22" i="9"/>
  <c r="BC87" i="9"/>
  <c r="BB87" i="9"/>
  <c r="W25" i="9"/>
  <c r="Y25" i="9" s="1"/>
  <c r="AJ129" i="44"/>
  <c r="CV92" i="9"/>
  <c r="CU92" i="9"/>
  <c r="AZ43" i="7"/>
  <c r="AY43" i="7"/>
  <c r="BQ104" i="9"/>
  <c r="BR104" i="9"/>
  <c r="I44" i="9"/>
  <c r="J44" i="9"/>
  <c r="DY48" i="7"/>
  <c r="DZ48" i="7"/>
  <c r="DH10" i="7"/>
  <c r="DG10" i="7"/>
  <c r="DB68" i="9"/>
  <c r="CG73" i="9"/>
  <c r="CF73" i="9"/>
  <c r="CA15" i="9"/>
  <c r="BZ15" i="9"/>
  <c r="CP73" i="9"/>
  <c r="CO73" i="9"/>
  <c r="EK15" i="7"/>
  <c r="EL15" i="7"/>
  <c r="AD53" i="9"/>
  <c r="AE53" i="9"/>
  <c r="EC12" i="9"/>
  <c r="EB12" i="9"/>
  <c r="CA70" i="9"/>
  <c r="BZ70" i="9"/>
  <c r="AK145" i="42"/>
  <c r="AI145" i="42"/>
  <c r="BG27" i="7" s="1"/>
  <c r="BI27" i="7" s="1"/>
  <c r="AJ145" i="42"/>
  <c r="Q85" i="9"/>
  <c r="S85" i="9" s="1"/>
  <c r="AK129" i="42"/>
  <c r="AK154" i="33"/>
  <c r="AJ41" i="9"/>
  <c r="AK41" i="9"/>
  <c r="AD30" i="9"/>
  <c r="AE30" i="9"/>
  <c r="AH33" i="7"/>
  <c r="AG33" i="7"/>
  <c r="CI109" i="9"/>
  <c r="CJ109" i="9"/>
  <c r="CF79" i="9"/>
  <c r="CG79" i="9"/>
  <c r="BZ21" i="7"/>
  <c r="CA21" i="7"/>
  <c r="AM79" i="9"/>
  <c r="AN79" i="9"/>
  <c r="CS21" i="9"/>
  <c r="CR21" i="9"/>
  <c r="CP21" i="7"/>
  <c r="CO21" i="7"/>
  <c r="AJ95" i="9"/>
  <c r="AK95" i="9"/>
  <c r="AK129" i="28"/>
  <c r="AS26" i="7"/>
  <c r="AT26" i="7"/>
  <c r="AI175" i="32"/>
  <c r="EM37" i="7" s="1"/>
  <c r="AK175" i="32"/>
  <c r="EM95" i="9" s="1"/>
  <c r="AJ175" i="32"/>
  <c r="EM37" i="9" s="1"/>
  <c r="AK154" i="37"/>
  <c r="AM38" i="9"/>
  <c r="AN38" i="9"/>
  <c r="BH48" i="7"/>
  <c r="BI48" i="7"/>
  <c r="DI111" i="9"/>
  <c r="AK163" i="62"/>
  <c r="K93" i="9"/>
  <c r="L47" i="7"/>
  <c r="M47" i="7"/>
  <c r="AJ136" i="51"/>
  <c r="AI18" i="9" s="1"/>
  <c r="AK18" i="9" s="1"/>
  <c r="DV101" i="9"/>
  <c r="DW101" i="9"/>
  <c r="AB40" i="9"/>
  <c r="AA40" i="9"/>
  <c r="DA114" i="9"/>
  <c r="AH41" i="7"/>
  <c r="AG41" i="7"/>
  <c r="BT12" i="7"/>
  <c r="BU12" i="7"/>
  <c r="I53" i="9"/>
  <c r="J53" i="9"/>
  <c r="AI152" i="56"/>
  <c r="CB13" i="7" s="1"/>
  <c r="CD13" i="7" s="1"/>
  <c r="AK152" i="56"/>
  <c r="CB71" i="9" s="1"/>
  <c r="CD71" i="9" s="1"/>
  <c r="AJ152" i="56"/>
  <c r="CB13" i="9" s="1"/>
  <c r="CD13" i="9" s="1"/>
  <c r="AA154" i="54"/>
  <c r="AA175" i="54" s="1"/>
  <c r="E54" i="8"/>
  <c r="BL53" i="9"/>
  <c r="BK53" i="9"/>
  <c r="BC53" i="9"/>
  <c r="BB53" i="9"/>
  <c r="AK161" i="52"/>
  <c r="CZ75" i="9" s="1"/>
  <c r="DB75" i="9" s="1"/>
  <c r="AJ161" i="52"/>
  <c r="CZ17" i="9" s="1"/>
  <c r="DB17" i="9" s="1"/>
  <c r="AI161" i="52"/>
  <c r="CZ17" i="7" s="1"/>
  <c r="DB17" i="7" s="1"/>
  <c r="DW49" i="7"/>
  <c r="DV49" i="7"/>
  <c r="AT50" i="7"/>
  <c r="AS50" i="7"/>
  <c r="BX76" i="9"/>
  <c r="BW76" i="9"/>
  <c r="AI124" i="51"/>
  <c r="E18" i="7" s="1"/>
  <c r="AJ124" i="51"/>
  <c r="AK124" i="51"/>
  <c r="CF18" i="9"/>
  <c r="CG18" i="9"/>
  <c r="AB125" i="42"/>
  <c r="AJ134" i="53"/>
  <c r="AC16" i="9" s="1"/>
  <c r="AE16" i="9" s="1"/>
  <c r="AJ128" i="53"/>
  <c r="AW74" i="9"/>
  <c r="AV74" i="9"/>
  <c r="AJ157" i="53"/>
  <c r="BE38" i="7"/>
  <c r="BF38" i="7"/>
  <c r="AI146" i="30"/>
  <c r="BJ39" i="7" s="1"/>
  <c r="AK146" i="30"/>
  <c r="BJ97" i="9" s="1"/>
  <c r="AJ146" i="30"/>
  <c r="BJ39" i="9" s="1"/>
  <c r="AK149" i="19"/>
  <c r="BS108" i="9" s="1"/>
  <c r="EE29" i="7"/>
  <c r="EF29" i="7"/>
  <c r="DF104" i="9"/>
  <c r="AK163" i="23"/>
  <c r="Z175" i="58"/>
  <c r="AN11" i="9"/>
  <c r="AM11" i="9"/>
  <c r="AK146" i="58"/>
  <c r="BJ69" i="9" s="1"/>
  <c r="BL69" i="9" s="1"/>
  <c r="AI146" i="58"/>
  <c r="BJ11" i="7" s="1"/>
  <c r="BL11" i="7" s="1"/>
  <c r="AJ146" i="58"/>
  <c r="BJ11" i="9" s="1"/>
  <c r="BL11" i="9" s="1"/>
  <c r="W87" i="9"/>
  <c r="Y87" i="9" s="1"/>
  <c r="AK129" i="40"/>
  <c r="BJ105" i="9"/>
  <c r="AK144" i="22"/>
  <c r="AK126" i="21"/>
  <c r="AJ141" i="31"/>
  <c r="AX38" i="9" s="1"/>
  <c r="DV104" i="9"/>
  <c r="DW104" i="9"/>
  <c r="J51" i="7"/>
  <c r="I51" i="7"/>
  <c r="K102" i="9"/>
  <c r="AK133" i="23"/>
  <c r="Z104" i="9" s="1"/>
  <c r="AA176" i="45"/>
  <c r="AK168" i="51"/>
  <c r="DR76" i="9" s="1"/>
  <c r="AA47" i="9"/>
  <c r="AB47" i="9"/>
  <c r="AK149" i="39"/>
  <c r="BS88" i="9" s="1"/>
  <c r="AJ149" i="39"/>
  <c r="BS30" i="9" s="1"/>
  <c r="Z175" i="39"/>
  <c r="Z176" i="39" s="1"/>
  <c r="AI176" i="39" s="1"/>
  <c r="AI149" i="39"/>
  <c r="BS30" i="7" s="1"/>
  <c r="AB43" i="7"/>
  <c r="AA43" i="7"/>
  <c r="EL69" i="9"/>
  <c r="EK69" i="9"/>
  <c r="AQ10" i="9"/>
  <c r="BH49" i="9"/>
  <c r="BI49" i="9"/>
  <c r="G29" i="8"/>
  <c r="V50" i="7"/>
  <c r="U50" i="7"/>
  <c r="EB10" i="9"/>
  <c r="EC10" i="9"/>
  <c r="EF72" i="9"/>
  <c r="EE72" i="9"/>
  <c r="AS14" i="9"/>
  <c r="AT14" i="9"/>
  <c r="BF49" i="7"/>
  <c r="BE49" i="7"/>
  <c r="EE12" i="7"/>
  <c r="EF12" i="7"/>
  <c r="AM28" i="9"/>
  <c r="AN28" i="9"/>
  <c r="DD112" i="9"/>
  <c r="DE112" i="9"/>
  <c r="BU27" i="7"/>
  <c r="BT27" i="7"/>
  <c r="M25" i="9"/>
  <c r="L25" i="9"/>
  <c r="BC93" i="9"/>
  <c r="BB93" i="9"/>
  <c r="BK36" i="9"/>
  <c r="BL36" i="9"/>
  <c r="Y41" i="9"/>
  <c r="X41" i="9"/>
  <c r="EK105" i="9"/>
  <c r="EL105" i="9"/>
  <c r="AJ123" i="36"/>
  <c r="H33" i="9"/>
  <c r="J110" i="9"/>
  <c r="I110" i="9"/>
  <c r="EL24" i="9"/>
  <c r="EK24" i="9"/>
  <c r="BO40" i="7"/>
  <c r="BN40" i="7"/>
  <c r="EK45" i="9"/>
  <c r="EL45" i="9"/>
  <c r="BN36" i="9"/>
  <c r="BO36" i="9"/>
  <c r="AA124" i="47"/>
  <c r="AA125" i="47" s="1"/>
  <c r="AJ125" i="47" s="1"/>
  <c r="H22" i="9" s="1"/>
  <c r="J22" i="9" s="1"/>
  <c r="AA154" i="47"/>
  <c r="AA126" i="47"/>
  <c r="AA175" i="47" s="1"/>
  <c r="AJ128" i="47"/>
  <c r="AI164" i="40"/>
  <c r="DF29" i="7" s="1"/>
  <c r="AJ164" i="40"/>
  <c r="AK164" i="40"/>
  <c r="BZ95" i="9"/>
  <c r="CA95" i="9"/>
  <c r="AA106" i="9"/>
  <c r="AB106" i="9"/>
  <c r="AT25" i="9"/>
  <c r="AS25" i="9"/>
  <c r="CP24" i="9"/>
  <c r="CO24" i="9"/>
  <c r="AK168" i="57"/>
  <c r="DR70" i="9" s="1"/>
  <c r="DY105" i="9"/>
  <c r="DZ105" i="9"/>
  <c r="AN90" i="9"/>
  <c r="AM90" i="9"/>
  <c r="AN10" i="9"/>
  <c r="AM10" i="9"/>
  <c r="DY10" i="9"/>
  <c r="DZ10" i="9"/>
  <c r="CG71" i="9"/>
  <c r="CF71" i="9"/>
  <c r="AK171" i="52"/>
  <c r="EA75" i="9" s="1"/>
  <c r="AJ171" i="52"/>
  <c r="EA17" i="9" s="1"/>
  <c r="AI171" i="52"/>
  <c r="EA17" i="7" s="1"/>
  <c r="AI128" i="52"/>
  <c r="N17" i="7" s="1"/>
  <c r="P17" i="7" s="1"/>
  <c r="AI174" i="52"/>
  <c r="EJ17" i="7" s="1"/>
  <c r="AK174" i="52"/>
  <c r="EJ75" i="9" s="1"/>
  <c r="AI142" i="52"/>
  <c r="BA17" i="7" s="1"/>
  <c r="BC17" i="7" s="1"/>
  <c r="AK142" i="52"/>
  <c r="BA75" i="9" s="1"/>
  <c r="BC75" i="9" s="1"/>
  <c r="AJ142" i="52"/>
  <c r="BA17" i="9" s="1"/>
  <c r="BC17" i="9" s="1"/>
  <c r="AI123" i="52"/>
  <c r="Z124" i="52"/>
  <c r="Z125" i="52" s="1"/>
  <c r="AI143" i="52"/>
  <c r="BD17" i="7" s="1"/>
  <c r="BF17" i="7" s="1"/>
  <c r="AJ143" i="52"/>
  <c r="BD17" i="9" s="1"/>
  <c r="BF17" i="9" s="1"/>
  <c r="AI157" i="52"/>
  <c r="CN17" i="7" s="1"/>
  <c r="AK157" i="52"/>
  <c r="CN75" i="9" s="1"/>
  <c r="AJ157" i="52"/>
  <c r="CN17" i="9" s="1"/>
  <c r="AJ129" i="27"/>
  <c r="AJ164" i="47"/>
  <c r="AK164" i="47"/>
  <c r="AI164" i="47"/>
  <c r="DF22" i="7" s="1"/>
  <c r="BE43" i="7"/>
  <c r="BF43" i="7"/>
  <c r="CA18" i="7"/>
  <c r="BZ18" i="7"/>
  <c r="EL10" i="7"/>
  <c r="EK10" i="7"/>
  <c r="AJ141" i="54"/>
  <c r="AX15" i="9" s="1"/>
  <c r="AZ15" i="9" s="1"/>
  <c r="E11" i="6"/>
  <c r="DT68" i="9"/>
  <c r="DS68" i="9"/>
  <c r="AS99" i="9"/>
  <c r="AT99" i="9"/>
  <c r="AJ141" i="32"/>
  <c r="AX37" i="9" s="1"/>
  <c r="DW44" i="9"/>
  <c r="DV44" i="9"/>
  <c r="AC176" i="44"/>
  <c r="AS96" i="9"/>
  <c r="AT96" i="9"/>
  <c r="AV12" i="7"/>
  <c r="AW12" i="7"/>
  <c r="BR12" i="7"/>
  <c r="BQ12" i="7"/>
  <c r="CK76" i="9"/>
  <c r="CM76" i="9" s="1"/>
  <c r="AN74" i="9"/>
  <c r="AM74" i="9"/>
  <c r="BG42" i="9"/>
  <c r="AJ144" i="27"/>
  <c r="CI79" i="9"/>
  <c r="CJ79" i="9"/>
  <c r="AJ148" i="30"/>
  <c r="BP39" i="9" s="1"/>
  <c r="BO42" i="9"/>
  <c r="BN42" i="9"/>
  <c r="DD95" i="9"/>
  <c r="DE95" i="9"/>
  <c r="BX11" i="7"/>
  <c r="BW11" i="7"/>
  <c r="AG44" i="9"/>
  <c r="AH44" i="9"/>
  <c r="AJ145" i="19"/>
  <c r="AI145" i="19"/>
  <c r="BG50" i="7" s="1"/>
  <c r="AK145" i="19"/>
  <c r="AK141" i="41"/>
  <c r="AX86" i="9" s="1"/>
  <c r="AZ86" i="9" s="1"/>
  <c r="BW24" i="7"/>
  <c r="BX24" i="7"/>
  <c r="BW87" i="9"/>
  <c r="BX87" i="9"/>
  <c r="AP32" i="7"/>
  <c r="AQ32" i="7"/>
  <c r="AJ143" i="34"/>
  <c r="BD35" i="9" s="1"/>
  <c r="AJ144" i="26"/>
  <c r="BG43" i="9"/>
  <c r="CO29" i="9"/>
  <c r="CP29" i="9"/>
  <c r="CO80" i="9"/>
  <c r="CP80" i="9"/>
  <c r="AK141" i="47"/>
  <c r="AX80" i="9" s="1"/>
  <c r="AZ80" i="9" s="1"/>
  <c r="DS22" i="9"/>
  <c r="DT22" i="9"/>
  <c r="AM29" i="7"/>
  <c r="AN29" i="7"/>
  <c r="AJ146" i="39"/>
  <c r="BJ30" i="9" s="1"/>
  <c r="AK146" i="39"/>
  <c r="BJ88" i="9" s="1"/>
  <c r="AI146" i="39"/>
  <c r="BJ30" i="7" s="1"/>
  <c r="BR89" i="9"/>
  <c r="BQ89" i="9"/>
  <c r="K38" i="9"/>
  <c r="BB43" i="7"/>
  <c r="BC43" i="7"/>
  <c r="AK154" i="59"/>
  <c r="CS91" i="9"/>
  <c r="CR91" i="9"/>
  <c r="EC18" i="7"/>
  <c r="EB18" i="7"/>
  <c r="AK126" i="33"/>
  <c r="AB10" i="9"/>
  <c r="EB15" i="7"/>
  <c r="EC15" i="7"/>
  <c r="AN15" i="7"/>
  <c r="AM15" i="7"/>
  <c r="BX15" i="9"/>
  <c r="BW15" i="9"/>
  <c r="DE49" i="7"/>
  <c r="DD49" i="7"/>
  <c r="BE41" i="7"/>
  <c r="BF41" i="7"/>
  <c r="CR35" i="9"/>
  <c r="CS35" i="9"/>
  <c r="Z175" i="48"/>
  <c r="DY21" i="7"/>
  <c r="DZ21" i="7"/>
  <c r="EE30" i="9"/>
  <c r="EF30" i="9"/>
  <c r="BE37" i="7"/>
  <c r="BF37" i="7"/>
  <c r="AI165" i="27"/>
  <c r="DI42" i="7" s="1"/>
  <c r="DK42" i="7" s="1"/>
  <c r="ER42" i="7" s="1"/>
  <c r="AJ165" i="27"/>
  <c r="DI42" i="9" s="1"/>
  <c r="DK42" i="9" s="1"/>
  <c r="AK165" i="27"/>
  <c r="I32" i="9"/>
  <c r="J32" i="9"/>
  <c r="CH34" i="9"/>
  <c r="AJ154" i="35"/>
  <c r="DD41" i="9"/>
  <c r="DE41" i="9"/>
  <c r="AI165" i="26"/>
  <c r="DI43" i="7" s="1"/>
  <c r="AJ165" i="26"/>
  <c r="DI43" i="9" s="1"/>
  <c r="DK43" i="9" s="1"/>
  <c r="AK165" i="26"/>
  <c r="DI101" i="9" s="1"/>
  <c r="DK101" i="9" s="1"/>
  <c r="AH30" i="7"/>
  <c r="AG30" i="7"/>
  <c r="AJ123" i="34"/>
  <c r="AJ163" i="43"/>
  <c r="DF26" i="9"/>
  <c r="M95" i="9"/>
  <c r="L95" i="9"/>
  <c r="T39" i="9"/>
  <c r="AJ129" i="30"/>
  <c r="BL35" i="9"/>
  <c r="BK35" i="9"/>
  <c r="AZ45" i="9"/>
  <c r="AY45" i="9"/>
  <c r="AK143" i="59"/>
  <c r="BD68" i="9" s="1"/>
  <c r="CA10" i="9"/>
  <c r="BZ10" i="9"/>
  <c r="EN52" i="9"/>
  <c r="EO52" i="9"/>
  <c r="AI158" i="56"/>
  <c r="CQ13" i="7" s="1"/>
  <c r="CS13" i="7" s="1"/>
  <c r="AJ158" i="56"/>
  <c r="CQ13" i="9" s="1"/>
  <c r="CS13" i="9" s="1"/>
  <c r="AK158" i="56"/>
  <c r="CQ71" i="9" s="1"/>
  <c r="CS71" i="9" s="1"/>
  <c r="AA147" i="54"/>
  <c r="AA146" i="54"/>
  <c r="AA145" i="54"/>
  <c r="AK133" i="43"/>
  <c r="Z84" i="9" s="1"/>
  <c r="AB84" i="9" s="1"/>
  <c r="AM111" i="9"/>
  <c r="AN111" i="9"/>
  <c r="AJ53" i="7"/>
  <c r="AK53" i="7"/>
  <c r="AP54" i="9"/>
  <c r="AQ54" i="9"/>
  <c r="EK29" i="9"/>
  <c r="EL29" i="9"/>
  <c r="V106" i="9"/>
  <c r="U106" i="9"/>
  <c r="AK154" i="32"/>
  <c r="CT95" i="9"/>
  <c r="AK143" i="51"/>
  <c r="BD76" i="9" s="1"/>
  <c r="BF76" i="9" s="1"/>
  <c r="BT11" i="7"/>
  <c r="BU11" i="7"/>
  <c r="AJ141" i="53"/>
  <c r="AX16" i="9" s="1"/>
  <c r="AZ16" i="9" s="1"/>
  <c r="EF74" i="9"/>
  <c r="EE74" i="9"/>
  <c r="CR16" i="7"/>
  <c r="CS16" i="7"/>
  <c r="AP27" i="9"/>
  <c r="AQ27" i="9"/>
  <c r="BB25" i="7"/>
  <c r="BC25" i="7"/>
  <c r="DG92" i="9"/>
  <c r="DH92" i="9"/>
  <c r="CA39" i="9"/>
  <c r="BZ39" i="9"/>
  <c r="AK175" i="24"/>
  <c r="EM103" i="9" s="1"/>
  <c r="AI175" i="24"/>
  <c r="EM45" i="7" s="1"/>
  <c r="AJ175" i="24"/>
  <c r="EM45" i="9" s="1"/>
  <c r="N80" i="9"/>
  <c r="P80" i="9" s="1"/>
  <c r="AK126" i="47"/>
  <c r="BQ108" i="9"/>
  <c r="BR108" i="9"/>
  <c r="DY87" i="9"/>
  <c r="DZ87" i="9"/>
  <c r="AI149" i="22"/>
  <c r="BS47" i="7" s="1"/>
  <c r="Z175" i="22"/>
  <c r="T111" i="9"/>
  <c r="AK129" i="62"/>
  <c r="AC176" i="45"/>
  <c r="AP37" i="9"/>
  <c r="AQ37" i="9"/>
  <c r="BZ11" i="9"/>
  <c r="CA11" i="9"/>
  <c r="AS11" i="7"/>
  <c r="AT11" i="7"/>
  <c r="AM94" i="9"/>
  <c r="AN94" i="9"/>
  <c r="I46" i="9"/>
  <c r="J46" i="9"/>
  <c r="AE46" i="7"/>
  <c r="AD46" i="7"/>
  <c r="AN24" i="7"/>
  <c r="AM24" i="7"/>
  <c r="AK146" i="44"/>
  <c r="BJ83" i="9" s="1"/>
  <c r="BL83" i="9" s="1"/>
  <c r="AI146" i="44"/>
  <c r="BJ25" i="7" s="1"/>
  <c r="BL25" i="7" s="1"/>
  <c r="AJ146" i="44"/>
  <c r="BJ25" i="9" s="1"/>
  <c r="BL25" i="9" s="1"/>
  <c r="BO32" i="7"/>
  <c r="BN32" i="7"/>
  <c r="CQ41" i="9"/>
  <c r="AJ154" i="28"/>
  <c r="BN106" i="9"/>
  <c r="BO106" i="9"/>
  <c r="DG53" i="9"/>
  <c r="DH53" i="9"/>
  <c r="I93" i="9"/>
  <c r="J93" i="9"/>
  <c r="BZ44" i="9"/>
  <c r="CA44" i="9"/>
  <c r="DY70" i="9"/>
  <c r="DZ70" i="9"/>
  <c r="Z165" i="25"/>
  <c r="AK126" i="62"/>
  <c r="AK176" i="62" s="1"/>
  <c r="CG72" i="9"/>
  <c r="CF72" i="9"/>
  <c r="AI124" i="55"/>
  <c r="E14" i="7" s="1"/>
  <c r="AK143" i="55"/>
  <c r="BD72" i="9" s="1"/>
  <c r="BF72" i="9" s="1"/>
  <c r="EI14" i="7"/>
  <c r="EH14" i="7"/>
  <c r="AI145" i="55"/>
  <c r="BG14" i="7" s="1"/>
  <c r="BI14" i="7" s="1"/>
  <c r="AK145" i="55"/>
  <c r="AJ145" i="55"/>
  <c r="BB49" i="9"/>
  <c r="BC49" i="9"/>
  <c r="AP49" i="7"/>
  <c r="AQ49" i="7"/>
  <c r="AQ86" i="9"/>
  <c r="AP86" i="9"/>
  <c r="AT28" i="9"/>
  <c r="AS28" i="9"/>
  <c r="G12" i="8"/>
  <c r="G10" i="8" s="1"/>
  <c r="CA82" i="9"/>
  <c r="BZ82" i="9"/>
  <c r="CC29" i="9"/>
  <c r="CD29" i="9"/>
  <c r="DT14" i="7"/>
  <c r="DS14" i="7"/>
  <c r="AI149" i="46"/>
  <c r="BS23" i="7" s="1"/>
  <c r="DI109" i="9"/>
  <c r="AK163" i="18"/>
  <c r="EK30" i="9"/>
  <c r="EL30" i="9"/>
  <c r="EK32" i="7"/>
  <c r="EL32" i="7"/>
  <c r="AM93" i="9"/>
  <c r="AN93" i="9"/>
  <c r="R46" i="9"/>
  <c r="S46" i="9"/>
  <c r="Y34" i="9"/>
  <c r="X34" i="9"/>
  <c r="O43" i="7"/>
  <c r="P43" i="7"/>
  <c r="R48" i="9"/>
  <c r="S48" i="9"/>
  <c r="BI37" i="7"/>
  <c r="BH37" i="7"/>
  <c r="P103" i="9"/>
  <c r="O103" i="9"/>
  <c r="V104" i="9"/>
  <c r="U104" i="9"/>
  <c r="CS80" i="9"/>
  <c r="CR80" i="9"/>
  <c r="AK134" i="40"/>
  <c r="AC87" i="9" s="1"/>
  <c r="AE87" i="9" s="1"/>
  <c r="AG98" i="9"/>
  <c r="AH98" i="9"/>
  <c r="AE106" i="9"/>
  <c r="AD106" i="9"/>
  <c r="AG54" i="7"/>
  <c r="AH54" i="7"/>
  <c r="AI176" i="26"/>
  <c r="AK144" i="21"/>
  <c r="BG106" i="9"/>
  <c r="BK101" i="9"/>
  <c r="BL101" i="9"/>
  <c r="AH32" i="7"/>
  <c r="AG32" i="7"/>
  <c r="AK163" i="34"/>
  <c r="DF93" i="9"/>
  <c r="AS37" i="9"/>
  <c r="AT37" i="9"/>
  <c r="CS10" i="9"/>
  <c r="DG110" i="9"/>
  <c r="DH110" i="9"/>
  <c r="AK147" i="20"/>
  <c r="AJ147" i="20"/>
  <c r="AI139" i="56"/>
  <c r="AR13" i="7" s="1"/>
  <c r="AJ139" i="56"/>
  <c r="AR13" i="9" s="1"/>
  <c r="AK139" i="56"/>
  <c r="AR71" i="9" s="1"/>
  <c r="BZ41" i="7"/>
  <c r="CA41" i="7"/>
  <c r="AK123" i="34"/>
  <c r="CD107" i="9"/>
  <c r="CC107" i="9"/>
  <c r="AK146" i="43"/>
  <c r="BJ84" i="9" s="1"/>
  <c r="BL84" i="9" s="1"/>
  <c r="AJ146" i="43"/>
  <c r="BJ26" i="9" s="1"/>
  <c r="BL26" i="9" s="1"/>
  <c r="AI146" i="43"/>
  <c r="BJ26" i="7" s="1"/>
  <c r="BL26" i="7" s="1"/>
  <c r="AH31" i="7"/>
  <c r="AG31" i="7"/>
  <c r="AJ147" i="59"/>
  <c r="BM10" i="9" s="1"/>
  <c r="AK147" i="59"/>
  <c r="BM68" i="9" s="1"/>
  <c r="AI147" i="59"/>
  <c r="BM10" i="7" s="1"/>
  <c r="CD41" i="9"/>
  <c r="CC41" i="9"/>
  <c r="DZ101" i="9"/>
  <c r="DY101" i="9"/>
  <c r="CS93" i="9"/>
  <c r="CR93" i="9"/>
  <c r="E47" i="6"/>
  <c r="BG111" i="9"/>
  <c r="AK144" i="62"/>
  <c r="AT53" i="7"/>
  <c r="AS53" i="7"/>
  <c r="EE69" i="9"/>
  <c r="EF69" i="9"/>
  <c r="DZ107" i="9"/>
  <c r="DY107" i="9"/>
  <c r="AK108" i="9"/>
  <c r="AJ108" i="9"/>
  <c r="AK158" i="51"/>
  <c r="CQ76" i="9" s="1"/>
  <c r="EE76" i="9"/>
  <c r="EF76" i="9"/>
  <c r="AI164" i="51"/>
  <c r="DF18" i="7" s="1"/>
  <c r="AJ164" i="51"/>
  <c r="AK164" i="51"/>
  <c r="AI124" i="53"/>
  <c r="E16" i="7" s="1"/>
  <c r="AK136" i="53"/>
  <c r="AI74" i="9" s="1"/>
  <c r="AK74" i="9" s="1"/>
  <c r="DZ16" i="7"/>
  <c r="DY16" i="7"/>
  <c r="AJ147" i="53"/>
  <c r="BM16" i="9" s="1"/>
  <c r="BO16" i="9" s="1"/>
  <c r="AI147" i="53"/>
  <c r="BM16" i="7" s="1"/>
  <c r="BO16" i="7" s="1"/>
  <c r="AK147" i="53"/>
  <c r="BM74" i="9" s="1"/>
  <c r="BO74" i="9" s="1"/>
  <c r="AK143" i="53"/>
  <c r="BD74" i="9" s="1"/>
  <c r="BF74" i="9" s="1"/>
  <c r="BC27" i="7"/>
  <c r="BB27" i="7"/>
  <c r="AK143" i="31"/>
  <c r="BD96" i="9" s="1"/>
  <c r="AK123" i="23"/>
  <c r="AK145" i="63"/>
  <c r="AI145" i="63"/>
  <c r="BG54" i="7" s="1"/>
  <c r="AJ145" i="63"/>
  <c r="AI158" i="50"/>
  <c r="CQ19" i="7" s="1"/>
  <c r="AK162" i="50"/>
  <c r="DC77" i="9" s="1"/>
  <c r="DE77" i="9" s="1"/>
  <c r="AI162" i="50"/>
  <c r="DC19" i="7" s="1"/>
  <c r="DE19" i="7" s="1"/>
  <c r="AJ162" i="50"/>
  <c r="DC19" i="9" s="1"/>
  <c r="DE19" i="9" s="1"/>
  <c r="AK153" i="50"/>
  <c r="CE77" i="9" s="1"/>
  <c r="AI153" i="50"/>
  <c r="CE19" i="7" s="1"/>
  <c r="AJ153" i="50"/>
  <c r="CE19" i="9" s="1"/>
  <c r="AI143" i="50"/>
  <c r="BD19" i="7" s="1"/>
  <c r="BF19" i="7" s="1"/>
  <c r="AJ143" i="50"/>
  <c r="BD19" i="9" s="1"/>
  <c r="BF19" i="9" s="1"/>
  <c r="AK143" i="50"/>
  <c r="BD77" i="9" s="1"/>
  <c r="BF77" i="9" s="1"/>
  <c r="AI136" i="50"/>
  <c r="AI19" i="7" s="1"/>
  <c r="AK19" i="7" s="1"/>
  <c r="Z126" i="50"/>
  <c r="AI126" i="50" s="1"/>
  <c r="AK128" i="50"/>
  <c r="AJ128" i="50"/>
  <c r="AI174" i="50"/>
  <c r="EJ19" i="7" s="1"/>
  <c r="M40" i="9"/>
  <c r="L40" i="9"/>
  <c r="AI175" i="44"/>
  <c r="EM25" i="7" s="1"/>
  <c r="EO25" i="7" s="1"/>
  <c r="AK175" i="44"/>
  <c r="EM83" i="9" s="1"/>
  <c r="EO83" i="9" s="1"/>
  <c r="AJ175" i="44"/>
  <c r="EM25" i="9" s="1"/>
  <c r="EO25" i="9" s="1"/>
  <c r="EH70" i="9"/>
  <c r="EI70" i="9"/>
  <c r="AJ132" i="59"/>
  <c r="W10" i="9" s="1"/>
  <c r="AK132" i="59"/>
  <c r="W68" i="9" s="1"/>
  <c r="EH10" i="9"/>
  <c r="EI10" i="9"/>
  <c r="AK128" i="20"/>
  <c r="AK149" i="63"/>
  <c r="BS112" i="9" s="1"/>
  <c r="AJ149" i="63"/>
  <c r="BS54" i="9" s="1"/>
  <c r="AI149" i="63"/>
  <c r="BS54" i="7" s="1"/>
  <c r="T108" i="9"/>
  <c r="AK129" i="19"/>
  <c r="BQ71" i="9"/>
  <c r="BR71" i="9"/>
  <c r="AH50" i="7"/>
  <c r="AG50" i="7"/>
  <c r="AJ136" i="55"/>
  <c r="AI14" i="9" s="1"/>
  <c r="AK14" i="9" s="1"/>
  <c r="BW72" i="9"/>
  <c r="BX72" i="9"/>
  <c r="AM107" i="9"/>
  <c r="AN107" i="9"/>
  <c r="EF70" i="9"/>
  <c r="EE70" i="9"/>
  <c r="AK168" i="46"/>
  <c r="DR81" i="9" s="1"/>
  <c r="E25" i="6"/>
  <c r="AJ168" i="46"/>
  <c r="DR23" i="9" s="1"/>
  <c r="AI168" i="46"/>
  <c r="DR23" i="7" s="1"/>
  <c r="BB28" i="9"/>
  <c r="BC28" i="9"/>
  <c r="CA112" i="9"/>
  <c r="BZ112" i="9"/>
  <c r="BQ18" i="7"/>
  <c r="BR18" i="7"/>
  <c r="DZ82" i="9"/>
  <c r="DY82" i="9"/>
  <c r="AT90" i="9"/>
  <c r="AS90" i="9"/>
  <c r="EF90" i="9"/>
  <c r="EE90" i="9"/>
  <c r="AJ133" i="56"/>
  <c r="Z13" i="9" s="1"/>
  <c r="AB13" i="9" s="1"/>
  <c r="AK133" i="56"/>
  <c r="Z71" i="9" s="1"/>
  <c r="AB71" i="9" s="1"/>
  <c r="AI133" i="56"/>
  <c r="Z13" i="7" s="1"/>
  <c r="AB13" i="7" s="1"/>
  <c r="AI141" i="56"/>
  <c r="AX13" i="7" s="1"/>
  <c r="AZ13" i="7" s="1"/>
  <c r="AK141" i="56"/>
  <c r="AX71" i="9" s="1"/>
  <c r="AZ71" i="9" s="1"/>
  <c r="AJ141" i="56"/>
  <c r="AX13" i="9" s="1"/>
  <c r="AZ13" i="9" s="1"/>
  <c r="AI150" i="56"/>
  <c r="BV13" i="7" s="1"/>
  <c r="AJ150" i="56"/>
  <c r="BV13" i="9" s="1"/>
  <c r="AK150" i="56"/>
  <c r="BV71" i="9" s="1"/>
  <c r="AJ168" i="56"/>
  <c r="DR13" i="9" s="1"/>
  <c r="AK168" i="56"/>
  <c r="DR71" i="9" s="1"/>
  <c r="AI168" i="56"/>
  <c r="DR13" i="7" s="1"/>
  <c r="AB154" i="54"/>
  <c r="AB175" i="54" s="1"/>
  <c r="AB164" i="54"/>
  <c r="AB165" i="54" s="1"/>
  <c r="BT94" i="9"/>
  <c r="BU94" i="9"/>
  <c r="AQ84" i="9"/>
  <c r="AP84" i="9"/>
  <c r="BH36" i="7"/>
  <c r="BI36" i="7"/>
  <c r="AK126" i="24"/>
  <c r="AJ128" i="26"/>
  <c r="N43" i="9" s="1"/>
  <c r="EP43" i="9" s="1"/>
  <c r="AK128" i="26"/>
  <c r="N101" i="9" s="1"/>
  <c r="AN70" i="9"/>
  <c r="AM70" i="9"/>
  <c r="CK29" i="9"/>
  <c r="CM29" i="9" s="1"/>
  <c r="AJ154" i="40"/>
  <c r="V43" i="7"/>
  <c r="U43" i="7"/>
  <c r="AJ159" i="43"/>
  <c r="CT26" i="9" s="1"/>
  <c r="CV26" i="9" s="1"/>
  <c r="AK159" i="43"/>
  <c r="CT84" i="9" s="1"/>
  <c r="CV84" i="9" s="1"/>
  <c r="AK128" i="23"/>
  <c r="AK68" i="9"/>
  <c r="CD10" i="9"/>
  <c r="R49" i="9"/>
  <c r="S49" i="9"/>
  <c r="AI174" i="46"/>
  <c r="EJ23" i="7" s="1"/>
  <c r="AK174" i="46"/>
  <c r="EJ81" i="9" s="1"/>
  <c r="AI139" i="46"/>
  <c r="AR23" i="7" s="1"/>
  <c r="AJ139" i="46"/>
  <c r="AR23" i="9" s="1"/>
  <c r="AK139" i="46"/>
  <c r="AR81" i="9" s="1"/>
  <c r="Z146" i="46"/>
  <c r="Z147" i="46"/>
  <c r="AI144" i="46"/>
  <c r="Z145" i="46"/>
  <c r="AI171" i="46"/>
  <c r="EA23" i="7" s="1"/>
  <c r="AK171" i="46"/>
  <c r="EA81" i="9" s="1"/>
  <c r="AJ171" i="46"/>
  <c r="EA23" i="9" s="1"/>
  <c r="E28" i="6"/>
  <c r="AJ158" i="46"/>
  <c r="CQ23" i="9" s="1"/>
  <c r="AK158" i="46"/>
  <c r="CQ81" i="9" s="1"/>
  <c r="AI158" i="46"/>
  <c r="CQ23" i="7" s="1"/>
  <c r="E17" i="6"/>
  <c r="AI143" i="46"/>
  <c r="BD23" i="7" s="1"/>
  <c r="BF23" i="7" s="1"/>
  <c r="AK135" i="46"/>
  <c r="AF81" i="9" s="1"/>
  <c r="AH81" i="9" s="1"/>
  <c r="AI135" i="46"/>
  <c r="AF23" i="7" s="1"/>
  <c r="AH23" i="7" s="1"/>
  <c r="AJ135" i="46"/>
  <c r="AF23" i="9" s="1"/>
  <c r="AH23" i="9" s="1"/>
  <c r="AJ134" i="56"/>
  <c r="AC13" i="9" s="1"/>
  <c r="AE13" i="9" s="1"/>
  <c r="R100" i="9"/>
  <c r="S100" i="9"/>
  <c r="AI145" i="31"/>
  <c r="BG38" i="7" s="1"/>
  <c r="AJ145" i="31"/>
  <c r="AK145" i="31"/>
  <c r="AJ149" i="54"/>
  <c r="BS15" i="9" s="1"/>
  <c r="AJ146" i="47"/>
  <c r="BJ22" i="9" s="1"/>
  <c r="BL22" i="9" s="1"/>
  <c r="AI146" i="47"/>
  <c r="BJ22" i="7" s="1"/>
  <c r="BL22" i="7" s="1"/>
  <c r="AK146" i="47"/>
  <c r="BJ80" i="9" s="1"/>
  <c r="BL80" i="9" s="1"/>
  <c r="E52" i="6"/>
  <c r="AS29" i="7"/>
  <c r="AT29" i="7"/>
  <c r="AK175" i="35"/>
  <c r="EM92" i="9" s="1"/>
  <c r="AJ175" i="35"/>
  <c r="EM34" i="9" s="1"/>
  <c r="AI175" i="35"/>
  <c r="EM34" i="7" s="1"/>
  <c r="N12" i="9"/>
  <c r="P12" i="9" s="1"/>
  <c r="AJ126" i="57"/>
  <c r="AY36" i="7"/>
  <c r="AZ36" i="7"/>
  <c r="AH103" i="9"/>
  <c r="AG103" i="9"/>
  <c r="AI124" i="54"/>
  <c r="E15" i="7" s="1"/>
  <c r="CR15" i="9"/>
  <c r="CS15" i="9"/>
  <c r="H12" i="8"/>
  <c r="H10" i="8" s="1"/>
  <c r="AI130" i="57"/>
  <c r="Q12" i="7" s="1"/>
  <c r="S12" i="7" s="1"/>
  <c r="AK130" i="57"/>
  <c r="AJ130" i="57"/>
  <c r="EE13" i="9"/>
  <c r="EF13" i="9"/>
  <c r="AJ129" i="64"/>
  <c r="AJ141" i="28"/>
  <c r="AX41" i="9" s="1"/>
  <c r="DZ84" i="9"/>
  <c r="DY84" i="9"/>
  <c r="AK133" i="39"/>
  <c r="Z88" i="9" s="1"/>
  <c r="AJ147" i="36"/>
  <c r="BM33" i="9" s="1"/>
  <c r="AK147" i="36"/>
  <c r="BM91" i="9" s="1"/>
  <c r="AK141" i="48"/>
  <c r="AX79" i="9" s="1"/>
  <c r="AZ79" i="9" s="1"/>
  <c r="BX79" i="9"/>
  <c r="BW79" i="9"/>
  <c r="AK136" i="48"/>
  <c r="AI79" i="9" s="1"/>
  <c r="AK79" i="9" s="1"/>
  <c r="AJ148" i="37"/>
  <c r="BP32" i="9" s="1"/>
  <c r="AJ154" i="47"/>
  <c r="AA176" i="39"/>
  <c r="AK154" i="35"/>
  <c r="CA99" i="9"/>
  <c r="BZ99" i="9"/>
  <c r="AK132" i="58"/>
  <c r="W69" i="9" s="1"/>
  <c r="Y69" i="9" s="1"/>
  <c r="AJ132" i="58"/>
  <c r="W11" i="9" s="1"/>
  <c r="Y11" i="9" s="1"/>
  <c r="AI132" i="58"/>
  <c r="W11" i="7" s="1"/>
  <c r="Y11" i="7" s="1"/>
  <c r="BZ13" i="9"/>
  <c r="CA13" i="9"/>
  <c r="AA125" i="54"/>
  <c r="AJ125" i="54" s="1"/>
  <c r="H15" i="9" s="1"/>
  <c r="J15" i="9" s="1"/>
  <c r="AA124" i="54"/>
  <c r="E8" i="6"/>
  <c r="BF50" i="7"/>
  <c r="BE50" i="7"/>
  <c r="AK145" i="51"/>
  <c r="AJ145" i="51"/>
  <c r="AI145" i="51"/>
  <c r="BG18" i="7" s="1"/>
  <c r="BI18" i="7" s="1"/>
  <c r="AJ174" i="53"/>
  <c r="EJ16" i="9" s="1"/>
  <c r="CG16" i="9"/>
  <c r="CF16" i="9"/>
  <c r="W23" i="9"/>
  <c r="Y23" i="9" s="1"/>
  <c r="AJ129" i="46"/>
  <c r="CC39" i="9"/>
  <c r="CC56" i="9" s="1"/>
  <c r="CD39" i="9"/>
  <c r="DK46" i="9"/>
  <c r="DJ46" i="9"/>
  <c r="AJ125" i="28"/>
  <c r="AW69" i="9"/>
  <c r="AV69" i="9"/>
  <c r="AJ141" i="45"/>
  <c r="AX24" i="9" s="1"/>
  <c r="AZ24" i="9" s="1"/>
  <c r="BB96" i="9"/>
  <c r="BC96" i="9"/>
  <c r="V30" i="7"/>
  <c r="U30" i="7"/>
  <c r="Y43" i="9"/>
  <c r="X43" i="9"/>
  <c r="CJ44" i="9"/>
  <c r="CI44" i="9"/>
  <c r="AI124" i="59"/>
  <c r="E10" i="7" s="1"/>
  <c r="L49" i="9"/>
  <c r="M49" i="9"/>
  <c r="J55" i="9"/>
  <c r="AK174" i="55"/>
  <c r="EJ72" i="9" s="1"/>
  <c r="AK128" i="55"/>
  <c r="DY27" i="9"/>
  <c r="DZ27" i="9"/>
  <c r="CC54" i="9"/>
  <c r="CD54" i="9"/>
  <c r="AJ168" i="55"/>
  <c r="DR14" i="9" s="1"/>
  <c r="AK141" i="34"/>
  <c r="AX93" i="9" s="1"/>
  <c r="BZ87" i="9"/>
  <c r="CA87" i="9"/>
  <c r="AK175" i="20"/>
  <c r="EM107" i="9" s="1"/>
  <c r="AJ175" i="20"/>
  <c r="EM49" i="9" s="1"/>
  <c r="AI175" i="20"/>
  <c r="EM49" i="7" s="1"/>
  <c r="AK96" i="9"/>
  <c r="AJ96" i="9"/>
  <c r="EP48" i="7"/>
  <c r="AJ147" i="29"/>
  <c r="BM40" i="9" s="1"/>
  <c r="AK147" i="29"/>
  <c r="BM98" i="9" s="1"/>
  <c r="EE44" i="7"/>
  <c r="EF44" i="7"/>
  <c r="EN42" i="7"/>
  <c r="EO42" i="7"/>
  <c r="Y92" i="9"/>
  <c r="X92" i="9"/>
  <c r="E50" i="6"/>
  <c r="EO48" i="7"/>
  <c r="EN48" i="7"/>
  <c r="G45" i="8"/>
  <c r="G41" i="8" s="1"/>
  <c r="G34" i="8" s="1"/>
  <c r="CO30" i="9"/>
  <c r="CP30" i="9"/>
  <c r="EC22" i="9"/>
  <c r="EB22" i="9"/>
  <c r="DY22" i="9"/>
  <c r="DZ22" i="9"/>
  <c r="W82" i="9"/>
  <c r="Y82" i="9" s="1"/>
  <c r="AK129" i="45"/>
  <c r="W47" i="9"/>
  <c r="AJ129" i="22"/>
  <c r="G101" i="9"/>
  <c r="F101" i="9"/>
  <c r="BG32" i="9"/>
  <c r="AJ144" i="37"/>
  <c r="AJ145" i="24"/>
  <c r="AK145" i="24"/>
  <c r="AI145" i="24"/>
  <c r="BG45" i="7" s="1"/>
  <c r="AH68" i="9"/>
  <c r="EE79" i="9"/>
  <c r="EF79" i="9"/>
  <c r="EB88" i="9"/>
  <c r="EC88" i="9"/>
  <c r="Q94" i="9"/>
  <c r="EP94" i="9" s="1"/>
  <c r="AK129" i="33"/>
  <c r="R98" i="9"/>
  <c r="S98" i="9"/>
  <c r="BN99" i="9"/>
  <c r="BO99" i="9"/>
  <c r="BH107" i="9"/>
  <c r="BI107" i="9"/>
  <c r="DY11" i="7"/>
  <c r="DZ11" i="7"/>
  <c r="AP93" i="9"/>
  <c r="AQ93" i="9"/>
  <c r="AI143" i="49"/>
  <c r="BD20" i="7" s="1"/>
  <c r="BF20" i="7" s="1"/>
  <c r="AK140" i="49"/>
  <c r="AU78" i="9" s="1"/>
  <c r="AI140" i="49"/>
  <c r="AU20" i="7" s="1"/>
  <c r="AJ140" i="49"/>
  <c r="AU20" i="9" s="1"/>
  <c r="AK135" i="49"/>
  <c r="AF78" i="9" s="1"/>
  <c r="AH78" i="9" s="1"/>
  <c r="AI135" i="49"/>
  <c r="AF20" i="7" s="1"/>
  <c r="AH20" i="7" s="1"/>
  <c r="AJ135" i="49"/>
  <c r="AF20" i="9" s="1"/>
  <c r="AH20" i="9" s="1"/>
  <c r="AB164" i="49"/>
  <c r="BN41" i="7"/>
  <c r="BO41" i="7"/>
  <c r="BZ14" i="7"/>
  <c r="CA14" i="7"/>
  <c r="BX22" i="7"/>
  <c r="BW22" i="7"/>
  <c r="BB29" i="7"/>
  <c r="BC29" i="7"/>
  <c r="BZ73" i="9"/>
  <c r="CA73" i="9"/>
  <c r="AJ41" i="7"/>
  <c r="AK41" i="7"/>
  <c r="EB84" i="9"/>
  <c r="EC84" i="9"/>
  <c r="CO79" i="9"/>
  <c r="CP79" i="9"/>
  <c r="AJ172" i="50"/>
  <c r="ED19" i="9" s="1"/>
  <c r="AK172" i="50"/>
  <c r="ED77" i="9" s="1"/>
  <c r="AI172" i="50"/>
  <c r="ED19" i="7" s="1"/>
  <c r="CV91" i="9"/>
  <c r="CU91" i="9"/>
  <c r="K35" i="9"/>
  <c r="K56" i="9" s="1"/>
  <c r="K47" i="9"/>
  <c r="AH99" i="9"/>
  <c r="AG99" i="9"/>
  <c r="W74" i="9"/>
  <c r="Y74" i="9" s="1"/>
  <c r="AK129" i="53"/>
  <c r="BL53" i="7"/>
  <c r="BK53" i="7"/>
  <c r="BB53" i="7"/>
  <c r="BC53" i="7"/>
  <c r="BB54" i="9"/>
  <c r="BC54" i="9"/>
  <c r="DV107" i="9"/>
  <c r="DW107" i="9"/>
  <c r="EC16" i="9"/>
  <c r="EB16" i="9"/>
  <c r="EF87" i="9"/>
  <c r="EE87" i="9"/>
  <c r="X45" i="9"/>
  <c r="Y45" i="9"/>
  <c r="DS69" i="9"/>
  <c r="DT69" i="9"/>
  <c r="AK175" i="26"/>
  <c r="EM101" i="9" s="1"/>
  <c r="AI175" i="26"/>
  <c r="EM43" i="7" s="1"/>
  <c r="AJ175" i="26"/>
  <c r="EM43" i="9" s="1"/>
  <c r="DK106" i="9"/>
  <c r="DJ106" i="9"/>
  <c r="CI98" i="9"/>
  <c r="CJ98" i="9"/>
  <c r="EL11" i="7"/>
  <c r="EK11" i="7"/>
  <c r="CP49" i="9"/>
  <c r="CO49" i="9"/>
  <c r="BF107" i="9"/>
  <c r="BE107" i="9"/>
  <c r="AE37" i="9"/>
  <c r="AD37" i="9"/>
  <c r="CJ75" i="9"/>
  <c r="CI75" i="9"/>
  <c r="AA146" i="47"/>
  <c r="G32" i="8" s="1"/>
  <c r="AA145" i="47"/>
  <c r="AA147" i="47"/>
  <c r="DZ47" i="9"/>
  <c r="DY47" i="9"/>
  <c r="AJ154" i="58"/>
  <c r="CK11" i="9"/>
  <c r="AK139" i="52"/>
  <c r="AR75" i="9" s="1"/>
  <c r="AJ139" i="52"/>
  <c r="AR17" i="9" s="1"/>
  <c r="AI139" i="52"/>
  <c r="AR17" i="7" s="1"/>
  <c r="AI172" i="52"/>
  <c r="ED17" i="7" s="1"/>
  <c r="AK172" i="52"/>
  <c r="ED75" i="9" s="1"/>
  <c r="AJ172" i="52"/>
  <c r="ED17" i="9" s="1"/>
  <c r="DH82" i="9"/>
  <c r="DG82" i="9"/>
  <c r="AV21" i="7"/>
  <c r="AW21" i="7"/>
  <c r="BE36" i="9"/>
  <c r="BF36" i="9"/>
  <c r="BX24" i="9"/>
  <c r="BW24" i="9"/>
  <c r="BX29" i="7"/>
  <c r="BW29" i="7"/>
  <c r="I103" i="9"/>
  <c r="J103" i="9"/>
  <c r="AK171" i="50"/>
  <c r="EA77" i="9" s="1"/>
  <c r="EA114" i="9" s="1"/>
  <c r="AJ171" i="50"/>
  <c r="EA19" i="9" s="1"/>
  <c r="AI171" i="50"/>
  <c r="EA19" i="7" s="1"/>
  <c r="AN80" i="9"/>
  <c r="AM80" i="9"/>
  <c r="EI11" i="9"/>
  <c r="EH11" i="9"/>
  <c r="CO30" i="7"/>
  <c r="CP30" i="7"/>
  <c r="EB80" i="9"/>
  <c r="EC80" i="9"/>
  <c r="P94" i="9"/>
  <c r="O94" i="9"/>
  <c r="Y32" i="9"/>
  <c r="X32" i="9"/>
  <c r="CV68" i="9"/>
  <c r="AJ146" i="57"/>
  <c r="BJ12" i="9" s="1"/>
  <c r="BL12" i="9" s="1"/>
  <c r="AK146" i="57"/>
  <c r="BJ70" i="9" s="1"/>
  <c r="BL70" i="9" s="1"/>
  <c r="AI146" i="57"/>
  <c r="BJ12" i="7" s="1"/>
  <c r="BL12" i="7" s="1"/>
  <c r="BB37" i="9"/>
  <c r="BC37" i="9"/>
  <c r="EK101" i="9"/>
  <c r="EL101" i="9"/>
  <c r="AI173" i="56"/>
  <c r="EG13" i="7" s="1"/>
  <c r="AK173" i="56"/>
  <c r="EG71" i="9" s="1"/>
  <c r="AJ173" i="56"/>
  <c r="EG13" i="9" s="1"/>
  <c r="EG56" i="9" s="1"/>
  <c r="DZ11" i="9"/>
  <c r="DY11" i="9"/>
  <c r="AT35" i="7"/>
  <c r="AS35" i="7"/>
  <c r="AI146" i="23"/>
  <c r="BJ46" i="7" s="1"/>
  <c r="AJ146" i="23"/>
  <c r="BJ46" i="9" s="1"/>
  <c r="AK146" i="23"/>
  <c r="BJ104" i="9" s="1"/>
  <c r="AI134" i="49"/>
  <c r="AC20" i="7" s="1"/>
  <c r="AE20" i="7" s="1"/>
  <c r="AK134" i="49"/>
  <c r="AC78" i="9" s="1"/>
  <c r="AE78" i="9" s="1"/>
  <c r="AJ134" i="49"/>
  <c r="AC20" i="9" s="1"/>
  <c r="AE20" i="9" s="1"/>
  <c r="AJ133" i="49"/>
  <c r="Z20" i="9" s="1"/>
  <c r="AB20" i="9" s="1"/>
  <c r="AK133" i="49"/>
  <c r="Z78" i="9" s="1"/>
  <c r="AB78" i="9" s="1"/>
  <c r="AI133" i="49"/>
  <c r="Z20" i="7" s="1"/>
  <c r="AB20" i="7" s="1"/>
  <c r="AI157" i="49"/>
  <c r="CN20" i="7" s="1"/>
  <c r="AK157" i="49"/>
  <c r="CN78" i="9" s="1"/>
  <c r="AJ157" i="49"/>
  <c r="CN20" i="9" s="1"/>
  <c r="AI175" i="33"/>
  <c r="EM36" i="7" s="1"/>
  <c r="AK175" i="33"/>
  <c r="EM94" i="9" s="1"/>
  <c r="AJ175" i="33"/>
  <c r="EM36" i="9" s="1"/>
  <c r="AS112" i="9"/>
  <c r="AT112" i="9"/>
  <c r="AK147" i="62"/>
  <c r="BM111" i="9" s="1"/>
  <c r="BC50" i="7"/>
  <c r="BB50" i="7"/>
  <c r="R112" i="9"/>
  <c r="S112" i="9"/>
  <c r="P111" i="9"/>
  <c r="O111" i="9"/>
  <c r="AK143" i="47"/>
  <c r="BD80" i="9" s="1"/>
  <c r="BF80" i="9" s="1"/>
  <c r="AZ101" i="9"/>
  <c r="AY101" i="9"/>
  <c r="AZ104" i="9"/>
  <c r="AY104" i="9"/>
  <c r="BO101" i="9"/>
  <c r="BN101" i="9"/>
  <c r="DB10" i="7"/>
  <c r="EL73" i="9"/>
  <c r="EK73" i="9"/>
  <c r="AE111" i="9"/>
  <c r="AD111" i="9"/>
  <c r="AY108" i="9"/>
  <c r="AZ108" i="9"/>
  <c r="EB12" i="7"/>
  <c r="EC12" i="7"/>
  <c r="AK147" i="42"/>
  <c r="BM85" i="9" s="1"/>
  <c r="BO85" i="9" s="1"/>
  <c r="AJ147" i="42"/>
  <c r="BM27" i="9" s="1"/>
  <c r="BO27" i="9" s="1"/>
  <c r="AI147" i="42"/>
  <c r="BM27" i="7" s="1"/>
  <c r="BO27" i="7" s="1"/>
  <c r="AY41" i="7"/>
  <c r="AZ41" i="7"/>
  <c r="J95" i="9"/>
  <c r="I95" i="9"/>
  <c r="BK111" i="9"/>
  <c r="BL111" i="9"/>
  <c r="BX18" i="7"/>
  <c r="BW18" i="7"/>
  <c r="AI125" i="51"/>
  <c r="H18" i="7" s="1"/>
  <c r="J18" i="7" s="1"/>
  <c r="CF18" i="7"/>
  <c r="CG18" i="7"/>
  <c r="AJ146" i="41"/>
  <c r="BJ28" i="9" s="1"/>
  <c r="BL28" i="9" s="1"/>
  <c r="AK146" i="41"/>
  <c r="BJ86" i="9" s="1"/>
  <c r="BL86" i="9" s="1"/>
  <c r="AI146" i="41"/>
  <c r="BJ28" i="7" s="1"/>
  <c r="BL28" i="7" s="1"/>
  <c r="AV16" i="7"/>
  <c r="AW16" i="7"/>
  <c r="AJ147" i="58"/>
  <c r="BM11" i="9" s="1"/>
  <c r="BO11" i="9" s="1"/>
  <c r="AK147" i="58"/>
  <c r="BM69" i="9" s="1"/>
  <c r="BO69" i="9" s="1"/>
  <c r="AZ96" i="9"/>
  <c r="AY96" i="9"/>
  <c r="H51" i="9"/>
  <c r="AJ123" i="18"/>
  <c r="AB46" i="9"/>
  <c r="AA46" i="9"/>
  <c r="AK164" i="44"/>
  <c r="AI164" i="44"/>
  <c r="DF25" i="7" s="1"/>
  <c r="AJ164" i="44"/>
  <c r="DT18" i="9"/>
  <c r="DS18" i="9"/>
  <c r="EL37" i="9"/>
  <c r="EK37" i="9"/>
  <c r="AK94" i="9"/>
  <c r="AJ94" i="9"/>
  <c r="CJ111" i="9"/>
  <c r="CI111" i="9"/>
  <c r="AS14" i="7"/>
  <c r="AT14" i="7"/>
  <c r="AS49" i="7"/>
  <c r="AT49" i="7"/>
  <c r="AN28" i="7"/>
  <c r="AM28" i="7"/>
  <c r="Z164" i="52"/>
  <c r="Z165" i="52" s="1"/>
  <c r="AI163" i="52"/>
  <c r="BT27" i="9"/>
  <c r="AT32" i="7"/>
  <c r="AS32" i="7"/>
  <c r="AK93" i="9"/>
  <c r="AJ93" i="9"/>
  <c r="EL47" i="9"/>
  <c r="EK47" i="9"/>
  <c r="EK82" i="9"/>
  <c r="EL82" i="9"/>
  <c r="G48" i="8"/>
  <c r="AC154" i="47"/>
  <c r="AC175" i="47" s="1"/>
  <c r="AJ175" i="45"/>
  <c r="EM24" i="9" s="1"/>
  <c r="EO24" i="9" s="1"/>
  <c r="CI45" i="9"/>
  <c r="CJ45" i="9"/>
  <c r="EP34" i="7"/>
  <c r="AK31" i="9"/>
  <c r="AJ31" i="9"/>
  <c r="AM32" i="7"/>
  <c r="AN32" i="7"/>
  <c r="EB69" i="9"/>
  <c r="EC69" i="9"/>
  <c r="CK69" i="9"/>
  <c r="AK154" i="58"/>
  <c r="AJ140" i="52"/>
  <c r="AU17" i="9" s="1"/>
  <c r="AK140" i="52"/>
  <c r="AU75" i="9" s="1"/>
  <c r="AU114" i="9" s="1"/>
  <c r="AI140" i="52"/>
  <c r="AU17" i="7" s="1"/>
  <c r="AK170" i="52"/>
  <c r="DX75" i="9" s="1"/>
  <c r="AI170" i="52"/>
  <c r="DX17" i="7" s="1"/>
  <c r="AJ170" i="52"/>
  <c r="DX17" i="9" s="1"/>
  <c r="DX56" i="9" s="1"/>
  <c r="AI152" i="52"/>
  <c r="CB17" i="7" s="1"/>
  <c r="CD17" i="7" s="1"/>
  <c r="AK152" i="52"/>
  <c r="CB75" i="9" s="1"/>
  <c r="CD75" i="9" s="1"/>
  <c r="AJ152" i="52"/>
  <c r="CB17" i="9" s="1"/>
  <c r="CD17" i="9" s="1"/>
  <c r="R42" i="9"/>
  <c r="S42" i="9"/>
  <c r="AI165" i="47"/>
  <c r="DI22" i="7" s="1"/>
  <c r="DK22" i="7" s="1"/>
  <c r="AK165" i="47"/>
  <c r="DI80" i="9" s="1"/>
  <c r="DK80" i="9" s="1"/>
  <c r="BF101" i="9"/>
  <c r="BE101" i="9"/>
  <c r="CA76" i="9"/>
  <c r="BZ76" i="9"/>
  <c r="AV15" i="9"/>
  <c r="AW15" i="9"/>
  <c r="T76" i="9"/>
  <c r="V76" i="9" s="1"/>
  <c r="AK129" i="51"/>
  <c r="DV102" i="9"/>
  <c r="DW102" i="9"/>
  <c r="AS38" i="9"/>
  <c r="AT38" i="9"/>
  <c r="CI86" i="9"/>
  <c r="CJ86" i="9"/>
  <c r="DU56" i="7"/>
  <c r="F26" i="6" s="1"/>
  <c r="AK154" i="48"/>
  <c r="DH100" i="9"/>
  <c r="DG100" i="9"/>
  <c r="AH44" i="7"/>
  <c r="AG44" i="7"/>
  <c r="AJ147" i="19"/>
  <c r="BM50" i="9" s="1"/>
  <c r="AK147" i="19"/>
  <c r="BM108" i="9" s="1"/>
  <c r="AI147" i="19"/>
  <c r="BM50" i="7" s="1"/>
  <c r="BX82" i="9"/>
  <c r="BW82" i="9"/>
  <c r="AP32" i="9"/>
  <c r="AQ32" i="9"/>
  <c r="BE93" i="9"/>
  <c r="BF93" i="9"/>
  <c r="I52" i="9"/>
  <c r="J52" i="9"/>
  <c r="BO95" i="9"/>
  <c r="BN95" i="9"/>
  <c r="AI147" i="40"/>
  <c r="BM29" i="7" s="1"/>
  <c r="BO29" i="7" s="1"/>
  <c r="AJ147" i="40"/>
  <c r="BM29" i="9" s="1"/>
  <c r="BO29" i="9" s="1"/>
  <c r="AK147" i="40"/>
  <c r="BM87" i="9" s="1"/>
  <c r="BO87" i="9" s="1"/>
  <c r="DZ71" i="9"/>
  <c r="DY71" i="9"/>
  <c r="CP22" i="9"/>
  <c r="CO22" i="9"/>
  <c r="AN22" i="9"/>
  <c r="AM22" i="9"/>
  <c r="AM29" i="9"/>
  <c r="AN29" i="9"/>
  <c r="BR31" i="9"/>
  <c r="BQ31" i="9"/>
  <c r="K100" i="9"/>
  <c r="AK126" i="27"/>
  <c r="K96" i="9"/>
  <c r="CL42" i="9"/>
  <c r="CM42" i="9"/>
  <c r="EH11" i="7"/>
  <c r="EI11" i="7"/>
  <c r="AM73" i="9"/>
  <c r="AN73" i="9"/>
  <c r="AI147" i="54"/>
  <c r="BM15" i="7" s="1"/>
  <c r="BO15" i="7" s="1"/>
  <c r="AJ147" i="54"/>
  <c r="BM15" i="9" s="1"/>
  <c r="BO15" i="9" s="1"/>
  <c r="AK147" i="54"/>
  <c r="BM73" i="9" s="1"/>
  <c r="BO73" i="9" s="1"/>
  <c r="DD107" i="9"/>
  <c r="DE107" i="9"/>
  <c r="AK124" i="57"/>
  <c r="AI124" i="57"/>
  <c r="E12" i="7" s="1"/>
  <c r="AT85" i="9"/>
  <c r="AS85" i="9"/>
  <c r="BF99" i="9"/>
  <c r="BE99" i="9"/>
  <c r="BR96" i="9"/>
  <c r="BQ96" i="9"/>
  <c r="AB154" i="50"/>
  <c r="AB175" i="50" s="1"/>
  <c r="AI175" i="37"/>
  <c r="EM32" i="7" s="1"/>
  <c r="AK175" i="37"/>
  <c r="EM90" i="9" s="1"/>
  <c r="AJ175" i="37"/>
  <c r="EM32" i="9" s="1"/>
  <c r="BL93" i="9"/>
  <c r="BK93" i="9"/>
  <c r="BZ68" i="9"/>
  <c r="CA68" i="9"/>
  <c r="E16" i="6"/>
  <c r="AI175" i="47"/>
  <c r="EM22" i="7" s="1"/>
  <c r="EO22" i="7" s="1"/>
  <c r="AW22" i="9"/>
  <c r="AV22" i="9"/>
  <c r="EL97" i="9"/>
  <c r="EK97" i="9"/>
  <c r="EK48" i="9"/>
  <c r="EL48" i="9"/>
  <c r="W24" i="9"/>
  <c r="Y24" i="9" s="1"/>
  <c r="AJ129" i="45"/>
  <c r="AI156" i="42"/>
  <c r="CK27" i="7" s="1"/>
  <c r="CM27" i="7" s="1"/>
  <c r="Z154" i="42"/>
  <c r="AJ156" i="42"/>
  <c r="AK156" i="42"/>
  <c r="CH114" i="9"/>
  <c r="F47" i="8"/>
  <c r="J47" i="8" s="1"/>
  <c r="AK128" i="51"/>
  <c r="H89" i="9"/>
  <c r="AK123" i="38"/>
  <c r="BG90" i="9"/>
  <c r="AK144" i="37"/>
  <c r="DK10" i="7"/>
  <c r="AI146" i="24"/>
  <c r="BJ45" i="7" s="1"/>
  <c r="AK146" i="24"/>
  <c r="BJ103" i="9" s="1"/>
  <c r="AJ146" i="24"/>
  <c r="BJ45" i="9" s="1"/>
  <c r="BL49" i="9"/>
  <c r="BK49" i="9"/>
  <c r="AH10" i="7"/>
  <c r="EE10" i="9"/>
  <c r="EF10" i="9"/>
  <c r="ED56" i="9"/>
  <c r="AS73" i="9"/>
  <c r="AT73" i="9"/>
  <c r="AK154" i="54"/>
  <c r="CK73" i="9"/>
  <c r="CM73" i="9" s="1"/>
  <c r="EF73" i="9"/>
  <c r="EE73" i="9"/>
  <c r="AK128" i="54"/>
  <c r="CT108" i="9"/>
  <c r="AK154" i="19"/>
  <c r="H105" i="9"/>
  <c r="AK123" i="22"/>
  <c r="E27" i="6"/>
  <c r="BX12" i="7"/>
  <c r="BW12" i="7"/>
  <c r="AJ145" i="57"/>
  <c r="AK145" i="57"/>
  <c r="AI145" i="57"/>
  <c r="BG12" i="7" s="1"/>
  <c r="BI12" i="7" s="1"/>
  <c r="AJ140" i="56"/>
  <c r="AU13" i="9" s="1"/>
  <c r="AK140" i="56"/>
  <c r="AU71" i="9" s="1"/>
  <c r="AI140" i="56"/>
  <c r="AU13" i="7" s="1"/>
  <c r="M54" i="7"/>
  <c r="L54" i="7"/>
  <c r="Z125" i="42"/>
  <c r="AQ41" i="9"/>
  <c r="AP41" i="9"/>
  <c r="AM99" i="9"/>
  <c r="AN99" i="9"/>
  <c r="DN114" i="9"/>
  <c r="F54" i="8" s="1"/>
  <c r="CI51" i="9"/>
  <c r="CJ51" i="9"/>
  <c r="EF21" i="7"/>
  <c r="EE21" i="7"/>
  <c r="DZ102" i="9"/>
  <c r="DY102" i="9"/>
  <c r="AK164" i="28"/>
  <c r="AJ164" i="28"/>
  <c r="AI164" i="28"/>
  <c r="DF41" i="7" s="1"/>
  <c r="AA154" i="57"/>
  <c r="AA175" i="57" s="1"/>
  <c r="AA124" i="57"/>
  <c r="AJ124" i="57" s="1"/>
  <c r="EK84" i="9"/>
  <c r="EL84" i="9"/>
  <c r="N33" i="9"/>
  <c r="AJ126" i="36"/>
  <c r="AJ147" i="28"/>
  <c r="BM41" i="9" s="1"/>
  <c r="AK132" i="25"/>
  <c r="AJ132" i="25"/>
  <c r="AI147" i="24"/>
  <c r="BM45" i="7" s="1"/>
  <c r="AS16" i="9"/>
  <c r="AT16" i="9"/>
  <c r="EB29" i="7"/>
  <c r="EC29" i="7"/>
  <c r="AP35" i="7"/>
  <c r="AQ35" i="7"/>
  <c r="AJ147" i="23"/>
  <c r="BM46" i="9" s="1"/>
  <c r="AK147" i="23"/>
  <c r="BM104" i="9" s="1"/>
  <c r="AI147" i="23"/>
  <c r="BM46" i="7" s="1"/>
  <c r="AJ161" i="49"/>
  <c r="CZ20" i="9" s="1"/>
  <c r="DB20" i="9" s="1"/>
  <c r="AI161" i="49"/>
  <c r="CZ20" i="7" s="1"/>
  <c r="DB20" i="7" s="1"/>
  <c r="AK161" i="49"/>
  <c r="CZ78" i="9" s="1"/>
  <c r="DB78" i="9" s="1"/>
  <c r="AJ138" i="49"/>
  <c r="AO20" i="9" s="1"/>
  <c r="AQ20" i="9" s="1"/>
  <c r="AK138" i="49"/>
  <c r="AO78" i="9" s="1"/>
  <c r="AQ78" i="9" s="1"/>
  <c r="AI138" i="49"/>
  <c r="AO20" i="7" s="1"/>
  <c r="AQ20" i="7" s="1"/>
  <c r="AI158" i="49"/>
  <c r="CQ20" i="7" s="1"/>
  <c r="AK151" i="49"/>
  <c r="BY78" i="9" s="1"/>
  <c r="AJ151" i="49"/>
  <c r="BY20" i="9" s="1"/>
  <c r="AI151" i="49"/>
  <c r="BY20" i="7" s="1"/>
  <c r="AI141" i="49"/>
  <c r="AX20" i="7" s="1"/>
  <c r="AZ20" i="7" s="1"/>
  <c r="AK141" i="49"/>
  <c r="AX78" i="9" s="1"/>
  <c r="AZ78" i="9" s="1"/>
  <c r="AJ150" i="49"/>
  <c r="BV20" i="9" s="1"/>
  <c r="AK150" i="49"/>
  <c r="BV78" i="9" s="1"/>
  <c r="AI150" i="49"/>
  <c r="BV20" i="7" s="1"/>
  <c r="AI174" i="49"/>
  <c r="EJ20" i="7" s="1"/>
  <c r="L104" i="9"/>
  <c r="M104" i="9"/>
  <c r="AJ165" i="32"/>
  <c r="DI37" i="9" s="1"/>
  <c r="DK37" i="9" s="1"/>
  <c r="BL92" i="9"/>
  <c r="BK92" i="9"/>
  <c r="AB154" i="49"/>
  <c r="AB175" i="49" s="1"/>
  <c r="AK125" i="43"/>
  <c r="H84" i="9" s="1"/>
  <c r="J84" i="9" s="1"/>
  <c r="AJ125" i="43"/>
  <c r="H26" i="9" s="1"/>
  <c r="J26" i="9" s="1"/>
  <c r="E82" i="9"/>
  <c r="AJ141" i="62"/>
  <c r="AX53" i="9" s="1"/>
  <c r="M69" i="9"/>
  <c r="BC50" i="9"/>
  <c r="BB50" i="9"/>
  <c r="AK112" i="9"/>
  <c r="AJ112" i="9"/>
  <c r="CJ53" i="9"/>
  <c r="CI53" i="9"/>
  <c r="BZ72" i="9"/>
  <c r="CA72" i="9"/>
  <c r="DZ72" i="9"/>
  <c r="DY72" i="9"/>
  <c r="AI147" i="56"/>
  <c r="BM13" i="7" s="1"/>
  <c r="BO13" i="7" s="1"/>
  <c r="AK147" i="56"/>
  <c r="BM71" i="9" s="1"/>
  <c r="BO71" i="9" s="1"/>
  <c r="J113" i="9"/>
  <c r="BR73" i="9"/>
  <c r="BQ73" i="9"/>
  <c r="BW80" i="9"/>
  <c r="BX80" i="9"/>
  <c r="CF22" i="7"/>
  <c r="CG22" i="7"/>
  <c r="BC29" i="9"/>
  <c r="BB29" i="9"/>
  <c r="DE44" i="9"/>
  <c r="DD44" i="9"/>
  <c r="AK129" i="44"/>
  <c r="W83" i="9"/>
  <c r="Y83" i="9" s="1"/>
  <c r="AJ43" i="9"/>
  <c r="AK43" i="9"/>
  <c r="AY43" i="9"/>
  <c r="AZ43" i="9"/>
  <c r="DF37" i="9"/>
  <c r="AI149" i="23"/>
  <c r="BS46" i="7" s="1"/>
  <c r="AK149" i="23"/>
  <c r="BS104" i="9" s="1"/>
  <c r="AJ149" i="23"/>
  <c r="BS46" i="9" s="1"/>
  <c r="I39" i="7"/>
  <c r="J39" i="7"/>
  <c r="J102" i="9"/>
  <c r="I102" i="9"/>
  <c r="DF68" i="9"/>
  <c r="AK163" i="59"/>
  <c r="AJ136" i="54"/>
  <c r="AI15" i="9" s="1"/>
  <c r="AK15" i="9" s="1"/>
  <c r="CF15" i="9"/>
  <c r="CG15" i="9"/>
  <c r="CA15" i="7"/>
  <c r="BZ15" i="7"/>
  <c r="CO15" i="9"/>
  <c r="CP15" i="9"/>
  <c r="AK175" i="63"/>
  <c r="EM112" i="9" s="1"/>
  <c r="AI175" i="63"/>
  <c r="EM54" i="7" s="1"/>
  <c r="AJ175" i="63"/>
  <c r="EM54" i="9" s="1"/>
  <c r="CA107" i="9"/>
  <c r="BZ107" i="9"/>
  <c r="BZ12" i="7"/>
  <c r="CA12" i="7"/>
  <c r="AJ146" i="42"/>
  <c r="BJ27" i="9" s="1"/>
  <c r="BL27" i="9" s="1"/>
  <c r="AI146" i="42"/>
  <c r="BJ27" i="7" s="1"/>
  <c r="BL27" i="7" s="1"/>
  <c r="AK146" i="42"/>
  <c r="BJ85" i="9" s="1"/>
  <c r="BL85" i="9" s="1"/>
  <c r="BQ19" i="9"/>
  <c r="BR19" i="9"/>
  <c r="AK99" i="9"/>
  <c r="AJ99" i="9"/>
  <c r="AD88" i="9"/>
  <c r="AE88" i="9"/>
  <c r="AG33" i="9"/>
  <c r="AH33" i="9"/>
  <c r="AK164" i="30"/>
  <c r="AI164" i="30"/>
  <c r="DF39" i="7" s="1"/>
  <c r="AJ164" i="30"/>
  <c r="CF21" i="9"/>
  <c r="CG21" i="9"/>
  <c r="DS21" i="9"/>
  <c r="DT21" i="9"/>
  <c r="AM21" i="7"/>
  <c r="AN21" i="7"/>
  <c r="CR79" i="9"/>
  <c r="CS79" i="9"/>
  <c r="DY88" i="9"/>
  <c r="DZ88" i="9"/>
  <c r="AJ37" i="9"/>
  <c r="AK37" i="9"/>
  <c r="S99" i="9"/>
  <c r="R99" i="9"/>
  <c r="DG49" i="9"/>
  <c r="DH49" i="9"/>
  <c r="AA176" i="41"/>
  <c r="CT33" i="9"/>
  <c r="AJ154" i="36"/>
  <c r="P40" i="9"/>
  <c r="O40" i="9"/>
  <c r="AJ128" i="27"/>
  <c r="N42" i="9" s="1"/>
  <c r="AT26" i="9"/>
  <c r="AS26" i="9"/>
  <c r="AK126" i="45"/>
  <c r="N82" i="9"/>
  <c r="P82" i="9" s="1"/>
  <c r="AB164" i="50"/>
  <c r="AB165" i="50" s="1"/>
  <c r="R56" i="7"/>
  <c r="H37" i="6" s="1"/>
  <c r="AI128" i="34"/>
  <c r="N35" i="7" s="1"/>
  <c r="AK126" i="22"/>
  <c r="K105" i="9"/>
  <c r="AK136" i="51"/>
  <c r="AI76" i="9" s="1"/>
  <c r="AK76" i="9" s="1"/>
  <c r="AK141" i="57"/>
  <c r="AX70" i="9" s="1"/>
  <c r="AZ70" i="9" s="1"/>
  <c r="AH41" i="9"/>
  <c r="AG41" i="9"/>
  <c r="BU70" i="9"/>
  <c r="BT70" i="9"/>
  <c r="AA164" i="54"/>
  <c r="AA165" i="54" s="1"/>
  <c r="AP53" i="7"/>
  <c r="AQ53" i="7"/>
  <c r="EF11" i="7"/>
  <c r="EE11" i="7"/>
  <c r="BB54" i="7"/>
  <c r="BC54" i="7"/>
  <c r="M11" i="9"/>
  <c r="AJ50" i="7"/>
  <c r="AK50" i="7"/>
  <c r="AM72" i="9"/>
  <c r="AN72" i="9"/>
  <c r="BW18" i="9"/>
  <c r="BX18" i="9"/>
  <c r="AI145" i="41"/>
  <c r="BG28" i="7" s="1"/>
  <c r="BI28" i="7" s="1"/>
  <c r="AJ145" i="41"/>
  <c r="AK145" i="41"/>
  <c r="AB176" i="42"/>
  <c r="AK134" i="53"/>
  <c r="AC74" i="9" s="1"/>
  <c r="AE74" i="9" s="1"/>
  <c r="EB74" i="9"/>
  <c r="EC74" i="9"/>
  <c r="AK157" i="53"/>
  <c r="AI164" i="53"/>
  <c r="DF16" i="7" s="1"/>
  <c r="AK164" i="53"/>
  <c r="AJ164" i="53"/>
  <c r="EK12" i="7"/>
  <c r="EL12" i="7"/>
  <c r="AK162" i="30"/>
  <c r="DC97" i="9" s="1"/>
  <c r="AI145" i="30"/>
  <c r="BG39" i="7" s="1"/>
  <c r="AK145" i="30"/>
  <c r="AJ145" i="30"/>
  <c r="AJ149" i="19"/>
  <c r="BS50" i="9" s="1"/>
  <c r="DH46" i="7"/>
  <c r="DG46" i="7"/>
  <c r="CM36" i="9"/>
  <c r="CL36" i="9"/>
  <c r="CL56" i="9" s="1"/>
  <c r="Z125" i="58"/>
  <c r="AJ168" i="58"/>
  <c r="DR11" i="9" s="1"/>
  <c r="W29" i="9"/>
  <c r="Y29" i="9" s="1"/>
  <c r="AJ129" i="40"/>
  <c r="AP36" i="7"/>
  <c r="AQ36" i="7"/>
  <c r="M88" i="9"/>
  <c r="L88" i="9"/>
  <c r="BK47" i="9"/>
  <c r="BL47" i="9"/>
  <c r="L106" i="9"/>
  <c r="M106" i="9"/>
  <c r="AY38" i="7"/>
  <c r="AZ38" i="7"/>
  <c r="AA46" i="7"/>
  <c r="AB46" i="7"/>
  <c r="DT18" i="7"/>
  <c r="DS18" i="7"/>
  <c r="AI164" i="57"/>
  <c r="DF12" i="7" s="1"/>
  <c r="AK164" i="57"/>
  <c r="AJ164" i="57"/>
  <c r="BQ30" i="7"/>
  <c r="BR30" i="7"/>
  <c r="EK11" i="9"/>
  <c r="EL11" i="9"/>
  <c r="AJ36" i="7"/>
  <c r="AK36" i="7"/>
  <c r="AQ68" i="9"/>
  <c r="AA124" i="52"/>
  <c r="AA125" i="52" s="1"/>
  <c r="U51" i="9"/>
  <c r="V51" i="9"/>
  <c r="EB68" i="9"/>
  <c r="EC68" i="9"/>
  <c r="EE14" i="9"/>
  <c r="EF14" i="9"/>
  <c r="AT72" i="9"/>
  <c r="AS72" i="9"/>
  <c r="AS107" i="9"/>
  <c r="AT107" i="9"/>
  <c r="DY27" i="7"/>
  <c r="DZ27" i="7"/>
  <c r="AM86" i="9"/>
  <c r="AN86" i="9"/>
  <c r="DD54" i="9"/>
  <c r="DE54" i="9"/>
  <c r="BU85" i="9"/>
  <c r="BT85" i="9"/>
  <c r="CV90" i="9"/>
  <c r="CU90" i="9"/>
  <c r="AJ35" i="9"/>
  <c r="AK35" i="9"/>
  <c r="BC35" i="9"/>
  <c r="BB35" i="9"/>
  <c r="CC102" i="9"/>
  <c r="CD102" i="9"/>
  <c r="Z175" i="23"/>
  <c r="BL37" i="9"/>
  <c r="BK37" i="9"/>
  <c r="AJ128" i="25"/>
  <c r="N44" i="9" s="1"/>
  <c r="P46" i="7"/>
  <c r="O46" i="7"/>
  <c r="BN36" i="7"/>
  <c r="BO36" i="7"/>
  <c r="AA164" i="47"/>
  <c r="AA165" i="47" s="1"/>
  <c r="AJ165" i="47" s="1"/>
  <c r="DI22" i="9" s="1"/>
  <c r="DK22" i="9" s="1"/>
  <c r="AC147" i="47"/>
  <c r="AC146" i="47"/>
  <c r="AC145" i="47"/>
  <c r="AK165" i="40"/>
  <c r="DI87" i="9" s="1"/>
  <c r="DK87" i="9" s="1"/>
  <c r="AJ165" i="40"/>
  <c r="DI29" i="9" s="1"/>
  <c r="DK29" i="9" s="1"/>
  <c r="AI165" i="40"/>
  <c r="DI29" i="7" s="1"/>
  <c r="DK29" i="7" s="1"/>
  <c r="AK129" i="30"/>
  <c r="R30" i="9"/>
  <c r="S30" i="9"/>
  <c r="AN32" i="9"/>
  <c r="AM32" i="9"/>
  <c r="EC11" i="9"/>
  <c r="EB11" i="9"/>
  <c r="AN10" i="7"/>
  <c r="AM10" i="7"/>
  <c r="EB13" i="9"/>
  <c r="EC13" i="9"/>
  <c r="AJ133" i="52"/>
  <c r="Z17" i="9" s="1"/>
  <c r="AB17" i="9" s="1"/>
  <c r="AK133" i="52"/>
  <c r="Z75" i="9" s="1"/>
  <c r="AB75" i="9" s="1"/>
  <c r="AI133" i="52"/>
  <c r="Z17" i="7" s="1"/>
  <c r="AB17" i="7" s="1"/>
  <c r="Z146" i="52"/>
  <c r="Z145" i="52"/>
  <c r="Z147" i="52"/>
  <c r="AI144" i="52"/>
  <c r="AI136" i="52"/>
  <c r="AI17" i="7" s="1"/>
  <c r="AK17" i="7" s="1"/>
  <c r="AK136" i="52"/>
  <c r="AI75" i="9" s="1"/>
  <c r="AK75" i="9" s="1"/>
  <c r="AJ134" i="52"/>
  <c r="AC17" i="9" s="1"/>
  <c r="AE17" i="9" s="1"/>
  <c r="AI134" i="52"/>
  <c r="AC17" i="7" s="1"/>
  <c r="AE17" i="7" s="1"/>
  <c r="AK134" i="52"/>
  <c r="AC75" i="9" s="1"/>
  <c r="AE75" i="9" s="1"/>
  <c r="AI141" i="52"/>
  <c r="AX17" i="7" s="1"/>
  <c r="AZ17" i="7" s="1"/>
  <c r="AZ56" i="7" s="1"/>
  <c r="G50" i="6" s="1"/>
  <c r="AK141" i="52"/>
  <c r="AX75" i="9" s="1"/>
  <c r="AZ75" i="9" s="1"/>
  <c r="AJ141" i="52"/>
  <c r="AX17" i="9" s="1"/>
  <c r="AZ17" i="9" s="1"/>
  <c r="AI168" i="52"/>
  <c r="DR17" i="7" s="1"/>
  <c r="X34" i="7"/>
  <c r="Y34" i="7"/>
  <c r="AQ87" i="9"/>
  <c r="AP87" i="9"/>
  <c r="CA18" i="9"/>
  <c r="BZ18" i="9"/>
  <c r="AV73" i="9"/>
  <c r="AW73" i="9"/>
  <c r="AK141" i="54"/>
  <c r="AX73" i="9" s="1"/>
  <c r="AZ73" i="9" s="1"/>
  <c r="AW79" i="9"/>
  <c r="AV79" i="9"/>
  <c r="AZ37" i="7"/>
  <c r="AY37" i="7"/>
  <c r="AS38" i="7"/>
  <c r="AT38" i="7"/>
  <c r="AW12" i="9"/>
  <c r="AV12" i="9"/>
  <c r="AJ123" i="25"/>
  <c r="AK129" i="43"/>
  <c r="AK124" i="41"/>
  <c r="AI124" i="41"/>
  <c r="E28" i="7" s="1"/>
  <c r="AJ124" i="41"/>
  <c r="BG100" i="9"/>
  <c r="AK144" i="27"/>
  <c r="AI164" i="31"/>
  <c r="DF38" i="7" s="1"/>
  <c r="AK164" i="31"/>
  <c r="AJ164" i="31"/>
  <c r="BE94" i="9"/>
  <c r="BF94" i="9"/>
  <c r="BQ39" i="7"/>
  <c r="BR39" i="7"/>
  <c r="BN100" i="9"/>
  <c r="BO100" i="9"/>
  <c r="DD37" i="9"/>
  <c r="DE37" i="9"/>
  <c r="S89" i="9"/>
  <c r="R89" i="9"/>
  <c r="BX11" i="9"/>
  <c r="BW11" i="9"/>
  <c r="AG102" i="9"/>
  <c r="AH102" i="9"/>
  <c r="AJ146" i="19"/>
  <c r="BJ50" i="9" s="1"/>
  <c r="AK146" i="19"/>
  <c r="BJ108" i="9" s="1"/>
  <c r="AI146" i="19"/>
  <c r="BJ50" i="7" s="1"/>
  <c r="AJ141" i="41"/>
  <c r="AX28" i="9" s="1"/>
  <c r="AZ28" i="9" s="1"/>
  <c r="BW29" i="9"/>
  <c r="BX29" i="9"/>
  <c r="AP90" i="9"/>
  <c r="AQ90" i="9"/>
  <c r="BE35" i="7"/>
  <c r="BF35" i="7"/>
  <c r="AI145" i="40"/>
  <c r="BG29" i="7" s="1"/>
  <c r="BI29" i="7" s="1"/>
  <c r="AK145" i="40"/>
  <c r="AJ145" i="40"/>
  <c r="S88" i="9"/>
  <c r="R88" i="9"/>
  <c r="BI43" i="7"/>
  <c r="BH43" i="7"/>
  <c r="AG100" i="9"/>
  <c r="AH100" i="9"/>
  <c r="DY13" i="7"/>
  <c r="DZ13" i="7"/>
  <c r="CP22" i="7"/>
  <c r="CO22" i="7"/>
  <c r="AN22" i="7"/>
  <c r="AM22" i="7"/>
  <c r="DS80" i="9"/>
  <c r="DT80" i="9"/>
  <c r="AM87" i="9"/>
  <c r="AN87" i="9"/>
  <c r="DG24" i="9"/>
  <c r="DH24" i="9"/>
  <c r="AJ147" i="39"/>
  <c r="BM30" i="9" s="1"/>
  <c r="AK147" i="39"/>
  <c r="BM88" i="9" s="1"/>
  <c r="AI147" i="39"/>
  <c r="BM30" i="7" s="1"/>
  <c r="AI128" i="31"/>
  <c r="N38" i="7" s="1"/>
  <c r="E30" i="6"/>
  <c r="EB18" i="9"/>
  <c r="EC18" i="9"/>
  <c r="F43" i="9"/>
  <c r="G43" i="9"/>
  <c r="Z175" i="38"/>
  <c r="EH69" i="9"/>
  <c r="EI69" i="9"/>
  <c r="AI164" i="24"/>
  <c r="DF45" i="7" s="1"/>
  <c r="AJ164" i="24"/>
  <c r="AK164" i="24"/>
  <c r="AB68" i="9"/>
  <c r="EB15" i="9"/>
  <c r="EC15" i="9"/>
  <c r="AN15" i="9"/>
  <c r="AM15" i="9"/>
  <c r="AK145" i="54"/>
  <c r="AJ145" i="54"/>
  <c r="AI145" i="54"/>
  <c r="BG15" i="7" s="1"/>
  <c r="BI15" i="7" s="1"/>
  <c r="Z125" i="57"/>
  <c r="Z165" i="42"/>
  <c r="CA80" i="9"/>
  <c r="BZ80" i="9"/>
  <c r="T80" i="9"/>
  <c r="V80" i="9" s="1"/>
  <c r="AK129" i="47"/>
  <c r="AT94" i="9"/>
  <c r="AS94" i="9"/>
  <c r="BC41" i="7"/>
  <c r="BB41" i="7"/>
  <c r="AK164" i="39"/>
  <c r="AJ164" i="39"/>
  <c r="AI164" i="39"/>
  <c r="DF30" i="7" s="1"/>
  <c r="AK146" i="48"/>
  <c r="BJ79" i="9" s="1"/>
  <c r="BL79" i="9" s="1"/>
  <c r="AJ146" i="48"/>
  <c r="BJ21" i="9" s="1"/>
  <c r="BL21" i="9" s="1"/>
  <c r="AI146" i="48"/>
  <c r="BJ21" i="7" s="1"/>
  <c r="BL21" i="7" s="1"/>
  <c r="Z125" i="48"/>
  <c r="AT21" i="7"/>
  <c r="AS21" i="7"/>
  <c r="Z165" i="48"/>
  <c r="EE88" i="9"/>
  <c r="EF88" i="9"/>
  <c r="BN33" i="7"/>
  <c r="BO33" i="7"/>
  <c r="BE37" i="9"/>
  <c r="BF37" i="9"/>
  <c r="AK174" i="25"/>
  <c r="EJ102" i="9" s="1"/>
  <c r="Z165" i="37"/>
  <c r="R40" i="9"/>
  <c r="S40" i="9"/>
  <c r="DF106" i="9"/>
  <c r="EP106" i="9" s="1"/>
  <c r="AK163" i="21"/>
  <c r="AE97" i="9"/>
  <c r="AD97" i="9"/>
  <c r="DF84" i="9"/>
  <c r="AK163" i="43"/>
  <c r="AA98" i="9"/>
  <c r="AB98" i="9"/>
  <c r="BF10" i="7"/>
  <c r="BF56" i="7" s="1"/>
  <c r="G52" i="6" s="1"/>
  <c r="BT82" i="9"/>
  <c r="BU82" i="9"/>
  <c r="EN110" i="9"/>
  <c r="EO110" i="9"/>
  <c r="AM53" i="7"/>
  <c r="AN53" i="7"/>
  <c r="AJ53" i="9"/>
  <c r="AK53" i="9"/>
  <c r="AQ112" i="9"/>
  <c r="AP112" i="9"/>
  <c r="EL49" i="9"/>
  <c r="EK49" i="9"/>
  <c r="AK123" i="24"/>
  <c r="AW18" i="9"/>
  <c r="AV18" i="9"/>
  <c r="Z165" i="41"/>
  <c r="CA74" i="9"/>
  <c r="BZ74" i="9"/>
  <c r="EE16" i="7"/>
  <c r="EF16" i="7"/>
  <c r="CR16" i="9"/>
  <c r="CS16" i="9"/>
  <c r="AQ27" i="7"/>
  <c r="AP27" i="7"/>
  <c r="BB83" i="9"/>
  <c r="BC83" i="9"/>
  <c r="BU13" i="7"/>
  <c r="BT13" i="7"/>
  <c r="DY29" i="9"/>
  <c r="DZ29" i="9"/>
  <c r="BR105" i="9"/>
  <c r="BQ105" i="9"/>
  <c r="Z165" i="63"/>
  <c r="AG96" i="9"/>
  <c r="AH96" i="9"/>
  <c r="AJ175" i="28"/>
  <c r="EM41" i="9" s="1"/>
  <c r="AK175" i="28"/>
  <c r="EM99" i="9" s="1"/>
  <c r="AI175" i="28"/>
  <c r="EM41" i="7" s="1"/>
  <c r="CA69" i="9"/>
  <c r="BZ69" i="9"/>
  <c r="AK141" i="58"/>
  <c r="AX69" i="9" s="1"/>
  <c r="AS69" i="9"/>
  <c r="AT69" i="9"/>
  <c r="M27" i="9"/>
  <c r="L27" i="9"/>
  <c r="M32" i="7"/>
  <c r="L32" i="7"/>
  <c r="AM36" i="9"/>
  <c r="AN36" i="9"/>
  <c r="J104" i="9"/>
  <c r="I104" i="9"/>
  <c r="AK144" i="45"/>
  <c r="BG82" i="9"/>
  <c r="BI82" i="9" s="1"/>
  <c r="AC154" i="43"/>
  <c r="AC175" i="43" s="1"/>
  <c r="AB146" i="54"/>
  <c r="AB145" i="54"/>
  <c r="AB147" i="54"/>
  <c r="H33" i="8" s="1"/>
  <c r="AI124" i="39"/>
  <c r="E30" i="7" s="1"/>
  <c r="AJ124" i="39"/>
  <c r="AK124" i="39"/>
  <c r="J35" i="9"/>
  <c r="I35" i="9"/>
  <c r="BZ44" i="7"/>
  <c r="CA44" i="7"/>
  <c r="K42" i="9"/>
  <c r="AJ126" i="27"/>
  <c r="DF42" i="9"/>
  <c r="CF68" i="9"/>
  <c r="CG68" i="9"/>
  <c r="DV89" i="9"/>
  <c r="DW89" i="9"/>
  <c r="DU114" i="9"/>
  <c r="Z165" i="19"/>
  <c r="CF14" i="9"/>
  <c r="CG14" i="9"/>
  <c r="AI125" i="55"/>
  <c r="H14" i="7" s="1"/>
  <c r="J14" i="7" s="1"/>
  <c r="AJ125" i="55"/>
  <c r="H14" i="9" s="1"/>
  <c r="J14" i="9" s="1"/>
  <c r="AJ143" i="55"/>
  <c r="BD14" i="9" s="1"/>
  <c r="BF14" i="9" s="1"/>
  <c r="AV14" i="9"/>
  <c r="AW14" i="9"/>
  <c r="BC107" i="9"/>
  <c r="BB107" i="9"/>
  <c r="AP28" i="9"/>
  <c r="AQ28" i="9"/>
  <c r="EB24" i="9"/>
  <c r="EC24" i="9"/>
  <c r="CC87" i="9"/>
  <c r="CD87" i="9"/>
  <c r="BQ23" i="9"/>
  <c r="BR23" i="9"/>
  <c r="AK90" i="9"/>
  <c r="AJ90" i="9"/>
  <c r="DK51" i="9"/>
  <c r="DJ51" i="9"/>
  <c r="BE88" i="9"/>
  <c r="BF88" i="9"/>
  <c r="EK88" i="9"/>
  <c r="EL88" i="9"/>
  <c r="AI175" i="34"/>
  <c r="EM35" i="7" s="1"/>
  <c r="AK175" i="34"/>
  <c r="EM93" i="9" s="1"/>
  <c r="AJ175" i="34"/>
  <c r="EM35" i="9" s="1"/>
  <c r="AM35" i="9"/>
  <c r="AN35" i="9"/>
  <c r="AK129" i="54"/>
  <c r="EL46" i="7"/>
  <c r="EK46" i="7"/>
  <c r="J96" i="9"/>
  <c r="I96" i="9"/>
  <c r="DV98" i="9"/>
  <c r="DW98" i="9"/>
  <c r="N45" i="9"/>
  <c r="AJ126" i="24"/>
  <c r="AJ134" i="40"/>
  <c r="AC29" i="9" s="1"/>
  <c r="AE29" i="9" s="1"/>
  <c r="AD48" i="9"/>
  <c r="AE48" i="9"/>
  <c r="E43" i="6"/>
  <c r="BK43" i="9"/>
  <c r="BL43" i="9"/>
  <c r="AH32" i="9"/>
  <c r="AG32" i="9"/>
  <c r="AJ163" i="34"/>
  <c r="DF35" i="9"/>
  <c r="AS37" i="7"/>
  <c r="AT37" i="7"/>
  <c r="CS10" i="7"/>
  <c r="S107" i="9"/>
  <c r="R107" i="9"/>
  <c r="BN49" i="7"/>
  <c r="BO49" i="7"/>
  <c r="AI147" i="43"/>
  <c r="BM26" i="7" s="1"/>
  <c r="BO26" i="7" s="1"/>
  <c r="AK147" i="43"/>
  <c r="BM84" i="9" s="1"/>
  <c r="BO84" i="9" s="1"/>
  <c r="AJ147" i="43"/>
  <c r="BM26" i="9" s="1"/>
  <c r="BO26" i="9" s="1"/>
  <c r="AJ144" i="34"/>
  <c r="BG35" i="9"/>
  <c r="AK145" i="59"/>
  <c r="AJ145" i="59"/>
  <c r="AI145" i="59"/>
  <c r="BG10" i="7" s="1"/>
  <c r="I14" i="6"/>
  <c r="L14" i="6" s="1"/>
  <c r="CC99" i="9"/>
  <c r="CD99" i="9"/>
  <c r="DZ43" i="9"/>
  <c r="DY43" i="9"/>
  <c r="BH53" i="7"/>
  <c r="BI53" i="7"/>
  <c r="AP111" i="9"/>
  <c r="AQ111" i="9"/>
  <c r="AK141" i="63"/>
  <c r="AX112" i="9" s="1"/>
  <c r="U36" i="9"/>
  <c r="V36" i="9"/>
  <c r="DY49" i="9"/>
  <c r="DZ49" i="9"/>
  <c r="AJ123" i="24"/>
  <c r="CR18" i="7"/>
  <c r="CS18" i="7"/>
  <c r="EE18" i="7"/>
  <c r="EF18" i="7"/>
  <c r="DZ18" i="9"/>
  <c r="DY18" i="9"/>
  <c r="BQ69" i="9"/>
  <c r="BR69" i="9"/>
  <c r="AI125" i="53"/>
  <c r="H16" i="7" s="1"/>
  <c r="J16" i="7" s="1"/>
  <c r="AJ136" i="53"/>
  <c r="AI16" i="9" s="1"/>
  <c r="AK16" i="9" s="1"/>
  <c r="BW74" i="9"/>
  <c r="BX74" i="9"/>
  <c r="AK146" i="53"/>
  <c r="BJ74" i="9" s="1"/>
  <c r="BL74" i="9" s="1"/>
  <c r="AJ146" i="53"/>
  <c r="BJ16" i="9" s="1"/>
  <c r="BL16" i="9" s="1"/>
  <c r="AI146" i="53"/>
  <c r="BJ16" i="7" s="1"/>
  <c r="BL16" i="7" s="1"/>
  <c r="AN27" i="9"/>
  <c r="AM27" i="9"/>
  <c r="AQ25" i="7"/>
  <c r="AP25" i="7"/>
  <c r="F104" i="9"/>
  <c r="G104" i="9"/>
  <c r="AI146" i="63"/>
  <c r="BJ54" i="7" s="1"/>
  <c r="AJ146" i="63"/>
  <c r="BJ54" i="9" s="1"/>
  <c r="AK146" i="63"/>
  <c r="BJ112" i="9" s="1"/>
  <c r="CF11" i="7"/>
  <c r="CG11" i="7"/>
  <c r="X38" i="9"/>
  <c r="Y38" i="9"/>
  <c r="DW46" i="9"/>
  <c r="DV46" i="9"/>
  <c r="AI139" i="50"/>
  <c r="AR19" i="7" s="1"/>
  <c r="AJ139" i="50"/>
  <c r="AR19" i="9" s="1"/>
  <c r="AK139" i="50"/>
  <c r="AR77" i="9" s="1"/>
  <c r="AI150" i="50"/>
  <c r="BV19" i="7" s="1"/>
  <c r="AJ150" i="50"/>
  <c r="BV19" i="9" s="1"/>
  <c r="AK150" i="50"/>
  <c r="BV77" i="9" s="1"/>
  <c r="AI134" i="50"/>
  <c r="AC19" i="7" s="1"/>
  <c r="AE19" i="7" s="1"/>
  <c r="AK134" i="50"/>
  <c r="AC77" i="9" s="1"/>
  <c r="AE77" i="9" s="1"/>
  <c r="AJ134" i="50"/>
  <c r="AC19" i="9" s="1"/>
  <c r="AE19" i="9" s="1"/>
  <c r="AK137" i="50"/>
  <c r="AL77" i="9" s="1"/>
  <c r="AI137" i="50"/>
  <c r="AL19" i="7" s="1"/>
  <c r="AJ137" i="50"/>
  <c r="AL19" i="9" s="1"/>
  <c r="AI141" i="50"/>
  <c r="AX19" i="7" s="1"/>
  <c r="AZ19" i="7" s="1"/>
  <c r="AJ141" i="50"/>
  <c r="AX19" i="9" s="1"/>
  <c r="AZ19" i="9" s="1"/>
  <c r="AI168" i="50"/>
  <c r="DR19" i="7" s="1"/>
  <c r="AK168" i="50"/>
  <c r="DR77" i="9" s="1"/>
  <c r="AJ168" i="50"/>
  <c r="DR19" i="9" s="1"/>
  <c r="AI151" i="50"/>
  <c r="BY19" i="7" s="1"/>
  <c r="AK151" i="50"/>
  <c r="BY77" i="9" s="1"/>
  <c r="AJ151" i="50"/>
  <c r="BY19" i="9" s="1"/>
  <c r="DF101" i="9"/>
  <c r="AK163" i="26"/>
  <c r="AT24" i="7"/>
  <c r="AS24" i="7"/>
  <c r="AJ126" i="29"/>
  <c r="EH12" i="7"/>
  <c r="EI12" i="7"/>
  <c r="DW106" i="9"/>
  <c r="DV106" i="9"/>
  <c r="AI145" i="25"/>
  <c r="BG44" i="7" s="1"/>
  <c r="AK145" i="25"/>
  <c r="AJ145" i="25"/>
  <c r="AV10" i="9"/>
  <c r="AW10" i="9"/>
  <c r="AJ128" i="20"/>
  <c r="E46" i="6"/>
  <c r="AJ148" i="63"/>
  <c r="BP54" i="9" s="1"/>
  <c r="T50" i="9"/>
  <c r="AJ129" i="19"/>
  <c r="AG50" i="9"/>
  <c r="AH50" i="9"/>
  <c r="AJ164" i="55"/>
  <c r="AK164" i="55"/>
  <c r="AI164" i="55"/>
  <c r="DF14" i="7" s="1"/>
  <c r="AJ130" i="55"/>
  <c r="AI130" i="55"/>
  <c r="Q14" i="7" s="1"/>
  <c r="S14" i="7" s="1"/>
  <c r="AK130" i="55"/>
  <c r="EB14" i="9"/>
  <c r="EC14" i="9"/>
  <c r="AJ141" i="20"/>
  <c r="AX49" i="9" s="1"/>
  <c r="AN49" i="7"/>
  <c r="AM49" i="7"/>
  <c r="BB28" i="7"/>
  <c r="BC28" i="7"/>
  <c r="CA54" i="9"/>
  <c r="BZ54" i="9"/>
  <c r="AI149" i="51"/>
  <c r="BS18" i="7" s="1"/>
  <c r="DZ24" i="9"/>
  <c r="DY24" i="9"/>
  <c r="AK126" i="44"/>
  <c r="BC88" i="9"/>
  <c r="BB88" i="9"/>
  <c r="EF32" i="9"/>
  <c r="EE32" i="9"/>
  <c r="AI157" i="56"/>
  <c r="CN13" i="7" s="1"/>
  <c r="CP13" i="7" s="1"/>
  <c r="AJ157" i="56"/>
  <c r="CN13" i="9" s="1"/>
  <c r="CP13" i="9" s="1"/>
  <c r="AK157" i="56"/>
  <c r="CN71" i="9" s="1"/>
  <c r="CP71" i="9" s="1"/>
  <c r="AI143" i="56"/>
  <c r="BD13" i="7" s="1"/>
  <c r="BF13" i="7" s="1"/>
  <c r="AK143" i="56"/>
  <c r="BD71" i="9" s="1"/>
  <c r="BF71" i="9" s="1"/>
  <c r="AJ143" i="56"/>
  <c r="BD13" i="9" s="1"/>
  <c r="BF13" i="9" s="1"/>
  <c r="AI174" i="56"/>
  <c r="EJ13" i="7" s="1"/>
  <c r="EJ56" i="7" s="1"/>
  <c r="F31" i="6" s="1"/>
  <c r="AK156" i="56"/>
  <c r="Z154" i="56"/>
  <c r="AI154" i="56" s="1"/>
  <c r="AJ156" i="56"/>
  <c r="AI156" i="56"/>
  <c r="CK13" i="7" s="1"/>
  <c r="CM13" i="7" s="1"/>
  <c r="BU36" i="9"/>
  <c r="BT36" i="9"/>
  <c r="CI17" i="9"/>
  <c r="CJ17" i="9"/>
  <c r="AJ144" i="33"/>
  <c r="BG36" i="9"/>
  <c r="E41" i="6"/>
  <c r="Z125" i="40"/>
  <c r="M103" i="9"/>
  <c r="L103" i="9"/>
  <c r="M43" i="7"/>
  <c r="L43" i="7"/>
  <c r="AN12" i="9"/>
  <c r="AM12" i="9"/>
  <c r="CK87" i="9"/>
  <c r="CM87" i="9" s="1"/>
  <c r="AK154" i="40"/>
  <c r="U101" i="9"/>
  <c r="V101" i="9"/>
  <c r="AK10" i="9"/>
  <c r="AI159" i="46"/>
  <c r="CT23" i="7" s="1"/>
  <c r="CV23" i="7" s="1"/>
  <c r="AK159" i="46"/>
  <c r="CT81" i="9" s="1"/>
  <c r="CV81" i="9" s="1"/>
  <c r="AJ159" i="46"/>
  <c r="CT23" i="9" s="1"/>
  <c r="CV23" i="9" s="1"/>
  <c r="AJ151" i="46"/>
  <c r="BY23" i="9" s="1"/>
  <c r="AK151" i="46"/>
  <c r="BY81" i="9" s="1"/>
  <c r="AI151" i="46"/>
  <c r="BY23" i="7" s="1"/>
  <c r="AJ128" i="46"/>
  <c r="Z126" i="46"/>
  <c r="AI126" i="46" s="1"/>
  <c r="AK128" i="46"/>
  <c r="AK150" i="46"/>
  <c r="BV81" i="9" s="1"/>
  <c r="AI150" i="46"/>
  <c r="BV23" i="7" s="1"/>
  <c r="AJ150" i="46"/>
  <c r="BV23" i="9" s="1"/>
  <c r="AI134" i="46"/>
  <c r="AC23" i="7" s="1"/>
  <c r="AE23" i="7" s="1"/>
  <c r="AI136" i="46"/>
  <c r="AI23" i="7" s="1"/>
  <c r="AK23" i="7" s="1"/>
  <c r="AK136" i="46"/>
  <c r="AI81" i="9" s="1"/>
  <c r="AK81" i="9" s="1"/>
  <c r="AJ136" i="46"/>
  <c r="AI23" i="9" s="1"/>
  <c r="AK23" i="9" s="1"/>
  <c r="AJ153" i="46"/>
  <c r="CE23" i="9" s="1"/>
  <c r="AI153" i="46"/>
  <c r="CE23" i="7" s="1"/>
  <c r="E12" i="6"/>
  <c r="AK153" i="46"/>
  <c r="CE81" i="9" s="1"/>
  <c r="AK134" i="56"/>
  <c r="AC71" i="9" s="1"/>
  <c r="AE71" i="9" s="1"/>
  <c r="AK129" i="27"/>
  <c r="AI147" i="31"/>
  <c r="BM38" i="7" s="1"/>
  <c r="AJ147" i="31"/>
  <c r="BM38" i="9" s="1"/>
  <c r="AK147" i="31"/>
  <c r="BM96" i="9" s="1"/>
  <c r="AK149" i="54"/>
  <c r="BS73" i="9" s="1"/>
  <c r="AK145" i="47"/>
  <c r="AI145" i="47"/>
  <c r="BG22" i="7" s="1"/>
  <c r="BI22" i="7" s="1"/>
  <c r="AJ145" i="47"/>
  <c r="AS22" i="9"/>
  <c r="AT22" i="9"/>
  <c r="AS87" i="9"/>
  <c r="AT87" i="9"/>
  <c r="AS43" i="9"/>
  <c r="AT43" i="9"/>
  <c r="AM83" i="9"/>
  <c r="AN83" i="9"/>
  <c r="DC56" i="7"/>
  <c r="F21" i="6" s="1"/>
  <c r="AI125" i="54"/>
  <c r="H15" i="7" s="1"/>
  <c r="J15" i="7" s="1"/>
  <c r="DZ15" i="9"/>
  <c r="DY15" i="9"/>
  <c r="AK164" i="54"/>
  <c r="AJ164" i="54"/>
  <c r="AI164" i="54"/>
  <c r="DF15" i="7" s="1"/>
  <c r="AC125" i="42"/>
  <c r="AC176" i="42" s="1"/>
  <c r="AA53" i="7"/>
  <c r="AB53" i="7"/>
  <c r="AK132" i="57"/>
  <c r="W70" i="9" s="1"/>
  <c r="Y70" i="9" s="1"/>
  <c r="AI132" i="57"/>
  <c r="W12" i="7" s="1"/>
  <c r="Y12" i="7" s="1"/>
  <c r="AJ132" i="57"/>
  <c r="W12" i="9" s="1"/>
  <c r="Y12" i="9" s="1"/>
  <c r="CF12" i="7"/>
  <c r="CG12" i="7"/>
  <c r="EE71" i="9"/>
  <c r="EF71" i="9"/>
  <c r="AK141" i="28"/>
  <c r="AX99" i="9" s="1"/>
  <c r="DZ26" i="7"/>
  <c r="DY26" i="7"/>
  <c r="AJ133" i="39"/>
  <c r="Z30" i="9" s="1"/>
  <c r="AK146" i="36"/>
  <c r="BJ91" i="9" s="1"/>
  <c r="AJ146" i="36"/>
  <c r="BJ33" i="9" s="1"/>
  <c r="AI146" i="36"/>
  <c r="BJ33" i="7" s="1"/>
  <c r="AH39" i="9"/>
  <c r="AG39" i="9"/>
  <c r="EC79" i="9"/>
  <c r="EB79" i="9"/>
  <c r="BW21" i="7"/>
  <c r="BX21" i="7"/>
  <c r="AJ149" i="37"/>
  <c r="BS32" i="9" s="1"/>
  <c r="AK149" i="37"/>
  <c r="BS90" i="9" s="1"/>
  <c r="AI149" i="37"/>
  <c r="BS32" i="7" s="1"/>
  <c r="BU96" i="9"/>
  <c r="BT96" i="9"/>
  <c r="CJ22" i="9"/>
  <c r="CI22" i="9"/>
  <c r="CA41" i="9"/>
  <c r="BZ41" i="9"/>
  <c r="AI175" i="29"/>
  <c r="EM40" i="7" s="1"/>
  <c r="AK175" i="29"/>
  <c r="EM98" i="9" s="1"/>
  <c r="AJ175" i="29"/>
  <c r="EM40" i="9" s="1"/>
  <c r="AK146" i="38"/>
  <c r="BJ89" i="9" s="1"/>
  <c r="AJ146" i="38"/>
  <c r="BJ31" i="9" s="1"/>
  <c r="AI146" i="38"/>
  <c r="BJ31" i="7" s="1"/>
  <c r="AK131" i="58"/>
  <c r="T69" i="9" s="1"/>
  <c r="V69" i="9" s="1"/>
  <c r="AJ131" i="58"/>
  <c r="T11" i="9" s="1"/>
  <c r="V11" i="9" s="1"/>
  <c r="AI131" i="58"/>
  <c r="T11" i="7" s="1"/>
  <c r="V11" i="7" s="1"/>
  <c r="BE111" i="9"/>
  <c r="BF111" i="9"/>
  <c r="AM54" i="7"/>
  <c r="AN54" i="7"/>
  <c r="N52" i="9"/>
  <c r="AJ126" i="61"/>
  <c r="AJ174" i="51"/>
  <c r="EJ18" i="9" s="1"/>
  <c r="AK146" i="51"/>
  <c r="BJ76" i="9" s="1"/>
  <c r="BL76" i="9" s="1"/>
  <c r="AJ146" i="51"/>
  <c r="BJ18" i="9" s="1"/>
  <c r="BL18" i="9" s="1"/>
  <c r="AI146" i="51"/>
  <c r="BJ18" i="7" s="1"/>
  <c r="BL18" i="7" s="1"/>
  <c r="AK168" i="53"/>
  <c r="DR74" i="9" s="1"/>
  <c r="AK174" i="53"/>
  <c r="EJ74" i="9" s="1"/>
  <c r="CF74" i="9"/>
  <c r="CG74" i="9"/>
  <c r="AK126" i="59"/>
  <c r="N68" i="9"/>
  <c r="EC87" i="9"/>
  <c r="EB87" i="9"/>
  <c r="DK104" i="9"/>
  <c r="DJ104" i="9"/>
  <c r="AK125" i="28"/>
  <c r="AV11" i="9"/>
  <c r="AW11" i="9"/>
  <c r="K90" i="9"/>
  <c r="Z165" i="36"/>
  <c r="M98" i="9"/>
  <c r="L98" i="9"/>
  <c r="U88" i="9"/>
  <c r="V88" i="9"/>
  <c r="AJ154" i="48"/>
  <c r="AJ126" i="62"/>
  <c r="AJ128" i="55"/>
  <c r="AK49" i="7"/>
  <c r="AJ49" i="7"/>
  <c r="DY85" i="9"/>
  <c r="DZ85" i="9"/>
  <c r="CC112" i="9"/>
  <c r="CD112" i="9"/>
  <c r="AJ141" i="34"/>
  <c r="AX35" i="9" s="1"/>
  <c r="AJ129" i="54"/>
  <c r="AK38" i="9"/>
  <c r="AJ38" i="9"/>
  <c r="AJ146" i="29"/>
  <c r="BJ40" i="9" s="1"/>
  <c r="AK146" i="29"/>
  <c r="BJ98" i="9" s="1"/>
  <c r="AI146" i="29"/>
  <c r="BJ40" i="7" s="1"/>
  <c r="EF102" i="9"/>
  <c r="EE102" i="9"/>
  <c r="AJ129" i="26"/>
  <c r="EF106" i="9"/>
  <c r="EE106" i="9"/>
  <c r="AI126" i="59"/>
  <c r="Z175" i="59"/>
  <c r="AJ154" i="59"/>
  <c r="AK125" i="45"/>
  <c r="H82" i="9" s="1"/>
  <c r="J82" i="9" s="1"/>
  <c r="E18" i="6"/>
  <c r="I34" i="9"/>
  <c r="J34" i="9"/>
  <c r="EO48" i="9"/>
  <c r="EN48" i="9"/>
  <c r="G53" i="8" l="1"/>
  <c r="H14" i="8"/>
  <c r="H13" i="8" s="1"/>
  <c r="AJ56" i="9"/>
  <c r="AJ124" i="47"/>
  <c r="AJ123" i="47" s="1"/>
  <c r="BC56" i="7"/>
  <c r="G51" i="6" s="1"/>
  <c r="AJ126" i="19"/>
  <c r="N50" i="9"/>
  <c r="BQ51" i="7"/>
  <c r="BR51" i="7"/>
  <c r="AJ128" i="31"/>
  <c r="N38" i="9" s="1"/>
  <c r="P92" i="9"/>
  <c r="EQ48" i="7"/>
  <c r="AJ176" i="62"/>
  <c r="CM56" i="7"/>
  <c r="G15" i="6" s="1"/>
  <c r="AP56" i="7"/>
  <c r="H47" i="6" s="1"/>
  <c r="AK125" i="55"/>
  <c r="H72" i="9" s="1"/>
  <c r="J72" i="9" s="1"/>
  <c r="DV114" i="9"/>
  <c r="CK56" i="7"/>
  <c r="F15" i="6" s="1"/>
  <c r="I15" i="6" s="1"/>
  <c r="L15" i="6" s="1"/>
  <c r="AE56" i="7"/>
  <c r="G41" i="6" s="1"/>
  <c r="AJ163" i="32"/>
  <c r="AJ176" i="32" s="1"/>
  <c r="AJ147" i="56"/>
  <c r="BM13" i="9" s="1"/>
  <c r="BO13" i="9" s="1"/>
  <c r="AJ141" i="49"/>
  <c r="AX20" i="9" s="1"/>
  <c r="AZ20" i="9" s="1"/>
  <c r="AF56" i="7"/>
  <c r="F43" i="6" s="1"/>
  <c r="AI175" i="45"/>
  <c r="EM24" i="7" s="1"/>
  <c r="EO24" i="7" s="1"/>
  <c r="G31" i="8"/>
  <c r="EL80" i="9"/>
  <c r="AJ124" i="54"/>
  <c r="AJ174" i="46"/>
  <c r="EJ23" i="9" s="1"/>
  <c r="EL23" i="9" s="1"/>
  <c r="G21" i="8"/>
  <c r="H32" i="8"/>
  <c r="AK124" i="47"/>
  <c r="AK125" i="59"/>
  <c r="H68" i="9" s="1"/>
  <c r="J68" i="9" s="1"/>
  <c r="AJ114" i="9"/>
  <c r="AJ154" i="51"/>
  <c r="ER55" i="7"/>
  <c r="AJ149" i="50"/>
  <c r="BS19" i="9" s="1"/>
  <c r="BT19" i="9" s="1"/>
  <c r="AJ129" i="33"/>
  <c r="BQ97" i="9"/>
  <c r="N74" i="9"/>
  <c r="P74" i="9" s="1"/>
  <c r="AK125" i="54"/>
  <c r="H73" i="9" s="1"/>
  <c r="J73" i="9" s="1"/>
  <c r="AJ147" i="63"/>
  <c r="BM54" i="9" s="1"/>
  <c r="AK125" i="44"/>
  <c r="H83" i="9" s="1"/>
  <c r="J83" i="9" s="1"/>
  <c r="BU69" i="9"/>
  <c r="V105" i="9"/>
  <c r="U105" i="9"/>
  <c r="AK144" i="64"/>
  <c r="BG113" i="9"/>
  <c r="DG47" i="7"/>
  <c r="DH47" i="7"/>
  <c r="BL34" i="9"/>
  <c r="BK34" i="9"/>
  <c r="BT75" i="9"/>
  <c r="BU75" i="9"/>
  <c r="BG51" i="9"/>
  <c r="AJ144" i="18"/>
  <c r="AK163" i="64"/>
  <c r="DF113" i="9"/>
  <c r="DH113" i="9" s="1"/>
  <c r="BT17" i="7"/>
  <c r="BU17" i="7"/>
  <c r="BI52" i="9"/>
  <c r="BH52" i="9"/>
  <c r="BO34" i="9"/>
  <c r="BN34" i="9"/>
  <c r="AK165" i="61"/>
  <c r="AI165" i="61"/>
  <c r="DI52" i="7" s="1"/>
  <c r="AJ165" i="61"/>
  <c r="DI52" i="9" s="1"/>
  <c r="BR107" i="9"/>
  <c r="BQ107" i="9"/>
  <c r="BH34" i="7"/>
  <c r="BI34" i="7"/>
  <c r="DG36" i="9"/>
  <c r="DH36" i="9"/>
  <c r="AA175" i="42"/>
  <c r="AA176" i="42"/>
  <c r="BT43" i="9"/>
  <c r="BU43" i="9"/>
  <c r="BQ109" i="9"/>
  <c r="BR109" i="9"/>
  <c r="L51" i="9"/>
  <c r="M51" i="9"/>
  <c r="J90" i="9"/>
  <c r="I90" i="9"/>
  <c r="BL51" i="7"/>
  <c r="ER51" i="7" s="1"/>
  <c r="BK51" i="7"/>
  <c r="BU10" i="7"/>
  <c r="BT10" i="7"/>
  <c r="EK25" i="7"/>
  <c r="EL25" i="7"/>
  <c r="AK125" i="51"/>
  <c r="H76" i="9" s="1"/>
  <c r="J76" i="9" s="1"/>
  <c r="EP95" i="9"/>
  <c r="CI114" i="9"/>
  <c r="AJ124" i="53"/>
  <c r="AJ124" i="55"/>
  <c r="EP55" i="7"/>
  <c r="AK125" i="47"/>
  <c r="H80" i="9" s="1"/>
  <c r="J80" i="9" s="1"/>
  <c r="DD56" i="7"/>
  <c r="H21" i="6" s="1"/>
  <c r="P50" i="7"/>
  <c r="O50" i="7"/>
  <c r="BT51" i="9"/>
  <c r="BU51" i="9"/>
  <c r="P51" i="9"/>
  <c r="O51" i="9"/>
  <c r="BR68" i="9"/>
  <c r="BQ68" i="9"/>
  <c r="DF47" i="9"/>
  <c r="DI24" i="9"/>
  <c r="DK24" i="9" s="1"/>
  <c r="AJ163" i="45"/>
  <c r="EK91" i="9"/>
  <c r="EL91" i="9"/>
  <c r="BQ101" i="9"/>
  <c r="BR101" i="9"/>
  <c r="BQ10" i="9"/>
  <c r="BR10" i="9"/>
  <c r="BR56" i="9" s="1"/>
  <c r="BG92" i="9"/>
  <c r="AK144" i="35"/>
  <c r="AK176" i="35" s="1"/>
  <c r="BT43" i="7"/>
  <c r="BU43" i="7"/>
  <c r="BG47" i="9"/>
  <c r="AJ144" i="22"/>
  <c r="DI49" i="9"/>
  <c r="AJ163" i="20"/>
  <c r="BQ51" i="9"/>
  <c r="BR51" i="9"/>
  <c r="DG94" i="9"/>
  <c r="DH94" i="9"/>
  <c r="BK51" i="9"/>
  <c r="BL51" i="9"/>
  <c r="BU68" i="9"/>
  <c r="BT68" i="9"/>
  <c r="Z176" i="45"/>
  <c r="AI176" i="45" s="1"/>
  <c r="DI48" i="9"/>
  <c r="AJ163" i="21"/>
  <c r="EL83" i="9"/>
  <c r="EK83" i="9"/>
  <c r="AF56" i="9"/>
  <c r="BU51" i="7"/>
  <c r="BT51" i="7"/>
  <c r="N109" i="9"/>
  <c r="AK126" i="18"/>
  <c r="AK176" i="18" s="1"/>
  <c r="DF105" i="9"/>
  <c r="BG109" i="9"/>
  <c r="AK144" i="18"/>
  <c r="BN34" i="7"/>
  <c r="BO34" i="7"/>
  <c r="BU93" i="9"/>
  <c r="BT93" i="9"/>
  <c r="BU84" i="9"/>
  <c r="BT84" i="9"/>
  <c r="BR49" i="7"/>
  <c r="BQ49" i="7"/>
  <c r="BQ56" i="7" s="1"/>
  <c r="H7" i="6" s="1"/>
  <c r="BT101" i="9"/>
  <c r="BU101" i="9"/>
  <c r="BH47" i="7"/>
  <c r="BI47" i="7"/>
  <c r="DI107" i="9"/>
  <c r="AK163" i="20"/>
  <c r="BU10" i="9"/>
  <c r="BT10" i="9"/>
  <c r="AL56" i="7"/>
  <c r="F46" i="6" s="1"/>
  <c r="DW56" i="9"/>
  <c r="H109" i="9"/>
  <c r="N56" i="7"/>
  <c r="F34" i="6" s="1"/>
  <c r="F32" i="6" s="1"/>
  <c r="X88" i="9"/>
  <c r="AK175" i="47"/>
  <c r="EM80" i="9" s="1"/>
  <c r="EO80" i="9" s="1"/>
  <c r="CZ56" i="7"/>
  <c r="F20" i="6" s="1"/>
  <c r="ED114" i="9"/>
  <c r="AK176" i="33"/>
  <c r="AK154" i="51"/>
  <c r="EL90" i="9"/>
  <c r="AK128" i="37"/>
  <c r="N90" i="9" s="1"/>
  <c r="P90" i="9" s="1"/>
  <c r="DW56" i="7"/>
  <c r="G26" i="6" s="1"/>
  <c r="AK149" i="50"/>
  <c r="BS77" i="9" s="1"/>
  <c r="AJ144" i="45"/>
  <c r="AJ134" i="46"/>
  <c r="AC23" i="9" s="1"/>
  <c r="AE23" i="9" s="1"/>
  <c r="AE56" i="9" s="1"/>
  <c r="CV56" i="7"/>
  <c r="G18" i="6" s="1"/>
  <c r="AK149" i="51"/>
  <c r="BS76" i="9" s="1"/>
  <c r="AK141" i="50"/>
  <c r="AX77" i="9" s="1"/>
  <c r="AZ77" i="9" s="1"/>
  <c r="AK125" i="53"/>
  <c r="H74" i="9" s="1"/>
  <c r="J74" i="9" s="1"/>
  <c r="EP39" i="7"/>
  <c r="AU56" i="9"/>
  <c r="AJ125" i="51"/>
  <c r="H18" i="9" s="1"/>
  <c r="J18" i="9" s="1"/>
  <c r="DB56" i="7"/>
  <c r="G20" i="6" s="1"/>
  <c r="I20" i="6" s="1"/>
  <c r="L20" i="6" s="1"/>
  <c r="G33" i="8"/>
  <c r="CJ114" i="9"/>
  <c r="DW114" i="9"/>
  <c r="AJ126" i="22"/>
  <c r="H51" i="8"/>
  <c r="E56" i="6"/>
  <c r="AK124" i="53"/>
  <c r="E74" i="9" s="1"/>
  <c r="AK149" i="46"/>
  <c r="BS81" i="9" s="1"/>
  <c r="AK129" i="39"/>
  <c r="Z175" i="52"/>
  <c r="AJ175" i="52" s="1"/>
  <c r="EM17" i="9" s="1"/>
  <c r="EO17" i="9" s="1"/>
  <c r="ER48" i="7"/>
  <c r="AJ125" i="59"/>
  <c r="H10" i="9" s="1"/>
  <c r="AJ128" i="37"/>
  <c r="N32" i="9" s="1"/>
  <c r="DE56" i="7"/>
  <c r="G21" i="6" s="1"/>
  <c r="AJ124" i="58"/>
  <c r="DV56" i="7"/>
  <c r="H26" i="6" s="1"/>
  <c r="EQ42" i="7"/>
  <c r="CZ56" i="9"/>
  <c r="AK157" i="50"/>
  <c r="CN77" i="9" s="1"/>
  <c r="CP77" i="9" s="1"/>
  <c r="AK147" i="63"/>
  <c r="BM112" i="9" s="1"/>
  <c r="N108" i="9"/>
  <c r="AK126" i="19"/>
  <c r="BT109" i="9"/>
  <c r="BU109" i="9"/>
  <c r="P51" i="7"/>
  <c r="O51" i="7"/>
  <c r="BH110" i="9"/>
  <c r="BI110" i="9"/>
  <c r="AI165" i="22"/>
  <c r="DI47" i="7" s="1"/>
  <c r="AJ165" i="22"/>
  <c r="DI47" i="9" s="1"/>
  <c r="AK165" i="22"/>
  <c r="DI105" i="9" s="1"/>
  <c r="BL34" i="7"/>
  <c r="BK34" i="7"/>
  <c r="BR43" i="9"/>
  <c r="BQ43" i="9"/>
  <c r="BI51" i="7"/>
  <c r="BH51" i="7"/>
  <c r="AJ163" i="64"/>
  <c r="AJ176" i="64" s="1"/>
  <c r="DF55" i="9"/>
  <c r="DH55" i="9" s="1"/>
  <c r="ER55" i="9" s="1"/>
  <c r="AJ149" i="52"/>
  <c r="BS17" i="9" s="1"/>
  <c r="BN92" i="9"/>
  <c r="BO92" i="9"/>
  <c r="DI82" i="9"/>
  <c r="DK82" i="9" s="1"/>
  <c r="AK163" i="45"/>
  <c r="BQ43" i="7"/>
  <c r="BR43" i="7"/>
  <c r="DH52" i="7"/>
  <c r="DG52" i="7"/>
  <c r="EP52" i="7"/>
  <c r="BQ49" i="9"/>
  <c r="BR49" i="9"/>
  <c r="BG34" i="9"/>
  <c r="AJ144" i="35"/>
  <c r="AJ176" i="35" s="1"/>
  <c r="BI105" i="9"/>
  <c r="BH105" i="9"/>
  <c r="DK49" i="7"/>
  <c r="DJ49" i="7"/>
  <c r="AJ126" i="18"/>
  <c r="AJ176" i="18" s="1"/>
  <c r="BL109" i="9"/>
  <c r="BK109" i="9"/>
  <c r="DJ48" i="7"/>
  <c r="DK48" i="7"/>
  <c r="EL25" i="9"/>
  <c r="EK25" i="9"/>
  <c r="AJ165" i="52"/>
  <c r="DI17" i="9" s="1"/>
  <c r="DK17" i="9" s="1"/>
  <c r="AI165" i="52"/>
  <c r="DI17" i="7" s="1"/>
  <c r="DK17" i="7" s="1"/>
  <c r="AK165" i="52"/>
  <c r="DI75" i="9" s="1"/>
  <c r="DK75" i="9" s="1"/>
  <c r="AJ123" i="54"/>
  <c r="E15" i="9"/>
  <c r="G63" i="8"/>
  <c r="J54" i="8"/>
  <c r="H30" i="8"/>
  <c r="EQ53" i="7"/>
  <c r="H63" i="8"/>
  <c r="E12" i="9"/>
  <c r="G52" i="8"/>
  <c r="BK40" i="9"/>
  <c r="BL40" i="9"/>
  <c r="AJ126" i="55"/>
  <c r="N14" i="9"/>
  <c r="P14" i="9" s="1"/>
  <c r="AJ165" i="36"/>
  <c r="DI33" i="9" s="1"/>
  <c r="DK33" i="9" s="1"/>
  <c r="AK165" i="36"/>
  <c r="DI91" i="9" s="1"/>
  <c r="DK91" i="9" s="1"/>
  <c r="AI165" i="36"/>
  <c r="DI33" i="7" s="1"/>
  <c r="DK33" i="7" s="1"/>
  <c r="P68" i="9"/>
  <c r="BU32" i="9"/>
  <c r="BT32" i="9"/>
  <c r="BO38" i="7"/>
  <c r="BN38" i="7"/>
  <c r="E88" i="9"/>
  <c r="AZ99" i="9"/>
  <c r="AY99" i="9"/>
  <c r="AJ163" i="54"/>
  <c r="DF15" i="9"/>
  <c r="BT73" i="9"/>
  <c r="BU73" i="9"/>
  <c r="DH101" i="9"/>
  <c r="DG101" i="9"/>
  <c r="BX77" i="9"/>
  <c r="BW77" i="9"/>
  <c r="BL112" i="9"/>
  <c r="BK112" i="9"/>
  <c r="AZ112" i="9"/>
  <c r="AY112" i="9"/>
  <c r="EN35" i="9"/>
  <c r="EO35" i="9"/>
  <c r="AK165" i="41"/>
  <c r="DI86" i="9" s="1"/>
  <c r="DK86" i="9" s="1"/>
  <c r="AJ165" i="41"/>
  <c r="DI28" i="9" s="1"/>
  <c r="DK28" i="9" s="1"/>
  <c r="AI165" i="41"/>
  <c r="DI28" i="7" s="1"/>
  <c r="DK28" i="7" s="1"/>
  <c r="AK165" i="42"/>
  <c r="DI85" i="9" s="1"/>
  <c r="DK85" i="9" s="1"/>
  <c r="AJ165" i="42"/>
  <c r="DI27" i="9" s="1"/>
  <c r="DK27" i="9" s="1"/>
  <c r="AI165" i="42"/>
  <c r="DI27" i="7" s="1"/>
  <c r="DK27" i="7" s="1"/>
  <c r="AK144" i="54"/>
  <c r="BG73" i="9"/>
  <c r="BI73" i="9" s="1"/>
  <c r="BN30" i="7"/>
  <c r="BO30" i="7"/>
  <c r="BK108" i="9"/>
  <c r="BL108" i="9"/>
  <c r="DF38" i="9"/>
  <c r="EP38" i="9" s="1"/>
  <c r="AJ163" i="31"/>
  <c r="G28" i="7"/>
  <c r="F28" i="7"/>
  <c r="AK146" i="52"/>
  <c r="BJ75" i="9" s="1"/>
  <c r="BL75" i="9" s="1"/>
  <c r="AJ146" i="52"/>
  <c r="BJ17" i="9" s="1"/>
  <c r="BL17" i="9" s="1"/>
  <c r="AI146" i="52"/>
  <c r="BJ17" i="7" s="1"/>
  <c r="BL17" i="7" s="1"/>
  <c r="AJ175" i="23"/>
  <c r="EM46" i="9" s="1"/>
  <c r="AK175" i="23"/>
  <c r="EM104" i="9" s="1"/>
  <c r="AI175" i="23"/>
  <c r="EM46" i="7" s="1"/>
  <c r="I109" i="9"/>
  <c r="EP109" i="9"/>
  <c r="J109" i="9"/>
  <c r="BT50" i="9"/>
  <c r="BU50" i="9"/>
  <c r="DF74" i="9"/>
  <c r="AK163" i="53"/>
  <c r="AJ128" i="34"/>
  <c r="BT104" i="9"/>
  <c r="BU104" i="9"/>
  <c r="DG37" i="9"/>
  <c r="DH37" i="9"/>
  <c r="G82" i="9"/>
  <c r="F82" i="9"/>
  <c r="EQ82" i="9" s="1"/>
  <c r="EL20" i="7"/>
  <c r="EK20" i="7"/>
  <c r="BZ20" i="9"/>
  <c r="BZ56" i="9" s="1"/>
  <c r="CA20" i="9"/>
  <c r="BL45" i="7"/>
  <c r="BK45" i="7"/>
  <c r="BH90" i="9"/>
  <c r="BI90" i="9"/>
  <c r="N76" i="9"/>
  <c r="P76" i="9" s="1"/>
  <c r="AK126" i="51"/>
  <c r="F42" i="8"/>
  <c r="L96" i="9"/>
  <c r="M96" i="9"/>
  <c r="I26" i="6"/>
  <c r="L26" i="6" s="1"/>
  <c r="AW17" i="9"/>
  <c r="AV17" i="9"/>
  <c r="DF25" i="9"/>
  <c r="AJ163" i="44"/>
  <c r="EO36" i="9"/>
  <c r="EN36" i="9"/>
  <c r="CO78" i="9"/>
  <c r="CP78" i="9"/>
  <c r="BL104" i="9"/>
  <c r="BK104" i="9"/>
  <c r="EH71" i="9"/>
  <c r="EI71" i="9"/>
  <c r="EB19" i="7"/>
  <c r="EC19" i="7"/>
  <c r="EF17" i="7"/>
  <c r="EE17" i="7"/>
  <c r="M35" i="9"/>
  <c r="L35" i="9"/>
  <c r="BI45" i="7"/>
  <c r="BH45" i="7"/>
  <c r="EP45" i="7"/>
  <c r="CT56" i="7"/>
  <c r="F18" i="6" s="1"/>
  <c r="I18" i="6" s="1"/>
  <c r="BO40" i="9"/>
  <c r="BN40" i="9"/>
  <c r="EL72" i="9"/>
  <c r="EK72" i="9"/>
  <c r="G10" i="7"/>
  <c r="F10" i="7"/>
  <c r="H41" i="9"/>
  <c r="AJ123" i="28"/>
  <c r="BG76" i="9"/>
  <c r="BI76" i="9" s="1"/>
  <c r="AK144" i="51"/>
  <c r="G8" i="8"/>
  <c r="BR32" i="9"/>
  <c r="BQ32" i="9"/>
  <c r="CR23" i="9"/>
  <c r="CS23" i="9"/>
  <c r="E22" i="6"/>
  <c r="Y10" i="9"/>
  <c r="EK19" i="7"/>
  <c r="EL19" i="7"/>
  <c r="CS19" i="7"/>
  <c r="CR19" i="7"/>
  <c r="BG54" i="9"/>
  <c r="AJ144" i="63"/>
  <c r="BI111" i="9"/>
  <c r="BH111" i="9"/>
  <c r="BM49" i="9"/>
  <c r="AJ144" i="20"/>
  <c r="DH93" i="9"/>
  <c r="DG93" i="9"/>
  <c r="DJ109" i="9"/>
  <c r="DK109" i="9"/>
  <c r="BG72" i="9"/>
  <c r="BI72" i="9" s="1"/>
  <c r="AK144" i="55"/>
  <c r="EN103" i="9"/>
  <c r="EO103" i="9"/>
  <c r="BY56" i="9"/>
  <c r="AI175" i="48"/>
  <c r="EM21" i="7" s="1"/>
  <c r="EO21" i="7" s="1"/>
  <c r="L38" i="9"/>
  <c r="M38" i="9"/>
  <c r="BH50" i="7"/>
  <c r="BI50" i="7"/>
  <c r="AK175" i="52"/>
  <c r="EM75" i="9" s="1"/>
  <c r="EO75" i="9" s="1"/>
  <c r="AI175" i="52"/>
  <c r="EM17" i="7" s="1"/>
  <c r="EO17" i="7" s="1"/>
  <c r="EB17" i="9"/>
  <c r="EC17" i="9"/>
  <c r="DF87" i="9"/>
  <c r="AK163" i="40"/>
  <c r="DT76" i="9"/>
  <c r="DS76" i="9"/>
  <c r="L102" i="9"/>
  <c r="M102" i="9"/>
  <c r="DH104" i="9"/>
  <c r="DG104" i="9"/>
  <c r="DK111" i="9"/>
  <c r="DJ111" i="9"/>
  <c r="BG27" i="9"/>
  <c r="BI27" i="9" s="1"/>
  <c r="AJ144" i="42"/>
  <c r="BG99" i="9"/>
  <c r="AK144" i="28"/>
  <c r="CG20" i="9"/>
  <c r="CF20" i="9"/>
  <c r="EE20" i="7"/>
  <c r="EF20" i="7"/>
  <c r="EF56" i="7" s="1"/>
  <c r="G29" i="6" s="1"/>
  <c r="EB20" i="7"/>
  <c r="EC20" i="7"/>
  <c r="EO109" i="9"/>
  <c r="EN109" i="9"/>
  <c r="BK89" i="9"/>
  <c r="BL89" i="9"/>
  <c r="BL33" i="9"/>
  <c r="BK33" i="9"/>
  <c r="DH15" i="7"/>
  <c r="DG15" i="7"/>
  <c r="BG80" i="9"/>
  <c r="BI80" i="9" s="1"/>
  <c r="AK144" i="47"/>
  <c r="BZ81" i="9"/>
  <c r="CA81" i="9"/>
  <c r="BT76" i="9"/>
  <c r="BU76" i="9"/>
  <c r="AJ129" i="55"/>
  <c r="Q14" i="9"/>
  <c r="S14" i="9" s="1"/>
  <c r="BI44" i="7"/>
  <c r="BH44" i="7"/>
  <c r="BZ19" i="7"/>
  <c r="CA19" i="7"/>
  <c r="AN19" i="7"/>
  <c r="AM19" i="7"/>
  <c r="BG10" i="9"/>
  <c r="AJ144" i="59"/>
  <c r="AZ35" i="9"/>
  <c r="AY35" i="9"/>
  <c r="EK74" i="9"/>
  <c r="EL74" i="9"/>
  <c r="EO40" i="9"/>
  <c r="EN40" i="9"/>
  <c r="BL91" i="9"/>
  <c r="BK91" i="9"/>
  <c r="I21" i="6"/>
  <c r="L21" i="6" s="1"/>
  <c r="CF23" i="7"/>
  <c r="CG23" i="7"/>
  <c r="BW23" i="9"/>
  <c r="BX23" i="9"/>
  <c r="CA23" i="9"/>
  <c r="BZ23" i="9"/>
  <c r="CK71" i="9"/>
  <c r="CM71" i="9" s="1"/>
  <c r="AK154" i="56"/>
  <c r="DH14" i="7"/>
  <c r="DG14" i="7"/>
  <c r="DT19" i="9"/>
  <c r="DS19" i="9"/>
  <c r="AN77" i="9"/>
  <c r="AM77" i="9"/>
  <c r="AS19" i="9"/>
  <c r="AT19" i="9"/>
  <c r="AK144" i="59"/>
  <c r="BG68" i="9"/>
  <c r="DD97" i="9"/>
  <c r="DE97" i="9"/>
  <c r="DE114" i="9" s="1"/>
  <c r="BG28" i="9"/>
  <c r="BI28" i="9" s="1"/>
  <c r="AJ144" i="41"/>
  <c r="DF39" i="9"/>
  <c r="AJ163" i="30"/>
  <c r="AJ176" i="30" s="1"/>
  <c r="EN54" i="9"/>
  <c r="EO54" i="9"/>
  <c r="CS20" i="7"/>
  <c r="CR20" i="7"/>
  <c r="BN46" i="7"/>
  <c r="BO46" i="7"/>
  <c r="BN41" i="9"/>
  <c r="BO41" i="9"/>
  <c r="EN90" i="9"/>
  <c r="EO90" i="9"/>
  <c r="BO50" i="7"/>
  <c r="BN50" i="7"/>
  <c r="DY17" i="7"/>
  <c r="DZ17" i="7"/>
  <c r="CM11" i="9"/>
  <c r="EE77" i="9"/>
  <c r="EF77" i="9"/>
  <c r="BH32" i="9"/>
  <c r="BI32" i="9"/>
  <c r="EN49" i="7"/>
  <c r="EQ49" i="7" s="1"/>
  <c r="EO49" i="7"/>
  <c r="ER49" i="7" s="1"/>
  <c r="EN34" i="9"/>
  <c r="EO34" i="9"/>
  <c r="BU15" i="9"/>
  <c r="BT15" i="9"/>
  <c r="EB23" i="7"/>
  <c r="EC23" i="7"/>
  <c r="AK146" i="46"/>
  <c r="BJ81" i="9" s="1"/>
  <c r="BL81" i="9" s="1"/>
  <c r="AI146" i="46"/>
  <c r="BJ23" i="7" s="1"/>
  <c r="BL23" i="7" s="1"/>
  <c r="AJ146" i="46"/>
  <c r="BJ23" i="9" s="1"/>
  <c r="BL23" i="9" s="1"/>
  <c r="DS13" i="9"/>
  <c r="DT13" i="9"/>
  <c r="BU54" i="9"/>
  <c r="BT54" i="9"/>
  <c r="CF77" i="9"/>
  <c r="CG77" i="9"/>
  <c r="BF96" i="9"/>
  <c r="BE96" i="9"/>
  <c r="AK123" i="53"/>
  <c r="BO10" i="7"/>
  <c r="AI175" i="22"/>
  <c r="EM47" i="7" s="1"/>
  <c r="AK175" i="22"/>
  <c r="EM105" i="9" s="1"/>
  <c r="AJ175" i="22"/>
  <c r="EM47" i="9" s="1"/>
  <c r="DG26" i="9"/>
  <c r="DH26" i="9"/>
  <c r="BL88" i="9"/>
  <c r="BK88" i="9"/>
  <c r="DF22" i="9"/>
  <c r="AJ163" i="47"/>
  <c r="CO17" i="7"/>
  <c r="CP17" i="7"/>
  <c r="EL75" i="9"/>
  <c r="EK75" i="9"/>
  <c r="I33" i="9"/>
  <c r="J33" i="9"/>
  <c r="AO56" i="9"/>
  <c r="BU30" i="9"/>
  <c r="BT30" i="9"/>
  <c r="BK39" i="9"/>
  <c r="BL39" i="9"/>
  <c r="N16" i="9"/>
  <c r="P16" i="9" s="1"/>
  <c r="AJ126" i="53"/>
  <c r="EO37" i="7"/>
  <c r="ER37" i="7" s="1"/>
  <c r="EN37" i="7"/>
  <c r="EQ37" i="7" s="1"/>
  <c r="EP37" i="7"/>
  <c r="G24" i="9"/>
  <c r="ER24" i="9" s="1"/>
  <c r="EP24" i="9"/>
  <c r="F24" i="9"/>
  <c r="EQ24" i="9" s="1"/>
  <c r="G14" i="8"/>
  <c r="G13" i="8" s="1"/>
  <c r="O54" i="9"/>
  <c r="P54" i="9"/>
  <c r="CO85" i="9"/>
  <c r="CP85" i="9"/>
  <c r="P30" i="9"/>
  <c r="O30" i="9"/>
  <c r="E80" i="9"/>
  <c r="BG40" i="9"/>
  <c r="AJ144" i="29"/>
  <c r="AJ176" i="29" s="1"/>
  <c r="J10" i="9"/>
  <c r="O90" i="9"/>
  <c r="AJ144" i="38"/>
  <c r="BG31" i="9"/>
  <c r="AA56" i="7"/>
  <c r="H40" i="6" s="1"/>
  <c r="BL38" i="9"/>
  <c r="BK38" i="9"/>
  <c r="EF81" i="9"/>
  <c r="EE81" i="9"/>
  <c r="AN23" i="7"/>
  <c r="AM23" i="7"/>
  <c r="AW23" i="7"/>
  <c r="AV23" i="7"/>
  <c r="AK56" i="7"/>
  <c r="G45" i="6" s="1"/>
  <c r="M101" i="9"/>
  <c r="L101" i="9"/>
  <c r="EO50" i="9"/>
  <c r="EN50" i="9"/>
  <c r="AU56" i="7"/>
  <c r="F49" i="6" s="1"/>
  <c r="V10" i="9"/>
  <c r="BK44" i="7"/>
  <c r="BL44" i="7"/>
  <c r="AV19" i="9"/>
  <c r="AW19" i="9"/>
  <c r="L56" i="7"/>
  <c r="H33" i="6" s="1"/>
  <c r="BI53" i="9"/>
  <c r="BH53" i="9"/>
  <c r="BH93" i="9"/>
  <c r="BI93" i="9"/>
  <c r="BH48" i="9"/>
  <c r="BI48" i="9"/>
  <c r="DH11" i="7"/>
  <c r="DG11" i="7"/>
  <c r="DH44" i="7"/>
  <c r="DG44" i="7"/>
  <c r="AY56" i="7"/>
  <c r="H50" i="6" s="1"/>
  <c r="G21" i="7"/>
  <c r="F21" i="7"/>
  <c r="BH101" i="9"/>
  <c r="BI101" i="9"/>
  <c r="CF17" i="7"/>
  <c r="CF56" i="7" s="1"/>
  <c r="H12" i="6" s="1"/>
  <c r="CG17" i="7"/>
  <c r="DH43" i="9"/>
  <c r="DG43" i="9"/>
  <c r="E11" i="9"/>
  <c r="AN71" i="9"/>
  <c r="AM71" i="9"/>
  <c r="AJ144" i="56"/>
  <c r="BG13" i="9"/>
  <c r="BI13" i="9" s="1"/>
  <c r="BL41" i="9"/>
  <c r="BK41" i="9"/>
  <c r="DS20" i="7"/>
  <c r="DT20" i="7"/>
  <c r="EO91" i="9"/>
  <c r="EN91" i="9"/>
  <c r="R36" i="9"/>
  <c r="S36" i="9"/>
  <c r="ER36" i="9" s="1"/>
  <c r="E85" i="9"/>
  <c r="BO103" i="9"/>
  <c r="BN103" i="9"/>
  <c r="EN39" i="7"/>
  <c r="EO39" i="7"/>
  <c r="DF27" i="9"/>
  <c r="AJ163" i="42"/>
  <c r="AB56" i="7"/>
  <c r="G40" i="6" s="1"/>
  <c r="CP84" i="9"/>
  <c r="CO84" i="9"/>
  <c r="BU89" i="9"/>
  <c r="BT89" i="9"/>
  <c r="BG30" i="9"/>
  <c r="AJ144" i="39"/>
  <c r="BZ75" i="9"/>
  <c r="CA75" i="9"/>
  <c r="CA114" i="9" s="1"/>
  <c r="BO97" i="9"/>
  <c r="BN97" i="9"/>
  <c r="E48" i="8"/>
  <c r="I48" i="8" s="1"/>
  <c r="DD114" i="9"/>
  <c r="ER24" i="7"/>
  <c r="AI124" i="49"/>
  <c r="E20" i="7" s="1"/>
  <c r="CK20" i="9"/>
  <c r="CM20" i="9" s="1"/>
  <c r="AJ154" i="49"/>
  <c r="AS78" i="9"/>
  <c r="AT78" i="9"/>
  <c r="CK17" i="9"/>
  <c r="CM17" i="9" s="1"/>
  <c r="AJ154" i="52"/>
  <c r="I31" i="9"/>
  <c r="J31" i="9"/>
  <c r="EO53" i="7"/>
  <c r="ER53" i="7" s="1"/>
  <c r="EN53" i="7"/>
  <c r="DG33" i="7"/>
  <c r="DH33" i="7"/>
  <c r="EL76" i="9"/>
  <c r="EK76" i="9"/>
  <c r="BO31" i="9"/>
  <c r="BN31" i="9"/>
  <c r="BG91" i="9"/>
  <c r="AK144" i="36"/>
  <c r="AI175" i="54"/>
  <c r="EM15" i="7" s="1"/>
  <c r="EO15" i="7" s="1"/>
  <c r="DY23" i="9"/>
  <c r="DZ23" i="9"/>
  <c r="CO23" i="7"/>
  <c r="CP23" i="7"/>
  <c r="AI125" i="46"/>
  <c r="H23" i="7" s="1"/>
  <c r="J23" i="7" s="1"/>
  <c r="CK81" i="9"/>
  <c r="CM81" i="9" s="1"/>
  <c r="AK154" i="46"/>
  <c r="CB56" i="7"/>
  <c r="F11" i="6" s="1"/>
  <c r="E87" i="9"/>
  <c r="N13" i="9"/>
  <c r="P13" i="9" s="1"/>
  <c r="AJ126" i="56"/>
  <c r="AK124" i="56"/>
  <c r="AI124" i="56"/>
  <c r="E13" i="7" s="1"/>
  <c r="AJ124" i="56"/>
  <c r="AK129" i="59"/>
  <c r="Q68" i="9"/>
  <c r="BN44" i="7"/>
  <c r="BO44" i="7"/>
  <c r="CK19" i="9"/>
  <c r="CM19" i="9" s="1"/>
  <c r="AJ147" i="50"/>
  <c r="BM19" i="9" s="1"/>
  <c r="BO19" i="9" s="1"/>
  <c r="AK147" i="50"/>
  <c r="BM77" i="9" s="1"/>
  <c r="BO77" i="9" s="1"/>
  <c r="AI147" i="50"/>
  <c r="BM19" i="7" s="1"/>
  <c r="BO19" i="7" s="1"/>
  <c r="DZ77" i="9"/>
  <c r="DY77" i="9"/>
  <c r="BO54" i="9"/>
  <c r="BN54" i="9"/>
  <c r="AP56" i="9"/>
  <c r="AK144" i="53"/>
  <c r="BG74" i="9"/>
  <c r="BI74" i="9" s="1"/>
  <c r="AI131" i="56"/>
  <c r="T13" i="7" s="1"/>
  <c r="V13" i="7" s="1"/>
  <c r="AJ131" i="56"/>
  <c r="T13" i="9" s="1"/>
  <c r="V13" i="9" s="1"/>
  <c r="AK131" i="56"/>
  <c r="T71" i="9" s="1"/>
  <c r="V71" i="9" s="1"/>
  <c r="E38" i="6"/>
  <c r="AK144" i="43"/>
  <c r="BG84" i="9"/>
  <c r="BI84" i="9" s="1"/>
  <c r="BI37" i="9"/>
  <c r="BH37" i="9"/>
  <c r="CE56" i="9"/>
  <c r="I30" i="7"/>
  <c r="I56" i="7" s="1"/>
  <c r="J30" i="7"/>
  <c r="DF112" i="9"/>
  <c r="AI165" i="46"/>
  <c r="DI23" i="7" s="1"/>
  <c r="DK23" i="7" s="1"/>
  <c r="AJ165" i="46"/>
  <c r="DI23" i="9" s="1"/>
  <c r="DK23" i="9" s="1"/>
  <c r="AK165" i="46"/>
  <c r="DI81" i="9" s="1"/>
  <c r="DK81" i="9" s="1"/>
  <c r="DF90" i="9"/>
  <c r="Y35" i="9"/>
  <c r="X35" i="9"/>
  <c r="DF21" i="9"/>
  <c r="BG79" i="9"/>
  <c r="BI79" i="9" s="1"/>
  <c r="AK144" i="48"/>
  <c r="CS17" i="7"/>
  <c r="CR17" i="7"/>
  <c r="CV32" i="9"/>
  <c r="CV56" i="9" s="1"/>
  <c r="CU32" i="9"/>
  <c r="DJ103" i="9"/>
  <c r="DK103" i="9"/>
  <c r="BL40" i="7"/>
  <c r="BK40" i="7"/>
  <c r="AK123" i="28"/>
  <c r="H99" i="9"/>
  <c r="DT74" i="9"/>
  <c r="DS74" i="9"/>
  <c r="EK18" i="9"/>
  <c r="EL18" i="9"/>
  <c r="P52" i="9"/>
  <c r="O52" i="9"/>
  <c r="BL31" i="7"/>
  <c r="BK31" i="7"/>
  <c r="EN98" i="9"/>
  <c r="EO98" i="9"/>
  <c r="BU32" i="7"/>
  <c r="BT32" i="7"/>
  <c r="AA30" i="9"/>
  <c r="AA56" i="9" s="1"/>
  <c r="AB30" i="9"/>
  <c r="AB56" i="9" s="1"/>
  <c r="AK163" i="54"/>
  <c r="DF73" i="9"/>
  <c r="AJ144" i="47"/>
  <c r="BG22" i="9"/>
  <c r="BI22" i="9" s="1"/>
  <c r="BN96" i="9"/>
  <c r="BO96" i="9"/>
  <c r="CF23" i="9"/>
  <c r="CG23" i="9"/>
  <c r="BW23" i="7"/>
  <c r="BX23" i="7"/>
  <c r="N23" i="9"/>
  <c r="P23" i="9" s="1"/>
  <c r="AJ126" i="46"/>
  <c r="AI125" i="40"/>
  <c r="H29" i="7" s="1"/>
  <c r="J29" i="7" s="1"/>
  <c r="AJ174" i="56"/>
  <c r="EJ13" i="9" s="1"/>
  <c r="BU18" i="7"/>
  <c r="BT18" i="7"/>
  <c r="Q72" i="9"/>
  <c r="S72" i="9" s="1"/>
  <c r="AK129" i="55"/>
  <c r="DF72" i="9"/>
  <c r="AK163" i="55"/>
  <c r="N49" i="9"/>
  <c r="AJ126" i="20"/>
  <c r="AJ144" i="25"/>
  <c r="BG44" i="9"/>
  <c r="CA19" i="9"/>
  <c r="CA56" i="9" s="1"/>
  <c r="BZ19" i="9"/>
  <c r="DS77" i="9"/>
  <c r="DT77" i="9"/>
  <c r="BX19" i="9"/>
  <c r="BW19" i="9"/>
  <c r="AS19" i="7"/>
  <c r="AT19" i="7"/>
  <c r="BK54" i="9"/>
  <c r="BL54" i="9"/>
  <c r="BI35" i="9"/>
  <c r="BH35" i="9"/>
  <c r="O45" i="9"/>
  <c r="P45" i="9"/>
  <c r="EO93" i="9"/>
  <c r="EN93" i="9"/>
  <c r="AK165" i="19"/>
  <c r="DI108" i="9" s="1"/>
  <c r="AI165" i="19"/>
  <c r="DI50" i="7" s="1"/>
  <c r="AJ165" i="19"/>
  <c r="DI50" i="9" s="1"/>
  <c r="AX56" i="7"/>
  <c r="F50" i="6" s="1"/>
  <c r="I50" i="6" s="1"/>
  <c r="L50" i="6" s="1"/>
  <c r="AJ163" i="27"/>
  <c r="AJ176" i="27" s="1"/>
  <c r="L42" i="9"/>
  <c r="M42" i="9"/>
  <c r="EP42" i="9"/>
  <c r="E30" i="9"/>
  <c r="M56" i="7"/>
  <c r="G33" i="6" s="1"/>
  <c r="I33" i="6" s="1"/>
  <c r="L33" i="6" s="1"/>
  <c r="EO41" i="7"/>
  <c r="EN41" i="7"/>
  <c r="AJ125" i="48"/>
  <c r="H21" i="9" s="1"/>
  <c r="J21" i="9" s="1"/>
  <c r="AK125" i="48"/>
  <c r="H79" i="9" s="1"/>
  <c r="J79" i="9" s="1"/>
  <c r="AI125" i="48"/>
  <c r="H21" i="7" s="1"/>
  <c r="J21" i="7" s="1"/>
  <c r="DG30" i="7"/>
  <c r="DH30" i="7"/>
  <c r="AI125" i="57"/>
  <c r="H12" i="7" s="1"/>
  <c r="J12" i="7" s="1"/>
  <c r="Z114" i="9"/>
  <c r="DF103" i="9"/>
  <c r="AK163" i="24"/>
  <c r="P38" i="7"/>
  <c r="O38" i="7"/>
  <c r="BO88" i="9"/>
  <c r="BN88" i="9"/>
  <c r="AJ144" i="40"/>
  <c r="BG29" i="9"/>
  <c r="BI29" i="9" s="1"/>
  <c r="BK50" i="9"/>
  <c r="BL50" i="9"/>
  <c r="DF96" i="9"/>
  <c r="AK163" i="31"/>
  <c r="BI100" i="9"/>
  <c r="BH100" i="9"/>
  <c r="E86" i="9"/>
  <c r="AK123" i="41"/>
  <c r="AJ168" i="52"/>
  <c r="DR17" i="9" s="1"/>
  <c r="R56" i="9"/>
  <c r="EP49" i="7"/>
  <c r="AO114" i="9"/>
  <c r="DF12" i="9"/>
  <c r="AJ163" i="57"/>
  <c r="DS11" i="9"/>
  <c r="DT11" i="9"/>
  <c r="BG39" i="9"/>
  <c r="EP39" i="9" s="1"/>
  <c r="AJ144" i="30"/>
  <c r="DH16" i="7"/>
  <c r="DG16" i="7"/>
  <c r="M105" i="9"/>
  <c r="L105" i="9"/>
  <c r="AK128" i="34"/>
  <c r="O42" i="9"/>
  <c r="P42" i="9"/>
  <c r="CV33" i="9"/>
  <c r="CU33" i="9"/>
  <c r="DG39" i="7"/>
  <c r="DH39" i="7"/>
  <c r="EO54" i="7"/>
  <c r="EN54" i="7"/>
  <c r="DH68" i="9"/>
  <c r="DG68" i="9"/>
  <c r="BU46" i="7"/>
  <c r="BT46" i="7"/>
  <c r="K114" i="9"/>
  <c r="AK123" i="45"/>
  <c r="AK176" i="45" s="1"/>
  <c r="BX20" i="7"/>
  <c r="BW20" i="7"/>
  <c r="CA78" i="9"/>
  <c r="BZ78" i="9"/>
  <c r="BZ114" i="9" s="1"/>
  <c r="BO104" i="9"/>
  <c r="BN104" i="9"/>
  <c r="BN45" i="7"/>
  <c r="BO45" i="7"/>
  <c r="ER45" i="7" s="1"/>
  <c r="AA125" i="57"/>
  <c r="G9" i="8" s="1"/>
  <c r="DG41" i="7"/>
  <c r="DH41" i="7"/>
  <c r="AI125" i="42"/>
  <c r="H27" i="7" s="1"/>
  <c r="J27" i="7" s="1"/>
  <c r="AV13" i="7"/>
  <c r="AW13" i="7"/>
  <c r="AK144" i="57"/>
  <c r="BG70" i="9"/>
  <c r="BI70" i="9" s="1"/>
  <c r="CV108" i="9"/>
  <c r="CU108" i="9"/>
  <c r="AH56" i="7"/>
  <c r="G43" i="6" s="1"/>
  <c r="AK154" i="42"/>
  <c r="CK85" i="9"/>
  <c r="CM85" i="9" s="1"/>
  <c r="AJ175" i="47"/>
  <c r="EM22" i="9" s="1"/>
  <c r="EO22" i="9" s="1"/>
  <c r="EO32" i="7"/>
  <c r="EN32" i="7"/>
  <c r="G12" i="7"/>
  <c r="F12" i="7"/>
  <c r="BO108" i="9"/>
  <c r="BN108" i="9"/>
  <c r="DY75" i="9"/>
  <c r="DZ75" i="9"/>
  <c r="DH25" i="7"/>
  <c r="DG25" i="7"/>
  <c r="BO111" i="9"/>
  <c r="BN111" i="9"/>
  <c r="EN94" i="9"/>
  <c r="EO94" i="9"/>
  <c r="CO20" i="7"/>
  <c r="CP20" i="7"/>
  <c r="BK46" i="9"/>
  <c r="BL46" i="9"/>
  <c r="EH13" i="7"/>
  <c r="EI13" i="7"/>
  <c r="CT114" i="9"/>
  <c r="EC19" i="9"/>
  <c r="EB19" i="9"/>
  <c r="AS17" i="7"/>
  <c r="AT17" i="7"/>
  <c r="EN43" i="9"/>
  <c r="EO43" i="9"/>
  <c r="EE19" i="9"/>
  <c r="EF19" i="9"/>
  <c r="AB165" i="49"/>
  <c r="H52" i="8" s="1"/>
  <c r="H50" i="8" s="1"/>
  <c r="AV20" i="9"/>
  <c r="AW20" i="9"/>
  <c r="AK143" i="49"/>
  <c r="BD78" i="9" s="1"/>
  <c r="BF78" i="9" s="1"/>
  <c r="E44" i="6"/>
  <c r="AK144" i="24"/>
  <c r="BG103" i="9"/>
  <c r="EO49" i="9"/>
  <c r="EN49" i="9"/>
  <c r="AY93" i="9"/>
  <c r="AZ93" i="9"/>
  <c r="U56" i="7"/>
  <c r="H38" i="6" s="1"/>
  <c r="EL16" i="9"/>
  <c r="EK16" i="9"/>
  <c r="BN91" i="9"/>
  <c r="BO91" i="9"/>
  <c r="AK124" i="54"/>
  <c r="EN92" i="9"/>
  <c r="EO92" i="9"/>
  <c r="AK144" i="31"/>
  <c r="BG96" i="9"/>
  <c r="AI145" i="46"/>
  <c r="BG23" i="7" s="1"/>
  <c r="BI23" i="7" s="1"/>
  <c r="AJ145" i="46"/>
  <c r="AK145" i="46"/>
  <c r="AS81" i="9"/>
  <c r="AT81" i="9"/>
  <c r="EL81" i="9"/>
  <c r="EK81" i="9"/>
  <c r="CB56" i="9"/>
  <c r="N104" i="9"/>
  <c r="AK126" i="23"/>
  <c r="BX71" i="9"/>
  <c r="BW71" i="9"/>
  <c r="DS81" i="9"/>
  <c r="DT81" i="9"/>
  <c r="BT112" i="9"/>
  <c r="BU112" i="9"/>
  <c r="N19" i="9"/>
  <c r="P19" i="9" s="1"/>
  <c r="AJ126" i="50"/>
  <c r="AJ136" i="50"/>
  <c r="AI19" i="9" s="1"/>
  <c r="AK19" i="9" s="1"/>
  <c r="AJ158" i="50"/>
  <c r="CQ19" i="9" s="1"/>
  <c r="BH54" i="7"/>
  <c r="BI54" i="7"/>
  <c r="DF76" i="9"/>
  <c r="AK163" i="51"/>
  <c r="BO68" i="9"/>
  <c r="AS71" i="9"/>
  <c r="AS114" i="9" s="1"/>
  <c r="AT71" i="9"/>
  <c r="AR114" i="9"/>
  <c r="BM107" i="9"/>
  <c r="AK144" i="20"/>
  <c r="BU23" i="7"/>
  <c r="BT23" i="7"/>
  <c r="G14" i="7"/>
  <c r="F14" i="7"/>
  <c r="EQ14" i="7" s="1"/>
  <c r="EP14" i="7"/>
  <c r="AK165" i="25"/>
  <c r="DI102" i="9" s="1"/>
  <c r="DK102" i="9" s="1"/>
  <c r="AJ165" i="25"/>
  <c r="DI44" i="9" s="1"/>
  <c r="DK44" i="9" s="1"/>
  <c r="AI165" i="25"/>
  <c r="DI44" i="7" s="1"/>
  <c r="DK44" i="7" s="1"/>
  <c r="CR41" i="9"/>
  <c r="CS41" i="9"/>
  <c r="BU47" i="7"/>
  <c r="BT47" i="7"/>
  <c r="V39" i="9"/>
  <c r="U39" i="9"/>
  <c r="BK30" i="9"/>
  <c r="BL30" i="9"/>
  <c r="BG50" i="9"/>
  <c r="AJ144" i="19"/>
  <c r="BR56" i="7"/>
  <c r="G7" i="6" s="1"/>
  <c r="I7" i="6" s="1"/>
  <c r="L7" i="6" s="1"/>
  <c r="AY37" i="9"/>
  <c r="EQ37" i="9" s="1"/>
  <c r="AZ37" i="9"/>
  <c r="AI125" i="52"/>
  <c r="H17" i="7" s="1"/>
  <c r="J17" i="7" s="1"/>
  <c r="AK125" i="52"/>
  <c r="H75" i="9" s="1"/>
  <c r="J75" i="9" s="1"/>
  <c r="EL17" i="7"/>
  <c r="EK17" i="7"/>
  <c r="EC75" i="9"/>
  <c r="EC114" i="9" s="1"/>
  <c r="F59" i="8" s="1"/>
  <c r="J59" i="8" s="1"/>
  <c r="EB75" i="9"/>
  <c r="EB114" i="9" s="1"/>
  <c r="DF29" i="9"/>
  <c r="AJ163" i="40"/>
  <c r="AQ56" i="9"/>
  <c r="BT88" i="9"/>
  <c r="BU88" i="9"/>
  <c r="BK105" i="9"/>
  <c r="BL105" i="9"/>
  <c r="BK97" i="9"/>
  <c r="BL97" i="9"/>
  <c r="CN16" i="9"/>
  <c r="AJ154" i="53"/>
  <c r="AK123" i="51"/>
  <c r="E76" i="9"/>
  <c r="I54" i="8"/>
  <c r="L93" i="9"/>
  <c r="M93" i="9"/>
  <c r="CZ114" i="9"/>
  <c r="CN56" i="7"/>
  <c r="F16" i="6" s="1"/>
  <c r="AJ176" i="45"/>
  <c r="E84" i="9"/>
  <c r="AK123" i="43"/>
  <c r="AK164" i="49"/>
  <c r="AI164" i="49"/>
  <c r="DF20" i="7" s="1"/>
  <c r="AJ164" i="49"/>
  <c r="CF20" i="7"/>
  <c r="CG20" i="7"/>
  <c r="EF78" i="9"/>
  <c r="EE78" i="9"/>
  <c r="EB78" i="9"/>
  <c r="EC78" i="9"/>
  <c r="BH46" i="7"/>
  <c r="BI46" i="7"/>
  <c r="AI165" i="56"/>
  <c r="DI13" i="7" s="1"/>
  <c r="DK13" i="7" s="1"/>
  <c r="AJ165" i="56"/>
  <c r="DI13" i="9" s="1"/>
  <c r="DK13" i="9" s="1"/>
  <c r="AK165" i="56"/>
  <c r="DI71" i="9" s="1"/>
  <c r="DK71" i="9" s="1"/>
  <c r="W46" i="9"/>
  <c r="AJ129" i="23"/>
  <c r="P91" i="9"/>
  <c r="O91" i="9"/>
  <c r="P112" i="9"/>
  <c r="O112" i="9"/>
  <c r="AH56" i="9"/>
  <c r="E20" i="8" s="1"/>
  <c r="I20" i="8" s="1"/>
  <c r="DK10" i="9"/>
  <c r="AJ126" i="51"/>
  <c r="N18" i="9"/>
  <c r="P18" i="9" s="1"/>
  <c r="AK144" i="29"/>
  <c r="AK176" i="29" s="1"/>
  <c r="BG98" i="9"/>
  <c r="EO51" i="7"/>
  <c r="EN51" i="7"/>
  <c r="EQ51" i="7" s="1"/>
  <c r="P32" i="9"/>
  <c r="O32" i="9"/>
  <c r="AK144" i="38"/>
  <c r="BG89" i="9"/>
  <c r="EP89" i="9" s="1"/>
  <c r="BK38" i="7"/>
  <c r="BL38" i="7"/>
  <c r="AM81" i="9"/>
  <c r="AN81" i="9"/>
  <c r="AW23" i="9"/>
  <c r="AV23" i="9"/>
  <c r="CB114" i="9"/>
  <c r="DF98" i="9"/>
  <c r="AK163" i="29"/>
  <c r="EO50" i="7"/>
  <c r="EN50" i="7"/>
  <c r="E57" i="8"/>
  <c r="I57" i="8" s="1"/>
  <c r="EG56" i="7"/>
  <c r="F30" i="6" s="1"/>
  <c r="V68" i="9"/>
  <c r="T114" i="9"/>
  <c r="AW19" i="7"/>
  <c r="AV19" i="7"/>
  <c r="AI125" i="50"/>
  <c r="H19" i="7" s="1"/>
  <c r="J19" i="7" s="1"/>
  <c r="AK125" i="50"/>
  <c r="H77" i="9" s="1"/>
  <c r="J77" i="9" s="1"/>
  <c r="BL10" i="9"/>
  <c r="DF11" i="9"/>
  <c r="CE56" i="7"/>
  <c r="F12" i="6" s="1"/>
  <c r="DF102" i="9"/>
  <c r="AK163" i="25"/>
  <c r="BG25" i="9"/>
  <c r="BI25" i="9" s="1"/>
  <c r="AJ144" i="44"/>
  <c r="E25" i="9"/>
  <c r="AJ126" i="25"/>
  <c r="Y36" i="7"/>
  <c r="X36" i="7"/>
  <c r="X56" i="7" s="1"/>
  <c r="H39" i="6" s="1"/>
  <c r="H36" i="6" s="1"/>
  <c r="H35" i="6" s="1"/>
  <c r="BU39" i="7"/>
  <c r="BT39" i="7"/>
  <c r="CG17" i="9"/>
  <c r="CF17" i="9"/>
  <c r="CF56" i="9" s="1"/>
  <c r="P102" i="9"/>
  <c r="O102" i="9"/>
  <c r="J91" i="9"/>
  <c r="I91" i="9"/>
  <c r="F11" i="7"/>
  <c r="G11" i="7"/>
  <c r="P47" i="7"/>
  <c r="O47" i="7"/>
  <c r="BG71" i="9"/>
  <c r="BI71" i="9" s="1"/>
  <c r="AK144" i="56"/>
  <c r="BL41" i="7"/>
  <c r="BK41" i="7"/>
  <c r="DY20" i="7"/>
  <c r="DZ20" i="7"/>
  <c r="AJ126" i="49"/>
  <c r="N20" i="9"/>
  <c r="P20" i="9" s="1"/>
  <c r="AI145" i="49"/>
  <c r="BG20" i="7" s="1"/>
  <c r="BI20" i="7" s="1"/>
  <c r="AK145" i="49"/>
  <c r="AJ145" i="49"/>
  <c r="DT20" i="9"/>
  <c r="DS20" i="9"/>
  <c r="EN33" i="7"/>
  <c r="EO33" i="7"/>
  <c r="G27" i="7"/>
  <c r="F27" i="7"/>
  <c r="ED56" i="7"/>
  <c r="F29" i="6" s="1"/>
  <c r="BN45" i="9"/>
  <c r="BO45" i="9"/>
  <c r="EO97" i="9"/>
  <c r="EN97" i="9"/>
  <c r="DH27" i="7"/>
  <c r="DG27" i="7"/>
  <c r="EP38" i="7"/>
  <c r="BU31" i="7"/>
  <c r="BT31" i="7"/>
  <c r="BG88" i="9"/>
  <c r="AK144" i="39"/>
  <c r="BZ17" i="9"/>
  <c r="CA17" i="9"/>
  <c r="AM17" i="7"/>
  <c r="AN17" i="7"/>
  <c r="BG11" i="9"/>
  <c r="BI11" i="9" s="1"/>
  <c r="AJ144" i="58"/>
  <c r="BN39" i="9"/>
  <c r="BO39" i="9"/>
  <c r="DB56" i="9"/>
  <c r="Z125" i="49"/>
  <c r="AN78" i="9"/>
  <c r="AM78" i="9"/>
  <c r="AS20" i="9"/>
  <c r="AT20" i="9"/>
  <c r="AJ126" i="63"/>
  <c r="CK75" i="9"/>
  <c r="CM75" i="9" s="1"/>
  <c r="AK154" i="52"/>
  <c r="CT56" i="9"/>
  <c r="AI154" i="43"/>
  <c r="Z175" i="43"/>
  <c r="AK163" i="32"/>
  <c r="AK176" i="32" s="1"/>
  <c r="AJ126" i="37"/>
  <c r="O110" i="9"/>
  <c r="P110" i="9"/>
  <c r="AK129" i="58"/>
  <c r="Q69" i="9"/>
  <c r="S69" i="9" s="1"/>
  <c r="BO89" i="9"/>
  <c r="BN89" i="9"/>
  <c r="BG33" i="9"/>
  <c r="EP33" i="9" s="1"/>
  <c r="AJ144" i="36"/>
  <c r="AJ176" i="36" s="1"/>
  <c r="DY23" i="7"/>
  <c r="DZ23" i="7"/>
  <c r="CO81" i="9"/>
  <c r="CP81" i="9"/>
  <c r="Z175" i="46"/>
  <c r="CD56" i="7"/>
  <c r="G11" i="6" s="1"/>
  <c r="E29" i="9"/>
  <c r="BI94" i="9"/>
  <c r="BH94" i="9"/>
  <c r="EQ94" i="9" s="1"/>
  <c r="Z175" i="56"/>
  <c r="BQ112" i="9"/>
  <c r="BQ114" i="9" s="1"/>
  <c r="BR112" i="9"/>
  <c r="EG114" i="9"/>
  <c r="AJ129" i="59"/>
  <c r="Q10" i="9"/>
  <c r="EN102" i="9"/>
  <c r="EO102" i="9"/>
  <c r="CK77" i="9"/>
  <c r="CM77" i="9" s="1"/>
  <c r="AJ164" i="50"/>
  <c r="AK164" i="50"/>
  <c r="AI164" i="50"/>
  <c r="DF19" i="7" s="1"/>
  <c r="CP19" i="9"/>
  <c r="CO19" i="9"/>
  <c r="AK132" i="56"/>
  <c r="W71" i="9" s="1"/>
  <c r="Y71" i="9" s="1"/>
  <c r="AJ132" i="56"/>
  <c r="W13" i="9" s="1"/>
  <c r="Y13" i="9" s="1"/>
  <c r="AI132" i="56"/>
  <c r="W13" i="7" s="1"/>
  <c r="BG26" i="9"/>
  <c r="BI26" i="9" s="1"/>
  <c r="AJ144" i="43"/>
  <c r="EP92" i="9"/>
  <c r="BE56" i="7"/>
  <c r="H52" i="6" s="1"/>
  <c r="DG50" i="7"/>
  <c r="DH50" i="7"/>
  <c r="DD56" i="9"/>
  <c r="DH54" i="7"/>
  <c r="DG54" i="7"/>
  <c r="BB56" i="9"/>
  <c r="AJ164" i="46"/>
  <c r="AK164" i="46"/>
  <c r="AI164" i="46"/>
  <c r="DF23" i="7" s="1"/>
  <c r="DF28" i="9"/>
  <c r="AJ163" i="41"/>
  <c r="DF32" i="9"/>
  <c r="DF79" i="9"/>
  <c r="EN38" i="7"/>
  <c r="EO38" i="7"/>
  <c r="BX17" i="9"/>
  <c r="BW17" i="9"/>
  <c r="CR17" i="9"/>
  <c r="CS17" i="9"/>
  <c r="DX56" i="7"/>
  <c r="F27" i="6" s="1"/>
  <c r="G51" i="8"/>
  <c r="DJ45" i="7"/>
  <c r="DK45" i="7"/>
  <c r="EP53" i="7"/>
  <c r="L18" i="6"/>
  <c r="AI175" i="59"/>
  <c r="EM10" i="7" s="1"/>
  <c r="EP10" i="7" s="1"/>
  <c r="BL98" i="9"/>
  <c r="BK98" i="9"/>
  <c r="L90" i="9"/>
  <c r="M90" i="9"/>
  <c r="BL31" i="9"/>
  <c r="BK31" i="9"/>
  <c r="EN40" i="7"/>
  <c r="EO40" i="7"/>
  <c r="BU90" i="9"/>
  <c r="BT90" i="9"/>
  <c r="BK33" i="7"/>
  <c r="BL33" i="7"/>
  <c r="BO38" i="9"/>
  <c r="BN38" i="9"/>
  <c r="CG81" i="9"/>
  <c r="CF81" i="9"/>
  <c r="AK134" i="46"/>
  <c r="AC81" i="9" s="1"/>
  <c r="AE81" i="9" s="1"/>
  <c r="AE114" i="9" s="1"/>
  <c r="BX81" i="9"/>
  <c r="BW81" i="9"/>
  <c r="BZ23" i="7"/>
  <c r="CA23" i="7"/>
  <c r="AJ154" i="56"/>
  <c r="CK13" i="9"/>
  <c r="CM13" i="9" s="1"/>
  <c r="AK174" i="56"/>
  <c r="EJ71" i="9" s="1"/>
  <c r="AJ149" i="51"/>
  <c r="BS18" i="9" s="1"/>
  <c r="AY49" i="9"/>
  <c r="AZ49" i="9"/>
  <c r="AJ163" i="55"/>
  <c r="DF14" i="9"/>
  <c r="V50" i="9"/>
  <c r="U50" i="9"/>
  <c r="BG102" i="9"/>
  <c r="AK144" i="25"/>
  <c r="BZ77" i="9"/>
  <c r="CA77" i="9"/>
  <c r="DS19" i="7"/>
  <c r="DT19" i="7"/>
  <c r="AM19" i="9"/>
  <c r="AN19" i="9"/>
  <c r="BX19" i="7"/>
  <c r="BW19" i="7"/>
  <c r="E55" i="6"/>
  <c r="AJ125" i="53"/>
  <c r="H16" i="9" s="1"/>
  <c r="J16" i="9" s="1"/>
  <c r="BP114" i="9"/>
  <c r="BI10" i="7"/>
  <c r="CQ56" i="7"/>
  <c r="F17" i="6" s="1"/>
  <c r="DH35" i="9"/>
  <c r="DG35" i="9"/>
  <c r="EO35" i="7"/>
  <c r="EN35" i="7"/>
  <c r="BE114" i="9"/>
  <c r="F57" i="8"/>
  <c r="J57" i="8" s="1"/>
  <c r="CE114" i="9"/>
  <c r="DG42" i="9"/>
  <c r="DH42" i="9"/>
  <c r="E61" i="6"/>
  <c r="G30" i="7"/>
  <c r="F30" i="7"/>
  <c r="AZ69" i="9"/>
  <c r="EN99" i="9"/>
  <c r="EO99" i="9"/>
  <c r="AJ165" i="63"/>
  <c r="DI54" i="9" s="1"/>
  <c r="AK165" i="63"/>
  <c r="DI112" i="9" s="1"/>
  <c r="AI165" i="63"/>
  <c r="DI54" i="7" s="1"/>
  <c r="BD56" i="7"/>
  <c r="F52" i="6" s="1"/>
  <c r="I52" i="6" s="1"/>
  <c r="L52" i="6" s="1"/>
  <c r="AK165" i="37"/>
  <c r="DI90" i="9" s="1"/>
  <c r="DK90" i="9" s="1"/>
  <c r="AJ165" i="37"/>
  <c r="DI32" i="9" s="1"/>
  <c r="DK32" i="9" s="1"/>
  <c r="AI165" i="37"/>
  <c r="DI32" i="7" s="1"/>
  <c r="AI165" i="48"/>
  <c r="DI21" i="7" s="1"/>
  <c r="DK21" i="7" s="1"/>
  <c r="AJ165" i="48"/>
  <c r="DI21" i="9" s="1"/>
  <c r="DK21" i="9" s="1"/>
  <c r="AK165" i="48"/>
  <c r="DI79" i="9" s="1"/>
  <c r="DK79" i="9" s="1"/>
  <c r="DF30" i="9"/>
  <c r="AJ163" i="39"/>
  <c r="DF45" i="9"/>
  <c r="AJ163" i="24"/>
  <c r="AI175" i="38"/>
  <c r="EM31" i="7" s="1"/>
  <c r="AK175" i="38"/>
  <c r="EM89" i="9" s="1"/>
  <c r="AJ175" i="38"/>
  <c r="EM31" i="9" s="1"/>
  <c r="AK128" i="31"/>
  <c r="BN30" i="9"/>
  <c r="BO30" i="9"/>
  <c r="AK144" i="40"/>
  <c r="BG87" i="9"/>
  <c r="BI87" i="9" s="1"/>
  <c r="DG38" i="7"/>
  <c r="DH38" i="7"/>
  <c r="Z176" i="41"/>
  <c r="AI176" i="41" s="1"/>
  <c r="AK168" i="52"/>
  <c r="DR75" i="9" s="1"/>
  <c r="AJ136" i="52"/>
  <c r="AI17" i="9" s="1"/>
  <c r="AK17" i="9" s="1"/>
  <c r="AK56" i="9" s="1"/>
  <c r="AI147" i="52"/>
  <c r="BM17" i="7" s="1"/>
  <c r="BO17" i="7" s="1"/>
  <c r="AJ147" i="52"/>
  <c r="BM17" i="9" s="1"/>
  <c r="BO17" i="9" s="1"/>
  <c r="AK147" i="52"/>
  <c r="BM75" i="9" s="1"/>
  <c r="BO75" i="9" s="1"/>
  <c r="AQ114" i="9"/>
  <c r="DF70" i="9"/>
  <c r="AK163" i="57"/>
  <c r="AI125" i="58"/>
  <c r="H11" i="7" s="1"/>
  <c r="J11" i="7" s="1"/>
  <c r="AK144" i="30"/>
  <c r="AK176" i="30" s="1"/>
  <c r="BG97" i="9"/>
  <c r="EP97" i="9" s="1"/>
  <c r="CN74" i="9"/>
  <c r="CN114" i="9" s="1"/>
  <c r="AK154" i="53"/>
  <c r="AC56" i="7"/>
  <c r="F41" i="6" s="1"/>
  <c r="I41" i="6" s="1"/>
  <c r="L41" i="6" s="1"/>
  <c r="DF97" i="9"/>
  <c r="AK163" i="30"/>
  <c r="AD114" i="9"/>
  <c r="EO112" i="9"/>
  <c r="EN112" i="9"/>
  <c r="AJ174" i="49"/>
  <c r="EJ20" i="9" s="1"/>
  <c r="BX78" i="9"/>
  <c r="BW78" i="9"/>
  <c r="AJ158" i="49"/>
  <c r="CQ20" i="9" s="1"/>
  <c r="BN46" i="9"/>
  <c r="BO46" i="9"/>
  <c r="W44" i="9"/>
  <c r="AJ129" i="25"/>
  <c r="O33" i="9"/>
  <c r="P33" i="9"/>
  <c r="AJ163" i="28"/>
  <c r="DF41" i="9"/>
  <c r="EP54" i="7"/>
  <c r="AV71" i="9"/>
  <c r="AW71" i="9"/>
  <c r="BG12" i="9"/>
  <c r="BI12" i="9" s="1"/>
  <c r="AJ144" i="57"/>
  <c r="N73" i="9"/>
  <c r="P73" i="9" s="1"/>
  <c r="AK126" i="54"/>
  <c r="BL45" i="9"/>
  <c r="BK45" i="9"/>
  <c r="J89" i="9"/>
  <c r="I89" i="9"/>
  <c r="CK27" i="9"/>
  <c r="CM27" i="9" s="1"/>
  <c r="AJ154" i="42"/>
  <c r="BY114" i="9"/>
  <c r="BN50" i="9"/>
  <c r="BO50" i="9"/>
  <c r="AW17" i="7"/>
  <c r="AV17" i="7"/>
  <c r="CM69" i="9"/>
  <c r="DF83" i="9"/>
  <c r="AK163" i="44"/>
  <c r="J51" i="9"/>
  <c r="I51" i="9"/>
  <c r="EP51" i="9"/>
  <c r="EO36" i="7"/>
  <c r="EN36" i="7"/>
  <c r="BL46" i="7"/>
  <c r="BK46" i="7"/>
  <c r="EC77" i="9"/>
  <c r="EB77" i="9"/>
  <c r="EF17" i="9"/>
  <c r="EE17" i="9"/>
  <c r="AT17" i="9"/>
  <c r="AS17" i="9"/>
  <c r="EO43" i="7"/>
  <c r="EN43" i="7"/>
  <c r="EQ43" i="7" s="1"/>
  <c r="M47" i="9"/>
  <c r="L47" i="9"/>
  <c r="AV20" i="7"/>
  <c r="AW20" i="7"/>
  <c r="AJ143" i="49"/>
  <c r="BD20" i="9" s="1"/>
  <c r="BF20" i="9" s="1"/>
  <c r="S94" i="9"/>
  <c r="R94" i="9"/>
  <c r="AF114" i="9"/>
  <c r="F20" i="8" s="1"/>
  <c r="J20" i="8" s="1"/>
  <c r="AJ144" i="24"/>
  <c r="AJ176" i="24" s="1"/>
  <c r="BG45" i="9"/>
  <c r="EP101" i="9"/>
  <c r="Y47" i="9"/>
  <c r="X47" i="9"/>
  <c r="EN107" i="9"/>
  <c r="EO107" i="9"/>
  <c r="DS14" i="9"/>
  <c r="DT14" i="9"/>
  <c r="AJ124" i="59"/>
  <c r="BN33" i="9"/>
  <c r="BO33" i="9"/>
  <c r="AY41" i="9"/>
  <c r="AZ41" i="9"/>
  <c r="Q12" i="9"/>
  <c r="S12" i="9" s="1"/>
  <c r="AJ129" i="57"/>
  <c r="BG38" i="9"/>
  <c r="AJ144" i="31"/>
  <c r="AJ143" i="46"/>
  <c r="BD23" i="9" s="1"/>
  <c r="BF23" i="9" s="1"/>
  <c r="CR23" i="7"/>
  <c r="CR56" i="7" s="1"/>
  <c r="H17" i="6" s="1"/>
  <c r="CS23" i="7"/>
  <c r="EC23" i="9"/>
  <c r="EB23" i="9"/>
  <c r="AT23" i="9"/>
  <c r="AS23" i="9"/>
  <c r="EK23" i="7"/>
  <c r="EL23" i="7"/>
  <c r="CD56" i="9"/>
  <c r="P101" i="9"/>
  <c r="O101" i="9"/>
  <c r="DT13" i="7"/>
  <c r="DS13" i="7"/>
  <c r="DR56" i="7"/>
  <c r="F25" i="6" s="1"/>
  <c r="BW13" i="9"/>
  <c r="BX13" i="9"/>
  <c r="BV56" i="9"/>
  <c r="DT23" i="7"/>
  <c r="DS23" i="7"/>
  <c r="V108" i="9"/>
  <c r="U108" i="9"/>
  <c r="AJ174" i="50"/>
  <c r="EJ19" i="9" s="1"/>
  <c r="N77" i="9"/>
  <c r="P77" i="9" s="1"/>
  <c r="AK126" i="50"/>
  <c r="AK136" i="50"/>
  <c r="AI77" i="9" s="1"/>
  <c r="AK77" i="9" s="1"/>
  <c r="CG19" i="9"/>
  <c r="CF19" i="9"/>
  <c r="AK158" i="50"/>
  <c r="CQ77" i="9" s="1"/>
  <c r="AK144" i="63"/>
  <c r="BG112" i="9"/>
  <c r="F16" i="7"/>
  <c r="G16" i="7"/>
  <c r="DF18" i="9"/>
  <c r="AJ163" i="51"/>
  <c r="CS76" i="9"/>
  <c r="CR76" i="9"/>
  <c r="BO10" i="9"/>
  <c r="AT13" i="9"/>
  <c r="AS13" i="9"/>
  <c r="BH106" i="9"/>
  <c r="BI106" i="9"/>
  <c r="ER106" i="9" s="1"/>
  <c r="AJ149" i="46"/>
  <c r="BS23" i="9" s="1"/>
  <c r="AK124" i="55"/>
  <c r="EP42" i="7"/>
  <c r="U111" i="9"/>
  <c r="EQ111" i="9" s="1"/>
  <c r="V111" i="9"/>
  <c r="AJ149" i="22"/>
  <c r="BS47" i="9" s="1"/>
  <c r="EN45" i="9"/>
  <c r="EO45" i="9"/>
  <c r="BB56" i="7"/>
  <c r="H51" i="6" s="1"/>
  <c r="BS56" i="7"/>
  <c r="F8" i="6" s="1"/>
  <c r="CV95" i="9"/>
  <c r="CV114" i="9" s="1"/>
  <c r="CU95" i="9"/>
  <c r="EQ95" i="9" s="1"/>
  <c r="BQ39" i="9"/>
  <c r="BR39" i="9"/>
  <c r="BH42" i="9"/>
  <c r="BI42" i="9"/>
  <c r="DH22" i="7"/>
  <c r="DG22" i="7"/>
  <c r="CO17" i="9"/>
  <c r="CP17" i="9"/>
  <c r="AK143" i="52"/>
  <c r="BD75" i="9" s="1"/>
  <c r="BF75" i="9" s="1"/>
  <c r="AI124" i="52"/>
  <c r="E17" i="7" s="1"/>
  <c r="AK124" i="52"/>
  <c r="DT70" i="9"/>
  <c r="DS70" i="9"/>
  <c r="DG29" i="7"/>
  <c r="DH29" i="7"/>
  <c r="EA56" i="9"/>
  <c r="EP50" i="7"/>
  <c r="BU30" i="7"/>
  <c r="BT30" i="7"/>
  <c r="AB104" i="9"/>
  <c r="AA104" i="9"/>
  <c r="EP51" i="7"/>
  <c r="AY38" i="9"/>
  <c r="AZ38" i="9"/>
  <c r="AI175" i="58"/>
  <c r="EM11" i="7" s="1"/>
  <c r="EO11" i="7" s="1"/>
  <c r="AK175" i="58"/>
  <c r="EM69" i="9" s="1"/>
  <c r="EO69" i="9" s="1"/>
  <c r="AJ175" i="58"/>
  <c r="EM11" i="9" s="1"/>
  <c r="EO11" i="9" s="1"/>
  <c r="BK39" i="7"/>
  <c r="BL39" i="7"/>
  <c r="E18" i="9"/>
  <c r="EO37" i="9"/>
  <c r="EN37" i="9"/>
  <c r="AD56" i="9"/>
  <c r="BG85" i="9"/>
  <c r="BI85" i="9" s="1"/>
  <c r="AK144" i="42"/>
  <c r="DB114" i="9"/>
  <c r="E26" i="9"/>
  <c r="AJ123" i="43"/>
  <c r="BI41" i="7"/>
  <c r="ER41" i="7" s="1"/>
  <c r="BH41" i="7"/>
  <c r="Z165" i="49"/>
  <c r="E59" i="6" s="1"/>
  <c r="EE20" i="9"/>
  <c r="EF20" i="9"/>
  <c r="AJ144" i="23"/>
  <c r="BG46" i="9"/>
  <c r="AJ164" i="56"/>
  <c r="AI164" i="56"/>
  <c r="DF13" i="7" s="1"/>
  <c r="AK164" i="56"/>
  <c r="W104" i="9"/>
  <c r="AK129" i="23"/>
  <c r="E32" i="6"/>
  <c r="DC114" i="9"/>
  <c r="CP27" i="7"/>
  <c r="CO27" i="7"/>
  <c r="G22" i="7"/>
  <c r="ER22" i="7" s="1"/>
  <c r="EP22" i="7"/>
  <c r="F22" i="7"/>
  <c r="J10" i="7"/>
  <c r="EN51" i="9"/>
  <c r="EO51" i="9"/>
  <c r="EP41" i="7"/>
  <c r="EP54" i="9"/>
  <c r="EF23" i="7"/>
  <c r="EE23" i="7"/>
  <c r="AM23" i="9"/>
  <c r="AN23" i="9"/>
  <c r="CD114" i="9"/>
  <c r="DH40" i="7"/>
  <c r="DG40" i="7"/>
  <c r="EH56" i="7"/>
  <c r="H30" i="6" s="1"/>
  <c r="BK102" i="9"/>
  <c r="BL102" i="9"/>
  <c r="AI124" i="50"/>
  <c r="E19" i="7" s="1"/>
  <c r="AJ176" i="21"/>
  <c r="BL10" i="7"/>
  <c r="DF44" i="9"/>
  <c r="AK144" i="44"/>
  <c r="BG83" i="9"/>
  <c r="BI83" i="9" s="1"/>
  <c r="E83" i="9"/>
  <c r="AK123" i="44"/>
  <c r="L44" i="9"/>
  <c r="M44" i="9"/>
  <c r="AG56" i="9"/>
  <c r="Y93" i="9"/>
  <c r="X93" i="9"/>
  <c r="AK124" i="48"/>
  <c r="DE13" i="9"/>
  <c r="DE56" i="9" s="1"/>
  <c r="DC56" i="9"/>
  <c r="BT39" i="9"/>
  <c r="BU39" i="9"/>
  <c r="AJ125" i="41"/>
  <c r="H28" i="9" s="1"/>
  <c r="J28" i="9" s="1"/>
  <c r="DG46" i="9"/>
  <c r="DH46" i="9"/>
  <c r="P47" i="9"/>
  <c r="O47" i="9"/>
  <c r="BT19" i="7"/>
  <c r="BU19" i="7"/>
  <c r="AM13" i="7"/>
  <c r="AN13" i="7"/>
  <c r="J39" i="9"/>
  <c r="I39" i="9"/>
  <c r="P31" i="9"/>
  <c r="O31" i="9"/>
  <c r="AY111" i="9"/>
  <c r="AZ111" i="9"/>
  <c r="E13" i="6"/>
  <c r="DZ20" i="9"/>
  <c r="DY20" i="9"/>
  <c r="N78" i="9"/>
  <c r="P78" i="9" s="1"/>
  <c r="AK126" i="49"/>
  <c r="AI147" i="49"/>
  <c r="BM20" i="7" s="1"/>
  <c r="BO20" i="7" s="1"/>
  <c r="AJ147" i="49"/>
  <c r="BM20" i="9" s="1"/>
  <c r="BO20" i="9" s="1"/>
  <c r="AK147" i="49"/>
  <c r="BM78" i="9" s="1"/>
  <c r="BO78" i="9" s="1"/>
  <c r="L112" i="9"/>
  <c r="M112" i="9"/>
  <c r="N15" i="9"/>
  <c r="P15" i="9" s="1"/>
  <c r="AJ126" i="54"/>
  <c r="EN39" i="9"/>
  <c r="EO39" i="9"/>
  <c r="DF85" i="9"/>
  <c r="AK163" i="42"/>
  <c r="CO26" i="7"/>
  <c r="CP26" i="7"/>
  <c r="BU31" i="9"/>
  <c r="BT31" i="9"/>
  <c r="AK128" i="52"/>
  <c r="AM75" i="9"/>
  <c r="AN75" i="9"/>
  <c r="AK144" i="58"/>
  <c r="BG69" i="9"/>
  <c r="BI69" i="9" s="1"/>
  <c r="I47" i="9"/>
  <c r="J47" i="9"/>
  <c r="BP56" i="9"/>
  <c r="AJ175" i="51"/>
  <c r="EM18" i="9" s="1"/>
  <c r="EO18" i="9" s="1"/>
  <c r="EP24" i="7"/>
  <c r="AM20" i="9"/>
  <c r="AN20" i="9"/>
  <c r="M54" i="9"/>
  <c r="L54" i="9"/>
  <c r="CV50" i="9"/>
  <c r="CU50" i="9"/>
  <c r="CK26" i="9"/>
  <c r="CM26" i="9" s="1"/>
  <c r="AJ154" i="43"/>
  <c r="EN53" i="9"/>
  <c r="EO53" i="9"/>
  <c r="DG95" i="9"/>
  <c r="DH95" i="9"/>
  <c r="N11" i="9"/>
  <c r="P11" i="9" s="1"/>
  <c r="AJ126" i="58"/>
  <c r="EL14" i="9"/>
  <c r="EK14" i="9"/>
  <c r="AJ163" i="36"/>
  <c r="DF33" i="9"/>
  <c r="L32" i="9"/>
  <c r="L56" i="9" s="1"/>
  <c r="M32" i="9"/>
  <c r="AJ129" i="58"/>
  <c r="Q11" i="9"/>
  <c r="S11" i="9" s="1"/>
  <c r="AJ141" i="46"/>
  <c r="AX23" i="9" s="1"/>
  <c r="AZ23" i="9" s="1"/>
  <c r="CO23" i="9"/>
  <c r="CP23" i="9"/>
  <c r="AI124" i="46"/>
  <c r="E23" i="7" s="1"/>
  <c r="AJ124" i="46"/>
  <c r="AK124" i="46"/>
  <c r="CK23" i="9"/>
  <c r="CM23" i="9" s="1"/>
  <c r="AJ154" i="46"/>
  <c r="L43" i="9"/>
  <c r="M43" i="9"/>
  <c r="M56" i="9" s="1"/>
  <c r="E11" i="8" s="1"/>
  <c r="I11" i="8" s="1"/>
  <c r="Z176" i="40"/>
  <c r="AI176" i="40" s="1"/>
  <c r="N71" i="9"/>
  <c r="P71" i="9" s="1"/>
  <c r="AK126" i="56"/>
  <c r="BC71" i="9"/>
  <c r="BC114" i="9" s="1"/>
  <c r="BA114" i="9"/>
  <c r="Z125" i="56"/>
  <c r="EI114" i="9"/>
  <c r="BN102" i="9"/>
  <c r="BO102" i="9"/>
  <c r="EN44" i="7"/>
  <c r="EO44" i="7"/>
  <c r="AK145" i="50"/>
  <c r="AJ145" i="50"/>
  <c r="AI145" i="50"/>
  <c r="BG19" i="7" s="1"/>
  <c r="BI19" i="7" s="1"/>
  <c r="DZ19" i="7"/>
  <c r="DY19" i="7"/>
  <c r="DY56" i="7" s="1"/>
  <c r="H27" i="6" s="1"/>
  <c r="CP19" i="7"/>
  <c r="CO19" i="7"/>
  <c r="BN54" i="7"/>
  <c r="BO54" i="7"/>
  <c r="AJ144" i="53"/>
  <c r="BG16" i="9"/>
  <c r="BI16" i="9" s="1"/>
  <c r="AI130" i="56"/>
  <c r="Q13" i="7" s="1"/>
  <c r="S13" i="7" s="1"/>
  <c r="AK130" i="56"/>
  <c r="AJ130" i="56"/>
  <c r="E37" i="6"/>
  <c r="CC56" i="7"/>
  <c r="H11" i="6" s="1"/>
  <c r="AJ163" i="19"/>
  <c r="DF50" i="9"/>
  <c r="EP111" i="9"/>
  <c r="AJ125" i="39"/>
  <c r="H30" i="9" s="1"/>
  <c r="AJ125" i="44"/>
  <c r="H25" i="9" s="1"/>
  <c r="J25" i="9" s="1"/>
  <c r="E58" i="6"/>
  <c r="Y36" i="9"/>
  <c r="X36" i="9"/>
  <c r="DF86" i="9"/>
  <c r="DG32" i="7"/>
  <c r="DH32" i="7"/>
  <c r="EO96" i="9"/>
  <c r="EN96" i="9"/>
  <c r="AK150" i="52"/>
  <c r="BV75" i="9" s="1"/>
  <c r="CR75" i="9"/>
  <c r="CS75" i="9"/>
  <c r="AO56" i="7"/>
  <c r="F47" i="6" s="1"/>
  <c r="AC176" i="43"/>
  <c r="AJ165" i="58"/>
  <c r="DI11" i="9" s="1"/>
  <c r="DK11" i="9" s="1"/>
  <c r="AK126" i="46"/>
  <c r="N81" i="9"/>
  <c r="P81" i="9" s="1"/>
  <c r="BI36" i="9"/>
  <c r="BH36" i="9"/>
  <c r="EL13" i="7"/>
  <c r="EK13" i="7"/>
  <c r="BR54" i="9"/>
  <c r="BQ54" i="9"/>
  <c r="AT77" i="9"/>
  <c r="AS77" i="9"/>
  <c r="BL54" i="7"/>
  <c r="BK54" i="7"/>
  <c r="EN41" i="9"/>
  <c r="EO41" i="9"/>
  <c r="BB114" i="9"/>
  <c r="AK176" i="24"/>
  <c r="DG84" i="9"/>
  <c r="DH84" i="9"/>
  <c r="DH106" i="9"/>
  <c r="DG106" i="9"/>
  <c r="EL102" i="9"/>
  <c r="EK102" i="9"/>
  <c r="DF88" i="9"/>
  <c r="AK163" i="39"/>
  <c r="BG15" i="9"/>
  <c r="BI15" i="9" s="1"/>
  <c r="AJ144" i="54"/>
  <c r="DG45" i="7"/>
  <c r="DH45" i="7"/>
  <c r="O38" i="9"/>
  <c r="P38" i="9"/>
  <c r="R114" i="9"/>
  <c r="BL50" i="7"/>
  <c r="BK50" i="7"/>
  <c r="E28" i="9"/>
  <c r="DS17" i="7"/>
  <c r="DT17" i="7"/>
  <c r="AK145" i="52"/>
  <c r="AJ145" i="52"/>
  <c r="AI145" i="52"/>
  <c r="BG17" i="7" s="1"/>
  <c r="BI17" i="7" s="1"/>
  <c r="P44" i="9"/>
  <c r="O44" i="9"/>
  <c r="DG12" i="7"/>
  <c r="DH12" i="7"/>
  <c r="BH39" i="7"/>
  <c r="EQ39" i="7" s="1"/>
  <c r="BI39" i="7"/>
  <c r="DF16" i="9"/>
  <c r="AJ163" i="53"/>
  <c r="AK144" i="41"/>
  <c r="BG86" i="9"/>
  <c r="BI86" i="9" s="1"/>
  <c r="O35" i="7"/>
  <c r="EQ35" i="7" s="1"/>
  <c r="P35" i="7"/>
  <c r="ER35" i="7" s="1"/>
  <c r="EP35" i="7"/>
  <c r="BT46" i="9"/>
  <c r="BU46" i="9"/>
  <c r="AZ53" i="9"/>
  <c r="AY53" i="9"/>
  <c r="AK174" i="49"/>
  <c r="EJ78" i="9" s="1"/>
  <c r="BW20" i="9"/>
  <c r="BX20" i="9"/>
  <c r="CA20" i="7"/>
  <c r="BZ20" i="7"/>
  <c r="AK158" i="49"/>
  <c r="CQ78" i="9" s="1"/>
  <c r="W102" i="9"/>
  <c r="AK129" i="25"/>
  <c r="AK163" i="28"/>
  <c r="DF99" i="9"/>
  <c r="AW13" i="9"/>
  <c r="AW56" i="9" s="1"/>
  <c r="E26" i="8" s="1"/>
  <c r="I26" i="8" s="1"/>
  <c r="AV13" i="9"/>
  <c r="J105" i="9"/>
  <c r="I105" i="9"/>
  <c r="EE56" i="9"/>
  <c r="BL103" i="9"/>
  <c r="BK103" i="9"/>
  <c r="AI154" i="42"/>
  <c r="Z175" i="42"/>
  <c r="EN32" i="9"/>
  <c r="EO32" i="9"/>
  <c r="E70" i="9"/>
  <c r="M100" i="9"/>
  <c r="ER100" i="9" s="1"/>
  <c r="L100" i="9"/>
  <c r="DZ17" i="9"/>
  <c r="DZ56" i="9" s="1"/>
  <c r="E58" i="8" s="1"/>
  <c r="I58" i="8" s="1"/>
  <c r="DY17" i="9"/>
  <c r="AV75" i="9"/>
  <c r="AW75" i="9"/>
  <c r="AI164" i="52"/>
  <c r="DF17" i="7" s="1"/>
  <c r="AJ164" i="52"/>
  <c r="AK164" i="52"/>
  <c r="CO20" i="9"/>
  <c r="CP20" i="9"/>
  <c r="EH13" i="9"/>
  <c r="EH56" i="9" s="1"/>
  <c r="EI13" i="9"/>
  <c r="EI56" i="9" s="1"/>
  <c r="E61" i="8" s="1"/>
  <c r="I61" i="8" s="1"/>
  <c r="EF75" i="9"/>
  <c r="EE75" i="9"/>
  <c r="AS75" i="9"/>
  <c r="AT75" i="9"/>
  <c r="EN101" i="9"/>
  <c r="EQ101" i="9" s="1"/>
  <c r="EO101" i="9"/>
  <c r="EF19" i="7"/>
  <c r="EE19" i="7"/>
  <c r="AV78" i="9"/>
  <c r="AW78" i="9"/>
  <c r="AH114" i="9"/>
  <c r="BO98" i="9"/>
  <c r="BN98" i="9"/>
  <c r="N72" i="9"/>
  <c r="P72" i="9" s="1"/>
  <c r="AK126" i="55"/>
  <c r="AK124" i="59"/>
  <c r="AJ144" i="51"/>
  <c r="BG18" i="9"/>
  <c r="BI18" i="9" s="1"/>
  <c r="AB88" i="9"/>
  <c r="AB114" i="9" s="1"/>
  <c r="AA88" i="9"/>
  <c r="Q70" i="9"/>
  <c r="S70" i="9" s="1"/>
  <c r="AK129" i="57"/>
  <c r="F15" i="7"/>
  <c r="EQ15" i="7" s="1"/>
  <c r="G15" i="7"/>
  <c r="ER15" i="7" s="1"/>
  <c r="EP15" i="7"/>
  <c r="EN34" i="7"/>
  <c r="EO34" i="7"/>
  <c r="ER34" i="7" s="1"/>
  <c r="BH38" i="7"/>
  <c r="BI38" i="7"/>
  <c r="AK143" i="46"/>
  <c r="BD81" i="9" s="1"/>
  <c r="BF81" i="9" s="1"/>
  <c r="CR81" i="9"/>
  <c r="CS81" i="9"/>
  <c r="EC81" i="9"/>
  <c r="EB81" i="9"/>
  <c r="AJ147" i="46"/>
  <c r="BM23" i="9" s="1"/>
  <c r="BO23" i="9" s="1"/>
  <c r="AI147" i="46"/>
  <c r="BM23" i="7" s="1"/>
  <c r="BO23" i="7" s="1"/>
  <c r="AK147" i="46"/>
  <c r="BM81" i="9" s="1"/>
  <c r="BO81" i="9" s="1"/>
  <c r="AT23" i="7"/>
  <c r="AS23" i="7"/>
  <c r="P43" i="9"/>
  <c r="O43" i="9"/>
  <c r="DS71" i="9"/>
  <c r="DT71" i="9"/>
  <c r="BW13" i="7"/>
  <c r="BW56" i="7" s="1"/>
  <c r="H9" i="6" s="1"/>
  <c r="BX13" i="7"/>
  <c r="BV56" i="7"/>
  <c r="F9" i="6" s="1"/>
  <c r="DS23" i="9"/>
  <c r="DT23" i="9"/>
  <c r="BU54" i="7"/>
  <c r="BT54" i="7"/>
  <c r="N107" i="9"/>
  <c r="AK126" i="20"/>
  <c r="Y68" i="9"/>
  <c r="AK174" i="50"/>
  <c r="EJ77" i="9" s="1"/>
  <c r="CF19" i="7"/>
  <c r="CG19" i="7"/>
  <c r="CG56" i="7" s="1"/>
  <c r="G12" i="6" s="1"/>
  <c r="E54" i="6"/>
  <c r="E16" i="9"/>
  <c r="AJ123" i="53"/>
  <c r="DH18" i="7"/>
  <c r="DG18" i="7"/>
  <c r="AT13" i="7"/>
  <c r="AS13" i="7"/>
  <c r="AR56" i="7"/>
  <c r="F48" i="6" s="1"/>
  <c r="BU81" i="9"/>
  <c r="BT81" i="9"/>
  <c r="AJ144" i="55"/>
  <c r="BG14" i="9"/>
  <c r="BI14" i="9" s="1"/>
  <c r="E14" i="9"/>
  <c r="AJ123" i="55"/>
  <c r="AK149" i="22"/>
  <c r="BS105" i="9" s="1"/>
  <c r="EO45" i="7"/>
  <c r="EN45" i="7"/>
  <c r="BF68" i="9"/>
  <c r="BD114" i="9"/>
  <c r="AG56" i="7"/>
  <c r="H43" i="6" s="1"/>
  <c r="DK43" i="7"/>
  <c r="EP43" i="7"/>
  <c r="CJ34" i="9"/>
  <c r="CI34" i="9"/>
  <c r="DI100" i="9"/>
  <c r="DK100" i="9" s="1"/>
  <c r="AK163" i="27"/>
  <c r="AK176" i="27" s="1"/>
  <c r="Z56" i="9"/>
  <c r="AJ126" i="31"/>
  <c r="AJ176" i="31" s="1"/>
  <c r="BL30" i="7"/>
  <c r="BK30" i="7"/>
  <c r="BI43" i="9"/>
  <c r="BH43" i="9"/>
  <c r="BE35" i="9"/>
  <c r="BE56" i="9" s="1"/>
  <c r="BF35" i="9"/>
  <c r="BG108" i="9"/>
  <c r="AK144" i="19"/>
  <c r="DF80" i="9"/>
  <c r="AK163" i="47"/>
  <c r="CO75" i="9"/>
  <c r="CP75" i="9"/>
  <c r="AJ174" i="52"/>
  <c r="EJ17" i="9" s="1"/>
  <c r="EB17" i="7"/>
  <c r="EC17" i="7"/>
  <c r="EC56" i="7" s="1"/>
  <c r="G28" i="6" s="1"/>
  <c r="EA56" i="7"/>
  <c r="F28" i="6" s="1"/>
  <c r="AL56" i="9"/>
  <c r="N22" i="9"/>
  <c r="P22" i="9" s="1"/>
  <c r="AJ126" i="47"/>
  <c r="AK175" i="39"/>
  <c r="EM88" i="9" s="1"/>
  <c r="AJ175" i="39"/>
  <c r="EM30" i="9" s="1"/>
  <c r="AI175" i="39"/>
  <c r="EM30" i="7" s="1"/>
  <c r="EP30" i="7" s="1"/>
  <c r="AK126" i="25"/>
  <c r="AK176" i="25" s="1"/>
  <c r="AK176" i="21"/>
  <c r="BU108" i="9"/>
  <c r="BT108" i="9"/>
  <c r="F18" i="7"/>
  <c r="G18" i="7"/>
  <c r="EP18" i="7"/>
  <c r="EP53" i="9"/>
  <c r="EO95" i="9"/>
  <c r="EN95" i="9"/>
  <c r="BA56" i="7"/>
  <c r="F51" i="6" s="1"/>
  <c r="I51" i="6" s="1"/>
  <c r="L51" i="6" s="1"/>
  <c r="AK176" i="64"/>
  <c r="EP36" i="7"/>
  <c r="G26" i="7"/>
  <c r="F26" i="7"/>
  <c r="BG41" i="9"/>
  <c r="AJ144" i="28"/>
  <c r="AB125" i="49"/>
  <c r="H9" i="8" s="1"/>
  <c r="H7" i="8" s="1"/>
  <c r="CG78" i="9"/>
  <c r="CF78" i="9"/>
  <c r="EB20" i="9"/>
  <c r="EC20" i="9"/>
  <c r="BG104" i="9"/>
  <c r="AK144" i="23"/>
  <c r="AK176" i="23" s="1"/>
  <c r="E39" i="6"/>
  <c r="P54" i="7"/>
  <c r="O54" i="7"/>
  <c r="EF114" i="9"/>
  <c r="F60" i="8" s="1"/>
  <c r="J60" i="8" s="1"/>
  <c r="CP27" i="9"/>
  <c r="CO27" i="9"/>
  <c r="BI40" i="7"/>
  <c r="BH40" i="7"/>
  <c r="EP40" i="7"/>
  <c r="P32" i="7"/>
  <c r="O32" i="7"/>
  <c r="BH31" i="7"/>
  <c r="BI31" i="7"/>
  <c r="AR56" i="9"/>
  <c r="BK96" i="9"/>
  <c r="BL96" i="9"/>
  <c r="EF23" i="9"/>
  <c r="EE23" i="9"/>
  <c r="AW81" i="9"/>
  <c r="AV81" i="9"/>
  <c r="AI56" i="7"/>
  <c r="F45" i="6" s="1"/>
  <c r="AJ175" i="40"/>
  <c r="EM29" i="9" s="1"/>
  <c r="EO29" i="9" s="1"/>
  <c r="AK175" i="40"/>
  <c r="EM87" i="9" s="1"/>
  <c r="EO87" i="9" s="1"/>
  <c r="AI175" i="40"/>
  <c r="EM29" i="7" s="1"/>
  <c r="EO29" i="7" s="1"/>
  <c r="AK126" i="26"/>
  <c r="AK176" i="26" s="1"/>
  <c r="DF40" i="9"/>
  <c r="AJ163" i="29"/>
  <c r="AK136" i="56"/>
  <c r="AI71" i="9" s="1"/>
  <c r="EN108" i="9"/>
  <c r="EO108" i="9"/>
  <c r="DV56" i="9"/>
  <c r="EI56" i="7"/>
  <c r="G30" i="6" s="1"/>
  <c r="V10" i="7"/>
  <c r="V56" i="7" s="1"/>
  <c r="G38" i="6" s="1"/>
  <c r="T56" i="7"/>
  <c r="F38" i="6" s="1"/>
  <c r="BK44" i="9"/>
  <c r="BL44" i="9"/>
  <c r="AV77" i="9"/>
  <c r="AW77" i="9"/>
  <c r="Z175" i="50"/>
  <c r="O48" i="9"/>
  <c r="P48" i="9"/>
  <c r="EP48" i="9"/>
  <c r="AP114" i="9"/>
  <c r="BL68" i="9"/>
  <c r="DF69" i="9"/>
  <c r="BI95" i="9"/>
  <c r="BH95" i="9"/>
  <c r="DH89" i="9"/>
  <c r="DG89" i="9"/>
  <c r="AJ56" i="7"/>
  <c r="H45" i="6" s="1"/>
  <c r="G25" i="7"/>
  <c r="ER25" i="7" s="1"/>
  <c r="F25" i="7"/>
  <c r="EP25" i="7"/>
  <c r="U53" i="9"/>
  <c r="EQ53" i="9" s="1"/>
  <c r="V53" i="9"/>
  <c r="ER53" i="9" s="1"/>
  <c r="P10" i="9"/>
  <c r="CU37" i="9"/>
  <c r="CV37" i="9"/>
  <c r="AJ124" i="48"/>
  <c r="BU97" i="9"/>
  <c r="BT97" i="9"/>
  <c r="CF75" i="9"/>
  <c r="CG75" i="9"/>
  <c r="CG114" i="9" s="1"/>
  <c r="AL114" i="9"/>
  <c r="AJ163" i="26"/>
  <c r="AK124" i="58"/>
  <c r="EP47" i="7"/>
  <c r="O105" i="9"/>
  <c r="P105" i="9"/>
  <c r="BU77" i="9"/>
  <c r="BT77" i="9"/>
  <c r="AN13" i="9"/>
  <c r="AM13" i="9"/>
  <c r="BL99" i="9"/>
  <c r="BK99" i="9"/>
  <c r="DY78" i="9"/>
  <c r="DZ78" i="9"/>
  <c r="AI146" i="49"/>
  <c r="BJ20" i="7" s="1"/>
  <c r="BL20" i="7" s="1"/>
  <c r="AK146" i="49"/>
  <c r="BJ78" i="9" s="1"/>
  <c r="BL78" i="9" s="1"/>
  <c r="AJ146" i="49"/>
  <c r="BJ20" i="9" s="1"/>
  <c r="BL20" i="9" s="1"/>
  <c r="DS78" i="9"/>
  <c r="DT78" i="9"/>
  <c r="EN33" i="9"/>
  <c r="EO33" i="9"/>
  <c r="E27" i="9"/>
  <c r="AK126" i="63"/>
  <c r="EE56" i="7"/>
  <c r="H29" i="6" s="1"/>
  <c r="AJ176" i="33"/>
  <c r="AK175" i="57"/>
  <c r="EM70" i="9" s="1"/>
  <c r="EO70" i="9" s="1"/>
  <c r="AJ175" i="57"/>
  <c r="EM12" i="9" s="1"/>
  <c r="EO12" i="9" s="1"/>
  <c r="AI175" i="57"/>
  <c r="EM12" i="7" s="1"/>
  <c r="EO12" i="7" s="1"/>
  <c r="Z56" i="7"/>
  <c r="F40" i="6" s="1"/>
  <c r="CO26" i="9"/>
  <c r="CP26" i="9"/>
  <c r="EQ38" i="7"/>
  <c r="BH30" i="7"/>
  <c r="BI30" i="7"/>
  <c r="EP46" i="7"/>
  <c r="BZ17" i="7"/>
  <c r="BZ56" i="7" s="1"/>
  <c r="H10" i="6" s="1"/>
  <c r="CA17" i="7"/>
  <c r="AJ128" i="52"/>
  <c r="AM17" i="9"/>
  <c r="AN17" i="9"/>
  <c r="BO39" i="7"/>
  <c r="BN39" i="7"/>
  <c r="DH10" i="9"/>
  <c r="DG10" i="9"/>
  <c r="J97" i="9"/>
  <c r="I97" i="9"/>
  <c r="EQ24" i="7"/>
  <c r="Z175" i="49"/>
  <c r="CK78" i="9"/>
  <c r="CM78" i="9" s="1"/>
  <c r="AK154" i="49"/>
  <c r="AN20" i="7"/>
  <c r="AM20" i="7"/>
  <c r="AT20" i="7"/>
  <c r="AS20" i="7"/>
  <c r="EP37" i="9"/>
  <c r="CK84" i="9"/>
  <c r="CM84" i="9" s="1"/>
  <c r="AK154" i="43"/>
  <c r="EO111" i="9"/>
  <c r="EN111" i="9"/>
  <c r="P100" i="9"/>
  <c r="O100" i="9"/>
  <c r="EK32" i="9"/>
  <c r="EL32" i="9"/>
  <c r="BO31" i="7"/>
  <c r="BN31" i="7"/>
  <c r="U56" i="9"/>
  <c r="DF91" i="9"/>
  <c r="DS16" i="9"/>
  <c r="DT16" i="9"/>
  <c r="BI33" i="7"/>
  <c r="BH33" i="7"/>
  <c r="DZ81" i="9"/>
  <c r="DY81" i="9"/>
  <c r="AK141" i="46"/>
  <c r="AX81" i="9" s="1"/>
  <c r="AZ81" i="9" s="1"/>
  <c r="AJ126" i="26"/>
  <c r="AJ176" i="26" s="1"/>
  <c r="F29" i="7"/>
  <c r="EQ29" i="7" s="1"/>
  <c r="G29" i="7"/>
  <c r="BC13" i="9"/>
  <c r="BC56" i="9" s="1"/>
  <c r="BA56" i="9"/>
  <c r="AY107" i="9"/>
  <c r="AZ107" i="9"/>
  <c r="EH114" i="9"/>
  <c r="S10" i="7"/>
  <c r="S56" i="7" s="1"/>
  <c r="G37" i="6" s="1"/>
  <c r="Q56" i="7"/>
  <c r="F37" i="6" s="1"/>
  <c r="BN44" i="9"/>
  <c r="BO44" i="9"/>
  <c r="EN44" i="9"/>
  <c r="EO44" i="9"/>
  <c r="Z165" i="50"/>
  <c r="AK146" i="50"/>
  <c r="BJ77" i="9" s="1"/>
  <c r="BL77" i="9" s="1"/>
  <c r="AJ146" i="50"/>
  <c r="BJ19" i="9" s="1"/>
  <c r="BL19" i="9" s="1"/>
  <c r="AI146" i="50"/>
  <c r="BJ19" i="7" s="1"/>
  <c r="BL19" i="7" s="1"/>
  <c r="DY19" i="9"/>
  <c r="DZ19" i="9"/>
  <c r="CO77" i="9"/>
  <c r="BN112" i="9"/>
  <c r="BO112" i="9"/>
  <c r="AJ175" i="53"/>
  <c r="EM16" i="9" s="1"/>
  <c r="EO16" i="9" s="1"/>
  <c r="AI175" i="53"/>
  <c r="EM16" i="7" s="1"/>
  <c r="EO16" i="7" s="1"/>
  <c r="AK175" i="53"/>
  <c r="EM74" i="9" s="1"/>
  <c r="EO74" i="9" s="1"/>
  <c r="AY54" i="9"/>
  <c r="AZ54" i="9"/>
  <c r="DF108" i="9"/>
  <c r="EP36" i="9"/>
  <c r="AK125" i="39"/>
  <c r="H88" i="9" s="1"/>
  <c r="DF54" i="9"/>
  <c r="X94" i="9"/>
  <c r="Y94" i="9"/>
  <c r="DH28" i="7"/>
  <c r="DG28" i="7"/>
  <c r="CA56" i="7"/>
  <c r="G10" i="6" s="1"/>
  <c r="I10" i="6" s="1"/>
  <c r="L10" i="6" s="1"/>
  <c r="AG114" i="9"/>
  <c r="DH21" i="7"/>
  <c r="DG21" i="7"/>
  <c r="BG21" i="9"/>
  <c r="BI21" i="9" s="1"/>
  <c r="AJ144" i="48"/>
  <c r="EO38" i="9"/>
  <c r="EN38" i="9"/>
  <c r="BX17" i="7"/>
  <c r="BW17" i="7"/>
  <c r="AQ56" i="7"/>
  <c r="G47" i="6" s="1"/>
  <c r="AK165" i="58"/>
  <c r="DI69" i="9" s="1"/>
  <c r="DJ45" i="9"/>
  <c r="DK45" i="9"/>
  <c r="G50" i="8" l="1"/>
  <c r="G30" i="8"/>
  <c r="DJ49" i="9"/>
  <c r="DK49" i="9"/>
  <c r="AJ163" i="22"/>
  <c r="DK52" i="9"/>
  <c r="ER52" i="9" s="1"/>
  <c r="DJ52" i="9"/>
  <c r="EQ52" i="9" s="1"/>
  <c r="BI113" i="9"/>
  <c r="ER113" i="9" s="1"/>
  <c r="EP113" i="9"/>
  <c r="AJ163" i="61"/>
  <c r="AJ176" i="61" s="1"/>
  <c r="P50" i="9"/>
  <c r="O50" i="9"/>
  <c r="DS56" i="7"/>
  <c r="H25" i="6" s="1"/>
  <c r="DZ114" i="9"/>
  <c r="F58" i="8" s="1"/>
  <c r="J58" i="8" s="1"/>
  <c r="EQ44" i="7"/>
  <c r="DJ105" i="9"/>
  <c r="DK105" i="9"/>
  <c r="EP55" i="9"/>
  <c r="DG105" i="9"/>
  <c r="DH105" i="9"/>
  <c r="DG47" i="9"/>
  <c r="DH47" i="9"/>
  <c r="CF114" i="9"/>
  <c r="O56" i="7"/>
  <c r="H34" i="6" s="1"/>
  <c r="H32" i="6" s="1"/>
  <c r="EB56" i="7"/>
  <c r="H28" i="6" s="1"/>
  <c r="AJ123" i="41"/>
  <c r="AZ56" i="9"/>
  <c r="ER111" i="9"/>
  <c r="EQ106" i="9"/>
  <c r="DT56" i="7"/>
  <c r="G25" i="6" s="1"/>
  <c r="EF56" i="9"/>
  <c r="E60" i="8" s="1"/>
  <c r="I60" i="8" s="1"/>
  <c r="AK176" i="38"/>
  <c r="E22" i="9"/>
  <c r="ER14" i="7"/>
  <c r="EB56" i="9"/>
  <c r="BT56" i="7"/>
  <c r="H8" i="6" s="1"/>
  <c r="EP90" i="9"/>
  <c r="AK125" i="46"/>
  <c r="H81" i="9" s="1"/>
  <c r="J81" i="9" s="1"/>
  <c r="EQ36" i="9"/>
  <c r="EP31" i="9"/>
  <c r="AK123" i="47"/>
  <c r="CM56" i="9"/>
  <c r="EQ45" i="7"/>
  <c r="ER82" i="9"/>
  <c r="DK47" i="9"/>
  <c r="DJ47" i="9"/>
  <c r="AJ163" i="63"/>
  <c r="AJ176" i="63" s="1"/>
  <c r="AK163" i="19"/>
  <c r="AK176" i="19" s="1"/>
  <c r="AK163" i="36"/>
  <c r="ER95" i="9"/>
  <c r="ER43" i="7"/>
  <c r="W114" i="9"/>
  <c r="EQ34" i="7"/>
  <c r="EP100" i="9"/>
  <c r="ER39" i="7"/>
  <c r="EK56" i="7"/>
  <c r="H31" i="6" s="1"/>
  <c r="AK163" i="41"/>
  <c r="CO56" i="7"/>
  <c r="H16" i="6" s="1"/>
  <c r="H13" i="6" s="1"/>
  <c r="H6" i="6" s="1"/>
  <c r="EQ22" i="7"/>
  <c r="BQ56" i="9"/>
  <c r="EP47" i="9"/>
  <c r="AS56" i="9"/>
  <c r="EQ16" i="7"/>
  <c r="BW56" i="9"/>
  <c r="EP45" i="9"/>
  <c r="EQ33" i="7"/>
  <c r="BU19" i="9"/>
  <c r="AJ125" i="52"/>
  <c r="H17" i="9" s="1"/>
  <c r="J17" i="9" s="1"/>
  <c r="AJ176" i="19"/>
  <c r="EC56" i="9"/>
  <c r="E59" i="8" s="1"/>
  <c r="I59" i="8" s="1"/>
  <c r="EQ41" i="7"/>
  <c r="BU56" i="7"/>
  <c r="G8" i="6" s="1"/>
  <c r="AK126" i="37"/>
  <c r="CS56" i="7"/>
  <c r="G17" i="6" s="1"/>
  <c r="I17" i="6" s="1"/>
  <c r="L17" i="6" s="1"/>
  <c r="AJ163" i="48"/>
  <c r="AM114" i="9"/>
  <c r="ER101" i="9"/>
  <c r="EK23" i="9"/>
  <c r="EP82" i="9"/>
  <c r="DK47" i="7"/>
  <c r="DJ47" i="7"/>
  <c r="P108" i="9"/>
  <c r="O108" i="9"/>
  <c r="BI109" i="9"/>
  <c r="BH109" i="9"/>
  <c r="P109" i="9"/>
  <c r="O109" i="9"/>
  <c r="DK48" i="9"/>
  <c r="DJ48" i="9"/>
  <c r="DJ52" i="7"/>
  <c r="EQ52" i="7" s="1"/>
  <c r="DK52" i="7"/>
  <c r="ER52" i="7" s="1"/>
  <c r="BI51" i="9"/>
  <c r="ER51" i="9" s="1"/>
  <c r="BH51" i="9"/>
  <c r="EQ51" i="9" s="1"/>
  <c r="EQ48" i="9"/>
  <c r="BL56" i="7"/>
  <c r="G55" i="6" s="1"/>
  <c r="AW56" i="7"/>
  <c r="G49" i="6" s="1"/>
  <c r="AV114" i="9"/>
  <c r="AN56" i="7"/>
  <c r="G46" i="6" s="1"/>
  <c r="I46" i="6" s="1"/>
  <c r="L46" i="6" s="1"/>
  <c r="DJ107" i="9"/>
  <c r="DK107" i="9"/>
  <c r="AM56" i="9"/>
  <c r="ER40" i="7"/>
  <c r="EQ43" i="9"/>
  <c r="AM56" i="7"/>
  <c r="H46" i="6" s="1"/>
  <c r="BX56" i="9"/>
  <c r="CK114" i="9"/>
  <c r="BR114" i="9"/>
  <c r="AC56" i="9"/>
  <c r="E19" i="8" s="1"/>
  <c r="I19" i="8" s="1"/>
  <c r="ER33" i="7"/>
  <c r="I40" i="6"/>
  <c r="L40" i="6" s="1"/>
  <c r="DY114" i="9"/>
  <c r="AN56" i="9"/>
  <c r="E23" i="8" s="1"/>
  <c r="I23" i="8" s="1"/>
  <c r="EQ25" i="7"/>
  <c r="ER48" i="9"/>
  <c r="BX56" i="7"/>
  <c r="G9" i="6" s="1"/>
  <c r="ER38" i="7"/>
  <c r="EE114" i="9"/>
  <c r="DY56" i="9"/>
  <c r="AV56" i="9"/>
  <c r="AT114" i="9"/>
  <c r="F25" i="8" s="1"/>
  <c r="J25" i="8" s="1"/>
  <c r="EL56" i="7"/>
  <c r="G31" i="6" s="1"/>
  <c r="I31" i="6" s="1"/>
  <c r="L31" i="6" s="1"/>
  <c r="E49" i="8"/>
  <c r="I49" i="8" s="1"/>
  <c r="F49" i="8"/>
  <c r="J49" i="8" s="1"/>
  <c r="EP33" i="7"/>
  <c r="AJ123" i="51"/>
  <c r="EP112" i="9"/>
  <c r="BF56" i="9"/>
  <c r="AV56" i="7"/>
  <c r="H49" i="6" s="1"/>
  <c r="AW114" i="9"/>
  <c r="F26" i="8" s="1"/>
  <c r="J26" i="8" s="1"/>
  <c r="DZ56" i="7"/>
  <c r="G27" i="6" s="1"/>
  <c r="I27" i="6" s="1"/>
  <c r="L27" i="6" s="1"/>
  <c r="I29" i="6"/>
  <c r="L29" i="6" s="1"/>
  <c r="EQ11" i="7"/>
  <c r="AJ123" i="44"/>
  <c r="AJ176" i="44" s="1"/>
  <c r="AJ176" i="23"/>
  <c r="ER37" i="9"/>
  <c r="AJ125" i="42"/>
  <c r="H27" i="9" s="1"/>
  <c r="J27" i="9" s="1"/>
  <c r="G7" i="8"/>
  <c r="AC114" i="9"/>
  <c r="ER44" i="7"/>
  <c r="AK176" i="36"/>
  <c r="AN114" i="9"/>
  <c r="EQ21" i="7"/>
  <c r="CG56" i="9"/>
  <c r="AK175" i="48"/>
  <c r="EM79" i="9" s="1"/>
  <c r="EO79" i="9" s="1"/>
  <c r="BH34" i="9"/>
  <c r="EQ34" i="9" s="1"/>
  <c r="BI34" i="9"/>
  <c r="ER34" i="9" s="1"/>
  <c r="EP34" i="9"/>
  <c r="BU17" i="9"/>
  <c r="BT17" i="9"/>
  <c r="AK163" i="22"/>
  <c r="AK176" i="22" s="1"/>
  <c r="BH47" i="9"/>
  <c r="EQ47" i="9" s="1"/>
  <c r="BI47" i="9"/>
  <c r="BI92" i="9"/>
  <c r="ER92" i="9" s="1"/>
  <c r="BH92" i="9"/>
  <c r="EQ92" i="9" s="1"/>
  <c r="DI110" i="9"/>
  <c r="AK163" i="61"/>
  <c r="AK176" i="61" s="1"/>
  <c r="EP52" i="9"/>
  <c r="I88" i="9"/>
  <c r="I114" i="9" s="1"/>
  <c r="J88" i="9"/>
  <c r="BJ114" i="9"/>
  <c r="I45" i="6"/>
  <c r="L45" i="6" s="1"/>
  <c r="F44" i="6"/>
  <c r="EK77" i="9"/>
  <c r="EL77" i="9"/>
  <c r="P107" i="9"/>
  <c r="O107" i="9"/>
  <c r="EP107" i="9"/>
  <c r="AK123" i="59"/>
  <c r="E68" i="9"/>
  <c r="DF75" i="9"/>
  <c r="AK163" i="52"/>
  <c r="AI175" i="42"/>
  <c r="EM27" i="7" s="1"/>
  <c r="AJ175" i="42"/>
  <c r="EM27" i="9" s="1"/>
  <c r="EO27" i="9" s="1"/>
  <c r="AK175" i="42"/>
  <c r="EM85" i="9" s="1"/>
  <c r="EO85" i="9" s="1"/>
  <c r="AJ129" i="56"/>
  <c r="Q13" i="9"/>
  <c r="S13" i="9" s="1"/>
  <c r="G83" i="9"/>
  <c r="F83" i="9"/>
  <c r="EP83" i="9"/>
  <c r="DH44" i="9"/>
  <c r="DG44" i="9"/>
  <c r="G19" i="7"/>
  <c r="F19" i="7"/>
  <c r="DF13" i="9"/>
  <c r="AJ163" i="56"/>
  <c r="CS77" i="9"/>
  <c r="CR77" i="9"/>
  <c r="DG70" i="9"/>
  <c r="DH70" i="9"/>
  <c r="N96" i="9"/>
  <c r="AK126" i="31"/>
  <c r="AK176" i="31" s="1"/>
  <c r="DH30" i="9"/>
  <c r="DG30" i="9"/>
  <c r="DH14" i="9"/>
  <c r="DG14" i="9"/>
  <c r="DG32" i="9"/>
  <c r="EQ32" i="9" s="1"/>
  <c r="DH32" i="9"/>
  <c r="ER32" i="9" s="1"/>
  <c r="DH28" i="9"/>
  <c r="DG28" i="9"/>
  <c r="Y13" i="7"/>
  <c r="Y56" i="7" s="1"/>
  <c r="G39" i="6" s="1"/>
  <c r="G36" i="6" s="1"/>
  <c r="G35" i="6" s="1"/>
  <c r="W56" i="7"/>
  <c r="F39" i="6" s="1"/>
  <c r="DF19" i="9"/>
  <c r="BJ56" i="9"/>
  <c r="BI98" i="9"/>
  <c r="BH98" i="9"/>
  <c r="EP98" i="9"/>
  <c r="DF78" i="9"/>
  <c r="BH50" i="9"/>
  <c r="BI50" i="9"/>
  <c r="EP50" i="9"/>
  <c r="AK176" i="41"/>
  <c r="DG72" i="9"/>
  <c r="DH72" i="9"/>
  <c r="F19" i="8"/>
  <c r="J19" i="8" s="1"/>
  <c r="DH112" i="9"/>
  <c r="DG112" i="9"/>
  <c r="E13" i="9"/>
  <c r="G20" i="7"/>
  <c r="F20" i="7"/>
  <c r="BI30" i="9"/>
  <c r="BH30" i="9"/>
  <c r="G11" i="9"/>
  <c r="F11" i="9"/>
  <c r="DH22" i="9"/>
  <c r="DG22" i="9"/>
  <c r="EO105" i="9"/>
  <c r="EN105" i="9"/>
  <c r="EQ109" i="9"/>
  <c r="BN56" i="7"/>
  <c r="H56" i="6" s="1"/>
  <c r="P56" i="7"/>
  <c r="G34" i="6" s="1"/>
  <c r="N17" i="9"/>
  <c r="AJ126" i="52"/>
  <c r="EN30" i="7"/>
  <c r="EO30" i="7"/>
  <c r="ER30" i="7" s="1"/>
  <c r="DH80" i="9"/>
  <c r="DG80" i="9"/>
  <c r="BI108" i="9"/>
  <c r="BH108" i="9"/>
  <c r="EP108" i="9"/>
  <c r="AJ123" i="42"/>
  <c r="AJ176" i="42" s="1"/>
  <c r="AK163" i="58"/>
  <c r="AI175" i="50"/>
  <c r="EM19" i="7" s="1"/>
  <c r="EO19" i="7" s="1"/>
  <c r="ER18" i="7"/>
  <c r="EO30" i="9"/>
  <c r="EN30" i="9"/>
  <c r="I28" i="6"/>
  <c r="L28" i="6" s="1"/>
  <c r="BK56" i="7"/>
  <c r="H55" i="6" s="1"/>
  <c r="BF114" i="9"/>
  <c r="F29" i="8" s="1"/>
  <c r="J29" i="8" s="1"/>
  <c r="AS56" i="7"/>
  <c r="H48" i="6" s="1"/>
  <c r="AJ176" i="53"/>
  <c r="DG17" i="7"/>
  <c r="DH17" i="7"/>
  <c r="Y102" i="9"/>
  <c r="X102" i="9"/>
  <c r="DG54" i="9"/>
  <c r="DH54" i="9"/>
  <c r="E28" i="8"/>
  <c r="I28" i="8" s="1"/>
  <c r="EP29" i="7"/>
  <c r="DG91" i="9"/>
  <c r="DH91" i="9"/>
  <c r="BH56" i="7"/>
  <c r="H54" i="6" s="1"/>
  <c r="G27" i="9"/>
  <c r="F27" i="9"/>
  <c r="EP27" i="9"/>
  <c r="I38" i="6"/>
  <c r="L38" i="6" s="1"/>
  <c r="DH40" i="9"/>
  <c r="DG40" i="9"/>
  <c r="EQ40" i="7"/>
  <c r="H64" i="8"/>
  <c r="DF56" i="7"/>
  <c r="F58" i="6" s="1"/>
  <c r="EQ18" i="7"/>
  <c r="EN88" i="9"/>
  <c r="EO88" i="9"/>
  <c r="AJ176" i="55"/>
  <c r="AT56" i="7"/>
  <c r="G48" i="6" s="1"/>
  <c r="I48" i="6" s="1"/>
  <c r="L48" i="6" s="1"/>
  <c r="EP16" i="9"/>
  <c r="G16" i="9"/>
  <c r="F16" i="9"/>
  <c r="AK176" i="20"/>
  <c r="AA114" i="9"/>
  <c r="DH99" i="9"/>
  <c r="DG99" i="9"/>
  <c r="CR78" i="9"/>
  <c r="CR114" i="9" s="1"/>
  <c r="CS78" i="9"/>
  <c r="DG16" i="9"/>
  <c r="DH16" i="9"/>
  <c r="F28" i="9"/>
  <c r="G28" i="9"/>
  <c r="ER28" i="9" s="1"/>
  <c r="EP28" i="9"/>
  <c r="I30" i="9"/>
  <c r="J30" i="9"/>
  <c r="E36" i="6"/>
  <c r="F28" i="8"/>
  <c r="J28" i="8" s="1"/>
  <c r="DG33" i="9"/>
  <c r="DH33" i="9"/>
  <c r="AK176" i="44"/>
  <c r="AJ163" i="25"/>
  <c r="AJ176" i="25" s="1"/>
  <c r="BJ56" i="7"/>
  <c r="F55" i="6" s="1"/>
  <c r="AK124" i="50"/>
  <c r="DH13" i="7"/>
  <c r="DG13" i="7"/>
  <c r="AJ124" i="52"/>
  <c r="BU23" i="9"/>
  <c r="BT23" i="9"/>
  <c r="AT56" i="9"/>
  <c r="E25" i="8" s="1"/>
  <c r="I25" i="8" s="1"/>
  <c r="ER16" i="7"/>
  <c r="I25" i="6"/>
  <c r="L25" i="6" s="1"/>
  <c r="F22" i="6"/>
  <c r="BI38" i="9"/>
  <c r="BH38" i="9"/>
  <c r="DG83" i="9"/>
  <c r="DH83" i="9"/>
  <c r="F38" i="8"/>
  <c r="J38" i="8" s="1"/>
  <c r="X44" i="9"/>
  <c r="EQ44" i="9" s="1"/>
  <c r="Y44" i="9"/>
  <c r="DS75" i="9"/>
  <c r="DS114" i="9" s="1"/>
  <c r="DT75" i="9"/>
  <c r="DT114" i="9" s="1"/>
  <c r="DR114" i="9"/>
  <c r="EN31" i="7"/>
  <c r="EQ31" i="7" s="1"/>
  <c r="EO31" i="7"/>
  <c r="ER31" i="7" s="1"/>
  <c r="DK54" i="9"/>
  <c r="DJ54" i="9"/>
  <c r="AZ114" i="9"/>
  <c r="BG56" i="7"/>
  <c r="F54" i="6" s="1"/>
  <c r="AJ163" i="37"/>
  <c r="AJ176" i="37" s="1"/>
  <c r="AJ163" i="46"/>
  <c r="DF23" i="9"/>
  <c r="DF77" i="9"/>
  <c r="AK175" i="56"/>
  <c r="EM71" i="9" s="1"/>
  <c r="EO71" i="9" s="1"/>
  <c r="AJ175" i="56"/>
  <c r="EM13" i="9" s="1"/>
  <c r="EO13" i="9" s="1"/>
  <c r="AI175" i="56"/>
  <c r="EM13" i="7" s="1"/>
  <c r="EO13" i="7" s="1"/>
  <c r="G29" i="9"/>
  <c r="F29" i="9"/>
  <c r="BH33" i="9"/>
  <c r="BI33" i="9"/>
  <c r="ER33" i="9" s="1"/>
  <c r="CI56" i="9"/>
  <c r="AJ175" i="43"/>
  <c r="EM26" i="9" s="1"/>
  <c r="EO26" i="9" s="1"/>
  <c r="AI175" i="43"/>
  <c r="EM26" i="7" s="1"/>
  <c r="AK175" i="43"/>
  <c r="EM84" i="9" s="1"/>
  <c r="EO84" i="9" s="1"/>
  <c r="Z176" i="43"/>
  <c r="AI176" i="43" s="1"/>
  <c r="ER11" i="7"/>
  <c r="EP91" i="9"/>
  <c r="AJ125" i="50"/>
  <c r="H19" i="9" s="1"/>
  <c r="J19" i="9" s="1"/>
  <c r="I30" i="6"/>
  <c r="L30" i="6" s="1"/>
  <c r="AJ176" i="47"/>
  <c r="DG20" i="7"/>
  <c r="DH20" i="7"/>
  <c r="AK176" i="51"/>
  <c r="EP32" i="9"/>
  <c r="BG81" i="9"/>
  <c r="BI81" i="9" s="1"/>
  <c r="AK144" i="46"/>
  <c r="AY114" i="9"/>
  <c r="ER12" i="7"/>
  <c r="DS17" i="9"/>
  <c r="DS56" i="9" s="1"/>
  <c r="DT17" i="9"/>
  <c r="DT56" i="9" s="1"/>
  <c r="AJ125" i="57"/>
  <c r="AJ123" i="39"/>
  <c r="AJ176" i="39" s="1"/>
  <c r="DJ108" i="9"/>
  <c r="DK108" i="9"/>
  <c r="BH44" i="9"/>
  <c r="BI44" i="9"/>
  <c r="AJ125" i="40"/>
  <c r="DH21" i="9"/>
  <c r="DG21" i="9"/>
  <c r="AK163" i="37"/>
  <c r="AK176" i="37" s="1"/>
  <c r="AK163" i="63"/>
  <c r="E40" i="8"/>
  <c r="I40" i="8" s="1"/>
  <c r="AJ154" i="50"/>
  <c r="I11" i="6"/>
  <c r="L11" i="6" s="1"/>
  <c r="AJ125" i="46"/>
  <c r="H23" i="9" s="1"/>
  <c r="J23" i="9" s="1"/>
  <c r="AK175" i="54"/>
  <c r="EM73" i="9" s="1"/>
  <c r="EO73" i="9" s="1"/>
  <c r="AJ124" i="49"/>
  <c r="DG27" i="9"/>
  <c r="DH27" i="9"/>
  <c r="DR56" i="9"/>
  <c r="BI40" i="9"/>
  <c r="ER40" i="9" s="1"/>
  <c r="BH40" i="9"/>
  <c r="EQ40" i="9" s="1"/>
  <c r="EP40" i="9"/>
  <c r="EO47" i="9"/>
  <c r="EN47" i="9"/>
  <c r="BO56" i="7"/>
  <c r="G56" i="6" s="1"/>
  <c r="CK56" i="9"/>
  <c r="DG39" i="9"/>
  <c r="EQ39" i="9" s="1"/>
  <c r="DH39" i="9"/>
  <c r="BI68" i="9"/>
  <c r="DH87" i="9"/>
  <c r="DG87" i="9"/>
  <c r="AJ175" i="48"/>
  <c r="EM21" i="9" s="1"/>
  <c r="EO21" i="9" s="1"/>
  <c r="E38" i="8"/>
  <c r="I38" i="8" s="1"/>
  <c r="W56" i="9"/>
  <c r="AJ176" i="28"/>
  <c r="EQ10" i="7"/>
  <c r="N35" i="9"/>
  <c r="AJ126" i="34"/>
  <c r="AJ176" i="34" s="1"/>
  <c r="EN104" i="9"/>
  <c r="EO104" i="9"/>
  <c r="AK123" i="39"/>
  <c r="AK176" i="39" s="1"/>
  <c r="EP44" i="7"/>
  <c r="G70" i="9"/>
  <c r="F70" i="9"/>
  <c r="EK78" i="9"/>
  <c r="EL78" i="9"/>
  <c r="E81" i="9"/>
  <c r="BI56" i="7"/>
  <c r="G54" i="6" s="1"/>
  <c r="G53" i="6" s="1"/>
  <c r="BT18" i="9"/>
  <c r="BU18" i="9"/>
  <c r="BU56" i="9" s="1"/>
  <c r="F61" i="8"/>
  <c r="J61" i="8" s="1"/>
  <c r="AJ144" i="49"/>
  <c r="BG20" i="9"/>
  <c r="BI20" i="9" s="1"/>
  <c r="F13" i="6"/>
  <c r="AK123" i="54"/>
  <c r="E73" i="9"/>
  <c r="BH39" i="9"/>
  <c r="BI39" i="9"/>
  <c r="ER39" i="9" s="1"/>
  <c r="DH73" i="9"/>
  <c r="DG73" i="9"/>
  <c r="DH90" i="9"/>
  <c r="DG90" i="9"/>
  <c r="EQ90" i="9" s="1"/>
  <c r="T56" i="9"/>
  <c r="I41" i="9"/>
  <c r="J41" i="9"/>
  <c r="EP41" i="9"/>
  <c r="EN46" i="9"/>
  <c r="EO46" i="9"/>
  <c r="EP88" i="9"/>
  <c r="F88" i="9"/>
  <c r="G88" i="9"/>
  <c r="CU114" i="9"/>
  <c r="DK69" i="9"/>
  <c r="ER29" i="7"/>
  <c r="DH69" i="9"/>
  <c r="DG69" i="9"/>
  <c r="BH104" i="9"/>
  <c r="BI104" i="9"/>
  <c r="BI41" i="9"/>
  <c r="BH41" i="9"/>
  <c r="E18" i="8"/>
  <c r="I18" i="8" s="1"/>
  <c r="E53" i="6"/>
  <c r="E42" i="6" s="1"/>
  <c r="I9" i="6"/>
  <c r="L9" i="6" s="1"/>
  <c r="DF17" i="9"/>
  <c r="AJ163" i="52"/>
  <c r="EQ100" i="9"/>
  <c r="EP105" i="9"/>
  <c r="BG17" i="9"/>
  <c r="BI17" i="9" s="1"/>
  <c r="AJ144" i="52"/>
  <c r="I47" i="6"/>
  <c r="L47" i="6" s="1"/>
  <c r="DH86" i="9"/>
  <c r="DG86" i="9"/>
  <c r="E57" i="6"/>
  <c r="Q71" i="9"/>
  <c r="S71" i="9" s="1"/>
  <c r="AK129" i="56"/>
  <c r="BG19" i="9"/>
  <c r="BI19" i="9" s="1"/>
  <c r="AJ144" i="50"/>
  <c r="L114" i="9"/>
  <c r="AJ123" i="46"/>
  <c r="E23" i="9"/>
  <c r="CJ56" i="9"/>
  <c r="E42" i="8" s="1"/>
  <c r="Y104" i="9"/>
  <c r="X104" i="9"/>
  <c r="BH46" i="9"/>
  <c r="BI46" i="9"/>
  <c r="AJ176" i="43"/>
  <c r="AJ176" i="51"/>
  <c r="F17" i="7"/>
  <c r="EQ17" i="7" s="1"/>
  <c r="EP17" i="7"/>
  <c r="G17" i="7"/>
  <c r="BM56" i="9"/>
  <c r="EP16" i="7"/>
  <c r="CM114" i="9"/>
  <c r="F43" i="8" s="1"/>
  <c r="EK20" i="9"/>
  <c r="EL20" i="9"/>
  <c r="DG97" i="9"/>
  <c r="DH97" i="9"/>
  <c r="CP74" i="9"/>
  <c r="CP114" i="9" s="1"/>
  <c r="F44" i="8" s="1"/>
  <c r="J44" i="8" s="1"/>
  <c r="CO74" i="9"/>
  <c r="CO114" i="9" s="1"/>
  <c r="AK125" i="58"/>
  <c r="H69" i="9" s="1"/>
  <c r="EN31" i="9"/>
  <c r="EO31" i="9"/>
  <c r="DH45" i="9"/>
  <c r="DG45" i="9"/>
  <c r="DJ54" i="7"/>
  <c r="EQ54" i="7" s="1"/>
  <c r="DK54" i="7"/>
  <c r="ER54" i="7" s="1"/>
  <c r="EQ30" i="7"/>
  <c r="F35" i="8"/>
  <c r="J35" i="8" s="1"/>
  <c r="BH102" i="9"/>
  <c r="BI102" i="9"/>
  <c r="EL71" i="9"/>
  <c r="EK71" i="9"/>
  <c r="EJ114" i="9"/>
  <c r="AJ175" i="59"/>
  <c r="EM10" i="9" s="1"/>
  <c r="DH79" i="9"/>
  <c r="DG79" i="9"/>
  <c r="DG23" i="7"/>
  <c r="DH23" i="7"/>
  <c r="AK154" i="50"/>
  <c r="S10" i="9"/>
  <c r="S56" i="9" s="1"/>
  <c r="AI175" i="46"/>
  <c r="EM23" i="7" s="1"/>
  <c r="EO23" i="7" s="1"/>
  <c r="AK175" i="46"/>
  <c r="EM81" i="9" s="1"/>
  <c r="EO81" i="9" s="1"/>
  <c r="AJ175" i="46"/>
  <c r="EM23" i="9" s="1"/>
  <c r="EO23" i="9" s="1"/>
  <c r="E46" i="8"/>
  <c r="I46" i="8" s="1"/>
  <c r="AI125" i="49"/>
  <c r="H20" i="7" s="1"/>
  <c r="J20" i="7" s="1"/>
  <c r="AJ125" i="49"/>
  <c r="H20" i="9" s="1"/>
  <c r="J20" i="9" s="1"/>
  <c r="AK125" i="49"/>
  <c r="H78" i="9" s="1"/>
  <c r="J78" i="9" s="1"/>
  <c r="AJ176" i="22"/>
  <c r="AK144" i="49"/>
  <c r="BG78" i="9"/>
  <c r="BI78" i="9" s="1"/>
  <c r="EQ36" i="7"/>
  <c r="F25" i="9"/>
  <c r="G25" i="9"/>
  <c r="EP25" i="9"/>
  <c r="DG102" i="9"/>
  <c r="DH102" i="9"/>
  <c r="DH11" i="9"/>
  <c r="DG11" i="9"/>
  <c r="BL56" i="9"/>
  <c r="V114" i="9"/>
  <c r="F39" i="8"/>
  <c r="J39" i="8" s="1"/>
  <c r="F48" i="8"/>
  <c r="J48" i="8" s="1"/>
  <c r="CP16" i="9"/>
  <c r="CP56" i="9" s="1"/>
  <c r="CO16" i="9"/>
  <c r="CO56" i="9" s="1"/>
  <c r="DG29" i="9"/>
  <c r="DH29" i="9"/>
  <c r="BN107" i="9"/>
  <c r="BO107" i="9"/>
  <c r="BM114" i="9"/>
  <c r="DH76" i="9"/>
  <c r="DG76" i="9"/>
  <c r="P104" i="9"/>
  <c r="O104" i="9"/>
  <c r="EP104" i="9"/>
  <c r="EP12" i="7"/>
  <c r="AK125" i="42"/>
  <c r="N93" i="9"/>
  <c r="AK126" i="34"/>
  <c r="AK176" i="34" s="1"/>
  <c r="DH12" i="9"/>
  <c r="DG12" i="9"/>
  <c r="F86" i="9"/>
  <c r="EQ86" i="9" s="1"/>
  <c r="EP86" i="9"/>
  <c r="G86" i="9"/>
  <c r="DH96" i="9"/>
  <c r="DG96" i="9"/>
  <c r="F18" i="8"/>
  <c r="J18" i="8" s="1"/>
  <c r="ER42" i="9"/>
  <c r="DJ50" i="9"/>
  <c r="DK50" i="9"/>
  <c r="AJ176" i="20"/>
  <c r="EK13" i="9"/>
  <c r="EL13" i="9"/>
  <c r="EJ56" i="9"/>
  <c r="AI56" i="9"/>
  <c r="E22" i="8" s="1"/>
  <c r="I99" i="9"/>
  <c r="EP99" i="9"/>
  <c r="J99" i="9"/>
  <c r="CU56" i="9"/>
  <c r="F13" i="7"/>
  <c r="G13" i="7"/>
  <c r="G87" i="9"/>
  <c r="F87" i="9"/>
  <c r="EQ87" i="9" s="1"/>
  <c r="BI91" i="9"/>
  <c r="ER91" i="9" s="1"/>
  <c r="BH91" i="9"/>
  <c r="EQ91" i="9" s="1"/>
  <c r="F85" i="9"/>
  <c r="G85" i="9"/>
  <c r="ER21" i="7"/>
  <c r="BD56" i="9"/>
  <c r="E29" i="8" s="1"/>
  <c r="I29" i="8" s="1"/>
  <c r="V56" i="9"/>
  <c r="G80" i="9"/>
  <c r="ER80" i="9" s="1"/>
  <c r="EP80" i="9"/>
  <c r="F80" i="9"/>
  <c r="EQ80" i="9" s="1"/>
  <c r="CP56" i="7"/>
  <c r="G16" i="6" s="1"/>
  <c r="G13" i="6" s="1"/>
  <c r="G6" i="6" s="1"/>
  <c r="EN47" i="7"/>
  <c r="EQ47" i="7" s="1"/>
  <c r="EO47" i="7"/>
  <c r="ER47" i="7" s="1"/>
  <c r="F74" i="9"/>
  <c r="G74" i="9"/>
  <c r="EP74" i="9"/>
  <c r="AX56" i="9"/>
  <c r="BN49" i="9"/>
  <c r="BN56" i="9" s="1"/>
  <c r="BO49" i="9"/>
  <c r="BO56" i="9" s="1"/>
  <c r="BI54" i="9"/>
  <c r="BH54" i="9"/>
  <c r="J42" i="8"/>
  <c r="I43" i="6"/>
  <c r="L43" i="6" s="1"/>
  <c r="EP28" i="7"/>
  <c r="ER43" i="9"/>
  <c r="DH15" i="9"/>
  <c r="DG15" i="9"/>
  <c r="U114" i="9"/>
  <c r="EP31" i="7"/>
  <c r="EP44" i="9"/>
  <c r="EP15" i="9"/>
  <c r="F15" i="9"/>
  <c r="G15" i="9"/>
  <c r="DH108" i="9"/>
  <c r="DG108" i="9"/>
  <c r="AK175" i="49"/>
  <c r="EM78" i="9" s="1"/>
  <c r="EO78" i="9" s="1"/>
  <c r="AJ175" i="49"/>
  <c r="EM20" i="9" s="1"/>
  <c r="EO20" i="9" s="1"/>
  <c r="AI175" i="49"/>
  <c r="EM20" i="7" s="1"/>
  <c r="EO20" i="7" s="1"/>
  <c r="F23" i="8"/>
  <c r="J23" i="8" s="1"/>
  <c r="G14" i="9"/>
  <c r="F14" i="9"/>
  <c r="EP14" i="9"/>
  <c r="EP18" i="9"/>
  <c r="F18" i="9"/>
  <c r="G18" i="9"/>
  <c r="E75" i="9"/>
  <c r="AK123" i="52"/>
  <c r="E37" i="8"/>
  <c r="I37" i="8" s="1"/>
  <c r="DK32" i="7"/>
  <c r="ER32" i="7" s="1"/>
  <c r="EP32" i="7"/>
  <c r="ER90" i="9"/>
  <c r="EO10" i="7"/>
  <c r="ER10" i="7" s="1"/>
  <c r="BS56" i="9"/>
  <c r="F16" i="8"/>
  <c r="J16" i="8" s="1"/>
  <c r="DH98" i="9"/>
  <c r="DG98" i="9"/>
  <c r="BI89" i="9"/>
  <c r="BH89" i="9"/>
  <c r="CR19" i="9"/>
  <c r="CR56" i="9" s="1"/>
  <c r="CS19" i="9"/>
  <c r="CQ56" i="9"/>
  <c r="BG23" i="9"/>
  <c r="BI23" i="9" s="1"/>
  <c r="AJ144" i="46"/>
  <c r="BH96" i="9"/>
  <c r="BI96" i="9"/>
  <c r="DG103" i="9"/>
  <c r="DH103" i="9"/>
  <c r="AK176" i="53"/>
  <c r="EQ28" i="7"/>
  <c r="DH38" i="9"/>
  <c r="ER38" i="9" s="1"/>
  <c r="DG38" i="9"/>
  <c r="AK165" i="50"/>
  <c r="DI77" i="9" s="1"/>
  <c r="DK77" i="9" s="1"/>
  <c r="AJ165" i="50"/>
  <c r="DI19" i="9" s="1"/>
  <c r="DK19" i="9" s="1"/>
  <c r="AI165" i="50"/>
  <c r="DI19" i="7" s="1"/>
  <c r="DK19" i="7" s="1"/>
  <c r="AK176" i="63"/>
  <c r="BL114" i="9"/>
  <c r="AK71" i="9"/>
  <c r="AK114" i="9" s="1"/>
  <c r="AI114" i="9"/>
  <c r="EK17" i="9"/>
  <c r="EL17" i="9"/>
  <c r="I37" i="6"/>
  <c r="L37" i="6" s="1"/>
  <c r="F36" i="6"/>
  <c r="EQ97" i="9"/>
  <c r="E69" i="9"/>
  <c r="AK123" i="58"/>
  <c r="AK176" i="58" s="1"/>
  <c r="E21" i="9"/>
  <c r="AJ123" i="48"/>
  <c r="AJ176" i="48" s="1"/>
  <c r="EQ26" i="7"/>
  <c r="BT105" i="9"/>
  <c r="BT114" i="9" s="1"/>
  <c r="BU105" i="9"/>
  <c r="BU114" i="9" s="1"/>
  <c r="Y114" i="9"/>
  <c r="F17" i="8" s="1"/>
  <c r="J17" i="8" s="1"/>
  <c r="BG75" i="9"/>
  <c r="BI75" i="9" s="1"/>
  <c r="AK144" i="52"/>
  <c r="AJ176" i="41"/>
  <c r="DH88" i="9"/>
  <c r="DG88" i="9"/>
  <c r="BX75" i="9"/>
  <c r="BX114" i="9" s="1"/>
  <c r="BW75" i="9"/>
  <c r="BW114" i="9" s="1"/>
  <c r="BV114" i="9"/>
  <c r="BS114" i="9"/>
  <c r="DH50" i="9"/>
  <c r="DG50" i="9"/>
  <c r="CQ114" i="9"/>
  <c r="BG77" i="9"/>
  <c r="BI77" i="9" s="1"/>
  <c r="AK144" i="50"/>
  <c r="AI125" i="56"/>
  <c r="H13" i="7" s="1"/>
  <c r="EP23" i="7"/>
  <c r="G23" i="7"/>
  <c r="F23" i="7"/>
  <c r="EQ23" i="7" s="1"/>
  <c r="E35" i="8"/>
  <c r="I35" i="8" s="1"/>
  <c r="AK126" i="52"/>
  <c r="N75" i="9"/>
  <c r="DG85" i="9"/>
  <c r="DH85" i="9"/>
  <c r="Z176" i="42"/>
  <c r="AI176" i="42" s="1"/>
  <c r="E6" i="6"/>
  <c r="AK123" i="48"/>
  <c r="E79" i="9"/>
  <c r="EP102" i="9"/>
  <c r="AJ124" i="50"/>
  <c r="DF71" i="9"/>
  <c r="AK163" i="56"/>
  <c r="AJ165" i="49"/>
  <c r="DI20" i="9" s="1"/>
  <c r="DK20" i="9" s="1"/>
  <c r="AK165" i="49"/>
  <c r="DI78" i="9" s="1"/>
  <c r="DK78" i="9" s="1"/>
  <c r="AI165" i="49"/>
  <c r="DI20" i="7" s="1"/>
  <c r="DK20" i="7" s="1"/>
  <c r="F26" i="9"/>
  <c r="EQ26" i="9" s="1"/>
  <c r="EP26" i="9"/>
  <c r="G26" i="9"/>
  <c r="I8" i="6"/>
  <c r="L8" i="6" s="1"/>
  <c r="BU47" i="9"/>
  <c r="BT47" i="9"/>
  <c r="E72" i="9"/>
  <c r="AK123" i="55"/>
  <c r="AK176" i="55" s="1"/>
  <c r="DH18" i="9"/>
  <c r="DG18" i="9"/>
  <c r="BI112" i="9"/>
  <c r="BH112" i="9"/>
  <c r="EQ112" i="9" s="1"/>
  <c r="EL19" i="9"/>
  <c r="EK19" i="9"/>
  <c r="E10" i="9"/>
  <c r="AJ123" i="59"/>
  <c r="BI45" i="9"/>
  <c r="ER45" i="9" s="1"/>
  <c r="BH45" i="9"/>
  <c r="EQ45" i="9" s="1"/>
  <c r="ER94" i="9"/>
  <c r="DG41" i="9"/>
  <c r="DH41" i="9"/>
  <c r="CR20" i="9"/>
  <c r="CS20" i="9"/>
  <c r="M114" i="9"/>
  <c r="F11" i="8" s="1"/>
  <c r="J11" i="8" s="1"/>
  <c r="BI97" i="9"/>
  <c r="ER97" i="9" s="1"/>
  <c r="BH97" i="9"/>
  <c r="AJ125" i="58"/>
  <c r="EO89" i="9"/>
  <c r="EN89" i="9"/>
  <c r="DJ112" i="9"/>
  <c r="DK112" i="9"/>
  <c r="AX114" i="9"/>
  <c r="F27" i="8" s="1"/>
  <c r="J27" i="8" s="1"/>
  <c r="F40" i="8"/>
  <c r="J40" i="8" s="1"/>
  <c r="AK175" i="59"/>
  <c r="EM68" i="9" s="1"/>
  <c r="AK163" i="48"/>
  <c r="DF81" i="9"/>
  <c r="AK163" i="46"/>
  <c r="DH19" i="7"/>
  <c r="DG19" i="7"/>
  <c r="DG56" i="7" s="1"/>
  <c r="H58" i="6" s="1"/>
  <c r="AJ176" i="38"/>
  <c r="BH88" i="9"/>
  <c r="BI88" i="9"/>
  <c r="EQ27" i="7"/>
  <c r="EP11" i="7"/>
  <c r="ER36" i="7"/>
  <c r="I12" i="6"/>
  <c r="L12" i="6" s="1"/>
  <c r="AJ163" i="58"/>
  <c r="EP22" i="9"/>
  <c r="G22" i="9"/>
  <c r="ER22" i="9" s="1"/>
  <c r="F22" i="9"/>
  <c r="EQ22" i="9" s="1"/>
  <c r="X46" i="9"/>
  <c r="EQ46" i="9" s="1"/>
  <c r="Y46" i="9"/>
  <c r="EP46" i="9"/>
  <c r="DF20" i="9"/>
  <c r="G84" i="9"/>
  <c r="ER84" i="9" s="1"/>
  <c r="F84" i="9"/>
  <c r="EQ84" i="9" s="1"/>
  <c r="EP84" i="9"/>
  <c r="F76" i="9"/>
  <c r="EQ76" i="9" s="1"/>
  <c r="EP76" i="9"/>
  <c r="G76" i="9"/>
  <c r="BK56" i="9"/>
  <c r="BO114" i="9"/>
  <c r="E39" i="8"/>
  <c r="I39" i="8" s="1"/>
  <c r="BH103" i="9"/>
  <c r="BI103" i="9"/>
  <c r="EP103" i="9"/>
  <c r="F46" i="8"/>
  <c r="J46" i="8" s="1"/>
  <c r="EQ12" i="7"/>
  <c r="F24" i="8"/>
  <c r="J24" i="8" s="1"/>
  <c r="BN114" i="9"/>
  <c r="AK125" i="57"/>
  <c r="G30" i="9"/>
  <c r="ER30" i="9" s="1"/>
  <c r="EP30" i="9"/>
  <c r="F30" i="9"/>
  <c r="EQ42" i="9"/>
  <c r="DJ50" i="7"/>
  <c r="EQ50" i="7" s="1"/>
  <c r="DK50" i="7"/>
  <c r="ER50" i="7" s="1"/>
  <c r="P49" i="9"/>
  <c r="O49" i="9"/>
  <c r="EP49" i="9"/>
  <c r="AK125" i="40"/>
  <c r="AK176" i="28"/>
  <c r="E62" i="6"/>
  <c r="S68" i="9"/>
  <c r="E71" i="9"/>
  <c r="AJ175" i="54"/>
  <c r="EM15" i="9" s="1"/>
  <c r="EO15" i="9" s="1"/>
  <c r="AK124" i="49"/>
  <c r="CN56" i="9"/>
  <c r="E44" i="8" s="1"/>
  <c r="I44" i="8" s="1"/>
  <c r="EP21" i="7"/>
  <c r="I49" i="6"/>
  <c r="L49" i="6" s="1"/>
  <c r="BH31" i="9"/>
  <c r="EQ31" i="9" s="1"/>
  <c r="BI31" i="9"/>
  <c r="ER31" i="9" s="1"/>
  <c r="AK176" i="47"/>
  <c r="E24" i="8"/>
  <c r="I24" i="8" s="1"/>
  <c r="EQ33" i="9"/>
  <c r="BK114" i="9"/>
  <c r="BM56" i="7"/>
  <c r="F56" i="6" s="1"/>
  <c r="EQ32" i="7"/>
  <c r="AY56" i="9"/>
  <c r="BI10" i="9"/>
  <c r="BI99" i="9"/>
  <c r="BH99" i="9"/>
  <c r="E56" i="7"/>
  <c r="F61" i="6" s="1"/>
  <c r="DH25" i="9"/>
  <c r="DG25" i="9"/>
  <c r="DH74" i="9"/>
  <c r="DG74" i="9"/>
  <c r="ER109" i="9"/>
  <c r="EN46" i="7"/>
  <c r="EQ46" i="7" s="1"/>
  <c r="EO46" i="7"/>
  <c r="ER46" i="7" s="1"/>
  <c r="ER28" i="7"/>
  <c r="F12" i="9"/>
  <c r="EQ12" i="9" s="1"/>
  <c r="G12" i="9"/>
  <c r="AJ176" i="54"/>
  <c r="G64" i="8" l="1"/>
  <c r="ER88" i="9"/>
  <c r="CS114" i="9"/>
  <c r="I56" i="6"/>
  <c r="L56" i="6" s="1"/>
  <c r="ER49" i="9"/>
  <c r="EQ30" i="9"/>
  <c r="ER112" i="9"/>
  <c r="DF114" i="9"/>
  <c r="EQ54" i="9"/>
  <c r="E27" i="8"/>
  <c r="I27" i="8" s="1"/>
  <c r="G56" i="7"/>
  <c r="G61" i="6" s="1"/>
  <c r="DJ56" i="9"/>
  <c r="ER104" i="9"/>
  <c r="AK123" i="46"/>
  <c r="AK176" i="46" s="1"/>
  <c r="ER108" i="9"/>
  <c r="DJ110" i="9"/>
  <c r="EQ110" i="9" s="1"/>
  <c r="DK110" i="9"/>
  <c r="ER110" i="9" s="1"/>
  <c r="EP110" i="9"/>
  <c r="BI56" i="9"/>
  <c r="ER103" i="9"/>
  <c r="DI56" i="9"/>
  <c r="ER26" i="9"/>
  <c r="ER23" i="7"/>
  <c r="CS56" i="9"/>
  <c r="E45" i="8" s="1"/>
  <c r="ER14" i="9"/>
  <c r="EQ15" i="9"/>
  <c r="EQ13" i="7"/>
  <c r="X114" i="9"/>
  <c r="BT56" i="9"/>
  <c r="E43" i="8"/>
  <c r="I43" i="8" s="1"/>
  <c r="DH56" i="7"/>
  <c r="G58" i="6" s="1"/>
  <c r="G57" i="6" s="1"/>
  <c r="EQ19" i="7"/>
  <c r="G22" i="6"/>
  <c r="I22" i="6" s="1"/>
  <c r="L22" i="6" s="1"/>
  <c r="D9" i="2" s="1"/>
  <c r="EQ38" i="9"/>
  <c r="EQ49" i="9"/>
  <c r="ER76" i="9"/>
  <c r="ER89" i="9"/>
  <c r="AJ176" i="59"/>
  <c r="ER47" i="9"/>
  <c r="EP13" i="7"/>
  <c r="F22" i="8"/>
  <c r="DK56" i="7"/>
  <c r="G59" i="6" s="1"/>
  <c r="EQ89" i="9"/>
  <c r="ER99" i="9"/>
  <c r="DK56" i="9"/>
  <c r="EQ104" i="9"/>
  <c r="AK176" i="43"/>
  <c r="EK114" i="9"/>
  <c r="AK176" i="54"/>
  <c r="ER54" i="9"/>
  <c r="I55" i="6"/>
  <c r="L55" i="6" s="1"/>
  <c r="G44" i="6"/>
  <c r="G42" i="6" s="1"/>
  <c r="H44" i="6"/>
  <c r="EQ108" i="9"/>
  <c r="ER50" i="9"/>
  <c r="AK176" i="52"/>
  <c r="EP20" i="7"/>
  <c r="H22" i="6"/>
  <c r="J43" i="8"/>
  <c r="EO68" i="9"/>
  <c r="P75" i="9"/>
  <c r="N114" i="9"/>
  <c r="J22" i="8"/>
  <c r="F21" i="8"/>
  <c r="J21" i="8" s="1"/>
  <c r="F33" i="8"/>
  <c r="J33" i="8" s="1"/>
  <c r="I61" i="6"/>
  <c r="L61" i="6" s="1"/>
  <c r="BG56" i="9"/>
  <c r="E31" i="8" s="1"/>
  <c r="H87" i="9"/>
  <c r="AK123" i="40"/>
  <c r="AK176" i="40" s="1"/>
  <c r="E52" i="8"/>
  <c r="I52" i="8" s="1"/>
  <c r="DJ56" i="7"/>
  <c r="H59" i="6" s="1"/>
  <c r="H57" i="6" s="1"/>
  <c r="AK125" i="56"/>
  <c r="F45" i="8"/>
  <c r="J45" i="8" s="1"/>
  <c r="F37" i="8"/>
  <c r="J37" i="8" s="1"/>
  <c r="EQ18" i="9"/>
  <c r="EQ74" i="9"/>
  <c r="I22" i="8"/>
  <c r="E21" i="8"/>
  <c r="I21" i="8" s="1"/>
  <c r="Q56" i="9"/>
  <c r="E15" i="8" s="1"/>
  <c r="AJ176" i="46"/>
  <c r="DH17" i="9"/>
  <c r="DG17" i="9"/>
  <c r="ER41" i="9"/>
  <c r="I16" i="6"/>
  <c r="L16" i="6" s="1"/>
  <c r="G81" i="9"/>
  <c r="EP81" i="9"/>
  <c r="F81" i="9"/>
  <c r="EQ70" i="9"/>
  <c r="DG23" i="9"/>
  <c r="DH23" i="9"/>
  <c r="I54" i="6"/>
  <c r="L54" i="6" s="1"/>
  <c r="F53" i="6"/>
  <c r="I53" i="6" s="1"/>
  <c r="L53" i="6" s="1"/>
  <c r="ER44" i="9"/>
  <c r="I56" i="9"/>
  <c r="H53" i="6"/>
  <c r="H42" i="6" s="1"/>
  <c r="EQ105" i="9"/>
  <c r="EN56" i="9"/>
  <c r="AK175" i="50"/>
  <c r="EM77" i="9" s="1"/>
  <c r="EO77" i="9" s="1"/>
  <c r="P17" i="9"/>
  <c r="N56" i="9"/>
  <c r="EQ11" i="9"/>
  <c r="DH78" i="9"/>
  <c r="DG78" i="9"/>
  <c r="E32" i="8"/>
  <c r="I32" i="8" s="1"/>
  <c r="EP19" i="7"/>
  <c r="F68" i="9"/>
  <c r="G68" i="9"/>
  <c r="EP68" i="9"/>
  <c r="ER107" i="9"/>
  <c r="I44" i="6"/>
  <c r="L44" i="6" s="1"/>
  <c r="F42" i="6"/>
  <c r="I42" i="6" s="1"/>
  <c r="L42" i="6" s="1"/>
  <c r="D12" i="2" s="1"/>
  <c r="F71" i="9"/>
  <c r="G71" i="9"/>
  <c r="DH81" i="9"/>
  <c r="DG81" i="9"/>
  <c r="F79" i="9"/>
  <c r="EQ79" i="9" s="1"/>
  <c r="EP79" i="9"/>
  <c r="G79" i="9"/>
  <c r="ER79" i="9" s="1"/>
  <c r="F21" i="9"/>
  <c r="EQ21" i="9" s="1"/>
  <c r="G21" i="9"/>
  <c r="ER21" i="9" s="1"/>
  <c r="EP21" i="9"/>
  <c r="P93" i="9"/>
  <c r="ER93" i="9" s="1"/>
  <c r="O93" i="9"/>
  <c r="EQ93" i="9" s="1"/>
  <c r="EP93" i="9"/>
  <c r="EQ41" i="9"/>
  <c r="O35" i="9"/>
  <c r="P35" i="9"/>
  <c r="ER35" i="9" s="1"/>
  <c r="EP35" i="9"/>
  <c r="EQ29" i="9"/>
  <c r="E60" i="6"/>
  <c r="AK176" i="59"/>
  <c r="AJ163" i="49"/>
  <c r="E36" i="8"/>
  <c r="I36" i="8" s="1"/>
  <c r="EQ85" i="9"/>
  <c r="EL56" i="9"/>
  <c r="E62" i="8" s="1"/>
  <c r="I62" i="8" s="1"/>
  <c r="H85" i="9"/>
  <c r="AK123" i="42"/>
  <c r="AK176" i="42" s="1"/>
  <c r="ER25" i="9"/>
  <c r="J69" i="9"/>
  <c r="ER17" i="7"/>
  <c r="I42" i="8"/>
  <c r="DI114" i="9"/>
  <c r="EQ88" i="9"/>
  <c r="E16" i="8"/>
  <c r="I16" i="8" s="1"/>
  <c r="F56" i="7"/>
  <c r="H61" i="6" s="1"/>
  <c r="BG114" i="9"/>
  <c r="E20" i="9"/>
  <c r="AJ123" i="49"/>
  <c r="AK163" i="50"/>
  <c r="AK123" i="50"/>
  <c r="E77" i="9"/>
  <c r="E35" i="6"/>
  <c r="ER105" i="9"/>
  <c r="ER16" i="9"/>
  <c r="EQ27" i="9"/>
  <c r="EQ102" i="9"/>
  <c r="EN56" i="7"/>
  <c r="H62" i="6" s="1"/>
  <c r="Y56" i="9"/>
  <c r="E17" i="8" s="1"/>
  <c r="I17" i="8" s="1"/>
  <c r="EQ20" i="7"/>
  <c r="EQ50" i="9"/>
  <c r="EQ98" i="9"/>
  <c r="AJ163" i="50"/>
  <c r="O96" i="9"/>
  <c r="EQ96" i="9" s="1"/>
  <c r="P96" i="9"/>
  <c r="ER96" i="9" s="1"/>
  <c r="EP96" i="9"/>
  <c r="ER19" i="7"/>
  <c r="EQ83" i="9"/>
  <c r="F32" i="8"/>
  <c r="J32" i="8" s="1"/>
  <c r="X56" i="9"/>
  <c r="J13" i="7"/>
  <c r="J56" i="7" s="1"/>
  <c r="H56" i="7"/>
  <c r="I36" i="6"/>
  <c r="L36" i="6" s="1"/>
  <c r="F35" i="6"/>
  <c r="I35" i="6" s="1"/>
  <c r="E33" i="8"/>
  <c r="I33" i="8" s="1"/>
  <c r="G73" i="9"/>
  <c r="ER73" i="9" s="1"/>
  <c r="F73" i="9"/>
  <c r="EQ73" i="9" s="1"/>
  <c r="EP73" i="9"/>
  <c r="H29" i="9"/>
  <c r="AJ123" i="40"/>
  <c r="AJ176" i="40" s="1"/>
  <c r="F56" i="8"/>
  <c r="E17" i="9"/>
  <c r="E56" i="9" s="1"/>
  <c r="AJ123" i="52"/>
  <c r="AJ176" i="52" s="1"/>
  <c r="EQ16" i="9"/>
  <c r="I58" i="6"/>
  <c r="L58" i="6" s="1"/>
  <c r="G32" i="6"/>
  <c r="I32" i="6" s="1"/>
  <c r="L32" i="6" s="1"/>
  <c r="D10" i="2" s="1"/>
  <c r="I34" i="6"/>
  <c r="L34" i="6" s="1"/>
  <c r="G13" i="9"/>
  <c r="F13" i="9"/>
  <c r="EQ13" i="9" s="1"/>
  <c r="DH19" i="9"/>
  <c r="DG19" i="9"/>
  <c r="EO27" i="7"/>
  <c r="ER27" i="7" s="1"/>
  <c r="EP27" i="7"/>
  <c r="E78" i="9"/>
  <c r="AK123" i="49"/>
  <c r="Q114" i="9"/>
  <c r="F15" i="8" s="1"/>
  <c r="H70" i="9"/>
  <c r="AK123" i="57"/>
  <c r="AK176" i="57" s="1"/>
  <c r="DI56" i="7"/>
  <c r="F59" i="6" s="1"/>
  <c r="I59" i="6" s="1"/>
  <c r="L59" i="6" s="1"/>
  <c r="ER46" i="9"/>
  <c r="H11" i="9"/>
  <c r="AJ123" i="58"/>
  <c r="AJ176" i="58" s="1"/>
  <c r="G10" i="9"/>
  <c r="F10" i="9"/>
  <c r="EP10" i="9"/>
  <c r="DG71" i="9"/>
  <c r="DH71" i="9"/>
  <c r="AK176" i="48"/>
  <c r="G75" i="9"/>
  <c r="F75" i="9"/>
  <c r="EP75" i="9"/>
  <c r="S114" i="9"/>
  <c r="EQ103" i="9"/>
  <c r="DG20" i="9"/>
  <c r="DH20" i="9"/>
  <c r="BH114" i="9"/>
  <c r="G72" i="9"/>
  <c r="ER72" i="9" s="1"/>
  <c r="EP72" i="9"/>
  <c r="F72" i="9"/>
  <c r="EQ72" i="9" s="1"/>
  <c r="E19" i="9"/>
  <c r="AJ123" i="50"/>
  <c r="AJ125" i="56"/>
  <c r="F36" i="8"/>
  <c r="J36" i="8" s="1"/>
  <c r="F69" i="9"/>
  <c r="EQ69" i="9" s="1"/>
  <c r="EP69" i="9"/>
  <c r="G69" i="9"/>
  <c r="ER69" i="9" s="1"/>
  <c r="EM56" i="7"/>
  <c r="ER18" i="9"/>
  <c r="EQ14" i="9"/>
  <c r="ER15" i="9"/>
  <c r="ER74" i="9"/>
  <c r="EQ99" i="9"/>
  <c r="EK56" i="9"/>
  <c r="ER86" i="9"/>
  <c r="EQ25" i="9"/>
  <c r="EO10" i="9"/>
  <c r="EL114" i="9"/>
  <c r="F62" i="8" s="1"/>
  <c r="J62" i="8" s="1"/>
  <c r="EP23" i="9"/>
  <c r="G23" i="9"/>
  <c r="ER23" i="9" s="1"/>
  <c r="F23" i="9"/>
  <c r="EQ23" i="9" s="1"/>
  <c r="DK114" i="9"/>
  <c r="I13" i="6"/>
  <c r="L13" i="6" s="1"/>
  <c r="F6" i="6"/>
  <c r="BI114" i="9"/>
  <c r="E56" i="8"/>
  <c r="H12" i="9"/>
  <c r="AJ123" i="57"/>
  <c r="AJ176" i="57" s="1"/>
  <c r="EO26" i="7"/>
  <c r="ER26" i="7" s="1"/>
  <c r="EP26" i="7"/>
  <c r="DH77" i="9"/>
  <c r="DG77" i="9"/>
  <c r="EQ28" i="9"/>
  <c r="EN114" i="9"/>
  <c r="ER27" i="9"/>
  <c r="ER102" i="9"/>
  <c r="AJ175" i="50"/>
  <c r="EM19" i="9" s="1"/>
  <c r="EO19" i="9" s="1"/>
  <c r="BH56" i="9"/>
  <c r="ER20" i="7"/>
  <c r="AK163" i="49"/>
  <c r="ER98" i="9"/>
  <c r="I39" i="6"/>
  <c r="L39" i="6" s="1"/>
  <c r="DG13" i="9"/>
  <c r="DG56" i="9" s="1"/>
  <c r="DH13" i="9"/>
  <c r="DF56" i="9"/>
  <c r="ER83" i="9"/>
  <c r="DG75" i="9"/>
  <c r="DH75" i="9"/>
  <c r="DH114" i="9" s="1"/>
  <c r="F51" i="8" s="1"/>
  <c r="EQ107" i="9"/>
  <c r="I45" i="8" l="1"/>
  <c r="E41" i="8"/>
  <c r="F57" i="6"/>
  <c r="I57" i="6" s="1"/>
  <c r="L57" i="6" s="1"/>
  <c r="D13" i="2" s="1"/>
  <c r="L35" i="6"/>
  <c r="D11" i="2" s="1"/>
  <c r="DJ114" i="9"/>
  <c r="AJ176" i="50"/>
  <c r="ER75" i="9"/>
  <c r="EQ56" i="7"/>
  <c r="E114" i="9"/>
  <c r="EP56" i="7"/>
  <c r="EO56" i="9"/>
  <c r="J51" i="8"/>
  <c r="I56" i="8"/>
  <c r="E53" i="8"/>
  <c r="I53" i="8" s="1"/>
  <c r="G78" i="9"/>
  <c r="ER78" i="9" s="1"/>
  <c r="F78" i="9"/>
  <c r="EQ78" i="9" s="1"/>
  <c r="EP78" i="9"/>
  <c r="J56" i="8"/>
  <c r="F53" i="8"/>
  <c r="J53" i="8" s="1"/>
  <c r="ER13" i="7"/>
  <c r="ER56" i="7" s="1"/>
  <c r="EQ35" i="9"/>
  <c r="O56" i="9"/>
  <c r="DH56" i="9"/>
  <c r="E51" i="8" s="1"/>
  <c r="EQ10" i="9"/>
  <c r="F14" i="8"/>
  <c r="J15" i="8"/>
  <c r="J29" i="9"/>
  <c r="ER29" i="9" s="1"/>
  <c r="EP29" i="9"/>
  <c r="J12" i="9"/>
  <c r="ER12" i="9" s="1"/>
  <c r="EP12" i="9"/>
  <c r="I6" i="6"/>
  <c r="L6" i="6" s="1"/>
  <c r="D8" i="2" s="1"/>
  <c r="EM56" i="9"/>
  <c r="E63" i="8" s="1"/>
  <c r="I63" i="8" s="1"/>
  <c r="H13" i="9"/>
  <c r="AJ123" i="56"/>
  <c r="AJ176" i="56" s="1"/>
  <c r="EQ75" i="9"/>
  <c r="DG114" i="9"/>
  <c r="ER10" i="9"/>
  <c r="AK176" i="49"/>
  <c r="G17" i="9"/>
  <c r="ER17" i="9" s="1"/>
  <c r="F17" i="9"/>
  <c r="EQ17" i="9" s="1"/>
  <c r="EP17" i="9"/>
  <c r="F62" i="6"/>
  <c r="H60" i="6"/>
  <c r="H63" i="6" s="1"/>
  <c r="AK176" i="50"/>
  <c r="G20" i="9"/>
  <c r="ER20" i="9" s="1"/>
  <c r="EP20" i="9"/>
  <c r="F20" i="9"/>
  <c r="EQ20" i="9" s="1"/>
  <c r="I41" i="8"/>
  <c r="E34" i="8"/>
  <c r="I34" i="8" s="1"/>
  <c r="EQ71" i="9"/>
  <c r="ER81" i="9"/>
  <c r="E63" i="6"/>
  <c r="H71" i="9"/>
  <c r="AK123" i="56"/>
  <c r="AK176" i="56" s="1"/>
  <c r="J87" i="9"/>
  <c r="ER87" i="9" s="1"/>
  <c r="EP87" i="9"/>
  <c r="F19" i="9"/>
  <c r="EQ19" i="9" s="1"/>
  <c r="G19" i="9"/>
  <c r="ER19" i="9" s="1"/>
  <c r="EP19" i="9"/>
  <c r="J11" i="9"/>
  <c r="H56" i="9"/>
  <c r="EP11" i="9"/>
  <c r="J70" i="9"/>
  <c r="ER70" i="9" s="1"/>
  <c r="EP70" i="9"/>
  <c r="F31" i="8"/>
  <c r="F52" i="8"/>
  <c r="J52" i="8" s="1"/>
  <c r="ER68" i="9"/>
  <c r="G114" i="9"/>
  <c r="F8" i="8" s="1"/>
  <c r="J8" i="8" s="1"/>
  <c r="P56" i="9"/>
  <c r="E12" i="8" s="1"/>
  <c r="EQ81" i="9"/>
  <c r="EO56" i="7"/>
  <c r="G62" i="6" s="1"/>
  <c r="G60" i="6" s="1"/>
  <c r="G63" i="6" s="1"/>
  <c r="EM114" i="9"/>
  <c r="F41" i="8"/>
  <c r="O114" i="9"/>
  <c r="F77" i="9"/>
  <c r="EQ77" i="9" s="1"/>
  <c r="G77" i="9"/>
  <c r="ER77" i="9" s="1"/>
  <c r="EP77" i="9"/>
  <c r="AJ176" i="49"/>
  <c r="H114" i="9"/>
  <c r="J85" i="9"/>
  <c r="ER85" i="9" s="1"/>
  <c r="EP85" i="9"/>
  <c r="EQ68" i="9"/>
  <c r="I15" i="8"/>
  <c r="E14" i="8"/>
  <c r="I31" i="8"/>
  <c r="E30" i="8"/>
  <c r="I30" i="8" s="1"/>
  <c r="P114" i="9"/>
  <c r="F12" i="8" s="1"/>
  <c r="EO114" i="9"/>
  <c r="EQ114" i="9" l="1"/>
  <c r="F63" i="8"/>
  <c r="J63" i="8" s="1"/>
  <c r="I51" i="8"/>
  <c r="E50" i="8"/>
  <c r="I50" i="8" s="1"/>
  <c r="I12" i="8"/>
  <c r="E10" i="8"/>
  <c r="I10" i="8" s="1"/>
  <c r="F30" i="8"/>
  <c r="J30" i="8" s="1"/>
  <c r="J31" i="8"/>
  <c r="I14" i="8"/>
  <c r="E13" i="8"/>
  <c r="I13" i="8" s="1"/>
  <c r="F10" i="8"/>
  <c r="J10" i="8" s="1"/>
  <c r="J12" i="8"/>
  <c r="J56" i="9"/>
  <c r="E9" i="8" s="1"/>
  <c r="ER11" i="9"/>
  <c r="ER56" i="9" s="1"/>
  <c r="J13" i="9"/>
  <c r="ER13" i="9" s="1"/>
  <c r="EP13" i="9"/>
  <c r="EP56" i="9" s="1"/>
  <c r="ER114" i="9"/>
  <c r="J14" i="8"/>
  <c r="F13" i="8"/>
  <c r="J13" i="8" s="1"/>
  <c r="F114" i="9"/>
  <c r="F34" i="8"/>
  <c r="J34" i="8" s="1"/>
  <c r="J41" i="8"/>
  <c r="J71" i="9"/>
  <c r="ER71" i="9" s="1"/>
  <c r="EP71" i="9"/>
  <c r="EP114" i="9" s="1"/>
  <c r="ER115" i="9" s="1"/>
  <c r="J114" i="9"/>
  <c r="F9" i="8" s="1"/>
  <c r="F60" i="6"/>
  <c r="I62" i="6"/>
  <c r="L62" i="6" s="1"/>
  <c r="EQ56" i="9"/>
  <c r="F50" i="8"/>
  <c r="J50" i="8" s="1"/>
  <c r="C88" i="2"/>
  <c r="G56" i="9"/>
  <c r="E8" i="8" s="1"/>
  <c r="I8" i="8" s="1"/>
  <c r="F56" i="9"/>
  <c r="J9" i="8" l="1"/>
  <c r="F7" i="8"/>
  <c r="E7" i="8"/>
  <c r="I9" i="8"/>
  <c r="I60" i="6"/>
  <c r="L60" i="6" s="1"/>
  <c r="D14" i="2" s="1"/>
  <c r="E15" i="2" s="1"/>
  <c r="F17" i="2" s="1"/>
  <c r="F49" i="2" s="1"/>
  <c r="F63" i="6"/>
  <c r="I63" i="6" s="1"/>
  <c r="L63" i="6" s="1"/>
  <c r="ER57" i="9"/>
  <c r="I7" i="8" l="1"/>
  <c r="E64" i="8"/>
  <c r="I64" i="8" s="1"/>
  <c r="J7" i="8"/>
  <c r="F64" i="8"/>
  <c r="J64" i="8" s="1"/>
  <c r="P30" i="2" l="1"/>
  <c r="H41" i="4"/>
  <c r="P34" i="2"/>
  <c r="P38" i="2" s="1"/>
  <c r="N41" i="4" l="1"/>
  <c r="E41" i="4"/>
  <c r="P49" i="2"/>
</calcChain>
</file>

<file path=xl/comments1.xml><?xml version="1.0" encoding="utf-8"?>
<comments xmlns="http://schemas.openxmlformats.org/spreadsheetml/2006/main">
  <authors>
    <author>総務省</author>
  </authors>
  <commentList>
    <comment ref="EP52" authorId="0" shapeId="0">
      <text>
        <r>
          <rPr>
            <sz val="12"/>
            <color indexed="81"/>
            <rFont val="ＭＳ Ｐゴシック"/>
            <family val="3"/>
            <charset val="128"/>
          </rPr>
          <t>計算式をO52→AO52へ修正（済み）</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12.xml><?xml version="1.0" encoding="utf-8"?>
<comments xmlns="http://schemas.openxmlformats.org/spreadsheetml/2006/main">
  <authors>
    <author>総務省</author>
  </authors>
  <commentList>
    <comment ref="AC123" authorId="0" shapeId="0">
      <text>
        <r>
          <rPr>
            <sz val="9"/>
            <color indexed="81"/>
            <rFont val="ＭＳ Ｐゴシック"/>
            <family val="3"/>
            <charset val="128"/>
          </rPr>
          <t>AC123～AC176の計算式が欠けた状態であったため、各年度と同様に計算式を追加。なお、当該箇所は他のセルやシートに影響を与えるものではございません。
（修正済み）</t>
        </r>
      </text>
    </comment>
  </commentList>
</comments>
</file>

<file path=xl/comments2.xml><?xml version="1.0" encoding="utf-8"?>
<comments xmlns="http://schemas.openxmlformats.org/spreadsheetml/2006/main">
  <authors>
    <author xml:space="preserve"> </author>
  </authors>
  <commentList>
    <comment ref="G15" authorId="0" shapeId="0">
      <text>
        <r>
          <rPr>
            <sz val="9"/>
            <color indexed="81"/>
            <rFont val="ＭＳ Ｐゴシック"/>
            <family val="3"/>
            <charset val="128"/>
          </rPr>
          <t xml:space="preserve">土地開発公社算出時価額（土地代物弁済契約書別紙）
</t>
        </r>
      </text>
    </comment>
    <comment ref="H15" authorId="0" shapeId="0">
      <text>
        <r>
          <rPr>
            <sz val="9"/>
            <color indexed="81"/>
            <rFont val="ＭＳ Ｐゴシック"/>
            <family val="3"/>
            <charset val="128"/>
          </rPr>
          <t xml:space="preserve">課税ｇからの売却可能資産一覧表の評価額に0.7を割り返した額とする。時価
</t>
        </r>
      </text>
    </comment>
  </commentList>
</comments>
</file>

<file path=xl/comments3.xml><?xml version="1.0" encoding="utf-8"?>
<comments xmlns="http://schemas.openxmlformats.org/spreadsheetml/2006/main">
  <authors>
    <author xml:space="preserve"> </author>
  </authors>
  <commentList>
    <comment ref="E22" authorId="0" shapeId="0">
      <text>
        <r>
          <rPr>
            <b/>
            <sz val="9"/>
            <color indexed="81"/>
            <rFont val="ＭＳ Ｐゴシック"/>
            <family val="3"/>
            <charset val="128"/>
          </rPr>
          <t>病院決算書資本合計</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総務省</author>
  </authors>
  <commentList>
    <comment ref="C23" authorId="0" shapeId="0">
      <text>
        <r>
          <rPr>
            <sz val="9"/>
            <color indexed="81"/>
            <rFont val="ＭＳ Ｐゴシック"/>
            <family val="3"/>
            <charset val="128"/>
          </rPr>
          <t xml:space="preserve">計算式をC7→C6へ修正。（済み）
</t>
        </r>
      </text>
    </comment>
  </commentList>
</comments>
</file>

<file path=xl/comments5.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7.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010486</author>
  </authors>
  <commentList>
    <comment ref="H8" authorId="0" shapeId="0">
      <text>
        <r>
          <rPr>
            <b/>
            <sz val="9"/>
            <color indexed="81"/>
            <rFont val="ＭＳ Ｐゴシック"/>
            <family val="3"/>
            <charset val="128"/>
          </rPr>
          <t xml:space="preserve">21表データ貼り付け箇所
点線枠に合わせてコピーした数値を
貼り付けしてください
</t>
        </r>
        <r>
          <rPr>
            <sz val="9"/>
            <color indexed="81"/>
            <rFont val="ＭＳ Ｐゴシック"/>
            <family val="3"/>
            <charset val="128"/>
          </rPr>
          <t xml:space="preserve">
</t>
        </r>
      </text>
    </comment>
    <comment ref="F62" authorId="0" shapeId="0">
      <text>
        <r>
          <rPr>
            <b/>
            <sz val="9"/>
            <color indexed="81"/>
            <rFont val="ＭＳ Ｐゴシック"/>
            <family val="3"/>
            <charset val="128"/>
          </rPr>
          <t xml:space="preserve">22表データ貼り付け箇所
点線枠に合わせてコピーした数値を
貼り付けしてください
</t>
        </r>
        <r>
          <rPr>
            <sz val="9"/>
            <color indexed="81"/>
            <rFont val="ＭＳ Ｐゴシック"/>
            <family val="3"/>
            <charset val="128"/>
          </rPr>
          <t xml:space="preserve">
</t>
        </r>
      </text>
    </comment>
    <comment ref="E116" authorId="0" shapeId="0">
      <text>
        <r>
          <rPr>
            <b/>
            <sz val="9"/>
            <color indexed="81"/>
            <rFont val="ＭＳ Ｐゴシック"/>
            <family val="3"/>
            <charset val="128"/>
          </rPr>
          <t xml:space="preserve">23表データ貼り付け箇所
点線枠に合わせてコピーした数値を
貼り付けしてください
</t>
        </r>
        <r>
          <rPr>
            <sz val="9"/>
            <color indexed="81"/>
            <rFont val="ＭＳ Ｐゴシック"/>
            <family val="3"/>
            <charset val="128"/>
          </rPr>
          <t xml:space="preserve">
</t>
        </r>
      </text>
    </comment>
    <comment ref="E170" authorId="0" shapeId="0">
      <text>
        <r>
          <rPr>
            <b/>
            <sz val="9"/>
            <color indexed="81"/>
            <rFont val="ＭＳ Ｐゴシック"/>
            <family val="3"/>
            <charset val="128"/>
          </rPr>
          <t xml:space="preserve">73表データ貼り付け箇所
点線枠に合わせてコピーした数値を
貼り付けしてください
</t>
        </r>
        <r>
          <rPr>
            <sz val="9"/>
            <color indexed="81"/>
            <rFont val="ＭＳ Ｐゴシック"/>
            <family val="3"/>
            <charset val="128"/>
          </rPr>
          <t xml:space="preserve">
</t>
        </r>
      </text>
    </comment>
  </commentList>
</comments>
</file>

<file path=xl/sharedStrings.xml><?xml version="1.0" encoding="utf-8"?>
<sst xmlns="http://schemas.openxmlformats.org/spreadsheetml/2006/main" count="41568" uniqueCount="1278">
  <si>
    <t>　</t>
    <phoneticPr fontId="2"/>
  </si>
  <si>
    <t>（単位：千円）</t>
  </si>
  <si>
    <t>国庫支出金</t>
  </si>
  <si>
    <t>都道府県支出金</t>
  </si>
  <si>
    <t>　</t>
  </si>
  <si>
    <t>１列</t>
  </si>
  <si>
    <t>２列</t>
  </si>
  <si>
    <t>３列</t>
  </si>
  <si>
    <t>総務費</t>
  </si>
  <si>
    <t>０２行</t>
  </si>
  <si>
    <t>０１行</t>
  </si>
  <si>
    <t>庁舎</t>
  </si>
  <si>
    <t>０３行</t>
  </si>
  <si>
    <t>その他</t>
  </si>
  <si>
    <t>民生費</t>
  </si>
  <si>
    <t>０４行</t>
  </si>
  <si>
    <t>保育所</t>
  </si>
  <si>
    <t>０５行</t>
  </si>
  <si>
    <t>０６行</t>
  </si>
  <si>
    <t>労働費</t>
  </si>
  <si>
    <t>１２行</t>
  </si>
  <si>
    <t>補</t>
  </si>
  <si>
    <t>造林</t>
  </si>
  <si>
    <t>１４行</t>
  </si>
  <si>
    <t>合</t>
  </si>
  <si>
    <t>農</t>
  </si>
  <si>
    <t>林道</t>
  </si>
  <si>
    <t>１５行</t>
  </si>
  <si>
    <t>林</t>
  </si>
  <si>
    <t>治山</t>
  </si>
  <si>
    <t>１６行</t>
  </si>
  <si>
    <t>水</t>
  </si>
  <si>
    <t>砂防</t>
  </si>
  <si>
    <t>１７行</t>
  </si>
  <si>
    <t>０９行</t>
  </si>
  <si>
    <t>産</t>
  </si>
  <si>
    <t>漁港</t>
  </si>
  <si>
    <t>１８行</t>
  </si>
  <si>
    <t>業</t>
  </si>
  <si>
    <t>農業基盤整備</t>
  </si>
  <si>
    <t>１９行</t>
  </si>
  <si>
    <t>費</t>
  </si>
  <si>
    <t>海岸保全</t>
  </si>
  <si>
    <t>２０行</t>
  </si>
  <si>
    <t>２１行</t>
  </si>
  <si>
    <t>商工費</t>
  </si>
  <si>
    <t>２２行</t>
  </si>
  <si>
    <t>道路</t>
  </si>
  <si>
    <t>２６行</t>
  </si>
  <si>
    <t>道路橋りょう</t>
  </si>
  <si>
    <t>橋りょう</t>
  </si>
  <si>
    <t>２７行</t>
  </si>
  <si>
    <t>河川</t>
  </si>
  <si>
    <t>２８行</t>
  </si>
  <si>
    <t>土</t>
  </si>
  <si>
    <t>２９行</t>
  </si>
  <si>
    <t>３０行</t>
  </si>
  <si>
    <t>港湾</t>
  </si>
  <si>
    <t>３１行</t>
  </si>
  <si>
    <t>木</t>
  </si>
  <si>
    <t>都市計画</t>
  </si>
  <si>
    <t>３２行</t>
  </si>
  <si>
    <t>街路</t>
  </si>
  <si>
    <t>３３行</t>
  </si>
  <si>
    <t>都市下水路</t>
  </si>
  <si>
    <t>３４行</t>
  </si>
  <si>
    <t>区画整理</t>
  </si>
  <si>
    <t>３５行</t>
  </si>
  <si>
    <t>都市公園</t>
  </si>
  <si>
    <t>３６行</t>
  </si>
  <si>
    <t>住宅</t>
  </si>
  <si>
    <t>３７行</t>
  </si>
  <si>
    <t>計</t>
  </si>
  <si>
    <t>空港</t>
  </si>
  <si>
    <t>３８行</t>
  </si>
  <si>
    <t>２３行</t>
  </si>
  <si>
    <t>３９行</t>
  </si>
  <si>
    <t>２４行</t>
  </si>
  <si>
    <t>消防費</t>
  </si>
  <si>
    <t>４０行</t>
  </si>
  <si>
    <t>４１行</t>
  </si>
  <si>
    <t>５２行</t>
  </si>
  <si>
    <t>合計</t>
  </si>
  <si>
    <t>単</t>
  </si>
  <si>
    <t>減価償却対象</t>
  </si>
  <si>
    <t>償却対象</t>
  </si>
  <si>
    <t>再</t>
  </si>
  <si>
    <t>公営住宅</t>
  </si>
  <si>
    <t>小学校</t>
  </si>
  <si>
    <t>中学校</t>
  </si>
  <si>
    <t>幼稚園</t>
  </si>
  <si>
    <t>教</t>
  </si>
  <si>
    <t>育</t>
  </si>
  <si>
    <t>０７行</t>
  </si>
  <si>
    <t>清掃費</t>
  </si>
  <si>
    <t>環境衛生費</t>
  </si>
  <si>
    <t>し尿処理</t>
  </si>
  <si>
    <t>０８行</t>
  </si>
  <si>
    <t>１０行</t>
  </si>
  <si>
    <t>１１行</t>
  </si>
  <si>
    <t>国立公園等</t>
  </si>
  <si>
    <t>観光</t>
  </si>
  <si>
    <t>衛</t>
  </si>
  <si>
    <t>生</t>
  </si>
  <si>
    <t>高等学校</t>
  </si>
  <si>
    <t>特殊学校</t>
  </si>
  <si>
    <t>大学</t>
  </si>
  <si>
    <t>各種学校</t>
  </si>
  <si>
    <t>社会教育</t>
  </si>
  <si>
    <t>４３行</t>
  </si>
  <si>
    <t>４４行</t>
  </si>
  <si>
    <t>４５行</t>
  </si>
  <si>
    <t>４６行</t>
  </si>
  <si>
    <t>４７行</t>
  </si>
  <si>
    <t>４８行</t>
  </si>
  <si>
    <t>４９行</t>
  </si>
  <si>
    <t>５０行</t>
  </si>
  <si>
    <t>５１行</t>
  </si>
  <si>
    <t>d</t>
  </si>
  <si>
    <t>普通建設事業費　</t>
  </si>
  <si>
    <t>用地取得費　　２３表　</t>
  </si>
  <si>
    <t>決算額　Ａ</t>
  </si>
  <si>
    <t>Ａの財源内訳</t>
  </si>
  <si>
    <t>決算額　Ｂ</t>
  </si>
  <si>
    <t>Ｂの財源内訳</t>
  </si>
  <si>
    <t>補助・単独　１列</t>
  </si>
  <si>
    <t>補助　５列</t>
  </si>
  <si>
    <t>補助６列・単独４列</t>
  </si>
  <si>
    <t>助</t>
  </si>
  <si>
    <t>事</t>
  </si>
  <si>
    <t>表</t>
  </si>
  <si>
    <t>独</t>
  </si>
  <si>
    <t>２１</t>
  </si>
  <si>
    <t>県支出金</t>
  </si>
  <si>
    <t>２２</t>
  </si>
  <si>
    <t>清掃施設</t>
  </si>
  <si>
    <t>社会教育施設</t>
  </si>
  <si>
    <t>農林水産関係</t>
  </si>
  <si>
    <t>社会体育施設</t>
  </si>
  <si>
    <t>ごみ処理</t>
    <phoneticPr fontId="2"/>
  </si>
  <si>
    <t>１２行</t>
    <phoneticPr fontId="2"/>
  </si>
  <si>
    <t>・</t>
    <phoneticPr fontId="2"/>
  </si>
  <si>
    <t>０５行</t>
    <phoneticPr fontId="2"/>
  </si>
  <si>
    <t>Ａのうちその</t>
  </si>
  <si>
    <t>団体で行うもの</t>
  </si>
  <si>
    <t>総務関係</t>
  </si>
  <si>
    <t>庁舎等</t>
  </si>
  <si>
    <t>民生関係</t>
  </si>
  <si>
    <t>ごみ処理</t>
  </si>
  <si>
    <t>農業農村整備</t>
  </si>
  <si>
    <t>公園</t>
  </si>
  <si>
    <t>用地取得費　　</t>
  </si>
  <si>
    <t>有形固定資産</t>
  </si>
  <si>
    <t>ａ</t>
  </si>
  <si>
    <t>ｂ</t>
  </si>
  <si>
    <t>ｃ</t>
  </si>
  <si>
    <t>按分</t>
  </si>
  <si>
    <t>用</t>
  </si>
  <si>
    <t>地</t>
  </si>
  <si>
    <t>取</t>
  </si>
  <si>
    <t>得</t>
  </si>
  <si>
    <t>・</t>
  </si>
  <si>
    <t>控</t>
  </si>
  <si>
    <t>除</t>
  </si>
  <si>
    <t>後</t>
  </si>
  <si>
    <t>の</t>
  </si>
  <si>
    <t>有</t>
  </si>
  <si>
    <t>形</t>
  </si>
  <si>
    <t>固</t>
  </si>
  <si>
    <t>定</t>
  </si>
  <si>
    <t>資</t>
  </si>
  <si>
    <t>等</t>
  </si>
  <si>
    <t>１３行</t>
  </si>
  <si>
    <t>２５行</t>
  </si>
  <si>
    <t>用地取得費　　　</t>
  </si>
  <si>
    <t>衛生費</t>
  </si>
  <si>
    <t>農林水産業費</t>
  </si>
  <si>
    <t>土木費</t>
  </si>
  <si>
    <t>教育費</t>
  </si>
  <si>
    <t>償却</t>
  </si>
  <si>
    <t>清掃費（ゴミ処理）</t>
  </si>
  <si>
    <t>清掃費（し尿処理）</t>
  </si>
  <si>
    <t>清掃費（その他）</t>
  </si>
  <si>
    <t>都市計画（街路）</t>
  </si>
  <si>
    <t>都市計画（都市下水路）</t>
  </si>
  <si>
    <t>都市計画（区画整理）</t>
  </si>
  <si>
    <t>都市計画（その他）</t>
  </si>
  <si>
    <t>特殊学級</t>
  </si>
  <si>
    <t>年数</t>
  </si>
  <si>
    <t>耐用年数＝</t>
  </si>
  <si>
    <t>昭和</t>
  </si>
  <si>
    <t>平成</t>
  </si>
  <si>
    <t>元</t>
  </si>
  <si>
    <t>都市計画（公園）</t>
    <phoneticPr fontId="2"/>
  </si>
  <si>
    <t>B</t>
  </si>
  <si>
    <t>Ａ</t>
    <phoneticPr fontId="2"/>
  </si>
  <si>
    <t>千円</t>
    <phoneticPr fontId="2"/>
  </si>
  <si>
    <t>※４　普通会計の将来負担に関する情報</t>
    <rPh sb="3" eb="5">
      <t>フツウ</t>
    </rPh>
    <rPh sb="5" eb="7">
      <t>カイケイ</t>
    </rPh>
    <rPh sb="8" eb="10">
      <t>ショウライ</t>
    </rPh>
    <rPh sb="10" eb="12">
      <t>フタン</t>
    </rPh>
    <rPh sb="13" eb="14">
      <t>カン</t>
    </rPh>
    <rPh sb="16" eb="18">
      <t>ジョウホウ</t>
    </rPh>
    <phoneticPr fontId="2"/>
  </si>
  <si>
    <t>③その他</t>
    <rPh sb="3" eb="4">
      <t>タ</t>
    </rPh>
    <phoneticPr fontId="2"/>
  </si>
  <si>
    <t>千円）</t>
    <phoneticPr fontId="2"/>
  </si>
  <si>
    <t>②債務保証又は損失補償</t>
    <rPh sb="1" eb="3">
      <t>サイム</t>
    </rPh>
    <rPh sb="3" eb="5">
      <t>ホショウ</t>
    </rPh>
    <rPh sb="5" eb="6">
      <t>マタ</t>
    </rPh>
    <rPh sb="7" eb="9">
      <t>ソンシツ</t>
    </rPh>
    <rPh sb="9" eb="11">
      <t>ホショウ</t>
    </rPh>
    <phoneticPr fontId="2"/>
  </si>
  <si>
    <t>①物件の購入等</t>
    <rPh sb="1" eb="3">
      <t>ブッケン</t>
    </rPh>
    <rPh sb="4" eb="6">
      <t>コウニュウ</t>
    </rPh>
    <rPh sb="6" eb="7">
      <t>トウ</t>
    </rPh>
    <phoneticPr fontId="2"/>
  </si>
  <si>
    <t>※２　債務負担行為に関する情報</t>
    <rPh sb="3" eb="5">
      <t>サイム</t>
    </rPh>
    <rPh sb="5" eb="7">
      <t>フタン</t>
    </rPh>
    <rPh sb="7" eb="9">
      <t>コウイ</t>
    </rPh>
    <rPh sb="10" eb="11">
      <t>カン</t>
    </rPh>
    <rPh sb="13" eb="15">
      <t>ジョウホウ</t>
    </rPh>
    <phoneticPr fontId="2"/>
  </si>
  <si>
    <t>計</t>
    <rPh sb="0" eb="1">
      <t>ケイ</t>
    </rPh>
    <phoneticPr fontId="2"/>
  </si>
  <si>
    <t>③一般財源等</t>
    <rPh sb="1" eb="3">
      <t>イッパン</t>
    </rPh>
    <rPh sb="3" eb="5">
      <t>ザイゲン</t>
    </rPh>
    <rPh sb="5" eb="6">
      <t>トウ</t>
    </rPh>
    <phoneticPr fontId="2"/>
  </si>
  <si>
    <t>②地方債</t>
    <rPh sb="1" eb="4">
      <t>チホウサイ</t>
    </rPh>
    <phoneticPr fontId="10"/>
  </si>
  <si>
    <t>①国県補助金等</t>
    <rPh sb="1" eb="2">
      <t>コク</t>
    </rPh>
    <rPh sb="2" eb="3">
      <t>ケン</t>
    </rPh>
    <rPh sb="3" eb="6">
      <t>ホジョキン</t>
    </rPh>
    <rPh sb="6" eb="7">
      <t>ナド</t>
    </rPh>
    <phoneticPr fontId="2"/>
  </si>
  <si>
    <t>　上の支出金に充当された財源</t>
    <rPh sb="1" eb="2">
      <t>ウエ</t>
    </rPh>
    <rPh sb="3" eb="6">
      <t>シシュツキン</t>
    </rPh>
    <rPh sb="7" eb="9">
      <t>ジュウトウ</t>
    </rPh>
    <rPh sb="12" eb="14">
      <t>ザイゲン</t>
    </rPh>
    <phoneticPr fontId="2"/>
  </si>
  <si>
    <t>⑦総務</t>
    <rPh sb="1" eb="3">
      <t>ソウム</t>
    </rPh>
    <phoneticPr fontId="2"/>
  </si>
  <si>
    <t>⑥消防</t>
    <rPh sb="1" eb="3">
      <t>ショウボウ</t>
    </rPh>
    <phoneticPr fontId="2"/>
  </si>
  <si>
    <t>⑤産業振興</t>
    <rPh sb="1" eb="3">
      <t>サンギョウ</t>
    </rPh>
    <rPh sb="3" eb="5">
      <t>シンコウ</t>
    </rPh>
    <phoneticPr fontId="2"/>
  </si>
  <si>
    <t>④環境衛生</t>
    <rPh sb="1" eb="3">
      <t>カンキョウ</t>
    </rPh>
    <rPh sb="3" eb="5">
      <t>エイセイ</t>
    </rPh>
    <phoneticPr fontId="2"/>
  </si>
  <si>
    <t>③福祉</t>
    <rPh sb="1" eb="3">
      <t>フクシ</t>
    </rPh>
    <phoneticPr fontId="2"/>
  </si>
  <si>
    <t>②教育</t>
    <rPh sb="1" eb="3">
      <t>キョウイク</t>
    </rPh>
    <phoneticPr fontId="2"/>
  </si>
  <si>
    <t>千円</t>
    <rPh sb="0" eb="2">
      <t>センエン</t>
    </rPh>
    <phoneticPr fontId="2"/>
  </si>
  <si>
    <t>①生活インフラ・国土保全</t>
    <rPh sb="1" eb="3">
      <t>セイカツ</t>
    </rPh>
    <rPh sb="8" eb="10">
      <t>コクド</t>
    </rPh>
    <rPh sb="10" eb="12">
      <t>ホゼン</t>
    </rPh>
    <phoneticPr fontId="2"/>
  </si>
  <si>
    <t>※１　他団体及び民間への支出金により形成された資産</t>
    <rPh sb="3" eb="4">
      <t>タ</t>
    </rPh>
    <rPh sb="4" eb="6">
      <t>ダンタイ</t>
    </rPh>
    <rPh sb="6" eb="7">
      <t>オヨ</t>
    </rPh>
    <rPh sb="8" eb="10">
      <t>ミンカン</t>
    </rPh>
    <rPh sb="12" eb="15">
      <t>シシュツキン</t>
    </rPh>
    <rPh sb="18" eb="20">
      <t>ケイセイ</t>
    </rPh>
    <rPh sb="23" eb="25">
      <t>シサン</t>
    </rPh>
    <phoneticPr fontId="2"/>
  </si>
  <si>
    <t>負 債 ・ 純 資 産 合 計</t>
    <rPh sb="0" eb="1">
      <t>フ</t>
    </rPh>
    <rPh sb="2" eb="3">
      <t>サイ</t>
    </rPh>
    <rPh sb="6" eb="7">
      <t>ジュン</t>
    </rPh>
    <rPh sb="8" eb="9">
      <t>シ</t>
    </rPh>
    <rPh sb="10" eb="11">
      <t>サン</t>
    </rPh>
    <rPh sb="12" eb="13">
      <t>ゴウ</t>
    </rPh>
    <rPh sb="14" eb="15">
      <t>ケイ</t>
    </rPh>
    <phoneticPr fontId="2"/>
  </si>
  <si>
    <t>資　　産　　合　　計</t>
    <rPh sb="0" eb="1">
      <t>シ</t>
    </rPh>
    <rPh sb="3" eb="4">
      <t>サン</t>
    </rPh>
    <rPh sb="6" eb="7">
      <t>ゴウ</t>
    </rPh>
    <rPh sb="9" eb="10">
      <t>ケイ</t>
    </rPh>
    <phoneticPr fontId="2"/>
  </si>
  <si>
    <t>流動資産合計</t>
    <rPh sb="0" eb="2">
      <t>リュウドウ</t>
    </rPh>
    <rPh sb="2" eb="4">
      <t>シサン</t>
    </rPh>
    <rPh sb="4" eb="6">
      <t>ゴウケイ</t>
    </rPh>
    <phoneticPr fontId="2"/>
  </si>
  <si>
    <t>未収金計</t>
    <rPh sb="0" eb="3">
      <t>ミシュウキン</t>
    </rPh>
    <rPh sb="3" eb="4">
      <t>ケイ</t>
    </rPh>
    <phoneticPr fontId="2"/>
  </si>
  <si>
    <t>③回収不能見込額</t>
    <rPh sb="1" eb="3">
      <t>カイシュウ</t>
    </rPh>
    <rPh sb="3" eb="5">
      <t>フノウ</t>
    </rPh>
    <rPh sb="5" eb="7">
      <t>ミコミ</t>
    </rPh>
    <rPh sb="7" eb="8">
      <t>ガク</t>
    </rPh>
    <phoneticPr fontId="2"/>
  </si>
  <si>
    <t>②その他</t>
    <rPh sb="3" eb="4">
      <t>タ</t>
    </rPh>
    <phoneticPr fontId="2"/>
  </si>
  <si>
    <t>①地方税</t>
    <rPh sb="1" eb="4">
      <t>チホウゼイ</t>
    </rPh>
    <phoneticPr fontId="2"/>
  </si>
  <si>
    <t>(2) 未収金</t>
    <rPh sb="4" eb="7">
      <t>ミシュウキン</t>
    </rPh>
    <phoneticPr fontId="2"/>
  </si>
  <si>
    <t>現金預金計</t>
    <rPh sb="0" eb="2">
      <t>ゲンキン</t>
    </rPh>
    <rPh sb="2" eb="4">
      <t>ヨキン</t>
    </rPh>
    <rPh sb="4" eb="5">
      <t>ケイ</t>
    </rPh>
    <phoneticPr fontId="2"/>
  </si>
  <si>
    <t>③歳計現金</t>
    <rPh sb="1" eb="3">
      <t>サイケイ</t>
    </rPh>
    <rPh sb="3" eb="5">
      <t>ゲンキン</t>
    </rPh>
    <phoneticPr fontId="2"/>
  </si>
  <si>
    <t>②減債基金</t>
    <rPh sb="1" eb="3">
      <t>ゲンサイ</t>
    </rPh>
    <rPh sb="3" eb="5">
      <t>キキン</t>
    </rPh>
    <phoneticPr fontId="2"/>
  </si>
  <si>
    <t>純　 資　 産　 合　 計</t>
    <rPh sb="0" eb="1">
      <t>ジュン</t>
    </rPh>
    <rPh sb="3" eb="4">
      <t>シ</t>
    </rPh>
    <rPh sb="6" eb="7">
      <t>サン</t>
    </rPh>
    <rPh sb="9" eb="10">
      <t>ゴウ</t>
    </rPh>
    <rPh sb="12" eb="13">
      <t>ケイ</t>
    </rPh>
    <phoneticPr fontId="2"/>
  </si>
  <si>
    <t>①財政調整基金</t>
    <rPh sb="1" eb="3">
      <t>ザイセイ</t>
    </rPh>
    <rPh sb="3" eb="5">
      <t>チョウセイ</t>
    </rPh>
    <rPh sb="5" eb="7">
      <t>キキン</t>
    </rPh>
    <phoneticPr fontId="2"/>
  </si>
  <si>
    <t>(1) 現金預金</t>
    <rPh sb="4" eb="6">
      <t>ゲンキン</t>
    </rPh>
    <rPh sb="6" eb="8">
      <t>ヨキン</t>
    </rPh>
    <phoneticPr fontId="2"/>
  </si>
  <si>
    <t>４　資産評価差額</t>
    <rPh sb="2" eb="4">
      <t>シサン</t>
    </rPh>
    <rPh sb="4" eb="6">
      <t>ヒョウカ</t>
    </rPh>
    <rPh sb="6" eb="8">
      <t>サガク</t>
    </rPh>
    <phoneticPr fontId="2"/>
  </si>
  <si>
    <t>３　流動資産</t>
    <rPh sb="2" eb="4">
      <t>リュウドウ</t>
    </rPh>
    <rPh sb="4" eb="6">
      <t>シサン</t>
    </rPh>
    <phoneticPr fontId="2"/>
  </si>
  <si>
    <t>３　その他一般財源等</t>
    <rPh sb="4" eb="5">
      <t>タ</t>
    </rPh>
    <rPh sb="5" eb="7">
      <t>イッパン</t>
    </rPh>
    <rPh sb="7" eb="9">
      <t>ザイゲン</t>
    </rPh>
    <rPh sb="9" eb="10">
      <t>トウ</t>
    </rPh>
    <phoneticPr fontId="2"/>
  </si>
  <si>
    <t>投資等合計</t>
    <rPh sb="0" eb="3">
      <t>トウシトウ</t>
    </rPh>
    <rPh sb="3" eb="5">
      <t>ゴウケイ</t>
    </rPh>
    <phoneticPr fontId="2"/>
  </si>
  <si>
    <t>(5) 回収不能見込額</t>
    <rPh sb="4" eb="6">
      <t>カイシュウ</t>
    </rPh>
    <rPh sb="6" eb="8">
      <t>フノウ</t>
    </rPh>
    <rPh sb="8" eb="10">
      <t>ミコミ</t>
    </rPh>
    <rPh sb="10" eb="11">
      <t>ガク</t>
    </rPh>
    <phoneticPr fontId="2"/>
  </si>
  <si>
    <t>２　公共資産等整備一般財源等</t>
    <rPh sb="2" eb="4">
      <t>コウキョウ</t>
    </rPh>
    <rPh sb="4" eb="7">
      <t>シサントウ</t>
    </rPh>
    <rPh sb="7" eb="9">
      <t>セイビ</t>
    </rPh>
    <rPh sb="9" eb="11">
      <t>イッパン</t>
    </rPh>
    <rPh sb="11" eb="14">
      <t>ザイゲントウ</t>
    </rPh>
    <phoneticPr fontId="2"/>
  </si>
  <si>
    <t>(4) 長期延滞債権</t>
    <phoneticPr fontId="2"/>
  </si>
  <si>
    <t>基金等計</t>
    <rPh sb="0" eb="2">
      <t>キキン</t>
    </rPh>
    <rPh sb="2" eb="3">
      <t>トウ</t>
    </rPh>
    <rPh sb="3" eb="4">
      <t>ケイ</t>
    </rPh>
    <phoneticPr fontId="2"/>
  </si>
  <si>
    <t>１　公共資産等整備国県補助金等</t>
    <rPh sb="2" eb="4">
      <t>コウキョウ</t>
    </rPh>
    <rPh sb="4" eb="7">
      <t>シサントウ</t>
    </rPh>
    <rPh sb="7" eb="9">
      <t>セイビ</t>
    </rPh>
    <rPh sb="9" eb="10">
      <t>コク</t>
    </rPh>
    <rPh sb="10" eb="11">
      <t>ケン</t>
    </rPh>
    <rPh sb="11" eb="15">
      <t>ホジョキントウ</t>
    </rPh>
    <phoneticPr fontId="2"/>
  </si>
  <si>
    <t>⑤退職手当組合積立金</t>
    <rPh sb="1" eb="5">
      <t>タイテ</t>
    </rPh>
    <rPh sb="5" eb="7">
      <t>クミアイ</t>
    </rPh>
    <rPh sb="7" eb="9">
      <t>ツミタテ</t>
    </rPh>
    <rPh sb="9" eb="10">
      <t>キン</t>
    </rPh>
    <phoneticPr fontId="2"/>
  </si>
  <si>
    <t>[純資産の部]</t>
    <rPh sb="1" eb="4">
      <t>ジュンシサン</t>
    </rPh>
    <rPh sb="5" eb="6">
      <t>ブ</t>
    </rPh>
    <phoneticPr fontId="2"/>
  </si>
  <si>
    <t>④その他定額運用基金</t>
    <rPh sb="3" eb="4">
      <t>タ</t>
    </rPh>
    <rPh sb="4" eb="6">
      <t>テイガク</t>
    </rPh>
    <rPh sb="6" eb="8">
      <t>ウンヨウ</t>
    </rPh>
    <rPh sb="8" eb="10">
      <t>キキン</t>
    </rPh>
    <phoneticPr fontId="2"/>
  </si>
  <si>
    <t>③土地開発基金</t>
    <rPh sb="1" eb="3">
      <t>トチ</t>
    </rPh>
    <rPh sb="3" eb="5">
      <t>カイハツ</t>
    </rPh>
    <rPh sb="5" eb="7">
      <t>キキン</t>
    </rPh>
    <phoneticPr fontId="2"/>
  </si>
  <si>
    <t>②その他特定目的基金</t>
    <rPh sb="3" eb="4">
      <t>タ</t>
    </rPh>
    <rPh sb="4" eb="6">
      <t>トクテイ</t>
    </rPh>
    <rPh sb="6" eb="8">
      <t>モクテキ</t>
    </rPh>
    <rPh sb="8" eb="10">
      <t>キキン</t>
    </rPh>
    <phoneticPr fontId="2"/>
  </si>
  <si>
    <t>①退職手当目的基金</t>
    <rPh sb="1" eb="3">
      <t>タイショク</t>
    </rPh>
    <rPh sb="3" eb="5">
      <t>テアテ</t>
    </rPh>
    <rPh sb="5" eb="7">
      <t>モクテキ</t>
    </rPh>
    <rPh sb="7" eb="9">
      <t>キキン</t>
    </rPh>
    <phoneticPr fontId="2"/>
  </si>
  <si>
    <t>負　　債　　合　　計</t>
    <rPh sb="0" eb="1">
      <t>フ</t>
    </rPh>
    <rPh sb="3" eb="4">
      <t>サイ</t>
    </rPh>
    <rPh sb="6" eb="7">
      <t>ゴウ</t>
    </rPh>
    <rPh sb="9" eb="10">
      <t>ケイ</t>
    </rPh>
    <phoneticPr fontId="2"/>
  </si>
  <si>
    <t>(3) 基金等</t>
    <rPh sb="4" eb="6">
      <t>キキン</t>
    </rPh>
    <rPh sb="6" eb="7">
      <t>トウ</t>
    </rPh>
    <phoneticPr fontId="2"/>
  </si>
  <si>
    <t>(2) 貸付金</t>
    <rPh sb="4" eb="6">
      <t>カシツケ</t>
    </rPh>
    <rPh sb="6" eb="7">
      <t>キン</t>
    </rPh>
    <phoneticPr fontId="2"/>
  </si>
  <si>
    <t>流動負債合計</t>
    <rPh sb="0" eb="2">
      <t>リュウドウ</t>
    </rPh>
    <rPh sb="2" eb="4">
      <t>フサイ</t>
    </rPh>
    <rPh sb="4" eb="6">
      <t>ゴウケイ</t>
    </rPh>
    <phoneticPr fontId="2"/>
  </si>
  <si>
    <t>投資及び出資金計</t>
    <rPh sb="0" eb="2">
      <t>トウシ</t>
    </rPh>
    <rPh sb="2" eb="3">
      <t>オヨ</t>
    </rPh>
    <rPh sb="4" eb="7">
      <t>シュッシキン</t>
    </rPh>
    <rPh sb="7" eb="8">
      <t>ケイ</t>
    </rPh>
    <phoneticPr fontId="2"/>
  </si>
  <si>
    <t>(5) 賞与引当金</t>
    <rPh sb="4" eb="6">
      <t>ショウヨ</t>
    </rPh>
    <rPh sb="6" eb="8">
      <t>ヒキアテ</t>
    </rPh>
    <rPh sb="8" eb="9">
      <t>キン</t>
    </rPh>
    <phoneticPr fontId="2"/>
  </si>
  <si>
    <t>②投資損失引当金</t>
    <rPh sb="1" eb="3">
      <t>トウシ</t>
    </rPh>
    <rPh sb="3" eb="5">
      <t>ソンシツ</t>
    </rPh>
    <rPh sb="5" eb="7">
      <t>ヒキアテ</t>
    </rPh>
    <rPh sb="7" eb="8">
      <t>キン</t>
    </rPh>
    <phoneticPr fontId="2"/>
  </si>
  <si>
    <t>(4) 翌年度支払予定退職手当</t>
    <rPh sb="4" eb="7">
      <t>ヨクネンド</t>
    </rPh>
    <rPh sb="7" eb="9">
      <t>シハラ</t>
    </rPh>
    <rPh sb="9" eb="11">
      <t>ヨテイ</t>
    </rPh>
    <rPh sb="11" eb="13">
      <t>タイショク</t>
    </rPh>
    <rPh sb="13" eb="15">
      <t>テアテ</t>
    </rPh>
    <phoneticPr fontId="2"/>
  </si>
  <si>
    <t>①投資及び出資金</t>
    <rPh sb="1" eb="3">
      <t>トウシ</t>
    </rPh>
    <rPh sb="3" eb="4">
      <t>オヨ</t>
    </rPh>
    <rPh sb="5" eb="8">
      <t>シュッシキン</t>
    </rPh>
    <phoneticPr fontId="2"/>
  </si>
  <si>
    <t>(3) 未払金</t>
    <rPh sb="4" eb="5">
      <t>ミ</t>
    </rPh>
    <rPh sb="5" eb="6">
      <t>バライ</t>
    </rPh>
    <rPh sb="6" eb="7">
      <t>キン</t>
    </rPh>
    <phoneticPr fontId="2"/>
  </si>
  <si>
    <t>(1) 投資及び出資金</t>
    <rPh sb="4" eb="6">
      <t>トウシ</t>
    </rPh>
    <rPh sb="6" eb="7">
      <t>オヨ</t>
    </rPh>
    <rPh sb="8" eb="11">
      <t>シュッシキン</t>
    </rPh>
    <phoneticPr fontId="2"/>
  </si>
  <si>
    <t>(2) 短期借入金（翌年度繰上充用金）</t>
    <rPh sb="4" eb="6">
      <t>タンキ</t>
    </rPh>
    <rPh sb="6" eb="8">
      <t>カリイレ</t>
    </rPh>
    <rPh sb="8" eb="9">
      <t>キン</t>
    </rPh>
    <rPh sb="10" eb="13">
      <t>ヨクネンド</t>
    </rPh>
    <rPh sb="13" eb="15">
      <t>クリアゲ</t>
    </rPh>
    <rPh sb="15" eb="17">
      <t>ジュウヨウ</t>
    </rPh>
    <rPh sb="17" eb="18">
      <t>キン</t>
    </rPh>
    <phoneticPr fontId="2"/>
  </si>
  <si>
    <t>２　投資等</t>
    <rPh sb="2" eb="4">
      <t>トウシ</t>
    </rPh>
    <rPh sb="4" eb="5">
      <t>トウ</t>
    </rPh>
    <phoneticPr fontId="2"/>
  </si>
  <si>
    <t>(1) 翌年度償還予定地方債</t>
    <rPh sb="4" eb="7">
      <t>ヨクネンド</t>
    </rPh>
    <rPh sb="7" eb="9">
      <t>ショウカン</t>
    </rPh>
    <rPh sb="9" eb="11">
      <t>ヨテイ</t>
    </rPh>
    <rPh sb="11" eb="14">
      <t>チホウサイ</t>
    </rPh>
    <phoneticPr fontId="2"/>
  </si>
  <si>
    <t>２　流動負債</t>
    <rPh sb="2" eb="4">
      <t>リュウドウ</t>
    </rPh>
    <rPh sb="4" eb="6">
      <t>フサイ</t>
    </rPh>
    <phoneticPr fontId="2"/>
  </si>
  <si>
    <t>公共資産合計</t>
    <rPh sb="0" eb="2">
      <t>コウキョウ</t>
    </rPh>
    <rPh sb="2" eb="4">
      <t>シサン</t>
    </rPh>
    <rPh sb="4" eb="6">
      <t>ゴウケイ</t>
    </rPh>
    <phoneticPr fontId="2"/>
  </si>
  <si>
    <t>(2) 売却可能資産</t>
    <rPh sb="4" eb="6">
      <t>バイキャク</t>
    </rPh>
    <rPh sb="6" eb="8">
      <t>カノウ</t>
    </rPh>
    <rPh sb="8" eb="10">
      <t>シサン</t>
    </rPh>
    <phoneticPr fontId="2"/>
  </si>
  <si>
    <t>固定負債合計</t>
    <rPh sb="0" eb="2">
      <t>コテイ</t>
    </rPh>
    <rPh sb="2" eb="4">
      <t>フサイ</t>
    </rPh>
    <rPh sb="4" eb="6">
      <t>ゴウケイ</t>
    </rPh>
    <phoneticPr fontId="2"/>
  </si>
  <si>
    <t>有形固定資産合計</t>
    <rPh sb="0" eb="2">
      <t>ユウケイ</t>
    </rPh>
    <rPh sb="2" eb="4">
      <t>コテイ</t>
    </rPh>
    <rPh sb="4" eb="6">
      <t>シサン</t>
    </rPh>
    <rPh sb="6" eb="8">
      <t>ゴウケイ</t>
    </rPh>
    <phoneticPr fontId="2"/>
  </si>
  <si>
    <t>(4) 損失補償等引当金</t>
    <rPh sb="4" eb="6">
      <t>ソンシツ</t>
    </rPh>
    <rPh sb="6" eb="8">
      <t>ホショウ</t>
    </rPh>
    <rPh sb="8" eb="9">
      <t>トウ</t>
    </rPh>
    <rPh sb="9" eb="11">
      <t>ヒキアテ</t>
    </rPh>
    <rPh sb="10" eb="11">
      <t>テビキ</t>
    </rPh>
    <rPh sb="11" eb="12">
      <t>キン</t>
    </rPh>
    <phoneticPr fontId="2"/>
  </si>
  <si>
    <t>(3) 退職手当引当金</t>
    <rPh sb="4" eb="6">
      <t>タイショク</t>
    </rPh>
    <rPh sb="6" eb="8">
      <t>テアテ</t>
    </rPh>
    <rPh sb="8" eb="10">
      <t>ヒキアテ</t>
    </rPh>
    <rPh sb="10" eb="11">
      <t>キン</t>
    </rPh>
    <phoneticPr fontId="2"/>
  </si>
  <si>
    <t>長期未払金計</t>
    <rPh sb="0" eb="2">
      <t>チョウキ</t>
    </rPh>
    <rPh sb="2" eb="3">
      <t>ミ</t>
    </rPh>
    <rPh sb="3" eb="4">
      <t>バライ</t>
    </rPh>
    <rPh sb="4" eb="5">
      <t>キン</t>
    </rPh>
    <rPh sb="5" eb="6">
      <t>ケイ</t>
    </rPh>
    <phoneticPr fontId="2"/>
  </si>
  <si>
    <t>(2) 長期未払金</t>
    <rPh sb="4" eb="6">
      <t>チョウキ</t>
    </rPh>
    <rPh sb="6" eb="7">
      <t>ミ</t>
    </rPh>
    <rPh sb="7" eb="8">
      <t>バライ</t>
    </rPh>
    <rPh sb="8" eb="9">
      <t>キン</t>
    </rPh>
    <phoneticPr fontId="2"/>
  </si>
  <si>
    <t>(1) 地方債</t>
    <rPh sb="4" eb="7">
      <t>チホウサイ</t>
    </rPh>
    <phoneticPr fontId="2"/>
  </si>
  <si>
    <t>(1) 有形固定資産</t>
    <rPh sb="4" eb="6">
      <t>ユウケイ</t>
    </rPh>
    <rPh sb="6" eb="8">
      <t>コテイ</t>
    </rPh>
    <rPh sb="8" eb="10">
      <t>シサン</t>
    </rPh>
    <phoneticPr fontId="2"/>
  </si>
  <si>
    <t>１　固定負債</t>
    <rPh sb="2" eb="4">
      <t>コテイ</t>
    </rPh>
    <rPh sb="4" eb="6">
      <t>フサイ</t>
    </rPh>
    <phoneticPr fontId="2"/>
  </si>
  <si>
    <t>１　公共資産</t>
    <rPh sb="2" eb="4">
      <t>コウキョウ</t>
    </rPh>
    <rPh sb="4" eb="6">
      <t>シサン</t>
    </rPh>
    <phoneticPr fontId="2"/>
  </si>
  <si>
    <t>[負債の部]</t>
    <rPh sb="1" eb="3">
      <t>フサイ</t>
    </rPh>
    <rPh sb="4" eb="5">
      <t>ブ</t>
    </rPh>
    <phoneticPr fontId="2"/>
  </si>
  <si>
    <t>[資産の部]</t>
    <rPh sb="1" eb="3">
      <t>シサン</t>
    </rPh>
    <rPh sb="4" eb="5">
      <t>ブ</t>
    </rPh>
    <phoneticPr fontId="2"/>
  </si>
  <si>
    <t>貸　　　　　　　　　　方</t>
    <rPh sb="0" eb="1">
      <t>カシ</t>
    </rPh>
    <rPh sb="11" eb="12">
      <t>カタ</t>
    </rPh>
    <phoneticPr fontId="2"/>
  </si>
  <si>
    <t>借　　　　　　　　　　方</t>
    <rPh sb="0" eb="1">
      <t>シャク</t>
    </rPh>
    <rPh sb="11" eb="12">
      <t>カタ</t>
    </rPh>
    <phoneticPr fontId="2"/>
  </si>
  <si>
    <t>（単位：千円）</t>
    <rPh sb="1" eb="3">
      <t>タンイ</t>
    </rPh>
    <rPh sb="4" eb="6">
      <t>センエン</t>
    </rPh>
    <phoneticPr fontId="2"/>
  </si>
  <si>
    <t>貸借対照表</t>
    <rPh sb="0" eb="2">
      <t>タイシャク</t>
    </rPh>
    <rPh sb="2" eb="5">
      <t>タイショウヒョウ</t>
    </rPh>
    <phoneticPr fontId="2"/>
  </si>
  <si>
    <t>生活インフラ・国土保全</t>
    <rPh sb="0" eb="2">
      <t>セイカツ</t>
    </rPh>
    <rPh sb="7" eb="9">
      <t>コクド</t>
    </rPh>
    <rPh sb="9" eb="11">
      <t>ホゼン</t>
    </rPh>
    <phoneticPr fontId="2"/>
  </si>
  <si>
    <t>道路</t>
    <rPh sb="0" eb="2">
      <t>ドウロ</t>
    </rPh>
    <phoneticPr fontId="2"/>
  </si>
  <si>
    <t>橋りょう</t>
    <rPh sb="0" eb="1">
      <t>キョウ</t>
    </rPh>
    <phoneticPr fontId="2"/>
  </si>
  <si>
    <t>河川</t>
    <rPh sb="0" eb="2">
      <t>カセン</t>
    </rPh>
    <phoneticPr fontId="2"/>
  </si>
  <si>
    <t>砂防</t>
    <rPh sb="0" eb="2">
      <t>サボウ</t>
    </rPh>
    <phoneticPr fontId="2"/>
  </si>
  <si>
    <t>海岸保全</t>
    <rPh sb="0" eb="2">
      <t>カイガン</t>
    </rPh>
    <rPh sb="2" eb="4">
      <t>ホゼン</t>
    </rPh>
    <phoneticPr fontId="2"/>
  </si>
  <si>
    <t>都市計画</t>
    <rPh sb="0" eb="2">
      <t>トシ</t>
    </rPh>
    <rPh sb="2" eb="4">
      <t>ケイカク</t>
    </rPh>
    <phoneticPr fontId="2"/>
  </si>
  <si>
    <t>街路</t>
    <rPh sb="0" eb="2">
      <t>ガイロ</t>
    </rPh>
    <phoneticPr fontId="2"/>
  </si>
  <si>
    <t>都市下水路</t>
    <rPh sb="0" eb="2">
      <t>トシ</t>
    </rPh>
    <rPh sb="2" eb="5">
      <t>ゲスイロ</t>
    </rPh>
    <phoneticPr fontId="2"/>
  </si>
  <si>
    <t>区画整理</t>
    <rPh sb="0" eb="2">
      <t>クカク</t>
    </rPh>
    <rPh sb="2" eb="4">
      <t>セイリ</t>
    </rPh>
    <phoneticPr fontId="2"/>
  </si>
  <si>
    <t>公園</t>
    <rPh sb="0" eb="2">
      <t>コウエン</t>
    </rPh>
    <phoneticPr fontId="2"/>
  </si>
  <si>
    <t>その他</t>
    <rPh sb="2" eb="3">
      <t>タ</t>
    </rPh>
    <phoneticPr fontId="2"/>
  </si>
  <si>
    <t>合計</t>
    <rPh sb="0" eb="2">
      <t>ゴウケイ</t>
    </rPh>
    <phoneticPr fontId="2"/>
  </si>
  <si>
    <t>その他</t>
    <rPh sb="0" eb="3">
      <t>ソノタ</t>
    </rPh>
    <phoneticPr fontId="2"/>
  </si>
  <si>
    <t>庁舎等</t>
    <rPh sb="0" eb="2">
      <t>チョウシャ</t>
    </rPh>
    <rPh sb="2" eb="3">
      <t>トウ</t>
    </rPh>
    <phoneticPr fontId="2"/>
  </si>
  <si>
    <t>総務</t>
    <rPh sb="0" eb="2">
      <t>ソウム</t>
    </rPh>
    <phoneticPr fontId="2"/>
  </si>
  <si>
    <t>庁舎</t>
    <rPh sb="0" eb="2">
      <t>チョウシャ</t>
    </rPh>
    <phoneticPr fontId="2"/>
  </si>
  <si>
    <t>消防(警察)</t>
    <rPh sb="0" eb="2">
      <t>ショウボウ</t>
    </rPh>
    <rPh sb="3" eb="5">
      <t>ケイサツ</t>
    </rPh>
    <phoneticPr fontId="2"/>
  </si>
  <si>
    <t>観光</t>
    <rPh sb="0" eb="2">
      <t>カンコウ</t>
    </rPh>
    <phoneticPr fontId="2"/>
  </si>
  <si>
    <t>国立公園等</t>
    <rPh sb="0" eb="2">
      <t>コクリツ</t>
    </rPh>
    <rPh sb="2" eb="4">
      <t>コウエン</t>
    </rPh>
    <rPh sb="4" eb="5">
      <t>トウ</t>
    </rPh>
    <phoneticPr fontId="2"/>
  </si>
  <si>
    <t>商工</t>
    <rPh sb="0" eb="2">
      <t>ショウコウ</t>
    </rPh>
    <phoneticPr fontId="2"/>
  </si>
  <si>
    <t>農業農村整備</t>
    <rPh sb="0" eb="2">
      <t>ノウギョウ</t>
    </rPh>
    <rPh sb="2" eb="4">
      <t>ノウソン</t>
    </rPh>
    <rPh sb="4" eb="6">
      <t>セイビ</t>
    </rPh>
    <phoneticPr fontId="2"/>
  </si>
  <si>
    <t>漁港</t>
    <rPh sb="0" eb="2">
      <t>ギョコウ</t>
    </rPh>
    <phoneticPr fontId="2"/>
  </si>
  <si>
    <t>治山</t>
    <rPh sb="0" eb="2">
      <t>チサン</t>
    </rPh>
    <phoneticPr fontId="2"/>
  </si>
  <si>
    <t>林道</t>
    <rPh sb="0" eb="2">
      <t>リンドウ</t>
    </rPh>
    <phoneticPr fontId="2"/>
  </si>
  <si>
    <t>造林</t>
    <rPh sb="0" eb="2">
      <t>ゾウリン</t>
    </rPh>
    <phoneticPr fontId="2"/>
  </si>
  <si>
    <t>農林水産業</t>
    <rPh sb="0" eb="2">
      <t>ノウリン</t>
    </rPh>
    <rPh sb="2" eb="5">
      <t>スイサンギョウ</t>
    </rPh>
    <phoneticPr fontId="2"/>
  </si>
  <si>
    <t>労働</t>
    <rPh sb="0" eb="2">
      <t>ロウドウ</t>
    </rPh>
    <phoneticPr fontId="2"/>
  </si>
  <si>
    <t>産業振興</t>
    <rPh sb="0" eb="2">
      <t>サンギョウ</t>
    </rPh>
    <rPh sb="2" eb="4">
      <t>シンコウ</t>
    </rPh>
    <phoneticPr fontId="2"/>
  </si>
  <si>
    <t>保健衛生</t>
    <rPh sb="0" eb="2">
      <t>ホケン</t>
    </rPh>
    <rPh sb="2" eb="4">
      <t>エイセイ</t>
    </rPh>
    <phoneticPr fontId="2"/>
  </si>
  <si>
    <t>し尿処理</t>
    <rPh sb="0" eb="2">
      <t>シニョウ</t>
    </rPh>
    <rPh sb="2" eb="4">
      <t>ショリ</t>
    </rPh>
    <phoneticPr fontId="2"/>
  </si>
  <si>
    <t>ごみ処理</t>
    <rPh sb="2" eb="4">
      <t>ショリ</t>
    </rPh>
    <phoneticPr fontId="2"/>
  </si>
  <si>
    <t>清掃</t>
    <rPh sb="0" eb="2">
      <t>セイソウ</t>
    </rPh>
    <phoneticPr fontId="2"/>
  </si>
  <si>
    <t>環境衛生</t>
    <rPh sb="0" eb="2">
      <t>カンキョウ</t>
    </rPh>
    <rPh sb="2" eb="4">
      <t>エイセイ</t>
    </rPh>
    <phoneticPr fontId="2"/>
  </si>
  <si>
    <t>保育所</t>
    <rPh sb="0" eb="3">
      <t>ホイクショ</t>
    </rPh>
    <phoneticPr fontId="2"/>
  </si>
  <si>
    <t>福祉</t>
    <rPh sb="0" eb="2">
      <t>フクシ</t>
    </rPh>
    <phoneticPr fontId="2"/>
  </si>
  <si>
    <t>社会教育</t>
    <rPh sb="0" eb="2">
      <t>シャカイ</t>
    </rPh>
    <rPh sb="2" eb="4">
      <t>キョウイク</t>
    </rPh>
    <phoneticPr fontId="2"/>
  </si>
  <si>
    <t>各種学校</t>
    <rPh sb="0" eb="2">
      <t>カクシュ</t>
    </rPh>
    <rPh sb="2" eb="4">
      <t>ガッコウ</t>
    </rPh>
    <phoneticPr fontId="2"/>
  </si>
  <si>
    <t>大学</t>
    <rPh sb="0" eb="2">
      <t>ダイガク</t>
    </rPh>
    <phoneticPr fontId="2"/>
  </si>
  <si>
    <t>特殊学校</t>
    <rPh sb="0" eb="2">
      <t>トクシュ</t>
    </rPh>
    <rPh sb="2" eb="4">
      <t>ガッコウ</t>
    </rPh>
    <phoneticPr fontId="2"/>
  </si>
  <si>
    <t>幼稚園</t>
    <rPh sb="0" eb="3">
      <t>ヨウチエン</t>
    </rPh>
    <phoneticPr fontId="2"/>
  </si>
  <si>
    <t>高等学校</t>
    <rPh sb="0" eb="2">
      <t>コウトウ</t>
    </rPh>
    <rPh sb="2" eb="4">
      <t>ガッコウ</t>
    </rPh>
    <phoneticPr fontId="2"/>
  </si>
  <si>
    <t>中学校</t>
    <rPh sb="0" eb="3">
      <t>チュウガッコウ</t>
    </rPh>
    <phoneticPr fontId="2"/>
  </si>
  <si>
    <t>小学校</t>
    <rPh sb="0" eb="3">
      <t>ショウガッコウ</t>
    </rPh>
    <phoneticPr fontId="2"/>
  </si>
  <si>
    <t>教育</t>
    <rPh sb="0" eb="2">
      <t>キョウイク</t>
    </rPh>
    <phoneticPr fontId="2"/>
  </si>
  <si>
    <t>空港</t>
    <rPh sb="0" eb="2">
      <t>クウコウ</t>
    </rPh>
    <phoneticPr fontId="2"/>
  </si>
  <si>
    <t>住宅</t>
    <rPh sb="0" eb="2">
      <t>ジュウタク</t>
    </rPh>
    <phoneticPr fontId="2"/>
  </si>
  <si>
    <t>港湾</t>
    <rPh sb="0" eb="2">
      <t>コウワン</t>
    </rPh>
    <phoneticPr fontId="2"/>
  </si>
  <si>
    <t>うち資産評価差額</t>
    <rPh sb="2" eb="4">
      <t>シサン</t>
    </rPh>
    <rPh sb="4" eb="6">
      <t>ヒョウカ</t>
    </rPh>
    <rPh sb="6" eb="8">
      <t>サガク</t>
    </rPh>
    <phoneticPr fontId="2"/>
  </si>
  <si>
    <t>うち当年度償却額</t>
    <rPh sb="2" eb="3">
      <t>トウ</t>
    </rPh>
    <rPh sb="3" eb="5">
      <t>ネンド</t>
    </rPh>
    <rPh sb="5" eb="8">
      <t>ショウキャクガク</t>
    </rPh>
    <phoneticPr fontId="2"/>
  </si>
  <si>
    <t>貸借対照表計上額</t>
    <rPh sb="0" eb="2">
      <t>タイシャク</t>
    </rPh>
    <rPh sb="2" eb="5">
      <t>タイショウヒョウ</t>
    </rPh>
    <rPh sb="5" eb="7">
      <t>ケイジョウ</t>
    </rPh>
    <rPh sb="7" eb="8">
      <t>ガク</t>
    </rPh>
    <phoneticPr fontId="2"/>
  </si>
  <si>
    <t>帳簿価格</t>
    <rPh sb="0" eb="2">
      <t>チョウボ</t>
    </rPh>
    <rPh sb="2" eb="4">
      <t>カカク</t>
    </rPh>
    <phoneticPr fontId="2"/>
  </si>
  <si>
    <t>減価償却累計額</t>
    <rPh sb="0" eb="2">
      <t>ゲンカ</t>
    </rPh>
    <rPh sb="2" eb="4">
      <t>ショウキャク</t>
    </rPh>
    <rPh sb="4" eb="7">
      <t>ルイケイガク</t>
    </rPh>
    <phoneticPr fontId="2"/>
  </si>
  <si>
    <t>取得価額</t>
    <rPh sb="0" eb="2">
      <t>シュトク</t>
    </rPh>
    <rPh sb="2" eb="4">
      <t>カガク</t>
    </rPh>
    <phoneticPr fontId="2"/>
  </si>
  <si>
    <t>土地</t>
    <rPh sb="0" eb="2">
      <t>トチ</t>
    </rPh>
    <phoneticPr fontId="2"/>
  </si>
  <si>
    <t>（注）上表は、平成○年度末現在における売却可能資産の内訳を表したものです。</t>
    <rPh sb="1" eb="2">
      <t>チュウ</t>
    </rPh>
    <rPh sb="3" eb="5">
      <t>ジョウヒョウ</t>
    </rPh>
    <rPh sb="7" eb="9">
      <t>ヘイセイ</t>
    </rPh>
    <rPh sb="10" eb="12">
      <t>ネンド</t>
    </rPh>
    <rPh sb="12" eb="13">
      <t>マツ</t>
    </rPh>
    <rPh sb="13" eb="15">
      <t>ゲンザイ</t>
    </rPh>
    <rPh sb="19" eb="21">
      <t>バイキャク</t>
    </rPh>
    <rPh sb="21" eb="23">
      <t>カノウ</t>
    </rPh>
    <rPh sb="23" eb="25">
      <t>シサン</t>
    </rPh>
    <rPh sb="26" eb="28">
      <t>ウチワケ</t>
    </rPh>
    <rPh sb="29" eb="30">
      <t>アラワ</t>
    </rPh>
    <phoneticPr fontId="10"/>
  </si>
  <si>
    <t>－</t>
    <phoneticPr fontId="10"/>
  </si>
  <si>
    <t>合　計</t>
    <rPh sb="0" eb="1">
      <t>ゴウ</t>
    </rPh>
    <rPh sb="2" eb="3">
      <t>ケイ</t>
    </rPh>
    <phoneticPr fontId="10"/>
  </si>
  <si>
    <t>差引評価差額
（千円）</t>
    <rPh sb="0" eb="2">
      <t>サシヒキ</t>
    </rPh>
    <rPh sb="2" eb="4">
      <t>ヒョウカ</t>
    </rPh>
    <rPh sb="4" eb="6">
      <t>サガク</t>
    </rPh>
    <rPh sb="8" eb="10">
      <t>センエン</t>
    </rPh>
    <phoneticPr fontId="2"/>
  </si>
  <si>
    <t>取得価額
（千円）</t>
    <rPh sb="0" eb="2">
      <t>シュトク</t>
    </rPh>
    <rPh sb="2" eb="4">
      <t>カガク</t>
    </rPh>
    <rPh sb="6" eb="8">
      <t>センエン</t>
    </rPh>
    <phoneticPr fontId="2"/>
  </si>
  <si>
    <t>取得年度</t>
    <rPh sb="0" eb="2">
      <t>シュトク</t>
    </rPh>
    <rPh sb="2" eb="4">
      <t>ネンド</t>
    </rPh>
    <phoneticPr fontId="2"/>
  </si>
  <si>
    <t>構造</t>
    <rPh sb="0" eb="2">
      <t>コウゾウ</t>
    </rPh>
    <phoneticPr fontId="2"/>
  </si>
  <si>
    <t>用途</t>
    <rPh sb="0" eb="2">
      <t>ヨウト</t>
    </rPh>
    <phoneticPr fontId="2"/>
  </si>
  <si>
    <t>所在地</t>
    <rPh sb="0" eb="3">
      <t>ショザイチ</t>
    </rPh>
    <phoneticPr fontId="2"/>
  </si>
  <si>
    <t>名称</t>
    <rPh sb="0" eb="2">
      <t>メイショウ</t>
    </rPh>
    <phoneticPr fontId="2"/>
  </si>
  <si>
    <t>面積
（㎡）</t>
    <rPh sb="0" eb="2">
      <t>メンセキ</t>
    </rPh>
    <phoneticPr fontId="2"/>
  </si>
  <si>
    <t>地目</t>
    <rPh sb="0" eb="2">
      <t>チモク</t>
    </rPh>
    <phoneticPr fontId="2"/>
  </si>
  <si>
    <t>(D) - (A)</t>
  </si>
  <si>
    <t xml:space="preserve">(D)　=　(B) × (C) </t>
  </si>
  <si>
    <t>(C)</t>
    <phoneticPr fontId="10"/>
  </si>
  <si>
    <t>(B)</t>
  </si>
  <si>
    <t>(A)</t>
  </si>
  <si>
    <t>（参考）財産に関する調書記載額</t>
    <rPh sb="1" eb="3">
      <t>サンコウ</t>
    </rPh>
    <rPh sb="4" eb="6">
      <t>ザイサン</t>
    </rPh>
    <rPh sb="7" eb="8">
      <t>カン</t>
    </rPh>
    <rPh sb="10" eb="12">
      <t>チョウショ</t>
    </rPh>
    <rPh sb="12" eb="14">
      <t>キサイ</t>
    </rPh>
    <rPh sb="14" eb="15">
      <t>ガク</t>
    </rPh>
    <phoneticPr fontId="2"/>
  </si>
  <si>
    <t>出資（出捐）先の
純資産額</t>
    <rPh sb="0" eb="2">
      <t>シュッシ</t>
    </rPh>
    <rPh sb="3" eb="5">
      <t>シュツエン</t>
    </rPh>
    <rPh sb="6" eb="7">
      <t>サキ</t>
    </rPh>
    <rPh sb="9" eb="12">
      <t>ジュンシサン</t>
    </rPh>
    <rPh sb="12" eb="13">
      <t>ガク</t>
    </rPh>
    <phoneticPr fontId="2"/>
  </si>
  <si>
    <t>出資（出捐）割合
（％）</t>
    <rPh sb="0" eb="2">
      <t>シュッシ</t>
    </rPh>
    <rPh sb="3" eb="5">
      <t>シュツエン</t>
    </rPh>
    <rPh sb="6" eb="8">
      <t>ワリアイ</t>
    </rPh>
    <phoneticPr fontId="2"/>
  </si>
  <si>
    <t>帳簿価額</t>
    <rPh sb="0" eb="2">
      <t>チョウボ</t>
    </rPh>
    <rPh sb="2" eb="4">
      <t>カガク</t>
    </rPh>
    <phoneticPr fontId="2"/>
  </si>
  <si>
    <t>出資（出捐）先名</t>
    <rPh sb="0" eb="2">
      <t>シュッシ</t>
    </rPh>
    <rPh sb="3" eb="5">
      <t>シュツエン</t>
    </rPh>
    <rPh sb="6" eb="7">
      <t>サキ</t>
    </rPh>
    <rPh sb="7" eb="8">
      <t>メイ</t>
    </rPh>
    <phoneticPr fontId="2"/>
  </si>
  <si>
    <t>（単位：千円）</t>
    <rPh sb="1" eb="3">
      <t>タンイ</t>
    </rPh>
    <rPh sb="4" eb="6">
      <t>センエン</t>
    </rPh>
    <phoneticPr fontId="10"/>
  </si>
  <si>
    <t>時価単価
（円）</t>
    <rPh sb="0" eb="2">
      <t>ジカ</t>
    </rPh>
    <rPh sb="2" eb="4">
      <t>タンカ</t>
    </rPh>
    <rPh sb="6" eb="7">
      <t>エン</t>
    </rPh>
    <phoneticPr fontId="2"/>
  </si>
  <si>
    <t>株数・口数など</t>
    <rPh sb="0" eb="2">
      <t>カブスウ</t>
    </rPh>
    <rPh sb="3" eb="4">
      <t>クチ</t>
    </rPh>
    <rPh sb="4" eb="5">
      <t>スウ</t>
    </rPh>
    <phoneticPr fontId="2"/>
  </si>
  <si>
    <t>銘柄名</t>
    <rPh sb="0" eb="2">
      <t>メイガラ</t>
    </rPh>
    <rPh sb="2" eb="3">
      <t>メイ</t>
    </rPh>
    <phoneticPr fontId="2"/>
  </si>
  <si>
    <t>　……</t>
    <phoneticPr fontId="10"/>
  </si>
  <si>
    <t>　○○貸付金</t>
    <rPh sb="3" eb="5">
      <t>カシツケ</t>
    </rPh>
    <rPh sb="5" eb="6">
      <t>キン</t>
    </rPh>
    <phoneticPr fontId="10"/>
  </si>
  <si>
    <t>その他の貸付金</t>
    <rPh sb="2" eb="3">
      <t>タ</t>
    </rPh>
    <rPh sb="4" eb="6">
      <t>カシツケ</t>
    </rPh>
    <rPh sb="6" eb="7">
      <t>キン</t>
    </rPh>
    <phoneticPr fontId="2"/>
  </si>
  <si>
    <t>第三セクター等</t>
    <rPh sb="0" eb="1">
      <t>ダイ</t>
    </rPh>
    <rPh sb="1" eb="2">
      <t>サン</t>
    </rPh>
    <rPh sb="6" eb="7">
      <t>トウ</t>
    </rPh>
    <phoneticPr fontId="2"/>
  </si>
  <si>
    <t>地方独立行政法人</t>
    <rPh sb="0" eb="2">
      <t>チホウ</t>
    </rPh>
    <rPh sb="2" eb="4">
      <t>ドクリツ</t>
    </rPh>
    <rPh sb="4" eb="6">
      <t>ギョウセイ</t>
    </rPh>
    <rPh sb="6" eb="8">
      <t>ホウジン</t>
    </rPh>
    <phoneticPr fontId="2"/>
  </si>
  <si>
    <t>回収不能見込額</t>
    <rPh sb="0" eb="2">
      <t>カイシュウ</t>
    </rPh>
    <rPh sb="2" eb="4">
      <t>フノウ</t>
    </rPh>
    <rPh sb="4" eb="6">
      <t>ミコミ</t>
    </rPh>
    <rPh sb="6" eb="7">
      <t>ガク</t>
    </rPh>
    <phoneticPr fontId="2"/>
  </si>
  <si>
    <t>貸借対照表価額</t>
    <rPh sb="0" eb="2">
      <t>タイシャク</t>
    </rPh>
    <rPh sb="2" eb="5">
      <t>タイショウヒョウ</t>
    </rPh>
    <rPh sb="5" eb="7">
      <t>カガク</t>
    </rPh>
    <phoneticPr fontId="2"/>
  </si>
  <si>
    <t>相手先名</t>
    <rPh sb="0" eb="3">
      <t>アイテサキ</t>
    </rPh>
    <rPh sb="3" eb="4">
      <t>メイ</t>
    </rPh>
    <phoneticPr fontId="2"/>
  </si>
  <si>
    <t>　固定資産税</t>
    <rPh sb="1" eb="3">
      <t>コテイ</t>
    </rPh>
    <rPh sb="3" eb="6">
      <t>シサンゼイ</t>
    </rPh>
    <phoneticPr fontId="10"/>
  </si>
  <si>
    <t>　(株)○○</t>
    <rPh sb="2" eb="3">
      <t>カブ</t>
    </rPh>
    <phoneticPr fontId="10"/>
  </si>
  <si>
    <t>【貸付金】</t>
    <rPh sb="1" eb="3">
      <t>カシツケ</t>
    </rPh>
    <rPh sb="3" eb="4">
      <t>キン</t>
    </rPh>
    <phoneticPr fontId="10"/>
  </si>
  <si>
    <t>相手先名または種別</t>
    <rPh sb="0" eb="3">
      <t>アイテサキ</t>
    </rPh>
    <rPh sb="3" eb="4">
      <t>メイ</t>
    </rPh>
    <rPh sb="7" eb="9">
      <t>シュベツ</t>
    </rPh>
    <phoneticPr fontId="2"/>
  </si>
  <si>
    <t>その他の団体</t>
    <rPh sb="2" eb="3">
      <t>タ</t>
    </rPh>
    <rPh sb="4" eb="6">
      <t>ダンタイ</t>
    </rPh>
    <phoneticPr fontId="2"/>
  </si>
  <si>
    <t>共同発行地方債</t>
    <rPh sb="0" eb="2">
      <t>キョウドウ</t>
    </rPh>
    <rPh sb="2" eb="4">
      <t>ハッコウ</t>
    </rPh>
    <rPh sb="4" eb="7">
      <t>チホウサイ</t>
    </rPh>
    <phoneticPr fontId="2"/>
  </si>
  <si>
    <t>損失補償</t>
    <rPh sb="0" eb="2">
      <t>ソンシツ</t>
    </rPh>
    <rPh sb="2" eb="4">
      <t>ホショウ</t>
    </rPh>
    <phoneticPr fontId="10"/>
  </si>
  <si>
    <t>債務保証</t>
    <rPh sb="0" eb="2">
      <t>サイム</t>
    </rPh>
    <rPh sb="2" eb="4">
      <t>ホショウ</t>
    </rPh>
    <phoneticPr fontId="10"/>
  </si>
  <si>
    <t>物件の購入等</t>
    <rPh sb="0" eb="2">
      <t>ブッケン</t>
    </rPh>
    <rPh sb="3" eb="6">
      <t>コウニュウトウ</t>
    </rPh>
    <phoneticPr fontId="2"/>
  </si>
  <si>
    <t>単価　　　　　　　（円）</t>
    <rPh sb="0" eb="2">
      <t>タンカ</t>
    </rPh>
    <rPh sb="10" eb="11">
      <t>エン</t>
    </rPh>
    <phoneticPr fontId="2"/>
  </si>
  <si>
    <t>取得単価　　　　　　（円）</t>
    <rPh sb="0" eb="2">
      <t>シュトク</t>
    </rPh>
    <rPh sb="2" eb="4">
      <t>タンカ</t>
    </rPh>
    <rPh sb="11" eb="12">
      <t>エン</t>
    </rPh>
    <phoneticPr fontId="2"/>
  </si>
  <si>
    <t>(E)　=　(A) × (D)</t>
    <phoneticPr fontId="2"/>
  </si>
  <si>
    <t xml:space="preserve">(C)　=　(A) × (B) </t>
    <phoneticPr fontId="2"/>
  </si>
  <si>
    <t>(D)</t>
    <phoneticPr fontId="2"/>
  </si>
  <si>
    <t>投資損失</t>
    <rPh sb="0" eb="2">
      <t>トウシ</t>
    </rPh>
    <rPh sb="2" eb="4">
      <t>ソンシツ</t>
    </rPh>
    <phoneticPr fontId="2"/>
  </si>
  <si>
    <t>（単位：千円、％）</t>
    <rPh sb="1" eb="3">
      <t>タンイ</t>
    </rPh>
    <rPh sb="4" eb="6">
      <t>センエン</t>
    </rPh>
    <phoneticPr fontId="10"/>
  </si>
  <si>
    <t>-</t>
    <phoneticPr fontId="2"/>
  </si>
  <si>
    <t>小　　計</t>
    <rPh sb="0" eb="1">
      <t>ショウ</t>
    </rPh>
    <rPh sb="3" eb="4">
      <t>ケイ</t>
    </rPh>
    <phoneticPr fontId="2"/>
  </si>
  <si>
    <t>不納欠損率</t>
    <rPh sb="0" eb="2">
      <t>フノウ</t>
    </rPh>
    <rPh sb="2" eb="4">
      <t>ケッソン</t>
    </rPh>
    <rPh sb="4" eb="5">
      <t>リツ</t>
    </rPh>
    <phoneticPr fontId="2"/>
  </si>
  <si>
    <t>小　　　計</t>
    <rPh sb="0" eb="1">
      <t>ショウ</t>
    </rPh>
    <rPh sb="4" eb="5">
      <t>ケイ</t>
    </rPh>
    <phoneticPr fontId="2"/>
  </si>
  <si>
    <t>合　　　計</t>
    <rPh sb="0" eb="1">
      <t>ゴウ</t>
    </rPh>
    <rPh sb="4" eb="5">
      <t>ケイ</t>
    </rPh>
    <phoneticPr fontId="2"/>
  </si>
  <si>
    <t>↓有形固定資産集計表より</t>
    <rPh sb="1" eb="3">
      <t>ユウケイ</t>
    </rPh>
    <rPh sb="3" eb="7">
      <t>コテイシサン</t>
    </rPh>
    <rPh sb="7" eb="10">
      <t>シュウケイヒョウ</t>
    </rPh>
    <phoneticPr fontId="2"/>
  </si>
  <si>
    <t>経過年数</t>
    <rPh sb="0" eb="2">
      <t>ケイカ</t>
    </rPh>
    <rPh sb="2" eb="4">
      <t>ネンスウ</t>
    </rPh>
    <phoneticPr fontId="2"/>
  </si>
  <si>
    <t>延床面積　　　　　（㎡）</t>
    <rPh sb="0" eb="1">
      <t>エン</t>
    </rPh>
    <rPh sb="1" eb="4">
      <t>ユカメンセキ</t>
    </rPh>
    <phoneticPr fontId="2"/>
  </si>
  <si>
    <t>財源のうち国県補助金等</t>
    <rPh sb="0" eb="2">
      <t>ザイゲン</t>
    </rPh>
    <rPh sb="5" eb="6">
      <t>クニ</t>
    </rPh>
    <rPh sb="6" eb="7">
      <t>ケン</t>
    </rPh>
    <rPh sb="7" eb="10">
      <t>ホジョキン</t>
    </rPh>
    <rPh sb="10" eb="11">
      <t>トウ</t>
    </rPh>
    <phoneticPr fontId="2"/>
  </si>
  <si>
    <t>デフレータ</t>
    <phoneticPr fontId="2"/>
  </si>
  <si>
    <t>単価（円）</t>
    <rPh sb="0" eb="2">
      <t>タンカ</t>
    </rPh>
    <rPh sb="3" eb="4">
      <t>エン</t>
    </rPh>
    <phoneticPr fontId="2"/>
  </si>
  <si>
    <t>建物（取得価額が判明していないもの）</t>
    <rPh sb="0" eb="2">
      <t>タテモノ</t>
    </rPh>
    <rPh sb="3" eb="5">
      <t>シュトク</t>
    </rPh>
    <rPh sb="5" eb="7">
      <t>カガク</t>
    </rPh>
    <rPh sb="8" eb="10">
      <t>ハンメイ</t>
    </rPh>
    <phoneticPr fontId="2"/>
  </si>
  <si>
    <t>時価のあるもの</t>
    <rPh sb="0" eb="2">
      <t>ジカ</t>
    </rPh>
    <phoneticPr fontId="2"/>
  </si>
  <si>
    <t>時価のないもののうち連結対象団体に対するもの</t>
    <rPh sb="0" eb="2">
      <t>ジカ</t>
    </rPh>
    <rPh sb="10" eb="12">
      <t>レンケツ</t>
    </rPh>
    <rPh sb="12" eb="14">
      <t>タイショウ</t>
    </rPh>
    <rPh sb="14" eb="16">
      <t>ダンタイ</t>
    </rPh>
    <rPh sb="17" eb="18">
      <t>タイ</t>
    </rPh>
    <phoneticPr fontId="2"/>
  </si>
  <si>
    <t>時価のないもののうち連結対象団体以外に対するもの</t>
    <rPh sb="0" eb="2">
      <t>ジカ</t>
    </rPh>
    <rPh sb="10" eb="12">
      <t>レンケツ</t>
    </rPh>
    <rPh sb="12" eb="14">
      <t>タイショウ</t>
    </rPh>
    <rPh sb="14" eb="16">
      <t>ダンタイ</t>
    </rPh>
    <rPh sb="16" eb="18">
      <t>イガイ</t>
    </rPh>
    <rPh sb="19" eb="20">
      <t>タイ</t>
    </rPh>
    <phoneticPr fontId="2"/>
  </si>
  <si>
    <t>用地取得費</t>
    <phoneticPr fontId="10"/>
  </si>
  <si>
    <t>地方債</t>
    <rPh sb="0" eb="3">
      <t>チホウサイ</t>
    </rPh>
    <phoneticPr fontId="2"/>
  </si>
  <si>
    <t>補助３列・単独２列</t>
    <rPh sb="3" eb="4">
      <t>レツ</t>
    </rPh>
    <phoneticPr fontId="2"/>
  </si>
  <si>
    <t>補助８列・単独６列</t>
    <phoneticPr fontId="2"/>
  </si>
  <si>
    <t>決算額　Ｃ</t>
    <phoneticPr fontId="2"/>
  </si>
  <si>
    <t>Ｃの財源内訳</t>
    <phoneticPr fontId="2"/>
  </si>
  <si>
    <t>５列</t>
    <rPh sb="1" eb="2">
      <t>レツ</t>
    </rPh>
    <phoneticPr fontId="2"/>
  </si>
  <si>
    <t>２５行</t>
    <phoneticPr fontId="2"/>
  </si>
  <si>
    <t>０３行</t>
    <phoneticPr fontId="2"/>
  </si>
  <si>
    <t>２６行</t>
    <phoneticPr fontId="2"/>
  </si>
  <si>
    <t>２７行</t>
    <phoneticPr fontId="2"/>
  </si>
  <si>
    <t>２８行</t>
    <phoneticPr fontId="2"/>
  </si>
  <si>
    <t>県</t>
    <rPh sb="0" eb="1">
      <t>ケン</t>
    </rPh>
    <phoneticPr fontId="2"/>
  </si>
  <si>
    <t>農林水産業費</t>
    <rPh sb="0" eb="2">
      <t>ノウリン</t>
    </rPh>
    <rPh sb="2" eb="5">
      <t>スイサンギョウ</t>
    </rPh>
    <rPh sb="5" eb="6">
      <t>ヒ</t>
    </rPh>
    <phoneticPr fontId="2"/>
  </si>
  <si>
    <t>０６行</t>
    <phoneticPr fontId="2"/>
  </si>
  <si>
    <t>国</t>
    <rPh sb="0" eb="1">
      <t>クニ</t>
    </rPh>
    <phoneticPr fontId="2"/>
  </si>
  <si>
    <t>２９行</t>
    <phoneticPr fontId="2"/>
  </si>
  <si>
    <t>直</t>
    <rPh sb="0" eb="1">
      <t>チョク</t>
    </rPh>
    <phoneticPr fontId="2"/>
  </si>
  <si>
    <t>轄</t>
    <rPh sb="0" eb="1">
      <t>カツ</t>
    </rPh>
    <phoneticPr fontId="2"/>
  </si>
  <si>
    <t>営</t>
    <rPh sb="0" eb="1">
      <t>イトナ</t>
    </rPh>
    <phoneticPr fontId="2"/>
  </si>
  <si>
    <t>同</t>
    <rPh sb="0" eb="1">
      <t>ドウ</t>
    </rPh>
    <phoneticPr fontId="2"/>
  </si>
  <si>
    <t>０７行</t>
    <phoneticPr fontId="2"/>
  </si>
  <si>
    <t>級</t>
    <rPh sb="0" eb="1">
      <t>キュウ</t>
    </rPh>
    <phoneticPr fontId="2"/>
  </si>
  <si>
    <t>３０行</t>
    <phoneticPr fontId="2"/>
  </si>
  <si>
    <t>事</t>
    <rPh sb="0" eb="1">
      <t>コト</t>
    </rPh>
    <phoneticPr fontId="2"/>
  </si>
  <si>
    <t>他</t>
    <rPh sb="0" eb="1">
      <t>タ</t>
    </rPh>
    <phoneticPr fontId="2"/>
  </si>
  <si>
    <t>団</t>
    <rPh sb="0" eb="1">
      <t>ダン</t>
    </rPh>
    <phoneticPr fontId="2"/>
  </si>
  <si>
    <t>体</t>
    <rPh sb="0" eb="1">
      <t>タイ</t>
    </rPh>
    <phoneticPr fontId="2"/>
  </si>
  <si>
    <t>業</t>
    <rPh sb="0" eb="1">
      <t>ギョウ</t>
    </rPh>
    <phoneticPr fontId="2"/>
  </si>
  <si>
    <t>受</t>
    <rPh sb="0" eb="1">
      <t>ウケ</t>
    </rPh>
    <phoneticPr fontId="2"/>
  </si>
  <si>
    <t>０８行</t>
    <phoneticPr fontId="2"/>
  </si>
  <si>
    <t>託</t>
    <rPh sb="0" eb="1">
      <t>タク</t>
    </rPh>
    <phoneticPr fontId="2"/>
  </si>
  <si>
    <t>３１行</t>
    <phoneticPr fontId="2"/>
  </si>
  <si>
    <t>負</t>
    <rPh sb="0" eb="1">
      <t>フ</t>
    </rPh>
    <phoneticPr fontId="2"/>
  </si>
  <si>
    <t>道路橋りょう</t>
    <rPh sb="0" eb="2">
      <t>ドウロ</t>
    </rPh>
    <phoneticPr fontId="2"/>
  </si>
  <si>
    <t>１０行</t>
    <phoneticPr fontId="2"/>
  </si>
  <si>
    <t>３３行</t>
    <phoneticPr fontId="2"/>
  </si>
  <si>
    <t>河川海岸</t>
    <rPh sb="2" eb="4">
      <t>カイガン</t>
    </rPh>
    <phoneticPr fontId="2"/>
  </si>
  <si>
    <t>１１行</t>
    <phoneticPr fontId="2"/>
  </si>
  <si>
    <t>３４行</t>
    <phoneticPr fontId="2"/>
  </si>
  <si>
    <t>担</t>
    <rPh sb="0" eb="1">
      <t>タン</t>
    </rPh>
    <phoneticPr fontId="2"/>
  </si>
  <si>
    <t>３５行</t>
    <phoneticPr fontId="2"/>
  </si>
  <si>
    <t>金</t>
    <rPh sb="0" eb="1">
      <t>キン</t>
    </rPh>
    <phoneticPr fontId="2"/>
  </si>
  <si>
    <t>１３行</t>
    <phoneticPr fontId="2"/>
  </si>
  <si>
    <t>３６行</t>
    <phoneticPr fontId="2"/>
  </si>
  <si>
    <t>１４行</t>
    <phoneticPr fontId="2"/>
  </si>
  <si>
    <t>３７行</t>
    <phoneticPr fontId="2"/>
  </si>
  <si>
    <t>１５行</t>
    <phoneticPr fontId="2"/>
  </si>
  <si>
    <t>３８行</t>
    <phoneticPr fontId="2"/>
  </si>
  <si>
    <t>１６行</t>
    <phoneticPr fontId="2"/>
  </si>
  <si>
    <t>３９行</t>
    <phoneticPr fontId="2"/>
  </si>
  <si>
    <t>１７行</t>
    <phoneticPr fontId="2"/>
  </si>
  <si>
    <t>４０行</t>
    <phoneticPr fontId="2"/>
  </si>
  <si>
    <t>１８行</t>
    <phoneticPr fontId="2"/>
  </si>
  <si>
    <t>２３</t>
    <phoneticPr fontId="2"/>
  </si>
  <si>
    <t>４１行</t>
    <phoneticPr fontId="2"/>
  </si>
  <si>
    <t>１９行</t>
    <phoneticPr fontId="2"/>
  </si>
  <si>
    <t>４２行</t>
    <phoneticPr fontId="2"/>
  </si>
  <si>
    <t>２０行</t>
    <phoneticPr fontId="2"/>
  </si>
  <si>
    <t>４３行</t>
    <phoneticPr fontId="2"/>
  </si>
  <si>
    <t>教育費</t>
    <rPh sb="0" eb="3">
      <t>キョウイクヒ</t>
    </rPh>
    <phoneticPr fontId="2"/>
  </si>
  <si>
    <t>２１行</t>
    <rPh sb="2" eb="3">
      <t>ギョウ</t>
    </rPh>
    <phoneticPr fontId="2"/>
  </si>
  <si>
    <t>４４行</t>
    <rPh sb="2" eb="3">
      <t>ギョウ</t>
    </rPh>
    <phoneticPr fontId="2"/>
  </si>
  <si>
    <t>２２行</t>
    <phoneticPr fontId="2"/>
  </si>
  <si>
    <t>４５行</t>
    <phoneticPr fontId="2"/>
  </si>
  <si>
    <t>２３行</t>
    <phoneticPr fontId="2"/>
  </si>
  <si>
    <t>４６行</t>
    <phoneticPr fontId="2"/>
  </si>
  <si>
    <t>決算額</t>
    <phoneticPr fontId="10"/>
  </si>
  <si>
    <t>決算額</t>
    <phoneticPr fontId="2"/>
  </si>
  <si>
    <t>Ａ</t>
    <phoneticPr fontId="10"/>
  </si>
  <si>
    <t>Ｚ</t>
    <phoneticPr fontId="2"/>
  </si>
  <si>
    <t>Ｂ</t>
    <phoneticPr fontId="2"/>
  </si>
  <si>
    <t>d</t>
    <phoneticPr fontId="2"/>
  </si>
  <si>
    <t>e</t>
    <phoneticPr fontId="2"/>
  </si>
  <si>
    <t>形</t>
    <rPh sb="0" eb="1">
      <t>カタチ</t>
    </rPh>
    <phoneticPr fontId="2"/>
  </si>
  <si>
    <t>固</t>
    <rPh sb="0" eb="1">
      <t>コ</t>
    </rPh>
    <phoneticPr fontId="2"/>
  </si>
  <si>
    <t>資</t>
    <rPh sb="0" eb="1">
      <t>シ</t>
    </rPh>
    <phoneticPr fontId="2"/>
  </si>
  <si>
    <t>産</t>
    <rPh sb="0" eb="1">
      <t>サン</t>
    </rPh>
    <phoneticPr fontId="2"/>
  </si>
  <si>
    <t>Ａ</t>
    <phoneticPr fontId="2"/>
  </si>
  <si>
    <t>Ｂ</t>
    <phoneticPr fontId="2"/>
  </si>
  <si>
    <t>Ｃ</t>
    <phoneticPr fontId="2"/>
  </si>
  <si>
    <t>Ｄ＝Ｂ－Ｃ</t>
    <phoneticPr fontId="2"/>
  </si>
  <si>
    <t>区分</t>
    <rPh sb="0" eb="1">
      <t>ク</t>
    </rPh>
    <rPh sb="1" eb="2">
      <t>ブン</t>
    </rPh>
    <phoneticPr fontId="2"/>
  </si>
  <si>
    <t>総務費</t>
    <rPh sb="0" eb="3">
      <t>ソウムヒ</t>
    </rPh>
    <phoneticPr fontId="2"/>
  </si>
  <si>
    <t>民生費</t>
    <rPh sb="0" eb="3">
      <t>ミンセイヒ</t>
    </rPh>
    <phoneticPr fontId="2"/>
  </si>
  <si>
    <t>衛生費</t>
    <rPh sb="0" eb="3">
      <t>エイセイヒ</t>
    </rPh>
    <phoneticPr fontId="2"/>
  </si>
  <si>
    <t>労働費</t>
    <rPh sb="0" eb="3">
      <t>ロウドウヒ</t>
    </rPh>
    <phoneticPr fontId="2"/>
  </si>
  <si>
    <t>農林水産業費</t>
    <rPh sb="0" eb="2">
      <t>ノウリン</t>
    </rPh>
    <rPh sb="2" eb="6">
      <t>スイサンギョウヒ</t>
    </rPh>
    <phoneticPr fontId="2"/>
  </si>
  <si>
    <t>商工費</t>
    <rPh sb="0" eb="3">
      <t>ショウコウヒ</t>
    </rPh>
    <phoneticPr fontId="2"/>
  </si>
  <si>
    <t>土木費</t>
    <rPh sb="0" eb="3">
      <t>ドボクヒ</t>
    </rPh>
    <phoneticPr fontId="2"/>
  </si>
  <si>
    <t>消防費</t>
    <rPh sb="0" eb="3">
      <t>ショウボウヒ</t>
    </rPh>
    <phoneticPr fontId="2"/>
  </si>
  <si>
    <t>償却</t>
    <rPh sb="0" eb="2">
      <t>ショウキャク</t>
    </rPh>
    <phoneticPr fontId="2"/>
  </si>
  <si>
    <t>清掃費（ごみ処理）</t>
    <rPh sb="0" eb="3">
      <t>セイソウヒ</t>
    </rPh>
    <rPh sb="6" eb="8">
      <t>ショリ</t>
    </rPh>
    <phoneticPr fontId="2"/>
  </si>
  <si>
    <t>清掃費（し尿処理）</t>
    <rPh sb="0" eb="3">
      <t>セイソウヒ</t>
    </rPh>
    <rPh sb="4" eb="6">
      <t>シニョウ</t>
    </rPh>
    <rPh sb="6" eb="8">
      <t>ショリ</t>
    </rPh>
    <phoneticPr fontId="2"/>
  </si>
  <si>
    <t>清掃費（その他）</t>
    <rPh sb="0" eb="3">
      <t>セイソウヒ</t>
    </rPh>
    <rPh sb="4" eb="7">
      <t>ソノタ</t>
    </rPh>
    <phoneticPr fontId="2"/>
  </si>
  <si>
    <t>環境衛生費</t>
    <rPh sb="0" eb="2">
      <t>カンキョウ</t>
    </rPh>
    <rPh sb="2" eb="5">
      <t>エイセイヒ</t>
    </rPh>
    <phoneticPr fontId="2"/>
  </si>
  <si>
    <t>都市計画（街路）</t>
    <rPh sb="0" eb="2">
      <t>トシ</t>
    </rPh>
    <rPh sb="2" eb="4">
      <t>ケイカク</t>
    </rPh>
    <rPh sb="5" eb="7">
      <t>ガイロ</t>
    </rPh>
    <phoneticPr fontId="2"/>
  </si>
  <si>
    <t>都市計画（都市下水路）</t>
    <rPh sb="0" eb="2">
      <t>トシ</t>
    </rPh>
    <rPh sb="2" eb="4">
      <t>ケイカク</t>
    </rPh>
    <rPh sb="5" eb="7">
      <t>トシ</t>
    </rPh>
    <rPh sb="7" eb="10">
      <t>ゲスイロ</t>
    </rPh>
    <phoneticPr fontId="2"/>
  </si>
  <si>
    <t>都市計画（区画整理）</t>
    <rPh sb="0" eb="2">
      <t>トシ</t>
    </rPh>
    <rPh sb="2" eb="4">
      <t>ケイカク</t>
    </rPh>
    <rPh sb="5" eb="7">
      <t>クカク</t>
    </rPh>
    <rPh sb="7" eb="9">
      <t>セイリ</t>
    </rPh>
    <phoneticPr fontId="2"/>
  </si>
  <si>
    <t>都市計画（公園）</t>
    <rPh sb="0" eb="2">
      <t>トシ</t>
    </rPh>
    <rPh sb="2" eb="4">
      <t>ケイカク</t>
    </rPh>
    <rPh sb="5" eb="7">
      <t>コウエン</t>
    </rPh>
    <phoneticPr fontId="2"/>
  </si>
  <si>
    <t>都市計画（その他）</t>
    <rPh sb="0" eb="2">
      <t>トシ</t>
    </rPh>
    <rPh sb="2" eb="4">
      <t>ケイカク</t>
    </rPh>
    <rPh sb="5" eb="8">
      <t>ソノタ</t>
    </rPh>
    <phoneticPr fontId="2"/>
  </si>
  <si>
    <t>特殊学級</t>
    <rPh sb="0" eb="2">
      <t>トクシュ</t>
    </rPh>
    <rPh sb="2" eb="4">
      <t>ガッキュウ</t>
    </rPh>
    <phoneticPr fontId="2"/>
  </si>
  <si>
    <t>年数</t>
    <rPh sb="0" eb="2">
      <t>ネンスウ</t>
    </rPh>
    <phoneticPr fontId="2"/>
  </si>
  <si>
    <t>耐用年数＝</t>
    <rPh sb="0" eb="2">
      <t>タイヨウ</t>
    </rPh>
    <rPh sb="2" eb="4">
      <t>ネンスウ</t>
    </rPh>
    <phoneticPr fontId="2"/>
  </si>
  <si>
    <t>　</t>
    <phoneticPr fontId="2"/>
  </si>
  <si>
    <t>減価償却対象</t>
    <phoneticPr fontId="2"/>
  </si>
  <si>
    <t>当年度</t>
    <rPh sb="0" eb="1">
      <t>トウ</t>
    </rPh>
    <rPh sb="1" eb="3">
      <t>ネンド</t>
    </rPh>
    <phoneticPr fontId="2"/>
  </si>
  <si>
    <t>償却累計額</t>
    <rPh sb="0" eb="2">
      <t>ショウキャク</t>
    </rPh>
    <rPh sb="2" eb="5">
      <t>ルイケイガク</t>
    </rPh>
    <phoneticPr fontId="2"/>
  </si>
  <si>
    <t>減価償却対象</t>
    <phoneticPr fontId="2"/>
  </si>
  <si>
    <t>有形固定資産</t>
    <rPh sb="0" eb="2">
      <t>ユウケイ</t>
    </rPh>
    <rPh sb="2" eb="6">
      <t>コテイシサン</t>
    </rPh>
    <phoneticPr fontId="2"/>
  </si>
  <si>
    <t>償却額</t>
    <rPh sb="0" eb="3">
      <t>ショウキャクガク</t>
    </rPh>
    <phoneticPr fontId="2"/>
  </si>
  <si>
    <t>　</t>
    <phoneticPr fontId="2"/>
  </si>
  <si>
    <t>昭和</t>
    <rPh sb="0" eb="2">
      <t>ショウワ</t>
    </rPh>
    <phoneticPr fontId="2"/>
  </si>
  <si>
    <t>平成</t>
    <rPh sb="0" eb="2">
      <t>ヘイセイ</t>
    </rPh>
    <phoneticPr fontId="2"/>
  </si>
  <si>
    <t>元</t>
    <rPh sb="0" eb="1">
      <t>モト</t>
    </rPh>
    <phoneticPr fontId="2"/>
  </si>
  <si>
    <t>累計額</t>
    <rPh sb="0" eb="3">
      <t>ルイケイガク</t>
    </rPh>
    <phoneticPr fontId="2"/>
  </si>
  <si>
    <t>償却対象分（償却後）</t>
    <rPh sb="0" eb="2">
      <t>ショウキャク</t>
    </rPh>
    <rPh sb="2" eb="4">
      <t>タイショウ</t>
    </rPh>
    <rPh sb="4" eb="5">
      <t>ブン</t>
    </rPh>
    <rPh sb="6" eb="9">
      <t>ショウキャクゴ</t>
    </rPh>
    <phoneticPr fontId="2"/>
  </si>
  <si>
    <t>償却対象外</t>
    <rPh sb="0" eb="2">
      <t>ショウキャク</t>
    </rPh>
    <rPh sb="2" eb="5">
      <t>タイショウガイ</t>
    </rPh>
    <phoneticPr fontId="2"/>
  </si>
  <si>
    <t>国庫支出金</t>
    <rPh sb="2" eb="5">
      <t>シシュツキン</t>
    </rPh>
    <phoneticPr fontId="2"/>
  </si>
  <si>
    <t>県支出金</t>
    <rPh sb="0" eb="1">
      <t>ケン</t>
    </rPh>
    <rPh sb="1" eb="4">
      <t>シシュツキン</t>
    </rPh>
    <phoneticPr fontId="2"/>
  </si>
  <si>
    <t>C</t>
    <phoneticPr fontId="2"/>
  </si>
  <si>
    <t>D</t>
    <phoneticPr fontId="2"/>
  </si>
  <si>
    <t>A＋C</t>
    <phoneticPr fontId="2"/>
  </si>
  <si>
    <t>B＋D</t>
    <phoneticPr fontId="2"/>
  </si>
  <si>
    <t>農業農村整備</t>
    <rPh sb="2" eb="4">
      <t>ノウソン</t>
    </rPh>
    <phoneticPr fontId="2"/>
  </si>
  <si>
    <t>公園</t>
    <phoneticPr fontId="2"/>
  </si>
  <si>
    <t>特殊学校</t>
    <rPh sb="2" eb="4">
      <t>ガッコウ</t>
    </rPh>
    <phoneticPr fontId="2"/>
  </si>
  <si>
    <t>国・都道府県支出金算出表</t>
    <rPh sb="0" eb="1">
      <t>クニ</t>
    </rPh>
    <rPh sb="2" eb="6">
      <t>トドウフケン</t>
    </rPh>
    <rPh sb="6" eb="9">
      <t>シシュツキン</t>
    </rPh>
    <rPh sb="9" eb="11">
      <t>サンシュツ</t>
    </rPh>
    <rPh sb="11" eb="12">
      <t>ヒョウ</t>
    </rPh>
    <phoneticPr fontId="2"/>
  </si>
  <si>
    <t>〔国庫支出金〕</t>
    <rPh sb="1" eb="3">
      <t>コッコ</t>
    </rPh>
    <rPh sb="3" eb="6">
      <t>シシュツキン</t>
    </rPh>
    <phoneticPr fontId="2"/>
  </si>
  <si>
    <t>償却対象</t>
    <rPh sb="0" eb="2">
      <t>ショウキャク</t>
    </rPh>
    <rPh sb="2" eb="4">
      <t>タイショウ</t>
    </rPh>
    <phoneticPr fontId="2"/>
  </si>
  <si>
    <t>支出金</t>
    <rPh sb="0" eb="2">
      <t>シシュツ</t>
    </rPh>
    <rPh sb="2" eb="3">
      <t>キン</t>
    </rPh>
    <phoneticPr fontId="2"/>
  </si>
  <si>
    <t>用地取得費</t>
    <phoneticPr fontId="10"/>
  </si>
  <si>
    <t>補助８列・単独６列</t>
    <phoneticPr fontId="2"/>
  </si>
  <si>
    <t>０３行</t>
    <phoneticPr fontId="2"/>
  </si>
  <si>
    <t>０５行</t>
    <phoneticPr fontId="2"/>
  </si>
  <si>
    <t>０６行</t>
    <phoneticPr fontId="2"/>
  </si>
  <si>
    <t>０７行</t>
    <phoneticPr fontId="2"/>
  </si>
  <si>
    <t>決算額</t>
    <phoneticPr fontId="10"/>
  </si>
  <si>
    <t>決算額</t>
    <phoneticPr fontId="2"/>
  </si>
  <si>
    <t>ａ－Ｂ</t>
    <phoneticPr fontId="2"/>
  </si>
  <si>
    <t>Ａ</t>
    <phoneticPr fontId="10"/>
  </si>
  <si>
    <t>Ｚ</t>
    <phoneticPr fontId="2"/>
  </si>
  <si>
    <t>Ｂ</t>
    <phoneticPr fontId="2"/>
  </si>
  <si>
    <t>d</t>
    <phoneticPr fontId="2"/>
  </si>
  <si>
    <t>e</t>
    <phoneticPr fontId="2"/>
  </si>
  <si>
    <t>f</t>
    <phoneticPr fontId="2"/>
  </si>
  <si>
    <t>g</t>
    <phoneticPr fontId="2"/>
  </si>
  <si>
    <t>h</t>
    <phoneticPr fontId="2"/>
  </si>
  <si>
    <t>団体で行うもの</t>
    <rPh sb="0" eb="2">
      <t>ダンタイ</t>
    </rPh>
    <rPh sb="3" eb="4">
      <t>オコナ</t>
    </rPh>
    <phoneticPr fontId="2"/>
  </si>
  <si>
    <t>０２行</t>
    <rPh sb="2" eb="3">
      <t>ギョウ</t>
    </rPh>
    <phoneticPr fontId="2"/>
  </si>
  <si>
    <t>０３行</t>
    <rPh sb="2" eb="3">
      <t>ギョウ</t>
    </rPh>
    <phoneticPr fontId="2"/>
  </si>
  <si>
    <t>０４行</t>
    <rPh sb="2" eb="3">
      <t>ギョウ</t>
    </rPh>
    <phoneticPr fontId="2"/>
  </si>
  <si>
    <t>０５行</t>
    <rPh sb="2" eb="3">
      <t>ギョウ</t>
    </rPh>
    <phoneticPr fontId="2"/>
  </si>
  <si>
    <t>清掃費</t>
    <rPh sb="0" eb="3">
      <t>セイソウヒ</t>
    </rPh>
    <phoneticPr fontId="2"/>
  </si>
  <si>
    <t>０７行</t>
    <rPh sb="2" eb="3">
      <t>ギョウ</t>
    </rPh>
    <phoneticPr fontId="2"/>
  </si>
  <si>
    <t>衛</t>
    <rPh sb="0" eb="1">
      <t>エイ</t>
    </rPh>
    <phoneticPr fontId="2"/>
  </si>
  <si>
    <t>０８行</t>
    <rPh sb="2" eb="3">
      <t>ギョウ</t>
    </rPh>
    <phoneticPr fontId="2"/>
  </si>
  <si>
    <t>生</t>
    <rPh sb="0" eb="1">
      <t>セイ</t>
    </rPh>
    <phoneticPr fontId="2"/>
  </si>
  <si>
    <t>０９行</t>
    <rPh sb="2" eb="3">
      <t>ギョウ</t>
    </rPh>
    <phoneticPr fontId="2"/>
  </si>
  <si>
    <t>費</t>
    <rPh sb="0" eb="1">
      <t>ヒ</t>
    </rPh>
    <phoneticPr fontId="2"/>
  </si>
  <si>
    <t>１０行</t>
    <rPh sb="2" eb="3">
      <t>ギョウ</t>
    </rPh>
    <phoneticPr fontId="2"/>
  </si>
  <si>
    <t>１１行</t>
    <rPh sb="2" eb="3">
      <t>ギョウ</t>
    </rPh>
    <phoneticPr fontId="2"/>
  </si>
  <si>
    <t>１２行</t>
    <rPh sb="2" eb="3">
      <t>ギョウ</t>
    </rPh>
    <phoneticPr fontId="2"/>
  </si>
  <si>
    <t>１４行</t>
    <rPh sb="2" eb="3">
      <t>ギョウ</t>
    </rPh>
    <phoneticPr fontId="2"/>
  </si>
  <si>
    <t>合</t>
    <rPh sb="0" eb="1">
      <t>ゴウ</t>
    </rPh>
    <phoneticPr fontId="2"/>
  </si>
  <si>
    <t>農</t>
    <rPh sb="0" eb="1">
      <t>ノウ</t>
    </rPh>
    <phoneticPr fontId="2"/>
  </si>
  <si>
    <t>１５行</t>
    <rPh sb="2" eb="3">
      <t>ギョウ</t>
    </rPh>
    <phoneticPr fontId="2"/>
  </si>
  <si>
    <t>林</t>
    <rPh sb="0" eb="1">
      <t>リン</t>
    </rPh>
    <phoneticPr fontId="2"/>
  </si>
  <si>
    <t>１６行</t>
    <rPh sb="2" eb="3">
      <t>ギョウ</t>
    </rPh>
    <phoneticPr fontId="2"/>
  </si>
  <si>
    <t>水</t>
    <rPh sb="0" eb="1">
      <t>スイ</t>
    </rPh>
    <phoneticPr fontId="2"/>
  </si>
  <si>
    <t>１７行</t>
    <rPh sb="2" eb="3">
      <t>ギョウ</t>
    </rPh>
    <phoneticPr fontId="2"/>
  </si>
  <si>
    <t>１８行</t>
    <rPh sb="2" eb="3">
      <t>ギョウ</t>
    </rPh>
    <phoneticPr fontId="2"/>
  </si>
  <si>
    <t>農業基盤整備</t>
    <rPh sb="0" eb="2">
      <t>ノウギョウ</t>
    </rPh>
    <rPh sb="2" eb="4">
      <t>キバン</t>
    </rPh>
    <rPh sb="4" eb="6">
      <t>セイビ</t>
    </rPh>
    <phoneticPr fontId="2"/>
  </si>
  <si>
    <t>１９行</t>
    <rPh sb="2" eb="3">
      <t>ギョウ</t>
    </rPh>
    <phoneticPr fontId="2"/>
  </si>
  <si>
    <t>２０行</t>
    <rPh sb="2" eb="3">
      <t>ギョウ</t>
    </rPh>
    <phoneticPr fontId="2"/>
  </si>
  <si>
    <t>助</t>
    <rPh sb="0" eb="1">
      <t>ジョ</t>
    </rPh>
    <phoneticPr fontId="2"/>
  </si>
  <si>
    <t>２２行</t>
    <rPh sb="2" eb="3">
      <t>ギョウ</t>
    </rPh>
    <phoneticPr fontId="2"/>
  </si>
  <si>
    <t>２３行</t>
    <rPh sb="2" eb="3">
      <t>ギョウ</t>
    </rPh>
    <phoneticPr fontId="2"/>
  </si>
  <si>
    <t>２４行</t>
    <rPh sb="2" eb="3">
      <t>ギョウ</t>
    </rPh>
    <phoneticPr fontId="2"/>
  </si>
  <si>
    <t>２６行</t>
    <rPh sb="2" eb="3">
      <t>ギョウ</t>
    </rPh>
    <phoneticPr fontId="2"/>
  </si>
  <si>
    <t>道路橋りょう</t>
    <rPh sb="0" eb="2">
      <t>ドウロ</t>
    </rPh>
    <rPh sb="2" eb="3">
      <t>キョウ</t>
    </rPh>
    <phoneticPr fontId="2"/>
  </si>
  <si>
    <t>２７行</t>
    <rPh sb="2" eb="3">
      <t>ギョウ</t>
    </rPh>
    <phoneticPr fontId="2"/>
  </si>
  <si>
    <t>事</t>
    <rPh sb="0" eb="1">
      <t>ジ</t>
    </rPh>
    <phoneticPr fontId="2"/>
  </si>
  <si>
    <t>２８行</t>
    <rPh sb="2" eb="3">
      <t>ギョウ</t>
    </rPh>
    <phoneticPr fontId="2"/>
  </si>
  <si>
    <t>土</t>
    <rPh sb="0" eb="1">
      <t>ツチ</t>
    </rPh>
    <phoneticPr fontId="2"/>
  </si>
  <si>
    <t>２９行</t>
    <rPh sb="2" eb="3">
      <t>ギョウ</t>
    </rPh>
    <phoneticPr fontId="2"/>
  </si>
  <si>
    <t>３０行</t>
    <rPh sb="2" eb="3">
      <t>ギョウ</t>
    </rPh>
    <phoneticPr fontId="2"/>
  </si>
  <si>
    <t>３１行</t>
    <rPh sb="2" eb="3">
      <t>ギョウ</t>
    </rPh>
    <phoneticPr fontId="2"/>
  </si>
  <si>
    <t>３２行</t>
    <rPh sb="2" eb="3">
      <t>ギョウ</t>
    </rPh>
    <phoneticPr fontId="2"/>
  </si>
  <si>
    <t>木</t>
    <rPh sb="0" eb="1">
      <t>キ</t>
    </rPh>
    <phoneticPr fontId="2"/>
  </si>
  <si>
    <t>３３行</t>
    <rPh sb="2" eb="3">
      <t>ギョウ</t>
    </rPh>
    <phoneticPr fontId="2"/>
  </si>
  <si>
    <t>０６行</t>
    <rPh sb="2" eb="3">
      <t>ギョウ</t>
    </rPh>
    <phoneticPr fontId="2"/>
  </si>
  <si>
    <t>３４行</t>
    <rPh sb="2" eb="3">
      <t>ギョウ</t>
    </rPh>
    <phoneticPr fontId="2"/>
  </si>
  <si>
    <t>３５行</t>
    <rPh sb="2" eb="3">
      <t>ギョウ</t>
    </rPh>
    <phoneticPr fontId="2"/>
  </si>
  <si>
    <t>都市公園</t>
    <rPh sb="0" eb="2">
      <t>トシ</t>
    </rPh>
    <rPh sb="2" eb="4">
      <t>コウエン</t>
    </rPh>
    <phoneticPr fontId="2"/>
  </si>
  <si>
    <t>３６行</t>
    <rPh sb="2" eb="3">
      <t>ギョウ</t>
    </rPh>
    <phoneticPr fontId="2"/>
  </si>
  <si>
    <t>３７行</t>
    <rPh sb="2" eb="3">
      <t>ギョウ</t>
    </rPh>
    <phoneticPr fontId="2"/>
  </si>
  <si>
    <t>公営住宅</t>
    <rPh sb="0" eb="2">
      <t>コウエイ</t>
    </rPh>
    <rPh sb="2" eb="4">
      <t>ジュウタク</t>
    </rPh>
    <phoneticPr fontId="2"/>
  </si>
  <si>
    <t>表</t>
    <rPh sb="0" eb="1">
      <t>ヒョウ</t>
    </rPh>
    <phoneticPr fontId="2"/>
  </si>
  <si>
    <t>３８行</t>
    <rPh sb="2" eb="3">
      <t>ギョウ</t>
    </rPh>
    <phoneticPr fontId="2"/>
  </si>
  <si>
    <t>３９行</t>
    <rPh sb="2" eb="3">
      <t>ギョウ</t>
    </rPh>
    <phoneticPr fontId="2"/>
  </si>
  <si>
    <t>４０行</t>
    <rPh sb="2" eb="3">
      <t>ギョウ</t>
    </rPh>
    <phoneticPr fontId="2"/>
  </si>
  <si>
    <t>４１行</t>
    <rPh sb="2" eb="3">
      <t>ギョウ</t>
    </rPh>
    <phoneticPr fontId="2"/>
  </si>
  <si>
    <t>４３行</t>
    <rPh sb="2" eb="3">
      <t>ギョウ</t>
    </rPh>
    <phoneticPr fontId="2"/>
  </si>
  <si>
    <t>０１行</t>
    <rPh sb="2" eb="3">
      <t>ギョウ</t>
    </rPh>
    <phoneticPr fontId="2"/>
  </si>
  <si>
    <t>教</t>
    <rPh sb="0" eb="1">
      <t>キョウ</t>
    </rPh>
    <phoneticPr fontId="2"/>
  </si>
  <si>
    <t>４５行</t>
    <rPh sb="2" eb="3">
      <t>ギョウ</t>
    </rPh>
    <phoneticPr fontId="2"/>
  </si>
  <si>
    <t>４６行</t>
    <rPh sb="2" eb="3">
      <t>ギョウ</t>
    </rPh>
    <phoneticPr fontId="2"/>
  </si>
  <si>
    <t>育</t>
    <rPh sb="0" eb="1">
      <t>イク</t>
    </rPh>
    <phoneticPr fontId="2"/>
  </si>
  <si>
    <t>４７行</t>
    <rPh sb="2" eb="3">
      <t>ギョウ</t>
    </rPh>
    <phoneticPr fontId="2"/>
  </si>
  <si>
    <t>４８行</t>
    <rPh sb="2" eb="3">
      <t>ギョウ</t>
    </rPh>
    <phoneticPr fontId="2"/>
  </si>
  <si>
    <t>４９行</t>
    <rPh sb="2" eb="3">
      <t>ギョウ</t>
    </rPh>
    <phoneticPr fontId="2"/>
  </si>
  <si>
    <t>５０行</t>
    <rPh sb="2" eb="3">
      <t>ギョウ</t>
    </rPh>
    <phoneticPr fontId="2"/>
  </si>
  <si>
    <t>５１行</t>
    <rPh sb="2" eb="3">
      <t>ギョウ</t>
    </rPh>
    <phoneticPr fontId="2"/>
  </si>
  <si>
    <t>５２行</t>
    <rPh sb="2" eb="3">
      <t>ギョウ</t>
    </rPh>
    <phoneticPr fontId="2"/>
  </si>
  <si>
    <t>０８行</t>
    <phoneticPr fontId="2"/>
  </si>
  <si>
    <t>独</t>
    <rPh sb="0" eb="1">
      <t>ドク</t>
    </rPh>
    <phoneticPr fontId="2"/>
  </si>
  <si>
    <t>１０行</t>
    <phoneticPr fontId="2"/>
  </si>
  <si>
    <t>１１行</t>
    <phoneticPr fontId="2"/>
  </si>
  <si>
    <t>１２行</t>
    <phoneticPr fontId="2"/>
  </si>
  <si>
    <t>１３行</t>
    <phoneticPr fontId="2"/>
  </si>
  <si>
    <t>１４行</t>
    <phoneticPr fontId="2"/>
  </si>
  <si>
    <t>１５行</t>
    <phoneticPr fontId="2"/>
  </si>
  <si>
    <t>１６行</t>
    <phoneticPr fontId="2"/>
  </si>
  <si>
    <t>１７行</t>
    <phoneticPr fontId="2"/>
  </si>
  <si>
    <t>１８行</t>
    <phoneticPr fontId="2"/>
  </si>
  <si>
    <t>２３</t>
    <phoneticPr fontId="2"/>
  </si>
  <si>
    <t>１９行</t>
    <phoneticPr fontId="2"/>
  </si>
  <si>
    <t>２２行</t>
    <phoneticPr fontId="2"/>
  </si>
  <si>
    <t>決算額</t>
    <phoneticPr fontId="10"/>
  </si>
  <si>
    <t>決算額</t>
    <phoneticPr fontId="2"/>
  </si>
  <si>
    <t>有形固定資産</t>
    <rPh sb="0" eb="1">
      <t>ユウ</t>
    </rPh>
    <rPh sb="1" eb="2">
      <t>カタチ</t>
    </rPh>
    <phoneticPr fontId="2"/>
  </si>
  <si>
    <t>国庫支出金</t>
    <rPh sb="0" eb="2">
      <t>コッコ</t>
    </rPh>
    <phoneticPr fontId="2"/>
  </si>
  <si>
    <t>Ａ</t>
    <phoneticPr fontId="10"/>
  </si>
  <si>
    <t>Ｚ</t>
    <phoneticPr fontId="2"/>
  </si>
  <si>
    <t>Ｂ</t>
    <phoneticPr fontId="2"/>
  </si>
  <si>
    <t>d</t>
    <phoneticPr fontId="2"/>
  </si>
  <si>
    <t>推計</t>
    <rPh sb="0" eb="2">
      <t>スイケイ</t>
    </rPh>
    <phoneticPr fontId="2"/>
  </si>
  <si>
    <t>再</t>
    <rPh sb="0" eb="1">
      <t>サイ</t>
    </rPh>
    <phoneticPr fontId="2"/>
  </si>
  <si>
    <t>用</t>
    <rPh sb="0" eb="1">
      <t>ヨウ</t>
    </rPh>
    <phoneticPr fontId="2"/>
  </si>
  <si>
    <t>地</t>
    <rPh sb="0" eb="1">
      <t>チ</t>
    </rPh>
    <phoneticPr fontId="2"/>
  </si>
  <si>
    <t>取</t>
    <rPh sb="0" eb="1">
      <t>シュ</t>
    </rPh>
    <phoneticPr fontId="2"/>
  </si>
  <si>
    <t>得</t>
    <rPh sb="0" eb="1">
      <t>トク</t>
    </rPh>
    <phoneticPr fontId="2"/>
  </si>
  <si>
    <t>控</t>
    <rPh sb="0" eb="1">
      <t>コウ</t>
    </rPh>
    <phoneticPr fontId="2"/>
  </si>
  <si>
    <t>除</t>
    <rPh sb="0" eb="1">
      <t>ジョ</t>
    </rPh>
    <phoneticPr fontId="2"/>
  </si>
  <si>
    <t>後</t>
    <rPh sb="0" eb="1">
      <t>ゴ</t>
    </rPh>
    <phoneticPr fontId="2"/>
  </si>
  <si>
    <t>有</t>
    <rPh sb="0" eb="1">
      <t>ユウ</t>
    </rPh>
    <phoneticPr fontId="2"/>
  </si>
  <si>
    <t>定</t>
    <rPh sb="0" eb="1">
      <t>テイ</t>
    </rPh>
    <phoneticPr fontId="2"/>
  </si>
  <si>
    <t>等</t>
    <rPh sb="0" eb="1">
      <t>トウ</t>
    </rPh>
    <phoneticPr fontId="2"/>
  </si>
  <si>
    <t>２０行</t>
    <phoneticPr fontId="2"/>
  </si>
  <si>
    <t>団体で行うもの</t>
    <rPh sb="0" eb="2">
      <t>ダンタイ</t>
    </rPh>
    <phoneticPr fontId="2"/>
  </si>
  <si>
    <t>庁舎等</t>
    <rPh sb="2" eb="3">
      <t>トウ</t>
    </rPh>
    <phoneticPr fontId="2"/>
  </si>
  <si>
    <t>農業基盤整備</t>
    <rPh sb="2" eb="4">
      <t>キバン</t>
    </rPh>
    <phoneticPr fontId="2"/>
  </si>
  <si>
    <t>都市公園</t>
    <rPh sb="0" eb="2">
      <t>トシ</t>
    </rPh>
    <phoneticPr fontId="2"/>
  </si>
  <si>
    <t>２３行</t>
    <phoneticPr fontId="2"/>
  </si>
  <si>
    <t>按分</t>
    <rPh sb="0" eb="2">
      <t>アンブン</t>
    </rPh>
    <phoneticPr fontId="2"/>
  </si>
  <si>
    <t>補</t>
    <rPh sb="0" eb="1">
      <t>ホ</t>
    </rPh>
    <phoneticPr fontId="2"/>
  </si>
  <si>
    <t>単</t>
    <rPh sb="0" eb="1">
      <t>タン</t>
    </rPh>
    <phoneticPr fontId="2"/>
  </si>
  <si>
    <t>後</t>
    <rPh sb="0" eb="1">
      <t>アト</t>
    </rPh>
    <phoneticPr fontId="2"/>
  </si>
  <si>
    <t>(昭和５０年度)</t>
    <rPh sb="1" eb="3">
      <t>ショウワ</t>
    </rPh>
    <rPh sb="5" eb="7">
      <t>ネンド</t>
    </rPh>
    <phoneticPr fontId="2"/>
  </si>
  <si>
    <t>(昭和５１年度)</t>
    <rPh sb="1" eb="3">
      <t>ショウワ</t>
    </rPh>
    <rPh sb="5" eb="7">
      <t>ネンド</t>
    </rPh>
    <phoneticPr fontId="2"/>
  </si>
  <si>
    <t>(昭和５２年度)</t>
    <rPh sb="1" eb="3">
      <t>ショウワ</t>
    </rPh>
    <rPh sb="5" eb="7">
      <t>ネンド</t>
    </rPh>
    <phoneticPr fontId="2"/>
  </si>
  <si>
    <t>(昭和５３年度)</t>
    <rPh sb="1" eb="3">
      <t>ショウワ</t>
    </rPh>
    <rPh sb="5" eb="7">
      <t>ネンド</t>
    </rPh>
    <phoneticPr fontId="2"/>
  </si>
  <si>
    <t>(昭和５４年度)</t>
    <rPh sb="1" eb="3">
      <t>ショウワ</t>
    </rPh>
    <rPh sb="5" eb="7">
      <t>ネンド</t>
    </rPh>
    <phoneticPr fontId="2"/>
  </si>
  <si>
    <t>(昭和５５年度)</t>
    <rPh sb="1" eb="3">
      <t>ショウワ</t>
    </rPh>
    <rPh sb="5" eb="7">
      <t>ネンド</t>
    </rPh>
    <phoneticPr fontId="2"/>
  </si>
  <si>
    <t>(昭和５６年度)</t>
    <rPh sb="1" eb="3">
      <t>ショウワ</t>
    </rPh>
    <rPh sb="5" eb="7">
      <t>ネンド</t>
    </rPh>
    <phoneticPr fontId="2"/>
  </si>
  <si>
    <t>(昭和５７年度)</t>
    <rPh sb="1" eb="3">
      <t>ショウワ</t>
    </rPh>
    <rPh sb="5" eb="7">
      <t>ネンド</t>
    </rPh>
    <phoneticPr fontId="2"/>
  </si>
  <si>
    <t>清掃施設</t>
    <rPh sb="0" eb="2">
      <t>セイソウ</t>
    </rPh>
    <rPh sb="2" eb="4">
      <t>シセツ</t>
    </rPh>
    <phoneticPr fontId="2"/>
  </si>
  <si>
    <t>社会教育施設</t>
    <rPh sb="0" eb="2">
      <t>シャカイ</t>
    </rPh>
    <rPh sb="2" eb="4">
      <t>キョウイク</t>
    </rPh>
    <rPh sb="4" eb="6">
      <t>シセツ</t>
    </rPh>
    <phoneticPr fontId="2"/>
  </si>
  <si>
    <t>(昭和５８年度)</t>
    <rPh sb="1" eb="3">
      <t>ショウワ</t>
    </rPh>
    <rPh sb="5" eb="7">
      <t>ネンド</t>
    </rPh>
    <phoneticPr fontId="2"/>
  </si>
  <si>
    <t>(昭和５９年度)</t>
    <rPh sb="1" eb="3">
      <t>ショウワ</t>
    </rPh>
    <rPh sb="5" eb="7">
      <t>ネンド</t>
    </rPh>
    <phoneticPr fontId="2"/>
  </si>
  <si>
    <t>(昭和６０年度)</t>
    <rPh sb="1" eb="3">
      <t>ショウワ</t>
    </rPh>
    <rPh sb="5" eb="7">
      <t>ネンド</t>
    </rPh>
    <phoneticPr fontId="2"/>
  </si>
  <si>
    <t>(昭和６１年度)</t>
    <rPh sb="1" eb="3">
      <t>ショウワ</t>
    </rPh>
    <rPh sb="5" eb="7">
      <t>ネンド</t>
    </rPh>
    <phoneticPr fontId="2"/>
  </si>
  <si>
    <t>(昭和６３年度)</t>
    <rPh sb="1" eb="3">
      <t>ショウワ</t>
    </rPh>
    <rPh sb="5" eb="7">
      <t>ネンド</t>
    </rPh>
    <phoneticPr fontId="2"/>
  </si>
  <si>
    <t>e</t>
    <phoneticPr fontId="2"/>
  </si>
  <si>
    <t>補助３列・単独２列</t>
  </si>
  <si>
    <t>関</t>
  </si>
  <si>
    <t>係</t>
  </si>
  <si>
    <t>農林水産業関係</t>
  </si>
  <si>
    <t>（平成１６年度）</t>
    <phoneticPr fontId="2"/>
  </si>
  <si>
    <t>（平成１８年度）</t>
    <phoneticPr fontId="2"/>
  </si>
  <si>
    <t>合　計</t>
    <rPh sb="0" eb="1">
      <t>ゴウ</t>
    </rPh>
    <rPh sb="2" eb="3">
      <t>ケイ</t>
    </rPh>
    <phoneticPr fontId="2"/>
  </si>
  <si>
    <t>５列</t>
    <phoneticPr fontId="2"/>
  </si>
  <si>
    <t>・</t>
    <phoneticPr fontId="2"/>
  </si>
  <si>
    <t>０８行</t>
    <phoneticPr fontId="2"/>
  </si>
  <si>
    <t>３１行</t>
    <phoneticPr fontId="2"/>
  </si>
  <si>
    <t>１０行</t>
    <phoneticPr fontId="2"/>
  </si>
  <si>
    <t>３３行</t>
    <phoneticPr fontId="2"/>
  </si>
  <si>
    <t>１１行</t>
    <phoneticPr fontId="2"/>
  </si>
  <si>
    <t>３４行</t>
    <phoneticPr fontId="2"/>
  </si>
  <si>
    <t>１２行</t>
    <phoneticPr fontId="2"/>
  </si>
  <si>
    <t>３５行</t>
    <phoneticPr fontId="2"/>
  </si>
  <si>
    <t>１３行</t>
    <phoneticPr fontId="2"/>
  </si>
  <si>
    <t>３６行</t>
    <phoneticPr fontId="2"/>
  </si>
  <si>
    <t>１４行</t>
    <phoneticPr fontId="2"/>
  </si>
  <si>
    <t>３７行</t>
    <phoneticPr fontId="2"/>
  </si>
  <si>
    <t>１５行</t>
    <phoneticPr fontId="2"/>
  </si>
  <si>
    <t>３８行</t>
    <phoneticPr fontId="2"/>
  </si>
  <si>
    <t>１６行</t>
    <phoneticPr fontId="2"/>
  </si>
  <si>
    <t>３９行</t>
    <phoneticPr fontId="2"/>
  </si>
  <si>
    <t>１７行</t>
    <phoneticPr fontId="2"/>
  </si>
  <si>
    <t>４０行</t>
    <phoneticPr fontId="2"/>
  </si>
  <si>
    <t>２３</t>
    <phoneticPr fontId="2"/>
  </si>
  <si>
    <t>１８行</t>
    <phoneticPr fontId="2"/>
  </si>
  <si>
    <t>４１行</t>
    <phoneticPr fontId="2"/>
  </si>
  <si>
    <t>１９行</t>
    <phoneticPr fontId="2"/>
  </si>
  <si>
    <t>４２行</t>
    <phoneticPr fontId="2"/>
  </si>
  <si>
    <t>２０行</t>
    <phoneticPr fontId="2"/>
  </si>
  <si>
    <t>４３行</t>
    <phoneticPr fontId="2"/>
  </si>
  <si>
    <t>２２行</t>
    <phoneticPr fontId="2"/>
  </si>
  <si>
    <t>４５行</t>
    <phoneticPr fontId="2"/>
  </si>
  <si>
    <t>２３行</t>
    <phoneticPr fontId="2"/>
  </si>
  <si>
    <t>４６行</t>
    <phoneticPr fontId="2"/>
  </si>
  <si>
    <t>決算額</t>
    <phoneticPr fontId="10"/>
  </si>
  <si>
    <t>決算額</t>
    <phoneticPr fontId="2"/>
  </si>
  <si>
    <t>ａ－Ｂ</t>
    <phoneticPr fontId="2"/>
  </si>
  <si>
    <t>(ｂ－d)×f÷(A-B)</t>
  </si>
  <si>
    <t>(ｃ－e)×f÷(A-B)</t>
  </si>
  <si>
    <t>Ａ</t>
    <phoneticPr fontId="10"/>
  </si>
  <si>
    <t>Ｚ</t>
    <phoneticPr fontId="2"/>
  </si>
  <si>
    <t>Ｂ</t>
    <phoneticPr fontId="2"/>
  </si>
  <si>
    <t>d</t>
    <phoneticPr fontId="2"/>
  </si>
  <si>
    <t>e</t>
    <phoneticPr fontId="2"/>
  </si>
  <si>
    <t>z</t>
    <phoneticPr fontId="2"/>
  </si>
  <si>
    <t>f</t>
    <phoneticPr fontId="2"/>
  </si>
  <si>
    <t>g</t>
    <phoneticPr fontId="2"/>
  </si>
  <si>
    <t>h</t>
    <phoneticPr fontId="2"/>
  </si>
  <si>
    <t>年度別有形固定資産集計表　②④⑤</t>
    <phoneticPr fontId="2"/>
  </si>
  <si>
    <t>年度別有形固定資産集計表　①③</t>
    <rPh sb="3" eb="4">
      <t>ユウ</t>
    </rPh>
    <rPh sb="4" eb="5">
      <t>カタチ</t>
    </rPh>
    <phoneticPr fontId="2"/>
  </si>
  <si>
    <t>年度別有形固定資産集計表　①③</t>
    <rPh sb="9" eb="11">
      <t>シュウケイ</t>
    </rPh>
    <phoneticPr fontId="2"/>
  </si>
  <si>
    <t>（平成１７年度）</t>
    <rPh sb="1" eb="3">
      <t>ヘイセイ</t>
    </rPh>
    <rPh sb="5" eb="7">
      <t>ネンド</t>
    </rPh>
    <phoneticPr fontId="2"/>
  </si>
  <si>
    <t>年度別有形固定資産集計表　②④⑤　</t>
    <rPh sb="3" eb="4">
      <t>ユウ</t>
    </rPh>
    <rPh sb="4" eb="5">
      <t>カタチ</t>
    </rPh>
    <phoneticPr fontId="2"/>
  </si>
  <si>
    <t>（平成１９年度）</t>
    <phoneticPr fontId="2"/>
  </si>
  <si>
    <t>（平成１４年度）</t>
    <rPh sb="1" eb="3">
      <t>ヘイセイ</t>
    </rPh>
    <rPh sb="5" eb="7">
      <t>ネンド</t>
    </rPh>
    <phoneticPr fontId="2"/>
  </si>
  <si>
    <t>年度別有形固定資産集計表　②④⑤</t>
    <rPh sb="3" eb="4">
      <t>ユウ</t>
    </rPh>
    <rPh sb="4" eb="5">
      <t>カタチ</t>
    </rPh>
    <phoneticPr fontId="2"/>
  </si>
  <si>
    <t>（平成元年度）</t>
    <rPh sb="1" eb="3">
      <t>ヘイセイ</t>
    </rPh>
    <rPh sb="3" eb="4">
      <t>ガン</t>
    </rPh>
    <rPh sb="4" eb="6">
      <t>ネンド</t>
    </rPh>
    <phoneticPr fontId="2"/>
  </si>
  <si>
    <t>（平成１３年度）</t>
    <rPh sb="1" eb="3">
      <t>ヘイセイ</t>
    </rPh>
    <rPh sb="5" eb="7">
      <t>ネンド</t>
    </rPh>
    <phoneticPr fontId="2"/>
  </si>
  <si>
    <t>（平成１２年度）</t>
    <rPh sb="1" eb="3">
      <t>ヘイセイ</t>
    </rPh>
    <rPh sb="5" eb="7">
      <t>ネンド</t>
    </rPh>
    <phoneticPr fontId="2"/>
  </si>
  <si>
    <t>（平成１１年度）</t>
    <rPh sb="1" eb="3">
      <t>ヘイセイ</t>
    </rPh>
    <rPh sb="5" eb="7">
      <t>ネンド</t>
    </rPh>
    <phoneticPr fontId="2"/>
  </si>
  <si>
    <t>（平成１０年度）</t>
    <rPh sb="1" eb="3">
      <t>ヘイセイ</t>
    </rPh>
    <rPh sb="5" eb="7">
      <t>ネンド</t>
    </rPh>
    <phoneticPr fontId="2"/>
  </si>
  <si>
    <t>（平成９年度）</t>
    <rPh sb="1" eb="3">
      <t>ヘイセイ</t>
    </rPh>
    <rPh sb="4" eb="6">
      <t>ネンド</t>
    </rPh>
    <phoneticPr fontId="2"/>
  </si>
  <si>
    <t>（平成８年度）</t>
    <rPh sb="1" eb="3">
      <t>ヘイセイ</t>
    </rPh>
    <rPh sb="4" eb="6">
      <t>ネンド</t>
    </rPh>
    <phoneticPr fontId="2"/>
  </si>
  <si>
    <t>（平成７年度）</t>
    <rPh sb="1" eb="3">
      <t>ヘイセイ</t>
    </rPh>
    <rPh sb="4" eb="6">
      <t>ネンド</t>
    </rPh>
    <phoneticPr fontId="2"/>
  </si>
  <si>
    <t>（平成６年度）</t>
    <rPh sb="1" eb="3">
      <t>ヘイセイ</t>
    </rPh>
    <rPh sb="4" eb="6">
      <t>ネンド</t>
    </rPh>
    <phoneticPr fontId="2"/>
  </si>
  <si>
    <t>（平成５年度）</t>
    <rPh sb="1" eb="3">
      <t>ヘイセイ</t>
    </rPh>
    <rPh sb="4" eb="6">
      <t>ネンド</t>
    </rPh>
    <phoneticPr fontId="2"/>
  </si>
  <si>
    <t>（平成４年度）</t>
    <rPh sb="1" eb="3">
      <t>ヘイセイ</t>
    </rPh>
    <rPh sb="4" eb="6">
      <t>ネンド</t>
    </rPh>
    <phoneticPr fontId="2"/>
  </si>
  <si>
    <t>（平成３年度）</t>
    <rPh sb="1" eb="3">
      <t>ヘイセイ</t>
    </rPh>
    <rPh sb="4" eb="6">
      <t>ネンド</t>
    </rPh>
    <phoneticPr fontId="2"/>
  </si>
  <si>
    <t>（平成２年度）</t>
    <rPh sb="1" eb="3">
      <t>ヘイセイ</t>
    </rPh>
    <rPh sb="4" eb="6">
      <t>ネンド</t>
    </rPh>
    <phoneticPr fontId="2"/>
  </si>
  <si>
    <t>（昭和６３年度）</t>
    <rPh sb="1" eb="3">
      <t>ショウワ</t>
    </rPh>
    <rPh sb="5" eb="7">
      <t>ネンド</t>
    </rPh>
    <phoneticPr fontId="2"/>
  </si>
  <si>
    <t>（昭和５８年度）</t>
    <rPh sb="1" eb="3">
      <t>ショウワ</t>
    </rPh>
    <rPh sb="5" eb="7">
      <t>ネンド</t>
    </rPh>
    <phoneticPr fontId="2"/>
  </si>
  <si>
    <t>（昭和５９年度）</t>
    <rPh sb="1" eb="3">
      <t>ショウワ</t>
    </rPh>
    <rPh sb="5" eb="7">
      <t>ネンド</t>
    </rPh>
    <phoneticPr fontId="2"/>
  </si>
  <si>
    <t>（昭和６０年度）</t>
    <rPh sb="1" eb="3">
      <t>ショウワ</t>
    </rPh>
    <rPh sb="5" eb="7">
      <t>ネンド</t>
    </rPh>
    <phoneticPr fontId="2"/>
  </si>
  <si>
    <t>（昭和６１年度）</t>
    <rPh sb="1" eb="3">
      <t>ショウワ</t>
    </rPh>
    <rPh sb="5" eb="7">
      <t>ネンド</t>
    </rPh>
    <phoneticPr fontId="2"/>
  </si>
  <si>
    <t>(昭和６２度)</t>
    <rPh sb="1" eb="3">
      <t>ショウワ</t>
    </rPh>
    <rPh sb="5" eb="6">
      <t>ド</t>
    </rPh>
    <phoneticPr fontId="2"/>
  </si>
  <si>
    <t>（昭和６２年度）</t>
    <rPh sb="1" eb="3">
      <t>ショウワ</t>
    </rPh>
    <rPh sb="5" eb="7">
      <t>ネンド</t>
    </rPh>
    <phoneticPr fontId="2"/>
  </si>
  <si>
    <t>（昭和５７年度）</t>
    <rPh sb="1" eb="3">
      <t>ショウワ</t>
    </rPh>
    <rPh sb="5" eb="7">
      <t>ネンド</t>
    </rPh>
    <phoneticPr fontId="2"/>
  </si>
  <si>
    <t>０３行</t>
    <phoneticPr fontId="2"/>
  </si>
  <si>
    <t>０５行</t>
    <phoneticPr fontId="2"/>
  </si>
  <si>
    <t>０６行</t>
    <phoneticPr fontId="2"/>
  </si>
  <si>
    <t>０７行</t>
    <phoneticPr fontId="2"/>
  </si>
  <si>
    <t>０８行</t>
    <phoneticPr fontId="2"/>
  </si>
  <si>
    <t>１０行</t>
    <phoneticPr fontId="2"/>
  </si>
  <si>
    <t>１１行</t>
    <phoneticPr fontId="2"/>
  </si>
  <si>
    <t>１２行</t>
    <phoneticPr fontId="2"/>
  </si>
  <si>
    <t>１３行</t>
    <phoneticPr fontId="2"/>
  </si>
  <si>
    <t>１４行</t>
    <phoneticPr fontId="2"/>
  </si>
  <si>
    <t>１５行</t>
    <phoneticPr fontId="2"/>
  </si>
  <si>
    <t>１６行</t>
    <phoneticPr fontId="2"/>
  </si>
  <si>
    <t>１７行</t>
    <phoneticPr fontId="2"/>
  </si>
  <si>
    <t>２３</t>
    <phoneticPr fontId="2"/>
  </si>
  <si>
    <t>１８行</t>
    <phoneticPr fontId="2"/>
  </si>
  <si>
    <t>１９行</t>
    <phoneticPr fontId="2"/>
  </si>
  <si>
    <t>２０行</t>
    <phoneticPr fontId="2"/>
  </si>
  <si>
    <t>２２行</t>
    <phoneticPr fontId="2"/>
  </si>
  <si>
    <t>２３行</t>
    <phoneticPr fontId="2"/>
  </si>
  <si>
    <t>２５行</t>
    <phoneticPr fontId="2"/>
  </si>
  <si>
    <t>２６行</t>
    <phoneticPr fontId="2"/>
  </si>
  <si>
    <t>２７行</t>
    <phoneticPr fontId="2"/>
  </si>
  <si>
    <t>２８行</t>
    <phoneticPr fontId="2"/>
  </si>
  <si>
    <t>２９行</t>
    <phoneticPr fontId="2"/>
  </si>
  <si>
    <t>・</t>
    <phoneticPr fontId="2"/>
  </si>
  <si>
    <t>３０行</t>
    <phoneticPr fontId="2"/>
  </si>
  <si>
    <t>３３行</t>
    <phoneticPr fontId="2"/>
  </si>
  <si>
    <t>３４行</t>
    <phoneticPr fontId="2"/>
  </si>
  <si>
    <t>３５行</t>
    <phoneticPr fontId="2"/>
  </si>
  <si>
    <t>３６行</t>
    <phoneticPr fontId="2"/>
  </si>
  <si>
    <t>３７行</t>
    <phoneticPr fontId="2"/>
  </si>
  <si>
    <t>３８行</t>
    <phoneticPr fontId="2"/>
  </si>
  <si>
    <t>３９行</t>
    <phoneticPr fontId="2"/>
  </si>
  <si>
    <t>４０行</t>
    <phoneticPr fontId="2"/>
  </si>
  <si>
    <t>２３</t>
    <phoneticPr fontId="2"/>
  </si>
  <si>
    <t>４１行</t>
    <phoneticPr fontId="2"/>
  </si>
  <si>
    <t>４２行</t>
    <phoneticPr fontId="2"/>
  </si>
  <si>
    <t>４３行</t>
    <phoneticPr fontId="2"/>
  </si>
  <si>
    <t>４５行</t>
    <phoneticPr fontId="2"/>
  </si>
  <si>
    <t>４６行</t>
    <phoneticPr fontId="2"/>
  </si>
  <si>
    <t>（昭和５０年度）</t>
    <rPh sb="1" eb="3">
      <t>ショウワ</t>
    </rPh>
    <rPh sb="5" eb="7">
      <t>ネンド</t>
    </rPh>
    <phoneticPr fontId="2"/>
  </si>
  <si>
    <t>（昭和５１年度）</t>
    <rPh sb="1" eb="3">
      <t>ショウワ</t>
    </rPh>
    <rPh sb="5" eb="7">
      <t>ネンド</t>
    </rPh>
    <phoneticPr fontId="2"/>
  </si>
  <si>
    <t>（昭和５２年度）</t>
    <rPh sb="1" eb="3">
      <t>ショウワ</t>
    </rPh>
    <rPh sb="5" eb="7">
      <t>ネンド</t>
    </rPh>
    <phoneticPr fontId="2"/>
  </si>
  <si>
    <t>（昭和５３年度）</t>
    <rPh sb="1" eb="3">
      <t>ショウワ</t>
    </rPh>
    <rPh sb="5" eb="7">
      <t>ネンド</t>
    </rPh>
    <phoneticPr fontId="2"/>
  </si>
  <si>
    <t>（昭和５４年度）</t>
    <rPh sb="1" eb="3">
      <t>ショウワ</t>
    </rPh>
    <rPh sb="5" eb="7">
      <t>ネンド</t>
    </rPh>
    <phoneticPr fontId="2"/>
  </si>
  <si>
    <t>（昭和５５年度）</t>
    <rPh sb="1" eb="3">
      <t>ショウワ</t>
    </rPh>
    <rPh sb="5" eb="7">
      <t>ネンド</t>
    </rPh>
    <phoneticPr fontId="2"/>
  </si>
  <si>
    <t>（昭和５６年度）</t>
    <rPh sb="1" eb="3">
      <t>ショウワ</t>
    </rPh>
    <rPh sb="5" eb="7">
      <t>ネンド</t>
    </rPh>
    <phoneticPr fontId="2"/>
  </si>
  <si>
    <t>用地取得費</t>
    <phoneticPr fontId="10"/>
  </si>
  <si>
    <t>Ａのうちその</t>
    <phoneticPr fontId="2"/>
  </si>
  <si>
    <t>補助・単独　２列</t>
    <phoneticPr fontId="2"/>
  </si>
  <si>
    <t>補助　４列</t>
    <phoneticPr fontId="2"/>
  </si>
  <si>
    <t>補助５列・単独４列</t>
    <phoneticPr fontId="2"/>
  </si>
  <si>
    <t>補助７列・単独６列</t>
    <phoneticPr fontId="2"/>
  </si>
  <si>
    <t>５列</t>
    <phoneticPr fontId="2"/>
  </si>
  <si>
    <t>ごみ処理</t>
    <phoneticPr fontId="2"/>
  </si>
  <si>
    <t>２１</t>
    <phoneticPr fontId="2"/>
  </si>
  <si>
    <t>決算額　Ｃ</t>
    <phoneticPr fontId="2"/>
  </si>
  <si>
    <t>Ｃの財源内訳</t>
    <phoneticPr fontId="2"/>
  </si>
  <si>
    <t>３１行</t>
    <phoneticPr fontId="2"/>
  </si>
  <si>
    <t>３３行</t>
    <phoneticPr fontId="2"/>
  </si>
  <si>
    <t>３４行</t>
    <phoneticPr fontId="2"/>
  </si>
  <si>
    <t>３５行</t>
    <phoneticPr fontId="2"/>
  </si>
  <si>
    <t>３６行</t>
    <phoneticPr fontId="2"/>
  </si>
  <si>
    <t>３７行</t>
    <phoneticPr fontId="2"/>
  </si>
  <si>
    <t>３８行</t>
    <phoneticPr fontId="2"/>
  </si>
  <si>
    <t>３９行</t>
    <phoneticPr fontId="2"/>
  </si>
  <si>
    <t>４０行</t>
    <phoneticPr fontId="2"/>
  </si>
  <si>
    <t>２２</t>
    <phoneticPr fontId="2"/>
  </si>
  <si>
    <t>４１行</t>
    <phoneticPr fontId="2"/>
  </si>
  <si>
    <t>４２行</t>
    <phoneticPr fontId="2"/>
  </si>
  <si>
    <t>４３行</t>
    <phoneticPr fontId="2"/>
  </si>
  <si>
    <t>４５行</t>
    <phoneticPr fontId="2"/>
  </si>
  <si>
    <t>４６行</t>
    <phoneticPr fontId="2"/>
  </si>
  <si>
    <t>決算額</t>
    <phoneticPr fontId="10"/>
  </si>
  <si>
    <t>決算額</t>
    <phoneticPr fontId="2"/>
  </si>
  <si>
    <t>ａ－Ｂ</t>
    <phoneticPr fontId="2"/>
  </si>
  <si>
    <t>Ａ</t>
    <phoneticPr fontId="10"/>
  </si>
  <si>
    <t>Ｚ</t>
    <phoneticPr fontId="2"/>
  </si>
  <si>
    <t>Ｂ</t>
    <phoneticPr fontId="2"/>
  </si>
  <si>
    <t>d</t>
    <phoneticPr fontId="2"/>
  </si>
  <si>
    <t>e</t>
    <phoneticPr fontId="2"/>
  </si>
  <si>
    <t>z</t>
    <phoneticPr fontId="2"/>
  </si>
  <si>
    <t>f</t>
    <phoneticPr fontId="2"/>
  </si>
  <si>
    <t>g</t>
    <phoneticPr fontId="2"/>
  </si>
  <si>
    <t>h</t>
    <phoneticPr fontId="2"/>
  </si>
  <si>
    <t>・</t>
    <phoneticPr fontId="2"/>
  </si>
  <si>
    <t>の</t>
    <phoneticPr fontId="2"/>
  </si>
  <si>
    <t>２２</t>
    <phoneticPr fontId="2"/>
  </si>
  <si>
    <t>Ａのうちその</t>
    <phoneticPr fontId="2"/>
  </si>
  <si>
    <t>ごみ処理</t>
    <phoneticPr fontId="2"/>
  </si>
  <si>
    <t>（昭和４７年度）</t>
    <rPh sb="1" eb="3">
      <t>ショウワ</t>
    </rPh>
    <rPh sb="5" eb="7">
      <t>ネンド</t>
    </rPh>
    <phoneticPr fontId="2"/>
  </si>
  <si>
    <t>普通建設事業費　</t>
    <phoneticPr fontId="2"/>
  </si>
  <si>
    <t>決算額　Ａ</t>
    <phoneticPr fontId="2"/>
  </si>
  <si>
    <t>Ａの財源内訳</t>
    <phoneticPr fontId="2"/>
  </si>
  <si>
    <t>決算額　Ｂ</t>
    <phoneticPr fontId="2"/>
  </si>
  <si>
    <t>Ｂの財源内訳</t>
    <phoneticPr fontId="2"/>
  </si>
  <si>
    <t>　</t>
    <phoneticPr fontId="2"/>
  </si>
  <si>
    <t>　</t>
    <phoneticPr fontId="2"/>
  </si>
  <si>
    <t>２０</t>
    <phoneticPr fontId="2"/>
  </si>
  <si>
    <t>決算額　Ｃ</t>
    <phoneticPr fontId="2"/>
  </si>
  <si>
    <t>Ｃの財源内訳</t>
    <phoneticPr fontId="2"/>
  </si>
  <si>
    <t>０８行</t>
    <phoneticPr fontId="2"/>
  </si>
  <si>
    <t>２５行</t>
    <phoneticPr fontId="2"/>
  </si>
  <si>
    <t>０３行</t>
    <phoneticPr fontId="2"/>
  </si>
  <si>
    <t>２６行</t>
    <phoneticPr fontId="2"/>
  </si>
  <si>
    <t>２７行</t>
    <phoneticPr fontId="2"/>
  </si>
  <si>
    <t>０５行</t>
    <phoneticPr fontId="2"/>
  </si>
  <si>
    <t>２８行</t>
    <phoneticPr fontId="2"/>
  </si>
  <si>
    <t>０６行</t>
    <phoneticPr fontId="2"/>
  </si>
  <si>
    <t>２９行</t>
    <phoneticPr fontId="2"/>
  </si>
  <si>
    <t>０７行</t>
    <phoneticPr fontId="2"/>
  </si>
  <si>
    <t>３０行</t>
    <phoneticPr fontId="2"/>
  </si>
  <si>
    <t>１１行</t>
    <phoneticPr fontId="2"/>
  </si>
  <si>
    <t>３４行</t>
    <phoneticPr fontId="2"/>
  </si>
  <si>
    <t>１２行</t>
    <phoneticPr fontId="2"/>
  </si>
  <si>
    <t>３５行</t>
    <phoneticPr fontId="2"/>
  </si>
  <si>
    <t>１３行</t>
    <phoneticPr fontId="2"/>
  </si>
  <si>
    <t>３６行</t>
    <phoneticPr fontId="2"/>
  </si>
  <si>
    <t>１４行</t>
    <phoneticPr fontId="2"/>
  </si>
  <si>
    <t>３７行</t>
    <phoneticPr fontId="2"/>
  </si>
  <si>
    <t>１５行</t>
    <phoneticPr fontId="2"/>
  </si>
  <si>
    <t>３８行</t>
    <phoneticPr fontId="2"/>
  </si>
  <si>
    <t>１６行</t>
    <phoneticPr fontId="2"/>
  </si>
  <si>
    <t>３９行</t>
    <phoneticPr fontId="2"/>
  </si>
  <si>
    <t>１７行</t>
    <phoneticPr fontId="2"/>
  </si>
  <si>
    <t>４０行</t>
    <phoneticPr fontId="2"/>
  </si>
  <si>
    <t>２１</t>
    <phoneticPr fontId="2"/>
  </si>
  <si>
    <t>２２</t>
    <phoneticPr fontId="2"/>
  </si>
  <si>
    <t>１８行</t>
    <phoneticPr fontId="2"/>
  </si>
  <si>
    <t>２３</t>
    <phoneticPr fontId="2"/>
  </si>
  <si>
    <t>４１行</t>
    <phoneticPr fontId="2"/>
  </si>
  <si>
    <t>１９行</t>
    <phoneticPr fontId="2"/>
  </si>
  <si>
    <t>４２行</t>
    <phoneticPr fontId="2"/>
  </si>
  <si>
    <t>２０行</t>
    <phoneticPr fontId="2"/>
  </si>
  <si>
    <t>４３行</t>
    <phoneticPr fontId="2"/>
  </si>
  <si>
    <t>２２行</t>
    <phoneticPr fontId="2"/>
  </si>
  <si>
    <t>４５行</t>
    <phoneticPr fontId="2"/>
  </si>
  <si>
    <t>２３行</t>
    <phoneticPr fontId="2"/>
  </si>
  <si>
    <t>４６行</t>
    <phoneticPr fontId="2"/>
  </si>
  <si>
    <t>普通建設事業費　</t>
    <phoneticPr fontId="2"/>
  </si>
  <si>
    <t>Ａのうちその</t>
    <phoneticPr fontId="2"/>
  </si>
  <si>
    <t>Ａの財源内訳</t>
    <phoneticPr fontId="2"/>
  </si>
  <si>
    <t>Ｂの財源内訳</t>
    <phoneticPr fontId="2"/>
  </si>
  <si>
    <t>用地取得費　　２３表　</t>
    <phoneticPr fontId="2"/>
  </si>
  <si>
    <t>償却対象</t>
    <phoneticPr fontId="2"/>
  </si>
  <si>
    <t>決算額</t>
    <phoneticPr fontId="10"/>
  </si>
  <si>
    <t>決算額</t>
    <phoneticPr fontId="2"/>
  </si>
  <si>
    <t>県支出金</t>
    <phoneticPr fontId="2"/>
  </si>
  <si>
    <t>Ａ</t>
    <phoneticPr fontId="10"/>
  </si>
  <si>
    <t>ａ</t>
    <phoneticPr fontId="2"/>
  </si>
  <si>
    <t>ｂ</t>
    <phoneticPr fontId="2"/>
  </si>
  <si>
    <t>ｃ</t>
    <phoneticPr fontId="2"/>
  </si>
  <si>
    <t>Ｚ</t>
    <phoneticPr fontId="2"/>
  </si>
  <si>
    <t>Ｂ</t>
    <phoneticPr fontId="2"/>
  </si>
  <si>
    <t>d</t>
    <phoneticPr fontId="2"/>
  </si>
  <si>
    <t>e</t>
    <phoneticPr fontId="2"/>
  </si>
  <si>
    <t>f</t>
    <phoneticPr fontId="2"/>
  </si>
  <si>
    <t>g</t>
    <phoneticPr fontId="2"/>
  </si>
  <si>
    <t>h</t>
    <phoneticPr fontId="2"/>
  </si>
  <si>
    <t>　</t>
    <phoneticPr fontId="2"/>
  </si>
  <si>
    <t>の</t>
    <phoneticPr fontId="2"/>
  </si>
  <si>
    <t>（昭和４８年度）</t>
    <rPh sb="1" eb="3">
      <t>ショウワ</t>
    </rPh>
    <rPh sb="5" eb="7">
      <t>ネンド</t>
    </rPh>
    <phoneticPr fontId="2"/>
  </si>
  <si>
    <t>年度別有形固定資産集計表　②④⑥</t>
    <phoneticPr fontId="2"/>
  </si>
  <si>
    <t>（昭和４６年度）</t>
    <rPh sb="1" eb="3">
      <t>ショウワ</t>
    </rPh>
    <rPh sb="5" eb="7">
      <t>ネンド</t>
    </rPh>
    <phoneticPr fontId="2"/>
  </si>
  <si>
    <t>（昭和４４年度）</t>
    <rPh sb="1" eb="3">
      <t>ショウワ</t>
    </rPh>
    <rPh sb="5" eb="7">
      <t>ネンド</t>
    </rPh>
    <phoneticPr fontId="2"/>
  </si>
  <si>
    <t>（昭和４５年度）</t>
    <rPh sb="1" eb="3">
      <t>ショウワ</t>
    </rPh>
    <rPh sb="5" eb="7">
      <t>ネンド</t>
    </rPh>
    <phoneticPr fontId="2"/>
  </si>
  <si>
    <t>（昭和４９年度）</t>
    <rPh sb="1" eb="3">
      <t>ショウワ</t>
    </rPh>
    <rPh sb="5" eb="7">
      <t>ネンド</t>
    </rPh>
    <phoneticPr fontId="2"/>
  </si>
  <si>
    <t>A</t>
    <phoneticPr fontId="2"/>
  </si>
  <si>
    <t>(平成元年度)</t>
    <rPh sb="1" eb="3">
      <t>ヘイセイ</t>
    </rPh>
    <rPh sb="3" eb="4">
      <t>ガン</t>
    </rPh>
    <rPh sb="4" eb="6">
      <t>ネンド</t>
    </rPh>
    <phoneticPr fontId="2"/>
  </si>
  <si>
    <t>（平成１９年度）</t>
    <rPh sb="1" eb="3">
      <t>ヘイセイ</t>
    </rPh>
    <rPh sb="5" eb="7">
      <t>ネンド</t>
    </rPh>
    <phoneticPr fontId="2"/>
  </si>
  <si>
    <t>（平成１８年度）</t>
    <rPh sb="1" eb="3">
      <t>ヘイセイ</t>
    </rPh>
    <rPh sb="5" eb="7">
      <t>ネンド</t>
    </rPh>
    <phoneticPr fontId="2"/>
  </si>
  <si>
    <t>（平成１６年度）</t>
    <rPh sb="1" eb="3">
      <t>ヘイセイ</t>
    </rPh>
    <rPh sb="5" eb="7">
      <t>ネンド</t>
    </rPh>
    <phoneticPr fontId="2"/>
  </si>
  <si>
    <t>（平成１５年度）</t>
    <rPh sb="1" eb="3">
      <t>ヘイセイ</t>
    </rPh>
    <rPh sb="5" eb="7">
      <t>ネンド</t>
    </rPh>
    <phoneticPr fontId="2"/>
  </si>
  <si>
    <t>5列</t>
    <phoneticPr fontId="2"/>
  </si>
  <si>
    <t>↓国県支出金償却計算書より</t>
    <rPh sb="1" eb="2">
      <t>クニ</t>
    </rPh>
    <rPh sb="2" eb="3">
      <t>ケン</t>
    </rPh>
    <rPh sb="3" eb="6">
      <t>シシュツキン</t>
    </rPh>
    <rPh sb="6" eb="8">
      <t>ショウキャク</t>
    </rPh>
    <rPh sb="8" eb="11">
      <t>ケイサンショ</t>
    </rPh>
    <phoneticPr fontId="2"/>
  </si>
  <si>
    <t>〔都道府県支出金〕        ↓有形固定資産集計表より</t>
    <rPh sb="1" eb="5">
      <t>トドウフケン</t>
    </rPh>
    <rPh sb="5" eb="8">
      <t>シシュツキン</t>
    </rPh>
    <phoneticPr fontId="2"/>
  </si>
  <si>
    <t>ａ－Ｂ</t>
    <phoneticPr fontId="2"/>
  </si>
  <si>
    <t>a</t>
    <phoneticPr fontId="2"/>
  </si>
  <si>
    <t>b</t>
    <phoneticPr fontId="2"/>
  </si>
  <si>
    <t>損失補償等引当金</t>
    <rPh sb="0" eb="2">
      <t>ソンシツ</t>
    </rPh>
    <rPh sb="2" eb="4">
      <t>ホショウ</t>
    </rPh>
    <rPh sb="4" eb="5">
      <t>トウ</t>
    </rPh>
    <rPh sb="5" eb="8">
      <t>ヒキアテキン</t>
    </rPh>
    <phoneticPr fontId="2"/>
  </si>
  <si>
    <t>行政コスト計算書</t>
    <rPh sb="0" eb="2">
      <t>ギョウセイ</t>
    </rPh>
    <rPh sb="5" eb="8">
      <t>ケイサンショ</t>
    </rPh>
    <phoneticPr fontId="2"/>
  </si>
  <si>
    <t>　【経常行政コスト】</t>
    <rPh sb="2" eb="4">
      <t>ケイジョウ</t>
    </rPh>
    <rPh sb="4" eb="6">
      <t>ギョウセイ</t>
    </rPh>
    <phoneticPr fontId="2"/>
  </si>
  <si>
    <t>総　　額</t>
  </si>
  <si>
    <t>（構成比率）</t>
  </si>
  <si>
    <t>生活インフラ・
国土保全</t>
    <rPh sb="0" eb="2">
      <t>セイカツ</t>
    </rPh>
    <rPh sb="8" eb="10">
      <t>コクド</t>
    </rPh>
    <rPh sb="10" eb="12">
      <t>ホゼン</t>
    </rPh>
    <phoneticPr fontId="2"/>
  </si>
  <si>
    <t>教　育</t>
    <phoneticPr fontId="2"/>
  </si>
  <si>
    <t>福　祉</t>
    <rPh sb="0" eb="1">
      <t>フク</t>
    </rPh>
    <rPh sb="2" eb="3">
      <t>シ</t>
    </rPh>
    <phoneticPr fontId="2"/>
  </si>
  <si>
    <t>環 境 衛 生</t>
    <rPh sb="0" eb="1">
      <t>ワ</t>
    </rPh>
    <rPh sb="2" eb="3">
      <t>サカイ</t>
    </rPh>
    <rPh sb="4" eb="5">
      <t>マモル</t>
    </rPh>
    <rPh sb="6" eb="7">
      <t>ショウ</t>
    </rPh>
    <phoneticPr fontId="2"/>
  </si>
  <si>
    <t>産 業 振 興</t>
    <rPh sb="0" eb="1">
      <t>サン</t>
    </rPh>
    <rPh sb="2" eb="3">
      <t>ギョウ</t>
    </rPh>
    <rPh sb="4" eb="5">
      <t>オサム</t>
    </rPh>
    <rPh sb="6" eb="7">
      <t>キョウ</t>
    </rPh>
    <phoneticPr fontId="2"/>
  </si>
  <si>
    <t>消　防</t>
    <phoneticPr fontId="2"/>
  </si>
  <si>
    <t>総　務</t>
    <phoneticPr fontId="2"/>
  </si>
  <si>
    <t>議　会</t>
    <rPh sb="0" eb="1">
      <t>ギ</t>
    </rPh>
    <rPh sb="2" eb="3">
      <t>カイ</t>
    </rPh>
    <phoneticPr fontId="2"/>
  </si>
  <si>
    <t>支 払 利 息</t>
    <rPh sb="0" eb="1">
      <t>ササ</t>
    </rPh>
    <rPh sb="2" eb="3">
      <t>バライ</t>
    </rPh>
    <rPh sb="4" eb="5">
      <t>リ</t>
    </rPh>
    <rPh sb="6" eb="7">
      <t>イキ</t>
    </rPh>
    <phoneticPr fontId="2"/>
  </si>
  <si>
    <t>回収不能
見込計上額</t>
    <rPh sb="0" eb="2">
      <t>カイシュウ</t>
    </rPh>
    <rPh sb="2" eb="4">
      <t>フノウ</t>
    </rPh>
    <rPh sb="5" eb="7">
      <t>ミコミ</t>
    </rPh>
    <rPh sb="7" eb="9">
      <t>ケイジョウ</t>
    </rPh>
    <rPh sb="9" eb="10">
      <t>ガク</t>
    </rPh>
    <phoneticPr fontId="2"/>
  </si>
  <si>
    <t>（１）人件費</t>
  </si>
  <si>
    <t>（２）退職手当引当金繰入等</t>
    <rPh sb="5" eb="7">
      <t>テアテ</t>
    </rPh>
    <phoneticPr fontId="2"/>
  </si>
  <si>
    <t>１</t>
  </si>
  <si>
    <t>（３）賞与引当金繰入額</t>
    <rPh sb="3" eb="5">
      <t>ショウヨ</t>
    </rPh>
    <rPh sb="10" eb="11">
      <t>ガク</t>
    </rPh>
    <phoneticPr fontId="2"/>
  </si>
  <si>
    <t>小　　計</t>
  </si>
  <si>
    <t>（１）物件費</t>
  </si>
  <si>
    <t>２</t>
  </si>
  <si>
    <t>（２）維持補修費</t>
  </si>
  <si>
    <t>（３）減価償却費</t>
  </si>
  <si>
    <t>（１）社会保障給付</t>
    <rPh sb="3" eb="5">
      <t>シャカイ</t>
    </rPh>
    <rPh sb="5" eb="7">
      <t>ホショウ</t>
    </rPh>
    <rPh sb="7" eb="9">
      <t>キュウフ</t>
    </rPh>
    <phoneticPr fontId="2"/>
  </si>
  <si>
    <t>（２）補助金等</t>
    <rPh sb="5" eb="6">
      <t>キン</t>
    </rPh>
    <phoneticPr fontId="2"/>
  </si>
  <si>
    <t>３</t>
  </si>
  <si>
    <t>（４）他団体への
　　　公共資産整備補助金等</t>
    <rPh sb="3" eb="4">
      <t>タ</t>
    </rPh>
    <rPh sb="4" eb="6">
      <t>ダンタイ</t>
    </rPh>
    <rPh sb="12" eb="14">
      <t>コウキョウ</t>
    </rPh>
    <rPh sb="14" eb="16">
      <t>シサン</t>
    </rPh>
    <rPh sb="16" eb="18">
      <t>セイビ</t>
    </rPh>
    <rPh sb="18" eb="21">
      <t>ホジョキン</t>
    </rPh>
    <rPh sb="21" eb="22">
      <t>ナド</t>
    </rPh>
    <phoneticPr fontId="2"/>
  </si>
  <si>
    <t>４</t>
    <phoneticPr fontId="2"/>
  </si>
  <si>
    <t>（１）支払利息</t>
    <rPh sb="3" eb="5">
      <t>シハライ</t>
    </rPh>
    <rPh sb="5" eb="7">
      <t>リソク</t>
    </rPh>
    <phoneticPr fontId="2"/>
  </si>
  <si>
    <t>（２）回収不能見込計上額</t>
    <phoneticPr fontId="2"/>
  </si>
  <si>
    <t>（３）その他行政コスト</t>
    <rPh sb="5" eb="6">
      <t>タ</t>
    </rPh>
    <rPh sb="6" eb="8">
      <t>ギョウセイ</t>
    </rPh>
    <phoneticPr fontId="2"/>
  </si>
  <si>
    <t>経常行政コスト　ａ</t>
    <rPh sb="0" eb="2">
      <t>ケイジョウ</t>
    </rPh>
    <phoneticPr fontId="2"/>
  </si>
  <si>
    <t>（　構　成　比　率　）</t>
  </si>
  <si>
    <t>　【経常収益】</t>
    <rPh sb="2" eb="4">
      <t>ケイジョウ</t>
    </rPh>
    <rPh sb="4" eb="6">
      <t>シュウエキ</t>
    </rPh>
    <phoneticPr fontId="2"/>
  </si>
  <si>
    <t>一般財源
振替額</t>
    <rPh sb="0" eb="2">
      <t>イッパン</t>
    </rPh>
    <rPh sb="2" eb="4">
      <t>ザイゲン</t>
    </rPh>
    <rPh sb="5" eb="7">
      <t>フリカエ</t>
    </rPh>
    <rPh sb="7" eb="8">
      <t>ガク</t>
    </rPh>
    <phoneticPr fontId="2"/>
  </si>
  <si>
    <t>使用料・手数料　ｂ</t>
    <phoneticPr fontId="2"/>
  </si>
  <si>
    <t>分担金・負担金・寄附金　ｃ</t>
    <rPh sb="0" eb="3">
      <t>ブンタンキン</t>
    </rPh>
    <rPh sb="4" eb="7">
      <t>フタンキン</t>
    </rPh>
    <rPh sb="8" eb="11">
      <t>キフキン</t>
    </rPh>
    <phoneticPr fontId="2"/>
  </si>
  <si>
    <t>経常収益　合計
（ｂ＋ｃ）　ｄ</t>
    <rPh sb="0" eb="2">
      <t>ケイジョウ</t>
    </rPh>
    <rPh sb="2" eb="4">
      <t>シュウエキ</t>
    </rPh>
    <rPh sb="5" eb="7">
      <t>ゴウケイ</t>
    </rPh>
    <phoneticPr fontId="2"/>
  </si>
  <si>
    <t>ｄ／ａ</t>
  </si>
  <si>
    <t>（差引）純経常行政コスト　　ａ－ｄ　　　</t>
    <rPh sb="1" eb="3">
      <t>サシヒキ</t>
    </rPh>
    <rPh sb="4" eb="5">
      <t>ジュン</t>
    </rPh>
    <rPh sb="5" eb="7">
      <t>ケイジョウ</t>
    </rPh>
    <rPh sb="7" eb="9">
      <t>ギョウセイ</t>
    </rPh>
    <phoneticPr fontId="2"/>
  </si>
  <si>
    <t>純資産変動計算書</t>
    <rPh sb="0" eb="3">
      <t>ジュンシサン</t>
    </rPh>
    <rPh sb="3" eb="5">
      <t>ヘンドウ</t>
    </rPh>
    <rPh sb="5" eb="8">
      <t>ケイサンショ</t>
    </rPh>
    <phoneticPr fontId="20"/>
  </si>
  <si>
    <t>（単位：千円）</t>
    <rPh sb="1" eb="3">
      <t>タンイ</t>
    </rPh>
    <rPh sb="4" eb="6">
      <t>センエン</t>
    </rPh>
    <phoneticPr fontId="20"/>
  </si>
  <si>
    <t>純資産合計</t>
    <rPh sb="0" eb="3">
      <t>ジュンシサン</t>
    </rPh>
    <rPh sb="3" eb="5">
      <t>ゴウケイ</t>
    </rPh>
    <phoneticPr fontId="20"/>
  </si>
  <si>
    <t>公共資産等整備
国県補助金等</t>
    <rPh sb="0" eb="2">
      <t>コウキョウ</t>
    </rPh>
    <rPh sb="2" eb="4">
      <t>シサン</t>
    </rPh>
    <rPh sb="4" eb="5">
      <t>トウ</t>
    </rPh>
    <rPh sb="5" eb="7">
      <t>セイビ</t>
    </rPh>
    <rPh sb="8" eb="9">
      <t>クニ</t>
    </rPh>
    <rPh sb="9" eb="10">
      <t>ケン</t>
    </rPh>
    <rPh sb="10" eb="14">
      <t>ホジョキントウ</t>
    </rPh>
    <phoneticPr fontId="20"/>
  </si>
  <si>
    <t>公共資産等整備
一般財源等</t>
    <rPh sb="0" eb="2">
      <t>コウキョウ</t>
    </rPh>
    <rPh sb="2" eb="4">
      <t>シサン</t>
    </rPh>
    <rPh sb="4" eb="5">
      <t>トウ</t>
    </rPh>
    <rPh sb="5" eb="7">
      <t>セイビ</t>
    </rPh>
    <rPh sb="8" eb="10">
      <t>イッパン</t>
    </rPh>
    <rPh sb="10" eb="12">
      <t>ザイゲン</t>
    </rPh>
    <rPh sb="12" eb="13">
      <t>トウ</t>
    </rPh>
    <phoneticPr fontId="20"/>
  </si>
  <si>
    <t>その他
一般財源等</t>
    <rPh sb="2" eb="3">
      <t>タ</t>
    </rPh>
    <rPh sb="4" eb="6">
      <t>イッパン</t>
    </rPh>
    <rPh sb="6" eb="8">
      <t>ザイゲン</t>
    </rPh>
    <rPh sb="8" eb="9">
      <t>ナド</t>
    </rPh>
    <phoneticPr fontId="20"/>
  </si>
  <si>
    <t>資産評価差額</t>
    <rPh sb="0" eb="2">
      <t>シサン</t>
    </rPh>
    <rPh sb="2" eb="4">
      <t>ヒョウカ</t>
    </rPh>
    <rPh sb="4" eb="6">
      <t>サガク</t>
    </rPh>
    <phoneticPr fontId="20"/>
  </si>
  <si>
    <t>期首純資産残高</t>
    <rPh sb="0" eb="2">
      <t>キシュ</t>
    </rPh>
    <rPh sb="2" eb="5">
      <t>ジュンシサン</t>
    </rPh>
    <rPh sb="5" eb="6">
      <t>ザン</t>
    </rPh>
    <rPh sb="6" eb="7">
      <t>ダカ</t>
    </rPh>
    <phoneticPr fontId="20"/>
  </si>
  <si>
    <t>純経常行政コスト</t>
    <rPh sb="0" eb="1">
      <t>ジュン</t>
    </rPh>
    <rPh sb="1" eb="3">
      <t>ケイジョウ</t>
    </rPh>
    <rPh sb="3" eb="5">
      <t>ギョウセイ</t>
    </rPh>
    <phoneticPr fontId="20"/>
  </si>
  <si>
    <t>一般財源</t>
    <rPh sb="0" eb="2">
      <t>イッパン</t>
    </rPh>
    <rPh sb="2" eb="4">
      <t>ザイゲン</t>
    </rPh>
    <phoneticPr fontId="20"/>
  </si>
  <si>
    <t>地方税</t>
    <rPh sb="0" eb="3">
      <t>チホウゼイ</t>
    </rPh>
    <phoneticPr fontId="20"/>
  </si>
  <si>
    <t>地方交付税</t>
    <rPh sb="0" eb="2">
      <t>チホウ</t>
    </rPh>
    <rPh sb="2" eb="5">
      <t>コウフゼイ</t>
    </rPh>
    <phoneticPr fontId="20"/>
  </si>
  <si>
    <t>その他行政コスト充当財源</t>
    <rPh sb="2" eb="3">
      <t>タ</t>
    </rPh>
    <rPh sb="3" eb="5">
      <t>ギョウセイ</t>
    </rPh>
    <rPh sb="8" eb="10">
      <t>ジュウトウ</t>
    </rPh>
    <rPh sb="10" eb="12">
      <t>ザイゲン</t>
    </rPh>
    <phoneticPr fontId="20"/>
  </si>
  <si>
    <t>補助金等受入</t>
    <rPh sb="0" eb="3">
      <t>ホジョキン</t>
    </rPh>
    <rPh sb="3" eb="4">
      <t>トウ</t>
    </rPh>
    <rPh sb="4" eb="6">
      <t>ウケイレ</t>
    </rPh>
    <phoneticPr fontId="20"/>
  </si>
  <si>
    <t>臨時損益</t>
    <rPh sb="0" eb="2">
      <t>リンジ</t>
    </rPh>
    <rPh sb="2" eb="4">
      <t>ソンエキ</t>
    </rPh>
    <phoneticPr fontId="20"/>
  </si>
  <si>
    <t>災害復旧事業費</t>
    <rPh sb="0" eb="2">
      <t>サイガイ</t>
    </rPh>
    <rPh sb="2" eb="4">
      <t>フッキュウ</t>
    </rPh>
    <rPh sb="4" eb="7">
      <t>ジギョウヒ</t>
    </rPh>
    <phoneticPr fontId="2"/>
  </si>
  <si>
    <t>公共資産除売却損益</t>
    <rPh sb="0" eb="2">
      <t>コウキョウ</t>
    </rPh>
    <rPh sb="2" eb="4">
      <t>シサン</t>
    </rPh>
    <rPh sb="4" eb="5">
      <t>ジョ</t>
    </rPh>
    <rPh sb="5" eb="8">
      <t>バイキャクソン</t>
    </rPh>
    <rPh sb="8" eb="9">
      <t>エキ</t>
    </rPh>
    <phoneticPr fontId="2"/>
  </si>
  <si>
    <t>…</t>
    <phoneticPr fontId="2"/>
  </si>
  <si>
    <t>科目振替</t>
    <rPh sb="0" eb="2">
      <t>カモク</t>
    </rPh>
    <rPh sb="2" eb="4">
      <t>フリカエ</t>
    </rPh>
    <phoneticPr fontId="20"/>
  </si>
  <si>
    <t>公共資産整備への財源投入</t>
    <rPh sb="0" eb="2">
      <t>コウキョウ</t>
    </rPh>
    <rPh sb="2" eb="4">
      <t>シサン</t>
    </rPh>
    <rPh sb="4" eb="6">
      <t>セイビ</t>
    </rPh>
    <rPh sb="8" eb="10">
      <t>ザイゲン</t>
    </rPh>
    <rPh sb="10" eb="12">
      <t>トウニュウ</t>
    </rPh>
    <phoneticPr fontId="20"/>
  </si>
  <si>
    <t>公共資産処分による財源増</t>
    <rPh sb="0" eb="2">
      <t>コウキョウ</t>
    </rPh>
    <rPh sb="2" eb="4">
      <t>シサン</t>
    </rPh>
    <rPh sb="4" eb="6">
      <t>ショブン</t>
    </rPh>
    <rPh sb="9" eb="11">
      <t>ザイゲン</t>
    </rPh>
    <rPh sb="11" eb="12">
      <t>ゾウ</t>
    </rPh>
    <phoneticPr fontId="20"/>
  </si>
  <si>
    <t>貸付金・出資金等への財源投入</t>
    <rPh sb="0" eb="2">
      <t>カシツケ</t>
    </rPh>
    <rPh sb="2" eb="3">
      <t>キン</t>
    </rPh>
    <rPh sb="4" eb="7">
      <t>シュッシキン</t>
    </rPh>
    <rPh sb="7" eb="8">
      <t>トウ</t>
    </rPh>
    <rPh sb="10" eb="12">
      <t>ザイゲン</t>
    </rPh>
    <rPh sb="12" eb="14">
      <t>トウニュウ</t>
    </rPh>
    <phoneticPr fontId="20"/>
  </si>
  <si>
    <t>貸付金・出資金等の回収等による財源増</t>
    <rPh sb="0" eb="2">
      <t>カシツケ</t>
    </rPh>
    <rPh sb="2" eb="3">
      <t>キン</t>
    </rPh>
    <rPh sb="4" eb="7">
      <t>シュッシキン</t>
    </rPh>
    <rPh sb="7" eb="8">
      <t>トウ</t>
    </rPh>
    <rPh sb="9" eb="11">
      <t>カイシュウ</t>
    </rPh>
    <rPh sb="11" eb="12">
      <t>トウ</t>
    </rPh>
    <rPh sb="15" eb="17">
      <t>ザイゲン</t>
    </rPh>
    <rPh sb="17" eb="18">
      <t>ゾウ</t>
    </rPh>
    <phoneticPr fontId="20"/>
  </si>
  <si>
    <t>減価償却による財源増</t>
    <rPh sb="0" eb="2">
      <t>ゲンカ</t>
    </rPh>
    <rPh sb="2" eb="4">
      <t>ショウキャク</t>
    </rPh>
    <rPh sb="7" eb="9">
      <t>ザイゲン</t>
    </rPh>
    <rPh sb="9" eb="10">
      <t>ゾウ</t>
    </rPh>
    <phoneticPr fontId="20"/>
  </si>
  <si>
    <t>地方債償還に伴う財源振替</t>
    <rPh sb="0" eb="3">
      <t>チホウサイ</t>
    </rPh>
    <rPh sb="3" eb="5">
      <t>ショウカン</t>
    </rPh>
    <rPh sb="6" eb="7">
      <t>トモナ</t>
    </rPh>
    <rPh sb="8" eb="10">
      <t>ザイゲン</t>
    </rPh>
    <rPh sb="10" eb="12">
      <t>フリカエ</t>
    </rPh>
    <phoneticPr fontId="20"/>
  </si>
  <si>
    <t>資産評価替えによる変動額</t>
    <rPh sb="0" eb="2">
      <t>シサン</t>
    </rPh>
    <rPh sb="2" eb="4">
      <t>ヒョウカ</t>
    </rPh>
    <rPh sb="4" eb="5">
      <t>カ</t>
    </rPh>
    <rPh sb="9" eb="11">
      <t>ヘンドウ</t>
    </rPh>
    <rPh sb="11" eb="12">
      <t>ガク</t>
    </rPh>
    <phoneticPr fontId="20"/>
  </si>
  <si>
    <t>無償受贈資産受入</t>
    <rPh sb="0" eb="2">
      <t>ムショウ</t>
    </rPh>
    <rPh sb="2" eb="4">
      <t>ジュゾウ</t>
    </rPh>
    <rPh sb="4" eb="6">
      <t>シサン</t>
    </rPh>
    <rPh sb="6" eb="8">
      <t>ウケイレ</t>
    </rPh>
    <phoneticPr fontId="20"/>
  </si>
  <si>
    <t>その他</t>
    <rPh sb="2" eb="3">
      <t>タ</t>
    </rPh>
    <phoneticPr fontId="20"/>
  </si>
  <si>
    <t>期末純資産残高</t>
    <rPh sb="0" eb="2">
      <t>キマツ</t>
    </rPh>
    <rPh sb="2" eb="3">
      <t>ジュン</t>
    </rPh>
    <rPh sb="3" eb="5">
      <t>シサン</t>
    </rPh>
    <rPh sb="5" eb="7">
      <t>ザンダカ</t>
    </rPh>
    <phoneticPr fontId="20"/>
  </si>
  <si>
    <t>資金収支計算書</t>
    <rPh sb="0" eb="2">
      <t>シキン</t>
    </rPh>
    <rPh sb="2" eb="4">
      <t>シュウシ</t>
    </rPh>
    <rPh sb="4" eb="7">
      <t>ケイサンショ</t>
    </rPh>
    <phoneticPr fontId="2"/>
  </si>
  <si>
    <t>１　経常的収支の部</t>
    <phoneticPr fontId="20"/>
  </si>
  <si>
    <t>人件費</t>
    <rPh sb="0" eb="3">
      <t>ジンケンヒ</t>
    </rPh>
    <phoneticPr fontId="20"/>
  </si>
  <si>
    <t>物件費</t>
    <rPh sb="0" eb="3">
      <t>ブッケンヒ</t>
    </rPh>
    <phoneticPr fontId="20"/>
  </si>
  <si>
    <t>社会保障給付</t>
    <rPh sb="0" eb="2">
      <t>シャカイ</t>
    </rPh>
    <rPh sb="2" eb="4">
      <t>ホショウ</t>
    </rPh>
    <rPh sb="4" eb="6">
      <t>キュウフ</t>
    </rPh>
    <phoneticPr fontId="2"/>
  </si>
  <si>
    <t>補助金等</t>
    <rPh sb="0" eb="2">
      <t>ホジョ</t>
    </rPh>
    <rPh sb="2" eb="3">
      <t>キン</t>
    </rPh>
    <rPh sb="3" eb="4">
      <t>トウ</t>
    </rPh>
    <phoneticPr fontId="20"/>
  </si>
  <si>
    <t>支払利息</t>
    <rPh sb="0" eb="2">
      <t>シハラ</t>
    </rPh>
    <rPh sb="2" eb="4">
      <t>リソク</t>
    </rPh>
    <phoneticPr fontId="2"/>
  </si>
  <si>
    <t>その他支出</t>
    <rPh sb="2" eb="3">
      <t>タ</t>
    </rPh>
    <rPh sb="3" eb="5">
      <t>シシュツ</t>
    </rPh>
    <phoneticPr fontId="20"/>
  </si>
  <si>
    <t>支出合計</t>
    <rPh sb="0" eb="2">
      <t>シシュツ</t>
    </rPh>
    <rPh sb="2" eb="4">
      <t>ゴウケイ</t>
    </rPh>
    <phoneticPr fontId="20"/>
  </si>
  <si>
    <t>国県補助金等</t>
    <rPh sb="0" eb="1">
      <t>クニ</t>
    </rPh>
    <rPh sb="1" eb="2">
      <t>ケン</t>
    </rPh>
    <rPh sb="2" eb="6">
      <t>ホジョキントウ</t>
    </rPh>
    <phoneticPr fontId="20"/>
  </si>
  <si>
    <t>使用料・手数料</t>
    <rPh sb="0" eb="3">
      <t>シヨウリョウ</t>
    </rPh>
    <rPh sb="4" eb="7">
      <t>テスウリョウ</t>
    </rPh>
    <phoneticPr fontId="20"/>
  </si>
  <si>
    <t>分担金・負担金・寄附金</t>
    <rPh sb="0" eb="3">
      <t>ブンタンキン</t>
    </rPh>
    <rPh sb="4" eb="7">
      <t>フタンキン</t>
    </rPh>
    <rPh sb="8" eb="11">
      <t>キフキン</t>
    </rPh>
    <phoneticPr fontId="20"/>
  </si>
  <si>
    <t>諸収入</t>
    <rPh sb="0" eb="1">
      <t>ショ</t>
    </rPh>
    <rPh sb="1" eb="3">
      <t>シュウニュウ</t>
    </rPh>
    <phoneticPr fontId="20"/>
  </si>
  <si>
    <t>地方債発行額</t>
    <rPh sb="0" eb="3">
      <t>チホウサイ</t>
    </rPh>
    <rPh sb="3" eb="6">
      <t>ハッコウガク</t>
    </rPh>
    <phoneticPr fontId="20"/>
  </si>
  <si>
    <t>基金取崩額</t>
    <rPh sb="0" eb="2">
      <t>キキン</t>
    </rPh>
    <rPh sb="2" eb="4">
      <t>トリクズ</t>
    </rPh>
    <rPh sb="4" eb="5">
      <t>ガク</t>
    </rPh>
    <phoneticPr fontId="20"/>
  </si>
  <si>
    <t>その他収入</t>
    <rPh sb="2" eb="3">
      <t>タ</t>
    </rPh>
    <rPh sb="3" eb="5">
      <t>シュウニュウ</t>
    </rPh>
    <phoneticPr fontId="20"/>
  </si>
  <si>
    <t>収入合計</t>
    <rPh sb="0" eb="2">
      <t>シュウニュウ</t>
    </rPh>
    <rPh sb="2" eb="4">
      <t>ゴウケイ</t>
    </rPh>
    <phoneticPr fontId="20"/>
  </si>
  <si>
    <t>経常的収支額</t>
    <rPh sb="0" eb="3">
      <t>ケイジョウテキ</t>
    </rPh>
    <rPh sb="3" eb="5">
      <t>シュウシ</t>
    </rPh>
    <rPh sb="5" eb="6">
      <t>ガク</t>
    </rPh>
    <phoneticPr fontId="20"/>
  </si>
  <si>
    <t>２　公共資産整備収支の部</t>
    <rPh sb="2" eb="4">
      <t>コウキョウ</t>
    </rPh>
    <rPh sb="4" eb="6">
      <t>シサン</t>
    </rPh>
    <rPh sb="6" eb="8">
      <t>セイビ</t>
    </rPh>
    <rPh sb="8" eb="10">
      <t>シュウシ</t>
    </rPh>
    <rPh sb="11" eb="12">
      <t>ブ</t>
    </rPh>
    <phoneticPr fontId="20"/>
  </si>
  <si>
    <t>公共資産整備支出</t>
    <rPh sb="0" eb="2">
      <t>コウキョウ</t>
    </rPh>
    <rPh sb="2" eb="4">
      <t>シサン</t>
    </rPh>
    <rPh sb="4" eb="6">
      <t>セイビ</t>
    </rPh>
    <rPh sb="6" eb="8">
      <t>シシュツ</t>
    </rPh>
    <phoneticPr fontId="20"/>
  </si>
  <si>
    <t>公共資産整備補助金等支出</t>
    <rPh sb="0" eb="2">
      <t>コウキョウ</t>
    </rPh>
    <rPh sb="2" eb="4">
      <t>シサン</t>
    </rPh>
    <rPh sb="4" eb="6">
      <t>セイビ</t>
    </rPh>
    <rPh sb="6" eb="9">
      <t>ホジョキン</t>
    </rPh>
    <rPh sb="9" eb="10">
      <t>トウ</t>
    </rPh>
    <rPh sb="10" eb="12">
      <t>シシュツ</t>
    </rPh>
    <phoneticPr fontId="20"/>
  </si>
  <si>
    <t>公共資産整備収支額</t>
    <rPh sb="0" eb="2">
      <t>コウキョウ</t>
    </rPh>
    <rPh sb="2" eb="4">
      <t>シサン</t>
    </rPh>
    <rPh sb="4" eb="6">
      <t>セイビ</t>
    </rPh>
    <rPh sb="6" eb="8">
      <t>シュウシ</t>
    </rPh>
    <rPh sb="8" eb="9">
      <t>ガク</t>
    </rPh>
    <phoneticPr fontId="20"/>
  </si>
  <si>
    <t>３　投資・財務的収支の部</t>
    <rPh sb="2" eb="4">
      <t>トウシ</t>
    </rPh>
    <rPh sb="5" eb="8">
      <t>ザイムテキ</t>
    </rPh>
    <rPh sb="8" eb="10">
      <t>シュウシ</t>
    </rPh>
    <rPh sb="11" eb="12">
      <t>ブ</t>
    </rPh>
    <phoneticPr fontId="20"/>
  </si>
  <si>
    <t>投資及び出資金</t>
    <rPh sb="0" eb="2">
      <t>トウシ</t>
    </rPh>
    <rPh sb="2" eb="3">
      <t>オヨ</t>
    </rPh>
    <rPh sb="4" eb="7">
      <t>シュッシキン</t>
    </rPh>
    <phoneticPr fontId="20"/>
  </si>
  <si>
    <t>貸付金</t>
    <rPh sb="0" eb="2">
      <t>カシツケ</t>
    </rPh>
    <rPh sb="2" eb="3">
      <t>キン</t>
    </rPh>
    <phoneticPr fontId="20"/>
  </si>
  <si>
    <t>基金積立額</t>
    <rPh sb="0" eb="2">
      <t>キキン</t>
    </rPh>
    <rPh sb="2" eb="4">
      <t>ツミタテ</t>
    </rPh>
    <rPh sb="4" eb="5">
      <t>ガク</t>
    </rPh>
    <phoneticPr fontId="20"/>
  </si>
  <si>
    <t>定額運用基金への繰出支出</t>
    <rPh sb="0" eb="2">
      <t>テイガク</t>
    </rPh>
    <rPh sb="2" eb="4">
      <t>ウンヨウ</t>
    </rPh>
    <rPh sb="4" eb="6">
      <t>キキン</t>
    </rPh>
    <rPh sb="8" eb="10">
      <t>クリダシ</t>
    </rPh>
    <rPh sb="10" eb="12">
      <t>シシュツ</t>
    </rPh>
    <phoneticPr fontId="20"/>
  </si>
  <si>
    <t>地方債償還額</t>
    <rPh sb="0" eb="3">
      <t>チホウサイ</t>
    </rPh>
    <rPh sb="3" eb="5">
      <t>ショウカン</t>
    </rPh>
    <rPh sb="5" eb="6">
      <t>ガク</t>
    </rPh>
    <phoneticPr fontId="20"/>
  </si>
  <si>
    <t>貸付金回収額</t>
    <rPh sb="0" eb="2">
      <t>カシツケ</t>
    </rPh>
    <rPh sb="2" eb="3">
      <t>キン</t>
    </rPh>
    <rPh sb="3" eb="5">
      <t>カイシュウ</t>
    </rPh>
    <rPh sb="5" eb="6">
      <t>ガク</t>
    </rPh>
    <phoneticPr fontId="20"/>
  </si>
  <si>
    <t>公共資産等売却収入</t>
    <rPh sb="0" eb="2">
      <t>コウキョウ</t>
    </rPh>
    <rPh sb="2" eb="4">
      <t>シサン</t>
    </rPh>
    <rPh sb="4" eb="5">
      <t>トウ</t>
    </rPh>
    <rPh sb="5" eb="7">
      <t>バイキャク</t>
    </rPh>
    <rPh sb="7" eb="9">
      <t>シュウニュウ</t>
    </rPh>
    <phoneticPr fontId="20"/>
  </si>
  <si>
    <t>投資・財務的収支額</t>
    <rPh sb="0" eb="2">
      <t>トウシ</t>
    </rPh>
    <rPh sb="3" eb="6">
      <t>ザイムテキ</t>
    </rPh>
    <rPh sb="6" eb="8">
      <t>シュウシ</t>
    </rPh>
    <rPh sb="8" eb="9">
      <t>ガク</t>
    </rPh>
    <phoneticPr fontId="20"/>
  </si>
  <si>
    <t>当年度歳計現金増減額</t>
    <rPh sb="0" eb="1">
      <t>トウ</t>
    </rPh>
    <rPh sb="1" eb="3">
      <t>ネンド</t>
    </rPh>
    <rPh sb="3" eb="5">
      <t>サイケイ</t>
    </rPh>
    <rPh sb="5" eb="7">
      <t>ゲンキン</t>
    </rPh>
    <rPh sb="7" eb="9">
      <t>ゾウゲン</t>
    </rPh>
    <rPh sb="9" eb="10">
      <t>ガク</t>
    </rPh>
    <phoneticPr fontId="20"/>
  </si>
  <si>
    <t>期首歳計現金残高</t>
    <rPh sb="0" eb="2">
      <t>キシュ</t>
    </rPh>
    <rPh sb="2" eb="4">
      <t>サイケイ</t>
    </rPh>
    <rPh sb="4" eb="6">
      <t>ゲンキン</t>
    </rPh>
    <rPh sb="6" eb="7">
      <t>ザン</t>
    </rPh>
    <rPh sb="7" eb="8">
      <t>ダカ</t>
    </rPh>
    <phoneticPr fontId="20"/>
  </si>
  <si>
    <t>期末歳計現金残高</t>
    <rPh sb="0" eb="2">
      <t>キマツ</t>
    </rPh>
    <rPh sb="2" eb="4">
      <t>サイケイ</t>
    </rPh>
    <rPh sb="4" eb="6">
      <t>ゲンキン</t>
    </rPh>
    <rPh sb="6" eb="7">
      <t>ザン</t>
    </rPh>
    <rPh sb="7" eb="8">
      <t>ダカ</t>
    </rPh>
    <phoneticPr fontId="20"/>
  </si>
  <si>
    <t>※1 一時借入金に関する情報</t>
    <rPh sb="3" eb="5">
      <t>イチジ</t>
    </rPh>
    <rPh sb="5" eb="7">
      <t>カリイレ</t>
    </rPh>
    <rPh sb="7" eb="8">
      <t>キン</t>
    </rPh>
    <rPh sb="9" eb="10">
      <t>カン</t>
    </rPh>
    <rPh sb="12" eb="14">
      <t>ジョウホウ</t>
    </rPh>
    <phoneticPr fontId="2"/>
  </si>
  <si>
    <t>①</t>
    <phoneticPr fontId="2"/>
  </si>
  <si>
    <t>資金収支計算書には一時借入金の増減は含まれていません。</t>
    <rPh sb="0" eb="2">
      <t>シキン</t>
    </rPh>
    <rPh sb="2" eb="4">
      <t>シュウシ</t>
    </rPh>
    <rPh sb="4" eb="7">
      <t>ケイサンショ</t>
    </rPh>
    <rPh sb="9" eb="11">
      <t>イチジ</t>
    </rPh>
    <rPh sb="11" eb="13">
      <t>カリイレ</t>
    </rPh>
    <rPh sb="13" eb="14">
      <t>キン</t>
    </rPh>
    <rPh sb="15" eb="17">
      <t>ゾウゲン</t>
    </rPh>
    <rPh sb="18" eb="19">
      <t>フク</t>
    </rPh>
    <phoneticPr fontId="2"/>
  </si>
  <si>
    <t>②</t>
    <phoneticPr fontId="2"/>
  </si>
  <si>
    <t>③</t>
    <phoneticPr fontId="2"/>
  </si>
  <si>
    <t>※2 基礎的財政収支（プライマリーバランス）に関する情報</t>
    <rPh sb="3" eb="6">
      <t>キソテキ</t>
    </rPh>
    <rPh sb="6" eb="8">
      <t>ザイセイ</t>
    </rPh>
    <rPh sb="8" eb="10">
      <t>シュウシ</t>
    </rPh>
    <rPh sb="23" eb="24">
      <t>カン</t>
    </rPh>
    <rPh sb="26" eb="28">
      <t>ジョウホウ</t>
    </rPh>
    <phoneticPr fontId="2"/>
  </si>
  <si>
    <t>　収入総額</t>
    <rPh sb="1" eb="3">
      <t>シュウニュウ</t>
    </rPh>
    <rPh sb="3" eb="5">
      <t>ソウガク</t>
    </rPh>
    <phoneticPr fontId="10"/>
  </si>
  <si>
    <t>　地方債発行額</t>
    <rPh sb="1" eb="4">
      <t>チホウサイ</t>
    </rPh>
    <rPh sb="4" eb="7">
      <t>ハッコウガク</t>
    </rPh>
    <phoneticPr fontId="10"/>
  </si>
  <si>
    <t>　財政調整基金等取崩額</t>
    <rPh sb="1" eb="3">
      <t>ザイセイ</t>
    </rPh>
    <rPh sb="3" eb="5">
      <t>チョウセイ</t>
    </rPh>
    <rPh sb="5" eb="8">
      <t>キキントウ</t>
    </rPh>
    <rPh sb="8" eb="10">
      <t>トリクズシ</t>
    </rPh>
    <rPh sb="10" eb="11">
      <t>ガク</t>
    </rPh>
    <phoneticPr fontId="10"/>
  </si>
  <si>
    <t>　支出総額</t>
    <rPh sb="1" eb="3">
      <t>シシュツ</t>
    </rPh>
    <rPh sb="3" eb="5">
      <t>ソウガク</t>
    </rPh>
    <phoneticPr fontId="10"/>
  </si>
  <si>
    <t>　地方債償還額</t>
    <rPh sb="1" eb="4">
      <t>チホウサイ</t>
    </rPh>
    <rPh sb="4" eb="6">
      <t>ショウカン</t>
    </rPh>
    <rPh sb="6" eb="7">
      <t>ガク</t>
    </rPh>
    <phoneticPr fontId="10"/>
  </si>
  <si>
    <t>　財政調整基金等積立額</t>
    <rPh sb="1" eb="3">
      <t>ザイセイ</t>
    </rPh>
    <rPh sb="3" eb="5">
      <t>チョウセイ</t>
    </rPh>
    <rPh sb="5" eb="8">
      <t>キキントウ</t>
    </rPh>
    <rPh sb="8" eb="10">
      <t>ツミタテ</t>
    </rPh>
    <rPh sb="10" eb="11">
      <t>ガク</t>
    </rPh>
    <phoneticPr fontId="10"/>
  </si>
  <si>
    <t>　　基礎的財政収支</t>
    <rPh sb="2" eb="5">
      <t>キソテキ</t>
    </rPh>
    <rPh sb="5" eb="7">
      <t>ザイセイ</t>
    </rPh>
    <rPh sb="7" eb="9">
      <t>シュウシ</t>
    </rPh>
    <phoneticPr fontId="10"/>
  </si>
  <si>
    <t>Ｎ＋１年度
支出予定分</t>
    <rPh sb="3" eb="5">
      <t>ネンド</t>
    </rPh>
    <rPh sb="6" eb="8">
      <t>シシュツ</t>
    </rPh>
    <rPh sb="8" eb="10">
      <t>ヨテイ</t>
    </rPh>
    <rPh sb="10" eb="11">
      <t>ブン</t>
    </rPh>
    <phoneticPr fontId="2"/>
  </si>
  <si>
    <t>長期未払金</t>
    <rPh sb="0" eb="2">
      <t>チョウキ</t>
    </rPh>
    <rPh sb="2" eb="5">
      <t>ミバライキン</t>
    </rPh>
    <phoneticPr fontId="2"/>
  </si>
  <si>
    <t>差引額
（貸借対照表の負債の部
（３）退職手当引当金）</t>
    <rPh sb="0" eb="1">
      <t>サ</t>
    </rPh>
    <rPh sb="1" eb="2">
      <t>ヒ</t>
    </rPh>
    <rPh sb="2" eb="3">
      <t>ガク</t>
    </rPh>
    <rPh sb="5" eb="7">
      <t>タイシャク</t>
    </rPh>
    <rPh sb="7" eb="10">
      <t>タイショウヒョウ</t>
    </rPh>
    <rPh sb="11" eb="13">
      <t>フサイ</t>
    </rPh>
    <rPh sb="14" eb="15">
      <t>ブ</t>
    </rPh>
    <rPh sb="19" eb="21">
      <t>タイショク</t>
    </rPh>
    <rPh sb="21" eb="23">
      <t>テアテ</t>
    </rPh>
    <rPh sb="23" eb="26">
      <t>ヒキアテキン</t>
    </rPh>
    <phoneticPr fontId="10"/>
  </si>
  <si>
    <t>差引評価差額
（千円）</t>
    <rPh sb="0" eb="1">
      <t>サ</t>
    </rPh>
    <rPh sb="1" eb="2">
      <t>ヒ</t>
    </rPh>
    <rPh sb="2" eb="4">
      <t>ヒョウカ</t>
    </rPh>
    <rPh sb="4" eb="6">
      <t>サガク</t>
    </rPh>
    <rPh sb="8" eb="10">
      <t>センエン</t>
    </rPh>
    <phoneticPr fontId="2"/>
  </si>
  <si>
    <t>土地・建物一体で評価する資産</t>
    <rPh sb="0" eb="2">
      <t>トチ</t>
    </rPh>
    <rPh sb="3" eb="5">
      <t>タテモノ</t>
    </rPh>
    <rPh sb="5" eb="7">
      <t>イッタイ</t>
    </rPh>
    <rPh sb="8" eb="10">
      <t>ヒョウカ</t>
    </rPh>
    <rPh sb="12" eb="14">
      <t>シサン</t>
    </rPh>
    <phoneticPr fontId="2"/>
  </si>
  <si>
    <t>資産の概要</t>
    <rPh sb="0" eb="2">
      <t>シサン</t>
    </rPh>
    <rPh sb="3" eb="5">
      <t>ガイヨウ</t>
    </rPh>
    <phoneticPr fontId="2"/>
  </si>
  <si>
    <t>売却可能価額
（千円）</t>
    <rPh sb="0" eb="2">
      <t>バイキャク</t>
    </rPh>
    <rPh sb="2" eb="4">
      <t>カノウ</t>
    </rPh>
    <rPh sb="4" eb="6">
      <t>カガク</t>
    </rPh>
    <rPh sb="8" eb="10">
      <t>センエン</t>
    </rPh>
    <phoneticPr fontId="2"/>
  </si>
  <si>
    <t>耐用年数</t>
    <rPh sb="0" eb="2">
      <t>タイヨウ</t>
    </rPh>
    <rPh sb="2" eb="4">
      <t>ネンスウ</t>
    </rPh>
    <phoneticPr fontId="2"/>
  </si>
  <si>
    <t>償却資産</t>
    <phoneticPr fontId="2"/>
  </si>
  <si>
    <t>名　　称</t>
    <rPh sb="0" eb="1">
      <t>ナ</t>
    </rPh>
    <rPh sb="3" eb="4">
      <t>ショウ</t>
    </rPh>
    <phoneticPr fontId="2"/>
  </si>
  <si>
    <t>現金・預金</t>
    <rPh sb="0" eb="2">
      <t>ゲンキン</t>
    </rPh>
    <rPh sb="3" eb="5">
      <t>ヨキン</t>
    </rPh>
    <phoneticPr fontId="2"/>
  </si>
  <si>
    <t>有価証券</t>
    <rPh sb="0" eb="2">
      <t>ユウカ</t>
    </rPh>
    <rPh sb="2" eb="4">
      <t>ショウケン</t>
    </rPh>
    <phoneticPr fontId="10"/>
  </si>
  <si>
    <t>土地</t>
    <rPh sb="0" eb="2">
      <t>トチ</t>
    </rPh>
    <phoneticPr fontId="10"/>
  </si>
  <si>
    <t>その他</t>
    <rPh sb="2" eb="3">
      <t>タ</t>
    </rPh>
    <phoneticPr fontId="10"/>
  </si>
  <si>
    <t>【流動資産】</t>
    <rPh sb="1" eb="3">
      <t>リュウドウ</t>
    </rPh>
    <rPh sb="3" eb="5">
      <t>シサン</t>
    </rPh>
    <phoneticPr fontId="2"/>
  </si>
  <si>
    <t>　財政調整基金</t>
    <rPh sb="1" eb="3">
      <t>ザイセイ</t>
    </rPh>
    <rPh sb="3" eb="5">
      <t>チョウセイ</t>
    </rPh>
    <rPh sb="5" eb="7">
      <t>キキン</t>
    </rPh>
    <phoneticPr fontId="10"/>
  </si>
  <si>
    <t>　減債基金</t>
    <rPh sb="1" eb="3">
      <t>ゲンサイ</t>
    </rPh>
    <rPh sb="3" eb="5">
      <t>キキン</t>
    </rPh>
    <phoneticPr fontId="10"/>
  </si>
  <si>
    <t>【投資等】</t>
    <rPh sb="1" eb="4">
      <t>トウシトウ</t>
    </rPh>
    <phoneticPr fontId="2"/>
  </si>
  <si>
    <t>　退職手当目的基金</t>
    <rPh sb="1" eb="3">
      <t>タイショク</t>
    </rPh>
    <rPh sb="3" eb="5">
      <t>テアテ</t>
    </rPh>
    <rPh sb="5" eb="7">
      <t>モクテキ</t>
    </rPh>
    <rPh sb="7" eb="9">
      <t>キキン</t>
    </rPh>
    <phoneticPr fontId="10"/>
  </si>
  <si>
    <t>実質価額</t>
    <rPh sb="0" eb="2">
      <t>ジッシツ</t>
    </rPh>
    <rPh sb="2" eb="3">
      <t>カ</t>
    </rPh>
    <rPh sb="3" eb="4">
      <t>ガク</t>
    </rPh>
    <phoneticPr fontId="2"/>
  </si>
  <si>
    <t>【その他の未収金】</t>
    <rPh sb="3" eb="4">
      <t>タ</t>
    </rPh>
    <rPh sb="5" eb="8">
      <t>ミシュウキン</t>
    </rPh>
    <phoneticPr fontId="2"/>
  </si>
  <si>
    <t>【市町村税等に関する未収金】</t>
    <rPh sb="1" eb="4">
      <t>シチョウソン</t>
    </rPh>
    <rPh sb="4" eb="5">
      <t>ゼイ</t>
    </rPh>
    <rPh sb="5" eb="6">
      <t>トウ</t>
    </rPh>
    <rPh sb="7" eb="8">
      <t>カン</t>
    </rPh>
    <rPh sb="10" eb="13">
      <t>ミシュウキン</t>
    </rPh>
    <phoneticPr fontId="10"/>
  </si>
  <si>
    <t>（注）</t>
    <rPh sb="1" eb="2">
      <t>チュウ</t>
    </rPh>
    <phoneticPr fontId="2"/>
  </si>
  <si>
    <t>【貸付金について】</t>
    <rPh sb="1" eb="4">
      <t>カシツケキン</t>
    </rPh>
    <phoneticPr fontId="2"/>
  </si>
  <si>
    <t>・Ｎ年度調定の貸付金収入未済額を本ワークシート【その他の未収金】の貸付金の項目に記入してください。</t>
    <rPh sb="2" eb="4">
      <t>ネンド</t>
    </rPh>
    <rPh sb="4" eb="6">
      <t>チョウテイ</t>
    </rPh>
    <rPh sb="7" eb="10">
      <t>カシツケキン</t>
    </rPh>
    <rPh sb="10" eb="12">
      <t>シュウニュウ</t>
    </rPh>
    <rPh sb="12" eb="15">
      <t>ミサイガク</t>
    </rPh>
    <rPh sb="16" eb="17">
      <t>ホン</t>
    </rPh>
    <rPh sb="26" eb="27">
      <t>タ</t>
    </rPh>
    <rPh sb="28" eb="31">
      <t>ミシュウキン</t>
    </rPh>
    <rPh sb="33" eb="36">
      <t>カシツケキン</t>
    </rPh>
    <rPh sb="37" eb="39">
      <t>コウモク</t>
    </rPh>
    <rPh sb="40" eb="42">
      <t>キニュウ</t>
    </rPh>
    <phoneticPr fontId="2"/>
  </si>
  <si>
    <t>・Ｎ－１年度調定の貸付金収入未済額は、ワークシート「長期延滞債権」の【貸付金】に記入してください。</t>
    <rPh sb="4" eb="6">
      <t>ネンド</t>
    </rPh>
    <rPh sb="6" eb="8">
      <t>チョウテイ</t>
    </rPh>
    <rPh sb="9" eb="12">
      <t>カシツケキン</t>
    </rPh>
    <rPh sb="12" eb="14">
      <t>シュウニュウ</t>
    </rPh>
    <rPh sb="14" eb="17">
      <t>ミサイガク</t>
    </rPh>
    <rPh sb="26" eb="28">
      <t>チョウキ</t>
    </rPh>
    <rPh sb="28" eb="30">
      <t>エンタイ</t>
    </rPh>
    <rPh sb="30" eb="32">
      <t>サイケン</t>
    </rPh>
    <rPh sb="35" eb="38">
      <t>カシツケキン</t>
    </rPh>
    <rPh sb="40" eb="42">
      <t>キニュウ</t>
    </rPh>
    <phoneticPr fontId="2"/>
  </si>
  <si>
    <t>建物（取得価額が判明しているもの）</t>
    <rPh sb="0" eb="2">
      <t>タテモノ</t>
    </rPh>
    <rPh sb="3" eb="5">
      <t>シュトク</t>
    </rPh>
    <rPh sb="5" eb="7">
      <t>カガク</t>
    </rPh>
    <rPh sb="8" eb="10">
      <t>ハンメイ</t>
    </rPh>
    <phoneticPr fontId="2"/>
  </si>
  <si>
    <t>寄附された資産等</t>
    <rPh sb="0" eb="2">
      <t>キフ</t>
    </rPh>
    <rPh sb="5" eb="7">
      <t>シサン</t>
    </rPh>
    <rPh sb="7" eb="8">
      <t>トウ</t>
    </rPh>
    <phoneticPr fontId="2"/>
  </si>
  <si>
    <t>償却資産</t>
    <rPh sb="0" eb="2">
      <t>ショウキャク</t>
    </rPh>
    <rPh sb="2" eb="4">
      <t>シサン</t>
    </rPh>
    <phoneticPr fontId="2"/>
  </si>
  <si>
    <t>Ｅ</t>
    <phoneticPr fontId="2"/>
  </si>
  <si>
    <t>Ｆ</t>
    <phoneticPr fontId="2"/>
  </si>
  <si>
    <t>Ａ＋Ｄ＋Ｅ＋Ｆ</t>
    <phoneticPr fontId="2"/>
  </si>
  <si>
    <t>（３）他会計等への支出額</t>
    <rPh sb="3" eb="4">
      <t>タ</t>
    </rPh>
    <rPh sb="4" eb="6">
      <t>カイケイ</t>
    </rPh>
    <rPh sb="6" eb="7">
      <t>トウ</t>
    </rPh>
    <rPh sb="9" eb="12">
      <t>シシュツガク</t>
    </rPh>
    <phoneticPr fontId="2"/>
  </si>
  <si>
    <t>他会計等への建設費充当財源繰出支出</t>
    <rPh sb="0" eb="1">
      <t>タ</t>
    </rPh>
    <rPh sb="1" eb="3">
      <t>カイケイ</t>
    </rPh>
    <rPh sb="3" eb="4">
      <t>トウ</t>
    </rPh>
    <rPh sb="6" eb="8">
      <t>ケンセツ</t>
    </rPh>
    <rPh sb="8" eb="9">
      <t>ヒ</t>
    </rPh>
    <rPh sb="9" eb="11">
      <t>ジュウトウ</t>
    </rPh>
    <rPh sb="11" eb="13">
      <t>ザイゲン</t>
    </rPh>
    <rPh sb="13" eb="15">
      <t>クリダ</t>
    </rPh>
    <rPh sb="15" eb="17">
      <t>シシュツ</t>
    </rPh>
    <phoneticPr fontId="20"/>
  </si>
  <si>
    <t>他会計等への公債費充当財源繰出支出</t>
    <rPh sb="0" eb="1">
      <t>タ</t>
    </rPh>
    <rPh sb="1" eb="3">
      <t>カイケイ</t>
    </rPh>
    <rPh sb="3" eb="4">
      <t>トウ</t>
    </rPh>
    <rPh sb="6" eb="7">
      <t>コウ</t>
    </rPh>
    <rPh sb="7" eb="8">
      <t>サイ</t>
    </rPh>
    <rPh sb="8" eb="9">
      <t>ヒ</t>
    </rPh>
    <rPh sb="9" eb="11">
      <t>ジュウトウ</t>
    </rPh>
    <rPh sb="11" eb="13">
      <t>ザイゲン</t>
    </rPh>
    <rPh sb="13" eb="15">
      <t>クリダ</t>
    </rPh>
    <rPh sb="15" eb="17">
      <t>シシュツ</t>
    </rPh>
    <phoneticPr fontId="20"/>
  </si>
  <si>
    <t>他会計等への事務費等充当財源繰出支出</t>
    <rPh sb="0" eb="1">
      <t>タ</t>
    </rPh>
    <rPh sb="1" eb="3">
      <t>カイケイ</t>
    </rPh>
    <rPh sb="3" eb="4">
      <t>トウ</t>
    </rPh>
    <rPh sb="6" eb="10">
      <t>ジムヒトウ</t>
    </rPh>
    <rPh sb="10" eb="12">
      <t>ジュウトウ</t>
    </rPh>
    <rPh sb="12" eb="14">
      <t>ザイゲン</t>
    </rPh>
    <rPh sb="14" eb="16">
      <t>クリダシ</t>
    </rPh>
    <rPh sb="16" eb="18">
      <t>シシュツ</t>
    </rPh>
    <phoneticPr fontId="2"/>
  </si>
  <si>
    <t>△</t>
    <phoneticPr fontId="10"/>
  </si>
  <si>
    <t>貸借対照表非計上
（契約債務・偶発債務）</t>
    <rPh sb="0" eb="2">
      <t>タイシャク</t>
    </rPh>
    <rPh sb="2" eb="5">
      <t>タイショウヒョウ</t>
    </rPh>
    <rPh sb="5" eb="6">
      <t>ヒ</t>
    </rPh>
    <rPh sb="6" eb="8">
      <t>ケイジョウ</t>
    </rPh>
    <rPh sb="10" eb="12">
      <t>ケイヤク</t>
    </rPh>
    <rPh sb="12" eb="14">
      <t>サイム</t>
    </rPh>
    <rPh sb="15" eb="17">
      <t>グウハツ</t>
    </rPh>
    <rPh sb="17" eb="19">
      <t>サイム</t>
    </rPh>
    <phoneticPr fontId="2"/>
  </si>
  <si>
    <t>・貸借対照表に計上する貸付金は、Ｎ年度末残高（30表01行(11)列）から貸付金元金収入未済額及び長期延滞債権に振り替えた額を控除した金額です。</t>
    <rPh sb="1" eb="3">
      <t>タイシャク</t>
    </rPh>
    <rPh sb="3" eb="6">
      <t>タイショウヒョウ</t>
    </rPh>
    <rPh sb="7" eb="9">
      <t>ケイジョウ</t>
    </rPh>
    <rPh sb="11" eb="14">
      <t>カシツケキン</t>
    </rPh>
    <rPh sb="17" eb="20">
      <t>ネンドマツ</t>
    </rPh>
    <rPh sb="20" eb="22">
      <t>ザンダカ</t>
    </rPh>
    <rPh sb="25" eb="26">
      <t>ヒョウ</t>
    </rPh>
    <rPh sb="28" eb="29">
      <t>ギョウ</t>
    </rPh>
    <rPh sb="33" eb="34">
      <t>レツ</t>
    </rPh>
    <rPh sb="37" eb="40">
      <t>カシツケキン</t>
    </rPh>
    <rPh sb="40" eb="42">
      <t>ガンキン</t>
    </rPh>
    <rPh sb="42" eb="44">
      <t>シュウニュウ</t>
    </rPh>
    <rPh sb="44" eb="47">
      <t>ミサイガク</t>
    </rPh>
    <rPh sb="47" eb="48">
      <t>オヨ</t>
    </rPh>
    <rPh sb="49" eb="51">
      <t>チョウキ</t>
    </rPh>
    <rPh sb="51" eb="53">
      <t>エンタイ</t>
    </rPh>
    <rPh sb="53" eb="55">
      <t>サイケン</t>
    </rPh>
    <rPh sb="56" eb="57">
      <t>フ</t>
    </rPh>
    <rPh sb="58" eb="59">
      <t>カ</t>
    </rPh>
    <rPh sb="61" eb="62">
      <t>ガク</t>
    </rPh>
    <rPh sb="63" eb="65">
      <t>コウジョ</t>
    </rPh>
    <rPh sb="67" eb="69">
      <t>キンガク</t>
    </rPh>
    <phoneticPr fontId="2"/>
  </si>
  <si>
    <t>（うち共同発行地方債に係るもの）</t>
    <rPh sb="3" eb="5">
      <t>キョウドウ</t>
    </rPh>
    <rPh sb="5" eb="7">
      <t>ハッコウ</t>
    </rPh>
    <rPh sb="7" eb="9">
      <t>チホウ</t>
    </rPh>
    <rPh sb="9" eb="10">
      <t>サイ</t>
    </rPh>
    <rPh sb="11" eb="12">
      <t>カカ</t>
    </rPh>
    <phoneticPr fontId="10"/>
  </si>
  <si>
    <t>合計
（貸借対照表価額）</t>
    <rPh sb="0" eb="2">
      <t>ゴウケイ</t>
    </rPh>
    <rPh sb="4" eb="6">
      <t>タイシャク</t>
    </rPh>
    <rPh sb="6" eb="9">
      <t>タイショウヒョウ</t>
    </rPh>
    <rPh sb="9" eb="11">
      <t>カガク</t>
    </rPh>
    <phoneticPr fontId="10"/>
  </si>
  <si>
    <t>　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2"/>
  </si>
  <si>
    <t>・回収不能見込額を個別に算定する場合は、計算式にかかわらず直接数値を入力してください。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2"/>
  </si>
  <si>
    <t>項目</t>
    <rPh sb="0" eb="2">
      <t>コウモク</t>
    </rPh>
    <phoneticPr fontId="2"/>
  </si>
  <si>
    <t>金額</t>
    <rPh sb="0" eb="2">
      <t>キンガク</t>
    </rPh>
    <phoneticPr fontId="2"/>
  </si>
  <si>
    <t>[内訳]</t>
  </si>
  <si>
    <t>負債計上</t>
  </si>
  <si>
    <t>注記</t>
  </si>
  <si>
    <t>【（翌年度償還予定）地方債・（長期）未払金・引当金】</t>
    <rPh sb="2" eb="5">
      <t>ヨクネンド</t>
    </rPh>
    <rPh sb="5" eb="7">
      <t>ショウカン</t>
    </rPh>
    <rPh sb="7" eb="9">
      <t>ヨテイ</t>
    </rPh>
    <rPh sb="10" eb="13">
      <t>チホウサイ</t>
    </rPh>
    <rPh sb="15" eb="17">
      <t>チョウキ</t>
    </rPh>
    <rPh sb="22" eb="24">
      <t>ヒキアテ</t>
    </rPh>
    <rPh sb="24" eb="25">
      <t>キン</t>
    </rPh>
    <phoneticPr fontId="2"/>
  </si>
  <si>
    <t>【契約債務・
偶発債務】</t>
    <rPh sb="7" eb="9">
      <t>グウハツ</t>
    </rPh>
    <rPh sb="9" eb="11">
      <t>サイム</t>
    </rPh>
    <phoneticPr fontId="2"/>
  </si>
  <si>
    <t>　普通会計の将来負担額</t>
    <rPh sb="6" eb="8">
      <t>ショウライ</t>
    </rPh>
    <rPh sb="8" eb="10">
      <t>フタン</t>
    </rPh>
    <rPh sb="10" eb="11">
      <t>ガク</t>
    </rPh>
    <phoneticPr fontId="3"/>
  </si>
  <si>
    <t>　[内訳]　普通会計地方債残高</t>
    <rPh sb="2" eb="4">
      <t>ウチワケ</t>
    </rPh>
    <rPh sb="6" eb="8">
      <t>フツウ</t>
    </rPh>
    <rPh sb="8" eb="10">
      <t>カイケイ</t>
    </rPh>
    <rPh sb="10" eb="13">
      <t>チホウサイ</t>
    </rPh>
    <rPh sb="13" eb="15">
      <t>ザンダカ</t>
    </rPh>
    <phoneticPr fontId="24"/>
  </si>
  <si>
    <t>　　　　　債務負担行為支出予定額</t>
    <rPh sb="5" eb="7">
      <t>サイム</t>
    </rPh>
    <rPh sb="7" eb="9">
      <t>フタン</t>
    </rPh>
    <rPh sb="9" eb="11">
      <t>コウイ</t>
    </rPh>
    <rPh sb="11" eb="13">
      <t>シシュツ</t>
    </rPh>
    <rPh sb="13" eb="15">
      <t>ヨテイ</t>
    </rPh>
    <rPh sb="15" eb="16">
      <t>ガク</t>
    </rPh>
    <phoneticPr fontId="24"/>
  </si>
  <si>
    <t>　　　　　公営事業地方債負担見込額</t>
    <rPh sb="5" eb="7">
      <t>コウエイ</t>
    </rPh>
    <rPh sb="7" eb="9">
      <t>ジギョウ</t>
    </rPh>
    <rPh sb="9" eb="12">
      <t>チホウサイ</t>
    </rPh>
    <rPh sb="12" eb="14">
      <t>フタン</t>
    </rPh>
    <rPh sb="14" eb="16">
      <t>ミコミ</t>
    </rPh>
    <rPh sb="16" eb="17">
      <t>ガク</t>
    </rPh>
    <phoneticPr fontId="24"/>
  </si>
  <si>
    <t>　　　　　一部事務組合等地方債負担見込額</t>
    <rPh sb="5" eb="7">
      <t>イチブ</t>
    </rPh>
    <rPh sb="7" eb="9">
      <t>ジム</t>
    </rPh>
    <rPh sb="9" eb="12">
      <t>クミアイトウ</t>
    </rPh>
    <rPh sb="12" eb="15">
      <t>チホウサイ</t>
    </rPh>
    <rPh sb="15" eb="17">
      <t>フタン</t>
    </rPh>
    <rPh sb="17" eb="19">
      <t>ミコ</t>
    </rPh>
    <rPh sb="19" eb="20">
      <t>ガク</t>
    </rPh>
    <phoneticPr fontId="24"/>
  </si>
  <si>
    <t>　　　　　退職手当負担見込額</t>
    <rPh sb="5" eb="7">
      <t>タイショク</t>
    </rPh>
    <rPh sb="7" eb="9">
      <t>テアテ</t>
    </rPh>
    <rPh sb="9" eb="11">
      <t>フタン</t>
    </rPh>
    <rPh sb="11" eb="13">
      <t>ミコミ</t>
    </rPh>
    <rPh sb="13" eb="14">
      <t>ガク</t>
    </rPh>
    <phoneticPr fontId="24"/>
  </si>
  <si>
    <t>　　　　　第三セクター等債務負担見込額</t>
    <rPh sb="5" eb="6">
      <t>ダイ</t>
    </rPh>
    <rPh sb="6" eb="7">
      <t>サン</t>
    </rPh>
    <rPh sb="11" eb="12">
      <t>トウ</t>
    </rPh>
    <rPh sb="12" eb="14">
      <t>サイム</t>
    </rPh>
    <rPh sb="14" eb="16">
      <t>フタン</t>
    </rPh>
    <rPh sb="16" eb="18">
      <t>ミコミ</t>
    </rPh>
    <rPh sb="18" eb="19">
      <t>ガク</t>
    </rPh>
    <phoneticPr fontId="24"/>
  </si>
  <si>
    <t>　　　　　連結実質赤字額</t>
    <rPh sb="5" eb="7">
      <t>レンケツ</t>
    </rPh>
    <rPh sb="7" eb="9">
      <t>ジッシツ</t>
    </rPh>
    <rPh sb="9" eb="12">
      <t>アカジガク</t>
    </rPh>
    <phoneticPr fontId="24"/>
  </si>
  <si>
    <t>　　　　　一部事務組合等実質赤字負担額</t>
    <rPh sb="5" eb="7">
      <t>イチブ</t>
    </rPh>
    <rPh sb="7" eb="9">
      <t>ジム</t>
    </rPh>
    <rPh sb="9" eb="12">
      <t>クミアイトウ</t>
    </rPh>
    <rPh sb="12" eb="14">
      <t>ジッシツ</t>
    </rPh>
    <rPh sb="14" eb="16">
      <t>アカジ</t>
    </rPh>
    <rPh sb="16" eb="18">
      <t>フタン</t>
    </rPh>
    <rPh sb="18" eb="19">
      <t>ガク</t>
    </rPh>
    <phoneticPr fontId="24"/>
  </si>
  <si>
    <t>　基金等将来負担軽減資産</t>
    <rPh sb="1" eb="3">
      <t>キキン</t>
    </rPh>
    <rPh sb="3" eb="4">
      <t>トウ</t>
    </rPh>
    <rPh sb="4" eb="6">
      <t>ショウライ</t>
    </rPh>
    <rPh sb="6" eb="8">
      <t>フタン</t>
    </rPh>
    <rPh sb="8" eb="10">
      <t>ケイゲン</t>
    </rPh>
    <rPh sb="10" eb="12">
      <t>シサン</t>
    </rPh>
    <phoneticPr fontId="3"/>
  </si>
  <si>
    <t>　[内訳]　地方債償還額等充当基金残高</t>
    <rPh sb="2" eb="4">
      <t>ウチワケ</t>
    </rPh>
    <rPh sb="15" eb="17">
      <t>キキン</t>
    </rPh>
    <rPh sb="17" eb="19">
      <t>ザンダカ</t>
    </rPh>
    <phoneticPr fontId="24"/>
  </si>
  <si>
    <t>　　　　　地方債償還額等充当歳入見込額</t>
    <rPh sb="5" eb="8">
      <t>チホウサイ</t>
    </rPh>
    <rPh sb="8" eb="10">
      <t>ショウカン</t>
    </rPh>
    <rPh sb="10" eb="12">
      <t>ガクナド</t>
    </rPh>
    <rPh sb="12" eb="14">
      <t>ジュウトウ</t>
    </rPh>
    <rPh sb="14" eb="16">
      <t>サイニュウ</t>
    </rPh>
    <rPh sb="16" eb="18">
      <t>ミコミ</t>
    </rPh>
    <rPh sb="18" eb="19">
      <t>ガク</t>
    </rPh>
    <phoneticPr fontId="24"/>
  </si>
  <si>
    <t>　　　　　地方債償還額等充当交付税見込額</t>
    <rPh sb="5" eb="8">
      <t>チホウサイ</t>
    </rPh>
    <rPh sb="8" eb="10">
      <t>ショウカン</t>
    </rPh>
    <rPh sb="10" eb="11">
      <t>ガク</t>
    </rPh>
    <rPh sb="11" eb="12">
      <t>トウ</t>
    </rPh>
    <rPh sb="12" eb="14">
      <t>ジュウトウ</t>
    </rPh>
    <rPh sb="14" eb="17">
      <t>コウフゼイ</t>
    </rPh>
    <rPh sb="17" eb="19">
      <t>ミコミ</t>
    </rPh>
    <rPh sb="19" eb="20">
      <t>ガク</t>
    </rPh>
    <phoneticPr fontId="24"/>
  </si>
  <si>
    <t>　(差引)普通会計が将来負担すべき実質的な負債</t>
    <rPh sb="2" eb="4">
      <t>サシヒキ</t>
    </rPh>
    <rPh sb="10" eb="12">
      <t>ショウライ</t>
    </rPh>
    <rPh sb="12" eb="14">
      <t>フタン</t>
    </rPh>
    <rPh sb="17" eb="20">
      <t>ジッシツテキ</t>
    </rPh>
    <rPh sb="21" eb="23">
      <t>フサイ</t>
    </rPh>
    <phoneticPr fontId="2"/>
  </si>
  <si>
    <t>（平成２０年度）</t>
    <phoneticPr fontId="2"/>
  </si>
  <si>
    <t>時価評価額</t>
    <rPh sb="0" eb="2">
      <t>ジカ</t>
    </rPh>
    <rPh sb="2" eb="5">
      <t>ヒョウカガク</t>
    </rPh>
    <phoneticPr fontId="2"/>
  </si>
  <si>
    <t>(E) - (C)</t>
    <phoneticPr fontId="2"/>
  </si>
  <si>
    <t>評価差額
(E×0.7&lt;Cの場合)</t>
    <rPh sb="0" eb="2">
      <t>ヒョウカ</t>
    </rPh>
    <rPh sb="2" eb="4">
      <t>サガク</t>
    </rPh>
    <rPh sb="14" eb="16">
      <t>バアイ</t>
    </rPh>
    <phoneticPr fontId="10"/>
  </si>
  <si>
    <t>投資損失
(E×0.7≧Cの場合)</t>
    <rPh sb="0" eb="2">
      <t>トウシ</t>
    </rPh>
    <rPh sb="2" eb="4">
      <t>ソンシツ</t>
    </rPh>
    <phoneticPr fontId="2"/>
  </si>
  <si>
    <t>(C) - (E)</t>
    <phoneticPr fontId="2"/>
  </si>
  <si>
    <t>投資損失引当金額
(A×0.7≧Dの場合)</t>
    <rPh sb="0" eb="2">
      <t>トウシ</t>
    </rPh>
    <rPh sb="2" eb="4">
      <t>ソンシツ</t>
    </rPh>
    <rPh sb="4" eb="7">
      <t>ヒキアテキン</t>
    </rPh>
    <rPh sb="7" eb="8">
      <t>ガク</t>
    </rPh>
    <phoneticPr fontId="2"/>
  </si>
  <si>
    <t>投資損失
(A×0.7≧Dの場合)</t>
    <rPh sb="0" eb="2">
      <t>トウシ</t>
    </rPh>
    <rPh sb="2" eb="4">
      <t>ソンシツ</t>
    </rPh>
    <rPh sb="14" eb="16">
      <t>バアイ</t>
    </rPh>
    <phoneticPr fontId="2"/>
  </si>
  <si>
    <t>取得価額（千円）</t>
    <rPh sb="0" eb="2">
      <t>シュトク</t>
    </rPh>
    <rPh sb="2" eb="4">
      <t>カガク</t>
    </rPh>
    <rPh sb="5" eb="7">
      <t>センエン</t>
    </rPh>
    <phoneticPr fontId="2"/>
  </si>
  <si>
    <t>↑ＢＳへ</t>
    <phoneticPr fontId="2"/>
  </si>
  <si>
    <t>－</t>
    <phoneticPr fontId="10"/>
  </si>
  <si>
    <t>・本ワークシートをそのまま附属明細表として用いる場合には、回収不能見込額の算定方法（不納欠損率を用いて算定する場合は、不納欠損率の算定方法）を注記してください。</t>
    <rPh sb="1" eb="2">
      <t>ホン</t>
    </rPh>
    <rPh sb="13" eb="15">
      <t>フゾク</t>
    </rPh>
    <rPh sb="15" eb="17">
      <t>メイサイ</t>
    </rPh>
    <rPh sb="17" eb="18">
      <t>オモテ</t>
    </rPh>
    <rPh sb="21" eb="22">
      <t>モチ</t>
    </rPh>
    <rPh sb="24" eb="26">
      <t>バアイ</t>
    </rPh>
    <rPh sb="29" eb="31">
      <t>カイシュウ</t>
    </rPh>
    <rPh sb="31" eb="33">
      <t>フノウ</t>
    </rPh>
    <rPh sb="33" eb="36">
      <t>ミコミガク</t>
    </rPh>
    <rPh sb="37" eb="39">
      <t>サンテイ</t>
    </rPh>
    <rPh sb="39" eb="41">
      <t>ホウホウ</t>
    </rPh>
    <rPh sb="42" eb="44">
      <t>フノウ</t>
    </rPh>
    <rPh sb="44" eb="46">
      <t>ケッソン</t>
    </rPh>
    <rPh sb="46" eb="47">
      <t>リツ</t>
    </rPh>
    <rPh sb="48" eb="49">
      <t>モチ</t>
    </rPh>
    <rPh sb="51" eb="53">
      <t>サンテイ</t>
    </rPh>
    <rPh sb="55" eb="57">
      <t>バアイ</t>
    </rPh>
    <rPh sb="59" eb="61">
      <t>フノウ</t>
    </rPh>
    <rPh sb="61" eb="63">
      <t>ケッソン</t>
    </rPh>
    <rPh sb="63" eb="64">
      <t>リツ</t>
    </rPh>
    <rPh sb="65" eb="67">
      <t>サンテイ</t>
    </rPh>
    <rPh sb="67" eb="69">
      <t>ホウホウ</t>
    </rPh>
    <rPh sb="71" eb="73">
      <t>チュウキ</t>
    </rPh>
    <phoneticPr fontId="2"/>
  </si>
  <si>
    <t>市場価格のある有価証券（満期保有目的のものを除く）</t>
    <rPh sb="0" eb="2">
      <t>シジョウ</t>
    </rPh>
    <rPh sb="2" eb="4">
      <t>カカク</t>
    </rPh>
    <rPh sb="7" eb="9">
      <t>ユウカ</t>
    </rPh>
    <rPh sb="9" eb="11">
      <t>ショウケン</t>
    </rPh>
    <rPh sb="12" eb="14">
      <t>マンキ</t>
    </rPh>
    <rPh sb="14" eb="16">
      <t>ホユウ</t>
    </rPh>
    <rPh sb="16" eb="18">
      <t>モクテキ</t>
    </rPh>
    <rPh sb="22" eb="23">
      <t>ノゾ</t>
    </rPh>
    <phoneticPr fontId="2"/>
  </si>
  <si>
    <t>市場価格</t>
    <rPh sb="0" eb="2">
      <t>シジョウ</t>
    </rPh>
    <rPh sb="2" eb="4">
      <t>カカク</t>
    </rPh>
    <phoneticPr fontId="2"/>
  </si>
  <si>
    <t>資産評価差額</t>
    <rPh sb="0" eb="4">
      <t>シサンヒョウカ</t>
    </rPh>
    <rPh sb="4" eb="6">
      <t>サガク</t>
    </rPh>
    <phoneticPr fontId="2"/>
  </si>
  <si>
    <t>売却可能価額</t>
    <rPh sb="0" eb="2">
      <t>バイキャク</t>
    </rPh>
    <rPh sb="2" eb="4">
      <t>カノウ</t>
    </rPh>
    <rPh sb="4" eb="6">
      <t>カガク</t>
    </rPh>
    <phoneticPr fontId="2"/>
  </si>
  <si>
    <t>　その他特定目的基金</t>
    <phoneticPr fontId="10"/>
  </si>
  <si>
    <t>　土地開発基金　</t>
    <phoneticPr fontId="10"/>
  </si>
  <si>
    <t>　その他定額運用基金</t>
    <phoneticPr fontId="10"/>
  </si>
  <si>
    <t>　退職手当組合積立金</t>
    <phoneticPr fontId="2"/>
  </si>
  <si>
    <t>↑ＢＳへ</t>
    <phoneticPr fontId="2"/>
  </si>
  <si>
    <t xml:space="preserve">
（地方公共団体財政健全化法
様式４⑤Ａ中「将来負担額」）</t>
    <rPh sb="2" eb="4">
      <t>チホウ</t>
    </rPh>
    <rPh sb="4" eb="6">
      <t>コウキョウ</t>
    </rPh>
    <rPh sb="6" eb="8">
      <t>ダンタイ</t>
    </rPh>
    <rPh sb="8" eb="10">
      <t>ザイセイ</t>
    </rPh>
    <rPh sb="10" eb="13">
      <t>ケンゼンカ</t>
    </rPh>
    <rPh sb="13" eb="14">
      <t>ホウ</t>
    </rPh>
    <phoneticPr fontId="2"/>
  </si>
  <si>
    <t>支払予定退職手当総額</t>
    <rPh sb="0" eb="2">
      <t>シハライ</t>
    </rPh>
    <rPh sb="2" eb="4">
      <t>ヨテイ</t>
    </rPh>
    <rPh sb="4" eb="6">
      <t>タイショク</t>
    </rPh>
    <rPh sb="6" eb="8">
      <t>テアテ</t>
    </rPh>
    <rPh sb="8" eb="9">
      <t>ソウ</t>
    </rPh>
    <rPh sb="9" eb="10">
      <t>ガク</t>
    </rPh>
    <phoneticPr fontId="2"/>
  </si>
  <si>
    <t>翌年度支払予定退職手当額
（退職手当組合に加入している
団体は計上の必要なし）</t>
    <rPh sb="0" eb="3">
      <t>ヨクネンド</t>
    </rPh>
    <rPh sb="3" eb="5">
      <t>シハラ</t>
    </rPh>
    <rPh sb="5" eb="7">
      <t>ヨテイ</t>
    </rPh>
    <rPh sb="7" eb="9">
      <t>タイショク</t>
    </rPh>
    <rPh sb="9" eb="11">
      <t>テアテ</t>
    </rPh>
    <rPh sb="11" eb="12">
      <t>ガク</t>
    </rPh>
    <rPh sb="14" eb="16">
      <t>タイショク</t>
    </rPh>
    <rPh sb="16" eb="18">
      <t>テアテ</t>
    </rPh>
    <rPh sb="18" eb="20">
      <t>クミアイ</t>
    </rPh>
    <rPh sb="21" eb="23">
      <t>カニュウ</t>
    </rPh>
    <rPh sb="28" eb="30">
      <t>ダンタイ</t>
    </rPh>
    <rPh sb="31" eb="33">
      <t>ケイジョウ</t>
    </rPh>
    <rPh sb="34" eb="36">
      <t>ヒツヨウ</t>
    </rPh>
    <phoneticPr fontId="10"/>
  </si>
  <si>
    <t>（地方公共団体財政健全化法
様式４⑤Ａ中
「一般職に属する職員」及び
「特別職に属する職員」の合算値）</t>
    <rPh sb="1" eb="3">
      <t>チホウ</t>
    </rPh>
    <rPh sb="3" eb="5">
      <t>コウキョウ</t>
    </rPh>
    <rPh sb="5" eb="7">
      <t>ダンタイ</t>
    </rPh>
    <rPh sb="7" eb="9">
      <t>ザイセイ</t>
    </rPh>
    <rPh sb="9" eb="12">
      <t>ケンゼンカ</t>
    </rPh>
    <rPh sb="12" eb="13">
      <t>ホウ</t>
    </rPh>
    <rPh sb="22" eb="25">
      <t>イッパンショク</t>
    </rPh>
    <rPh sb="26" eb="27">
      <t>ゾク</t>
    </rPh>
    <rPh sb="29" eb="31">
      <t>ショクイン</t>
    </rPh>
    <rPh sb="32" eb="33">
      <t>オヨ</t>
    </rPh>
    <rPh sb="36" eb="39">
      <t>トクベツショク</t>
    </rPh>
    <rPh sb="40" eb="41">
      <t>ゾク</t>
    </rPh>
    <rPh sb="43" eb="45">
      <t>ショクイン</t>
    </rPh>
    <rPh sb="47" eb="49">
      <t>ガッサン</t>
    </rPh>
    <rPh sb="49" eb="50">
      <t>チ</t>
    </rPh>
    <phoneticPr fontId="2"/>
  </si>
  <si>
    <t>（平成２０年度）</t>
    <rPh sb="1" eb="3">
      <t>ヘイセイ</t>
    </rPh>
    <rPh sb="5" eb="7">
      <t>ネンド</t>
    </rPh>
    <phoneticPr fontId="2"/>
  </si>
  <si>
    <t>↑ＢＳへ</t>
  </si>
  <si>
    <t>売却可能資産へ科目変更時の有形固定資産価額
（千円）</t>
    <rPh sb="0" eb="6">
      <t>バイキャクカノウシサン</t>
    </rPh>
    <rPh sb="7" eb="9">
      <t>カモク</t>
    </rPh>
    <rPh sb="9" eb="11">
      <t>ヘンコウ</t>
    </rPh>
    <rPh sb="11" eb="12">
      <t>ジ</t>
    </rPh>
    <rPh sb="13" eb="15">
      <t>ユウケイ</t>
    </rPh>
    <rPh sb="15" eb="17">
      <t>コテイ</t>
    </rPh>
    <rPh sb="17" eb="19">
      <t>シサン</t>
    </rPh>
    <rPh sb="19" eb="21">
      <t>カガク</t>
    </rPh>
    <rPh sb="23" eb="25">
      <t>センエン</t>
    </rPh>
    <phoneticPr fontId="2"/>
  </si>
  <si>
    <t>－</t>
    <phoneticPr fontId="2"/>
  </si>
  <si>
    <t>１列</t>
    <rPh sb="1" eb="2">
      <t>レツ</t>
    </rPh>
    <phoneticPr fontId="2"/>
  </si>
  <si>
    <t>２列</t>
    <rPh sb="1" eb="2">
      <t>レツ</t>
    </rPh>
    <phoneticPr fontId="2"/>
  </si>
  <si>
    <t>３列</t>
    <rPh sb="1" eb="2">
      <t>レツ</t>
    </rPh>
    <phoneticPr fontId="2"/>
  </si>
  <si>
    <t>４列</t>
    <rPh sb="1" eb="2">
      <t>レツ</t>
    </rPh>
    <phoneticPr fontId="2"/>
  </si>
  <si>
    <t>６列</t>
    <rPh sb="1" eb="2">
      <t>レツ</t>
    </rPh>
    <phoneticPr fontId="2"/>
  </si>
  <si>
    <t>７列</t>
    <rPh sb="1" eb="2">
      <t>レツ</t>
    </rPh>
    <phoneticPr fontId="2"/>
  </si>
  <si>
    <t>８列</t>
    <rPh sb="1" eb="2">
      <t>レツ</t>
    </rPh>
    <phoneticPr fontId="2"/>
  </si>
  <si>
    <t>１行</t>
    <rPh sb="1" eb="2">
      <t>ギョウ</t>
    </rPh>
    <phoneticPr fontId="2"/>
  </si>
  <si>
    <t>２行</t>
    <rPh sb="1" eb="2">
      <t>ギョウ</t>
    </rPh>
    <phoneticPr fontId="2"/>
  </si>
  <si>
    <t>３行</t>
    <rPh sb="1" eb="2">
      <t>ギョウ</t>
    </rPh>
    <phoneticPr fontId="2"/>
  </si>
  <si>
    <t>４行</t>
    <rPh sb="1" eb="2">
      <t>ギョウ</t>
    </rPh>
    <phoneticPr fontId="2"/>
  </si>
  <si>
    <t>５行</t>
    <rPh sb="1" eb="2">
      <t>ギョウ</t>
    </rPh>
    <phoneticPr fontId="2"/>
  </si>
  <si>
    <t>６行</t>
    <rPh sb="1" eb="2">
      <t>ギョウ</t>
    </rPh>
    <phoneticPr fontId="2"/>
  </si>
  <si>
    <t>７行</t>
    <rPh sb="1" eb="2">
      <t>ギョウ</t>
    </rPh>
    <phoneticPr fontId="2"/>
  </si>
  <si>
    <t>８行</t>
    <rPh sb="1" eb="2">
      <t>ギョウ</t>
    </rPh>
    <phoneticPr fontId="2"/>
  </si>
  <si>
    <t>９行</t>
    <rPh sb="1" eb="2">
      <t>ギョウ</t>
    </rPh>
    <phoneticPr fontId="2"/>
  </si>
  <si>
    <t>１３行</t>
    <rPh sb="2" eb="3">
      <t>ギョウ</t>
    </rPh>
    <phoneticPr fontId="2"/>
  </si>
  <si>
    <t>２５行</t>
    <rPh sb="2" eb="3">
      <t>ギョウ</t>
    </rPh>
    <phoneticPr fontId="2"/>
  </si>
  <si>
    <t>４２行</t>
    <rPh sb="2" eb="3">
      <t>ギョウ</t>
    </rPh>
    <phoneticPr fontId="2"/>
  </si>
  <si>
    <t>帳簿価額
（前年度貸借対照表計上額）
（千円）</t>
    <rPh sb="0" eb="2">
      <t>チョウボ</t>
    </rPh>
    <rPh sb="2" eb="4">
      <t>カガク</t>
    </rPh>
    <rPh sb="6" eb="9">
      <t>ゼンネンド</t>
    </rPh>
    <rPh sb="9" eb="11">
      <t>タイシャク</t>
    </rPh>
    <rPh sb="11" eb="14">
      <t>タイショウヒョウ</t>
    </rPh>
    <rPh sb="14" eb="17">
      <t>ケイジョウガク</t>
    </rPh>
    <rPh sb="20" eb="22">
      <t>センエン</t>
    </rPh>
    <phoneticPr fontId="2"/>
  </si>
  <si>
    <t>当年度増減分
資産評価差額
（千円）</t>
    <rPh sb="0" eb="1">
      <t>トウ</t>
    </rPh>
    <rPh sb="1" eb="3">
      <t>ネンド</t>
    </rPh>
    <rPh sb="3" eb="5">
      <t>ゾウゲン</t>
    </rPh>
    <rPh sb="5" eb="6">
      <t>ブン</t>
    </rPh>
    <rPh sb="7" eb="9">
      <t>シサン</t>
    </rPh>
    <rPh sb="9" eb="11">
      <t>ヒョウカ</t>
    </rPh>
    <rPh sb="11" eb="13">
      <t>サガク</t>
    </rPh>
    <rPh sb="15" eb="17">
      <t>センエン</t>
    </rPh>
    <phoneticPr fontId="2"/>
  </si>
  <si>
    <t>右以外の
有価証券</t>
    <rPh sb="0" eb="1">
      <t>ミギ</t>
    </rPh>
    <rPh sb="1" eb="3">
      <t>イガイ</t>
    </rPh>
    <rPh sb="5" eb="7">
      <t>ユウカ</t>
    </rPh>
    <rPh sb="7" eb="9">
      <t>ショウケン</t>
    </rPh>
    <phoneticPr fontId="2"/>
  </si>
  <si>
    <t>右以外の土地</t>
    <rPh sb="0" eb="1">
      <t>ミギ</t>
    </rPh>
    <rPh sb="1" eb="3">
      <t>イガイ</t>
    </rPh>
    <rPh sb="4" eb="6">
      <t>トチ</t>
    </rPh>
    <phoneticPr fontId="2"/>
  </si>
  <si>
    <t>・土地の売却可能価額の算定が必要な場合は、「売却可能資産明細表」などを参考に別計算で行うこと。</t>
    <rPh sb="1" eb="3">
      <t>トチ</t>
    </rPh>
    <rPh sb="4" eb="6">
      <t>バイキャク</t>
    </rPh>
    <rPh sb="6" eb="8">
      <t>カノウ</t>
    </rPh>
    <rPh sb="8" eb="10">
      <t>カガク</t>
    </rPh>
    <rPh sb="11" eb="13">
      <t>サンテイ</t>
    </rPh>
    <rPh sb="14" eb="16">
      <t>ヒツヨウ</t>
    </rPh>
    <rPh sb="17" eb="19">
      <t>バアイ</t>
    </rPh>
    <rPh sb="22" eb="24">
      <t>バイキャク</t>
    </rPh>
    <rPh sb="24" eb="26">
      <t>カノウ</t>
    </rPh>
    <rPh sb="26" eb="28">
      <t>シサン</t>
    </rPh>
    <rPh sb="28" eb="30">
      <t>メイサイ</t>
    </rPh>
    <rPh sb="30" eb="31">
      <t>オモテ</t>
    </rPh>
    <rPh sb="35" eb="37">
      <t>サンコウ</t>
    </rPh>
    <rPh sb="38" eb="39">
      <t>ベツ</t>
    </rPh>
    <rPh sb="39" eb="41">
      <t>ケイサン</t>
    </rPh>
    <rPh sb="42" eb="43">
      <t>オコナ</t>
    </rPh>
    <phoneticPr fontId="2"/>
  </si>
  <si>
    <t>当年度増減分
資産評価差額</t>
    <rPh sb="0" eb="3">
      <t>トウネンド</t>
    </rPh>
    <rPh sb="3" eb="6">
      <t>ゾウゲンブン</t>
    </rPh>
    <rPh sb="7" eb="11">
      <t>シサンヒョウカ</t>
    </rPh>
    <rPh sb="11" eb="13">
      <t>サガク</t>
    </rPh>
    <phoneticPr fontId="2"/>
  </si>
  <si>
    <t>帳簿価額
（昨年度貸借対照表計上額）</t>
    <rPh sb="0" eb="2">
      <t>チョウボ</t>
    </rPh>
    <rPh sb="2" eb="4">
      <t>カガク</t>
    </rPh>
    <rPh sb="6" eb="9">
      <t>サクネンド</t>
    </rPh>
    <rPh sb="9" eb="11">
      <t>タイシャク</t>
    </rPh>
    <rPh sb="11" eb="14">
      <t>タイショウヒョウ</t>
    </rPh>
    <rPh sb="14" eb="16">
      <t>ケイジョウ</t>
    </rPh>
    <rPh sb="16" eb="17">
      <t>ガク</t>
    </rPh>
    <phoneticPr fontId="2"/>
  </si>
  <si>
    <t>(Ｆ)</t>
    <phoneticPr fontId="2"/>
  </si>
  <si>
    <t>帳簿価額
（昨年度貸借
対照表計上額）</t>
    <rPh sb="0" eb="2">
      <t>チョウボ</t>
    </rPh>
    <rPh sb="2" eb="4">
      <t>カガク</t>
    </rPh>
    <rPh sb="6" eb="9">
      <t>サクネンド</t>
    </rPh>
    <rPh sb="9" eb="11">
      <t>タイシャク</t>
    </rPh>
    <rPh sb="12" eb="15">
      <t>タイショウヒョウ</t>
    </rPh>
    <rPh sb="15" eb="18">
      <t>ケイジョウガク</t>
    </rPh>
    <phoneticPr fontId="2"/>
  </si>
  <si>
    <t>E×0.7&lt;Cの場合
        (C)－(F)
E×0.7≧Cの場合
        (E)－(F)</t>
    <phoneticPr fontId="2"/>
  </si>
  <si>
    <t>長期未払金支払支出</t>
    <rPh sb="0" eb="2">
      <t>チョウキ</t>
    </rPh>
    <rPh sb="2" eb="3">
      <t>ミ</t>
    </rPh>
    <rPh sb="3" eb="4">
      <t>バラ</t>
    </rPh>
    <rPh sb="4" eb="5">
      <t>キン</t>
    </rPh>
    <rPh sb="5" eb="7">
      <t>シハライ</t>
    </rPh>
    <rPh sb="7" eb="9">
      <t>シシュツ</t>
    </rPh>
    <phoneticPr fontId="14"/>
  </si>
  <si>
    <t>翌年度繰上充用金増減額</t>
    <phoneticPr fontId="10"/>
  </si>
  <si>
    <t>総務省方式改訂モデル向け作業用ワークシート</t>
  </si>
  <si>
    <t>現に事業の用に供しておらず、事業の用に供する見込みもない土地、及び行政財産として事業の用に供する見込みはあるものの時期が明らかにされていない土地</t>
    <rPh sb="0" eb="1">
      <t>ゲン</t>
    </rPh>
    <rPh sb="2" eb="4">
      <t>ジギョウ</t>
    </rPh>
    <rPh sb="5" eb="6">
      <t>ヨウ</t>
    </rPh>
    <rPh sb="7" eb="8">
      <t>キョウ</t>
    </rPh>
    <rPh sb="14" eb="16">
      <t>ジギョウ</t>
    </rPh>
    <rPh sb="17" eb="18">
      <t>ヨウ</t>
    </rPh>
    <rPh sb="19" eb="20">
      <t>キョウ</t>
    </rPh>
    <rPh sb="22" eb="24">
      <t>ミコ</t>
    </rPh>
    <rPh sb="28" eb="30">
      <t>トチ</t>
    </rPh>
    <rPh sb="31" eb="32">
      <t>オヨ</t>
    </rPh>
    <rPh sb="33" eb="35">
      <t>ギョウセイ</t>
    </rPh>
    <rPh sb="35" eb="37">
      <t>ザイサン</t>
    </rPh>
    <rPh sb="40" eb="42">
      <t>ジギョウ</t>
    </rPh>
    <rPh sb="43" eb="44">
      <t>ヨウ</t>
    </rPh>
    <rPh sb="45" eb="46">
      <t>キョウ</t>
    </rPh>
    <rPh sb="48" eb="50">
      <t>ミコ</t>
    </rPh>
    <rPh sb="57" eb="59">
      <t>ジキ</t>
    </rPh>
    <rPh sb="60" eb="61">
      <t>アキ</t>
    </rPh>
    <rPh sb="70" eb="72">
      <t>トチ</t>
    </rPh>
    <phoneticPr fontId="2"/>
  </si>
  <si>
    <t>（単位：特に指定のあるものをのぞき千円）</t>
    <rPh sb="1" eb="3">
      <t>タンイ</t>
    </rPh>
    <rPh sb="4" eb="5">
      <t>トク</t>
    </rPh>
    <rPh sb="6" eb="8">
      <t>シテイ</t>
    </rPh>
    <rPh sb="17" eb="19">
      <t>センエン</t>
    </rPh>
    <phoneticPr fontId="10"/>
  </si>
  <si>
    <t>（平成２1年度）</t>
    <rPh sb="1" eb="3">
      <t>ヘイセイ</t>
    </rPh>
    <rPh sb="5" eb="7">
      <t>ネンド</t>
    </rPh>
    <phoneticPr fontId="2"/>
  </si>
  <si>
    <t>（平成２１年度）</t>
    <phoneticPr fontId="2"/>
  </si>
  <si>
    <t>（平成２２年度）</t>
    <phoneticPr fontId="2"/>
  </si>
  <si>
    <t>（平成２２年度）</t>
    <rPh sb="1" eb="3">
      <t>ヘイセイ</t>
    </rPh>
    <rPh sb="5" eb="7">
      <t>ネンド</t>
    </rPh>
    <phoneticPr fontId="2"/>
  </si>
  <si>
    <t>（平成２３年度）</t>
    <phoneticPr fontId="2"/>
  </si>
  <si>
    <t>（平成２３年度）</t>
    <rPh sb="1" eb="3">
      <t>ヘイセイ</t>
    </rPh>
    <rPh sb="5" eb="7">
      <t>ネンド</t>
    </rPh>
    <phoneticPr fontId="2"/>
  </si>
  <si>
    <t>（平成２４年度）</t>
    <phoneticPr fontId="2"/>
  </si>
  <si>
    <t>（平成２４年度）</t>
    <rPh sb="1" eb="3">
      <t>ヘイセイ</t>
    </rPh>
    <rPh sb="5" eb="7">
      <t>ネンド</t>
    </rPh>
    <phoneticPr fontId="2"/>
  </si>
  <si>
    <t>年度別有形固定資産集計表　②④⑤</t>
    <phoneticPr fontId="2"/>
  </si>
  <si>
    <t>用地取得費　　</t>
    <phoneticPr fontId="2"/>
  </si>
  <si>
    <t>　　注:年度更新に伴う修正を行ったセルとシートは黄色に
　　 　 年度更新に伴う修正以外の修正を行ったセルとシートは赤色に着色しております。</t>
    <rPh sb="2" eb="3">
      <t>チュウ</t>
    </rPh>
    <rPh sb="4" eb="6">
      <t>ネンド</t>
    </rPh>
    <rPh sb="6" eb="8">
      <t>コウシン</t>
    </rPh>
    <rPh sb="9" eb="10">
      <t>トモナ</t>
    </rPh>
    <rPh sb="11" eb="13">
      <t>シュウセイ</t>
    </rPh>
    <rPh sb="14" eb="15">
      <t>オコナ</t>
    </rPh>
    <rPh sb="24" eb="26">
      <t>キイロ</t>
    </rPh>
    <rPh sb="33" eb="35">
      <t>ネンド</t>
    </rPh>
    <rPh sb="35" eb="37">
      <t>コウシン</t>
    </rPh>
    <rPh sb="38" eb="39">
      <t>トモナ</t>
    </rPh>
    <rPh sb="40" eb="42">
      <t>シュウセイ</t>
    </rPh>
    <rPh sb="42" eb="44">
      <t>イガイ</t>
    </rPh>
    <rPh sb="45" eb="47">
      <t>シュウセイ</t>
    </rPh>
    <rPh sb="48" eb="49">
      <t>オコナ</t>
    </rPh>
    <rPh sb="58" eb="60">
      <t>アカイロ</t>
    </rPh>
    <rPh sb="61" eb="63">
      <t>チャクショク</t>
    </rPh>
    <phoneticPr fontId="2"/>
  </si>
  <si>
    <t>（平成２５年度）</t>
    <phoneticPr fontId="2"/>
  </si>
  <si>
    <t>（平成２５年度）</t>
    <rPh sb="1" eb="3">
      <t>ヘイセイ</t>
    </rPh>
    <rPh sb="5" eb="7">
      <t>ネンド</t>
    </rPh>
    <phoneticPr fontId="2"/>
  </si>
  <si>
    <t>（平成２６年度決算に係る財務書類作成用）</t>
    <rPh sb="1" eb="3">
      <t>ヘイセイ</t>
    </rPh>
    <rPh sb="5" eb="7">
      <t>ネンド</t>
    </rPh>
    <rPh sb="7" eb="9">
      <t>ケッサン</t>
    </rPh>
    <rPh sb="10" eb="11">
      <t>カカ</t>
    </rPh>
    <rPh sb="12" eb="14">
      <t>ザイム</t>
    </rPh>
    <rPh sb="14" eb="16">
      <t>ショルイ</t>
    </rPh>
    <rPh sb="16" eb="19">
      <t>サクセイヨウ</t>
    </rPh>
    <phoneticPr fontId="2"/>
  </si>
  <si>
    <t>（平成２６年度）</t>
    <phoneticPr fontId="2"/>
  </si>
  <si>
    <t>（平成２６年度）</t>
    <rPh sb="1" eb="3">
      <t>ヘイセイ</t>
    </rPh>
    <rPh sb="5" eb="7">
      <t>ネンド</t>
    </rPh>
    <phoneticPr fontId="2"/>
  </si>
  <si>
    <t>有形固定資産明細表（平成２６年度用）</t>
    <rPh sb="0" eb="2">
      <t>ユウケイ</t>
    </rPh>
    <rPh sb="2" eb="6">
      <t>コテイシサン</t>
    </rPh>
    <rPh sb="6" eb="9">
      <t>メイサイヒョウ</t>
    </rPh>
    <rPh sb="10" eb="12">
      <t>ヘイセイ</t>
    </rPh>
    <rPh sb="14" eb="15">
      <t>ネン</t>
    </rPh>
    <rPh sb="15" eb="16">
      <t>ド</t>
    </rPh>
    <rPh sb="16" eb="17">
      <t>ヨウ</t>
    </rPh>
    <phoneticPr fontId="2"/>
  </si>
  <si>
    <t>有形固定資産国庫支出金償却計算表（平成２６年度用）</t>
    <rPh sb="0" eb="2">
      <t>ユウケイ</t>
    </rPh>
    <rPh sb="2" eb="6">
      <t>コテイシサン</t>
    </rPh>
    <rPh sb="6" eb="8">
      <t>コッコ</t>
    </rPh>
    <rPh sb="8" eb="11">
      <t>シシュツキン</t>
    </rPh>
    <rPh sb="11" eb="13">
      <t>ショウキャク</t>
    </rPh>
    <rPh sb="13" eb="15">
      <t>ケイサン</t>
    </rPh>
    <rPh sb="15" eb="16">
      <t>ヒョウ</t>
    </rPh>
    <rPh sb="17" eb="19">
      <t>ヘイセイ</t>
    </rPh>
    <rPh sb="21" eb="24">
      <t>ネンドヨウ</t>
    </rPh>
    <phoneticPr fontId="2"/>
  </si>
  <si>
    <t>有形固定資産都道府県支出金償却計算表（平成２６年度用）</t>
    <rPh sb="0" eb="2">
      <t>ユウケイ</t>
    </rPh>
    <rPh sb="2" eb="6">
      <t>コテイシサン</t>
    </rPh>
    <rPh sb="6" eb="10">
      <t>トドウフケン</t>
    </rPh>
    <rPh sb="10" eb="13">
      <t>シシュツキン</t>
    </rPh>
    <rPh sb="13" eb="15">
      <t>ショウキャク</t>
    </rPh>
    <rPh sb="15" eb="17">
      <t>ケイサン</t>
    </rPh>
    <rPh sb="17" eb="18">
      <t>ヒョウ</t>
    </rPh>
    <rPh sb="19" eb="21">
      <t>ヘイセイ</t>
    </rPh>
    <rPh sb="23" eb="26">
      <t>ネンドヨウ</t>
    </rPh>
    <phoneticPr fontId="2"/>
  </si>
  <si>
    <t>売却可能資産明細表（平成２６年度）</t>
    <rPh sb="0" eb="2">
      <t>バイキャク</t>
    </rPh>
    <rPh sb="2" eb="4">
      <t>カノウ</t>
    </rPh>
    <rPh sb="4" eb="6">
      <t>シサン</t>
    </rPh>
    <rPh sb="6" eb="8">
      <t>メイサイ</t>
    </rPh>
    <rPh sb="8" eb="9">
      <t>ヒョウ</t>
    </rPh>
    <rPh sb="10" eb="12">
      <t>ヘイセイ</t>
    </rPh>
    <rPh sb="14" eb="16">
      <t>ネンド</t>
    </rPh>
    <phoneticPr fontId="2"/>
  </si>
  <si>
    <t>投資及び出資金明細表（平成２６年度）</t>
    <rPh sb="0" eb="2">
      <t>トウシ</t>
    </rPh>
    <rPh sb="2" eb="3">
      <t>オヨ</t>
    </rPh>
    <rPh sb="4" eb="7">
      <t>シュッシキン</t>
    </rPh>
    <rPh sb="7" eb="9">
      <t>メイサイ</t>
    </rPh>
    <rPh sb="9" eb="10">
      <t>ヒョウ</t>
    </rPh>
    <phoneticPr fontId="2"/>
  </si>
  <si>
    <t>長期延滞債権明細表（平成２６年度）</t>
    <rPh sb="0" eb="2">
      <t>チョウキ</t>
    </rPh>
    <rPh sb="2" eb="4">
      <t>エンタイ</t>
    </rPh>
    <rPh sb="4" eb="6">
      <t>サイケン</t>
    </rPh>
    <rPh sb="6" eb="8">
      <t>メイサイ</t>
    </rPh>
    <rPh sb="8" eb="9">
      <t>ヒョウ</t>
    </rPh>
    <phoneticPr fontId="2"/>
  </si>
  <si>
    <t>貸付金・未収金明細表（平成２６年度）</t>
    <rPh sb="0" eb="3">
      <t>カシツケキン</t>
    </rPh>
    <rPh sb="4" eb="7">
      <t>ミシュウキン</t>
    </rPh>
    <rPh sb="7" eb="9">
      <t>メイサイ</t>
    </rPh>
    <rPh sb="9" eb="10">
      <t>ヒョウ</t>
    </rPh>
    <phoneticPr fontId="2"/>
  </si>
  <si>
    <t>基金等明細表（平成２６年度）</t>
    <rPh sb="0" eb="2">
      <t>キキン</t>
    </rPh>
    <rPh sb="2" eb="3">
      <t>トウ</t>
    </rPh>
    <rPh sb="3" eb="5">
      <t>メイサイ</t>
    </rPh>
    <rPh sb="5" eb="6">
      <t>ヒョウ</t>
    </rPh>
    <phoneticPr fontId="2"/>
  </si>
  <si>
    <t>債務負担行為明細表（平成２６年度）</t>
    <rPh sb="0" eb="2">
      <t>サイム</t>
    </rPh>
    <rPh sb="2" eb="4">
      <t>フタン</t>
    </rPh>
    <rPh sb="4" eb="6">
      <t>コウイ</t>
    </rPh>
    <rPh sb="6" eb="8">
      <t>メイサイ</t>
    </rPh>
    <rPh sb="8" eb="9">
      <t>ヒョウ</t>
    </rPh>
    <phoneticPr fontId="2"/>
  </si>
  <si>
    <t>損失補償等引当金明細表（平成２６年度）</t>
    <rPh sb="0" eb="2">
      <t>ソンシツ</t>
    </rPh>
    <rPh sb="2" eb="4">
      <t>ホショウ</t>
    </rPh>
    <rPh sb="4" eb="5">
      <t>トウ</t>
    </rPh>
    <rPh sb="5" eb="8">
      <t>ヒキアテキン</t>
    </rPh>
    <rPh sb="8" eb="10">
      <t>メイサイ</t>
    </rPh>
    <rPh sb="10" eb="11">
      <t>ヒョウ</t>
    </rPh>
    <phoneticPr fontId="2"/>
  </si>
  <si>
    <t>退職手当引当金計算表（平成２６年度）</t>
    <rPh sb="0" eb="2">
      <t>タイショク</t>
    </rPh>
    <rPh sb="2" eb="4">
      <t>テアテ</t>
    </rPh>
    <rPh sb="4" eb="7">
      <t>ヒキアテキン</t>
    </rPh>
    <rPh sb="7" eb="9">
      <t>ケイサン</t>
    </rPh>
    <rPh sb="9" eb="10">
      <t>ヒョウ</t>
    </rPh>
    <phoneticPr fontId="2"/>
  </si>
  <si>
    <t>中央３丁目183-22</t>
    <rPh sb="0" eb="2">
      <t>チュウオウ</t>
    </rPh>
    <rPh sb="3" eb="5">
      <t>チョウメ</t>
    </rPh>
    <phoneticPr fontId="2"/>
  </si>
  <si>
    <t>宅地</t>
    <rPh sb="0" eb="2">
      <t>タクチ</t>
    </rPh>
    <phoneticPr fontId="2"/>
  </si>
  <si>
    <t>S59</t>
  </si>
  <si>
    <t>栄町４丁目279-15のうち</t>
    <rPh sb="0" eb="2">
      <t>サカエマチ</t>
    </rPh>
    <rPh sb="3" eb="5">
      <t>チョウメ</t>
    </rPh>
    <phoneticPr fontId="2"/>
  </si>
  <si>
    <t>S35</t>
  </si>
  <si>
    <t>栄町３丁目279-65</t>
    <rPh sb="0" eb="2">
      <t>サカエマチ</t>
    </rPh>
    <rPh sb="3" eb="5">
      <t>チョウメ</t>
    </rPh>
    <phoneticPr fontId="2"/>
  </si>
  <si>
    <t>S51</t>
  </si>
  <si>
    <t>栄町３丁目279-120</t>
    <rPh sb="0" eb="2">
      <t>サカエマチ</t>
    </rPh>
    <rPh sb="3" eb="5">
      <t>チョウメ</t>
    </rPh>
    <phoneticPr fontId="2"/>
  </si>
  <si>
    <t>S39</t>
  </si>
  <si>
    <t>栄町３丁目279-121</t>
    <rPh sb="0" eb="2">
      <t>サカエマチ</t>
    </rPh>
    <rPh sb="3" eb="5">
      <t>チョウメ</t>
    </rPh>
    <phoneticPr fontId="2"/>
  </si>
  <si>
    <t>H16</t>
  </si>
  <si>
    <t>中央４丁目434-249</t>
    <rPh sb="0" eb="2">
      <t>チュウオウ</t>
    </rPh>
    <rPh sb="3" eb="5">
      <t>チョウメ</t>
    </rPh>
    <phoneticPr fontId="2"/>
  </si>
  <si>
    <t>S38</t>
  </si>
  <si>
    <t>中央４丁目183-7</t>
    <rPh sb="0" eb="2">
      <t>チュウオウ</t>
    </rPh>
    <rPh sb="3" eb="5">
      <t>チョウメ</t>
    </rPh>
    <phoneticPr fontId="2"/>
  </si>
  <si>
    <t>S25</t>
  </si>
  <si>
    <t>南14西４（722-4）</t>
    <rPh sb="0" eb="1">
      <t>ミナミ</t>
    </rPh>
    <rPh sb="3" eb="4">
      <t>ニシ</t>
    </rPh>
    <phoneticPr fontId="2"/>
  </si>
  <si>
    <t>南13西５（796-31）</t>
    <rPh sb="0" eb="1">
      <t>ミナミ</t>
    </rPh>
    <rPh sb="3" eb="4">
      <t>ニシ</t>
    </rPh>
    <phoneticPr fontId="2"/>
  </si>
  <si>
    <t>Ｈ25</t>
  </si>
  <si>
    <t>Ｈ25</t>
    <phoneticPr fontId="2"/>
  </si>
  <si>
    <t>南12西15（179-15）</t>
    <rPh sb="0" eb="1">
      <t>ミナミ</t>
    </rPh>
    <rPh sb="3" eb="4">
      <t>ニシ</t>
    </rPh>
    <phoneticPr fontId="2"/>
  </si>
  <si>
    <t>稲穂1丁目1316-123</t>
    <rPh sb="0" eb="2">
      <t>イナホ</t>
    </rPh>
    <rPh sb="3" eb="5">
      <t>チョウメ</t>
    </rPh>
    <phoneticPr fontId="1"/>
  </si>
  <si>
    <t>稲穂1丁目1316-129</t>
    <rPh sb="0" eb="2">
      <t>イナホ</t>
    </rPh>
    <rPh sb="3" eb="5">
      <t>チョウメ</t>
    </rPh>
    <phoneticPr fontId="1"/>
  </si>
  <si>
    <t>稲穂5丁目4037（夕張太西住環）</t>
    <rPh sb="0" eb="2">
      <t>イナホ</t>
    </rPh>
    <rPh sb="3" eb="5">
      <t>チョウメ</t>
    </rPh>
    <rPh sb="10" eb="12">
      <t>ユウバリ</t>
    </rPh>
    <rPh sb="12" eb="13">
      <t>フトシ</t>
    </rPh>
    <rPh sb="13" eb="14">
      <t>ニシ</t>
    </rPh>
    <rPh sb="14" eb="15">
      <t>ジュウ</t>
    </rPh>
    <rPh sb="15" eb="16">
      <t>カン</t>
    </rPh>
    <phoneticPr fontId="1"/>
  </si>
  <si>
    <t>雑種地</t>
    <rPh sb="0" eb="2">
      <t>ザッシュ</t>
    </rPh>
    <rPh sb="2" eb="3">
      <t>チ</t>
    </rPh>
    <phoneticPr fontId="2"/>
  </si>
  <si>
    <t>旧夕張太小学校</t>
    <rPh sb="0" eb="1">
      <t>キュウ</t>
    </rPh>
    <rPh sb="1" eb="3">
      <t>ユウバリ</t>
    </rPh>
    <rPh sb="3" eb="4">
      <t>フト</t>
    </rPh>
    <rPh sb="4" eb="7">
      <t>ショウガッコウ</t>
    </rPh>
    <phoneticPr fontId="2"/>
  </si>
  <si>
    <t>稲穂</t>
    <rPh sb="0" eb="2">
      <t>イナホ</t>
    </rPh>
    <phoneticPr fontId="2"/>
  </si>
  <si>
    <t>Ｓ53</t>
  </si>
  <si>
    <t>南12西15（179-16）</t>
    <phoneticPr fontId="1"/>
  </si>
  <si>
    <t>南15西22（759-35）</t>
    <phoneticPr fontId="1"/>
  </si>
  <si>
    <t>南15西22（759-36）</t>
    <phoneticPr fontId="2"/>
  </si>
  <si>
    <t>南15西22（759-40）</t>
    <phoneticPr fontId="2"/>
  </si>
  <si>
    <t>南15西22（759-41）</t>
  </si>
  <si>
    <t>南15西22（759-42）</t>
    <phoneticPr fontId="2"/>
  </si>
  <si>
    <t>南15西22（1015-36）</t>
    <phoneticPr fontId="1"/>
  </si>
  <si>
    <t>南15西22（1015-37）</t>
    <phoneticPr fontId="2"/>
  </si>
  <si>
    <t>南16西22（1082-18）</t>
    <phoneticPr fontId="1"/>
  </si>
  <si>
    <t>南16西22（1082-20）</t>
    <phoneticPr fontId="1"/>
  </si>
  <si>
    <t>南16西22（1082-40）</t>
    <phoneticPr fontId="1"/>
  </si>
  <si>
    <t>南16西22（1082-41）</t>
  </si>
  <si>
    <t>南16西22（1082-42）</t>
  </si>
  <si>
    <t>Ｈ24</t>
    <phoneticPr fontId="2"/>
  </si>
  <si>
    <t>個人町民税滞納繰越分</t>
    <rPh sb="0" eb="2">
      <t>コジン</t>
    </rPh>
    <rPh sb="2" eb="5">
      <t>チョウミンゼイ</t>
    </rPh>
    <rPh sb="5" eb="7">
      <t>タイノウ</t>
    </rPh>
    <rPh sb="7" eb="10">
      <t>クリコシブン</t>
    </rPh>
    <phoneticPr fontId="10"/>
  </si>
  <si>
    <t>法人町民税滞納繰越分</t>
    <rPh sb="0" eb="2">
      <t>ホウジン</t>
    </rPh>
    <rPh sb="2" eb="5">
      <t>チョウミンゼイ</t>
    </rPh>
    <rPh sb="5" eb="7">
      <t>タイノウ</t>
    </rPh>
    <rPh sb="7" eb="10">
      <t>クリコシブン</t>
    </rPh>
    <phoneticPr fontId="10"/>
  </si>
  <si>
    <t>固定資産税滞納繰越分</t>
    <rPh sb="0" eb="2">
      <t>コテイ</t>
    </rPh>
    <rPh sb="2" eb="5">
      <t>シサンゼイ</t>
    </rPh>
    <rPh sb="5" eb="7">
      <t>タイノウ</t>
    </rPh>
    <rPh sb="7" eb="10">
      <t>クリコシブン</t>
    </rPh>
    <phoneticPr fontId="2"/>
  </si>
  <si>
    <t>軽自動車税滞納繰越分</t>
    <rPh sb="0" eb="4">
      <t>ケイジドウシャ</t>
    </rPh>
    <rPh sb="4" eb="5">
      <t>ゼイ</t>
    </rPh>
    <rPh sb="5" eb="7">
      <t>タイノウ</t>
    </rPh>
    <rPh sb="7" eb="10">
      <t>クリコシブン</t>
    </rPh>
    <phoneticPr fontId="2"/>
  </si>
  <si>
    <t>保育所負担金滞納繰越分</t>
    <rPh sb="0" eb="3">
      <t>ホイクショ</t>
    </rPh>
    <rPh sb="3" eb="6">
      <t>フタンキン</t>
    </rPh>
    <rPh sb="6" eb="8">
      <t>タイノウ</t>
    </rPh>
    <rPh sb="8" eb="11">
      <t>クリコシブン</t>
    </rPh>
    <phoneticPr fontId="10"/>
  </si>
  <si>
    <t>住宅使用料滞納繰越分</t>
    <rPh sb="0" eb="2">
      <t>ジュウタク</t>
    </rPh>
    <rPh sb="2" eb="5">
      <t>シヨウリョウ</t>
    </rPh>
    <rPh sb="5" eb="7">
      <t>タイノウ</t>
    </rPh>
    <rPh sb="7" eb="10">
      <t>クリコシブン</t>
    </rPh>
    <phoneticPr fontId="10"/>
  </si>
  <si>
    <t>給食費滞納繰越分</t>
    <rPh sb="0" eb="3">
      <t>キュウショクヒ</t>
    </rPh>
    <rPh sb="3" eb="5">
      <t>タイノウ</t>
    </rPh>
    <rPh sb="5" eb="8">
      <t>クリコシブン</t>
    </rPh>
    <phoneticPr fontId="10"/>
  </si>
  <si>
    <t>決算統計30表１行11列</t>
    <rPh sb="0" eb="2">
      <t>ケッサン</t>
    </rPh>
    <rPh sb="2" eb="4">
      <t>トウケイ</t>
    </rPh>
    <rPh sb="6" eb="7">
      <t>ヒョウ</t>
    </rPh>
    <rPh sb="8" eb="9">
      <t>ギョウ</t>
    </rPh>
    <rPh sb="11" eb="12">
      <t>レツ</t>
    </rPh>
    <phoneticPr fontId="2"/>
  </si>
  <si>
    <t>　個人町民税</t>
    <rPh sb="1" eb="3">
      <t>コジン</t>
    </rPh>
    <rPh sb="3" eb="6">
      <t>チョウミンゼイ</t>
    </rPh>
    <phoneticPr fontId="10"/>
  </si>
  <si>
    <t>　法人町民税</t>
    <rPh sb="1" eb="3">
      <t>ホウジン</t>
    </rPh>
    <rPh sb="3" eb="6">
      <t>チョウミンゼイ</t>
    </rPh>
    <phoneticPr fontId="10"/>
  </si>
  <si>
    <t>　軽自動車税</t>
    <rPh sb="1" eb="5">
      <t>ケイジドウシャ</t>
    </rPh>
    <rPh sb="5" eb="6">
      <t>ゼイ</t>
    </rPh>
    <phoneticPr fontId="10"/>
  </si>
  <si>
    <t>　保育所費負担金</t>
    <rPh sb="1" eb="4">
      <t>ホイクショ</t>
    </rPh>
    <rPh sb="4" eb="5">
      <t>ヒ</t>
    </rPh>
    <rPh sb="5" eb="8">
      <t>フタンキン</t>
    </rPh>
    <phoneticPr fontId="2"/>
  </si>
  <si>
    <t>　住宅使用料</t>
    <rPh sb="1" eb="3">
      <t>ジュウタク</t>
    </rPh>
    <rPh sb="3" eb="6">
      <t>シヨウリョウ</t>
    </rPh>
    <phoneticPr fontId="10"/>
  </si>
  <si>
    <t>　給食費収入</t>
    <rPh sb="1" eb="4">
      <t>キュウショクヒ</t>
    </rPh>
    <rPh sb="4" eb="6">
      <t>シュウニュウ</t>
    </rPh>
    <phoneticPr fontId="10"/>
  </si>
  <si>
    <t>決算統計３０表１６行１１列</t>
    <rPh sb="0" eb="2">
      <t>ケッサン</t>
    </rPh>
    <rPh sb="2" eb="4">
      <t>トウケイ</t>
    </rPh>
    <rPh sb="6" eb="7">
      <t>ヒョウ</t>
    </rPh>
    <rPh sb="9" eb="10">
      <t>ギョウ</t>
    </rPh>
    <rPh sb="12" eb="13">
      <t>レツ</t>
    </rPh>
    <phoneticPr fontId="2"/>
  </si>
  <si>
    <t>新設小学校建設</t>
    <rPh sb="0" eb="2">
      <t>シンセツ</t>
    </rPh>
    <rPh sb="2" eb="5">
      <t>ショウガッコウ</t>
    </rPh>
    <rPh sb="5" eb="7">
      <t>ケンセツ</t>
    </rPh>
    <phoneticPr fontId="10"/>
  </si>
  <si>
    <t>町営住宅建設</t>
    <rPh sb="0" eb="2">
      <t>チョウエイ</t>
    </rPh>
    <rPh sb="2" eb="4">
      <t>ジュウタク</t>
    </rPh>
    <rPh sb="4" eb="6">
      <t>ケンセツ</t>
    </rPh>
    <phoneticPr fontId="2"/>
  </si>
  <si>
    <t>教職員住宅建設</t>
    <rPh sb="0" eb="3">
      <t>キョウショクイン</t>
    </rPh>
    <rPh sb="3" eb="5">
      <t>ジュウタク</t>
    </rPh>
    <rPh sb="5" eb="7">
      <t>ケンセツ</t>
    </rPh>
    <phoneticPr fontId="10"/>
  </si>
  <si>
    <t>道営圃場整備等</t>
    <rPh sb="0" eb="2">
      <t>ドウエイ</t>
    </rPh>
    <rPh sb="2" eb="4">
      <t>ホジョウ</t>
    </rPh>
    <rPh sb="4" eb="6">
      <t>セイビ</t>
    </rPh>
    <rPh sb="6" eb="7">
      <t>トウ</t>
    </rPh>
    <phoneticPr fontId="10"/>
  </si>
  <si>
    <t>利子補給（農林）</t>
    <rPh sb="0" eb="2">
      <t>リシ</t>
    </rPh>
    <rPh sb="2" eb="4">
      <t>ホキュウ</t>
    </rPh>
    <rPh sb="5" eb="7">
      <t>ノウリン</t>
    </rPh>
    <phoneticPr fontId="10"/>
  </si>
  <si>
    <t>利子補給（商工）</t>
    <rPh sb="0" eb="2">
      <t>リシ</t>
    </rPh>
    <rPh sb="2" eb="4">
      <t>ホキュウ</t>
    </rPh>
    <rPh sb="5" eb="7">
      <t>ショウコウ</t>
    </rPh>
    <phoneticPr fontId="10"/>
  </si>
  <si>
    <t>南幌振興公社</t>
    <rPh sb="0" eb="2">
      <t>ナンポロ</t>
    </rPh>
    <rPh sb="2" eb="4">
      <t>シンコウ</t>
    </rPh>
    <rPh sb="4" eb="6">
      <t>コウシャ</t>
    </rPh>
    <phoneticPr fontId="2"/>
  </si>
  <si>
    <t>（平成２７年３月３１日現在）</t>
    <rPh sb="1" eb="3">
      <t>ヘイセイ</t>
    </rPh>
    <rPh sb="5" eb="6">
      <t>ネン</t>
    </rPh>
    <rPh sb="7" eb="8">
      <t>ガツ</t>
    </rPh>
    <rPh sb="10" eb="11">
      <t>ニチ</t>
    </rPh>
    <rPh sb="11" eb="13">
      <t>ゲンザイ</t>
    </rPh>
    <phoneticPr fontId="2"/>
  </si>
  <si>
    <t>自　平成２７年４月 １ 日</t>
    <rPh sb="0" eb="1">
      <t>ジ</t>
    </rPh>
    <rPh sb="2" eb="4">
      <t>ヘイセイ</t>
    </rPh>
    <rPh sb="6" eb="7">
      <t>ネン</t>
    </rPh>
    <rPh sb="8" eb="9">
      <t>ガツ</t>
    </rPh>
    <rPh sb="12" eb="13">
      <t>ニチ</t>
    </rPh>
    <phoneticPr fontId="20"/>
  </si>
  <si>
    <t>至　平成２８年３月３１日</t>
    <rPh sb="0" eb="1">
      <t>イタ</t>
    </rPh>
    <rPh sb="2" eb="4">
      <t>ヘイセイ</t>
    </rPh>
    <rPh sb="6" eb="7">
      <t>ネン</t>
    </rPh>
    <rPh sb="8" eb="9">
      <t>ガツ</t>
    </rPh>
    <rPh sb="11" eb="12">
      <t>ニチ</t>
    </rPh>
    <phoneticPr fontId="20"/>
  </si>
  <si>
    <t>自　平成２７年４月　１日</t>
    <rPh sb="0" eb="1">
      <t>ジ</t>
    </rPh>
    <rPh sb="2" eb="4">
      <t>ヘイセイ</t>
    </rPh>
    <rPh sb="6" eb="7">
      <t>ネン</t>
    </rPh>
    <rPh sb="8" eb="9">
      <t>ガツ</t>
    </rPh>
    <rPh sb="11" eb="12">
      <t>ニチ</t>
    </rPh>
    <phoneticPr fontId="2"/>
  </si>
  <si>
    <t>至　平成２８年３月３１日</t>
    <rPh sb="0" eb="1">
      <t>イタ</t>
    </rPh>
    <rPh sb="2" eb="4">
      <t>ヘイセイ</t>
    </rPh>
    <rPh sb="6" eb="7">
      <t>ネン</t>
    </rPh>
    <rPh sb="8" eb="9">
      <t>ガツ</t>
    </rPh>
    <rPh sb="11" eb="12">
      <t>ニチ</t>
    </rPh>
    <phoneticPr fontId="2"/>
  </si>
  <si>
    <t>平成26年度における一時借入金の借入限度額は2,000千円です。</t>
    <rPh sb="0" eb="2">
      <t>ヘイセイ</t>
    </rPh>
    <rPh sb="4" eb="6">
      <t>ネンド</t>
    </rPh>
    <rPh sb="10" eb="12">
      <t>イチジ</t>
    </rPh>
    <rPh sb="12" eb="14">
      <t>カリイレ</t>
    </rPh>
    <rPh sb="14" eb="15">
      <t>キン</t>
    </rPh>
    <rPh sb="16" eb="18">
      <t>カリイレ</t>
    </rPh>
    <rPh sb="18" eb="20">
      <t>ゲンド</t>
    </rPh>
    <rPh sb="20" eb="21">
      <t>ガク</t>
    </rPh>
    <rPh sb="27" eb="29">
      <t>センエン</t>
    </rPh>
    <phoneticPr fontId="2"/>
  </si>
  <si>
    <t>支払利息のうち、一時借入金利子は150千円です。</t>
    <rPh sb="0" eb="2">
      <t>シハライ</t>
    </rPh>
    <rPh sb="2" eb="4">
      <t>リソク</t>
    </rPh>
    <rPh sb="8" eb="10">
      <t>イチジ</t>
    </rPh>
    <rPh sb="10" eb="12">
      <t>カリイレ</t>
    </rPh>
    <rPh sb="12" eb="13">
      <t>キン</t>
    </rPh>
    <rPh sb="13" eb="15">
      <t>リシ</t>
    </rPh>
    <rPh sb="19" eb="21">
      <t>センエン</t>
    </rPh>
    <phoneticPr fontId="2"/>
  </si>
  <si>
    <t>支出</t>
    <rPh sb="0" eb="2">
      <t>シシュツ</t>
    </rPh>
    <phoneticPr fontId="2"/>
  </si>
  <si>
    <t>収入</t>
    <rPh sb="0" eb="2">
      <t>シュウニュウ</t>
    </rPh>
    <phoneticPr fontId="2"/>
  </si>
  <si>
    <t>土地開発公社</t>
    <rPh sb="0" eb="2">
      <t>トチ</t>
    </rPh>
    <rPh sb="2" eb="4">
      <t>カイハツ</t>
    </rPh>
    <rPh sb="4" eb="6">
      <t>コウシャ</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</si>
</sst>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176" formatCode="#,##0;&quot;△ &quot;#,##0"/>
    <numFmt numFmtId="177" formatCode="&quot;(&quot;0%&quot;)   &quot;;[Red]\-&quot;(&quot;0%&quot;)   &quot;;&quot;－    &quot;"/>
    <numFmt numFmtId="178" formatCode="&quot;(&quot;0.00%&quot;)   &quot;;[Red]\-&quot;(&quot;0.00%&quot;)   &quot;;&quot;－    &quot;"/>
    <numFmt numFmtId="179" formatCode="0.00%;[Red]\-0.00%;&quot;－&quot;"/>
    <numFmt numFmtId="180" formatCode="#,##0;[Red]\-#,##0;&quot;－&quot;"/>
    <numFmt numFmtId="181" formatCode="#,##0_);[Red]\(#,##0\)"/>
    <numFmt numFmtId="182" formatCode="#,##0_ ;[Red]\-#,##0\ "/>
    <numFmt numFmtId="183" formatCode="#,##0.0;[Red]\-#,##0.0"/>
    <numFmt numFmtId="184" formatCode="#,##0.0_);[Red]\(#,##0.0\)"/>
    <numFmt numFmtId="185" formatCode="0.0%"/>
    <numFmt numFmtId="186" formatCode="#,##0.00_ "/>
  </numFmts>
  <fonts count="53" x14ac:knownFonts="1">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sz val="14"/>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11"/>
      <name val="ＭＳ ゴシック"/>
      <family val="3"/>
      <charset val="128"/>
    </font>
    <font>
      <b/>
      <sz val="10"/>
      <color indexed="12"/>
      <name val="ＭＳ 明朝"/>
      <family val="1"/>
      <charset val="128"/>
    </font>
    <font>
      <sz val="13"/>
      <name val="ＭＳ ゴシック"/>
      <family val="3"/>
      <charset val="128"/>
    </font>
    <font>
      <sz val="18"/>
      <name val="ＭＳ ゴシック"/>
      <family val="3"/>
      <charset val="128"/>
    </font>
    <font>
      <b/>
      <sz val="14"/>
      <name val="ＭＳ Ｐゴシック"/>
      <family val="3"/>
      <charset val="128"/>
    </font>
    <font>
      <sz val="11"/>
      <name val="ＭＳ 明朝"/>
      <family val="1"/>
      <charset val="128"/>
    </font>
    <font>
      <sz val="10"/>
      <name val="ＭＳ ゴシック"/>
      <family val="3"/>
      <charset val="128"/>
    </font>
    <font>
      <b/>
      <sz val="10"/>
      <name val="ＭＳ Ｐゴシック"/>
      <family val="3"/>
      <charset val="128"/>
    </font>
    <font>
      <b/>
      <sz val="11"/>
      <name val="ＭＳ Ｐゴシック"/>
      <family val="3"/>
      <charset val="128"/>
    </font>
    <font>
      <sz val="12"/>
      <name val="ＭＳ ゴシック"/>
      <family val="3"/>
      <charset val="128"/>
    </font>
    <font>
      <sz val="11"/>
      <color indexed="10"/>
      <name val="ＭＳ Ｐゴシック"/>
      <family val="3"/>
      <charset val="128"/>
    </font>
    <font>
      <sz val="6"/>
      <name val="ＭＳ ゴシック"/>
      <family val="3"/>
      <charset val="128"/>
    </font>
    <font>
      <sz val="16"/>
      <name val="ＭＳ Ｐゴシック"/>
      <family val="3"/>
      <charset val="128"/>
    </font>
    <font>
      <sz val="18"/>
      <name val="ＭＳ Ｐゴシック"/>
      <family val="3"/>
      <charset val="128"/>
    </font>
    <font>
      <sz val="14"/>
      <name val="ＭＳ ゴシック"/>
      <family val="3"/>
      <charset val="128"/>
    </font>
    <font>
      <u/>
      <sz val="11"/>
      <color indexed="12"/>
      <name val="ＭＳ Ｐゴシック"/>
      <family val="3"/>
      <charset val="128"/>
    </font>
    <font>
      <sz val="10.5"/>
      <name val="ＭＳ Ｐゴシック"/>
      <family val="3"/>
      <charset val="128"/>
    </font>
    <font>
      <b/>
      <sz val="9"/>
      <color indexed="81"/>
      <name val="ＭＳ Ｐゴシック"/>
      <family val="3"/>
      <charset val="128"/>
    </font>
    <font>
      <sz val="9"/>
      <color indexed="81"/>
      <name val="ＭＳ Ｐゴシック"/>
      <family val="3"/>
      <charset val="128"/>
    </font>
    <font>
      <sz val="28"/>
      <name val="ＭＳ ゴシック"/>
      <family val="3"/>
      <charset val="128"/>
    </font>
    <font>
      <sz val="12"/>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rgb="FFFF0000"/>
      <name val="ＭＳ ゴシック"/>
      <family val="3"/>
      <charset val="128"/>
    </font>
    <font>
      <sz val="11"/>
      <color theme="1"/>
      <name val="ＭＳ Ｐゴシック"/>
      <family val="3"/>
      <charset val="128"/>
    </font>
    <font>
      <sz val="11"/>
      <color rgb="FFFF0000"/>
      <name val="ＭＳ Ｐゴシック"/>
      <family val="3"/>
      <charset val="128"/>
    </font>
    <font>
      <b/>
      <sz val="20"/>
      <color theme="0"/>
      <name val="ＭＳ Ｐゴシック"/>
      <family val="3"/>
      <charset val="128"/>
    </font>
    <font>
      <b/>
      <sz val="14"/>
      <color theme="0"/>
      <name val="ＭＳ Ｐゴシック"/>
      <family val="3"/>
      <charset val="128"/>
    </font>
    <font>
      <sz val="20"/>
      <color rgb="FFFF0000"/>
      <name val="ＭＳ Ｐゴシック"/>
      <family val="3"/>
      <charset val="128"/>
    </font>
  </fonts>
  <fills count="4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CCFFCC"/>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FFCC"/>
        <bgColor indexed="64"/>
      </patternFill>
    </fill>
  </fills>
  <borders count="266">
    <border>
      <left/>
      <right/>
      <top/>
      <bottom/>
      <diagonal/>
    </border>
    <border>
      <left/>
      <right/>
      <top style="thin">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right style="hair">
        <color indexed="64"/>
      </right>
      <top/>
      <bottom style="medium">
        <color indexed="64"/>
      </bottom>
      <diagonal/>
    </border>
    <border>
      <left/>
      <right style="hair">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style="thin">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style="double">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ck">
        <color indexed="64"/>
      </right>
      <top/>
      <bottom/>
      <diagonal/>
    </border>
    <border>
      <left style="thick">
        <color indexed="64"/>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thick">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ck">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diagonal/>
    </border>
    <border>
      <left/>
      <right style="medium">
        <color indexed="64"/>
      </right>
      <top/>
      <bottom style="thin">
        <color indexed="64"/>
      </bottom>
      <diagonal/>
    </border>
    <border>
      <left style="thick">
        <color indexed="64"/>
      </left>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ck">
        <color indexed="64"/>
      </top>
      <bottom/>
      <diagonal/>
    </border>
    <border>
      <left style="thin">
        <color indexed="64"/>
      </left>
      <right style="double">
        <color indexed="64"/>
      </right>
      <top/>
      <bottom/>
      <diagonal/>
    </border>
    <border>
      <left style="thick">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right style="thick">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diagonal/>
    </border>
    <border>
      <left style="double">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style="thin">
        <color indexed="64"/>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thick">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style="double">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style="thin">
        <color indexed="64"/>
      </top>
      <bottom style="medium">
        <color indexed="64"/>
      </bottom>
      <diagonal/>
    </border>
    <border>
      <left style="mediumDashed">
        <color indexed="64"/>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hair">
        <color indexed="64"/>
      </left>
      <right style="mediumDashed">
        <color indexed="64"/>
      </right>
      <top style="mediumDashed">
        <color indexed="64"/>
      </top>
      <bottom style="hair">
        <color indexed="64"/>
      </bottom>
      <diagonal/>
    </border>
    <border>
      <left style="mediumDashed">
        <color indexed="64"/>
      </left>
      <right style="hair">
        <color indexed="64"/>
      </right>
      <top style="hair">
        <color indexed="64"/>
      </top>
      <bottom style="hair">
        <color indexed="64"/>
      </bottom>
      <diagonal/>
    </border>
    <border>
      <left style="hair">
        <color indexed="64"/>
      </left>
      <right style="mediumDashed">
        <color indexed="64"/>
      </right>
      <top style="hair">
        <color indexed="64"/>
      </top>
      <bottom style="hair">
        <color indexed="64"/>
      </bottom>
      <diagonal/>
    </border>
    <border>
      <left style="mediumDashed">
        <color indexed="64"/>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hair">
        <color indexed="64"/>
      </left>
      <right style="mediumDashed">
        <color indexed="64"/>
      </right>
      <top style="hair">
        <color indexed="64"/>
      </top>
      <bottom style="medium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double">
        <color indexed="64"/>
      </top>
      <bottom style="thin">
        <color indexed="64"/>
      </bottom>
      <diagonal/>
    </border>
    <border>
      <left style="thin">
        <color indexed="64"/>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894">
    <xf numFmtId="0" fontId="0" fillId="0" borderId="0"/>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3" fillId="28" borderId="257" applyNumberFormat="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9" fontId="1" fillId="0" borderId="0" applyFont="0" applyFill="0" applyBorder="0" applyAlignment="0" applyProtection="0"/>
    <xf numFmtId="9" fontId="30" fillId="0" borderId="0" applyFont="0" applyFill="0" applyBorder="0" applyAlignment="0" applyProtection="0">
      <alignment vertical="center"/>
    </xf>
    <xf numFmtId="177" fontId="9" fillId="0" borderId="0" applyFont="0" applyFill="0" applyBorder="0" applyAlignment="0" applyProtection="0"/>
    <xf numFmtId="178" fontId="9" fillId="0" borderId="0" applyFont="0" applyFill="0" applyBorder="0" applyAlignment="0" applyProtection="0">
      <alignment vertical="top"/>
    </xf>
    <xf numFmtId="179" fontId="9" fillId="0" borderId="0" applyFont="0" applyFill="0" applyBorder="0" applyAlignment="0" applyProtection="0"/>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0" fillId="30" borderId="258" applyNumberFormat="0" applyFont="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5" fillId="0" borderId="259" applyNumberFormat="0" applyFill="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6" fillId="31" borderId="0" applyNumberFormat="0" applyBorder="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7" fillId="32" borderId="260"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1"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30" fillId="0" borderId="0" applyFont="0" applyFill="0" applyBorder="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39" fillId="0" borderId="261"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0" fillId="0" borderId="262"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263"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3" fillId="0" borderId="0" applyFill="0" applyBorder="0" applyProtection="0"/>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43" fillId="32" borderId="265" applyNumberFormat="0" applyAlignment="0" applyProtection="0">
      <alignment vertical="center"/>
    </xf>
    <xf numFmtId="0" fontId="14" fillId="0" borderId="0" applyNumberFormat="0" applyFont="0" applyFill="0" applyBorder="0">
      <alignment horizontal="left" vertical="top" wrapText="1"/>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6" fontId="1" fillId="0" borderId="0" applyFont="0" applyFill="0" applyBorder="0" applyAlignment="0" applyProtection="0"/>
    <xf numFmtId="6" fontId="8" fillId="0" borderId="0" applyFont="0" applyFill="0" applyBorder="0" applyAlignment="0" applyProtection="0">
      <alignment vertical="center"/>
    </xf>
    <xf numFmtId="6" fontId="8" fillId="0" borderId="0" applyFont="0" applyFill="0" applyBorder="0" applyAlignment="0" applyProtection="0"/>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45" fillId="33" borderId="260"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8" fillId="0" borderId="0">
      <alignment vertical="center"/>
    </xf>
    <xf numFmtId="0" fontId="8" fillId="0" borderId="0">
      <alignment vertical="center"/>
    </xf>
    <xf numFmtId="181" fontId="9" fillId="0" borderId="0">
      <alignment vertical="top"/>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8" fillId="0" borderId="0">
      <alignment vertical="center"/>
    </xf>
    <xf numFmtId="180" fontId="9" fillId="0" borderId="0">
      <alignment vertical="top"/>
    </xf>
    <xf numFmtId="0" fontId="1" fillId="0" borderId="0">
      <alignment vertical="center"/>
    </xf>
    <xf numFmtId="0" fontId="14" fillId="0" borderId="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cellStyleXfs>
  <cellXfs count="1419">
    <xf numFmtId="0" fontId="0" fillId="0" borderId="0" xfId="0"/>
    <xf numFmtId="0" fontId="9" fillId="0" borderId="0" xfId="860" applyFont="1" applyFill="1">
      <alignment vertical="center"/>
    </xf>
    <xf numFmtId="176" fontId="9" fillId="0" borderId="0" xfId="679" applyNumberFormat="1" applyFont="1" applyFill="1">
      <alignment vertical="center"/>
    </xf>
    <xf numFmtId="176" fontId="9" fillId="0" borderId="0" xfId="860" applyNumberFormat="1" applyFont="1" applyFill="1">
      <alignment vertical="center"/>
    </xf>
    <xf numFmtId="176" fontId="9" fillId="0" borderId="1" xfId="679" applyNumberFormat="1" applyFont="1" applyFill="1" applyBorder="1">
      <alignment vertical="center"/>
    </xf>
    <xf numFmtId="176" fontId="9" fillId="2" borderId="2" xfId="679" applyNumberFormat="1" applyFont="1" applyFill="1" applyBorder="1">
      <alignment vertical="center"/>
    </xf>
    <xf numFmtId="176" fontId="9" fillId="0" borderId="2" xfId="679" applyNumberFormat="1" applyFont="1" applyFill="1" applyBorder="1">
      <alignment vertical="center"/>
    </xf>
    <xf numFmtId="176" fontId="9" fillId="2" borderId="1" xfId="679" applyNumberFormat="1" applyFont="1" applyFill="1" applyBorder="1">
      <alignment vertical="center"/>
    </xf>
    <xf numFmtId="176" fontId="9" fillId="0" borderId="0" xfId="679" applyNumberFormat="1" applyFont="1" applyFill="1" applyAlignment="1">
      <alignment horizontal="center" vertical="center"/>
    </xf>
    <xf numFmtId="0" fontId="9" fillId="0" borderId="0" xfId="860" applyFont="1" applyFill="1" applyBorder="1">
      <alignment vertical="center"/>
    </xf>
    <xf numFmtId="176" fontId="9" fillId="0" borderId="0" xfId="679" applyNumberFormat="1" applyFont="1" applyFill="1" applyBorder="1">
      <alignment vertical="center"/>
    </xf>
    <xf numFmtId="176" fontId="9" fillId="0" borderId="3" xfId="679" applyNumberFormat="1" applyFont="1" applyFill="1" applyBorder="1">
      <alignment vertical="center"/>
    </xf>
    <xf numFmtId="176" fontId="9" fillId="0" borderId="0" xfId="860" applyNumberFormat="1" applyFont="1" applyFill="1" applyBorder="1">
      <alignment vertical="center"/>
    </xf>
    <xf numFmtId="0" fontId="9" fillId="0" borderId="4" xfId="860" applyFont="1" applyFill="1" applyBorder="1">
      <alignment vertical="center"/>
    </xf>
    <xf numFmtId="176" fontId="9" fillId="0" borderId="5" xfId="679" applyNumberFormat="1" applyFont="1" applyFill="1" applyBorder="1">
      <alignment vertical="center"/>
    </xf>
    <xf numFmtId="176" fontId="9" fillId="0" borderId="5" xfId="860" applyNumberFormat="1" applyFont="1" applyFill="1" applyBorder="1">
      <alignment vertical="center"/>
    </xf>
    <xf numFmtId="176" fontId="9" fillId="0" borderId="6" xfId="860" applyNumberFormat="1" applyFont="1" applyFill="1" applyBorder="1">
      <alignment vertical="center"/>
    </xf>
    <xf numFmtId="176" fontId="9" fillId="0" borderId="4" xfId="860" applyNumberFormat="1" applyFont="1" applyFill="1" applyBorder="1">
      <alignment vertical="center"/>
    </xf>
    <xf numFmtId="0" fontId="9" fillId="0" borderId="5" xfId="860" applyFont="1" applyFill="1" applyBorder="1">
      <alignment vertical="center"/>
    </xf>
    <xf numFmtId="0" fontId="9" fillId="0" borderId="6" xfId="860" applyFont="1" applyFill="1" applyBorder="1">
      <alignment vertical="center"/>
    </xf>
    <xf numFmtId="0" fontId="9" fillId="0" borderId="7" xfId="860" applyFont="1" applyFill="1" applyBorder="1">
      <alignment vertical="center"/>
    </xf>
    <xf numFmtId="176" fontId="11" fillId="0" borderId="0" xfId="860" applyNumberFormat="1" applyFont="1" applyFill="1" applyBorder="1">
      <alignment vertical="center"/>
    </xf>
    <xf numFmtId="176" fontId="9" fillId="0" borderId="8" xfId="860" applyNumberFormat="1" applyFont="1" applyFill="1" applyBorder="1">
      <alignment vertical="center"/>
    </xf>
    <xf numFmtId="176" fontId="9" fillId="0" borderId="7" xfId="860" applyNumberFormat="1" applyFont="1" applyFill="1" applyBorder="1">
      <alignment vertical="center"/>
    </xf>
    <xf numFmtId="0" fontId="11" fillId="0" borderId="0" xfId="860" applyFont="1" applyFill="1" applyBorder="1">
      <alignment vertical="center"/>
    </xf>
    <xf numFmtId="0" fontId="9" fillId="0" borderId="8" xfId="860" applyFont="1" applyFill="1" applyBorder="1">
      <alignment vertical="center"/>
    </xf>
    <xf numFmtId="176" fontId="11" fillId="0" borderId="8" xfId="860" applyNumberFormat="1" applyFont="1" applyFill="1" applyBorder="1">
      <alignment vertical="center"/>
    </xf>
    <xf numFmtId="176" fontId="47" fillId="0" borderId="0" xfId="860" applyNumberFormat="1" applyFont="1" applyFill="1">
      <alignment vertical="center"/>
    </xf>
    <xf numFmtId="0" fontId="11" fillId="0" borderId="8" xfId="860" applyFont="1" applyFill="1" applyBorder="1">
      <alignment vertical="center"/>
    </xf>
    <xf numFmtId="0" fontId="9" fillId="0" borderId="0" xfId="860" applyFont="1" applyFill="1" applyAlignment="1">
      <alignment horizontal="right" vertical="center"/>
    </xf>
    <xf numFmtId="0" fontId="8" fillId="0" borderId="0" xfId="860" applyFont="1" applyAlignment="1">
      <alignment vertical="center"/>
    </xf>
    <xf numFmtId="0" fontId="8" fillId="0" borderId="0" xfId="860" applyFont="1" applyFill="1" applyAlignment="1">
      <alignment vertical="center"/>
    </xf>
    <xf numFmtId="0" fontId="8" fillId="0" borderId="0" xfId="860" applyFont="1" applyAlignment="1">
      <alignment horizontal="center" vertical="center"/>
    </xf>
    <xf numFmtId="0" fontId="0" fillId="0" borderId="0" xfId="860" applyFont="1" applyAlignment="1">
      <alignment horizontal="center" vertical="center"/>
    </xf>
    <xf numFmtId="181" fontId="15" fillId="0" borderId="0" xfId="870" applyNumberFormat="1" applyFont="1" applyAlignment="1">
      <alignment vertical="center"/>
    </xf>
    <xf numFmtId="0" fontId="0" fillId="0" borderId="0" xfId="860" applyFont="1" applyAlignment="1">
      <alignment vertical="center"/>
    </xf>
    <xf numFmtId="0" fontId="6" fillId="0" borderId="9" xfId="860" applyFont="1" applyBorder="1" applyAlignment="1">
      <alignment vertical="center"/>
    </xf>
    <xf numFmtId="0" fontId="6" fillId="0" borderId="10" xfId="860" applyFont="1" applyBorder="1" applyAlignment="1">
      <alignment vertical="center"/>
    </xf>
    <xf numFmtId="0" fontId="6" fillId="0" borderId="11" xfId="860" applyFont="1" applyBorder="1" applyAlignment="1">
      <alignment vertical="center"/>
    </xf>
    <xf numFmtId="0" fontId="6" fillId="0" borderId="12" xfId="860" applyFont="1" applyBorder="1" applyAlignment="1">
      <alignment vertical="center"/>
    </xf>
    <xf numFmtId="0" fontId="6" fillId="0" borderId="13" xfId="860" applyFont="1" applyBorder="1" applyAlignment="1">
      <alignment vertical="center"/>
    </xf>
    <xf numFmtId="0" fontId="6" fillId="0" borderId="14" xfId="860" applyFont="1" applyBorder="1" applyAlignment="1">
      <alignment vertical="center"/>
    </xf>
    <xf numFmtId="0" fontId="6" fillId="2" borderId="15" xfId="860" applyFont="1" applyFill="1" applyBorder="1" applyAlignment="1">
      <alignment horizontal="center" vertical="center" wrapText="1"/>
    </xf>
    <xf numFmtId="0" fontId="6" fillId="2" borderId="16" xfId="860" applyFont="1" applyFill="1" applyBorder="1" applyAlignment="1">
      <alignment horizontal="center" vertical="center" wrapText="1"/>
    </xf>
    <xf numFmtId="0" fontId="6" fillId="2" borderId="16" xfId="860" applyFont="1" applyFill="1" applyBorder="1" applyAlignment="1">
      <alignment horizontal="center" vertical="center"/>
    </xf>
    <xf numFmtId="0" fontId="6" fillId="2" borderId="17" xfId="860" applyFont="1" applyFill="1" applyBorder="1" applyAlignment="1">
      <alignment horizontal="center" vertical="center"/>
    </xf>
    <xf numFmtId="0" fontId="17" fillId="0" borderId="0" xfId="860" applyFont="1" applyAlignment="1">
      <alignment vertical="center"/>
    </xf>
    <xf numFmtId="0" fontId="9" fillId="0" borderId="0" xfId="860" applyFont="1" applyAlignment="1">
      <alignment vertical="center"/>
    </xf>
    <xf numFmtId="0" fontId="9" fillId="0" borderId="0" xfId="860" applyFont="1" applyBorder="1" applyAlignment="1">
      <alignment horizontal="right" vertical="center"/>
    </xf>
    <xf numFmtId="0" fontId="9" fillId="0" borderId="0" xfId="860" applyFont="1" applyAlignment="1">
      <alignment horizontal="center" vertical="center"/>
    </xf>
    <xf numFmtId="0" fontId="18" fillId="0" borderId="0" xfId="860" applyFont="1" applyAlignment="1">
      <alignment vertical="center"/>
    </xf>
    <xf numFmtId="38" fontId="6" fillId="0" borderId="18" xfId="679" applyFont="1" applyBorder="1" applyAlignment="1">
      <alignment horizontal="center" vertical="center"/>
    </xf>
    <xf numFmtId="0" fontId="16" fillId="0" borderId="19" xfId="860" applyFont="1" applyBorder="1" applyAlignment="1">
      <alignment horizontal="center" vertical="center"/>
    </xf>
    <xf numFmtId="38" fontId="6" fillId="0" borderId="11" xfId="679" applyFont="1" applyBorder="1" applyAlignment="1">
      <alignment vertical="center"/>
    </xf>
    <xf numFmtId="0" fontId="6" fillId="0" borderId="20" xfId="860" applyFont="1" applyBorder="1" applyAlignment="1">
      <alignment vertical="center"/>
    </xf>
    <xf numFmtId="38" fontId="6" fillId="0" borderId="21" xfId="679" applyFont="1" applyBorder="1" applyAlignment="1">
      <alignment vertical="center"/>
    </xf>
    <xf numFmtId="0" fontId="6" fillId="0" borderId="22" xfId="860" applyFont="1" applyBorder="1" applyAlignment="1">
      <alignment vertical="center"/>
    </xf>
    <xf numFmtId="0" fontId="17" fillId="0" borderId="0" xfId="860" applyFont="1" applyAlignment="1">
      <alignment horizontal="center" vertical="center"/>
    </xf>
    <xf numFmtId="0" fontId="6" fillId="2" borderId="23" xfId="860" applyFont="1" applyFill="1" applyBorder="1" applyAlignment="1">
      <alignment horizontal="center" vertical="center" wrapText="1"/>
    </xf>
    <xf numFmtId="0" fontId="6" fillId="2" borderId="18" xfId="860" applyFont="1" applyFill="1" applyBorder="1" applyAlignment="1">
      <alignment horizontal="center" vertical="center" wrapText="1"/>
    </xf>
    <xf numFmtId="0" fontId="6" fillId="2" borderId="18" xfId="860" quotePrefix="1" applyFont="1" applyFill="1" applyBorder="1" applyAlignment="1">
      <alignment horizontal="center" vertical="center" wrapText="1"/>
    </xf>
    <xf numFmtId="0" fontId="6" fillId="2" borderId="24" xfId="860" applyFont="1" applyFill="1" applyBorder="1" applyAlignment="1">
      <alignment horizontal="center" vertical="center" wrapText="1"/>
    </xf>
    <xf numFmtId="0" fontId="6" fillId="2" borderId="25" xfId="860" applyFont="1" applyFill="1" applyBorder="1" applyAlignment="1">
      <alignment horizontal="center" vertical="center" wrapText="1"/>
    </xf>
    <xf numFmtId="0" fontId="6" fillId="2" borderId="26" xfId="860" applyFont="1" applyFill="1" applyBorder="1" applyAlignment="1">
      <alignment horizontal="center" vertical="center" wrapText="1"/>
    </xf>
    <xf numFmtId="0" fontId="15" fillId="0" borderId="0" xfId="860" applyFont="1" applyAlignment="1">
      <alignment horizontal="center" vertical="center"/>
    </xf>
    <xf numFmtId="38" fontId="6" fillId="0" borderId="0" xfId="679" applyFont="1" applyAlignment="1">
      <alignment vertical="center"/>
    </xf>
    <xf numFmtId="0" fontId="6" fillId="0" borderId="0" xfId="860" applyFont="1" applyAlignment="1">
      <alignment vertical="center"/>
    </xf>
    <xf numFmtId="38" fontId="16" fillId="0" borderId="0" xfId="679" applyFont="1" applyAlignment="1">
      <alignment vertical="center"/>
    </xf>
    <xf numFmtId="38" fontId="17" fillId="0" borderId="0" xfId="679" applyFont="1" applyAlignment="1">
      <alignment horizontal="center" vertical="center"/>
    </xf>
    <xf numFmtId="38" fontId="6" fillId="0" borderId="27" xfId="679" applyFont="1" applyBorder="1" applyAlignment="1">
      <alignment horizontal="center" vertical="center"/>
    </xf>
    <xf numFmtId="38" fontId="6" fillId="0" borderId="9" xfId="679" applyFont="1" applyBorder="1" applyAlignment="1">
      <alignment vertical="center"/>
    </xf>
    <xf numFmtId="38" fontId="6" fillId="0" borderId="28" xfId="679" applyFont="1" applyBorder="1" applyAlignment="1">
      <alignment vertical="center"/>
    </xf>
    <xf numFmtId="0" fontId="6" fillId="0" borderId="29" xfId="860" applyFont="1" applyBorder="1" applyAlignment="1">
      <alignment vertical="center"/>
    </xf>
    <xf numFmtId="38" fontId="6" fillId="0" borderId="30" xfId="679" applyFont="1" applyBorder="1" applyAlignment="1">
      <alignment vertical="center"/>
    </xf>
    <xf numFmtId="0" fontId="16" fillId="0" borderId="0" xfId="860" applyFont="1" applyAlignment="1">
      <alignment horizontal="center" vertical="center"/>
    </xf>
    <xf numFmtId="38" fontId="6" fillId="0" borderId="31" xfId="679" applyFont="1" applyBorder="1" applyAlignment="1">
      <alignment vertical="center"/>
    </xf>
    <xf numFmtId="0" fontId="6" fillId="2" borderId="27" xfId="860" applyFont="1" applyFill="1" applyBorder="1" applyAlignment="1">
      <alignment horizontal="center" vertical="center" wrapText="1"/>
    </xf>
    <xf numFmtId="0" fontId="6" fillId="2" borderId="32" xfId="860" applyFont="1" applyFill="1" applyBorder="1" applyAlignment="1">
      <alignment horizontal="center" vertical="center" wrapText="1"/>
    </xf>
    <xf numFmtId="38" fontId="6" fillId="0" borderId="33" xfId="679" applyFont="1" applyBorder="1" applyAlignment="1">
      <alignment vertical="center"/>
    </xf>
    <xf numFmtId="0" fontId="6" fillId="0" borderId="34" xfId="860" applyFont="1" applyBorder="1" applyAlignment="1">
      <alignment vertical="center"/>
    </xf>
    <xf numFmtId="38" fontId="6" fillId="0" borderId="35" xfId="679" applyFont="1" applyBorder="1" applyAlignment="1">
      <alignment vertical="center"/>
    </xf>
    <xf numFmtId="0" fontId="6" fillId="0" borderId="36" xfId="860" applyFont="1" applyBorder="1" applyAlignment="1">
      <alignment vertical="center"/>
    </xf>
    <xf numFmtId="38" fontId="6" fillId="0" borderId="37" xfId="679" applyFont="1" applyBorder="1" applyAlignment="1">
      <alignment vertical="center"/>
    </xf>
    <xf numFmtId="0" fontId="6" fillId="0" borderId="38" xfId="860" applyFont="1" applyBorder="1" applyAlignment="1">
      <alignment vertical="center"/>
    </xf>
    <xf numFmtId="38" fontId="6" fillId="2" borderId="39" xfId="679" applyFont="1" applyFill="1" applyBorder="1" applyAlignment="1">
      <alignment horizontal="center" vertical="center" wrapText="1"/>
    </xf>
    <xf numFmtId="0" fontId="6" fillId="2" borderId="40" xfId="860" applyFont="1" applyFill="1" applyBorder="1" applyAlignment="1">
      <alignment horizontal="center" vertical="center"/>
    </xf>
    <xf numFmtId="38" fontId="6" fillId="0" borderId="41" xfId="679" applyFont="1" applyBorder="1" applyAlignment="1">
      <alignment vertical="center"/>
    </xf>
    <xf numFmtId="38" fontId="6" fillId="0" borderId="42" xfId="679" applyFont="1" applyBorder="1" applyAlignment="1">
      <alignment vertical="center"/>
    </xf>
    <xf numFmtId="38" fontId="6" fillId="0" borderId="43" xfId="679" applyFont="1" applyBorder="1" applyAlignment="1">
      <alignment vertical="center"/>
    </xf>
    <xf numFmtId="38" fontId="6" fillId="0" borderId="39" xfId="679" applyFont="1" applyBorder="1" applyAlignment="1">
      <alignment vertical="center"/>
    </xf>
    <xf numFmtId="38" fontId="6" fillId="0" borderId="44" xfId="679" applyFont="1" applyFill="1" applyBorder="1" applyAlignment="1">
      <alignment horizontal="center" vertical="center" wrapText="1"/>
    </xf>
    <xf numFmtId="0" fontId="6" fillId="0" borderId="8" xfId="860" applyFont="1" applyFill="1" applyBorder="1" applyAlignment="1">
      <alignment vertical="center"/>
    </xf>
    <xf numFmtId="0" fontId="6" fillId="2" borderId="45" xfId="860" applyFont="1" applyFill="1" applyBorder="1" applyAlignment="1">
      <alignment horizontal="center" vertical="center" wrapText="1"/>
    </xf>
    <xf numFmtId="38" fontId="6" fillId="2" borderId="46" xfId="679" applyFont="1" applyFill="1" applyBorder="1" applyAlignment="1">
      <alignment horizontal="center" vertical="center" wrapText="1"/>
    </xf>
    <xf numFmtId="0" fontId="9" fillId="0" borderId="0" xfId="860" applyFont="1" applyBorder="1" applyAlignment="1">
      <alignment vertical="center"/>
    </xf>
    <xf numFmtId="38" fontId="6" fillId="0" borderId="47" xfId="679" applyFont="1" applyBorder="1" applyAlignment="1">
      <alignment vertical="center"/>
    </xf>
    <xf numFmtId="38" fontId="6" fillId="0" borderId="48" xfId="679" applyFont="1" applyBorder="1" applyAlignment="1">
      <alignment vertical="center"/>
    </xf>
    <xf numFmtId="38" fontId="6" fillId="0" borderId="48" xfId="679" applyFont="1" applyBorder="1" applyAlignment="1">
      <alignment horizontal="center" vertical="center"/>
    </xf>
    <xf numFmtId="0" fontId="6" fillId="0" borderId="49" xfId="860" applyFont="1" applyBorder="1" applyAlignment="1">
      <alignment vertical="center"/>
    </xf>
    <xf numFmtId="0" fontId="16" fillId="0" borderId="50" xfId="860" applyFont="1" applyBorder="1" applyAlignment="1">
      <alignment horizontal="center" vertical="center"/>
    </xf>
    <xf numFmtId="38" fontId="6" fillId="0" borderId="0" xfId="679" applyFont="1" applyFill="1" applyBorder="1" applyAlignment="1">
      <alignment horizontal="center" vertical="center" wrapText="1"/>
    </xf>
    <xf numFmtId="0" fontId="6" fillId="0" borderId="51" xfId="860" applyFont="1" applyFill="1" applyBorder="1" applyAlignment="1">
      <alignment horizontal="center" vertical="center" wrapText="1"/>
    </xf>
    <xf numFmtId="183" fontId="6" fillId="0" borderId="0" xfId="679" applyNumberFormat="1" applyFont="1" applyFill="1" applyBorder="1" applyAlignment="1">
      <alignment horizontal="center" vertical="center" wrapText="1"/>
    </xf>
    <xf numFmtId="183" fontId="6" fillId="0" borderId="52" xfId="679" applyNumberFormat="1" applyFont="1" applyBorder="1" applyAlignment="1">
      <alignment vertical="center"/>
    </xf>
    <xf numFmtId="183" fontId="6" fillId="0" borderId="53" xfId="679" applyNumberFormat="1" applyFont="1" applyBorder="1" applyAlignment="1">
      <alignment vertical="center"/>
    </xf>
    <xf numFmtId="183" fontId="6" fillId="0" borderId="54" xfId="679" applyNumberFormat="1" applyFont="1" applyBorder="1" applyAlignment="1">
      <alignment vertical="center"/>
    </xf>
    <xf numFmtId="181" fontId="6" fillId="0" borderId="44" xfId="679" applyNumberFormat="1" applyFont="1" applyFill="1" applyBorder="1" applyAlignment="1">
      <alignment vertical="center" wrapText="1"/>
    </xf>
    <xf numFmtId="184" fontId="6" fillId="0" borderId="0" xfId="679" applyNumberFormat="1" applyFont="1" applyFill="1" applyBorder="1" applyAlignment="1">
      <alignment vertical="center" wrapText="1"/>
    </xf>
    <xf numFmtId="181" fontId="6" fillId="0" borderId="51" xfId="860" applyNumberFormat="1" applyFont="1" applyFill="1" applyBorder="1" applyAlignment="1">
      <alignment vertical="center" wrapText="1"/>
    </xf>
    <xf numFmtId="181" fontId="6" fillId="0" borderId="33" xfId="679" applyNumberFormat="1" applyFont="1" applyFill="1" applyBorder="1" applyAlignment="1">
      <alignment vertical="center" wrapText="1"/>
    </xf>
    <xf numFmtId="184" fontId="6" fillId="0" borderId="53" xfId="679" applyNumberFormat="1" applyFont="1" applyFill="1" applyBorder="1" applyAlignment="1">
      <alignment vertical="center" wrapText="1"/>
    </xf>
    <xf numFmtId="181" fontId="6" fillId="0" borderId="41" xfId="860" applyNumberFormat="1" applyFont="1" applyFill="1" applyBorder="1" applyAlignment="1">
      <alignment vertical="center" wrapText="1"/>
    </xf>
    <xf numFmtId="181" fontId="6" fillId="0" borderId="55" xfId="679" applyNumberFormat="1" applyFont="1" applyFill="1" applyBorder="1" applyAlignment="1">
      <alignment vertical="center" wrapText="1"/>
    </xf>
    <xf numFmtId="184" fontId="6" fillId="0" borderId="56" xfId="679" applyNumberFormat="1" applyFont="1" applyFill="1" applyBorder="1" applyAlignment="1">
      <alignment vertical="center" wrapText="1"/>
    </xf>
    <xf numFmtId="181" fontId="6" fillId="0" borderId="35" xfId="679" applyNumberFormat="1" applyFont="1" applyFill="1" applyBorder="1" applyAlignment="1">
      <alignment vertical="center" wrapText="1"/>
    </xf>
    <xf numFmtId="184" fontId="6" fillId="0" borderId="52" xfId="679" applyNumberFormat="1" applyFont="1" applyFill="1" applyBorder="1" applyAlignment="1">
      <alignment vertical="center" wrapText="1"/>
    </xf>
    <xf numFmtId="0" fontId="6" fillId="0" borderId="57" xfId="860" applyFont="1" applyBorder="1" applyAlignment="1">
      <alignment vertical="center"/>
    </xf>
    <xf numFmtId="38" fontId="6" fillId="0" borderId="45" xfId="679" applyFont="1" applyBorder="1" applyAlignment="1">
      <alignment vertical="center"/>
    </xf>
    <xf numFmtId="38" fontId="6" fillId="0" borderId="51" xfId="679" applyFont="1" applyBorder="1" applyAlignment="1">
      <alignment vertical="center"/>
    </xf>
    <xf numFmtId="38" fontId="6" fillId="0" borderId="58" xfId="679" applyFont="1" applyBorder="1" applyAlignment="1">
      <alignment vertical="center"/>
    </xf>
    <xf numFmtId="176" fontId="9" fillId="0" borderId="0" xfId="679" applyNumberFormat="1" applyFont="1" applyFill="1" applyBorder="1" applyAlignment="1">
      <alignment vertical="center" shrinkToFit="1"/>
    </xf>
    <xf numFmtId="0" fontId="6" fillId="0" borderId="59" xfId="860" applyFont="1" applyBorder="1" applyAlignment="1">
      <alignment horizontal="center" vertical="center"/>
    </xf>
    <xf numFmtId="38" fontId="6" fillId="0" borderId="55" xfId="679" applyFont="1" applyBorder="1" applyAlignment="1">
      <alignment vertical="center"/>
    </xf>
    <xf numFmtId="38" fontId="6" fillId="0" borderId="60" xfId="679" applyFont="1" applyBorder="1" applyAlignment="1">
      <alignment vertical="center"/>
    </xf>
    <xf numFmtId="38" fontId="6" fillId="0" borderId="61" xfId="679" applyFont="1" applyBorder="1" applyAlignment="1">
      <alignment vertical="center"/>
    </xf>
    <xf numFmtId="38" fontId="6" fillId="0" borderId="62" xfId="679" applyFont="1" applyBorder="1" applyAlignment="1">
      <alignment vertical="center"/>
    </xf>
    <xf numFmtId="38" fontId="6" fillId="0" borderId="63" xfId="679" applyFont="1" applyBorder="1" applyAlignment="1">
      <alignment vertical="center"/>
    </xf>
    <xf numFmtId="38" fontId="6" fillId="0" borderId="64" xfId="679" applyFont="1" applyBorder="1" applyAlignment="1">
      <alignment vertical="center"/>
    </xf>
    <xf numFmtId="20" fontId="15" fillId="0" borderId="0" xfId="870" applyNumberFormat="1" applyFont="1" applyAlignment="1">
      <alignment vertical="center"/>
    </xf>
    <xf numFmtId="0" fontId="6" fillId="2" borderId="40" xfId="860" applyFont="1" applyFill="1" applyBorder="1" applyAlignment="1">
      <alignment horizontal="center" vertical="center" wrapText="1"/>
    </xf>
    <xf numFmtId="182" fontId="6" fillId="0" borderId="13" xfId="0" applyNumberFormat="1" applyFont="1" applyBorder="1" applyAlignment="1">
      <alignment vertical="center"/>
    </xf>
    <xf numFmtId="182" fontId="6" fillId="0" borderId="11" xfId="0" applyNumberFormat="1" applyFont="1" applyBorder="1" applyAlignment="1">
      <alignment vertical="center"/>
    </xf>
    <xf numFmtId="182" fontId="6" fillId="0" borderId="65" xfId="0" applyNumberFormat="1" applyFont="1" applyBorder="1" applyAlignment="1">
      <alignment vertical="center"/>
    </xf>
    <xf numFmtId="0" fontId="15" fillId="0" borderId="0" xfId="860" applyFont="1" applyAlignment="1">
      <alignment horizontal="right" vertical="center"/>
    </xf>
    <xf numFmtId="0" fontId="0" fillId="0" borderId="0" xfId="0" applyAlignment="1">
      <alignment vertical="center"/>
    </xf>
    <xf numFmtId="0" fontId="6" fillId="2" borderId="66" xfId="0" applyFont="1" applyFill="1" applyBorder="1" applyAlignment="1">
      <alignment horizontal="center" vertical="center"/>
    </xf>
    <xf numFmtId="0" fontId="6" fillId="2" borderId="67" xfId="0" applyFont="1" applyFill="1" applyBorder="1" applyAlignment="1">
      <alignment horizontal="center" vertical="center"/>
    </xf>
    <xf numFmtId="0" fontId="6" fillId="2" borderId="68" xfId="0" applyFont="1" applyFill="1" applyBorder="1" applyAlignment="1">
      <alignment horizontal="center" vertical="center"/>
    </xf>
    <xf numFmtId="0" fontId="6" fillId="2" borderId="69" xfId="0" applyFont="1" applyFill="1" applyBorder="1" applyAlignment="1">
      <alignment horizontal="center" vertical="center"/>
    </xf>
    <xf numFmtId="0" fontId="3" fillId="2" borderId="70" xfId="0" applyFont="1" applyFill="1" applyBorder="1" applyAlignment="1">
      <alignment horizontal="center" vertical="center"/>
    </xf>
    <xf numFmtId="0" fontId="3" fillId="2" borderId="71" xfId="0" applyFont="1" applyFill="1" applyBorder="1" applyAlignment="1">
      <alignment horizontal="center" vertical="center"/>
    </xf>
    <xf numFmtId="0" fontId="3" fillId="2" borderId="7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3" xfId="0" applyFont="1" applyFill="1" applyBorder="1" applyAlignment="1">
      <alignment horizontal="center" vertical="center"/>
    </xf>
    <xf numFmtId="176" fontId="6" fillId="0" borderId="74" xfId="0" applyNumberFormat="1" applyFont="1" applyBorder="1" applyAlignment="1">
      <alignment vertical="center"/>
    </xf>
    <xf numFmtId="176" fontId="6" fillId="0" borderId="44" xfId="0" applyNumberFormat="1" applyFont="1" applyBorder="1" applyAlignment="1">
      <alignment vertical="center"/>
    </xf>
    <xf numFmtId="176" fontId="6" fillId="0" borderId="75" xfId="0" applyNumberFormat="1" applyFont="1" applyBorder="1" applyAlignment="1">
      <alignment vertical="center"/>
    </xf>
    <xf numFmtId="176" fontId="6" fillId="0" borderId="61" xfId="0" applyNumberFormat="1" applyFont="1" applyBorder="1" applyAlignment="1">
      <alignment vertical="center"/>
    </xf>
    <xf numFmtId="176" fontId="6" fillId="0" borderId="63" xfId="0" applyNumberFormat="1" applyFont="1" applyBorder="1" applyAlignment="1">
      <alignment vertical="center"/>
    </xf>
    <xf numFmtId="176" fontId="6" fillId="0" borderId="76" xfId="0" applyNumberFormat="1" applyFont="1" applyBorder="1" applyAlignment="1">
      <alignment vertical="center"/>
    </xf>
    <xf numFmtId="176" fontId="6" fillId="0" borderId="77" xfId="0" applyNumberFormat="1" applyFont="1" applyBorder="1" applyAlignment="1">
      <alignment vertical="center"/>
    </xf>
    <xf numFmtId="176" fontId="6" fillId="0" borderId="78" xfId="0" applyNumberFormat="1" applyFont="1" applyBorder="1" applyAlignment="1">
      <alignment vertical="center"/>
    </xf>
    <xf numFmtId="176" fontId="6" fillId="0" borderId="72" xfId="0" applyNumberFormat="1" applyFont="1" applyBorder="1" applyAlignment="1">
      <alignment vertical="center"/>
    </xf>
    <xf numFmtId="176" fontId="6" fillId="0" borderId="71" xfId="0" applyNumberFormat="1" applyFont="1" applyBorder="1" applyAlignment="1">
      <alignment vertical="center"/>
    </xf>
    <xf numFmtId="176" fontId="6" fillId="0" borderId="79" xfId="0" applyNumberFormat="1" applyFont="1" applyBorder="1" applyAlignment="1">
      <alignment vertical="center"/>
    </xf>
    <xf numFmtId="176" fontId="6" fillId="0" borderId="80" xfId="0" applyNumberFormat="1" applyFont="1" applyBorder="1" applyAlignment="1">
      <alignment vertical="center"/>
    </xf>
    <xf numFmtId="176" fontId="6" fillId="0" borderId="81" xfId="0" applyNumberFormat="1" applyFont="1" applyBorder="1" applyAlignment="1">
      <alignment vertical="center"/>
    </xf>
    <xf numFmtId="176" fontId="6" fillId="0" borderId="59" xfId="0" applyNumberFormat="1" applyFont="1" applyBorder="1" applyAlignment="1">
      <alignment vertical="center"/>
    </xf>
    <xf numFmtId="176" fontId="6" fillId="0" borderId="39" xfId="0" applyNumberFormat="1" applyFont="1" applyBorder="1" applyAlignment="1">
      <alignment vertical="center"/>
    </xf>
    <xf numFmtId="0" fontId="4" fillId="0" borderId="0" xfId="0" applyFont="1" applyAlignment="1">
      <alignment vertical="center"/>
    </xf>
    <xf numFmtId="0" fontId="3" fillId="0" borderId="0" xfId="0" applyFont="1" applyAlignment="1">
      <alignment vertical="center"/>
    </xf>
    <xf numFmtId="0" fontId="3" fillId="0" borderId="82" xfId="0" applyFont="1" applyBorder="1" applyAlignment="1">
      <alignment vertical="center"/>
    </xf>
    <xf numFmtId="0" fontId="3" fillId="0" borderId="83" xfId="0" applyFont="1" applyBorder="1" applyAlignment="1">
      <alignment vertical="center"/>
    </xf>
    <xf numFmtId="0" fontId="3" fillId="0" borderId="84" xfId="0" applyFont="1" applyBorder="1" applyAlignment="1">
      <alignment vertical="center"/>
    </xf>
    <xf numFmtId="0" fontId="3" fillId="0" borderId="85" xfId="0" applyFont="1" applyBorder="1" applyAlignment="1">
      <alignment vertical="center"/>
    </xf>
    <xf numFmtId="0" fontId="3" fillId="0" borderId="86" xfId="0" applyFont="1" applyBorder="1" applyAlignment="1">
      <alignment vertical="center"/>
    </xf>
    <xf numFmtId="0" fontId="3" fillId="0" borderId="87" xfId="0" applyFont="1" applyBorder="1" applyAlignment="1">
      <alignment vertical="center"/>
    </xf>
    <xf numFmtId="0" fontId="3" fillId="0" borderId="0" xfId="0" applyFont="1" applyBorder="1" applyAlignment="1">
      <alignment vertical="center"/>
    </xf>
    <xf numFmtId="0" fontId="3" fillId="0" borderId="88" xfId="0" applyFont="1" applyBorder="1" applyAlignment="1">
      <alignment vertical="center"/>
    </xf>
    <xf numFmtId="0" fontId="3" fillId="0" borderId="63" xfId="0" applyFont="1" applyBorder="1" applyAlignment="1">
      <alignment vertical="center"/>
    </xf>
    <xf numFmtId="0" fontId="3" fillId="0" borderId="89" xfId="0" applyFont="1" applyBorder="1" applyAlignment="1">
      <alignment vertical="center"/>
    </xf>
    <xf numFmtId="0" fontId="3" fillId="0" borderId="90" xfId="0" applyFont="1" applyBorder="1" applyAlignment="1">
      <alignment vertical="center"/>
    </xf>
    <xf numFmtId="0" fontId="3" fillId="0" borderId="91" xfId="0" applyFont="1" applyBorder="1" applyAlignment="1">
      <alignment vertical="center"/>
    </xf>
    <xf numFmtId="0" fontId="3" fillId="0" borderId="92" xfId="0" applyFont="1" applyBorder="1" applyAlignment="1">
      <alignment vertical="center"/>
    </xf>
    <xf numFmtId="0" fontId="3" fillId="0" borderId="93" xfId="0" applyFont="1" applyBorder="1" applyAlignment="1">
      <alignment vertical="center"/>
    </xf>
    <xf numFmtId="0" fontId="3" fillId="0" borderId="8" xfId="0" applyFont="1" applyBorder="1" applyAlignment="1">
      <alignment vertical="center"/>
    </xf>
    <xf numFmtId="0" fontId="3" fillId="0" borderId="44" xfId="0" applyFont="1" applyBorder="1" applyAlignment="1">
      <alignment vertical="center"/>
    </xf>
    <xf numFmtId="0" fontId="2" fillId="0" borderId="8" xfId="0" applyFont="1" applyBorder="1" applyAlignment="1">
      <alignment horizontal="right" vertical="center"/>
    </xf>
    <xf numFmtId="0" fontId="2" fillId="0" borderId="71" xfId="0" applyFont="1" applyBorder="1" applyAlignment="1">
      <alignment horizontal="right" vertical="center"/>
    </xf>
    <xf numFmtId="0" fontId="2" fillId="0" borderId="0" xfId="0" applyFont="1" applyBorder="1" applyAlignment="1">
      <alignment horizontal="right" vertical="center"/>
    </xf>
    <xf numFmtId="0" fontId="2" fillId="0" borderId="94" xfId="0" applyFont="1" applyBorder="1" applyAlignment="1">
      <alignment horizontal="right" vertical="center"/>
    </xf>
    <xf numFmtId="0" fontId="2" fillId="0" borderId="95" xfId="0" applyFont="1" applyBorder="1" applyAlignment="1">
      <alignment horizontal="right" vertical="center"/>
    </xf>
    <xf numFmtId="0" fontId="2" fillId="0" borderId="96" xfId="0" applyFont="1" applyBorder="1" applyAlignment="1">
      <alignment horizontal="right" vertical="center"/>
    </xf>
    <xf numFmtId="0" fontId="3" fillId="0" borderId="97" xfId="0" applyFont="1" applyBorder="1" applyAlignment="1">
      <alignment horizontal="center" vertical="center"/>
    </xf>
    <xf numFmtId="0" fontId="3" fillId="0" borderId="67" xfId="0" applyFont="1" applyBorder="1" applyAlignment="1">
      <alignment vertical="center"/>
    </xf>
    <xf numFmtId="0" fontId="3" fillId="0" borderId="3" xfId="0" applyFont="1" applyBorder="1" applyAlignment="1">
      <alignment vertical="center"/>
    </xf>
    <xf numFmtId="0" fontId="2" fillId="0" borderId="3" xfId="0" applyFont="1" applyBorder="1" applyAlignment="1">
      <alignment vertical="center"/>
    </xf>
    <xf numFmtId="38" fontId="3" fillId="0" borderId="98" xfId="678" applyNumberFormat="1" applyFont="1" applyFill="1" applyBorder="1" applyAlignment="1" applyProtection="1">
      <alignment vertical="center"/>
      <protection locked="0"/>
    </xf>
    <xf numFmtId="38" fontId="3" fillId="0" borderId="99" xfId="678" applyNumberFormat="1" applyFont="1" applyFill="1" applyBorder="1" applyAlignment="1" applyProtection="1">
      <alignment vertical="center"/>
      <protection locked="0"/>
    </xf>
    <xf numFmtId="38" fontId="3" fillId="0" borderId="3" xfId="678" applyNumberFormat="1" applyFont="1" applyFill="1" applyBorder="1" applyAlignment="1" applyProtection="1">
      <alignment vertical="center"/>
      <protection locked="0"/>
    </xf>
    <xf numFmtId="0" fontId="3" fillId="0" borderId="100" xfId="0" applyFont="1" applyBorder="1" applyAlignment="1">
      <alignment horizontal="center" vertical="center"/>
    </xf>
    <xf numFmtId="38" fontId="3" fillId="0" borderId="98" xfId="678" applyNumberFormat="1" applyFont="1" applyBorder="1" applyAlignment="1">
      <alignment vertical="center"/>
    </xf>
    <xf numFmtId="38" fontId="3" fillId="0" borderId="3" xfId="678" applyNumberFormat="1" applyFont="1" applyBorder="1" applyAlignment="1">
      <alignment vertical="center"/>
    </xf>
    <xf numFmtId="38" fontId="3" fillId="2" borderId="101" xfId="678" applyNumberFormat="1" applyFont="1" applyFill="1" applyBorder="1" applyAlignment="1">
      <alignment vertical="center"/>
    </xf>
    <xf numFmtId="0" fontId="3" fillId="0" borderId="87" xfId="0" applyFont="1" applyBorder="1" applyAlignment="1">
      <alignment horizontal="center" vertical="center"/>
    </xf>
    <xf numFmtId="0" fontId="3" fillId="0" borderId="95" xfId="0" applyFont="1" applyBorder="1" applyAlignment="1">
      <alignment vertical="center"/>
    </xf>
    <xf numFmtId="0" fontId="3" fillId="0" borderId="102"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vertical="center"/>
    </xf>
    <xf numFmtId="38" fontId="3" fillId="0" borderId="103" xfId="678" applyNumberFormat="1" applyFont="1" applyBorder="1" applyAlignment="1" applyProtection="1">
      <alignment vertical="center"/>
      <protection locked="0"/>
    </xf>
    <xf numFmtId="38" fontId="3" fillId="0" borderId="61" xfId="678" applyNumberFormat="1" applyFont="1" applyBorder="1" applyAlignment="1" applyProtection="1">
      <alignment vertical="center"/>
      <protection locked="0"/>
    </xf>
    <xf numFmtId="38" fontId="3" fillId="0" borderId="1" xfId="678" applyNumberFormat="1" applyFont="1" applyBorder="1" applyAlignment="1" applyProtection="1">
      <alignment vertical="center"/>
      <protection locked="0"/>
    </xf>
    <xf numFmtId="0" fontId="3" fillId="0" borderId="91" xfId="0" applyFont="1" applyBorder="1" applyAlignment="1">
      <alignment horizontal="center" vertical="center"/>
    </xf>
    <xf numFmtId="0" fontId="2" fillId="0" borderId="7" xfId="0" applyFont="1" applyBorder="1" applyAlignment="1">
      <alignment vertical="center"/>
    </xf>
    <xf numFmtId="38" fontId="3" fillId="0" borderId="8" xfId="678" applyNumberFormat="1" applyFont="1" applyBorder="1" applyAlignment="1">
      <alignment vertical="center"/>
    </xf>
    <xf numFmtId="38" fontId="3" fillId="0" borderId="0" xfId="678" applyNumberFormat="1" applyFont="1" applyBorder="1" applyAlignment="1">
      <alignment vertical="center"/>
    </xf>
    <xf numFmtId="38" fontId="3" fillId="2" borderId="104" xfId="678" applyNumberFormat="1" applyFont="1" applyFill="1" applyBorder="1" applyAlignment="1">
      <alignment vertical="center"/>
    </xf>
    <xf numFmtId="0" fontId="2" fillId="0" borderId="0" xfId="0" applyFont="1" applyBorder="1" applyAlignment="1">
      <alignment vertical="center"/>
    </xf>
    <xf numFmtId="38" fontId="3" fillId="2" borderId="8" xfId="678" applyNumberFormat="1" applyFont="1" applyFill="1" applyBorder="1" applyAlignment="1">
      <alignment vertical="center"/>
    </xf>
    <xf numFmtId="38" fontId="3" fillId="2" borderId="44" xfId="678" applyNumberFormat="1" applyFont="1" applyFill="1" applyBorder="1" applyAlignment="1">
      <alignment vertical="center"/>
    </xf>
    <xf numFmtId="38" fontId="3" fillId="2" borderId="0" xfId="678" applyNumberFormat="1" applyFont="1" applyFill="1" applyBorder="1" applyAlignment="1">
      <alignment vertical="center"/>
    </xf>
    <xf numFmtId="0" fontId="2" fillId="0" borderId="89" xfId="0" applyFont="1" applyBorder="1" applyAlignment="1">
      <alignment vertical="center"/>
    </xf>
    <xf numFmtId="38" fontId="3" fillId="0" borderId="88" xfId="678" applyNumberFormat="1" applyFont="1" applyBorder="1" applyAlignment="1" applyProtection="1">
      <alignment vertical="center"/>
      <protection locked="0"/>
    </xf>
    <xf numFmtId="38" fontId="3" fillId="0" borderId="63" xfId="678" applyNumberFormat="1" applyFont="1" applyBorder="1" applyAlignment="1" applyProtection="1">
      <alignment vertical="center"/>
      <protection locked="0"/>
    </xf>
    <xf numFmtId="38" fontId="3" fillId="0" borderId="89" xfId="678" applyNumberFormat="1" applyFont="1" applyBorder="1" applyAlignment="1" applyProtection="1">
      <alignment vertical="center"/>
      <protection locked="0"/>
    </xf>
    <xf numFmtId="0" fontId="2" fillId="0" borderId="105" xfId="0" applyFont="1" applyBorder="1" applyAlignment="1">
      <alignment vertical="center"/>
    </xf>
    <xf numFmtId="0" fontId="3" fillId="0" borderId="106" xfId="0" applyFont="1" applyBorder="1" applyAlignment="1">
      <alignment vertical="center"/>
    </xf>
    <xf numFmtId="0" fontId="3" fillId="0" borderId="2" xfId="0" applyFont="1" applyBorder="1" applyAlignment="1">
      <alignment vertical="center"/>
    </xf>
    <xf numFmtId="0" fontId="2" fillId="0" borderId="2" xfId="0" applyFont="1" applyBorder="1" applyAlignment="1">
      <alignment vertical="center"/>
    </xf>
    <xf numFmtId="38" fontId="3" fillId="2" borderId="103" xfId="678" applyNumberFormat="1" applyFont="1" applyFill="1" applyBorder="1" applyAlignment="1">
      <alignment vertical="center"/>
    </xf>
    <xf numFmtId="38" fontId="3" fillId="2" borderId="61" xfId="678" applyNumberFormat="1" applyFont="1" applyFill="1" applyBorder="1" applyAlignment="1">
      <alignment vertical="center"/>
    </xf>
    <xf numFmtId="38" fontId="3" fillId="2" borderId="1" xfId="678" applyNumberFormat="1" applyFont="1" applyFill="1" applyBorder="1" applyAlignment="1">
      <alignment vertical="center"/>
    </xf>
    <xf numFmtId="0" fontId="3" fillId="0" borderId="87" xfId="0" quotePrefix="1" applyFont="1" applyBorder="1" applyAlignment="1">
      <alignment horizontal="center" vertical="center"/>
    </xf>
    <xf numFmtId="38" fontId="3" fillId="0" borderId="107" xfId="678" applyNumberFormat="1" applyFont="1" applyBorder="1" applyAlignment="1">
      <alignment vertical="center"/>
    </xf>
    <xf numFmtId="38" fontId="3" fillId="0" borderId="2" xfId="678" applyNumberFormat="1" applyFont="1" applyBorder="1" applyAlignment="1">
      <alignment vertical="center"/>
    </xf>
    <xf numFmtId="38" fontId="3" fillId="2" borderId="108" xfId="678" applyNumberFormat="1" applyFont="1" applyFill="1" applyBorder="1" applyAlignment="1">
      <alignment vertical="center"/>
    </xf>
    <xf numFmtId="38" fontId="3" fillId="0" borderId="107" xfId="678" applyNumberFormat="1" applyFont="1" applyBorder="1" applyAlignment="1" applyProtection="1">
      <alignment vertical="center"/>
      <protection locked="0"/>
    </xf>
    <xf numFmtId="38" fontId="3" fillId="0" borderId="80" xfId="678" applyNumberFormat="1" applyFont="1" applyBorder="1" applyAlignment="1" applyProtection="1">
      <alignment vertical="center"/>
      <protection locked="0"/>
    </xf>
    <xf numFmtId="38" fontId="3" fillId="0" borderId="2" xfId="678" applyNumberFormat="1" applyFont="1" applyBorder="1" applyAlignment="1" applyProtection="1">
      <alignment vertical="center"/>
      <protection locked="0"/>
    </xf>
    <xf numFmtId="38" fontId="3" fillId="0" borderId="1" xfId="678" applyNumberFormat="1" applyFont="1" applyBorder="1" applyAlignment="1">
      <alignment vertical="center"/>
    </xf>
    <xf numFmtId="38" fontId="3" fillId="2" borderId="109" xfId="678" applyNumberFormat="1" applyFont="1" applyFill="1" applyBorder="1" applyAlignment="1">
      <alignment vertical="center"/>
    </xf>
    <xf numFmtId="38" fontId="3" fillId="0" borderId="88" xfId="678" applyNumberFormat="1" applyFont="1" applyBorder="1" applyAlignment="1">
      <alignment vertical="center"/>
    </xf>
    <xf numFmtId="38" fontId="3" fillId="0" borderId="89" xfId="678" applyNumberFormat="1" applyFont="1" applyBorder="1" applyAlignment="1">
      <alignment vertical="center"/>
    </xf>
    <xf numFmtId="38" fontId="3" fillId="2" borderId="110" xfId="678" applyNumberFormat="1" applyFont="1" applyFill="1" applyBorder="1" applyAlignment="1">
      <alignment vertical="center"/>
    </xf>
    <xf numFmtId="0" fontId="0" fillId="0" borderId="83" xfId="0" applyBorder="1" applyAlignment="1">
      <alignment vertical="center"/>
    </xf>
    <xf numFmtId="0" fontId="3" fillId="0" borderId="111" xfId="0" applyFont="1" applyBorder="1" applyAlignment="1">
      <alignment vertical="center"/>
    </xf>
    <xf numFmtId="0" fontId="3" fillId="0" borderId="112" xfId="0" applyFont="1" applyBorder="1" applyAlignment="1">
      <alignment vertical="center"/>
    </xf>
    <xf numFmtId="0" fontId="0" fillId="0" borderId="0" xfId="0" applyBorder="1" applyAlignment="1">
      <alignment vertical="center"/>
    </xf>
    <xf numFmtId="0" fontId="3" fillId="0" borderId="113" xfId="0" applyFont="1" applyBorder="1" applyAlignment="1">
      <alignment vertical="center"/>
    </xf>
    <xf numFmtId="0" fontId="3" fillId="0" borderId="114" xfId="0" applyFont="1" applyBorder="1" applyAlignment="1">
      <alignment vertical="center"/>
    </xf>
    <xf numFmtId="0" fontId="2" fillId="0" borderId="114" xfId="0" applyFont="1" applyBorder="1" applyAlignment="1">
      <alignment vertical="center"/>
    </xf>
    <xf numFmtId="38" fontId="3" fillId="2" borderId="88" xfId="678" applyNumberFormat="1" applyFont="1" applyFill="1" applyBorder="1" applyAlignment="1">
      <alignment vertical="center"/>
    </xf>
    <xf numFmtId="38" fontId="3" fillId="2" borderId="72" xfId="678" applyNumberFormat="1" applyFont="1" applyFill="1" applyBorder="1" applyAlignment="1">
      <alignment vertical="center"/>
    </xf>
    <xf numFmtId="38" fontId="3" fillId="2" borderId="115" xfId="678" applyNumberFormat="1" applyFont="1" applyFill="1" applyBorder="1" applyAlignment="1">
      <alignment vertical="center"/>
    </xf>
    <xf numFmtId="0" fontId="3" fillId="0" borderId="116" xfId="0" applyFont="1" applyBorder="1" applyAlignment="1">
      <alignment horizontal="center" vertical="center"/>
    </xf>
    <xf numFmtId="38" fontId="3" fillId="2" borderId="117" xfId="678" applyNumberFormat="1" applyFont="1" applyFill="1" applyBorder="1" applyAlignment="1">
      <alignment vertical="center"/>
    </xf>
    <xf numFmtId="38" fontId="3" fillId="2" borderId="113" xfId="678" applyNumberFormat="1" applyFont="1" applyFill="1" applyBorder="1" applyAlignment="1">
      <alignment vertical="center"/>
    </xf>
    <xf numFmtId="38" fontId="3" fillId="2" borderId="118" xfId="678" applyNumberFormat="1" applyFont="1" applyFill="1" applyBorder="1" applyAlignment="1">
      <alignment vertical="center"/>
    </xf>
    <xf numFmtId="0" fontId="0" fillId="0" borderId="5" xfId="0" applyBorder="1" applyAlignment="1">
      <alignment vertical="center"/>
    </xf>
    <xf numFmtId="0" fontId="3" fillId="0" borderId="5" xfId="0" applyFont="1" applyBorder="1" applyAlignment="1">
      <alignment vertical="center"/>
    </xf>
    <xf numFmtId="0" fontId="2" fillId="0" borderId="6" xfId="0" applyFont="1" applyBorder="1" applyAlignment="1">
      <alignment horizontal="right" vertical="center"/>
    </xf>
    <xf numFmtId="0" fontId="2" fillId="0" borderId="119" xfId="0" applyFont="1" applyBorder="1" applyAlignment="1">
      <alignment horizontal="right" vertical="center"/>
    </xf>
    <xf numFmtId="38" fontId="3" fillId="0" borderId="98" xfId="678" applyNumberFormat="1" applyFont="1" applyBorder="1" applyAlignment="1" applyProtection="1">
      <alignment vertical="center"/>
      <protection locked="0"/>
    </xf>
    <xf numFmtId="38" fontId="3" fillId="0" borderId="99" xfId="678" applyNumberFormat="1" applyFont="1" applyBorder="1" applyAlignment="1" applyProtection="1">
      <alignment vertical="center"/>
      <protection locked="0"/>
    </xf>
    <xf numFmtId="38" fontId="3" fillId="2" borderId="99" xfId="678" applyNumberFormat="1" applyFont="1" applyFill="1" applyBorder="1" applyAlignment="1">
      <alignment vertical="center"/>
    </xf>
    <xf numFmtId="38" fontId="3" fillId="0" borderId="67" xfId="678" applyNumberFormat="1" applyFont="1" applyBorder="1" applyAlignment="1" applyProtection="1">
      <alignment vertical="center"/>
      <protection locked="0"/>
    </xf>
    <xf numFmtId="38" fontId="3" fillId="0" borderId="120" xfId="678" applyNumberFormat="1" applyFont="1" applyBorder="1" applyAlignment="1" applyProtection="1">
      <alignment vertical="center"/>
      <protection locked="0"/>
    </xf>
    <xf numFmtId="0" fontId="3" fillId="0" borderId="3" xfId="0" applyFont="1" applyBorder="1" applyAlignment="1">
      <alignment horizontal="center" vertical="center"/>
    </xf>
    <xf numFmtId="38" fontId="0" fillId="0" borderId="98" xfId="0" applyNumberFormat="1" applyFill="1" applyBorder="1" applyAlignment="1">
      <alignment vertical="center"/>
    </xf>
    <xf numFmtId="38" fontId="0" fillId="0" borderId="3" xfId="0" applyNumberFormat="1" applyFill="1" applyBorder="1" applyAlignment="1">
      <alignment vertical="center"/>
    </xf>
    <xf numFmtId="38" fontId="0" fillId="0" borderId="121" xfId="0" applyNumberFormat="1" applyFill="1" applyBorder="1" applyAlignment="1">
      <alignment vertical="center"/>
    </xf>
    <xf numFmtId="38" fontId="0" fillId="0" borderId="101" xfId="0" applyNumberFormat="1" applyFill="1" applyBorder="1" applyAlignment="1">
      <alignment vertical="center"/>
    </xf>
    <xf numFmtId="38" fontId="3" fillId="0" borderId="102" xfId="678" applyNumberFormat="1" applyFont="1" applyBorder="1" applyAlignment="1" applyProtection="1">
      <alignment vertical="center"/>
      <protection locked="0"/>
    </xf>
    <xf numFmtId="38" fontId="3" fillId="0" borderId="122" xfId="678" applyNumberFormat="1" applyFont="1" applyBorder="1" applyAlignment="1" applyProtection="1">
      <alignment vertical="center"/>
      <protection locked="0"/>
    </xf>
    <xf numFmtId="0" fontId="3" fillId="0" borderId="0" xfId="0" applyFont="1" applyBorder="1" applyAlignment="1">
      <alignment horizontal="center" vertical="center"/>
    </xf>
    <xf numFmtId="38" fontId="0" fillId="0" borderId="107" xfId="0" applyNumberFormat="1" applyFill="1" applyBorder="1" applyAlignment="1">
      <alignment vertical="center"/>
    </xf>
    <xf numFmtId="38" fontId="0" fillId="0" borderId="2" xfId="0" applyNumberFormat="1" applyFill="1" applyBorder="1" applyAlignment="1">
      <alignment vertical="center"/>
    </xf>
    <xf numFmtId="38" fontId="0" fillId="0" borderId="123" xfId="0" applyNumberFormat="1" applyFill="1" applyBorder="1" applyAlignment="1">
      <alignment vertical="center"/>
    </xf>
    <xf numFmtId="38" fontId="0" fillId="0" borderId="108" xfId="0" applyNumberFormat="1" applyFill="1" applyBorder="1" applyAlignment="1">
      <alignment vertical="center"/>
    </xf>
    <xf numFmtId="38" fontId="3" fillId="2" borderId="95" xfId="678" applyNumberFormat="1" applyFont="1" applyFill="1" applyBorder="1" applyAlignment="1">
      <alignment vertical="center"/>
    </xf>
    <xf numFmtId="38" fontId="3" fillId="2" borderId="122" xfId="678" applyNumberFormat="1" applyFont="1" applyFill="1" applyBorder="1" applyAlignment="1">
      <alignment vertical="center"/>
    </xf>
    <xf numFmtId="38" fontId="3" fillId="0" borderId="75" xfId="0" applyNumberFormat="1" applyFont="1" applyBorder="1" applyAlignment="1">
      <alignment vertical="center"/>
    </xf>
    <xf numFmtId="38" fontId="3" fillId="0" borderId="61" xfId="0" applyNumberFormat="1" applyFont="1" applyBorder="1" applyAlignment="1">
      <alignment vertical="center"/>
    </xf>
    <xf numFmtId="38" fontId="3" fillId="2" borderId="102" xfId="0" applyNumberFormat="1" applyFont="1" applyFill="1" applyBorder="1" applyAlignment="1">
      <alignment vertical="center"/>
    </xf>
    <xf numFmtId="38" fontId="3" fillId="0" borderId="122" xfId="0" applyNumberFormat="1" applyFont="1" applyFill="1" applyBorder="1" applyAlignment="1">
      <alignment vertical="center"/>
    </xf>
    <xf numFmtId="38" fontId="3" fillId="0" borderId="102" xfId="0" applyNumberFormat="1" applyFont="1" applyFill="1" applyBorder="1" applyAlignment="1">
      <alignment vertical="center"/>
    </xf>
    <xf numFmtId="38" fontId="3" fillId="0" borderId="124" xfId="0" applyNumberFormat="1" applyFont="1" applyFill="1" applyBorder="1" applyAlignment="1">
      <alignment vertical="center"/>
    </xf>
    <xf numFmtId="38" fontId="3" fillId="2" borderId="63" xfId="678" applyNumberFormat="1" applyFont="1" applyFill="1" applyBorder="1" applyAlignment="1">
      <alignment vertical="center"/>
    </xf>
    <xf numFmtId="38" fontId="3" fillId="0" borderId="92" xfId="678" applyNumberFormat="1" applyFont="1" applyBorder="1" applyAlignment="1" applyProtection="1">
      <alignment vertical="center"/>
      <protection locked="0"/>
    </xf>
    <xf numFmtId="38" fontId="3" fillId="0" borderId="88" xfId="0" applyNumberFormat="1" applyFont="1" applyFill="1" applyBorder="1" applyAlignment="1">
      <alignment vertical="center"/>
    </xf>
    <xf numFmtId="38" fontId="3" fillId="0" borderId="89" xfId="0" applyNumberFormat="1" applyFont="1" applyFill="1" applyBorder="1" applyAlignment="1">
      <alignment vertical="center"/>
    </xf>
    <xf numFmtId="38" fontId="3" fillId="0" borderId="125" xfId="0" applyNumberFormat="1" applyFont="1" applyFill="1" applyBorder="1" applyAlignment="1">
      <alignment vertical="center"/>
    </xf>
    <xf numFmtId="38" fontId="3" fillId="0" borderId="110" xfId="0" applyNumberFormat="1" applyFont="1" applyFill="1" applyBorder="1" applyAlignment="1">
      <alignment vertical="center"/>
    </xf>
    <xf numFmtId="38" fontId="3" fillId="0" borderId="107" xfId="0" applyNumberFormat="1" applyFont="1" applyFill="1" applyBorder="1" applyAlignment="1">
      <alignment vertical="center"/>
    </xf>
    <xf numFmtId="38" fontId="3" fillId="0" borderId="2" xfId="0" applyNumberFormat="1" applyFont="1" applyFill="1" applyBorder="1" applyAlignment="1">
      <alignment vertical="center"/>
    </xf>
    <xf numFmtId="38" fontId="3" fillId="0" borderId="123" xfId="0" applyNumberFormat="1" applyFont="1" applyFill="1" applyBorder="1" applyAlignment="1">
      <alignment vertical="center"/>
    </xf>
    <xf numFmtId="38" fontId="3" fillId="0" borderId="108" xfId="0" applyNumberFormat="1" applyFont="1" applyFill="1" applyBorder="1" applyAlignment="1">
      <alignment vertical="center"/>
    </xf>
    <xf numFmtId="0" fontId="2" fillId="0" borderId="126" xfId="0" applyFont="1" applyBorder="1" applyAlignment="1">
      <alignment vertical="center"/>
    </xf>
    <xf numFmtId="38" fontId="3" fillId="0" borderId="8" xfId="0" applyNumberFormat="1" applyFont="1" applyFill="1" applyBorder="1" applyAlignment="1">
      <alignment vertical="center"/>
    </xf>
    <xf numFmtId="38" fontId="3" fillId="0" borderId="0" xfId="0" applyNumberFormat="1" applyFont="1" applyFill="1" applyBorder="1" applyAlignment="1">
      <alignment vertical="center"/>
    </xf>
    <xf numFmtId="38" fontId="3" fillId="0" borderId="127" xfId="0" applyNumberFormat="1" applyFont="1" applyFill="1" applyBorder="1" applyAlignment="1">
      <alignment vertical="center"/>
    </xf>
    <xf numFmtId="38" fontId="3" fillId="0" borderId="104" xfId="0" applyNumberFormat="1" applyFont="1" applyFill="1" applyBorder="1" applyAlignment="1">
      <alignment vertical="center"/>
    </xf>
    <xf numFmtId="38" fontId="3" fillId="2" borderId="102" xfId="678" applyNumberFormat="1" applyFont="1" applyFill="1" applyBorder="1" applyAlignment="1">
      <alignment vertical="center"/>
    </xf>
    <xf numFmtId="0" fontId="2" fillId="0" borderId="128" xfId="0" applyFont="1" applyBorder="1" applyAlignment="1">
      <alignment vertical="center"/>
    </xf>
    <xf numFmtId="38" fontId="3" fillId="0" borderId="103" xfId="0" applyNumberFormat="1" applyFont="1" applyFill="1" applyBorder="1" applyAlignment="1">
      <alignment vertical="center"/>
    </xf>
    <xf numFmtId="38" fontId="3" fillId="2" borderId="1" xfId="0" applyNumberFormat="1" applyFont="1" applyFill="1" applyBorder="1" applyAlignment="1">
      <alignment vertical="center"/>
    </xf>
    <xf numFmtId="38" fontId="3" fillId="0" borderId="1" xfId="0" applyNumberFormat="1" applyFont="1" applyFill="1" applyBorder="1" applyAlignment="1">
      <alignment vertical="center"/>
    </xf>
    <xf numFmtId="38" fontId="3" fillId="0" borderId="109" xfId="0" applyNumberFormat="1" applyFont="1" applyFill="1" applyBorder="1" applyAlignment="1">
      <alignment vertical="center"/>
    </xf>
    <xf numFmtId="38" fontId="3" fillId="0" borderId="8" xfId="0" applyNumberFormat="1" applyFont="1" applyBorder="1" applyAlignment="1">
      <alignment vertical="center"/>
    </xf>
    <xf numFmtId="38" fontId="3" fillId="0" borderId="0" xfId="0" applyNumberFormat="1" applyFont="1" applyBorder="1" applyAlignment="1">
      <alignment vertical="center"/>
    </xf>
    <xf numFmtId="38" fontId="3" fillId="0" borderId="107" xfId="0" applyNumberFormat="1" applyFont="1" applyBorder="1" applyAlignment="1">
      <alignment vertical="center"/>
    </xf>
    <xf numFmtId="38" fontId="3" fillId="0" borderId="2" xfId="0" applyNumberFormat="1" applyFont="1" applyBorder="1" applyAlignment="1">
      <alignment vertical="center"/>
    </xf>
    <xf numFmtId="38" fontId="3" fillId="0" borderId="103" xfId="0" applyNumberFormat="1" applyFont="1" applyBorder="1" applyAlignment="1">
      <alignment vertical="center"/>
    </xf>
    <xf numFmtId="38" fontId="3" fillId="0" borderId="1" xfId="0" applyNumberFormat="1" applyFont="1" applyBorder="1" applyAlignment="1">
      <alignment vertical="center"/>
    </xf>
    <xf numFmtId="38" fontId="3" fillId="0" borderId="90" xfId="0" applyNumberFormat="1" applyFont="1" applyFill="1" applyBorder="1" applyAlignment="1">
      <alignment vertical="center"/>
    </xf>
    <xf numFmtId="38" fontId="3" fillId="2" borderId="75" xfId="0" applyNumberFormat="1" applyFont="1" applyFill="1" applyBorder="1" applyAlignment="1">
      <alignment vertical="center"/>
    </xf>
    <xf numFmtId="38" fontId="3" fillId="2" borderId="61" xfId="0" applyNumberFormat="1" applyFont="1" applyFill="1" applyBorder="1" applyAlignment="1">
      <alignment vertical="center"/>
    </xf>
    <xf numFmtId="38" fontId="3" fillId="2" borderId="124" xfId="0" applyNumberFormat="1" applyFont="1" applyFill="1" applyBorder="1" applyAlignment="1">
      <alignment vertical="center"/>
    </xf>
    <xf numFmtId="38" fontId="3" fillId="0" borderId="88" xfId="0" applyNumberFormat="1" applyFont="1" applyBorder="1" applyAlignment="1">
      <alignment vertical="center"/>
    </xf>
    <xf numFmtId="38" fontId="3" fillId="0" borderId="89" xfId="0" applyNumberFormat="1" applyFont="1" applyBorder="1" applyAlignment="1">
      <alignment vertical="center"/>
    </xf>
    <xf numFmtId="0" fontId="3" fillId="0" borderId="0" xfId="0" quotePrefix="1" applyFont="1" applyBorder="1" applyAlignment="1">
      <alignment horizontal="center" vertical="center"/>
    </xf>
    <xf numFmtId="0" fontId="3" fillId="0" borderId="129" xfId="0" applyFont="1" applyBorder="1" applyAlignment="1">
      <alignment horizontal="center" vertical="center"/>
    </xf>
    <xf numFmtId="0" fontId="3" fillId="0" borderId="130" xfId="0" applyFont="1" applyBorder="1" applyAlignment="1">
      <alignment vertical="center"/>
    </xf>
    <xf numFmtId="0" fontId="3" fillId="0" borderId="131" xfId="0" applyFont="1" applyBorder="1" applyAlignment="1">
      <alignment vertical="center"/>
    </xf>
    <xf numFmtId="0" fontId="2" fillId="0" borderId="131" xfId="0" applyFont="1" applyBorder="1" applyAlignment="1">
      <alignment vertical="center"/>
    </xf>
    <xf numFmtId="38" fontId="3" fillId="2" borderId="132" xfId="678" applyNumberFormat="1" applyFont="1" applyFill="1" applyBorder="1" applyAlignment="1">
      <alignment vertical="center"/>
    </xf>
    <xf numFmtId="38" fontId="3" fillId="2" borderId="133" xfId="678" applyNumberFormat="1" applyFont="1" applyFill="1" applyBorder="1" applyAlignment="1">
      <alignment vertical="center"/>
    </xf>
    <xf numFmtId="38" fontId="3" fillId="2" borderId="131" xfId="678" applyNumberFormat="1" applyFont="1" applyFill="1" applyBorder="1" applyAlignment="1">
      <alignment vertical="center"/>
    </xf>
    <xf numFmtId="38" fontId="3" fillId="2" borderId="134" xfId="678" applyNumberFormat="1" applyFont="1" applyFill="1" applyBorder="1" applyAlignment="1">
      <alignment vertical="center"/>
    </xf>
    <xf numFmtId="0" fontId="3" fillId="0" borderId="135" xfId="0" applyFont="1" applyBorder="1" applyAlignment="1">
      <alignment horizontal="center" vertical="center"/>
    </xf>
    <xf numFmtId="38" fontId="3" fillId="2" borderId="136" xfId="0" applyNumberFormat="1" applyFont="1" applyFill="1" applyBorder="1" applyAlignment="1">
      <alignment vertical="center"/>
    </xf>
    <xf numFmtId="38" fontId="3" fillId="2" borderId="133" xfId="0" applyNumberFormat="1" applyFont="1" applyFill="1" applyBorder="1" applyAlignment="1">
      <alignment vertical="center"/>
    </xf>
    <xf numFmtId="38" fontId="3" fillId="2" borderId="130" xfId="0" applyNumberFormat="1" applyFont="1" applyFill="1" applyBorder="1" applyAlignment="1">
      <alignment vertical="center"/>
    </xf>
    <xf numFmtId="38" fontId="3" fillId="0" borderId="134" xfId="0" applyNumberFormat="1" applyFont="1" applyFill="1" applyBorder="1" applyAlignment="1">
      <alignment vertical="center"/>
    </xf>
    <xf numFmtId="38" fontId="3" fillId="2" borderId="137" xfId="0" applyNumberFormat="1" applyFont="1" applyFill="1" applyBorder="1" applyAlignment="1">
      <alignment vertical="center"/>
    </xf>
    <xf numFmtId="38" fontId="3" fillId="0" borderId="0" xfId="678" applyFont="1" applyFill="1" applyBorder="1" applyAlignment="1">
      <alignment vertical="center"/>
    </xf>
    <xf numFmtId="0" fontId="0" fillId="0" borderId="0" xfId="0"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horizontal="right" vertical="center"/>
    </xf>
    <xf numFmtId="38" fontId="3" fillId="2" borderId="3" xfId="678" applyNumberFormat="1" applyFont="1" applyFill="1" applyBorder="1" applyAlignment="1">
      <alignment vertical="center"/>
    </xf>
    <xf numFmtId="0" fontId="3" fillId="0" borderId="0" xfId="0" applyFont="1" applyFill="1" applyBorder="1" applyAlignment="1">
      <alignment horizontal="center" vertical="center"/>
    </xf>
    <xf numFmtId="38" fontId="3" fillId="2" borderId="89" xfId="678" applyNumberFormat="1" applyFont="1" applyFill="1" applyBorder="1" applyAlignment="1">
      <alignment vertical="center"/>
    </xf>
    <xf numFmtId="38" fontId="3" fillId="2" borderId="138" xfId="678" applyNumberFormat="1" applyFont="1" applyFill="1" applyBorder="1" applyAlignment="1">
      <alignment vertical="center"/>
    </xf>
    <xf numFmtId="0" fontId="0" fillId="0" borderId="135" xfId="0" applyBorder="1" applyAlignment="1">
      <alignment vertical="center"/>
    </xf>
    <xf numFmtId="0" fontId="3" fillId="0" borderId="135" xfId="0" applyFont="1" applyBorder="1" applyAlignment="1">
      <alignment vertical="center"/>
    </xf>
    <xf numFmtId="0" fontId="2" fillId="0" borderId="135" xfId="0" applyFont="1" applyBorder="1" applyAlignment="1">
      <alignment vertical="center"/>
    </xf>
    <xf numFmtId="38" fontId="3" fillId="0" borderId="135" xfId="678" applyFont="1" applyFill="1" applyBorder="1" applyAlignment="1">
      <alignment vertical="center"/>
    </xf>
    <xf numFmtId="0" fontId="0" fillId="0" borderId="135" xfId="0" applyBorder="1" applyAlignment="1">
      <alignment horizontal="center" vertical="center"/>
    </xf>
    <xf numFmtId="0" fontId="0" fillId="0" borderId="82" xfId="0" applyBorder="1" applyAlignment="1">
      <alignment vertical="center"/>
    </xf>
    <xf numFmtId="0" fontId="3" fillId="0" borderId="84" xfId="0" applyFont="1" applyBorder="1" applyAlignment="1">
      <alignment horizontal="center" vertical="center"/>
    </xf>
    <xf numFmtId="0" fontId="3" fillId="0" borderId="139" xfId="0" applyFont="1" applyBorder="1" applyAlignment="1">
      <alignment horizontal="center" vertical="center"/>
    </xf>
    <xf numFmtId="0" fontId="3" fillId="0" borderId="112" xfId="0" applyFont="1" applyBorder="1" applyAlignment="1">
      <alignment horizontal="center" vertical="center"/>
    </xf>
    <xf numFmtId="0" fontId="0" fillId="0" borderId="87" xfId="0" applyBorder="1" applyAlignment="1">
      <alignment vertical="center"/>
    </xf>
    <xf numFmtId="0" fontId="3" fillId="0" borderId="8" xfId="0" applyFont="1" applyBorder="1" applyAlignment="1">
      <alignment horizontal="center" vertical="center"/>
    </xf>
    <xf numFmtId="0" fontId="3" fillId="0" borderId="44" xfId="0" applyFont="1" applyBorder="1" applyAlignment="1">
      <alignment horizontal="center" vertical="center"/>
    </xf>
    <xf numFmtId="0" fontId="3" fillId="0" borderId="104" xfId="0" applyFont="1" applyBorder="1" applyAlignment="1">
      <alignment horizontal="center" vertical="center"/>
    </xf>
    <xf numFmtId="0" fontId="3" fillId="0" borderId="140" xfId="0" applyFont="1" applyBorder="1" applyAlignment="1">
      <alignment vertical="center"/>
    </xf>
    <xf numFmtId="0" fontId="3" fillId="0" borderId="74" xfId="0" applyFont="1" applyBorder="1" applyAlignment="1">
      <alignment horizontal="center" vertical="center"/>
    </xf>
    <xf numFmtId="0" fontId="0" fillId="0" borderId="141" xfId="0" applyBorder="1" applyAlignment="1">
      <alignment horizontal="center" vertical="center"/>
    </xf>
    <xf numFmtId="38" fontId="3" fillId="0" borderId="6" xfId="678" applyFont="1" applyBorder="1" applyAlignment="1">
      <alignment horizontal="center" vertical="center"/>
    </xf>
    <xf numFmtId="38" fontId="3" fillId="0" borderId="71" xfId="678" applyFont="1" applyBorder="1" applyAlignment="1">
      <alignment horizontal="center" vertical="center"/>
    </xf>
    <xf numFmtId="38" fontId="3" fillId="0" borderId="0" xfId="678" applyFont="1" applyAlignment="1">
      <alignment horizontal="center" vertical="center"/>
    </xf>
    <xf numFmtId="38" fontId="3" fillId="0" borderId="142" xfId="678" applyFont="1" applyBorder="1" applyAlignment="1">
      <alignment horizontal="center" vertical="center"/>
    </xf>
    <xf numFmtId="0" fontId="3" fillId="0" borderId="143" xfId="0" applyFont="1" applyBorder="1" applyAlignment="1">
      <alignment horizontal="center" vertical="center"/>
    </xf>
    <xf numFmtId="0" fontId="3" fillId="0" borderId="0" xfId="0" applyFont="1" applyAlignment="1">
      <alignment horizontal="center" vertical="center"/>
    </xf>
    <xf numFmtId="38" fontId="3" fillId="0" borderId="0" xfId="678" applyFont="1" applyBorder="1" applyAlignment="1">
      <alignment horizontal="center" vertical="center"/>
    </xf>
    <xf numFmtId="0" fontId="3" fillId="0" borderId="141" xfId="0" applyFont="1" applyBorder="1" applyAlignment="1">
      <alignment vertical="center"/>
    </xf>
    <xf numFmtId="0" fontId="3" fillId="0" borderId="6" xfId="0" applyFont="1" applyBorder="1" applyAlignment="1">
      <alignment horizontal="center" vertical="center"/>
    </xf>
    <xf numFmtId="0" fontId="3" fillId="0" borderId="71" xfId="0" applyFont="1" applyBorder="1" applyAlignment="1">
      <alignment horizontal="center" vertical="center"/>
    </xf>
    <xf numFmtId="0" fontId="3" fillId="0" borderId="144" xfId="0" applyFont="1" applyBorder="1" applyAlignment="1">
      <alignment horizontal="center" vertical="center"/>
    </xf>
    <xf numFmtId="38" fontId="3" fillId="2" borderId="98" xfId="678" applyNumberFormat="1" applyFont="1" applyFill="1" applyBorder="1" applyAlignment="1">
      <alignment vertical="center"/>
    </xf>
    <xf numFmtId="38" fontId="3" fillId="2" borderId="120" xfId="678" applyNumberFormat="1" applyFont="1" applyFill="1" applyBorder="1" applyAlignment="1">
      <alignment vertical="center"/>
    </xf>
    <xf numFmtId="38" fontId="3" fillId="2" borderId="145" xfId="678" applyNumberFormat="1" applyFont="1" applyFill="1" applyBorder="1" applyAlignment="1">
      <alignment vertical="center"/>
    </xf>
    <xf numFmtId="38" fontId="3" fillId="2" borderId="77" xfId="678" applyNumberFormat="1" applyFont="1" applyFill="1" applyBorder="1" applyAlignment="1">
      <alignment vertical="center"/>
    </xf>
    <xf numFmtId="38" fontId="3" fillId="2" borderId="146" xfId="678" applyNumberFormat="1" applyFont="1" applyFill="1" applyBorder="1" applyAlignment="1">
      <alignment vertical="center"/>
    </xf>
    <xf numFmtId="38" fontId="3" fillId="2" borderId="147" xfId="678" applyNumberFormat="1" applyFont="1" applyFill="1" applyBorder="1" applyAlignment="1">
      <alignment vertical="center"/>
    </xf>
    <xf numFmtId="38" fontId="3" fillId="2" borderId="124" xfId="678" applyNumberFormat="1" applyFont="1" applyFill="1" applyBorder="1" applyAlignment="1">
      <alignment vertical="center"/>
    </xf>
    <xf numFmtId="0" fontId="3" fillId="0" borderId="148" xfId="0" applyFont="1" applyBorder="1" applyAlignment="1">
      <alignment horizontal="center" vertical="center"/>
    </xf>
    <xf numFmtId="38" fontId="3" fillId="2" borderId="137" xfId="678" applyNumberFormat="1" applyFont="1" applyFill="1" applyBorder="1" applyAlignment="1">
      <alignment vertical="center"/>
    </xf>
    <xf numFmtId="0" fontId="3" fillId="0" borderId="149" xfId="0" applyFont="1" applyBorder="1" applyAlignment="1">
      <alignment horizontal="center" vertical="center"/>
    </xf>
    <xf numFmtId="38" fontId="3" fillId="2" borderId="136" xfId="678" applyNumberFormat="1" applyFont="1" applyFill="1" applyBorder="1" applyAlignment="1">
      <alignment vertical="center"/>
    </xf>
    <xf numFmtId="0" fontId="8" fillId="0" borderId="0" xfId="0" applyFont="1" applyAlignment="1">
      <alignment vertical="center"/>
    </xf>
    <xf numFmtId="0" fontId="5" fillId="0" borderId="0" xfId="0" applyFont="1" applyAlignment="1">
      <alignment vertical="center"/>
    </xf>
    <xf numFmtId="0" fontId="6" fillId="0" borderId="0" xfId="0" applyFont="1" applyAlignment="1">
      <alignment horizontal="right" vertical="center"/>
    </xf>
    <xf numFmtId="0" fontId="8" fillId="2" borderId="150" xfId="0" applyFont="1" applyFill="1" applyBorder="1" applyAlignment="1">
      <alignment vertical="center"/>
    </xf>
    <xf numFmtId="0" fontId="8" fillId="2" borderId="151" xfId="0" applyFont="1" applyFill="1" applyBorder="1" applyAlignment="1">
      <alignment horizontal="center" vertical="center"/>
    </xf>
    <xf numFmtId="0" fontId="8" fillId="0" borderId="0" xfId="0" applyFont="1" applyAlignment="1">
      <alignment horizontal="center" vertical="center"/>
    </xf>
    <xf numFmtId="0" fontId="8" fillId="2" borderId="19" xfId="0" applyFont="1" applyFill="1" applyBorder="1" applyAlignment="1">
      <alignment horizontal="center" vertical="center"/>
    </xf>
    <xf numFmtId="0" fontId="6" fillId="0" borderId="8" xfId="0" applyFont="1" applyBorder="1" applyAlignment="1">
      <alignment vertical="center"/>
    </xf>
    <xf numFmtId="0" fontId="6" fillId="0" borderId="0" xfId="0" applyFont="1" applyBorder="1" applyAlignment="1">
      <alignment vertical="center"/>
    </xf>
    <xf numFmtId="0" fontId="6" fillId="0" borderId="102" xfId="0" applyFont="1" applyBorder="1" applyAlignment="1">
      <alignment vertical="center"/>
    </xf>
    <xf numFmtId="0" fontId="6" fillId="0" borderId="1" xfId="0" applyFont="1" applyBorder="1" applyAlignment="1">
      <alignment vertical="center"/>
    </xf>
    <xf numFmtId="0" fontId="6" fillId="0" borderId="92" xfId="0" applyFont="1" applyBorder="1" applyAlignment="1">
      <alignment vertical="center"/>
    </xf>
    <xf numFmtId="0" fontId="6" fillId="0" borderId="95" xfId="0" applyFont="1" applyBorder="1" applyAlignment="1">
      <alignment vertical="center"/>
    </xf>
    <xf numFmtId="0" fontId="6" fillId="0" borderId="106" xfId="0" applyFont="1" applyBorder="1" applyAlignment="1">
      <alignment vertical="center"/>
    </xf>
    <xf numFmtId="0" fontId="6" fillId="0" borderId="89" xfId="0" applyFont="1" applyBorder="1" applyAlignment="1">
      <alignment vertical="center"/>
    </xf>
    <xf numFmtId="0" fontId="6" fillId="0" borderId="98" xfId="0" applyFont="1" applyBorder="1" applyAlignment="1">
      <alignment vertical="center"/>
    </xf>
    <xf numFmtId="0" fontId="6" fillId="0" borderId="152" xfId="0" applyFont="1" applyBorder="1" applyAlignment="1">
      <alignment vertical="center"/>
    </xf>
    <xf numFmtId="0" fontId="6" fillId="0" borderId="6" xfId="0" applyFont="1" applyBorder="1" applyAlignment="1">
      <alignment vertical="center"/>
    </xf>
    <xf numFmtId="0" fontId="6" fillId="0" borderId="113" xfId="0" applyFont="1" applyBorder="1" applyAlignment="1">
      <alignment vertical="center"/>
    </xf>
    <xf numFmtId="0" fontId="6" fillId="0" borderId="114" xfId="0" applyFont="1" applyBorder="1" applyAlignment="1">
      <alignment vertical="center"/>
    </xf>
    <xf numFmtId="0" fontId="6" fillId="0" borderId="66" xfId="0" applyFont="1" applyBorder="1" applyAlignment="1">
      <alignment vertical="center"/>
    </xf>
    <xf numFmtId="0" fontId="6" fillId="0" borderId="153" xfId="0" applyFont="1" applyBorder="1" applyAlignment="1">
      <alignment vertical="center"/>
    </xf>
    <xf numFmtId="0" fontId="6" fillId="0" borderId="74" xfId="0" applyFont="1" applyBorder="1" applyAlignment="1">
      <alignment vertical="center"/>
    </xf>
    <xf numFmtId="0" fontId="6" fillId="0" borderId="94" xfId="0" applyFont="1" applyBorder="1" applyAlignment="1">
      <alignment vertical="center"/>
    </xf>
    <xf numFmtId="0" fontId="6" fillId="0" borderId="5" xfId="0" applyFont="1" applyBorder="1" applyAlignment="1">
      <alignment vertical="center"/>
    </xf>
    <xf numFmtId="0" fontId="6" fillId="0" borderId="61" xfId="0" applyFont="1" applyBorder="1" applyAlignment="1">
      <alignment vertical="center"/>
    </xf>
    <xf numFmtId="0" fontId="6" fillId="0" borderId="2" xfId="0" applyFont="1" applyBorder="1" applyAlignment="1">
      <alignment vertical="center"/>
    </xf>
    <xf numFmtId="0" fontId="6" fillId="0" borderId="154" xfId="0" applyFont="1" applyBorder="1" applyAlignment="1">
      <alignment vertical="center"/>
    </xf>
    <xf numFmtId="0" fontId="6" fillId="0" borderId="70" xfId="0" applyFont="1" applyBorder="1" applyAlignment="1">
      <alignment vertical="center"/>
    </xf>
    <xf numFmtId="0" fontId="6" fillId="0" borderId="3" xfId="0" applyFont="1" applyBorder="1" applyAlignment="1">
      <alignment vertical="center"/>
    </xf>
    <xf numFmtId="0" fontId="6" fillId="0" borderId="69" xfId="0" applyFont="1" applyBorder="1" applyAlignment="1">
      <alignment vertical="center"/>
    </xf>
    <xf numFmtId="0" fontId="6" fillId="0" borderId="150" xfId="0" applyFont="1" applyBorder="1" applyAlignment="1">
      <alignment horizontal="center" vertical="center"/>
    </xf>
    <xf numFmtId="0" fontId="6" fillId="0" borderId="145" xfId="0" applyFont="1" applyBorder="1" applyAlignment="1">
      <alignment vertical="center"/>
    </xf>
    <xf numFmtId="0" fontId="6" fillId="0" borderId="155" xfId="0" applyFont="1" applyBorder="1" applyAlignment="1">
      <alignment vertical="center"/>
    </xf>
    <xf numFmtId="0" fontId="6" fillId="0" borderId="68" xfId="0" applyFont="1" applyBorder="1" applyAlignment="1">
      <alignment vertical="center"/>
    </xf>
    <xf numFmtId="0" fontId="6" fillId="0" borderId="7" xfId="0" applyFont="1" applyBorder="1" applyAlignment="1">
      <alignment vertical="center"/>
    </xf>
    <xf numFmtId="0" fontId="6" fillId="0" borderId="151" xfId="0" applyFont="1" applyBorder="1" applyAlignment="1">
      <alignment horizontal="center" vertical="center"/>
    </xf>
    <xf numFmtId="0" fontId="6" fillId="0" borderId="156" xfId="0" applyFont="1" applyBorder="1" applyAlignment="1">
      <alignment vertical="center"/>
    </xf>
    <xf numFmtId="0" fontId="6" fillId="0" borderId="126" xfId="0" applyFont="1" applyBorder="1" applyAlignment="1">
      <alignment vertical="center"/>
    </xf>
    <xf numFmtId="0" fontId="6" fillId="0" borderId="107" xfId="0" applyFont="1" applyBorder="1" applyAlignment="1">
      <alignment vertical="center"/>
    </xf>
    <xf numFmtId="0" fontId="6" fillId="0" borderId="2" xfId="0" applyFont="1" applyBorder="1" applyAlignment="1">
      <alignment horizontal="right" vertical="center"/>
    </xf>
    <xf numFmtId="0" fontId="6" fillId="0" borderId="157" xfId="0" applyFont="1" applyBorder="1" applyAlignment="1">
      <alignment horizontal="left" vertical="center"/>
    </xf>
    <xf numFmtId="0" fontId="6" fillId="0" borderId="128" xfId="0" applyFont="1" applyBorder="1" applyAlignment="1">
      <alignment horizontal="left" vertical="center"/>
    </xf>
    <xf numFmtId="0" fontId="6" fillId="0" borderId="2" xfId="0" applyFont="1" applyBorder="1" applyAlignment="1">
      <alignment horizontal="left" vertical="center"/>
    </xf>
    <xf numFmtId="0" fontId="6" fillId="0" borderId="128" xfId="0" applyFont="1" applyBorder="1" applyAlignment="1">
      <alignment vertical="center"/>
    </xf>
    <xf numFmtId="0" fontId="6" fillId="0" borderId="81" xfId="0" applyFont="1" applyBorder="1" applyAlignment="1">
      <alignment horizontal="center" vertical="center"/>
    </xf>
    <xf numFmtId="0" fontId="6" fillId="0" borderId="63" xfId="0" applyFont="1" applyBorder="1" applyAlignment="1">
      <alignment horizontal="center" vertical="center"/>
    </xf>
    <xf numFmtId="0" fontId="6" fillId="0" borderId="64" xfId="0" applyFont="1" applyBorder="1" applyAlignment="1">
      <alignment horizontal="center" vertical="center"/>
    </xf>
    <xf numFmtId="0" fontId="6" fillId="0" borderId="156" xfId="0" applyFont="1" applyBorder="1" applyAlignment="1">
      <alignment horizontal="center" vertical="center"/>
    </xf>
    <xf numFmtId="0" fontId="6" fillId="0" borderId="92" xfId="0" applyFont="1" applyBorder="1" applyAlignment="1">
      <alignment horizontal="center" vertical="center"/>
    </xf>
    <xf numFmtId="0" fontId="6" fillId="0" borderId="4" xfId="0" applyFont="1" applyBorder="1" applyAlignment="1">
      <alignment vertical="center"/>
    </xf>
    <xf numFmtId="0" fontId="6" fillId="0" borderId="19" xfId="0" applyFont="1" applyBorder="1" applyAlignment="1">
      <alignment horizontal="center" vertical="center"/>
    </xf>
    <xf numFmtId="0" fontId="6" fillId="0" borderId="70" xfId="0" applyFont="1" applyBorder="1" applyAlignment="1">
      <alignment horizontal="center" vertical="center"/>
    </xf>
    <xf numFmtId="0" fontId="6" fillId="0" borderId="71" xfId="0" applyFont="1" applyBorder="1" applyAlignment="1">
      <alignment horizontal="center" vertical="center"/>
    </xf>
    <xf numFmtId="0" fontId="6" fillId="0" borderId="158" xfId="0" applyFont="1" applyBorder="1" applyAlignment="1">
      <alignment horizontal="center" vertical="center"/>
    </xf>
    <xf numFmtId="0" fontId="6" fillId="0" borderId="159" xfId="0" applyFont="1" applyBorder="1" applyAlignment="1">
      <alignment horizontal="center" vertical="center"/>
    </xf>
    <xf numFmtId="0" fontId="6" fillId="0" borderId="94" xfId="0" applyFont="1" applyBorder="1" applyAlignment="1">
      <alignment horizontal="center" vertical="center"/>
    </xf>
    <xf numFmtId="0" fontId="6" fillId="0" borderId="159" xfId="0" applyFont="1" applyBorder="1" applyAlignment="1">
      <alignment vertical="center"/>
    </xf>
    <xf numFmtId="0" fontId="8" fillId="0" borderId="2" xfId="0" applyFont="1" applyBorder="1" applyAlignment="1">
      <alignment vertical="center"/>
    </xf>
    <xf numFmtId="182" fontId="3" fillId="0" borderId="79" xfId="0" applyNumberFormat="1" applyFont="1" applyBorder="1" applyAlignment="1">
      <alignment vertical="center"/>
    </xf>
    <xf numFmtId="182" fontId="3" fillId="0" borderId="80" xfId="0" applyNumberFormat="1" applyFont="1" applyBorder="1" applyAlignment="1">
      <alignment vertical="center"/>
    </xf>
    <xf numFmtId="182" fontId="3" fillId="0" borderId="157" xfId="0" applyNumberFormat="1" applyFont="1" applyBorder="1" applyAlignment="1">
      <alignment vertical="center"/>
    </xf>
    <xf numFmtId="182" fontId="3" fillId="0" borderId="160" xfId="0" applyNumberFormat="1" applyFont="1" applyBorder="1" applyAlignment="1">
      <alignment vertical="center"/>
    </xf>
    <xf numFmtId="182" fontId="3" fillId="0" borderId="106" xfId="0" applyNumberFormat="1" applyFont="1" applyBorder="1" applyAlignment="1">
      <alignment vertical="center"/>
    </xf>
    <xf numFmtId="182" fontId="3" fillId="0" borderId="2" xfId="0" applyNumberFormat="1" applyFont="1" applyBorder="1" applyAlignment="1">
      <alignment vertical="center"/>
    </xf>
    <xf numFmtId="0" fontId="6" fillId="0" borderId="103" xfId="0" applyFont="1" applyBorder="1" applyAlignment="1">
      <alignment vertical="center"/>
    </xf>
    <xf numFmtId="0" fontId="8" fillId="0" borderId="1" xfId="0" applyFont="1" applyBorder="1" applyAlignment="1">
      <alignment vertical="center"/>
    </xf>
    <xf numFmtId="0" fontId="8" fillId="0" borderId="161" xfId="0" applyFont="1" applyBorder="1" applyAlignment="1">
      <alignment horizontal="center" vertical="center"/>
    </xf>
    <xf numFmtId="182" fontId="3" fillId="0" borderId="61" xfId="0" applyNumberFormat="1" applyFont="1" applyFill="1" applyBorder="1" applyAlignment="1">
      <alignment vertical="center"/>
    </xf>
    <xf numFmtId="182" fontId="3" fillId="0" borderId="62" xfId="0" applyNumberFormat="1" applyFont="1" applyBorder="1" applyAlignment="1">
      <alignment vertical="center"/>
    </xf>
    <xf numFmtId="182" fontId="3" fillId="0" borderId="61" xfId="0" applyNumberFormat="1" applyFont="1" applyBorder="1" applyAlignment="1">
      <alignment vertical="center"/>
    </xf>
    <xf numFmtId="0" fontId="8" fillId="0" borderId="0" xfId="0" applyFont="1" applyFill="1" applyAlignment="1">
      <alignment vertical="center"/>
    </xf>
    <xf numFmtId="0" fontId="6" fillId="0" borderId="103" xfId="0" applyFont="1" applyFill="1" applyBorder="1" applyAlignment="1">
      <alignment vertical="center"/>
    </xf>
    <xf numFmtId="0" fontId="8" fillId="0" borderId="1" xfId="0" applyFont="1" applyFill="1" applyBorder="1" applyAlignment="1">
      <alignment vertical="center"/>
    </xf>
    <xf numFmtId="0" fontId="6" fillId="0" borderId="162" xfId="0" applyFont="1" applyBorder="1" applyAlignment="1">
      <alignment vertical="center"/>
    </xf>
    <xf numFmtId="0" fontId="8" fillId="0" borderId="98" xfId="0" applyFont="1" applyBorder="1" applyAlignment="1">
      <alignment vertical="center"/>
    </xf>
    <xf numFmtId="0" fontId="8" fillId="0" borderId="3" xfId="0" applyFont="1" applyBorder="1" applyAlignment="1">
      <alignment vertical="center"/>
    </xf>
    <xf numFmtId="0" fontId="6" fillId="0" borderId="152" xfId="0" applyFont="1" applyBorder="1" applyAlignment="1">
      <alignment horizontal="center" vertical="center"/>
    </xf>
    <xf numFmtId="0" fontId="6" fillId="0" borderId="155" xfId="0" applyFont="1" applyBorder="1" applyAlignment="1">
      <alignment horizontal="center" vertical="center"/>
    </xf>
    <xf numFmtId="0" fontId="8" fillId="0" borderId="8" xfId="0" applyFont="1" applyBorder="1" applyAlignment="1">
      <alignment vertical="center"/>
    </xf>
    <xf numFmtId="0" fontId="8" fillId="0" borderId="0" xfId="0" applyFont="1" applyBorder="1" applyAlignment="1">
      <alignment vertical="center"/>
    </xf>
    <xf numFmtId="0" fontId="6" fillId="0" borderId="74" xfId="0" applyFont="1" applyBorder="1" applyAlignment="1">
      <alignment horizontal="center" vertical="center"/>
    </xf>
    <xf numFmtId="0" fontId="6" fillId="0" borderId="95" xfId="0" applyFont="1" applyBorder="1" applyAlignment="1">
      <alignment horizontal="center" vertical="center"/>
    </xf>
    <xf numFmtId="0" fontId="6" fillId="0" borderId="0"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7" fillId="0" borderId="70" xfId="0" applyFont="1" applyBorder="1" applyAlignment="1">
      <alignment horizontal="center" vertical="center"/>
    </xf>
    <xf numFmtId="0" fontId="7" fillId="0" borderId="94" xfId="0" applyFont="1" applyBorder="1" applyAlignment="1">
      <alignment horizontal="center" vertical="center"/>
    </xf>
    <xf numFmtId="0" fontId="7" fillId="0" borderId="159" xfId="0" applyFont="1" applyBorder="1" applyAlignment="1">
      <alignment horizontal="center" vertical="center"/>
    </xf>
    <xf numFmtId="0" fontId="7" fillId="0" borderId="5" xfId="0" applyFont="1" applyBorder="1" applyAlignment="1">
      <alignment horizontal="center" vertical="center"/>
    </xf>
    <xf numFmtId="176" fontId="6" fillId="0" borderId="163" xfId="0" applyNumberFormat="1" applyFont="1" applyBorder="1" applyAlignment="1">
      <alignment vertical="center"/>
    </xf>
    <xf numFmtId="176" fontId="6" fillId="0" borderId="62" xfId="0" applyNumberFormat="1" applyFont="1" applyBorder="1" applyAlignment="1">
      <alignment vertical="center"/>
    </xf>
    <xf numFmtId="176" fontId="6" fillId="0" borderId="70" xfId="0" applyNumberFormat="1" applyFont="1" applyBorder="1" applyAlignment="1">
      <alignment vertical="center"/>
    </xf>
    <xf numFmtId="176" fontId="6" fillId="0" borderId="73" xfId="0" applyNumberFormat="1" applyFont="1" applyBorder="1" applyAlignment="1">
      <alignment vertical="center"/>
    </xf>
    <xf numFmtId="176" fontId="6" fillId="0" borderId="159" xfId="0" applyNumberFormat="1" applyFont="1" applyBorder="1" applyAlignment="1">
      <alignment vertical="center"/>
    </xf>
    <xf numFmtId="176" fontId="6" fillId="0" borderId="160" xfId="0" applyNumberFormat="1" applyFont="1" applyBorder="1" applyAlignment="1">
      <alignment vertical="center"/>
    </xf>
    <xf numFmtId="0" fontId="6" fillId="0" borderId="62" xfId="0" applyFont="1" applyBorder="1" applyAlignment="1">
      <alignment vertical="center"/>
    </xf>
    <xf numFmtId="176" fontId="6" fillId="0" borderId="64" xfId="0" applyNumberFormat="1" applyFont="1" applyBorder="1" applyAlignment="1">
      <alignment vertical="center"/>
    </xf>
    <xf numFmtId="0" fontId="6" fillId="0" borderId="40" xfId="0" applyFont="1" applyBorder="1" applyAlignment="1">
      <alignment vertical="center"/>
    </xf>
    <xf numFmtId="0" fontId="6" fillId="0" borderId="46" xfId="0" applyFont="1" applyBorder="1" applyAlignment="1">
      <alignment vertical="center"/>
    </xf>
    <xf numFmtId="176" fontId="6" fillId="0" borderId="45" xfId="0" applyNumberFormat="1" applyFont="1" applyBorder="1" applyAlignment="1">
      <alignment vertical="center"/>
    </xf>
    <xf numFmtId="176" fontId="6" fillId="0" borderId="6" xfId="0" applyNumberFormat="1" applyFont="1" applyBorder="1" applyAlignment="1">
      <alignment vertical="center"/>
    </xf>
    <xf numFmtId="0" fontId="6" fillId="0" borderId="6" xfId="0" applyFont="1" applyBorder="1" applyAlignment="1">
      <alignment horizontal="center" vertical="center"/>
    </xf>
    <xf numFmtId="0" fontId="6" fillId="0" borderId="4" xfId="0" applyFont="1" applyBorder="1" applyAlignment="1">
      <alignment horizontal="center" vertical="center"/>
    </xf>
    <xf numFmtId="182" fontId="3" fillId="0" borderId="102" xfId="0" applyNumberFormat="1" applyFont="1" applyBorder="1" applyAlignment="1">
      <alignment vertical="center"/>
    </xf>
    <xf numFmtId="0" fontId="6" fillId="0" borderId="117" xfId="0" applyFont="1" applyBorder="1" applyAlignment="1">
      <alignment vertical="center"/>
    </xf>
    <xf numFmtId="0" fontId="19" fillId="0" borderId="0" xfId="0" applyFont="1" applyAlignment="1">
      <alignment vertical="center"/>
    </xf>
    <xf numFmtId="182" fontId="19" fillId="0" borderId="0" xfId="0" applyNumberFormat="1" applyFont="1" applyAlignment="1">
      <alignment vertical="center"/>
    </xf>
    <xf numFmtId="182" fontId="8" fillId="0" borderId="0" xfId="0" applyNumberFormat="1" applyFont="1" applyAlignment="1">
      <alignment vertical="center"/>
    </xf>
    <xf numFmtId="38" fontId="0" fillId="0" borderId="0" xfId="0" applyNumberFormat="1" applyAlignment="1">
      <alignment vertical="center"/>
    </xf>
    <xf numFmtId="0" fontId="0" fillId="0" borderId="0" xfId="0" applyFill="1" applyAlignment="1">
      <alignment vertical="center"/>
    </xf>
    <xf numFmtId="38" fontId="3" fillId="2" borderId="110" xfId="678" applyNumberFormat="1" applyFont="1" applyFill="1" applyBorder="1" applyAlignment="1" applyProtection="1">
      <alignment vertical="center"/>
      <protection locked="0"/>
    </xf>
    <xf numFmtId="38" fontId="3" fillId="2" borderId="107" xfId="678" applyNumberFormat="1" applyFont="1" applyFill="1" applyBorder="1" applyAlignment="1">
      <alignment vertical="center"/>
    </xf>
    <xf numFmtId="38" fontId="3" fillId="0" borderId="117" xfId="678" applyNumberFormat="1" applyFont="1" applyFill="1" applyBorder="1" applyAlignment="1" applyProtection="1">
      <alignment vertical="center"/>
      <protection locked="0"/>
    </xf>
    <xf numFmtId="38" fontId="3" fillId="0" borderId="72" xfId="678" applyNumberFormat="1" applyFont="1" applyFill="1" applyBorder="1" applyAlignment="1" applyProtection="1">
      <alignment vertical="center"/>
      <protection locked="0"/>
    </xf>
    <xf numFmtId="38" fontId="3" fillId="0" borderId="107" xfId="678" applyNumberFormat="1" applyFont="1" applyFill="1" applyBorder="1" applyAlignment="1">
      <alignment vertical="center"/>
    </xf>
    <xf numFmtId="38" fontId="3" fillId="2" borderId="93" xfId="678" applyNumberFormat="1" applyFont="1" applyFill="1" applyBorder="1" applyAlignment="1">
      <alignment vertical="center"/>
    </xf>
    <xf numFmtId="38" fontId="3" fillId="0" borderId="61" xfId="678" applyNumberFormat="1" applyFont="1" applyFill="1" applyBorder="1" applyAlignment="1" applyProtection="1">
      <alignment vertical="center"/>
      <protection locked="0"/>
    </xf>
    <xf numFmtId="0" fontId="3" fillId="0" borderId="44" xfId="0" applyFont="1" applyFill="1" applyBorder="1" applyAlignment="1">
      <alignment vertical="center"/>
    </xf>
    <xf numFmtId="0" fontId="3" fillId="0" borderId="92" xfId="0" applyFont="1" applyFill="1" applyBorder="1" applyAlignment="1">
      <alignment vertical="center"/>
    </xf>
    <xf numFmtId="0" fontId="3" fillId="0" borderId="89" xfId="0" applyFont="1" applyFill="1" applyBorder="1" applyAlignment="1">
      <alignment vertical="center"/>
    </xf>
    <xf numFmtId="0" fontId="2" fillId="0" borderId="126" xfId="0" applyFont="1" applyFill="1" applyBorder="1" applyAlignment="1">
      <alignment vertical="center"/>
    </xf>
    <xf numFmtId="38" fontId="3" fillId="0" borderId="88" xfId="678" applyNumberFormat="1" applyFont="1" applyFill="1" applyBorder="1" applyAlignment="1">
      <alignment vertical="center"/>
    </xf>
    <xf numFmtId="38" fontId="3" fillId="0" borderId="89" xfId="678" applyNumberFormat="1" applyFont="1" applyFill="1" applyBorder="1" applyAlignment="1">
      <alignment vertical="center"/>
    </xf>
    <xf numFmtId="0" fontId="3" fillId="0" borderId="106" xfId="0" applyFont="1" applyFill="1" applyBorder="1" applyAlignment="1">
      <alignment vertical="center"/>
    </xf>
    <xf numFmtId="0" fontId="3" fillId="0" borderId="2" xfId="0" applyFont="1" applyFill="1" applyBorder="1" applyAlignment="1">
      <alignment vertical="center"/>
    </xf>
    <xf numFmtId="0" fontId="2" fillId="0" borderId="128" xfId="0" applyFont="1" applyFill="1" applyBorder="1" applyAlignment="1">
      <alignment vertical="center"/>
    </xf>
    <xf numFmtId="38" fontId="3" fillId="0" borderId="2" xfId="678" applyNumberFormat="1" applyFont="1" applyFill="1" applyBorder="1" applyAlignment="1">
      <alignment vertical="center"/>
    </xf>
    <xf numFmtId="38" fontId="3" fillId="0" borderId="103" xfId="678" applyNumberFormat="1" applyFont="1" applyBorder="1" applyAlignment="1">
      <alignment vertical="center"/>
    </xf>
    <xf numFmtId="0" fontId="3" fillId="0" borderId="80" xfId="0" applyFont="1" applyBorder="1" applyAlignment="1">
      <alignment vertical="center"/>
    </xf>
    <xf numFmtId="38" fontId="3" fillId="0" borderId="107" xfId="678" applyNumberFormat="1" applyFont="1" applyFill="1" applyBorder="1" applyAlignment="1" applyProtection="1">
      <alignment vertical="center"/>
      <protection locked="0"/>
    </xf>
    <xf numFmtId="38" fontId="3" fillId="0" borderId="102" xfId="678" applyNumberFormat="1" applyFont="1" applyFill="1" applyBorder="1" applyAlignment="1" applyProtection="1">
      <alignment vertical="center"/>
      <protection locked="0"/>
    </xf>
    <xf numFmtId="6" fontId="3" fillId="0" borderId="82" xfId="832" applyFont="1" applyBorder="1" applyAlignment="1">
      <alignment horizontal="center" vertical="center"/>
    </xf>
    <xf numFmtId="38" fontId="3" fillId="2" borderId="75" xfId="678" applyNumberFormat="1" applyFont="1" applyFill="1" applyBorder="1" applyAlignment="1">
      <alignment vertical="center"/>
    </xf>
    <xf numFmtId="0" fontId="2" fillId="0" borderId="1" xfId="0" applyFont="1" applyFill="1" applyBorder="1" applyAlignment="1">
      <alignment vertical="center"/>
    </xf>
    <xf numFmtId="38" fontId="3" fillId="0" borderId="0" xfId="0" applyNumberFormat="1" applyFont="1" applyAlignment="1">
      <alignment vertical="center"/>
    </xf>
    <xf numFmtId="0" fontId="8" fillId="0" borderId="83" xfId="0" applyFont="1" applyBorder="1" applyAlignment="1">
      <alignment vertical="center"/>
    </xf>
    <xf numFmtId="38" fontId="8" fillId="0" borderId="3" xfId="0" applyNumberFormat="1" applyFont="1" applyFill="1" applyBorder="1" applyAlignment="1">
      <alignment vertical="center"/>
    </xf>
    <xf numFmtId="38" fontId="8" fillId="0" borderId="101" xfId="0" applyNumberFormat="1" applyFont="1" applyFill="1" applyBorder="1" applyAlignment="1">
      <alignment vertical="center"/>
    </xf>
    <xf numFmtId="38" fontId="8" fillId="0" borderId="2" xfId="0" applyNumberFormat="1" applyFont="1" applyFill="1" applyBorder="1" applyAlignment="1">
      <alignment vertical="center"/>
    </xf>
    <xf numFmtId="38" fontId="8" fillId="0" borderId="108" xfId="0" applyNumberFormat="1" applyFont="1" applyFill="1" applyBorder="1" applyAlignment="1">
      <alignment vertical="center"/>
    </xf>
    <xf numFmtId="0" fontId="8" fillId="0" borderId="0" xfId="0" applyFont="1" applyBorder="1" applyAlignment="1">
      <alignment horizontal="center" vertical="center"/>
    </xf>
    <xf numFmtId="0" fontId="8" fillId="0" borderId="135" xfId="0" applyFont="1" applyBorder="1" applyAlignment="1">
      <alignment vertical="center"/>
    </xf>
    <xf numFmtId="0" fontId="8" fillId="0" borderId="135" xfId="0" applyFont="1" applyBorder="1" applyAlignment="1">
      <alignment horizontal="center" vertical="center"/>
    </xf>
    <xf numFmtId="0" fontId="8" fillId="0" borderId="82" xfId="0" applyFont="1" applyBorder="1" applyAlignment="1">
      <alignment vertical="center"/>
    </xf>
    <xf numFmtId="0" fontId="8" fillId="0" borderId="87" xfId="0" applyFont="1" applyBorder="1" applyAlignment="1">
      <alignment vertical="center"/>
    </xf>
    <xf numFmtId="0" fontId="8" fillId="0" borderId="141" xfId="0" applyFont="1" applyBorder="1" applyAlignment="1">
      <alignment horizontal="center" vertical="center"/>
    </xf>
    <xf numFmtId="38" fontId="8" fillId="0" borderId="0" xfId="0" applyNumberFormat="1" applyFont="1" applyAlignment="1">
      <alignment vertical="center"/>
    </xf>
    <xf numFmtId="0" fontId="19" fillId="0" borderId="83" xfId="0" applyFont="1" applyBorder="1" applyAlignment="1">
      <alignment vertical="center"/>
    </xf>
    <xf numFmtId="0" fontId="19" fillId="0" borderId="0" xfId="0" applyFont="1" applyBorder="1" applyAlignment="1">
      <alignment vertical="center"/>
    </xf>
    <xf numFmtId="0" fontId="19" fillId="0" borderId="5" xfId="0" applyFont="1" applyBorder="1" applyAlignment="1">
      <alignment vertical="center"/>
    </xf>
    <xf numFmtId="38" fontId="19" fillId="0" borderId="98" xfId="0" applyNumberFormat="1" applyFont="1" applyFill="1" applyBorder="1" applyAlignment="1">
      <alignment vertical="center"/>
    </xf>
    <xf numFmtId="38" fontId="19" fillId="0" borderId="3" xfId="0" applyNumberFormat="1" applyFont="1" applyFill="1" applyBorder="1" applyAlignment="1">
      <alignment vertical="center"/>
    </xf>
    <xf numFmtId="38" fontId="19" fillId="0" borderId="121" xfId="0" applyNumberFormat="1" applyFont="1" applyFill="1" applyBorder="1" applyAlignment="1">
      <alignment vertical="center"/>
    </xf>
    <xf numFmtId="38" fontId="19" fillId="0" borderId="107" xfId="0" applyNumberFormat="1" applyFont="1" applyFill="1" applyBorder="1" applyAlignment="1">
      <alignment vertical="center"/>
    </xf>
    <xf numFmtId="38" fontId="19" fillId="0" borderId="2" xfId="0" applyNumberFormat="1" applyFont="1" applyFill="1" applyBorder="1" applyAlignment="1">
      <alignment vertical="center"/>
    </xf>
    <xf numFmtId="38" fontId="19" fillId="0" borderId="123" xfId="0" applyNumberFormat="1" applyFont="1" applyFill="1" applyBorder="1" applyAlignment="1">
      <alignment vertical="center"/>
    </xf>
    <xf numFmtId="0" fontId="19" fillId="0" borderId="135" xfId="0" applyFont="1" applyBorder="1" applyAlignment="1">
      <alignment vertical="center"/>
    </xf>
    <xf numFmtId="0" fontId="19" fillId="0" borderId="0" xfId="0" applyFont="1" applyFill="1" applyAlignment="1">
      <alignment vertical="center"/>
    </xf>
    <xf numFmtId="38" fontId="8" fillId="0" borderId="135" xfId="678" applyFont="1" applyFill="1" applyBorder="1" applyAlignment="1">
      <alignment vertical="center"/>
    </xf>
    <xf numFmtId="0" fontId="8" fillId="0" borderId="0" xfId="0" applyFont="1" applyFill="1" applyBorder="1" applyAlignment="1">
      <alignment vertical="center"/>
    </xf>
    <xf numFmtId="183" fontId="6" fillId="0" borderId="56" xfId="679" applyNumberFormat="1" applyFont="1" applyBorder="1" applyAlignment="1">
      <alignment vertical="center"/>
    </xf>
    <xf numFmtId="181" fontId="15" fillId="0" borderId="3" xfId="870" applyNumberFormat="1" applyFont="1" applyBorder="1" applyAlignment="1">
      <alignment vertical="center"/>
    </xf>
    <xf numFmtId="38" fontId="6" fillId="0" borderId="164" xfId="679" applyFont="1" applyBorder="1" applyAlignment="1">
      <alignment vertical="center"/>
    </xf>
    <xf numFmtId="0" fontId="6" fillId="0" borderId="165" xfId="860" applyFont="1" applyBorder="1" applyAlignment="1">
      <alignment horizontal="center" vertical="center"/>
    </xf>
    <xf numFmtId="183" fontId="6" fillId="0" borderId="166" xfId="679" applyNumberFormat="1" applyFont="1" applyBorder="1" applyAlignment="1">
      <alignment horizontal="center" vertical="center"/>
    </xf>
    <xf numFmtId="0" fontId="6" fillId="0" borderId="38" xfId="860" applyFont="1" applyBorder="1" applyAlignment="1">
      <alignment horizontal="center" vertical="center"/>
    </xf>
    <xf numFmtId="181" fontId="6" fillId="0" borderId="167" xfId="679" applyNumberFormat="1" applyFont="1" applyFill="1" applyBorder="1" applyAlignment="1">
      <alignment vertical="center" wrapText="1"/>
    </xf>
    <xf numFmtId="184" fontId="6" fillId="0" borderId="166" xfId="679" applyNumberFormat="1" applyFont="1" applyFill="1" applyBorder="1" applyAlignment="1">
      <alignment horizontal="center" vertical="center" wrapText="1"/>
    </xf>
    <xf numFmtId="181" fontId="6" fillId="0" borderId="164" xfId="860" applyNumberFormat="1" applyFont="1" applyFill="1" applyBorder="1" applyAlignment="1">
      <alignment vertical="center" wrapText="1"/>
    </xf>
    <xf numFmtId="0" fontId="6" fillId="0" borderId="6" xfId="860" applyFont="1" applyBorder="1" applyAlignment="1">
      <alignment horizontal="center" vertical="center"/>
    </xf>
    <xf numFmtId="181" fontId="6" fillId="0" borderId="71" xfId="679" applyNumberFormat="1" applyFont="1" applyFill="1" applyBorder="1" applyAlignment="1">
      <alignment vertical="center" wrapText="1"/>
    </xf>
    <xf numFmtId="184" fontId="6" fillId="0" borderId="5" xfId="679" applyNumberFormat="1" applyFont="1" applyFill="1" applyBorder="1" applyAlignment="1">
      <alignment horizontal="center" vertical="center" wrapText="1"/>
    </xf>
    <xf numFmtId="181" fontId="6" fillId="0" borderId="159" xfId="860" applyNumberFormat="1" applyFont="1" applyFill="1" applyBorder="1" applyAlignment="1">
      <alignment vertical="center" wrapText="1"/>
    </xf>
    <xf numFmtId="181" fontId="6" fillId="0" borderId="168" xfId="679" applyNumberFormat="1" applyFont="1" applyFill="1" applyBorder="1" applyAlignment="1">
      <alignment vertical="center" wrapText="1"/>
    </xf>
    <xf numFmtId="184" fontId="6" fillId="0" borderId="169" xfId="679" applyNumberFormat="1" applyFont="1" applyFill="1" applyBorder="1" applyAlignment="1">
      <alignment vertical="center" wrapText="1"/>
    </xf>
    <xf numFmtId="181" fontId="6" fillId="0" borderId="170" xfId="860" applyNumberFormat="1" applyFont="1" applyFill="1" applyBorder="1" applyAlignment="1">
      <alignment vertical="center" wrapText="1"/>
    </xf>
    <xf numFmtId="38" fontId="3" fillId="0" borderId="96" xfId="678" applyFont="1" applyBorder="1" applyAlignment="1">
      <alignment horizontal="center" vertical="center"/>
    </xf>
    <xf numFmtId="38" fontId="3" fillId="2" borderId="153" xfId="678" applyNumberFormat="1" applyFont="1" applyFill="1" applyBorder="1" applyAlignment="1">
      <alignment vertical="center"/>
    </xf>
    <xf numFmtId="38" fontId="3" fillId="2" borderId="130" xfId="678" applyNumberFormat="1" applyFont="1" applyFill="1" applyBorder="1" applyAlignment="1">
      <alignment vertical="center"/>
    </xf>
    <xf numFmtId="0" fontId="3" fillId="0" borderId="109" xfId="0" applyFont="1" applyBorder="1" applyAlignment="1">
      <alignment vertical="center"/>
    </xf>
    <xf numFmtId="0" fontId="3" fillId="0" borderId="96" xfId="0" applyFont="1" applyBorder="1" applyAlignment="1">
      <alignment vertical="center"/>
    </xf>
    <xf numFmtId="38" fontId="3" fillId="0" borderId="119" xfId="678" applyFont="1" applyBorder="1" applyAlignment="1">
      <alignment horizontal="center" vertical="center"/>
    </xf>
    <xf numFmtId="0" fontId="4" fillId="0" borderId="0" xfId="0" applyFont="1"/>
    <xf numFmtId="38" fontId="3" fillId="0" borderId="155" xfId="678" applyNumberFormat="1" applyFont="1" applyBorder="1" applyAlignment="1" applyProtection="1">
      <alignment vertical="center"/>
      <protection locked="0"/>
    </xf>
    <xf numFmtId="38" fontId="3" fillId="0" borderId="105" xfId="678" applyNumberFormat="1" applyFont="1" applyBorder="1" applyAlignment="1" applyProtection="1">
      <alignment vertical="center"/>
      <protection locked="0"/>
    </xf>
    <xf numFmtId="38" fontId="3" fillId="2" borderId="105" xfId="678" applyNumberFormat="1" applyFont="1" applyFill="1" applyBorder="1" applyAlignment="1">
      <alignment vertical="center"/>
    </xf>
    <xf numFmtId="38" fontId="3" fillId="0" borderId="126" xfId="678" applyNumberFormat="1" applyFont="1" applyFill="1" applyBorder="1" applyAlignment="1">
      <alignment vertical="center"/>
    </xf>
    <xf numFmtId="38" fontId="3" fillId="0" borderId="128" xfId="678" applyNumberFormat="1" applyFont="1" applyFill="1" applyBorder="1" applyAlignment="1">
      <alignment vertical="center"/>
    </xf>
    <xf numFmtId="38" fontId="3" fillId="0" borderId="7" xfId="678" applyNumberFormat="1" applyFont="1" applyBorder="1" applyAlignment="1">
      <alignment vertical="center"/>
    </xf>
    <xf numFmtId="38" fontId="3" fillId="2" borderId="62" xfId="678" applyNumberFormat="1" applyFont="1" applyFill="1" applyBorder="1" applyAlignment="1">
      <alignment vertical="center"/>
    </xf>
    <xf numFmtId="38" fontId="3" fillId="0" borderId="128" xfId="678" applyNumberFormat="1" applyFont="1" applyBorder="1" applyAlignment="1">
      <alignment vertical="center"/>
    </xf>
    <xf numFmtId="38" fontId="3" fillId="0" borderId="128" xfId="678" applyNumberFormat="1" applyFont="1" applyBorder="1" applyAlignment="1" applyProtection="1">
      <alignment vertical="center"/>
      <protection locked="0"/>
    </xf>
    <xf numFmtId="38" fontId="3" fillId="0" borderId="126" xfId="678" applyNumberFormat="1" applyFont="1" applyBorder="1" applyAlignment="1">
      <alignment vertical="center"/>
    </xf>
    <xf numFmtId="38" fontId="3" fillId="0" borderId="62" xfId="678" applyNumberFormat="1" applyFont="1" applyFill="1" applyBorder="1" applyAlignment="1" applyProtection="1">
      <alignment vertical="center"/>
      <protection locked="0"/>
    </xf>
    <xf numFmtId="38" fontId="3" fillId="2" borderId="73" xfId="678" applyNumberFormat="1" applyFont="1" applyFill="1" applyBorder="1" applyAlignment="1">
      <alignment vertical="center"/>
    </xf>
    <xf numFmtId="38" fontId="3" fillId="2" borderId="92" xfId="678" applyNumberFormat="1" applyFont="1" applyFill="1" applyBorder="1" applyAlignment="1">
      <alignment vertical="center"/>
    </xf>
    <xf numFmtId="38" fontId="4" fillId="0" borderId="135" xfId="678" applyFont="1" applyFill="1" applyBorder="1" applyAlignment="1">
      <alignment vertical="center"/>
    </xf>
    <xf numFmtId="38" fontId="3" fillId="0" borderId="69" xfId="678" applyNumberFormat="1" applyFont="1" applyBorder="1" applyAlignment="1">
      <alignment vertical="center"/>
    </xf>
    <xf numFmtId="0" fontId="2" fillId="0" borderId="8" xfId="0" applyFont="1" applyFill="1" applyBorder="1" applyAlignment="1">
      <alignment horizontal="right" vertical="center"/>
    </xf>
    <xf numFmtId="0" fontId="2" fillId="0" borderId="71" xfId="0" applyFont="1" applyFill="1" applyBorder="1" applyAlignment="1">
      <alignment horizontal="right" vertical="center"/>
    </xf>
    <xf numFmtId="0" fontId="2" fillId="0" borderId="94" xfId="0" applyFont="1" applyFill="1" applyBorder="1" applyAlignment="1">
      <alignment horizontal="right" vertical="center"/>
    </xf>
    <xf numFmtId="0" fontId="2" fillId="0" borderId="95" xfId="0" applyFont="1" applyFill="1" applyBorder="1" applyAlignment="1">
      <alignment horizontal="right" vertical="center"/>
    </xf>
    <xf numFmtId="0" fontId="19" fillId="35" borderId="0" xfId="0" applyFont="1" applyFill="1" applyBorder="1" applyAlignment="1">
      <alignment vertical="center"/>
    </xf>
    <xf numFmtId="38" fontId="3" fillId="2" borderId="67" xfId="678" applyNumberFormat="1" applyFont="1" applyFill="1" applyBorder="1" applyAlignment="1">
      <alignment vertical="center"/>
    </xf>
    <xf numFmtId="38" fontId="3" fillId="0" borderId="171" xfId="678" applyNumberFormat="1" applyFont="1" applyBorder="1" applyAlignment="1" applyProtection="1">
      <alignment vertical="center"/>
      <protection locked="0"/>
    </xf>
    <xf numFmtId="38" fontId="3" fillId="2" borderId="140" xfId="678" applyNumberFormat="1" applyFont="1" applyFill="1" applyBorder="1" applyAlignment="1">
      <alignment vertical="center"/>
    </xf>
    <xf numFmtId="38" fontId="3" fillId="0" borderId="172" xfId="678" applyNumberFormat="1" applyFont="1" applyBorder="1" applyAlignment="1" applyProtection="1">
      <alignment vertical="center"/>
      <protection locked="0"/>
    </xf>
    <xf numFmtId="38" fontId="3" fillId="0" borderId="101" xfId="678" applyNumberFormat="1" applyFont="1" applyBorder="1" applyAlignment="1">
      <alignment vertical="center"/>
    </xf>
    <xf numFmtId="38" fontId="3" fillId="0" borderId="104" xfId="678" applyNumberFormat="1" applyFont="1" applyBorder="1" applyAlignment="1">
      <alignment vertical="center"/>
    </xf>
    <xf numFmtId="38" fontId="3" fillId="0" borderId="108" xfId="678" applyNumberFormat="1" applyFont="1" applyBorder="1" applyAlignment="1">
      <alignment vertical="center"/>
    </xf>
    <xf numFmtId="38" fontId="3" fillId="0" borderId="110" xfId="678" applyNumberFormat="1" applyFont="1" applyBorder="1" applyAlignment="1">
      <alignment vertical="center"/>
    </xf>
    <xf numFmtId="38" fontId="3" fillId="0" borderId="124" xfId="678" applyNumberFormat="1" applyFont="1" applyBorder="1" applyAlignment="1" applyProtection="1">
      <alignment vertical="center"/>
      <protection locked="0"/>
    </xf>
    <xf numFmtId="38" fontId="3" fillId="0" borderId="122" xfId="0" applyNumberFormat="1" applyFont="1" applyBorder="1" applyAlignment="1">
      <alignment vertical="center"/>
    </xf>
    <xf numFmtId="38" fontId="3" fillId="0" borderId="102" xfId="0" applyNumberFormat="1" applyFont="1" applyBorder="1" applyAlignment="1">
      <alignment vertical="center"/>
    </xf>
    <xf numFmtId="38" fontId="3" fillId="0" borderId="75" xfId="0" applyNumberFormat="1" applyFont="1" applyFill="1" applyBorder="1" applyAlignment="1">
      <alignment vertical="center"/>
    </xf>
    <xf numFmtId="38" fontId="3" fillId="0" borderId="61" xfId="0" applyNumberFormat="1" applyFont="1" applyFill="1" applyBorder="1" applyAlignment="1">
      <alignment vertical="center"/>
    </xf>
    <xf numFmtId="38" fontId="3" fillId="0" borderId="124" xfId="0" applyNumberFormat="1" applyFont="1" applyBorder="1" applyAlignment="1">
      <alignment vertical="center"/>
    </xf>
    <xf numFmtId="0" fontId="14" fillId="0" borderId="173" xfId="872" applyBorder="1">
      <alignment vertical="center"/>
    </xf>
    <xf numFmtId="0" fontId="14" fillId="0" borderId="174" xfId="872" applyBorder="1">
      <alignment vertical="center"/>
    </xf>
    <xf numFmtId="0" fontId="14" fillId="0" borderId="175" xfId="872" applyBorder="1">
      <alignment vertical="center"/>
    </xf>
    <xf numFmtId="0" fontId="14" fillId="0" borderId="176" xfId="872" applyBorder="1">
      <alignment vertical="center"/>
    </xf>
    <xf numFmtId="0" fontId="14" fillId="0" borderId="0" xfId="872" applyBorder="1">
      <alignment vertical="center"/>
    </xf>
    <xf numFmtId="0" fontId="14" fillId="0" borderId="177" xfId="872" applyBorder="1">
      <alignment vertical="center"/>
    </xf>
    <xf numFmtId="0" fontId="14" fillId="0" borderId="178" xfId="872" applyBorder="1">
      <alignment vertical="center"/>
    </xf>
    <xf numFmtId="0" fontId="14" fillId="0" borderId="179" xfId="872" applyBorder="1">
      <alignment vertical="center"/>
    </xf>
    <xf numFmtId="0" fontId="14" fillId="0" borderId="180" xfId="872" applyBorder="1">
      <alignment vertical="center"/>
    </xf>
    <xf numFmtId="38" fontId="3" fillId="2" borderId="134" xfId="0" applyNumberFormat="1" applyFont="1" applyFill="1" applyBorder="1" applyAlignment="1">
      <alignment vertical="center"/>
    </xf>
    <xf numFmtId="0" fontId="14" fillId="0" borderId="0" xfId="872">
      <alignment vertical="center"/>
    </xf>
    <xf numFmtId="38" fontId="3" fillId="0" borderId="62" xfId="678" applyNumberFormat="1" applyFont="1" applyBorder="1" applyAlignment="1" applyProtection="1">
      <alignment vertical="center"/>
      <protection locked="0"/>
    </xf>
    <xf numFmtId="38" fontId="3" fillId="0" borderId="160" xfId="678" applyNumberFormat="1" applyFont="1" applyBorder="1" applyAlignment="1" applyProtection="1">
      <alignment vertical="center"/>
      <protection locked="0"/>
    </xf>
    <xf numFmtId="38" fontId="3" fillId="0" borderId="118" xfId="678" applyNumberFormat="1" applyFont="1" applyFill="1" applyBorder="1" applyAlignment="1" applyProtection="1">
      <alignment vertical="center"/>
      <protection locked="0"/>
    </xf>
    <xf numFmtId="38" fontId="3" fillId="2" borderId="122" xfId="0" applyNumberFormat="1" applyFont="1" applyFill="1" applyBorder="1" applyAlignment="1">
      <alignment vertical="center"/>
    </xf>
    <xf numFmtId="38" fontId="3" fillId="0" borderId="125" xfId="0" applyNumberFormat="1" applyFont="1" applyBorder="1" applyAlignment="1">
      <alignment vertical="center"/>
    </xf>
    <xf numFmtId="38" fontId="3" fillId="0" borderId="123" xfId="0" applyNumberFormat="1" applyFont="1" applyBorder="1" applyAlignment="1">
      <alignment vertical="center"/>
    </xf>
    <xf numFmtId="38" fontId="3" fillId="0" borderId="90" xfId="0" applyNumberFormat="1" applyFont="1" applyBorder="1" applyAlignment="1">
      <alignment vertical="center"/>
    </xf>
    <xf numFmtId="0" fontId="30" fillId="0" borderId="0" xfId="856">
      <alignment vertical="center"/>
    </xf>
    <xf numFmtId="0" fontId="30" fillId="0" borderId="0" xfId="857">
      <alignment vertical="center"/>
    </xf>
    <xf numFmtId="0" fontId="30" fillId="0" borderId="173" xfId="858" applyBorder="1">
      <alignment vertical="center"/>
    </xf>
    <xf numFmtId="0" fontId="30" fillId="0" borderId="174" xfId="858" applyBorder="1">
      <alignment vertical="center"/>
    </xf>
    <xf numFmtId="0" fontId="30" fillId="0" borderId="175" xfId="858" applyBorder="1">
      <alignment vertical="center"/>
    </xf>
    <xf numFmtId="0" fontId="30" fillId="0" borderId="176" xfId="858" applyBorder="1">
      <alignment vertical="center"/>
    </xf>
    <xf numFmtId="0" fontId="30" fillId="0" borderId="0" xfId="858" applyBorder="1">
      <alignment vertical="center"/>
    </xf>
    <xf numFmtId="0" fontId="30" fillId="0" borderId="177" xfId="858" applyBorder="1">
      <alignment vertical="center"/>
    </xf>
    <xf numFmtId="0" fontId="30" fillId="0" borderId="176" xfId="859" applyBorder="1">
      <alignment vertical="center"/>
    </xf>
    <xf numFmtId="0" fontId="30" fillId="0" borderId="0" xfId="859" applyBorder="1">
      <alignment vertical="center"/>
    </xf>
    <xf numFmtId="0" fontId="30" fillId="0" borderId="177" xfId="859" applyBorder="1">
      <alignment vertical="center"/>
    </xf>
    <xf numFmtId="0" fontId="30" fillId="0" borderId="178" xfId="859" applyBorder="1">
      <alignment vertical="center"/>
    </xf>
    <xf numFmtId="0" fontId="30" fillId="0" borderId="179" xfId="859" applyBorder="1">
      <alignment vertical="center"/>
    </xf>
    <xf numFmtId="0" fontId="30" fillId="0" borderId="180" xfId="859" applyBorder="1">
      <alignment vertical="center"/>
    </xf>
    <xf numFmtId="0" fontId="30" fillId="0" borderId="173" xfId="868" applyBorder="1">
      <alignment vertical="center"/>
    </xf>
    <xf numFmtId="0" fontId="30" fillId="0" borderId="174" xfId="868" applyBorder="1">
      <alignment vertical="center"/>
    </xf>
    <xf numFmtId="0" fontId="30" fillId="0" borderId="175" xfId="868" applyBorder="1">
      <alignment vertical="center"/>
    </xf>
    <xf numFmtId="0" fontId="30" fillId="0" borderId="176" xfId="868" applyBorder="1">
      <alignment vertical="center"/>
    </xf>
    <xf numFmtId="0" fontId="30" fillId="0" borderId="0" xfId="868" applyBorder="1">
      <alignment vertical="center"/>
    </xf>
    <xf numFmtId="0" fontId="30" fillId="0" borderId="177" xfId="868" applyBorder="1">
      <alignment vertical="center"/>
    </xf>
    <xf numFmtId="0" fontId="30" fillId="0" borderId="178" xfId="868" applyBorder="1">
      <alignment vertical="center"/>
    </xf>
    <xf numFmtId="0" fontId="30" fillId="0" borderId="179" xfId="868" applyBorder="1">
      <alignment vertical="center"/>
    </xf>
    <xf numFmtId="0" fontId="30" fillId="0" borderId="180" xfId="868" applyBorder="1">
      <alignment vertical="center"/>
    </xf>
    <xf numFmtId="0" fontId="30" fillId="0" borderId="173" xfId="867" applyBorder="1">
      <alignment vertical="center"/>
    </xf>
    <xf numFmtId="0" fontId="30" fillId="0" borderId="174" xfId="867" applyBorder="1">
      <alignment vertical="center"/>
    </xf>
    <xf numFmtId="0" fontId="30" fillId="0" borderId="175" xfId="867" applyBorder="1">
      <alignment vertical="center"/>
    </xf>
    <xf numFmtId="0" fontId="30" fillId="0" borderId="176" xfId="867" applyBorder="1">
      <alignment vertical="center"/>
    </xf>
    <xf numFmtId="0" fontId="30" fillId="0" borderId="0" xfId="867" applyBorder="1">
      <alignment vertical="center"/>
    </xf>
    <xf numFmtId="0" fontId="30" fillId="0" borderId="177" xfId="867" applyBorder="1">
      <alignment vertical="center"/>
    </xf>
    <xf numFmtId="0" fontId="30" fillId="0" borderId="178" xfId="867" applyBorder="1">
      <alignment vertical="center"/>
    </xf>
    <xf numFmtId="0" fontId="30" fillId="0" borderId="179" xfId="867" applyBorder="1">
      <alignment vertical="center"/>
    </xf>
    <xf numFmtId="0" fontId="30" fillId="0" borderId="180" xfId="867" applyBorder="1">
      <alignment vertical="center"/>
    </xf>
    <xf numFmtId="0" fontId="30" fillId="0" borderId="173" xfId="866" applyBorder="1">
      <alignment vertical="center"/>
    </xf>
    <xf numFmtId="0" fontId="30" fillId="0" borderId="174" xfId="866" applyBorder="1">
      <alignment vertical="center"/>
    </xf>
    <xf numFmtId="0" fontId="30" fillId="0" borderId="175" xfId="866" applyBorder="1">
      <alignment vertical="center"/>
    </xf>
    <xf numFmtId="0" fontId="30" fillId="0" borderId="176" xfId="866" applyBorder="1">
      <alignment vertical="center"/>
    </xf>
    <xf numFmtId="0" fontId="30" fillId="0" borderId="0" xfId="866" applyBorder="1">
      <alignment vertical="center"/>
    </xf>
    <xf numFmtId="0" fontId="30" fillId="0" borderId="177" xfId="866" applyBorder="1">
      <alignment vertical="center"/>
    </xf>
    <xf numFmtId="0" fontId="30" fillId="0" borderId="178" xfId="866" applyBorder="1">
      <alignment vertical="center"/>
    </xf>
    <xf numFmtId="0" fontId="30" fillId="0" borderId="179" xfId="866" applyBorder="1">
      <alignment vertical="center"/>
    </xf>
    <xf numFmtId="0" fontId="30" fillId="0" borderId="180" xfId="866" applyBorder="1">
      <alignment vertical="center"/>
    </xf>
    <xf numFmtId="38" fontId="3" fillId="0" borderId="181" xfId="678" applyNumberFormat="1" applyFont="1" applyBorder="1" applyAlignment="1" applyProtection="1">
      <alignment vertical="center"/>
      <protection locked="0"/>
    </xf>
    <xf numFmtId="38" fontId="3" fillId="0" borderId="109" xfId="678" applyNumberFormat="1" applyFont="1" applyBorder="1" applyAlignment="1" applyProtection="1">
      <alignment vertical="center"/>
      <protection locked="0"/>
    </xf>
    <xf numFmtId="0" fontId="19" fillId="0" borderId="174" xfId="0" applyFont="1" applyBorder="1" applyAlignment="1">
      <alignment vertical="center"/>
    </xf>
    <xf numFmtId="38" fontId="3" fillId="2" borderId="103" xfId="0" applyNumberFormat="1" applyFont="1" applyFill="1" applyBorder="1" applyAlignment="1">
      <alignment vertical="center"/>
    </xf>
    <xf numFmtId="38" fontId="3" fillId="2" borderId="132" xfId="0" applyNumberFormat="1" applyFont="1" applyFill="1" applyBorder="1" applyAlignment="1">
      <alignment vertical="center"/>
    </xf>
    <xf numFmtId="176" fontId="9" fillId="2" borderId="2" xfId="679" applyNumberFormat="1" applyFont="1" applyFill="1" applyBorder="1" applyProtection="1">
      <alignment vertical="center"/>
      <protection locked="0"/>
    </xf>
    <xf numFmtId="176" fontId="9" fillId="2" borderId="1" xfId="679" applyNumberFormat="1" applyFont="1" applyFill="1" applyBorder="1" applyProtection="1">
      <alignment vertical="center"/>
      <protection locked="0"/>
    </xf>
    <xf numFmtId="176" fontId="9" fillId="0" borderId="1" xfId="679" applyNumberFormat="1" applyFont="1" applyFill="1" applyBorder="1" applyProtection="1">
      <alignment vertical="center"/>
      <protection locked="0"/>
    </xf>
    <xf numFmtId="38" fontId="6" fillId="2" borderId="59" xfId="679" applyFont="1" applyFill="1" applyBorder="1" applyAlignment="1">
      <alignment horizontal="center" vertical="center" wrapText="1"/>
    </xf>
    <xf numFmtId="38" fontId="6" fillId="0" borderId="59" xfId="679" applyFont="1" applyBorder="1" applyAlignment="1">
      <alignment vertical="center"/>
    </xf>
    <xf numFmtId="0" fontId="9" fillId="0" borderId="3" xfId="860" applyFont="1" applyFill="1" applyBorder="1">
      <alignment vertical="center"/>
    </xf>
    <xf numFmtId="38" fontId="6" fillId="0" borderId="182" xfId="679" applyFont="1" applyBorder="1" applyAlignment="1">
      <alignment vertical="center"/>
    </xf>
    <xf numFmtId="38" fontId="6" fillId="0" borderId="183" xfId="679" applyFont="1" applyBorder="1" applyAlignment="1">
      <alignment vertical="center"/>
    </xf>
    <xf numFmtId="38" fontId="6" fillId="0" borderId="184" xfId="679" applyFont="1" applyBorder="1" applyAlignment="1">
      <alignment vertical="center"/>
    </xf>
    <xf numFmtId="38" fontId="6" fillId="0" borderId="185" xfId="679" applyFont="1" applyBorder="1" applyAlignment="1">
      <alignment vertical="center"/>
    </xf>
    <xf numFmtId="0" fontId="6" fillId="0" borderId="0" xfId="860" applyFont="1" applyBorder="1" applyAlignment="1">
      <alignment vertical="center"/>
    </xf>
    <xf numFmtId="0" fontId="6" fillId="0" borderId="186" xfId="860" applyFont="1" applyBorder="1" applyAlignment="1">
      <alignment vertical="center"/>
    </xf>
    <xf numFmtId="0" fontId="6" fillId="0" borderId="186" xfId="860" applyFont="1" applyBorder="1" applyAlignment="1">
      <alignment horizontal="center" vertical="center"/>
    </xf>
    <xf numFmtId="0" fontId="6" fillId="0" borderId="0" xfId="860" applyFont="1" applyBorder="1" applyAlignment="1">
      <alignment horizontal="center" vertical="center"/>
    </xf>
    <xf numFmtId="0" fontId="0" fillId="0" borderId="7" xfId="860" applyFont="1" applyBorder="1" applyAlignment="1">
      <alignment vertical="center"/>
    </xf>
    <xf numFmtId="0" fontId="9" fillId="0" borderId="0" xfId="0" applyFont="1" applyFill="1" applyAlignment="1">
      <alignment vertical="center"/>
    </xf>
    <xf numFmtId="176" fontId="8" fillId="0" borderId="0" xfId="679" applyNumberFormat="1" applyFont="1" applyFill="1" applyAlignment="1">
      <alignment horizontal="center" vertical="center"/>
    </xf>
    <xf numFmtId="176" fontId="8" fillId="0" borderId="0" xfId="679" applyNumberFormat="1" applyFont="1" applyAlignment="1">
      <alignment vertical="center"/>
    </xf>
    <xf numFmtId="176" fontId="4" fillId="0" borderId="0" xfId="679" applyNumberFormat="1" applyFont="1" applyFill="1" applyAlignment="1">
      <alignment vertical="center"/>
    </xf>
    <xf numFmtId="176" fontId="8" fillId="0" borderId="0" xfId="679" applyNumberFormat="1" applyFont="1" applyFill="1" applyAlignment="1">
      <alignment vertical="center"/>
    </xf>
    <xf numFmtId="185" fontId="8" fillId="0" borderId="0" xfId="568" applyNumberFormat="1" applyFont="1" applyFill="1" applyAlignment="1">
      <alignment vertical="center"/>
    </xf>
    <xf numFmtId="0" fontId="9" fillId="0" borderId="0" xfId="0" applyFont="1" applyFill="1" applyAlignment="1">
      <alignment horizontal="right" vertical="center"/>
    </xf>
    <xf numFmtId="176" fontId="8" fillId="0" borderId="61" xfId="679" applyNumberFormat="1" applyFont="1" applyFill="1" applyBorder="1" applyAlignment="1">
      <alignment horizontal="center" vertical="center"/>
    </xf>
    <xf numFmtId="176" fontId="8" fillId="0" borderId="186" xfId="679" applyNumberFormat="1" applyFont="1" applyFill="1" applyBorder="1" applyAlignment="1">
      <alignment horizontal="center" vertical="center"/>
    </xf>
    <xf numFmtId="176" fontId="6" fillId="0" borderId="61" xfId="679" applyNumberFormat="1" applyFont="1" applyFill="1" applyBorder="1" applyAlignment="1">
      <alignment horizontal="center" vertical="center"/>
    </xf>
    <xf numFmtId="176" fontId="8" fillId="0" borderId="61" xfId="679" applyNumberFormat="1" applyFont="1" applyFill="1" applyBorder="1" applyAlignment="1">
      <alignment horizontal="center" vertical="center" wrapText="1"/>
    </xf>
    <xf numFmtId="176" fontId="0" fillId="0" borderId="61" xfId="679" applyNumberFormat="1" applyFont="1" applyFill="1" applyBorder="1" applyAlignment="1">
      <alignment horizontal="center" vertical="center"/>
    </xf>
    <xf numFmtId="176" fontId="8" fillId="0" borderId="0" xfId="679" applyNumberFormat="1" applyFont="1" applyFill="1" applyBorder="1" applyAlignment="1">
      <alignment horizontal="center" vertical="center" wrapText="1"/>
    </xf>
    <xf numFmtId="176" fontId="5" fillId="0" borderId="44" xfId="679" quotePrefix="1" applyNumberFormat="1" applyFont="1" applyFill="1" applyBorder="1" applyAlignment="1">
      <alignment horizontal="center" vertical="center"/>
    </xf>
    <xf numFmtId="176" fontId="8" fillId="0" borderId="157" xfId="679" applyNumberFormat="1" applyFont="1" applyFill="1" applyBorder="1" applyAlignment="1">
      <alignment vertical="center"/>
    </xf>
    <xf numFmtId="176" fontId="8" fillId="0" borderId="61" xfId="679" applyNumberFormat="1" applyFont="1" applyFill="1" applyBorder="1" applyAlignment="1">
      <alignment vertical="center"/>
    </xf>
    <xf numFmtId="185" fontId="8" fillId="0" borderId="61" xfId="568" applyNumberFormat="1" applyFont="1" applyFill="1" applyBorder="1" applyAlignment="1">
      <alignment vertical="center"/>
    </xf>
    <xf numFmtId="176" fontId="8" fillId="2" borderId="61" xfId="679" applyNumberFormat="1" applyFont="1" applyFill="1" applyBorder="1" applyAlignment="1">
      <alignment vertical="center"/>
    </xf>
    <xf numFmtId="176" fontId="8" fillId="0" borderId="187" xfId="679" applyNumberFormat="1" applyFont="1" applyFill="1" applyBorder="1" applyAlignment="1">
      <alignment vertical="center"/>
    </xf>
    <xf numFmtId="176" fontId="8" fillId="0" borderId="0" xfId="679" applyNumberFormat="1" applyFont="1" applyFill="1" applyBorder="1" applyAlignment="1">
      <alignment vertical="center"/>
    </xf>
    <xf numFmtId="176" fontId="8" fillId="2" borderId="63" xfId="679" applyNumberFormat="1" applyFont="1" applyFill="1" applyBorder="1" applyAlignment="1">
      <alignment vertical="center"/>
    </xf>
    <xf numFmtId="176" fontId="8" fillId="0" borderId="188" xfId="679" applyNumberFormat="1" applyFont="1" applyFill="1" applyBorder="1" applyAlignment="1">
      <alignment vertical="center"/>
    </xf>
    <xf numFmtId="176" fontId="21" fillId="0" borderId="44" xfId="679" quotePrefix="1" applyNumberFormat="1" applyFont="1" applyFill="1" applyBorder="1" applyAlignment="1">
      <alignment horizontal="center" vertical="center"/>
    </xf>
    <xf numFmtId="176" fontId="8" fillId="0" borderId="156" xfId="679" applyNumberFormat="1" applyFont="1" applyFill="1" applyBorder="1" applyAlignment="1">
      <alignment vertical="center"/>
    </xf>
    <xf numFmtId="185" fontId="8" fillId="0" borderId="63" xfId="568" applyNumberFormat="1" applyFont="1" applyFill="1" applyBorder="1" applyAlignment="1">
      <alignment vertical="center"/>
    </xf>
    <xf numFmtId="176" fontId="8" fillId="0" borderId="80" xfId="679" applyNumberFormat="1" applyFont="1" applyFill="1" applyBorder="1" applyAlignment="1">
      <alignment vertical="center"/>
    </xf>
    <xf numFmtId="176" fontId="4" fillId="0" borderId="189" xfId="679" applyNumberFormat="1" applyFont="1" applyFill="1" applyBorder="1" applyAlignment="1">
      <alignment horizontal="center" vertical="center"/>
    </xf>
    <xf numFmtId="176" fontId="8" fillId="0" borderId="189" xfId="679" applyNumberFormat="1" applyFont="1" applyFill="1" applyBorder="1" applyAlignment="1">
      <alignment vertical="center"/>
    </xf>
    <xf numFmtId="185" fontId="8" fillId="0" borderId="189" xfId="568" applyNumberFormat="1" applyFont="1" applyFill="1" applyBorder="1" applyAlignment="1">
      <alignment vertical="center"/>
    </xf>
    <xf numFmtId="176" fontId="8" fillId="0" borderId="190" xfId="679" applyNumberFormat="1" applyFont="1" applyFill="1" applyBorder="1" applyAlignment="1">
      <alignment vertical="center"/>
    </xf>
    <xf numFmtId="176" fontId="8" fillId="0" borderId="44" xfId="679" applyNumberFormat="1" applyFont="1" applyFill="1" applyBorder="1" applyAlignment="1">
      <alignment vertical="center"/>
    </xf>
    <xf numFmtId="176" fontId="8" fillId="0" borderId="191" xfId="679" applyNumberFormat="1" applyFont="1" applyFill="1" applyBorder="1" applyAlignment="1">
      <alignment vertical="center"/>
    </xf>
    <xf numFmtId="185" fontId="8" fillId="0" borderId="191" xfId="568" applyNumberFormat="1" applyFont="1" applyFill="1" applyBorder="1" applyAlignment="1">
      <alignment vertical="center"/>
    </xf>
    <xf numFmtId="176" fontId="8" fillId="2" borderId="191" xfId="679" applyNumberFormat="1" applyFont="1" applyFill="1" applyBorder="1" applyAlignment="1">
      <alignment vertical="center"/>
    </xf>
    <xf numFmtId="176" fontId="8" fillId="0" borderId="192" xfId="679" applyNumberFormat="1" applyFont="1" applyFill="1" applyBorder="1" applyAlignment="1">
      <alignment vertical="center"/>
    </xf>
    <xf numFmtId="185" fontId="8" fillId="0" borderId="80" xfId="568" applyNumberFormat="1" applyFont="1" applyFill="1" applyBorder="1" applyAlignment="1">
      <alignment vertical="center"/>
    </xf>
    <xf numFmtId="176" fontId="8" fillId="0" borderId="193" xfId="679" applyNumberFormat="1" applyFont="1" applyFill="1" applyBorder="1" applyAlignment="1">
      <alignment vertical="center"/>
    </xf>
    <xf numFmtId="176" fontId="8" fillId="0" borderId="186" xfId="679" applyNumberFormat="1" applyFont="1" applyFill="1" applyBorder="1" applyAlignment="1">
      <alignment vertical="center"/>
    </xf>
    <xf numFmtId="176" fontId="6" fillId="0" borderId="186" xfId="679" applyNumberFormat="1" applyFont="1" applyFill="1" applyBorder="1" applyAlignment="1">
      <alignment vertical="center" wrapText="1"/>
    </xf>
    <xf numFmtId="176" fontId="8" fillId="0" borderId="63" xfId="679" applyNumberFormat="1" applyFont="1" applyFill="1" applyBorder="1" applyAlignment="1">
      <alignment vertical="center"/>
    </xf>
    <xf numFmtId="176" fontId="4" fillId="0" borderId="80" xfId="679" applyNumberFormat="1" applyFont="1" applyFill="1" applyBorder="1" applyAlignment="1">
      <alignment horizontal="center" vertical="center"/>
    </xf>
    <xf numFmtId="176" fontId="8" fillId="0" borderId="106" xfId="679" applyNumberFormat="1" applyFont="1" applyFill="1" applyBorder="1" applyAlignment="1">
      <alignment vertical="center"/>
    </xf>
    <xf numFmtId="176" fontId="8" fillId="0" borderId="157" xfId="679" applyNumberFormat="1" applyFont="1" applyFill="1" applyBorder="1" applyAlignment="1">
      <alignment horizontal="right" vertical="center"/>
    </xf>
    <xf numFmtId="185" fontId="8" fillId="0" borderId="0" xfId="568" applyNumberFormat="1" applyFont="1" applyFill="1" applyBorder="1" applyAlignment="1">
      <alignment vertical="center"/>
    </xf>
    <xf numFmtId="185" fontId="6" fillId="0" borderId="0" xfId="568" applyNumberFormat="1" applyFont="1" applyFill="1" applyBorder="1" applyAlignment="1">
      <alignment vertical="center"/>
    </xf>
    <xf numFmtId="176" fontId="8" fillId="0" borderId="102" xfId="679" quotePrefix="1" applyNumberFormat="1" applyFont="1" applyFill="1" applyBorder="1" applyAlignment="1">
      <alignment horizontal="center" vertical="center"/>
    </xf>
    <xf numFmtId="176" fontId="8" fillId="0" borderId="1" xfId="679" applyNumberFormat="1" applyFont="1" applyFill="1" applyBorder="1" applyAlignment="1">
      <alignment horizontal="distributed" vertical="center"/>
    </xf>
    <xf numFmtId="176" fontId="8" fillId="0" borderId="194" xfId="679" quotePrefix="1" applyNumberFormat="1" applyFont="1" applyFill="1" applyBorder="1" applyAlignment="1">
      <alignment horizontal="center" vertical="center"/>
    </xf>
    <xf numFmtId="176" fontId="8" fillId="0" borderId="195" xfId="679" applyNumberFormat="1" applyFont="1" applyFill="1" applyBorder="1" applyAlignment="1">
      <alignment horizontal="distributed" vertical="center"/>
    </xf>
    <xf numFmtId="176" fontId="8" fillId="0" borderId="106" xfId="679" applyNumberFormat="1" applyFont="1" applyFill="1" applyBorder="1" applyAlignment="1">
      <alignment horizontal="centerContinuous" vertical="center"/>
    </xf>
    <xf numFmtId="176" fontId="8" fillId="0" borderId="2" xfId="679" applyNumberFormat="1" applyFont="1" applyFill="1" applyBorder="1" applyAlignment="1">
      <alignment horizontal="centerContinuous" vertical="center"/>
    </xf>
    <xf numFmtId="176" fontId="8" fillId="0" borderId="0" xfId="679" applyNumberFormat="1" applyFont="1" applyAlignment="1">
      <alignment horizontal="right" vertical="center"/>
    </xf>
    <xf numFmtId="176" fontId="8" fillId="0" borderId="98" xfId="679" applyNumberFormat="1" applyFont="1" applyFill="1" applyBorder="1" applyAlignment="1">
      <alignment vertical="center"/>
    </xf>
    <xf numFmtId="176" fontId="8" fillId="0" borderId="3" xfId="679" applyNumberFormat="1" applyFont="1" applyFill="1" applyBorder="1" applyAlignment="1">
      <alignment vertical="center"/>
    </xf>
    <xf numFmtId="176" fontId="8" fillId="0" borderId="152" xfId="679" applyNumberFormat="1" applyFont="1" applyFill="1" applyBorder="1" applyAlignment="1">
      <alignment horizontal="center" vertical="center" wrapText="1"/>
    </xf>
    <xf numFmtId="176" fontId="8" fillId="0" borderId="152" xfId="679" applyNumberFormat="1" applyFont="1" applyFill="1" applyBorder="1" applyAlignment="1">
      <alignment vertical="center"/>
    </xf>
    <xf numFmtId="176" fontId="6" fillId="0" borderId="152" xfId="679" applyNumberFormat="1" applyFont="1" applyFill="1" applyBorder="1" applyAlignment="1">
      <alignment horizontal="center" vertical="center" wrapText="1"/>
    </xf>
    <xf numFmtId="176" fontId="8" fillId="0" borderId="152" xfId="679" applyNumberFormat="1" applyFont="1" applyFill="1" applyBorder="1" applyAlignment="1">
      <alignment horizontal="center" vertical="center"/>
    </xf>
    <xf numFmtId="176" fontId="8" fillId="0" borderId="69" xfId="679" applyNumberFormat="1" applyFont="1" applyBorder="1" applyAlignment="1">
      <alignment horizontal="right" vertical="center"/>
    </xf>
    <xf numFmtId="176" fontId="8" fillId="0" borderId="8" xfId="679" applyNumberFormat="1" applyFont="1" applyFill="1" applyBorder="1" applyAlignment="1">
      <alignment vertical="center"/>
    </xf>
    <xf numFmtId="176" fontId="8" fillId="2" borderId="0" xfId="679" applyNumberFormat="1" applyFont="1" applyFill="1" applyBorder="1" applyAlignment="1">
      <alignment vertical="center"/>
    </xf>
    <xf numFmtId="176" fontId="8" fillId="0" borderId="7" xfId="679" applyNumberFormat="1" applyFont="1" applyBorder="1" applyAlignment="1">
      <alignment vertical="center"/>
    </xf>
    <xf numFmtId="176" fontId="48" fillId="0" borderId="0" xfId="679" applyNumberFormat="1" applyFont="1" applyFill="1" applyBorder="1" applyAlignment="1">
      <alignment vertical="center"/>
    </xf>
    <xf numFmtId="0" fontId="8" fillId="0" borderId="0" xfId="0" applyFont="1" applyBorder="1" applyAlignment="1">
      <alignment horizontal="left" vertical="center" textRotation="255"/>
    </xf>
    <xf numFmtId="176" fontId="8" fillId="0" borderId="7" xfId="679" applyNumberFormat="1" applyFont="1" applyFill="1" applyBorder="1" applyAlignment="1">
      <alignment vertical="center"/>
    </xf>
    <xf numFmtId="176" fontId="8" fillId="36" borderId="0" xfId="679" applyNumberFormat="1" applyFont="1" applyFill="1" applyBorder="1" applyAlignment="1">
      <alignment vertical="center"/>
    </xf>
    <xf numFmtId="176" fontId="8" fillId="0" borderId="2" xfId="679" applyNumberFormat="1" applyFont="1" applyFill="1" applyBorder="1" applyAlignment="1">
      <alignment vertical="center"/>
    </xf>
    <xf numFmtId="176" fontId="8" fillId="0" borderId="196" xfId="679" applyNumberFormat="1" applyFont="1" applyFill="1" applyBorder="1" applyAlignment="1">
      <alignment vertical="center"/>
    </xf>
    <xf numFmtId="176" fontId="8" fillId="0" borderId="6" xfId="679" applyNumberFormat="1" applyFont="1" applyFill="1" applyBorder="1" applyAlignment="1">
      <alignment vertical="center"/>
    </xf>
    <xf numFmtId="176" fontId="8" fillId="0" borderId="5" xfId="679" applyNumberFormat="1" applyFont="1" applyFill="1" applyBorder="1" applyAlignment="1">
      <alignment vertical="center"/>
    </xf>
    <xf numFmtId="176" fontId="8" fillId="0" borderId="4" xfId="679" applyNumberFormat="1" applyFont="1" applyBorder="1" applyAlignment="1">
      <alignment vertical="center"/>
    </xf>
    <xf numFmtId="176" fontId="8" fillId="0" borderId="0" xfId="0" applyNumberFormat="1" applyFont="1" applyAlignment="1">
      <alignment vertical="center"/>
    </xf>
    <xf numFmtId="176" fontId="8" fillId="0" borderId="0" xfId="0" applyNumberFormat="1" applyFont="1" applyAlignment="1">
      <alignment horizontal="right" vertical="center"/>
    </xf>
    <xf numFmtId="0" fontId="8" fillId="0" borderId="145" xfId="0" applyFont="1" applyBorder="1" applyAlignment="1">
      <alignment vertical="center"/>
    </xf>
    <xf numFmtId="176" fontId="8" fillId="0" borderId="69" xfId="0" applyNumberFormat="1" applyFont="1" applyBorder="1" applyAlignment="1">
      <alignment vertical="center"/>
    </xf>
    <xf numFmtId="0" fontId="8" fillId="0" borderId="88" xfId="0" applyFont="1" applyBorder="1" applyAlignment="1">
      <alignment vertical="center"/>
    </xf>
    <xf numFmtId="0" fontId="8" fillId="0" borderId="89" xfId="0" applyFont="1" applyBorder="1" applyAlignment="1">
      <alignment vertical="center"/>
    </xf>
    <xf numFmtId="0" fontId="8" fillId="0" borderId="107" xfId="0" applyFont="1" applyBorder="1" applyAlignment="1">
      <alignment vertical="center"/>
    </xf>
    <xf numFmtId="0" fontId="8" fillId="0" borderId="103" xfId="0" applyFont="1" applyFill="1" applyBorder="1" applyAlignment="1">
      <alignment vertical="center"/>
    </xf>
    <xf numFmtId="0" fontId="8" fillId="0" borderId="1" xfId="0" applyFont="1" applyFill="1" applyBorder="1" applyAlignment="1">
      <alignment horizontal="distributed" vertical="center"/>
    </xf>
    <xf numFmtId="0" fontId="8" fillId="0" borderId="88" xfId="0" applyFont="1" applyFill="1" applyBorder="1" applyAlignment="1">
      <alignment vertical="center"/>
    </xf>
    <xf numFmtId="0" fontId="8" fillId="0" borderId="89" xfId="0" applyFont="1" applyFill="1" applyBorder="1" applyAlignment="1">
      <alignment horizontal="distributed" vertical="center"/>
    </xf>
    <xf numFmtId="0" fontId="8" fillId="0" borderId="89" xfId="0" applyFont="1" applyFill="1" applyBorder="1" applyAlignment="1">
      <alignment vertical="center"/>
    </xf>
    <xf numFmtId="0" fontId="8" fillId="0" borderId="117" xfId="0" applyFont="1" applyFill="1" applyBorder="1" applyAlignment="1">
      <alignment vertical="center"/>
    </xf>
    <xf numFmtId="0" fontId="8" fillId="0" borderId="114" xfId="0" applyFont="1" applyFill="1" applyBorder="1" applyAlignment="1">
      <alignment horizontal="distributed" vertical="center"/>
    </xf>
    <xf numFmtId="176" fontId="8" fillId="0" borderId="0" xfId="0" applyNumberFormat="1" applyFont="1" applyFill="1" applyAlignment="1">
      <alignment vertical="center"/>
    </xf>
    <xf numFmtId="0" fontId="8" fillId="0" borderId="145" xfId="0" applyFont="1" applyFill="1" applyBorder="1" applyAlignment="1">
      <alignment vertical="center"/>
    </xf>
    <xf numFmtId="176" fontId="8" fillId="0" borderId="69" xfId="0" applyNumberFormat="1" applyFont="1" applyFill="1" applyBorder="1" applyAlignment="1">
      <alignment vertical="center"/>
    </xf>
    <xf numFmtId="0" fontId="8" fillId="0" borderId="8" xfId="0" applyFont="1" applyFill="1" applyBorder="1" applyAlignment="1">
      <alignment vertical="center"/>
    </xf>
    <xf numFmtId="0" fontId="8" fillId="0" borderId="107" xfId="0" applyFont="1" applyFill="1" applyBorder="1" applyAlignment="1">
      <alignment vertical="center"/>
    </xf>
    <xf numFmtId="0" fontId="8" fillId="0" borderId="2" xfId="0" applyFont="1" applyFill="1" applyBorder="1" applyAlignment="1">
      <alignment vertical="center"/>
    </xf>
    <xf numFmtId="0" fontId="8" fillId="0" borderId="186" xfId="0" applyFont="1" applyFill="1" applyBorder="1" applyAlignment="1">
      <alignment vertical="center"/>
    </xf>
    <xf numFmtId="0" fontId="8" fillId="0" borderId="156" xfId="0" applyFont="1" applyFill="1" applyBorder="1" applyAlignment="1">
      <alignment vertical="center"/>
    </xf>
    <xf numFmtId="0" fontId="8" fillId="0" borderId="154" xfId="0" applyFont="1" applyFill="1" applyBorder="1" applyAlignment="1">
      <alignment vertical="center"/>
    </xf>
    <xf numFmtId="0" fontId="8" fillId="0" borderId="157" xfId="0" applyFont="1" applyFill="1" applyBorder="1" applyAlignment="1">
      <alignment vertical="center"/>
    </xf>
    <xf numFmtId="0" fontId="8" fillId="0" borderId="197" xfId="0" applyFont="1" applyFill="1" applyBorder="1" applyAlignment="1">
      <alignment horizontal="distributed" vertical="center"/>
    </xf>
    <xf numFmtId="0" fontId="0" fillId="0" borderId="0" xfId="0" applyFill="1" applyBorder="1" applyAlignment="1">
      <alignment vertical="center"/>
    </xf>
    <xf numFmtId="0" fontId="8" fillId="0" borderId="152" xfId="0" applyFont="1" applyFill="1" applyBorder="1" applyAlignment="1">
      <alignment vertical="center"/>
    </xf>
    <xf numFmtId="0" fontId="8" fillId="0" borderId="40" xfId="0" applyFont="1" applyFill="1" applyBorder="1" applyAlignment="1">
      <alignment vertical="center"/>
    </xf>
    <xf numFmtId="0" fontId="8" fillId="0" borderId="46" xfId="0" applyFont="1" applyFill="1" applyBorder="1" applyAlignment="1">
      <alignment vertical="center"/>
    </xf>
    <xf numFmtId="0" fontId="8" fillId="0" borderId="198" xfId="0" applyFont="1" applyFill="1" applyBorder="1" applyAlignment="1">
      <alignment vertical="center"/>
    </xf>
    <xf numFmtId="0" fontId="8" fillId="0" borderId="0" xfId="0" applyFont="1" applyFill="1" applyAlignment="1">
      <alignment horizontal="right" vertical="center"/>
    </xf>
    <xf numFmtId="9" fontId="6" fillId="0" borderId="11" xfId="679" applyNumberFormat="1" applyFont="1" applyBorder="1" applyAlignment="1">
      <alignment vertical="center"/>
    </xf>
    <xf numFmtId="9" fontId="6" fillId="0" borderId="65" xfId="679" applyNumberFormat="1" applyFont="1" applyBorder="1" applyAlignment="1">
      <alignment vertical="center"/>
    </xf>
    <xf numFmtId="0" fontId="49" fillId="0" borderId="0" xfId="860" applyFont="1" applyAlignment="1">
      <alignment vertical="center"/>
    </xf>
    <xf numFmtId="176" fontId="9" fillId="0" borderId="2" xfId="679" applyNumberFormat="1" applyFont="1" applyFill="1" applyBorder="1" applyProtection="1">
      <alignment vertical="center"/>
      <protection locked="0"/>
    </xf>
    <xf numFmtId="9" fontId="6" fillId="0" borderId="21" xfId="679" applyNumberFormat="1" applyFont="1" applyFill="1" applyBorder="1" applyAlignment="1">
      <alignment vertical="center"/>
    </xf>
    <xf numFmtId="176" fontId="9" fillId="36" borderId="1" xfId="679" applyNumberFormat="1" applyFont="1" applyFill="1" applyBorder="1">
      <alignment vertical="center"/>
    </xf>
    <xf numFmtId="176" fontId="9" fillId="36" borderId="5" xfId="679" applyNumberFormat="1" applyFont="1" applyFill="1" applyBorder="1">
      <alignment vertical="center"/>
    </xf>
    <xf numFmtId="0" fontId="6" fillId="0" borderId="199" xfId="860" applyFont="1" applyBorder="1" applyAlignment="1">
      <alignment vertical="center"/>
    </xf>
    <xf numFmtId="38" fontId="6" fillId="2" borderId="198" xfId="679" applyFont="1" applyFill="1" applyBorder="1" applyAlignment="1">
      <alignment horizontal="center" vertical="center" wrapText="1"/>
    </xf>
    <xf numFmtId="38" fontId="2" fillId="2" borderId="45" xfId="679" applyFont="1" applyFill="1" applyBorder="1" applyAlignment="1">
      <alignment horizontal="center" vertical="center" wrapText="1"/>
    </xf>
    <xf numFmtId="38" fontId="6" fillId="0" borderId="200" xfId="679" applyFont="1" applyBorder="1" applyAlignment="1">
      <alignment vertical="center"/>
    </xf>
    <xf numFmtId="38" fontId="6" fillId="0" borderId="201" xfId="679" applyFont="1" applyBorder="1" applyAlignment="1">
      <alignment vertical="center"/>
    </xf>
    <xf numFmtId="38" fontId="6" fillId="0" borderId="202" xfId="679" applyFont="1" applyBorder="1" applyAlignment="1">
      <alignment vertical="center"/>
    </xf>
    <xf numFmtId="38" fontId="6" fillId="0" borderId="105" xfId="679" applyFont="1" applyBorder="1" applyAlignment="1">
      <alignment vertical="center"/>
    </xf>
    <xf numFmtId="38" fontId="6" fillId="0" borderId="203" xfId="679" applyFont="1" applyBorder="1" applyAlignment="1">
      <alignment vertical="center"/>
    </xf>
    <xf numFmtId="38" fontId="6" fillId="0" borderId="204" xfId="679" applyFont="1" applyBorder="1" applyAlignment="1">
      <alignment vertical="center"/>
    </xf>
    <xf numFmtId="38" fontId="6" fillId="0" borderId="205" xfId="679" applyFont="1" applyBorder="1" applyAlignment="1">
      <alignment vertical="center"/>
    </xf>
    <xf numFmtId="38" fontId="6" fillId="0" borderId="206" xfId="679" applyFont="1" applyBorder="1" applyAlignment="1">
      <alignment vertical="center"/>
    </xf>
    <xf numFmtId="38" fontId="6" fillId="0" borderId="207" xfId="679" applyFont="1" applyBorder="1" applyAlignment="1">
      <alignment vertical="center"/>
    </xf>
    <xf numFmtId="38" fontId="6" fillId="0" borderId="186" xfId="679" applyFont="1" applyBorder="1" applyAlignment="1">
      <alignment vertical="center"/>
    </xf>
    <xf numFmtId="38" fontId="6" fillId="0" borderId="208" xfId="679" applyFont="1" applyBorder="1" applyAlignment="1">
      <alignment vertical="center"/>
    </xf>
    <xf numFmtId="38" fontId="6" fillId="0" borderId="156" xfId="679" applyFont="1" applyBorder="1" applyAlignment="1">
      <alignment vertical="center"/>
    </xf>
    <xf numFmtId="38" fontId="6" fillId="0" borderId="198" xfId="679" applyFont="1" applyBorder="1" applyAlignment="1">
      <alignment vertical="center"/>
    </xf>
    <xf numFmtId="0" fontId="6" fillId="2" borderId="209" xfId="860" applyFont="1" applyFill="1" applyBorder="1" applyAlignment="1">
      <alignment horizontal="center" vertical="center"/>
    </xf>
    <xf numFmtId="0" fontId="6" fillId="0" borderId="161" xfId="860" applyFont="1" applyBorder="1" applyAlignment="1">
      <alignment horizontal="center" vertical="center"/>
    </xf>
    <xf numFmtId="0" fontId="6" fillId="0" borderId="210" xfId="860" applyFont="1" applyBorder="1" applyAlignment="1">
      <alignment horizontal="center" vertical="center"/>
    </xf>
    <xf numFmtId="0" fontId="6" fillId="0" borderId="151" xfId="860" applyFont="1" applyBorder="1" applyAlignment="1">
      <alignment horizontal="center" vertical="center"/>
    </xf>
    <xf numFmtId="0" fontId="6" fillId="0" borderId="209" xfId="860" applyFont="1" applyBorder="1" applyAlignment="1">
      <alignment horizontal="center" vertical="center"/>
    </xf>
    <xf numFmtId="38" fontId="6" fillId="0" borderId="102" xfId="679" applyFont="1" applyBorder="1" applyAlignment="1">
      <alignment vertical="center"/>
    </xf>
    <xf numFmtId="38" fontId="6" fillId="0" borderId="1" xfId="679" applyFont="1" applyBorder="1" applyAlignment="1">
      <alignment vertical="center"/>
    </xf>
    <xf numFmtId="38" fontId="6" fillId="0" borderId="92" xfId="679" applyFont="1" applyBorder="1" applyAlignment="1">
      <alignment vertical="center"/>
    </xf>
    <xf numFmtId="0" fontId="17" fillId="0" borderId="0" xfId="860" applyFont="1" applyBorder="1" applyAlignment="1">
      <alignment horizontal="center" vertical="center"/>
    </xf>
    <xf numFmtId="38" fontId="6" fillId="0" borderId="36" xfId="679" applyFont="1" applyBorder="1" applyAlignment="1">
      <alignment vertical="center"/>
    </xf>
    <xf numFmtId="38" fontId="6" fillId="0" borderId="34" xfId="679" applyFont="1" applyBorder="1" applyAlignment="1">
      <alignment vertical="center"/>
    </xf>
    <xf numFmtId="38" fontId="6" fillId="0" borderId="57" xfId="679" applyFont="1" applyBorder="1" applyAlignment="1">
      <alignment vertical="center"/>
    </xf>
    <xf numFmtId="38" fontId="6" fillId="0" borderId="75" xfId="679" applyFont="1" applyBorder="1" applyAlignment="1">
      <alignment vertical="center"/>
    </xf>
    <xf numFmtId="38" fontId="6" fillId="0" borderId="38" xfId="679" applyFont="1" applyBorder="1" applyAlignment="1">
      <alignment vertical="center"/>
    </xf>
    <xf numFmtId="38" fontId="6" fillId="0" borderId="81" xfId="679" applyFont="1" applyBorder="1" applyAlignment="1">
      <alignment vertical="center"/>
    </xf>
    <xf numFmtId="38" fontId="6" fillId="0" borderId="211" xfId="679" applyFont="1" applyBorder="1" applyAlignment="1">
      <alignment vertical="center"/>
    </xf>
    <xf numFmtId="0" fontId="3" fillId="2" borderId="5" xfId="0" applyFont="1" applyFill="1" applyBorder="1" applyAlignment="1">
      <alignment horizontal="center" vertical="center"/>
    </xf>
    <xf numFmtId="181" fontId="6" fillId="0" borderId="74" xfId="0" applyNumberFormat="1" applyFont="1" applyBorder="1" applyAlignment="1">
      <alignment vertical="center"/>
    </xf>
    <xf numFmtId="181" fontId="6" fillId="0" borderId="44" xfId="0" applyNumberFormat="1" applyFont="1" applyBorder="1" applyAlignment="1">
      <alignment vertical="center"/>
    </xf>
    <xf numFmtId="181" fontId="6" fillId="0" borderId="7" xfId="0" applyNumberFormat="1" applyFont="1" applyBorder="1" applyAlignment="1">
      <alignment vertical="center"/>
    </xf>
    <xf numFmtId="181" fontId="6" fillId="0" borderId="0" xfId="0" applyNumberFormat="1" applyFont="1" applyBorder="1" applyAlignment="1">
      <alignment vertical="center"/>
    </xf>
    <xf numFmtId="181" fontId="6" fillId="0" borderId="75" xfId="0" applyNumberFormat="1" applyFont="1" applyBorder="1" applyAlignment="1">
      <alignment vertical="center"/>
    </xf>
    <xf numFmtId="181" fontId="6" fillId="0" borderId="61" xfId="0" applyNumberFormat="1" applyFont="1" applyBorder="1" applyAlignment="1">
      <alignment vertical="center"/>
    </xf>
    <xf numFmtId="181" fontId="6" fillId="0" borderId="105" xfId="0" applyNumberFormat="1" applyFont="1" applyBorder="1" applyAlignment="1">
      <alignment vertical="center"/>
    </xf>
    <xf numFmtId="181" fontId="6" fillId="0" borderId="1" xfId="0" applyNumberFormat="1" applyFont="1" applyBorder="1" applyAlignment="1">
      <alignment vertical="center"/>
    </xf>
    <xf numFmtId="181" fontId="6" fillId="0" borderId="75" xfId="678" applyNumberFormat="1" applyFont="1" applyBorder="1" applyAlignment="1">
      <alignment vertical="center"/>
    </xf>
    <xf numFmtId="181" fontId="6" fillId="0" borderId="61" xfId="0" applyNumberFormat="1" applyFont="1" applyFill="1" applyBorder="1" applyAlignment="1">
      <alignment vertical="center"/>
    </xf>
    <xf numFmtId="181" fontId="6" fillId="0" borderId="63" xfId="0" applyNumberFormat="1" applyFont="1" applyBorder="1" applyAlignment="1">
      <alignment vertical="center"/>
    </xf>
    <xf numFmtId="181" fontId="6" fillId="0" borderId="126" xfId="0" applyNumberFormat="1" applyFont="1" applyBorder="1" applyAlignment="1">
      <alignment vertical="center"/>
    </xf>
    <xf numFmtId="181" fontId="6" fillId="0" borderId="81" xfId="0" applyNumberFormat="1" applyFont="1" applyBorder="1" applyAlignment="1">
      <alignment vertical="center"/>
    </xf>
    <xf numFmtId="181" fontId="6" fillId="0" borderId="89" xfId="0" applyNumberFormat="1" applyFont="1" applyBorder="1" applyAlignment="1">
      <alignment vertical="center"/>
    </xf>
    <xf numFmtId="181" fontId="6" fillId="0" borderId="81" xfId="678" applyNumberFormat="1" applyFont="1" applyBorder="1" applyAlignment="1">
      <alignment vertical="center"/>
    </xf>
    <xf numFmtId="181" fontId="6" fillId="0" borderId="76" xfId="678" applyNumberFormat="1" applyFont="1" applyBorder="1" applyAlignment="1">
      <alignment vertical="center"/>
    </xf>
    <xf numFmtId="181" fontId="6" fillId="0" borderId="76" xfId="0" applyNumberFormat="1" applyFont="1" applyBorder="1" applyAlignment="1">
      <alignment vertical="center"/>
    </xf>
    <xf numFmtId="181" fontId="6" fillId="0" borderId="77" xfId="0" applyNumberFormat="1" applyFont="1" applyBorder="1" applyAlignment="1">
      <alignment vertical="center"/>
    </xf>
    <xf numFmtId="181" fontId="6" fillId="0" borderId="155" xfId="0" applyNumberFormat="1" applyFont="1" applyBorder="1" applyAlignment="1">
      <alignment vertical="center"/>
    </xf>
    <xf numFmtId="181" fontId="6" fillId="0" borderId="152" xfId="0" applyNumberFormat="1" applyFont="1" applyBorder="1" applyAlignment="1">
      <alignment vertical="center"/>
    </xf>
    <xf numFmtId="181" fontId="6" fillId="0" borderId="78" xfId="0" applyNumberFormat="1" applyFont="1" applyBorder="1" applyAlignment="1">
      <alignment vertical="center"/>
    </xf>
    <xf numFmtId="181" fontId="6" fillId="0" borderId="72" xfId="0" applyNumberFormat="1" applyFont="1" applyBorder="1" applyAlignment="1">
      <alignment vertical="center"/>
    </xf>
    <xf numFmtId="181" fontId="6" fillId="0" borderId="212" xfId="0" applyNumberFormat="1" applyFont="1" applyBorder="1" applyAlignment="1">
      <alignment vertical="center"/>
    </xf>
    <xf numFmtId="181" fontId="6" fillId="0" borderId="114" xfId="0" applyNumberFormat="1" applyFont="1" applyBorder="1" applyAlignment="1">
      <alignment vertical="center"/>
    </xf>
    <xf numFmtId="181" fontId="6" fillId="0" borderId="78" xfId="678" applyNumberFormat="1" applyFont="1" applyBorder="1" applyAlignment="1">
      <alignment vertical="center"/>
    </xf>
    <xf numFmtId="181" fontId="6" fillId="0" borderId="68" xfId="0" applyNumberFormat="1" applyFont="1" applyBorder="1" applyAlignment="1">
      <alignment vertical="center"/>
    </xf>
    <xf numFmtId="181" fontId="6" fillId="0" borderId="71" xfId="0" applyNumberFormat="1" applyFont="1" applyBorder="1" applyAlignment="1">
      <alignment vertical="center"/>
    </xf>
    <xf numFmtId="181" fontId="6" fillId="0" borderId="4" xfId="0" applyNumberFormat="1" applyFont="1" applyBorder="1" applyAlignment="1">
      <alignment vertical="center"/>
    </xf>
    <xf numFmtId="181" fontId="6" fillId="0" borderId="70" xfId="0" applyNumberFormat="1" applyFont="1" applyBorder="1" applyAlignment="1">
      <alignment vertical="center"/>
    </xf>
    <xf numFmtId="181" fontId="6" fillId="0" borderId="5" xfId="0" applyNumberFormat="1" applyFont="1" applyBorder="1" applyAlignment="1">
      <alignment vertical="center"/>
    </xf>
    <xf numFmtId="181" fontId="6" fillId="0" borderId="66" xfId="0" applyNumberFormat="1" applyFont="1" applyBorder="1" applyAlignment="1">
      <alignment vertical="center"/>
    </xf>
    <xf numFmtId="181" fontId="6" fillId="0" borderId="213" xfId="0" applyNumberFormat="1" applyFont="1" applyBorder="1" applyAlignment="1">
      <alignment vertical="center"/>
    </xf>
    <xf numFmtId="181" fontId="6" fillId="0" borderId="69" xfId="0" applyNumberFormat="1" applyFont="1" applyBorder="1" applyAlignment="1">
      <alignment vertical="center"/>
    </xf>
    <xf numFmtId="181" fontId="6" fillId="0" borderId="79" xfId="678" applyNumberFormat="1" applyFont="1" applyBorder="1" applyAlignment="1">
      <alignment vertical="center"/>
    </xf>
    <xf numFmtId="181" fontId="6" fillId="0" borderId="79" xfId="0" applyNumberFormat="1" applyFont="1" applyBorder="1" applyAlignment="1">
      <alignment vertical="center"/>
    </xf>
    <xf numFmtId="181" fontId="6" fillId="0" borderId="80" xfId="0" applyNumberFormat="1" applyFont="1" applyBorder="1" applyAlignment="1">
      <alignment vertical="center"/>
    </xf>
    <xf numFmtId="181" fontId="6" fillId="0" borderId="128" xfId="0" applyNumberFormat="1" applyFont="1" applyBorder="1" applyAlignment="1">
      <alignment vertical="center"/>
    </xf>
    <xf numFmtId="181" fontId="6" fillId="0" borderId="2" xfId="0" applyNumberFormat="1" applyFont="1" applyBorder="1" applyAlignment="1">
      <alignment vertical="center"/>
    </xf>
    <xf numFmtId="181" fontId="6" fillId="0" borderId="99" xfId="0" applyNumberFormat="1" applyFont="1" applyBorder="1" applyAlignment="1">
      <alignment vertical="center"/>
    </xf>
    <xf numFmtId="181" fontId="6" fillId="0" borderId="3" xfId="0" applyNumberFormat="1" applyFont="1" applyBorder="1" applyAlignment="1">
      <alignment vertical="center"/>
    </xf>
    <xf numFmtId="181" fontId="6" fillId="0" borderId="59" xfId="678" applyNumberFormat="1" applyFont="1" applyBorder="1" applyAlignment="1">
      <alignment vertical="center"/>
    </xf>
    <xf numFmtId="181" fontId="6" fillId="0" borderId="46" xfId="678" applyNumberFormat="1" applyFont="1" applyBorder="1" applyAlignment="1">
      <alignment vertical="center"/>
    </xf>
    <xf numFmtId="38" fontId="3" fillId="2" borderId="154" xfId="678" applyNumberFormat="1" applyFont="1" applyFill="1" applyBorder="1" applyAlignment="1">
      <alignment vertical="center"/>
    </xf>
    <xf numFmtId="38" fontId="3" fillId="2" borderId="186" xfId="678" applyNumberFormat="1" applyFont="1" applyFill="1" applyBorder="1" applyAlignment="1">
      <alignment vertical="center"/>
    </xf>
    <xf numFmtId="38" fontId="3" fillId="0" borderId="186" xfId="678" applyNumberFormat="1" applyFont="1" applyBorder="1" applyAlignment="1" applyProtection="1">
      <alignment vertical="center"/>
      <protection locked="0"/>
    </xf>
    <xf numFmtId="38" fontId="3" fillId="0" borderId="8" xfId="678" applyNumberFormat="1" applyFont="1" applyBorder="1" applyAlignment="1" applyProtection="1">
      <alignment vertical="center"/>
      <protection locked="0"/>
    </xf>
    <xf numFmtId="0" fontId="2" fillId="0" borderId="70" xfId="0" applyFont="1" applyFill="1" applyBorder="1" applyAlignment="1">
      <alignment horizontal="right" vertical="center"/>
    </xf>
    <xf numFmtId="38" fontId="3" fillId="2" borderId="197" xfId="678" applyNumberFormat="1" applyFont="1" applyFill="1" applyBorder="1" applyAlignment="1">
      <alignment vertical="center"/>
    </xf>
    <xf numFmtId="0" fontId="2" fillId="0" borderId="212" xfId="0" applyFont="1" applyBorder="1" applyAlignment="1">
      <alignment vertical="center"/>
    </xf>
    <xf numFmtId="38" fontId="3" fillId="0" borderId="213" xfId="678" applyNumberFormat="1" applyFont="1" applyFill="1" applyBorder="1" applyAlignment="1" applyProtection="1">
      <alignment vertical="center"/>
      <protection locked="0"/>
    </xf>
    <xf numFmtId="38" fontId="3" fillId="0" borderId="156" xfId="678" applyNumberFormat="1" applyFont="1" applyBorder="1" applyAlignment="1" applyProtection="1">
      <alignment vertical="center"/>
      <protection locked="0"/>
    </xf>
    <xf numFmtId="38" fontId="3" fillId="0" borderId="3" xfId="678" applyNumberFormat="1" applyFont="1" applyBorder="1" applyAlignment="1" applyProtection="1">
      <alignment vertical="center"/>
      <protection locked="0"/>
    </xf>
    <xf numFmtId="38" fontId="3" fillId="0" borderId="5" xfId="678" applyFont="1" applyBorder="1" applyAlignment="1">
      <alignment horizontal="center" vertical="center"/>
    </xf>
    <xf numFmtId="0" fontId="2" fillId="0" borderId="69" xfId="0" applyFont="1" applyBorder="1" applyAlignment="1">
      <alignment vertical="center"/>
    </xf>
    <xf numFmtId="0" fontId="2" fillId="0" borderId="214" xfId="0" applyFont="1" applyBorder="1" applyAlignment="1">
      <alignment vertical="center"/>
    </xf>
    <xf numFmtId="0" fontId="3" fillId="0" borderId="215" xfId="0" applyFont="1" applyBorder="1" applyAlignment="1">
      <alignment vertical="center"/>
    </xf>
    <xf numFmtId="0" fontId="3" fillId="0" borderId="7" xfId="0" applyFont="1" applyBorder="1" applyAlignment="1">
      <alignment vertical="center"/>
    </xf>
    <xf numFmtId="0" fontId="0" fillId="0" borderId="7" xfId="0" applyBorder="1" applyAlignment="1">
      <alignment vertical="center"/>
    </xf>
    <xf numFmtId="38" fontId="3" fillId="0" borderId="83" xfId="678" applyFont="1" applyFill="1" applyBorder="1" applyAlignment="1">
      <alignment vertical="center"/>
    </xf>
    <xf numFmtId="0" fontId="2" fillId="0" borderId="83" xfId="0" applyFont="1" applyBorder="1" applyAlignment="1">
      <alignment vertical="center"/>
    </xf>
    <xf numFmtId="176" fontId="0" fillId="0" borderId="186" xfId="679" applyNumberFormat="1" applyFont="1" applyFill="1" applyBorder="1" applyAlignment="1">
      <alignment vertical="center"/>
    </xf>
    <xf numFmtId="0" fontId="0" fillId="0" borderId="2" xfId="0" applyFill="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176" fontId="0" fillId="0" borderId="0" xfId="0" applyNumberFormat="1" applyFont="1" applyAlignment="1">
      <alignment vertical="center"/>
    </xf>
    <xf numFmtId="0" fontId="0" fillId="0" borderId="0" xfId="0" applyFont="1" applyAlignment="1">
      <alignment horizontal="center" vertical="center"/>
    </xf>
    <xf numFmtId="176" fontId="9" fillId="0" borderId="5" xfId="679" applyNumberFormat="1" applyFont="1" applyFill="1" applyBorder="1" applyProtection="1">
      <alignment vertical="center"/>
      <protection locked="0"/>
    </xf>
    <xf numFmtId="181" fontId="15" fillId="0" borderId="0" xfId="870" applyNumberFormat="1" applyFont="1" applyAlignment="1"/>
    <xf numFmtId="181" fontId="6" fillId="0" borderId="211" xfId="679" applyNumberFormat="1" applyFont="1" applyFill="1" applyBorder="1" applyAlignment="1">
      <alignment vertical="center" wrapText="1"/>
    </xf>
    <xf numFmtId="184" fontId="6" fillId="0" borderId="33" xfId="679" applyNumberFormat="1" applyFont="1" applyFill="1" applyBorder="1" applyAlignment="1">
      <alignment vertical="center" wrapText="1"/>
    </xf>
    <xf numFmtId="0" fontId="6" fillId="0" borderId="216" xfId="860" applyFont="1" applyBorder="1" applyAlignment="1">
      <alignment vertical="center"/>
    </xf>
    <xf numFmtId="0" fontId="6" fillId="0" borderId="217" xfId="860" applyFont="1" applyFill="1" applyBorder="1" applyAlignment="1">
      <alignment vertical="center"/>
    </xf>
    <xf numFmtId="184" fontId="6" fillId="0" borderId="218" xfId="679" applyNumberFormat="1" applyFont="1" applyFill="1" applyBorder="1" applyAlignment="1">
      <alignment vertical="center" wrapText="1"/>
    </xf>
    <xf numFmtId="0" fontId="23" fillId="0" borderId="0" xfId="860" applyFont="1" applyAlignment="1">
      <alignment vertical="center"/>
    </xf>
    <xf numFmtId="0" fontId="6" fillId="0" borderId="0" xfId="0" applyFont="1" applyAlignment="1">
      <alignment vertical="center"/>
    </xf>
    <xf numFmtId="0" fontId="9" fillId="0" borderId="0" xfId="869" applyFont="1" applyFill="1">
      <alignment vertical="center"/>
    </xf>
    <xf numFmtId="176" fontId="9" fillId="0" borderId="0" xfId="869" applyNumberFormat="1" applyFont="1" applyFill="1" applyBorder="1">
      <alignment vertical="center"/>
    </xf>
    <xf numFmtId="176" fontId="9" fillId="0" borderId="0" xfId="681" applyNumberFormat="1" applyFont="1" applyFill="1" applyAlignment="1">
      <alignment vertical="center"/>
    </xf>
    <xf numFmtId="176" fontId="9" fillId="0" borderId="2" xfId="869" applyNumberFormat="1" applyFont="1" applyFill="1" applyBorder="1">
      <alignment vertical="center"/>
    </xf>
    <xf numFmtId="176" fontId="9" fillId="0" borderId="0" xfId="869" applyNumberFormat="1" applyFont="1" applyFill="1">
      <alignment vertical="center"/>
    </xf>
    <xf numFmtId="176" fontId="9" fillId="0" borderId="2" xfId="681" applyNumberFormat="1" applyFont="1" applyFill="1" applyBorder="1" applyAlignment="1">
      <alignment vertical="center"/>
    </xf>
    <xf numFmtId="176" fontId="9" fillId="0" borderId="0" xfId="869" applyNumberFormat="1" applyFont="1" applyFill="1" applyAlignment="1">
      <alignment vertical="center"/>
    </xf>
    <xf numFmtId="176" fontId="9" fillId="2" borderId="2" xfId="681" applyNumberFormat="1" applyFont="1" applyFill="1" applyBorder="1" applyAlignment="1">
      <alignment vertical="center"/>
    </xf>
    <xf numFmtId="176" fontId="25" fillId="2" borderId="0" xfId="863" applyNumberFormat="1" applyFont="1" applyFill="1" applyAlignment="1">
      <alignment vertical="center" wrapText="1"/>
    </xf>
    <xf numFmtId="0" fontId="25" fillId="0" borderId="0" xfId="863" applyFont="1" applyAlignment="1">
      <alignment vertical="center" wrapText="1"/>
    </xf>
    <xf numFmtId="0" fontId="25" fillId="2" borderId="1" xfId="863" applyFont="1" applyFill="1" applyBorder="1" applyAlignment="1">
      <alignment vertical="center" wrapText="1"/>
    </xf>
    <xf numFmtId="0" fontId="25" fillId="0" borderId="0" xfId="863" applyFont="1" applyBorder="1" applyAlignment="1">
      <alignment vertical="center" wrapText="1"/>
    </xf>
    <xf numFmtId="176" fontId="9" fillId="0" borderId="1" xfId="681" applyNumberFormat="1" applyFont="1" applyFill="1" applyBorder="1" applyAlignment="1">
      <alignment vertical="center"/>
    </xf>
    <xf numFmtId="176" fontId="9" fillId="2" borderId="89" xfId="681" applyNumberFormat="1" applyFont="1" applyFill="1" applyBorder="1" applyAlignment="1">
      <alignment vertical="center"/>
    </xf>
    <xf numFmtId="176" fontId="9" fillId="0" borderId="0" xfId="681" applyNumberFormat="1" applyFont="1" applyFill="1" applyBorder="1" applyAlignment="1">
      <alignment vertical="center"/>
    </xf>
    <xf numFmtId="176" fontId="9" fillId="0" borderId="195" xfId="681" applyNumberFormat="1" applyFont="1" applyFill="1" applyBorder="1" applyAlignment="1">
      <alignment vertical="center"/>
    </xf>
    <xf numFmtId="0" fontId="6" fillId="36" borderId="16" xfId="860" applyFont="1" applyFill="1" applyBorder="1" applyAlignment="1">
      <alignment horizontal="center" vertical="center" wrapText="1"/>
    </xf>
    <xf numFmtId="0" fontId="8" fillId="36" borderId="44" xfId="860" applyFont="1" applyFill="1" applyBorder="1" applyAlignment="1">
      <alignment vertical="center"/>
    </xf>
    <xf numFmtId="0" fontId="8" fillId="36" borderId="71" xfId="860" applyFont="1" applyFill="1" applyBorder="1" applyAlignment="1">
      <alignment vertical="center"/>
    </xf>
    <xf numFmtId="181" fontId="15" fillId="0" borderId="59" xfId="870" applyNumberFormat="1" applyFont="1" applyFill="1" applyBorder="1" applyAlignment="1">
      <alignment vertical="center"/>
    </xf>
    <xf numFmtId="38" fontId="15" fillId="0" borderId="198" xfId="679" applyFont="1" applyFill="1" applyBorder="1" applyAlignment="1">
      <alignment vertical="center"/>
    </xf>
    <xf numFmtId="38" fontId="15" fillId="0" borderId="39" xfId="679" applyFont="1" applyFill="1" applyBorder="1" applyAlignment="1">
      <alignment vertical="center"/>
    </xf>
    <xf numFmtId="181" fontId="15" fillId="0" borderId="159" xfId="870" applyNumberFormat="1" applyFont="1" applyFill="1" applyBorder="1" applyAlignment="1">
      <alignment vertical="center"/>
    </xf>
    <xf numFmtId="0" fontId="6" fillId="0" borderId="36" xfId="860" applyFont="1" applyFill="1" applyBorder="1" applyAlignment="1">
      <alignment vertical="center"/>
    </xf>
    <xf numFmtId="38" fontId="6" fillId="0" borderId="35" xfId="679" applyFont="1" applyFill="1" applyBorder="1" applyAlignment="1">
      <alignment vertical="center"/>
    </xf>
    <xf numFmtId="38" fontId="6" fillId="0" borderId="182" xfId="679" applyFont="1" applyFill="1" applyBorder="1" applyAlignment="1">
      <alignment vertical="center"/>
    </xf>
    <xf numFmtId="38" fontId="6" fillId="0" borderId="42" xfId="679" applyFont="1" applyFill="1" applyBorder="1" applyAlignment="1">
      <alignment vertical="center"/>
    </xf>
    <xf numFmtId="0" fontId="0" fillId="0" borderId="0" xfId="860" applyFont="1" applyFill="1" applyAlignment="1">
      <alignment vertical="center"/>
    </xf>
    <xf numFmtId="38" fontId="6" fillId="0" borderId="182" xfId="679" applyNumberFormat="1" applyFont="1" applyFill="1" applyBorder="1" applyAlignment="1">
      <alignment vertical="center"/>
    </xf>
    <xf numFmtId="0" fontId="6" fillId="0" borderId="38" xfId="860" applyFont="1" applyFill="1" applyBorder="1" applyAlignment="1">
      <alignment vertical="center"/>
    </xf>
    <xf numFmtId="38" fontId="6" fillId="0" borderId="37" xfId="679" applyFont="1" applyFill="1" applyBorder="1" applyAlignment="1">
      <alignment vertical="center"/>
    </xf>
    <xf numFmtId="38" fontId="6" fillId="0" borderId="185" xfId="679" applyFont="1" applyFill="1" applyBorder="1" applyAlignment="1">
      <alignment vertical="center"/>
    </xf>
    <xf numFmtId="38" fontId="6" fillId="0" borderId="43" xfId="679" applyFont="1" applyFill="1" applyBorder="1" applyAlignment="1">
      <alignment vertical="center"/>
    </xf>
    <xf numFmtId="0" fontId="6" fillId="0" borderId="34" xfId="860" applyFont="1" applyFill="1" applyBorder="1" applyAlignment="1">
      <alignment vertical="center"/>
    </xf>
    <xf numFmtId="38" fontId="6" fillId="0" borderId="33" xfId="679" applyFont="1" applyFill="1" applyBorder="1" applyAlignment="1">
      <alignment vertical="center"/>
    </xf>
    <xf numFmtId="38" fontId="6" fillId="0" borderId="183" xfId="679" applyFont="1" applyFill="1" applyBorder="1" applyAlignment="1">
      <alignment vertical="center"/>
    </xf>
    <xf numFmtId="38" fontId="6" fillId="0" borderId="41" xfId="679" applyFont="1" applyFill="1" applyBorder="1" applyAlignment="1">
      <alignment vertical="center"/>
    </xf>
    <xf numFmtId="0" fontId="6" fillId="0" borderId="219" xfId="860" applyFont="1" applyFill="1" applyBorder="1" applyAlignment="1">
      <alignment vertical="center"/>
    </xf>
    <xf numFmtId="38" fontId="6" fillId="0" borderId="220" xfId="679" applyFont="1" applyFill="1" applyBorder="1" applyAlignment="1">
      <alignment vertical="center"/>
    </xf>
    <xf numFmtId="38" fontId="6" fillId="0" borderId="221" xfId="679" applyFont="1" applyFill="1" applyBorder="1" applyAlignment="1">
      <alignment vertical="center"/>
    </xf>
    <xf numFmtId="38" fontId="6" fillId="0" borderId="222" xfId="679" applyFont="1" applyFill="1" applyBorder="1" applyAlignment="1">
      <alignment vertical="center"/>
    </xf>
    <xf numFmtId="181" fontId="15" fillId="0" borderId="0" xfId="870" applyNumberFormat="1" applyFont="1" applyFill="1" applyAlignment="1">
      <alignment vertical="center"/>
    </xf>
    <xf numFmtId="0" fontId="49" fillId="0" borderId="0" xfId="860" applyFont="1" applyFill="1" applyAlignment="1">
      <alignment vertical="center"/>
    </xf>
    <xf numFmtId="0" fontId="8" fillId="37" borderId="72" xfId="860" applyFont="1" applyFill="1" applyBorder="1" applyAlignment="1">
      <alignment horizontal="center" vertical="center"/>
    </xf>
    <xf numFmtId="0" fontId="6" fillId="36" borderId="25" xfId="860" applyFont="1" applyFill="1" applyBorder="1" applyAlignment="1">
      <alignment horizontal="center" vertical="center" wrapText="1"/>
    </xf>
    <xf numFmtId="0" fontId="6" fillId="36" borderId="223" xfId="860" applyFont="1" applyFill="1" applyBorder="1" applyAlignment="1">
      <alignment horizontal="center" vertical="center" wrapText="1"/>
    </xf>
    <xf numFmtId="0" fontId="6" fillId="36" borderId="18" xfId="860" applyFont="1" applyFill="1" applyBorder="1" applyAlignment="1">
      <alignment horizontal="center" vertical="center" wrapText="1"/>
    </xf>
    <xf numFmtId="0" fontId="6" fillId="36" borderId="23" xfId="860" applyFont="1" applyFill="1" applyBorder="1" applyAlignment="1">
      <alignment horizontal="center" vertical="center" wrapText="1"/>
    </xf>
    <xf numFmtId="0" fontId="6" fillId="0" borderId="0" xfId="860" applyFont="1" applyFill="1" applyAlignment="1">
      <alignment vertical="center"/>
    </xf>
    <xf numFmtId="0" fontId="15" fillId="0" borderId="0" xfId="860" applyFont="1" applyFill="1" applyAlignment="1">
      <alignment horizontal="right" vertical="center"/>
    </xf>
    <xf numFmtId="38" fontId="6" fillId="0" borderId="224" xfId="679" applyFont="1" applyFill="1" applyBorder="1" applyAlignment="1">
      <alignment vertical="center"/>
    </xf>
    <xf numFmtId="38" fontId="6" fillId="0" borderId="223" xfId="678" applyNumberFormat="1" applyFont="1" applyFill="1" applyBorder="1" applyAlignment="1">
      <alignment vertical="center"/>
    </xf>
    <xf numFmtId="38" fontId="6" fillId="0" borderId="11" xfId="678" applyNumberFormat="1" applyFont="1" applyFill="1" applyBorder="1" applyAlignment="1">
      <alignment vertical="center"/>
    </xf>
    <xf numFmtId="38" fontId="6" fillId="0" borderId="225" xfId="679" applyFont="1" applyFill="1" applyBorder="1" applyAlignment="1">
      <alignment vertical="center"/>
    </xf>
    <xf numFmtId="38" fontId="6" fillId="0" borderId="9" xfId="678" applyNumberFormat="1" applyFont="1" applyFill="1" applyBorder="1" applyAlignment="1">
      <alignment vertical="center"/>
    </xf>
    <xf numFmtId="38" fontId="6" fillId="0" borderId="48" xfId="679" applyFont="1" applyFill="1" applyBorder="1" applyAlignment="1">
      <alignment horizontal="center" vertical="center"/>
    </xf>
    <xf numFmtId="38" fontId="6" fillId="0" borderId="48" xfId="679" applyFont="1" applyFill="1" applyBorder="1" applyAlignment="1">
      <alignment vertical="center"/>
    </xf>
    <xf numFmtId="38" fontId="6" fillId="0" borderId="23" xfId="679" applyFont="1" applyFill="1" applyBorder="1" applyAlignment="1">
      <alignment vertical="center"/>
    </xf>
    <xf numFmtId="0" fontId="16" fillId="0" borderId="24" xfId="860" applyFont="1" applyFill="1" applyBorder="1" applyAlignment="1">
      <alignment horizontal="center" vertical="center"/>
    </xf>
    <xf numFmtId="0" fontId="6" fillId="0" borderId="18" xfId="860" applyFont="1" applyFill="1" applyBorder="1" applyAlignment="1">
      <alignment horizontal="center" vertical="center"/>
    </xf>
    <xf numFmtId="0" fontId="6" fillId="0" borderId="18" xfId="860" applyFont="1" applyFill="1" applyBorder="1" applyAlignment="1">
      <alignment vertical="center"/>
    </xf>
    <xf numFmtId="0" fontId="6" fillId="0" borderId="14" xfId="860" applyFont="1" applyFill="1" applyBorder="1" applyAlignment="1">
      <alignment vertical="center"/>
    </xf>
    <xf numFmtId="0" fontId="6" fillId="0" borderId="13" xfId="860" applyFont="1" applyFill="1" applyBorder="1" applyAlignment="1">
      <alignment vertical="center"/>
    </xf>
    <xf numFmtId="0" fontId="6" fillId="0" borderId="226" xfId="860" applyFont="1" applyFill="1" applyBorder="1" applyAlignment="1">
      <alignment vertical="center"/>
    </xf>
    <xf numFmtId="0" fontId="0" fillId="0" borderId="25" xfId="860" applyFont="1" applyFill="1" applyBorder="1" applyAlignment="1">
      <alignment vertical="center"/>
    </xf>
    <xf numFmtId="182" fontId="6" fillId="0" borderId="21" xfId="0" applyNumberFormat="1" applyFont="1" applyFill="1" applyBorder="1" applyAlignment="1">
      <alignment vertical="center"/>
    </xf>
    <xf numFmtId="182" fontId="6" fillId="0" borderId="224" xfId="0" applyNumberFormat="1" applyFont="1" applyFill="1" applyBorder="1" applyAlignment="1">
      <alignment vertical="center"/>
    </xf>
    <xf numFmtId="0" fontId="6" fillId="0" borderId="12" xfId="860" applyFont="1" applyFill="1" applyBorder="1" applyAlignment="1">
      <alignment vertical="center"/>
    </xf>
    <xf numFmtId="0" fontId="6" fillId="0" borderId="11" xfId="860" applyFont="1" applyFill="1" applyBorder="1" applyAlignment="1">
      <alignment vertical="center"/>
    </xf>
    <xf numFmtId="0" fontId="6" fillId="0" borderId="227" xfId="860" applyFont="1" applyFill="1" applyBorder="1" applyAlignment="1">
      <alignment vertical="center"/>
    </xf>
    <xf numFmtId="0" fontId="0" fillId="0" borderId="11" xfId="860" applyFont="1" applyFill="1" applyBorder="1" applyAlignment="1">
      <alignment vertical="center"/>
    </xf>
    <xf numFmtId="0" fontId="6" fillId="0" borderId="10" xfId="860" applyFont="1" applyFill="1" applyBorder="1" applyAlignment="1">
      <alignment vertical="center"/>
    </xf>
    <xf numFmtId="0" fontId="6" fillId="0" borderId="9" xfId="860" applyFont="1" applyFill="1" applyBorder="1" applyAlignment="1">
      <alignment vertical="center"/>
    </xf>
    <xf numFmtId="0" fontId="6" fillId="0" borderId="228" xfId="860" applyFont="1" applyFill="1" applyBorder="1" applyAlignment="1">
      <alignment vertical="center"/>
    </xf>
    <xf numFmtId="0" fontId="0" fillId="0" borderId="47" xfId="860" applyFont="1" applyFill="1" applyBorder="1" applyAlignment="1">
      <alignment vertical="center"/>
    </xf>
    <xf numFmtId="182" fontId="6" fillId="0" borderId="229" xfId="0" applyNumberFormat="1" applyFont="1" applyFill="1" applyBorder="1" applyAlignment="1">
      <alignment vertical="center"/>
    </xf>
    <xf numFmtId="182" fontId="6" fillId="0" borderId="230" xfId="0" applyNumberFormat="1" applyFont="1" applyFill="1" applyBorder="1" applyAlignment="1">
      <alignment vertical="center"/>
    </xf>
    <xf numFmtId="182" fontId="6" fillId="0" borderId="11" xfId="0" applyNumberFormat="1" applyFont="1" applyFill="1" applyBorder="1" applyAlignment="1">
      <alignment vertical="center"/>
    </xf>
    <xf numFmtId="182" fontId="6" fillId="0" borderId="48" xfId="860" applyNumberFormat="1" applyFont="1" applyFill="1" applyBorder="1" applyAlignment="1">
      <alignment vertical="center"/>
    </xf>
    <xf numFmtId="0" fontId="0" fillId="0" borderId="0" xfId="0" applyFont="1" applyFill="1" applyAlignment="1">
      <alignment horizontal="center" vertical="center"/>
    </xf>
    <xf numFmtId="0" fontId="25" fillId="0" borderId="0" xfId="863" applyFont="1" applyFill="1" applyAlignment="1">
      <alignment vertical="center" wrapText="1"/>
    </xf>
    <xf numFmtId="0" fontId="6" fillId="2" borderId="231" xfId="860" applyFont="1" applyFill="1" applyBorder="1" applyAlignment="1">
      <alignment horizontal="center" vertical="center" wrapText="1"/>
    </xf>
    <xf numFmtId="182" fontId="6" fillId="0" borderId="227" xfId="0" applyNumberFormat="1" applyFont="1" applyFill="1" applyBorder="1" applyAlignment="1">
      <alignment vertical="center"/>
    </xf>
    <xf numFmtId="182" fontId="6" fillId="0" borderId="114" xfId="0" applyNumberFormat="1" applyFont="1" applyFill="1" applyBorder="1" applyAlignment="1">
      <alignment vertical="center"/>
    </xf>
    <xf numFmtId="0" fontId="0" fillId="0" borderId="0" xfId="0" applyAlignment="1">
      <alignment horizontal="center" vertical="center"/>
    </xf>
    <xf numFmtId="182" fontId="6" fillId="0" borderId="232" xfId="860" applyNumberFormat="1" applyFont="1" applyBorder="1" applyAlignment="1">
      <alignment vertical="center"/>
    </xf>
    <xf numFmtId="182" fontId="6" fillId="0" borderId="233" xfId="860" applyNumberFormat="1" applyFont="1" applyBorder="1" applyAlignment="1">
      <alignment vertical="center"/>
    </xf>
    <xf numFmtId="182" fontId="6" fillId="0" borderId="234" xfId="860" applyNumberFormat="1" applyFont="1" applyBorder="1" applyAlignment="1">
      <alignment vertical="center"/>
    </xf>
    <xf numFmtId="182" fontId="6" fillId="0" borderId="235" xfId="860" applyNumberFormat="1" applyFont="1" applyFill="1" applyBorder="1" applyAlignment="1">
      <alignment vertical="center"/>
    </xf>
    <xf numFmtId="182" fontId="6" fillId="0" borderId="13" xfId="860" applyNumberFormat="1" applyFont="1" applyBorder="1" applyAlignment="1">
      <alignment vertical="center"/>
    </xf>
    <xf numFmtId="182" fontId="6" fillId="0" borderId="11" xfId="860" applyNumberFormat="1" applyFont="1" applyBorder="1" applyAlignment="1">
      <alignment vertical="center"/>
    </xf>
    <xf numFmtId="182" fontId="6" fillId="0" borderId="9" xfId="860" applyNumberFormat="1" applyFont="1" applyBorder="1" applyAlignment="1">
      <alignment vertical="center"/>
    </xf>
    <xf numFmtId="182" fontId="6" fillId="0" borderId="18" xfId="860" applyNumberFormat="1" applyFont="1" applyFill="1" applyBorder="1" applyAlignment="1">
      <alignment vertical="center"/>
    </xf>
    <xf numFmtId="182" fontId="6" fillId="0" borderId="25" xfId="860" applyNumberFormat="1" applyFont="1" applyBorder="1" applyAlignment="1">
      <alignment vertical="center"/>
    </xf>
    <xf numFmtId="182" fontId="6" fillId="0" borderId="65" xfId="860" applyNumberFormat="1" applyFont="1" applyBorder="1" applyAlignment="1">
      <alignment vertical="center"/>
    </xf>
    <xf numFmtId="182" fontId="6" fillId="0" borderId="18" xfId="860" applyNumberFormat="1" applyFont="1" applyFill="1" applyBorder="1" applyAlignment="1">
      <alignment horizontal="center" vertical="center"/>
    </xf>
    <xf numFmtId="182" fontId="0" fillId="0" borderId="25" xfId="860" applyNumberFormat="1" applyFont="1" applyFill="1" applyBorder="1" applyAlignment="1">
      <alignment vertical="center"/>
    </xf>
    <xf numFmtId="182" fontId="0" fillId="0" borderId="11" xfId="860" applyNumberFormat="1" applyFont="1" applyFill="1" applyBorder="1" applyAlignment="1">
      <alignment vertical="center"/>
    </xf>
    <xf numFmtId="182" fontId="0" fillId="0" borderId="47" xfId="860" applyNumberFormat="1" applyFont="1" applyFill="1" applyBorder="1" applyAlignment="1">
      <alignment vertical="center"/>
    </xf>
    <xf numFmtId="0" fontId="6" fillId="0" borderId="48" xfId="860" applyFont="1" applyFill="1" applyBorder="1" applyAlignment="1">
      <alignment horizontal="center" vertical="center"/>
    </xf>
    <xf numFmtId="0" fontId="30" fillId="35" borderId="236" xfId="863" applyFill="1" applyBorder="1">
      <alignment vertical="center"/>
    </xf>
    <xf numFmtId="0" fontId="30" fillId="35" borderId="237" xfId="863" applyFill="1" applyBorder="1">
      <alignment vertical="center"/>
    </xf>
    <xf numFmtId="0" fontId="30" fillId="35" borderId="238" xfId="863" applyFill="1" applyBorder="1">
      <alignment vertical="center"/>
    </xf>
    <xf numFmtId="0" fontId="30" fillId="35" borderId="0" xfId="863" applyFill="1" applyBorder="1" applyAlignment="1">
      <alignment horizontal="center" vertical="center"/>
    </xf>
    <xf numFmtId="0" fontId="30" fillId="35" borderId="239" xfId="863" applyFill="1" applyBorder="1">
      <alignment vertical="center"/>
    </xf>
    <xf numFmtId="0" fontId="30" fillId="35" borderId="11" xfId="863" applyFill="1" applyBorder="1">
      <alignment vertical="center"/>
    </xf>
    <xf numFmtId="0" fontId="30" fillId="35" borderId="240" xfId="863" applyFill="1" applyBorder="1">
      <alignment vertical="center"/>
    </xf>
    <xf numFmtId="0" fontId="30" fillId="35" borderId="239" xfId="864" applyFill="1" applyBorder="1">
      <alignment vertical="center"/>
    </xf>
    <xf numFmtId="0" fontId="30" fillId="35" borderId="11" xfId="864" applyFill="1" applyBorder="1">
      <alignment vertical="center"/>
    </xf>
    <xf numFmtId="0" fontId="30" fillId="35" borderId="240" xfId="864" applyFill="1" applyBorder="1">
      <alignment vertical="center"/>
    </xf>
    <xf numFmtId="0" fontId="30" fillId="35" borderId="239" xfId="865" applyFill="1" applyBorder="1">
      <alignment vertical="center"/>
    </xf>
    <xf numFmtId="0" fontId="30" fillId="35" borderId="11" xfId="865" applyFill="1" applyBorder="1">
      <alignment vertical="center"/>
    </xf>
    <xf numFmtId="0" fontId="30" fillId="35" borderId="240" xfId="865" applyFill="1" applyBorder="1">
      <alignment vertical="center"/>
    </xf>
    <xf numFmtId="0" fontId="30" fillId="35" borderId="241" xfId="865" applyFill="1" applyBorder="1">
      <alignment vertical="center"/>
    </xf>
    <xf numFmtId="0" fontId="30" fillId="35" borderId="242" xfId="865" applyFill="1" applyBorder="1">
      <alignment vertical="center"/>
    </xf>
    <xf numFmtId="0" fontId="30" fillId="35" borderId="243" xfId="865" applyFill="1" applyBorder="1">
      <alignment vertical="center"/>
    </xf>
    <xf numFmtId="0" fontId="19" fillId="35" borderId="236" xfId="0" applyFont="1" applyFill="1" applyBorder="1" applyAlignment="1">
      <alignment vertical="center"/>
    </xf>
    <xf numFmtId="0" fontId="19" fillId="35" borderId="237" xfId="0" applyFont="1" applyFill="1" applyBorder="1" applyAlignment="1">
      <alignment vertical="center"/>
    </xf>
    <xf numFmtId="0" fontId="19" fillId="35" borderId="238" xfId="0" applyFont="1" applyFill="1" applyBorder="1" applyAlignment="1">
      <alignment vertical="center"/>
    </xf>
    <xf numFmtId="0" fontId="0" fillId="35" borderId="176" xfId="0" applyFont="1" applyFill="1" applyBorder="1" applyAlignment="1">
      <alignment horizontal="center" vertical="center"/>
    </xf>
    <xf numFmtId="0" fontId="19" fillId="35" borderId="239" xfId="0" applyFont="1" applyFill="1" applyBorder="1" applyAlignment="1">
      <alignment vertical="center"/>
    </xf>
    <xf numFmtId="0" fontId="19" fillId="35" borderId="11" xfId="0" applyFont="1" applyFill="1" applyBorder="1" applyAlignment="1">
      <alignment vertical="center"/>
    </xf>
    <xf numFmtId="0" fontId="19" fillId="35" borderId="240" xfId="0" applyFont="1" applyFill="1" applyBorder="1" applyAlignment="1">
      <alignment vertical="center"/>
    </xf>
    <xf numFmtId="0" fontId="19" fillId="35" borderId="241" xfId="0" applyFont="1" applyFill="1" applyBorder="1" applyAlignment="1">
      <alignment vertical="center"/>
    </xf>
    <xf numFmtId="0" fontId="19" fillId="35" borderId="242" xfId="0" applyFont="1" applyFill="1" applyBorder="1" applyAlignment="1">
      <alignment vertical="center"/>
    </xf>
    <xf numFmtId="0" fontId="19" fillId="35" borderId="243" xfId="0" applyFont="1" applyFill="1" applyBorder="1" applyAlignment="1">
      <alignment vertical="center"/>
    </xf>
    <xf numFmtId="0" fontId="8" fillId="35" borderId="239" xfId="0" applyFont="1" applyFill="1" applyBorder="1" applyAlignment="1">
      <alignment vertical="center"/>
    </xf>
    <xf numFmtId="0" fontId="8" fillId="35" borderId="11" xfId="0" applyFont="1" applyFill="1" applyBorder="1" applyAlignment="1">
      <alignment vertical="center"/>
    </xf>
    <xf numFmtId="0" fontId="8" fillId="35" borderId="240" xfId="0" applyFont="1" applyFill="1" applyBorder="1" applyAlignment="1">
      <alignment vertical="center"/>
    </xf>
    <xf numFmtId="176" fontId="0" fillId="0" borderId="61" xfId="679" applyNumberFormat="1" applyFont="1" applyFill="1" applyBorder="1" applyAlignment="1">
      <alignment horizontal="center" vertical="center" wrapText="1"/>
    </xf>
    <xf numFmtId="0" fontId="6" fillId="2" borderId="244" xfId="860" applyFont="1" applyFill="1" applyBorder="1" applyAlignment="1">
      <alignment horizontal="center" vertical="center" wrapText="1"/>
    </xf>
    <xf numFmtId="182" fontId="6" fillId="0" borderId="223" xfId="860" applyNumberFormat="1" applyFont="1" applyBorder="1" applyAlignment="1">
      <alignment vertical="center"/>
    </xf>
    <xf numFmtId="182" fontId="6" fillId="0" borderId="227" xfId="860" applyNumberFormat="1" applyFont="1" applyBorder="1" applyAlignment="1">
      <alignment vertical="center"/>
    </xf>
    <xf numFmtId="182" fontId="6" fillId="0" borderId="225" xfId="860" applyNumberFormat="1" applyFont="1" applyBorder="1" applyAlignment="1">
      <alignment vertical="center"/>
    </xf>
    <xf numFmtId="182" fontId="6" fillId="0" borderId="230" xfId="860" applyNumberFormat="1" applyFont="1" applyFill="1" applyBorder="1" applyAlignment="1">
      <alignment vertical="center"/>
    </xf>
    <xf numFmtId="182" fontId="6" fillId="0" borderId="245" xfId="0" applyNumberFormat="1" applyFont="1" applyFill="1" applyBorder="1" applyAlignment="1">
      <alignment vertical="center"/>
    </xf>
    <xf numFmtId="182" fontId="6" fillId="0" borderId="201" xfId="0" applyNumberFormat="1" applyFont="1" applyFill="1" applyBorder="1" applyAlignment="1">
      <alignment vertical="center"/>
    </xf>
    <xf numFmtId="182" fontId="6" fillId="0" borderId="202" xfId="0" applyNumberFormat="1" applyFont="1" applyFill="1" applyBorder="1" applyAlignment="1">
      <alignment vertical="center"/>
    </xf>
    <xf numFmtId="182" fontId="6" fillId="0" borderId="212" xfId="0" applyNumberFormat="1" applyFont="1" applyFill="1" applyBorder="1" applyAlignment="1">
      <alignment vertical="center"/>
    </xf>
    <xf numFmtId="182" fontId="6" fillId="0" borderId="47" xfId="860" applyNumberFormat="1" applyFont="1" applyBorder="1" applyAlignment="1">
      <alignment vertical="center"/>
    </xf>
    <xf numFmtId="182" fontId="6" fillId="0" borderId="227" xfId="0" applyNumberFormat="1" applyFont="1" applyBorder="1" applyAlignment="1">
      <alignment vertical="center"/>
    </xf>
    <xf numFmtId="0" fontId="1" fillId="37" borderId="72" xfId="860" applyFont="1" applyFill="1" applyBorder="1" applyAlignment="1">
      <alignment horizontal="center" vertical="center" wrapText="1"/>
    </xf>
    <xf numFmtId="0" fontId="7" fillId="37" borderId="72" xfId="860" applyFont="1" applyFill="1" applyBorder="1" applyAlignment="1">
      <alignment horizontal="center" vertical="center" wrapText="1"/>
    </xf>
    <xf numFmtId="182" fontId="6" fillId="0" borderId="13" xfId="678" applyNumberFormat="1" applyFont="1" applyBorder="1" applyAlignment="1">
      <alignment vertical="center"/>
    </xf>
    <xf numFmtId="182" fontId="6" fillId="0" borderId="224" xfId="678" applyNumberFormat="1" applyFont="1" applyBorder="1" applyAlignment="1">
      <alignment vertical="center"/>
    </xf>
    <xf numFmtId="182" fontId="6" fillId="0" borderId="246" xfId="679" applyNumberFormat="1" applyFont="1" applyBorder="1" applyAlignment="1">
      <alignment vertical="center"/>
    </xf>
    <xf numFmtId="182" fontId="6" fillId="0" borderId="11" xfId="678" applyNumberFormat="1" applyFont="1" applyBorder="1" applyAlignment="1">
      <alignment vertical="center"/>
    </xf>
    <xf numFmtId="182" fontId="6" fillId="0" borderId="227" xfId="678" applyNumberFormat="1" applyFont="1" applyBorder="1" applyAlignment="1">
      <alignment vertical="center"/>
    </xf>
    <xf numFmtId="182" fontId="6" fillId="0" borderId="233" xfId="679" applyNumberFormat="1" applyFont="1" applyBorder="1" applyAlignment="1">
      <alignment vertical="center"/>
    </xf>
    <xf numFmtId="182" fontId="6" fillId="0" borderId="225" xfId="678" applyNumberFormat="1" applyFont="1" applyBorder="1" applyAlignment="1">
      <alignment vertical="center"/>
    </xf>
    <xf numFmtId="182" fontId="6" fillId="0" borderId="228" xfId="678" applyNumberFormat="1" applyFont="1" applyBorder="1" applyAlignment="1">
      <alignment vertical="center"/>
    </xf>
    <xf numFmtId="182" fontId="6" fillId="0" borderId="9" xfId="678" applyNumberFormat="1" applyFont="1" applyBorder="1" applyAlignment="1">
      <alignment vertical="center"/>
    </xf>
    <xf numFmtId="182" fontId="6" fillId="0" borderId="247" xfId="679" applyNumberFormat="1" applyFont="1" applyBorder="1" applyAlignment="1">
      <alignment vertical="center"/>
    </xf>
    <xf numFmtId="182" fontId="6" fillId="0" borderId="48" xfId="679" applyNumberFormat="1" applyFont="1" applyBorder="1" applyAlignment="1">
      <alignment vertical="center"/>
    </xf>
    <xf numFmtId="182" fontId="6" fillId="0" borderId="23" xfId="679" applyNumberFormat="1" applyFont="1" applyBorder="1" applyAlignment="1">
      <alignment vertical="center"/>
    </xf>
    <xf numFmtId="182" fontId="6" fillId="0" borderId="248" xfId="679" applyNumberFormat="1" applyFont="1" applyBorder="1" applyAlignment="1">
      <alignment vertical="center"/>
    </xf>
    <xf numFmtId="182" fontId="6" fillId="0" borderId="249" xfId="679" applyNumberFormat="1" applyFont="1" applyFill="1" applyBorder="1" applyAlignment="1">
      <alignment vertical="center"/>
    </xf>
    <xf numFmtId="182" fontId="6" fillId="0" borderId="12" xfId="679" applyNumberFormat="1" applyFont="1" applyBorder="1" applyAlignment="1">
      <alignment vertical="center"/>
    </xf>
    <xf numFmtId="182" fontId="6" fillId="0" borderId="250" xfId="679" applyNumberFormat="1" applyFont="1" applyBorder="1" applyAlignment="1">
      <alignment vertical="center"/>
    </xf>
    <xf numFmtId="182" fontId="6" fillId="0" borderId="251" xfId="679" applyNumberFormat="1" applyFont="1" applyBorder="1" applyAlignment="1">
      <alignment vertical="center"/>
    </xf>
    <xf numFmtId="182" fontId="6" fillId="0" borderId="21" xfId="679" applyNumberFormat="1" applyFont="1" applyFill="1" applyBorder="1" applyAlignment="1">
      <alignment vertical="center"/>
    </xf>
    <xf numFmtId="182" fontId="6" fillId="0" borderId="11" xfId="679" applyNumberFormat="1" applyFont="1" applyBorder="1" applyAlignment="1">
      <alignment vertical="center"/>
    </xf>
    <xf numFmtId="182" fontId="6" fillId="0" borderId="65" xfId="679" applyNumberFormat="1" applyFont="1" applyBorder="1" applyAlignment="1">
      <alignment vertical="center"/>
    </xf>
    <xf numFmtId="182" fontId="6" fillId="0" borderId="21" xfId="679" applyNumberFormat="1" applyFont="1" applyBorder="1" applyAlignment="1">
      <alignment vertical="center"/>
    </xf>
    <xf numFmtId="182" fontId="6" fillId="0" borderId="224" xfId="680" applyNumberFormat="1" applyFont="1" applyBorder="1" applyAlignment="1">
      <alignment vertical="center"/>
    </xf>
    <xf numFmtId="182" fontId="6" fillId="0" borderId="252" xfId="679" applyNumberFormat="1" applyFont="1" applyBorder="1" applyAlignment="1">
      <alignment vertical="center"/>
    </xf>
    <xf numFmtId="182" fontId="6" fillId="0" borderId="230" xfId="679" applyNumberFormat="1" applyFont="1" applyBorder="1" applyAlignment="1">
      <alignment vertical="center"/>
    </xf>
    <xf numFmtId="182" fontId="6" fillId="0" borderId="235" xfId="679" applyNumberFormat="1" applyFont="1" applyBorder="1" applyAlignment="1">
      <alignment vertical="center"/>
    </xf>
    <xf numFmtId="182" fontId="6" fillId="0" borderId="21" xfId="680" applyNumberFormat="1" applyFont="1" applyBorder="1" applyAlignment="1">
      <alignment vertical="center"/>
    </xf>
    <xf numFmtId="0" fontId="1" fillId="0" borderId="40" xfId="871" applyFont="1" applyFill="1" applyBorder="1" applyAlignment="1">
      <alignment vertical="center"/>
    </xf>
    <xf numFmtId="0" fontId="0" fillId="0" borderId="46" xfId="871" applyFont="1" applyFill="1" applyBorder="1" applyAlignment="1">
      <alignment vertical="center"/>
    </xf>
    <xf numFmtId="0" fontId="1" fillId="0" borderId="46" xfId="871" applyFont="1" applyFill="1" applyBorder="1" applyAlignment="1">
      <alignment vertical="center"/>
    </xf>
    <xf numFmtId="0" fontId="1" fillId="0" borderId="0" xfId="0" applyFont="1" applyFill="1" applyAlignment="1">
      <alignment vertical="center"/>
    </xf>
    <xf numFmtId="182" fontId="6" fillId="0" borderId="48" xfId="0" applyNumberFormat="1" applyFont="1" applyFill="1" applyBorder="1" applyAlignment="1">
      <alignment vertical="center"/>
    </xf>
    <xf numFmtId="176" fontId="1" fillId="0" borderId="0" xfId="679" applyNumberFormat="1" applyFont="1" applyAlignment="1">
      <alignment vertical="center"/>
    </xf>
    <xf numFmtId="176" fontId="1" fillId="0" borderId="0" xfId="679" applyNumberFormat="1" applyFont="1" applyAlignment="1">
      <alignment horizontal="right" vertical="center"/>
    </xf>
    <xf numFmtId="0" fontId="50" fillId="35" borderId="0" xfId="0" applyFont="1" applyFill="1" applyAlignment="1">
      <alignment vertical="center"/>
    </xf>
    <xf numFmtId="176" fontId="51" fillId="38" borderId="0" xfId="679" applyNumberFormat="1" applyFont="1" applyFill="1" applyAlignment="1">
      <alignment horizontal="center" vertical="center"/>
    </xf>
    <xf numFmtId="176" fontId="13" fillId="38" borderId="0" xfId="679" applyNumberFormat="1" applyFont="1" applyFill="1" applyAlignment="1">
      <alignment vertical="center"/>
    </xf>
    <xf numFmtId="0" fontId="8" fillId="35" borderId="0" xfId="0" applyFont="1" applyFill="1" applyAlignment="1">
      <alignment vertical="center"/>
    </xf>
    <xf numFmtId="0" fontId="6" fillId="35" borderId="103" xfId="0" applyFont="1" applyFill="1" applyBorder="1" applyAlignment="1">
      <alignment vertical="center"/>
    </xf>
    <xf numFmtId="0" fontId="8" fillId="35" borderId="1" xfId="0" applyFont="1" applyFill="1" applyBorder="1" applyAlignment="1">
      <alignment vertical="center"/>
    </xf>
    <xf numFmtId="182" fontId="3" fillId="35" borderId="79" xfId="0" applyNumberFormat="1" applyFont="1" applyFill="1" applyBorder="1" applyAlignment="1">
      <alignment vertical="center"/>
    </xf>
    <xf numFmtId="182" fontId="3" fillId="35" borderId="80" xfId="0" applyNumberFormat="1" applyFont="1" applyFill="1" applyBorder="1" applyAlignment="1">
      <alignment vertical="center"/>
    </xf>
    <xf numFmtId="182" fontId="3" fillId="35" borderId="157" xfId="0" applyNumberFormat="1" applyFont="1" applyFill="1" applyBorder="1" applyAlignment="1">
      <alignment vertical="center"/>
    </xf>
    <xf numFmtId="182" fontId="3" fillId="35" borderId="160" xfId="0" applyNumberFormat="1" applyFont="1" applyFill="1" applyBorder="1" applyAlignment="1">
      <alignment vertical="center"/>
    </xf>
    <xf numFmtId="182" fontId="3" fillId="35" borderId="106" xfId="0" applyNumberFormat="1" applyFont="1" applyFill="1" applyBorder="1" applyAlignment="1">
      <alignment vertical="center"/>
    </xf>
    <xf numFmtId="182" fontId="3" fillId="35" borderId="61" xfId="0" applyNumberFormat="1" applyFont="1" applyFill="1" applyBorder="1" applyAlignment="1">
      <alignment vertical="center"/>
    </xf>
    <xf numFmtId="182" fontId="3" fillId="35" borderId="62" xfId="0" applyNumberFormat="1" applyFont="1" applyFill="1" applyBorder="1" applyAlignment="1">
      <alignment vertical="center"/>
    </xf>
    <xf numFmtId="182" fontId="3" fillId="35" borderId="2" xfId="0" applyNumberFormat="1" applyFont="1" applyFill="1" applyBorder="1" applyAlignment="1">
      <alignment vertical="center"/>
    </xf>
    <xf numFmtId="0" fontId="0" fillId="35" borderId="0" xfId="0" applyFill="1"/>
    <xf numFmtId="182" fontId="3" fillId="35" borderId="102" xfId="0" applyNumberFormat="1" applyFont="1" applyFill="1" applyBorder="1" applyAlignment="1">
      <alignment vertical="center"/>
    </xf>
    <xf numFmtId="0" fontId="23" fillId="35" borderId="0" xfId="860" applyFont="1" applyFill="1" applyAlignment="1">
      <alignment vertical="center"/>
    </xf>
    <xf numFmtId="0" fontId="9" fillId="35" borderId="0" xfId="860" applyFont="1" applyFill="1" applyAlignment="1">
      <alignment vertical="center"/>
    </xf>
    <xf numFmtId="0" fontId="9" fillId="35" borderId="0" xfId="860" applyFont="1" applyFill="1" applyAlignment="1">
      <alignment horizontal="center" vertical="center"/>
    </xf>
    <xf numFmtId="38" fontId="4" fillId="35" borderId="135" xfId="678" applyFont="1" applyFill="1" applyBorder="1" applyAlignment="1">
      <alignment vertical="center"/>
    </xf>
    <xf numFmtId="38" fontId="8" fillId="35" borderId="135" xfId="678" applyFont="1" applyFill="1" applyBorder="1" applyAlignment="1">
      <alignment vertical="center"/>
    </xf>
    <xf numFmtId="0" fontId="4" fillId="35" borderId="0" xfId="0" applyFont="1" applyFill="1" applyAlignment="1">
      <alignment vertical="center"/>
    </xf>
    <xf numFmtId="0" fontId="0" fillId="0" borderId="0" xfId="0" applyBorder="1"/>
    <xf numFmtId="0" fontId="3" fillId="35" borderId="93" xfId="0" applyFont="1" applyFill="1" applyBorder="1" applyAlignment="1">
      <alignment vertical="center"/>
    </xf>
    <xf numFmtId="0" fontId="2" fillId="35" borderId="119" xfId="0" applyFont="1" applyFill="1" applyBorder="1" applyAlignment="1">
      <alignment horizontal="right" vertical="center"/>
    </xf>
    <xf numFmtId="38" fontId="8" fillId="35" borderId="101" xfId="0" applyNumberFormat="1" applyFont="1" applyFill="1" applyBorder="1" applyAlignment="1">
      <alignment vertical="center"/>
    </xf>
    <xf numFmtId="38" fontId="8" fillId="35" borderId="108" xfId="0" applyNumberFormat="1" applyFont="1" applyFill="1" applyBorder="1" applyAlignment="1">
      <alignment vertical="center"/>
    </xf>
    <xf numFmtId="38" fontId="3" fillId="35" borderId="124" xfId="0" applyNumberFormat="1" applyFont="1" applyFill="1" applyBorder="1" applyAlignment="1">
      <alignment vertical="center"/>
    </xf>
    <xf numFmtId="38" fontId="3" fillId="35" borderId="110" xfId="0" applyNumberFormat="1" applyFont="1" applyFill="1" applyBorder="1" applyAlignment="1">
      <alignment vertical="center"/>
    </xf>
    <xf numFmtId="38" fontId="3" fillId="35" borderId="108" xfId="0" applyNumberFormat="1" applyFont="1" applyFill="1" applyBorder="1" applyAlignment="1">
      <alignment vertical="center"/>
    </xf>
    <xf numFmtId="38" fontId="3" fillId="35" borderId="104" xfId="0" applyNumberFormat="1" applyFont="1" applyFill="1" applyBorder="1" applyAlignment="1">
      <alignment vertical="center"/>
    </xf>
    <xf numFmtId="38" fontId="3" fillId="35" borderId="109" xfId="0" applyNumberFormat="1" applyFont="1" applyFill="1" applyBorder="1" applyAlignment="1">
      <alignment vertical="center"/>
    </xf>
    <xf numFmtId="38" fontId="3" fillId="35" borderId="137" xfId="0" applyNumberFormat="1" applyFont="1" applyFill="1" applyBorder="1" applyAlignment="1">
      <alignment vertical="center"/>
    </xf>
    <xf numFmtId="38" fontId="3" fillId="35" borderId="102" xfId="0" applyNumberFormat="1" applyFont="1" applyFill="1" applyBorder="1" applyAlignment="1">
      <alignment vertical="center"/>
    </xf>
    <xf numFmtId="38" fontId="3" fillId="0" borderId="75" xfId="678" applyNumberFormat="1" applyFont="1" applyBorder="1" applyAlignment="1" applyProtection="1">
      <alignment vertical="center"/>
      <protection locked="0"/>
    </xf>
    <xf numFmtId="182" fontId="3" fillId="0" borderId="0" xfId="0" applyNumberFormat="1" applyFont="1" applyFill="1" applyBorder="1" applyAlignment="1">
      <alignment vertical="center"/>
    </xf>
    <xf numFmtId="182" fontId="3" fillId="35" borderId="0" xfId="0" applyNumberFormat="1" applyFont="1" applyFill="1" applyBorder="1" applyAlignment="1">
      <alignment vertical="center"/>
    </xf>
    <xf numFmtId="0" fontId="6" fillId="35" borderId="88" xfId="0" applyFont="1" applyFill="1" applyBorder="1" applyAlignment="1">
      <alignment vertical="center"/>
    </xf>
    <xf numFmtId="0" fontId="8" fillId="35" borderId="89" xfId="0" applyFont="1" applyFill="1" applyBorder="1" applyAlignment="1">
      <alignment vertical="center"/>
    </xf>
    <xf numFmtId="0" fontId="8" fillId="35" borderId="161" xfId="0" applyFont="1" applyFill="1" applyBorder="1" applyAlignment="1">
      <alignment horizontal="center" vertical="center"/>
    </xf>
    <xf numFmtId="0" fontId="0" fillId="35" borderId="8" xfId="0" applyFill="1" applyBorder="1"/>
    <xf numFmtId="182" fontId="3" fillId="35" borderId="154" xfId="0" applyNumberFormat="1" applyFont="1" applyFill="1" applyBorder="1" applyAlignment="1">
      <alignment vertical="center"/>
    </xf>
    <xf numFmtId="182" fontId="3" fillId="35" borderId="156" xfId="0" applyNumberFormat="1" applyFont="1" applyFill="1" applyBorder="1" applyAlignment="1">
      <alignment vertical="center"/>
    </xf>
    <xf numFmtId="182" fontId="3" fillId="35" borderId="89" xfId="0" applyNumberFormat="1" applyFont="1" applyFill="1" applyBorder="1" applyAlignment="1">
      <alignment vertical="center"/>
    </xf>
    <xf numFmtId="182" fontId="3" fillId="35" borderId="105" xfId="0" applyNumberFormat="1" applyFont="1" applyFill="1" applyBorder="1" applyAlignment="1">
      <alignment vertical="center"/>
    </xf>
    <xf numFmtId="0" fontId="8" fillId="35" borderId="253" xfId="0" applyFont="1" applyFill="1" applyBorder="1" applyAlignment="1">
      <alignment horizontal="center" vertical="center"/>
    </xf>
    <xf numFmtId="182" fontId="3" fillId="35" borderId="64" xfId="0" applyNumberFormat="1" applyFont="1" applyFill="1" applyBorder="1" applyAlignment="1">
      <alignment vertical="center"/>
    </xf>
    <xf numFmtId="182" fontId="3" fillId="35" borderId="126" xfId="0" applyNumberFormat="1" applyFont="1" applyFill="1" applyBorder="1" applyAlignment="1">
      <alignment vertical="center"/>
    </xf>
    <xf numFmtId="182" fontId="3" fillId="35" borderId="75" xfId="0" applyNumberFormat="1" applyFont="1" applyFill="1" applyBorder="1" applyAlignment="1">
      <alignment vertical="center"/>
    </xf>
    <xf numFmtId="182" fontId="3" fillId="35" borderId="186" xfId="0" applyNumberFormat="1" applyFont="1" applyFill="1" applyBorder="1" applyAlignment="1">
      <alignment vertical="center"/>
    </xf>
    <xf numFmtId="182" fontId="3" fillId="35" borderId="1" xfId="0" applyNumberFormat="1" applyFont="1" applyFill="1" applyBorder="1" applyAlignment="1">
      <alignment vertical="center"/>
    </xf>
    <xf numFmtId="182" fontId="3" fillId="35" borderId="63" xfId="0" applyNumberFormat="1" applyFont="1" applyFill="1" applyBorder="1" applyAlignment="1">
      <alignment vertical="center"/>
    </xf>
    <xf numFmtId="181" fontId="6" fillId="39" borderId="161" xfId="678" applyNumberFormat="1" applyFont="1" applyFill="1" applyBorder="1" applyAlignment="1">
      <alignment vertical="center"/>
    </xf>
    <xf numFmtId="0" fontId="6" fillId="39" borderId="88" xfId="0" applyFont="1" applyFill="1" applyBorder="1" applyAlignment="1">
      <alignment vertical="center"/>
    </xf>
    <xf numFmtId="0" fontId="8" fillId="39" borderId="89" xfId="0" applyFont="1" applyFill="1" applyBorder="1" applyAlignment="1">
      <alignment vertical="center"/>
    </xf>
    <xf numFmtId="176" fontId="6" fillId="39" borderId="75" xfId="0" applyNumberFormat="1" applyFont="1" applyFill="1" applyBorder="1" applyAlignment="1">
      <alignment vertical="center"/>
    </xf>
    <xf numFmtId="176" fontId="6" fillId="39" borderId="50" xfId="0" applyNumberFormat="1" applyFont="1" applyFill="1" applyBorder="1" applyAlignment="1">
      <alignment vertical="center"/>
    </xf>
    <xf numFmtId="176" fontId="6" fillId="39" borderId="79" xfId="0" applyNumberFormat="1" applyFont="1" applyFill="1" applyBorder="1" applyAlignment="1">
      <alignment vertical="center"/>
    </xf>
    <xf numFmtId="176" fontId="6" fillId="39" borderId="78" xfId="0" applyNumberFormat="1" applyFont="1" applyFill="1" applyBorder="1" applyAlignment="1">
      <alignment vertical="center"/>
    </xf>
    <xf numFmtId="176" fontId="6" fillId="39" borderId="209" xfId="0" applyNumberFormat="1" applyFont="1" applyFill="1" applyBorder="1" applyAlignment="1">
      <alignment vertical="center"/>
    </xf>
    <xf numFmtId="0" fontId="8" fillId="39" borderId="253" xfId="0" applyFont="1" applyFill="1" applyBorder="1" applyAlignment="1">
      <alignment horizontal="center" vertical="center"/>
    </xf>
    <xf numFmtId="182" fontId="3" fillId="39" borderId="75" xfId="0" applyNumberFormat="1" applyFont="1" applyFill="1" applyBorder="1" applyAlignment="1">
      <alignment vertical="center"/>
    </xf>
    <xf numFmtId="182" fontId="3" fillId="39" borderId="186" xfId="0" applyNumberFormat="1" applyFont="1" applyFill="1" applyBorder="1" applyAlignment="1">
      <alignment vertical="center"/>
    </xf>
    <xf numFmtId="182" fontId="3" fillId="39" borderId="62" xfId="0" applyNumberFormat="1" applyFont="1" applyFill="1" applyBorder="1" applyAlignment="1">
      <alignment vertical="center"/>
    </xf>
    <xf numFmtId="182" fontId="3" fillId="39" borderId="1" xfId="0" applyNumberFormat="1" applyFont="1" applyFill="1" applyBorder="1" applyAlignment="1">
      <alignment vertical="center"/>
    </xf>
    <xf numFmtId="182" fontId="3" fillId="39" borderId="61" xfId="0" applyNumberFormat="1" applyFont="1" applyFill="1" applyBorder="1" applyAlignment="1">
      <alignment vertical="center"/>
    </xf>
    <xf numFmtId="182" fontId="3" fillId="39" borderId="105" xfId="0" applyNumberFormat="1" applyFont="1" applyFill="1" applyBorder="1" applyAlignment="1">
      <alignment vertical="center"/>
    </xf>
    <xf numFmtId="181" fontId="6" fillId="35" borderId="74" xfId="678" applyNumberFormat="1" applyFont="1" applyFill="1" applyBorder="1" applyAlignment="1">
      <alignment vertical="center"/>
    </xf>
    <xf numFmtId="181" fontId="6" fillId="35" borderId="161" xfId="678" applyNumberFormat="1" applyFont="1" applyFill="1" applyBorder="1" applyAlignment="1">
      <alignment vertical="center"/>
    </xf>
    <xf numFmtId="181" fontId="6" fillId="35" borderId="76" xfId="678" applyNumberFormat="1" applyFont="1" applyFill="1" applyBorder="1" applyAlignment="1">
      <alignment vertical="center"/>
    </xf>
    <xf numFmtId="181" fontId="6" fillId="35" borderId="254" xfId="678" applyNumberFormat="1" applyFont="1" applyFill="1" applyBorder="1" applyAlignment="1">
      <alignment vertical="center"/>
    </xf>
    <xf numFmtId="181" fontId="6" fillId="35" borderId="75" xfId="678" applyNumberFormat="1" applyFont="1" applyFill="1" applyBorder="1" applyAlignment="1">
      <alignment vertical="center"/>
    </xf>
    <xf numFmtId="181" fontId="6" fillId="35" borderId="66" xfId="678" applyNumberFormat="1" applyFont="1" applyFill="1" applyBorder="1" applyAlignment="1">
      <alignment vertical="center"/>
    </xf>
    <xf numFmtId="181" fontId="6" fillId="35" borderId="79" xfId="678" applyNumberFormat="1" applyFont="1" applyFill="1" applyBorder="1" applyAlignment="1">
      <alignment vertical="center"/>
    </xf>
    <xf numFmtId="181" fontId="6" fillId="35" borderId="59" xfId="678" applyNumberFormat="1" applyFont="1" applyFill="1" applyBorder="1" applyAlignment="1">
      <alignment vertical="center"/>
    </xf>
    <xf numFmtId="0" fontId="6" fillId="35" borderId="145" xfId="0" applyFont="1" applyFill="1" applyBorder="1" applyAlignment="1">
      <alignment vertical="center"/>
    </xf>
    <xf numFmtId="0" fontId="6" fillId="35" borderId="155" xfId="0" applyFont="1" applyFill="1" applyBorder="1" applyAlignment="1">
      <alignment horizontal="center" vertical="center"/>
    </xf>
    <xf numFmtId="0" fontId="6" fillId="35" borderId="74" xfId="0" applyFont="1" applyFill="1" applyBorder="1" applyAlignment="1">
      <alignment horizontal="center" vertical="center"/>
    </xf>
    <xf numFmtId="0" fontId="6" fillId="35" borderId="51" xfId="0" applyFont="1" applyFill="1" applyBorder="1" applyAlignment="1">
      <alignment horizontal="center" vertical="center"/>
    </xf>
    <xf numFmtId="0" fontId="7" fillId="35" borderId="70" xfId="0" applyFont="1" applyFill="1" applyBorder="1" applyAlignment="1">
      <alignment horizontal="center" vertical="center"/>
    </xf>
    <xf numFmtId="0" fontId="7" fillId="35" borderId="159" xfId="0" applyFont="1" applyFill="1" applyBorder="1" applyAlignment="1">
      <alignment horizontal="center" vertical="center"/>
    </xf>
    <xf numFmtId="176" fontId="6" fillId="35" borderId="74" xfId="0" applyNumberFormat="1" applyFont="1" applyFill="1" applyBorder="1" applyAlignment="1">
      <alignment vertical="center"/>
    </xf>
    <xf numFmtId="176" fontId="6" fillId="35" borderId="76" xfId="0" applyNumberFormat="1" applyFont="1" applyFill="1" applyBorder="1" applyAlignment="1">
      <alignment vertical="center"/>
    </xf>
    <xf numFmtId="176" fontId="6" fillId="35" borderId="75" xfId="0" applyNumberFormat="1" applyFont="1" applyFill="1" applyBorder="1" applyAlignment="1">
      <alignment vertical="center"/>
    </xf>
    <xf numFmtId="176" fontId="6" fillId="35" borderId="6" xfId="0" applyNumberFormat="1" applyFont="1" applyFill="1" applyBorder="1" applyAlignment="1">
      <alignment vertical="center"/>
    </xf>
    <xf numFmtId="182" fontId="3" fillId="39" borderId="197" xfId="0" applyNumberFormat="1" applyFont="1" applyFill="1" applyBorder="1" applyAlignment="1">
      <alignment vertical="center"/>
    </xf>
    <xf numFmtId="182" fontId="3" fillId="39" borderId="73" xfId="0" applyNumberFormat="1" applyFont="1" applyFill="1" applyBorder="1" applyAlignment="1">
      <alignment vertical="center"/>
    </xf>
    <xf numFmtId="182" fontId="3" fillId="39" borderId="212" xfId="0" applyNumberFormat="1" applyFont="1" applyFill="1" applyBorder="1" applyAlignment="1">
      <alignment vertical="center"/>
    </xf>
    <xf numFmtId="182" fontId="3" fillId="39" borderId="0" xfId="0" applyNumberFormat="1" applyFont="1" applyFill="1" applyAlignment="1">
      <alignment vertical="center"/>
    </xf>
    <xf numFmtId="182" fontId="3" fillId="39" borderId="117" xfId="0" applyNumberFormat="1" applyFont="1" applyFill="1" applyBorder="1" applyAlignment="1">
      <alignment vertical="center"/>
    </xf>
    <xf numFmtId="0" fontId="0" fillId="35" borderId="0" xfId="0" applyFill="1" applyBorder="1"/>
    <xf numFmtId="0" fontId="6" fillId="0" borderId="88" xfId="0" applyFont="1" applyFill="1" applyBorder="1" applyAlignment="1">
      <alignment vertical="center"/>
    </xf>
    <xf numFmtId="0" fontId="8" fillId="0" borderId="161" xfId="0" applyFont="1" applyFill="1" applyBorder="1" applyAlignment="1">
      <alignment horizontal="center" vertical="center"/>
    </xf>
    <xf numFmtId="182" fontId="3" fillId="0" borderId="74" xfId="0" applyNumberFormat="1" applyFont="1" applyFill="1" applyBorder="1" applyAlignment="1">
      <alignment vertical="center"/>
    </xf>
    <xf numFmtId="182" fontId="3" fillId="0" borderId="154" xfId="0" applyNumberFormat="1" applyFont="1" applyFill="1" applyBorder="1" applyAlignment="1">
      <alignment vertical="center"/>
    </xf>
    <xf numFmtId="0" fontId="0" fillId="0" borderId="8" xfId="0" applyFill="1" applyBorder="1"/>
    <xf numFmtId="0" fontId="0" fillId="0" borderId="0" xfId="0" applyFill="1"/>
    <xf numFmtId="182" fontId="3" fillId="0" borderId="51" xfId="0" applyNumberFormat="1" applyFont="1" applyFill="1" applyBorder="1" applyAlignment="1">
      <alignment vertical="center"/>
    </xf>
    <xf numFmtId="182" fontId="3" fillId="0" borderId="44" xfId="0" applyNumberFormat="1" applyFont="1" applyFill="1" applyBorder="1" applyAlignment="1">
      <alignment vertical="center"/>
    </xf>
    <xf numFmtId="182" fontId="3" fillId="0" borderId="75" xfId="0" applyNumberFormat="1" applyFont="1" applyFill="1" applyBorder="1" applyAlignment="1">
      <alignment vertical="center"/>
    </xf>
    <xf numFmtId="182" fontId="3" fillId="0" borderId="186" xfId="0" applyNumberFormat="1" applyFont="1" applyFill="1" applyBorder="1" applyAlignment="1">
      <alignment vertical="center"/>
    </xf>
    <xf numFmtId="182" fontId="3" fillId="0" borderId="62" xfId="0" applyNumberFormat="1" applyFont="1" applyFill="1" applyBorder="1" applyAlignment="1">
      <alignment vertical="center"/>
    </xf>
    <xf numFmtId="182" fontId="3" fillId="0" borderId="1" xfId="0" applyNumberFormat="1" applyFont="1" applyFill="1" applyBorder="1" applyAlignment="1">
      <alignment vertical="center"/>
    </xf>
    <xf numFmtId="182" fontId="3" fillId="0" borderId="105" xfId="0" applyNumberFormat="1" applyFont="1" applyFill="1" applyBorder="1" applyAlignment="1">
      <alignment vertical="center"/>
    </xf>
    <xf numFmtId="182" fontId="3" fillId="39" borderId="114" xfId="0" applyNumberFormat="1" applyFont="1" applyFill="1" applyBorder="1" applyAlignment="1">
      <alignment vertical="center"/>
    </xf>
    <xf numFmtId="182" fontId="3" fillId="39" borderId="78" xfId="0" applyNumberFormat="1" applyFont="1" applyFill="1" applyBorder="1" applyAlignment="1">
      <alignment vertical="center"/>
    </xf>
    <xf numFmtId="182" fontId="3" fillId="39" borderId="72" xfId="0" applyNumberFormat="1" applyFont="1" applyFill="1" applyBorder="1" applyAlignment="1">
      <alignment vertical="center"/>
    </xf>
    <xf numFmtId="38" fontId="6" fillId="0" borderId="167" xfId="679" applyFont="1" applyFill="1" applyBorder="1" applyAlignment="1">
      <alignment vertical="center"/>
    </xf>
    <xf numFmtId="38" fontId="3" fillId="36" borderId="146" xfId="678" applyNumberFormat="1" applyFont="1" applyFill="1" applyBorder="1" applyAlignment="1">
      <alignment vertical="center"/>
    </xf>
    <xf numFmtId="38" fontId="3" fillId="36" borderId="124" xfId="678" applyNumberFormat="1" applyFont="1" applyFill="1" applyBorder="1" applyAlignment="1">
      <alignment vertical="center"/>
    </xf>
    <xf numFmtId="38" fontId="3" fillId="36" borderId="93" xfId="678" applyNumberFormat="1" applyFont="1" applyFill="1" applyBorder="1" applyAlignment="1">
      <alignment vertical="center"/>
    </xf>
    <xf numFmtId="38" fontId="3" fillId="36" borderId="137" xfId="678" applyNumberFormat="1" applyFont="1" applyFill="1" applyBorder="1" applyAlignment="1">
      <alignment vertical="center"/>
    </xf>
    <xf numFmtId="0" fontId="8" fillId="0" borderId="253" xfId="0" applyFont="1" applyFill="1" applyBorder="1" applyAlignment="1">
      <alignment horizontal="center" vertical="center"/>
    </xf>
    <xf numFmtId="0" fontId="1" fillId="0" borderId="0" xfId="0" applyFont="1" applyAlignment="1">
      <alignment vertical="center"/>
    </xf>
    <xf numFmtId="3" fontId="30" fillId="3" borderId="236" xfId="863" applyNumberFormat="1" applyFill="1" applyBorder="1">
      <alignment vertical="center"/>
    </xf>
    <xf numFmtId="3" fontId="30" fillId="3" borderId="237" xfId="863" applyNumberFormat="1" applyFill="1" applyBorder="1">
      <alignment vertical="center"/>
    </xf>
    <xf numFmtId="0" fontId="30" fillId="3" borderId="237" xfId="863" applyFill="1" applyBorder="1">
      <alignment vertical="center"/>
    </xf>
    <xf numFmtId="0" fontId="30" fillId="3" borderId="238" xfId="863" applyFill="1" applyBorder="1">
      <alignment vertical="center"/>
    </xf>
    <xf numFmtId="0" fontId="30" fillId="3" borderId="0" xfId="863" applyFill="1" applyBorder="1" applyAlignment="1">
      <alignment horizontal="center" vertical="center"/>
    </xf>
    <xf numFmtId="0" fontId="30" fillId="3" borderId="239" xfId="863" applyFill="1" applyBorder="1">
      <alignment vertical="center"/>
    </xf>
    <xf numFmtId="0" fontId="30" fillId="3" borderId="11" xfId="863" applyFill="1" applyBorder="1">
      <alignment vertical="center"/>
    </xf>
    <xf numFmtId="0" fontId="30" fillId="3" borderId="240" xfId="863" applyFill="1" applyBorder="1">
      <alignment vertical="center"/>
    </xf>
    <xf numFmtId="3" fontId="30" fillId="3" borderId="239" xfId="863" applyNumberFormat="1" applyFill="1" applyBorder="1">
      <alignment vertical="center"/>
    </xf>
    <xf numFmtId="3" fontId="30" fillId="3" borderId="11" xfId="863" applyNumberFormat="1" applyFill="1" applyBorder="1">
      <alignment vertical="center"/>
    </xf>
    <xf numFmtId="0" fontId="30" fillId="3" borderId="239" xfId="864" applyFill="1" applyBorder="1">
      <alignment vertical="center"/>
    </xf>
    <xf numFmtId="0" fontId="30" fillId="3" borderId="11" xfId="864" applyFill="1" applyBorder="1">
      <alignment vertical="center"/>
    </xf>
    <xf numFmtId="0" fontId="30" fillId="3" borderId="240" xfId="864" applyFill="1" applyBorder="1">
      <alignment vertical="center"/>
    </xf>
    <xf numFmtId="3" fontId="30" fillId="3" borderId="239" xfId="864" applyNumberFormat="1" applyFill="1" applyBorder="1">
      <alignment vertical="center"/>
    </xf>
    <xf numFmtId="3" fontId="30" fillId="3" borderId="11" xfId="864" applyNumberFormat="1" applyFill="1" applyBorder="1">
      <alignment vertical="center"/>
    </xf>
    <xf numFmtId="3" fontId="30" fillId="3" borderId="239" xfId="865" applyNumberFormat="1" applyFill="1" applyBorder="1">
      <alignment vertical="center"/>
    </xf>
    <xf numFmtId="3" fontId="30" fillId="3" borderId="11" xfId="865" applyNumberFormat="1" applyFill="1" applyBorder="1">
      <alignment vertical="center"/>
    </xf>
    <xf numFmtId="0" fontId="30" fillId="3" borderId="11" xfId="865" applyFill="1" applyBorder="1">
      <alignment vertical="center"/>
    </xf>
    <xf numFmtId="0" fontId="30" fillId="3" borderId="240" xfId="865" applyFill="1" applyBorder="1">
      <alignment vertical="center"/>
    </xf>
    <xf numFmtId="0" fontId="30" fillId="3" borderId="239" xfId="865" applyFill="1" applyBorder="1">
      <alignment vertical="center"/>
    </xf>
    <xf numFmtId="0" fontId="30" fillId="3" borderId="241" xfId="865" applyFill="1" applyBorder="1">
      <alignment vertical="center"/>
    </xf>
    <xf numFmtId="0" fontId="30" fillId="3" borderId="242" xfId="865" applyFill="1" applyBorder="1">
      <alignment vertical="center"/>
    </xf>
    <xf numFmtId="0" fontId="30" fillId="3" borderId="243" xfId="865" applyFill="1" applyBorder="1">
      <alignment vertical="center"/>
    </xf>
    <xf numFmtId="3" fontId="19" fillId="3" borderId="236" xfId="0" applyNumberFormat="1" applyFont="1" applyFill="1" applyBorder="1" applyAlignment="1">
      <alignment vertical="center"/>
    </xf>
    <xf numFmtId="3" fontId="19" fillId="3" borderId="237" xfId="0" applyNumberFormat="1" applyFont="1" applyFill="1" applyBorder="1" applyAlignment="1">
      <alignment vertical="center"/>
    </xf>
    <xf numFmtId="3" fontId="19" fillId="3" borderId="238" xfId="0" applyNumberFormat="1" applyFont="1" applyFill="1" applyBorder="1" applyAlignment="1">
      <alignment vertical="center"/>
    </xf>
    <xf numFmtId="3" fontId="19" fillId="3" borderId="239" xfId="0" applyNumberFormat="1" applyFont="1" applyFill="1" applyBorder="1" applyAlignment="1">
      <alignment vertical="center"/>
    </xf>
    <xf numFmtId="3" fontId="19" fillId="3" borderId="11" xfId="0" applyNumberFormat="1" applyFont="1" applyFill="1" applyBorder="1" applyAlignment="1">
      <alignment vertical="center"/>
    </xf>
    <xf numFmtId="3" fontId="19" fillId="3" borderId="240" xfId="0" applyNumberFormat="1" applyFont="1" applyFill="1" applyBorder="1" applyAlignment="1">
      <alignment vertical="center"/>
    </xf>
    <xf numFmtId="0" fontId="1" fillId="3" borderId="239" xfId="0" applyFont="1" applyFill="1" applyBorder="1" applyAlignment="1">
      <alignment vertical="center"/>
    </xf>
    <xf numFmtId="0" fontId="1" fillId="3" borderId="11" xfId="0" applyFont="1" applyFill="1" applyBorder="1" applyAlignment="1">
      <alignment vertical="center"/>
    </xf>
    <xf numFmtId="0" fontId="1" fillId="3" borderId="240" xfId="0" applyFont="1" applyFill="1" applyBorder="1" applyAlignment="1">
      <alignment vertical="center"/>
    </xf>
    <xf numFmtId="3" fontId="1" fillId="3" borderId="239" xfId="0" applyNumberFormat="1" applyFont="1" applyFill="1" applyBorder="1" applyAlignment="1">
      <alignment vertical="center"/>
    </xf>
    <xf numFmtId="3" fontId="1" fillId="3" borderId="240" xfId="0" applyNumberFormat="1" applyFont="1" applyFill="1" applyBorder="1" applyAlignment="1">
      <alignment vertical="center"/>
    </xf>
    <xf numFmtId="11" fontId="14" fillId="0" borderId="175" xfId="872" applyNumberFormat="1" applyBorder="1">
      <alignment vertical="center"/>
    </xf>
    <xf numFmtId="11" fontId="14" fillId="0" borderId="177" xfId="872" applyNumberFormat="1" applyBorder="1">
      <alignment vertical="center"/>
    </xf>
    <xf numFmtId="11" fontId="14" fillId="0" borderId="173" xfId="872" applyNumberFormat="1" applyBorder="1">
      <alignment vertical="center"/>
    </xf>
    <xf numFmtId="11" fontId="14" fillId="0" borderId="174" xfId="872" applyNumberFormat="1" applyBorder="1">
      <alignment vertical="center"/>
    </xf>
    <xf numFmtId="0" fontId="30" fillId="3" borderId="173" xfId="863" applyFill="1" applyBorder="1">
      <alignment vertical="center"/>
    </xf>
    <xf numFmtId="0" fontId="30" fillId="3" borderId="174" xfId="863" applyFill="1" applyBorder="1">
      <alignment vertical="center"/>
    </xf>
    <xf numFmtId="0" fontId="30" fillId="3" borderId="175" xfId="863" applyFill="1" applyBorder="1">
      <alignment vertical="center"/>
    </xf>
    <xf numFmtId="0" fontId="30" fillId="3" borderId="0" xfId="863" applyFill="1" applyBorder="1">
      <alignment vertical="center"/>
    </xf>
    <xf numFmtId="0" fontId="30" fillId="3" borderId="176" xfId="863" applyFill="1" applyBorder="1">
      <alignment vertical="center"/>
    </xf>
    <xf numFmtId="0" fontId="30" fillId="3" borderId="177" xfId="863" applyFill="1" applyBorder="1">
      <alignment vertical="center"/>
    </xf>
    <xf numFmtId="0" fontId="30" fillId="3" borderId="176" xfId="864" applyFill="1" applyBorder="1">
      <alignment vertical="center"/>
    </xf>
    <xf numFmtId="0" fontId="30" fillId="3" borderId="0" xfId="864" applyFill="1" applyBorder="1">
      <alignment vertical="center"/>
    </xf>
    <xf numFmtId="0" fontId="30" fillId="3" borderId="177" xfId="864" applyFill="1" applyBorder="1">
      <alignment vertical="center"/>
    </xf>
    <xf numFmtId="0" fontId="30" fillId="3" borderId="176" xfId="865" applyFill="1" applyBorder="1">
      <alignment vertical="center"/>
    </xf>
    <xf numFmtId="0" fontId="30" fillId="3" borderId="0" xfId="865" applyFill="1" applyBorder="1">
      <alignment vertical="center"/>
    </xf>
    <xf numFmtId="0" fontId="30" fillId="3" borderId="177" xfId="865" applyFill="1" applyBorder="1">
      <alignment vertical="center"/>
    </xf>
    <xf numFmtId="0" fontId="30" fillId="3" borderId="178" xfId="865" applyFill="1" applyBorder="1">
      <alignment vertical="center"/>
    </xf>
    <xf numFmtId="0" fontId="30" fillId="3" borderId="179" xfId="865" applyFill="1" applyBorder="1">
      <alignment vertical="center"/>
    </xf>
    <xf numFmtId="0" fontId="30" fillId="3" borderId="180" xfId="865" applyFill="1" applyBorder="1">
      <alignment vertical="center"/>
    </xf>
    <xf numFmtId="0" fontId="19" fillId="3" borderId="173" xfId="0" applyFont="1" applyFill="1" applyBorder="1" applyAlignment="1">
      <alignment vertical="center"/>
    </xf>
    <xf numFmtId="0" fontId="19" fillId="3" borderId="174" xfId="0" applyFont="1" applyFill="1" applyBorder="1" applyAlignment="1">
      <alignment vertical="center"/>
    </xf>
    <xf numFmtId="0" fontId="19" fillId="3" borderId="176" xfId="0" applyFont="1" applyFill="1" applyBorder="1" applyAlignment="1">
      <alignment vertical="center"/>
    </xf>
    <xf numFmtId="0" fontId="19" fillId="3" borderId="178" xfId="0" applyFont="1" applyFill="1" applyBorder="1" applyAlignment="1">
      <alignment vertical="center"/>
    </xf>
    <xf numFmtId="0" fontId="19" fillId="3" borderId="179" xfId="0" applyFont="1" applyFill="1" applyBorder="1" applyAlignment="1">
      <alignment vertical="center"/>
    </xf>
    <xf numFmtId="0" fontId="19" fillId="3" borderId="175" xfId="0" applyFont="1" applyFill="1" applyBorder="1" applyAlignment="1">
      <alignment vertical="center"/>
    </xf>
    <xf numFmtId="0" fontId="1" fillId="3" borderId="176" xfId="0" applyFont="1" applyFill="1" applyBorder="1" applyAlignment="1">
      <alignment vertical="center"/>
    </xf>
    <xf numFmtId="0" fontId="1" fillId="3" borderId="0" xfId="0" applyFont="1" applyFill="1" applyBorder="1" applyAlignment="1">
      <alignment vertical="center"/>
    </xf>
    <xf numFmtId="0" fontId="1" fillId="3" borderId="177" xfId="0" applyFont="1" applyFill="1" applyBorder="1" applyAlignment="1">
      <alignment vertical="center"/>
    </xf>
    <xf numFmtId="0" fontId="19" fillId="3" borderId="177" xfId="0" applyFont="1" applyFill="1" applyBorder="1" applyAlignment="1">
      <alignment vertical="center"/>
    </xf>
    <xf numFmtId="0" fontId="19" fillId="3" borderId="180" xfId="0" applyFont="1" applyFill="1" applyBorder="1" applyAlignment="1">
      <alignment vertical="center"/>
    </xf>
    <xf numFmtId="11" fontId="19" fillId="3" borderId="174" xfId="0" applyNumberFormat="1" applyFont="1" applyFill="1" applyBorder="1" applyAlignment="1">
      <alignment vertical="center"/>
    </xf>
    <xf numFmtId="11" fontId="19" fillId="3" borderId="0" xfId="0" applyNumberFormat="1" applyFont="1" applyFill="1" applyBorder="1" applyAlignment="1">
      <alignment vertical="center"/>
    </xf>
    <xf numFmtId="11" fontId="30" fillId="3" borderId="174" xfId="863" applyNumberFormat="1" applyFill="1" applyBorder="1">
      <alignment vertical="center"/>
    </xf>
    <xf numFmtId="11" fontId="30" fillId="3" borderId="175" xfId="863" applyNumberFormat="1" applyFill="1" applyBorder="1">
      <alignment vertical="center"/>
    </xf>
    <xf numFmtId="11" fontId="30" fillId="3" borderId="0" xfId="865" applyNumberFormat="1" applyFill="1" applyBorder="1">
      <alignment vertical="center"/>
    </xf>
    <xf numFmtId="11" fontId="30" fillId="3" borderId="0" xfId="863" applyNumberFormat="1" applyFill="1" applyBorder="1">
      <alignment vertical="center"/>
    </xf>
    <xf numFmtId="11" fontId="30" fillId="3" borderId="0" xfId="864" applyNumberFormat="1" applyFill="1" applyBorder="1">
      <alignment vertical="center"/>
    </xf>
    <xf numFmtId="0" fontId="30" fillId="3" borderId="236" xfId="863" applyFill="1" applyBorder="1">
      <alignment vertical="center"/>
    </xf>
    <xf numFmtId="0" fontId="30" fillId="3" borderId="241" xfId="863" applyFill="1" applyBorder="1">
      <alignment vertical="center"/>
    </xf>
    <xf numFmtId="0" fontId="30" fillId="3" borderId="242" xfId="863" applyFill="1" applyBorder="1">
      <alignment vertical="center"/>
    </xf>
    <xf numFmtId="0" fontId="30" fillId="3" borderId="243" xfId="863" applyFill="1" applyBorder="1">
      <alignment vertical="center"/>
    </xf>
    <xf numFmtId="0" fontId="0" fillId="3" borderId="236" xfId="0" applyFont="1" applyFill="1" applyBorder="1" applyAlignment="1">
      <alignment vertical="center"/>
    </xf>
    <xf numFmtId="0" fontId="0" fillId="3" borderId="237" xfId="0" applyFont="1" applyFill="1" applyBorder="1" applyAlignment="1">
      <alignment vertical="center"/>
    </xf>
    <xf numFmtId="0" fontId="0" fillId="3" borderId="238" xfId="0" applyFont="1" applyFill="1" applyBorder="1" applyAlignment="1">
      <alignment vertical="center"/>
    </xf>
    <xf numFmtId="0" fontId="0" fillId="3" borderId="239" xfId="0" applyFont="1" applyFill="1" applyBorder="1" applyAlignment="1">
      <alignment vertical="center"/>
    </xf>
    <xf numFmtId="0" fontId="0" fillId="3" borderId="11" xfId="0" applyFont="1" applyFill="1" applyBorder="1" applyAlignment="1">
      <alignment vertical="center"/>
    </xf>
    <xf numFmtId="0" fontId="0" fillId="3" borderId="240" xfId="0" applyFont="1" applyFill="1" applyBorder="1" applyAlignment="1">
      <alignment vertical="center"/>
    </xf>
    <xf numFmtId="0" fontId="0" fillId="3" borderId="241" xfId="0" applyFont="1" applyFill="1" applyBorder="1" applyAlignment="1">
      <alignment vertical="center"/>
    </xf>
    <xf numFmtId="0" fontId="0" fillId="3" borderId="242" xfId="0" applyFont="1" applyFill="1" applyBorder="1" applyAlignment="1">
      <alignment vertical="center"/>
    </xf>
    <xf numFmtId="0" fontId="0" fillId="3" borderId="243" xfId="0" applyFont="1" applyFill="1" applyBorder="1" applyAlignment="1">
      <alignment vertical="center"/>
    </xf>
    <xf numFmtId="0" fontId="1" fillId="3" borderId="241" xfId="0" applyFont="1" applyFill="1" applyBorder="1" applyAlignment="1">
      <alignment vertical="center"/>
    </xf>
    <xf numFmtId="0" fontId="1" fillId="3" borderId="242" xfId="0" applyFont="1" applyFill="1" applyBorder="1" applyAlignment="1">
      <alignment vertical="center"/>
    </xf>
    <xf numFmtId="0" fontId="1" fillId="3" borderId="243" xfId="0" applyFont="1" applyFill="1" applyBorder="1" applyAlignment="1">
      <alignment vertical="center"/>
    </xf>
    <xf numFmtId="0" fontId="6" fillId="0" borderId="249" xfId="860" applyFont="1" applyBorder="1" applyAlignment="1">
      <alignment vertical="center"/>
    </xf>
    <xf numFmtId="0" fontId="6" fillId="0" borderId="21" xfId="860" applyFont="1" applyBorder="1" applyAlignment="1">
      <alignment vertical="center"/>
    </xf>
    <xf numFmtId="182" fontId="6" fillId="0" borderId="21" xfId="860" applyNumberFormat="1" applyFont="1" applyBorder="1" applyAlignment="1">
      <alignment vertical="center"/>
    </xf>
    <xf numFmtId="186" fontId="6" fillId="0" borderId="18" xfId="860" applyNumberFormat="1" applyFont="1" applyFill="1" applyBorder="1" applyAlignment="1">
      <alignment vertical="center"/>
    </xf>
    <xf numFmtId="0" fontId="6" fillId="0" borderId="12" xfId="860" applyFont="1" applyBorder="1" applyAlignment="1">
      <alignment vertical="center" shrinkToFit="1"/>
    </xf>
    <xf numFmtId="0" fontId="6" fillId="0" borderId="10" xfId="860" applyFont="1" applyBorder="1" applyAlignment="1">
      <alignment vertical="center" shrinkToFit="1"/>
    </xf>
    <xf numFmtId="182" fontId="6" fillId="0" borderId="11" xfId="860" applyNumberFormat="1" applyFont="1" applyFill="1" applyBorder="1" applyAlignment="1">
      <alignment vertical="center"/>
    </xf>
    <xf numFmtId="0" fontId="6" fillId="0" borderId="38" xfId="860" applyFont="1" applyBorder="1" applyAlignment="1">
      <alignment horizontal="left" vertical="center"/>
    </xf>
    <xf numFmtId="0" fontId="0" fillId="0" borderId="0" xfId="0" applyFont="1" applyAlignment="1">
      <alignment vertical="center"/>
    </xf>
    <xf numFmtId="176" fontId="0" fillId="0" borderId="0" xfId="0" applyNumberFormat="1" applyFont="1" applyFill="1" applyBorder="1" applyAlignment="1">
      <alignment vertical="center"/>
    </xf>
    <xf numFmtId="0" fontId="0" fillId="0" borderId="0" xfId="0" applyFont="1" applyFill="1" applyBorder="1" applyAlignment="1">
      <alignment vertical="center"/>
    </xf>
    <xf numFmtId="176" fontId="1" fillId="0" borderId="0" xfId="0" applyNumberFormat="1" applyFont="1" applyFill="1" applyBorder="1" applyAlignment="1">
      <alignment vertical="center"/>
    </xf>
    <xf numFmtId="176" fontId="1" fillId="0" borderId="0" xfId="0" applyNumberFormat="1" applyFont="1" applyAlignment="1">
      <alignment vertical="center"/>
    </xf>
    <xf numFmtId="0" fontId="52" fillId="35" borderId="0" xfId="0" applyFont="1" applyFill="1" applyBorder="1" applyAlignment="1">
      <alignment horizontal="center" vertical="center"/>
    </xf>
    <xf numFmtId="0" fontId="22" fillId="0" borderId="0" xfId="0" applyFont="1" applyAlignment="1">
      <alignment horizontal="left" vertical="top" wrapText="1"/>
    </xf>
    <xf numFmtId="0" fontId="28" fillId="0" borderId="0" xfId="0" applyFont="1" applyAlignment="1">
      <alignment horizontal="center"/>
    </xf>
    <xf numFmtId="0" fontId="28" fillId="35" borderId="0" xfId="0" applyFont="1" applyFill="1" applyAlignment="1">
      <alignment horizontal="center"/>
    </xf>
    <xf numFmtId="0" fontId="9" fillId="0" borderId="0" xfId="869" applyFont="1" applyFill="1" applyBorder="1" applyAlignment="1">
      <alignment horizontal="center" vertical="center"/>
    </xf>
    <xf numFmtId="0" fontId="0" fillId="0" borderId="0" xfId="863" applyFont="1" applyBorder="1" applyAlignment="1">
      <alignment horizontal="center" vertical="center"/>
    </xf>
    <xf numFmtId="0" fontId="0" fillId="0" borderId="2" xfId="863" applyFont="1" applyBorder="1" applyAlignment="1">
      <alignment horizontal="center" vertical="center"/>
    </xf>
    <xf numFmtId="176" fontId="9" fillId="0" borderId="0" xfId="681" applyNumberFormat="1" applyFont="1" applyFill="1" applyBorder="1" applyAlignment="1">
      <alignment horizontal="center" vertical="center"/>
    </xf>
    <xf numFmtId="176" fontId="9" fillId="0" borderId="2" xfId="681" applyNumberFormat="1" applyFont="1" applyFill="1" applyBorder="1" applyAlignment="1">
      <alignment horizontal="center" vertical="center"/>
    </xf>
    <xf numFmtId="0" fontId="12" fillId="0" borderId="0" xfId="860" applyFont="1" applyFill="1" applyAlignment="1">
      <alignment horizontal="center" vertical="center"/>
    </xf>
    <xf numFmtId="0" fontId="9" fillId="0" borderId="0" xfId="860" applyFont="1" applyFill="1" applyAlignment="1">
      <alignment horizontal="center" vertical="center"/>
    </xf>
    <xf numFmtId="0" fontId="9" fillId="0" borderId="40" xfId="860" applyFont="1" applyFill="1" applyBorder="1" applyAlignment="1">
      <alignment horizontal="center" vertical="center"/>
    </xf>
    <xf numFmtId="0" fontId="9" fillId="0" borderId="46" xfId="860" applyFont="1" applyFill="1" applyBorder="1" applyAlignment="1">
      <alignment horizontal="center" vertical="center"/>
    </xf>
    <xf numFmtId="0" fontId="9" fillId="0" borderId="244" xfId="860" applyFont="1" applyFill="1" applyBorder="1" applyAlignment="1">
      <alignment horizontal="center" vertical="center"/>
    </xf>
    <xf numFmtId="176" fontId="9" fillId="0" borderId="0" xfId="679" applyNumberFormat="1" applyFont="1" applyFill="1" applyBorder="1" applyAlignment="1">
      <alignment vertical="center" shrinkToFit="1"/>
    </xf>
    <xf numFmtId="0" fontId="0" fillId="0" borderId="0" xfId="0" applyAlignment="1">
      <alignment vertical="center"/>
    </xf>
    <xf numFmtId="0" fontId="25" fillId="0" borderId="0" xfId="863" applyFont="1" applyFill="1" applyBorder="1" applyAlignment="1">
      <alignment horizontal="center" vertical="center" wrapText="1"/>
    </xf>
    <xf numFmtId="0" fontId="8" fillId="0" borderId="2" xfId="863" applyFont="1" applyFill="1" applyBorder="1" applyAlignment="1">
      <alignment horizontal="center" vertical="center" wrapText="1"/>
    </xf>
    <xf numFmtId="0" fontId="8" fillId="0" borderId="0" xfId="863" applyFont="1" applyFill="1" applyBorder="1" applyAlignment="1">
      <alignment vertical="center"/>
    </xf>
    <xf numFmtId="0" fontId="8" fillId="0" borderId="2" xfId="863" applyFont="1" applyFill="1" applyBorder="1" applyAlignment="1">
      <alignment vertical="center"/>
    </xf>
    <xf numFmtId="176" fontId="9" fillId="0" borderId="196" xfId="679" applyNumberFormat="1" applyFont="1" applyFill="1" applyBorder="1" applyAlignment="1">
      <alignment vertical="center"/>
    </xf>
    <xf numFmtId="176" fontId="9" fillId="2" borderId="1" xfId="679" applyNumberFormat="1" applyFont="1" applyFill="1" applyBorder="1" applyAlignment="1" applyProtection="1">
      <alignment vertical="center"/>
      <protection locked="0"/>
    </xf>
    <xf numFmtId="176" fontId="9" fillId="0" borderId="195" xfId="679" applyNumberFormat="1" applyFont="1" applyFill="1" applyBorder="1" applyAlignment="1">
      <alignment vertical="center"/>
    </xf>
    <xf numFmtId="176" fontId="25" fillId="36" borderId="2" xfId="863" applyNumberFormat="1" applyFont="1" applyFill="1" applyBorder="1" applyAlignment="1">
      <alignment vertical="center" wrapText="1"/>
    </xf>
    <xf numFmtId="0" fontId="0" fillId="2" borderId="2" xfId="863" applyFont="1" applyFill="1" applyBorder="1" applyAlignment="1">
      <alignment vertical="center" wrapText="1"/>
    </xf>
    <xf numFmtId="0" fontId="25" fillId="0" borderId="2" xfId="863" applyFont="1" applyBorder="1" applyAlignment="1">
      <alignment horizontal="center" vertical="center" wrapText="1"/>
    </xf>
    <xf numFmtId="0" fontId="8" fillId="0" borderId="2" xfId="863" applyFont="1" applyBorder="1" applyAlignment="1">
      <alignment horizontal="center" vertical="center" wrapText="1"/>
    </xf>
    <xf numFmtId="0" fontId="0" fillId="0" borderId="2" xfId="863" applyFont="1" applyBorder="1" applyAlignment="1">
      <alignment vertical="center"/>
    </xf>
    <xf numFmtId="0" fontId="25" fillId="0" borderId="0" xfId="863" applyFont="1" applyBorder="1" applyAlignment="1">
      <alignment horizontal="center" vertical="center" wrapText="1"/>
    </xf>
    <xf numFmtId="0" fontId="0" fillId="0" borderId="0" xfId="863" applyFont="1" applyAlignment="1">
      <alignment vertical="center"/>
    </xf>
    <xf numFmtId="0" fontId="8" fillId="36" borderId="2" xfId="863" applyFont="1" applyFill="1" applyBorder="1" applyAlignment="1">
      <alignment vertical="center" wrapText="1"/>
    </xf>
    <xf numFmtId="176" fontId="9" fillId="0" borderId="2" xfId="679" applyNumberFormat="1" applyFont="1" applyFill="1" applyBorder="1" applyAlignment="1">
      <alignment vertical="center"/>
    </xf>
    <xf numFmtId="176" fontId="9" fillId="0" borderId="1" xfId="679" applyNumberFormat="1" applyFont="1" applyFill="1" applyBorder="1" applyAlignment="1">
      <alignment vertical="center"/>
    </xf>
    <xf numFmtId="176" fontId="9" fillId="2" borderId="2" xfId="679" applyNumberFormat="1" applyFont="1" applyFill="1" applyBorder="1" applyAlignment="1" applyProtection="1">
      <alignment horizontal="right" vertical="center"/>
      <protection locked="0"/>
    </xf>
    <xf numFmtId="176" fontId="9" fillId="2" borderId="255" xfId="679" applyNumberFormat="1" applyFont="1" applyFill="1" applyBorder="1" applyAlignment="1" applyProtection="1">
      <alignment vertical="center"/>
      <protection locked="0"/>
    </xf>
    <xf numFmtId="176" fontId="9" fillId="0" borderId="89" xfId="679" applyNumberFormat="1" applyFont="1" applyFill="1" applyBorder="1" applyAlignment="1">
      <alignment vertical="center"/>
    </xf>
    <xf numFmtId="176" fontId="8" fillId="0" borderId="106" xfId="679" applyNumberFormat="1" applyFont="1" applyFill="1" applyBorder="1" applyAlignment="1">
      <alignment horizontal="distributed" vertical="center" wrapText="1"/>
    </xf>
    <xf numFmtId="176" fontId="8" fillId="0" borderId="157" xfId="679" applyNumberFormat="1" applyFont="1" applyFill="1" applyBorder="1" applyAlignment="1">
      <alignment horizontal="distributed" vertical="center"/>
    </xf>
    <xf numFmtId="176" fontId="8" fillId="0" borderId="102" xfId="679" applyNumberFormat="1" applyFont="1" applyFill="1" applyBorder="1" applyAlignment="1">
      <alignment horizontal="distributed" vertical="center" wrapText="1"/>
    </xf>
    <xf numFmtId="0" fontId="8" fillId="0" borderId="186" xfId="0" applyFont="1" applyFill="1" applyBorder="1" applyAlignment="1">
      <alignment vertical="center"/>
    </xf>
    <xf numFmtId="0" fontId="12" fillId="0" borderId="0" xfId="0" applyFont="1" applyFill="1" applyAlignment="1">
      <alignment horizontal="center" vertical="center"/>
    </xf>
    <xf numFmtId="176" fontId="0" fillId="0" borderId="0" xfId="679" applyNumberFormat="1" applyFont="1" applyFill="1" applyAlignment="1">
      <alignment horizontal="center" vertical="center"/>
    </xf>
    <xf numFmtId="176" fontId="8" fillId="0" borderId="0" xfId="679" applyNumberFormat="1" applyFont="1" applyFill="1" applyAlignment="1">
      <alignment horizontal="center" vertical="center"/>
    </xf>
    <xf numFmtId="176" fontId="21" fillId="0" borderId="44" xfId="679" quotePrefix="1" applyNumberFormat="1" applyFont="1" applyFill="1" applyBorder="1" applyAlignment="1">
      <alignment horizontal="center" vertical="center"/>
    </xf>
    <xf numFmtId="176" fontId="21" fillId="0" borderId="44" xfId="679" applyNumberFormat="1" applyFont="1" applyFill="1" applyBorder="1" applyAlignment="1">
      <alignment horizontal="center" vertical="center"/>
    </xf>
    <xf numFmtId="176" fontId="21" fillId="0" borderId="63" xfId="679" quotePrefix="1" applyNumberFormat="1" applyFont="1" applyFill="1" applyBorder="1" applyAlignment="1">
      <alignment horizontal="center" vertical="center"/>
    </xf>
    <xf numFmtId="176" fontId="8" fillId="0" borderId="102" xfId="679" applyNumberFormat="1" applyFont="1" applyFill="1" applyBorder="1" applyAlignment="1">
      <alignment horizontal="distributed" vertical="center"/>
    </xf>
    <xf numFmtId="176" fontId="8" fillId="0" borderId="186" xfId="679" applyNumberFormat="1" applyFont="1" applyFill="1" applyBorder="1" applyAlignment="1">
      <alignment horizontal="distributed" vertical="center"/>
    </xf>
    <xf numFmtId="176" fontId="22" fillId="0" borderId="0" xfId="679" applyNumberFormat="1" applyFont="1" applyFill="1" applyAlignment="1">
      <alignment horizontal="center" vertical="center"/>
    </xf>
    <xf numFmtId="176" fontId="8" fillId="0" borderId="204" xfId="0" applyNumberFormat="1" applyFont="1" applyFill="1" applyBorder="1" applyAlignment="1">
      <alignment horizontal="right" vertical="center"/>
    </xf>
    <xf numFmtId="176" fontId="8" fillId="0" borderId="244" xfId="0" applyNumberFormat="1" applyFont="1" applyFill="1" applyBorder="1" applyAlignment="1">
      <alignment horizontal="right" vertical="center"/>
    </xf>
    <xf numFmtId="176" fontId="0" fillId="2" borderId="0" xfId="0" applyNumberFormat="1" applyFont="1" applyFill="1" applyAlignment="1">
      <alignment vertical="center"/>
    </xf>
    <xf numFmtId="0" fontId="0" fillId="0" borderId="0" xfId="0" applyFont="1" applyAlignment="1">
      <alignment vertical="center"/>
    </xf>
    <xf numFmtId="176" fontId="0" fillId="0" borderId="195" xfId="0" applyNumberFormat="1" applyFont="1" applyFill="1" applyBorder="1" applyAlignment="1">
      <alignment vertical="center"/>
    </xf>
    <xf numFmtId="0" fontId="0" fillId="0" borderId="195" xfId="0" applyFont="1" applyFill="1" applyBorder="1" applyAlignment="1">
      <alignment vertical="center"/>
    </xf>
    <xf numFmtId="176" fontId="0" fillId="0" borderId="0" xfId="0" applyNumberFormat="1" applyFont="1" applyAlignment="1">
      <alignment vertical="center"/>
    </xf>
    <xf numFmtId="176" fontId="8" fillId="0" borderId="102" xfId="0" applyNumberFormat="1" applyFont="1" applyFill="1" applyBorder="1" applyAlignment="1">
      <alignment horizontal="right" vertical="center"/>
    </xf>
    <xf numFmtId="176" fontId="8" fillId="0" borderId="105" xfId="0" applyNumberFormat="1" applyFont="1" applyFill="1" applyBorder="1" applyAlignment="1">
      <alignment horizontal="right" vertical="center"/>
    </xf>
    <xf numFmtId="176" fontId="8" fillId="0" borderId="113" xfId="0" applyNumberFormat="1" applyFont="1" applyFill="1" applyBorder="1" applyAlignment="1">
      <alignment horizontal="right" vertical="center"/>
    </xf>
    <xf numFmtId="176" fontId="8" fillId="0" borderId="212" xfId="0" applyNumberFormat="1" applyFont="1" applyFill="1" applyBorder="1" applyAlignment="1">
      <alignment horizontal="right" vertical="center"/>
    </xf>
    <xf numFmtId="176" fontId="8" fillId="0" borderId="153" xfId="0" applyNumberFormat="1" applyFont="1" applyFill="1" applyBorder="1" applyAlignment="1">
      <alignment horizontal="right" vertical="center"/>
    </xf>
    <xf numFmtId="176" fontId="8" fillId="0" borderId="155" xfId="0" applyNumberFormat="1" applyFont="1" applyFill="1" applyBorder="1" applyAlignment="1">
      <alignment horizontal="right" vertical="center"/>
    </xf>
    <xf numFmtId="176" fontId="1" fillId="2" borderId="204" xfId="871" applyNumberFormat="1" applyFont="1" applyFill="1" applyBorder="1" applyAlignment="1">
      <alignment horizontal="right" vertical="center"/>
    </xf>
    <xf numFmtId="176" fontId="1" fillId="2" borderId="244" xfId="871" applyNumberFormat="1" applyFont="1" applyFill="1" applyBorder="1" applyAlignment="1">
      <alignment horizontal="right" vertical="center"/>
    </xf>
    <xf numFmtId="176" fontId="8" fillId="2" borderId="95" xfId="0" applyNumberFormat="1" applyFont="1" applyFill="1" applyBorder="1" applyAlignment="1">
      <alignment horizontal="right" vertical="center"/>
    </xf>
    <xf numFmtId="176" fontId="8" fillId="2" borderId="7" xfId="0" applyNumberFormat="1" applyFont="1" applyFill="1" applyBorder="1" applyAlignment="1">
      <alignment horizontal="right" vertical="center"/>
    </xf>
    <xf numFmtId="176" fontId="8" fillId="2" borderId="106" xfId="0" applyNumberFormat="1" applyFont="1" applyFill="1" applyBorder="1" applyAlignment="1">
      <alignment horizontal="right" vertical="center"/>
    </xf>
    <xf numFmtId="176" fontId="8" fillId="2" borderId="128" xfId="0" applyNumberFormat="1" applyFont="1" applyFill="1" applyBorder="1" applyAlignment="1">
      <alignment horizontal="right" vertical="center"/>
    </xf>
    <xf numFmtId="176" fontId="8" fillId="2" borderId="92" xfId="0" applyNumberFormat="1" applyFont="1" applyFill="1" applyBorder="1" applyAlignment="1">
      <alignment horizontal="right" vertical="center"/>
    </xf>
    <xf numFmtId="176" fontId="8" fillId="2" borderId="126" xfId="0" applyNumberFormat="1" applyFont="1" applyFill="1" applyBorder="1" applyAlignment="1">
      <alignment horizontal="right" vertical="center"/>
    </xf>
    <xf numFmtId="0" fontId="4" fillId="0" borderId="152" xfId="0" applyFont="1" applyFill="1" applyBorder="1" applyAlignment="1">
      <alignment horizontal="distributed" vertical="center"/>
    </xf>
    <xf numFmtId="0" fontId="4" fillId="0" borderId="3" xfId="0" applyFont="1" applyFill="1" applyBorder="1" applyAlignment="1">
      <alignment horizontal="distributed" vertical="center"/>
    </xf>
    <xf numFmtId="0" fontId="22" fillId="0" borderId="0" xfId="0" applyFont="1" applyAlignment="1">
      <alignment horizontal="center" vertical="center"/>
    </xf>
    <xf numFmtId="0" fontId="0" fillId="0" borderId="0" xfId="0" applyFont="1" applyAlignment="1">
      <alignment horizontal="center" vertical="center"/>
    </xf>
    <xf numFmtId="0" fontId="8" fillId="0" borderId="0" xfId="0" applyFont="1" applyAlignment="1">
      <alignment horizontal="center" vertical="center"/>
    </xf>
    <xf numFmtId="0" fontId="4" fillId="0" borderId="152" xfId="0" applyFont="1" applyBorder="1" applyAlignment="1">
      <alignment horizontal="distributed" vertical="center"/>
    </xf>
    <xf numFmtId="0" fontId="4" fillId="0" borderId="3" xfId="0" applyFont="1" applyBorder="1" applyAlignment="1">
      <alignment horizontal="distributed" vertical="center"/>
    </xf>
    <xf numFmtId="0" fontId="0" fillId="2" borderId="98" xfId="0" applyFill="1" applyBorder="1" applyAlignment="1">
      <alignment horizontal="center" vertical="center"/>
    </xf>
    <xf numFmtId="0" fontId="0" fillId="0" borderId="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6" fillId="2" borderId="40"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244" xfId="0" applyFont="1" applyFill="1" applyBorder="1" applyAlignment="1">
      <alignment horizontal="center" vertical="center"/>
    </xf>
    <xf numFmtId="0" fontId="6" fillId="2" borderId="98" xfId="0" applyFont="1" applyFill="1" applyBorder="1" applyAlignment="1">
      <alignment horizontal="center" vertical="center"/>
    </xf>
    <xf numFmtId="0" fontId="6" fillId="2" borderId="69" xfId="0" applyFont="1" applyFill="1" applyBorder="1" applyAlignment="1">
      <alignment horizontal="center" vertical="center"/>
    </xf>
    <xf numFmtId="0" fontId="8" fillId="2" borderId="98" xfId="0" applyFont="1" applyFill="1" applyBorder="1" applyAlignment="1">
      <alignment horizontal="center" vertical="center"/>
    </xf>
    <xf numFmtId="0" fontId="8" fillId="2" borderId="69"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17" xfId="0" applyFont="1" applyBorder="1" applyAlignment="1">
      <alignment horizontal="center" vertical="center"/>
    </xf>
    <xf numFmtId="0" fontId="0" fillId="0" borderId="212" xfId="0" applyBorder="1" applyAlignment="1">
      <alignment horizontal="center" vertical="center"/>
    </xf>
    <xf numFmtId="0" fontId="6" fillId="36" borderId="232" xfId="860" applyFont="1" applyFill="1" applyBorder="1" applyAlignment="1">
      <alignment horizontal="center" vertical="center" wrapText="1"/>
    </xf>
    <xf numFmtId="0" fontId="8" fillId="36" borderId="248" xfId="860" applyFont="1" applyFill="1" applyBorder="1" applyAlignment="1">
      <alignment horizontal="center" vertical="center" wrapText="1"/>
    </xf>
    <xf numFmtId="0" fontId="6" fillId="2" borderId="150" xfId="860" applyFont="1" applyFill="1" applyBorder="1" applyAlignment="1">
      <alignment horizontal="center" vertical="center"/>
    </xf>
    <xf numFmtId="0" fontId="0" fillId="2" borderId="19" xfId="860" applyFont="1" applyFill="1" applyBorder="1" applyAlignment="1">
      <alignment horizontal="center" vertical="center"/>
    </xf>
    <xf numFmtId="0" fontId="6" fillId="2" borderId="248" xfId="860" applyFont="1" applyFill="1" applyBorder="1" applyAlignment="1">
      <alignment horizontal="center" vertical="center" wrapText="1"/>
    </xf>
    <xf numFmtId="0" fontId="6" fillId="36" borderId="248" xfId="860" applyFont="1" applyFill="1" applyBorder="1" applyAlignment="1">
      <alignment horizontal="center" vertical="center" wrapText="1"/>
    </xf>
    <xf numFmtId="0" fontId="15" fillId="0" borderId="5" xfId="860" applyFont="1" applyBorder="1" applyAlignment="1">
      <alignment horizontal="right" vertical="center"/>
    </xf>
    <xf numFmtId="0" fontId="0" fillId="0" borderId="5" xfId="0" applyBorder="1" applyAlignment="1">
      <alignment horizontal="right" vertical="center"/>
    </xf>
    <xf numFmtId="181" fontId="15" fillId="0" borderId="0" xfId="870" applyNumberFormat="1" applyFont="1" applyAlignment="1">
      <alignment horizontal="left" vertical="center" wrapText="1"/>
    </xf>
    <xf numFmtId="0" fontId="15" fillId="0" borderId="0" xfId="870" applyNumberFormat="1" applyFont="1" applyAlignment="1">
      <alignment horizontal="left" vertical="center" wrapText="1"/>
    </xf>
    <xf numFmtId="181" fontId="15" fillId="0" borderId="0" xfId="870" applyNumberFormat="1" applyFont="1" applyFill="1" applyAlignment="1">
      <alignment horizontal="left" vertical="center" wrapText="1"/>
    </xf>
    <xf numFmtId="0" fontId="6" fillId="2" borderId="66" xfId="860" applyFont="1" applyFill="1" applyBorder="1" applyAlignment="1">
      <alignment horizontal="center" vertical="center"/>
    </xf>
    <xf numFmtId="0" fontId="6" fillId="2" borderId="74" xfId="860" applyFont="1" applyFill="1" applyBorder="1" applyAlignment="1">
      <alignment horizontal="center" vertical="center"/>
    </xf>
    <xf numFmtId="0" fontId="6" fillId="2" borderId="70" xfId="860" applyFont="1" applyFill="1" applyBorder="1" applyAlignment="1">
      <alignment horizontal="center" vertical="center"/>
    </xf>
    <xf numFmtId="38" fontId="6" fillId="2" borderId="99" xfId="679" applyFont="1" applyFill="1" applyBorder="1" applyAlignment="1">
      <alignment horizontal="center" vertical="center"/>
    </xf>
    <xf numFmtId="38" fontId="6" fillId="2" borderId="44" xfId="679" applyFont="1" applyFill="1" applyBorder="1" applyAlignment="1">
      <alignment horizontal="center" vertical="center"/>
    </xf>
    <xf numFmtId="38" fontId="6" fillId="2" borderId="71" xfId="679" applyFont="1" applyFill="1" applyBorder="1" applyAlignment="1">
      <alignment horizontal="center" vertical="center"/>
    </xf>
    <xf numFmtId="0" fontId="6" fillId="2" borderId="256" xfId="860" applyFont="1" applyFill="1" applyBorder="1" applyAlignment="1">
      <alignment horizontal="center" vertical="center" wrapText="1"/>
    </xf>
    <xf numFmtId="0" fontId="6" fillId="2" borderId="51" xfId="860" applyFont="1" applyFill="1" applyBorder="1" applyAlignment="1">
      <alignment horizontal="center" vertical="center" wrapText="1"/>
    </xf>
    <xf numFmtId="0" fontId="6" fillId="2" borderId="159" xfId="860" applyFont="1" applyFill="1" applyBorder="1" applyAlignment="1">
      <alignment horizontal="center" vertical="center" wrapText="1"/>
    </xf>
    <xf numFmtId="0" fontId="1" fillId="40" borderId="63" xfId="860" applyFont="1" applyFill="1" applyBorder="1" applyAlignment="1">
      <alignment horizontal="center" vertical="center" wrapText="1"/>
    </xf>
    <xf numFmtId="0" fontId="8" fillId="40" borderId="71" xfId="860" applyFont="1" applyFill="1" applyBorder="1" applyAlignment="1">
      <alignment horizontal="center" vertical="center" wrapText="1"/>
    </xf>
    <xf numFmtId="38" fontId="6" fillId="2" borderId="67" xfId="679" applyFont="1" applyFill="1" applyBorder="1" applyAlignment="1">
      <alignment horizontal="center" vertical="center" wrapText="1"/>
    </xf>
    <xf numFmtId="38" fontId="6" fillId="2" borderId="95" xfId="679" applyFont="1" applyFill="1" applyBorder="1" applyAlignment="1">
      <alignment horizontal="center" vertical="center" wrapText="1"/>
    </xf>
    <xf numFmtId="38" fontId="6" fillId="2" borderId="94" xfId="679" applyFont="1" applyFill="1" applyBorder="1" applyAlignment="1">
      <alignment horizontal="center" vertical="center" wrapText="1"/>
    </xf>
    <xf numFmtId="0" fontId="1" fillId="40" borderId="102" xfId="860" applyFont="1" applyFill="1" applyBorder="1" applyAlignment="1">
      <alignment horizontal="center" vertical="center"/>
    </xf>
    <xf numFmtId="0" fontId="1" fillId="40" borderId="1" xfId="860" applyFont="1" applyFill="1" applyBorder="1" applyAlignment="1">
      <alignment horizontal="center" vertical="center"/>
    </xf>
    <xf numFmtId="0" fontId="1" fillId="40" borderId="186" xfId="860" applyFont="1" applyFill="1" applyBorder="1" applyAlignment="1">
      <alignment horizontal="center" vertical="center"/>
    </xf>
    <xf numFmtId="38" fontId="6" fillId="2" borderId="67" xfId="679" applyFont="1" applyFill="1" applyBorder="1" applyAlignment="1">
      <alignment horizontal="center" vertical="center"/>
    </xf>
    <xf numFmtId="38" fontId="6" fillId="2" borderId="3" xfId="679" applyFont="1" applyFill="1" applyBorder="1" applyAlignment="1">
      <alignment horizontal="center" vertical="center"/>
    </xf>
    <xf numFmtId="38" fontId="6" fillId="2" borderId="213" xfId="679" applyFont="1" applyFill="1" applyBorder="1" applyAlignment="1">
      <alignment horizontal="center" vertical="center"/>
    </xf>
    <xf numFmtId="0" fontId="1" fillId="40" borderId="102" xfId="860" applyFont="1" applyFill="1" applyBorder="1" applyAlignment="1">
      <alignment horizontal="center" vertical="center" wrapText="1"/>
    </xf>
    <xf numFmtId="0" fontId="1" fillId="40" borderId="1" xfId="860" applyFont="1" applyFill="1" applyBorder="1" applyAlignment="1">
      <alignment horizontal="center" vertical="center" wrapText="1"/>
    </xf>
    <xf numFmtId="0" fontId="1" fillId="40" borderId="186" xfId="860" applyFont="1" applyFill="1" applyBorder="1" applyAlignment="1">
      <alignment horizontal="center" vertical="center" wrapText="1"/>
    </xf>
    <xf numFmtId="38" fontId="6" fillId="2" borderId="46" xfId="679" applyFont="1" applyFill="1" applyBorder="1" applyAlignment="1">
      <alignment horizontal="center" vertical="center" wrapText="1"/>
    </xf>
    <xf numFmtId="38" fontId="6" fillId="2" borderId="244" xfId="679" applyFont="1" applyFill="1" applyBorder="1" applyAlignment="1">
      <alignment horizontal="center" vertical="center" wrapText="1"/>
    </xf>
    <xf numFmtId="0" fontId="6" fillId="2" borderId="40" xfId="860" applyFont="1" applyFill="1" applyBorder="1" applyAlignment="1">
      <alignment horizontal="center" vertical="center" wrapText="1"/>
    </xf>
    <xf numFmtId="0" fontId="6" fillId="2" borderId="46" xfId="860" applyFont="1" applyFill="1" applyBorder="1" applyAlignment="1">
      <alignment horizontal="center" vertical="center" wrapText="1"/>
    </xf>
    <xf numFmtId="0" fontId="6" fillId="2" borderId="244" xfId="860" applyFont="1" applyFill="1" applyBorder="1" applyAlignment="1">
      <alignment horizontal="center" vertical="center" wrapText="1"/>
    </xf>
    <xf numFmtId="38" fontId="6" fillId="36" borderId="66" xfId="679" applyFont="1" applyFill="1" applyBorder="1" applyAlignment="1">
      <alignment horizontal="center" vertical="center" wrapText="1"/>
    </xf>
    <xf numFmtId="38" fontId="6" fillId="36" borderId="70" xfId="679" applyFont="1" applyFill="1" applyBorder="1" applyAlignment="1">
      <alignment horizontal="center" vertical="center" wrapText="1"/>
    </xf>
    <xf numFmtId="38" fontId="6" fillId="2" borderId="99" xfId="679" applyFont="1" applyFill="1" applyBorder="1" applyAlignment="1">
      <alignment horizontal="center" vertical="center" wrapText="1"/>
    </xf>
    <xf numFmtId="38" fontId="6" fillId="2" borderId="71" xfId="679" applyFont="1" applyFill="1" applyBorder="1" applyAlignment="1">
      <alignment horizontal="center" vertical="center" wrapText="1"/>
    </xf>
    <xf numFmtId="0" fontId="9" fillId="36" borderId="99" xfId="860" applyFont="1" applyFill="1" applyBorder="1" applyAlignment="1">
      <alignment horizontal="center" vertical="center"/>
    </xf>
    <xf numFmtId="0" fontId="9" fillId="36" borderId="71" xfId="860" applyFont="1" applyFill="1" applyBorder="1" applyAlignment="1">
      <alignment horizontal="center" vertical="center"/>
    </xf>
    <xf numFmtId="38" fontId="6" fillId="36" borderId="256" xfId="679" applyFont="1" applyFill="1" applyBorder="1" applyAlignment="1">
      <alignment horizontal="center" vertical="center" wrapText="1"/>
    </xf>
    <xf numFmtId="38" fontId="6" fillId="36" borderId="159" xfId="679" applyFont="1" applyFill="1" applyBorder="1" applyAlignment="1">
      <alignment horizontal="center" vertical="center" wrapText="1"/>
    </xf>
  </cellXfs>
  <cellStyles count="894">
    <cellStyle name="20% - アクセント 1 10" xfId="1"/>
    <cellStyle name="20% - アクセント 1 11" xfId="2"/>
    <cellStyle name="20% - アクセント 1 12" xfId="3"/>
    <cellStyle name="20% - アクセント 1 13" xfId="4"/>
    <cellStyle name="20% - アクセント 1 14" xfId="5"/>
    <cellStyle name="20% - アクセント 1 15" xfId="6"/>
    <cellStyle name="20% - アクセント 1 16" xfId="7"/>
    <cellStyle name="20% - アクセント 1 17" xfId="8"/>
    <cellStyle name="20% - アクセント 1 18" xfId="9"/>
    <cellStyle name="20% - アクセント 1 19" xfId="10"/>
    <cellStyle name="20% - アクセント 1 2" xfId="11"/>
    <cellStyle name="20% - アクセント 1 20" xfId="12"/>
    <cellStyle name="20% - アクセント 1 21" xfId="13"/>
    <cellStyle name="20% - アクセント 1 22" xfId="14"/>
    <cellStyle name="20% - アクセント 1 3" xfId="15"/>
    <cellStyle name="20% - アクセント 1 4" xfId="16"/>
    <cellStyle name="20% - アクセント 1 5" xfId="17"/>
    <cellStyle name="20% - アクセント 1 6" xfId="18"/>
    <cellStyle name="20% - アクセント 1 7" xfId="19"/>
    <cellStyle name="20% - アクセント 1 8" xfId="20"/>
    <cellStyle name="20% - アクセント 1 9" xfId="21"/>
    <cellStyle name="20% - アクセント 2 10" xfId="22"/>
    <cellStyle name="20% - アクセント 2 11" xfId="23"/>
    <cellStyle name="20% - アクセント 2 12" xfId="24"/>
    <cellStyle name="20% - アクセント 2 13" xfId="25"/>
    <cellStyle name="20% - アクセント 2 14" xfId="26"/>
    <cellStyle name="20% - アクセント 2 15" xfId="27"/>
    <cellStyle name="20% - アクセント 2 16" xfId="28"/>
    <cellStyle name="20% - アクセント 2 17" xfId="29"/>
    <cellStyle name="20% - アクセント 2 18" xfId="30"/>
    <cellStyle name="20% - アクセント 2 19" xfId="31"/>
    <cellStyle name="20% - アクセント 2 2" xfId="32"/>
    <cellStyle name="20% - アクセント 2 20" xfId="33"/>
    <cellStyle name="20% - アクセント 2 21" xfId="34"/>
    <cellStyle name="20% - アクセント 2 22" xfId="35"/>
    <cellStyle name="20% - アクセント 2 3" xfId="36"/>
    <cellStyle name="20% - アクセント 2 4" xfId="37"/>
    <cellStyle name="20% - アクセント 2 5" xfId="38"/>
    <cellStyle name="20% - アクセント 2 6" xfId="39"/>
    <cellStyle name="20% - アクセント 2 7" xfId="40"/>
    <cellStyle name="20% - アクセント 2 8" xfId="41"/>
    <cellStyle name="20% - アクセント 2 9" xfId="42"/>
    <cellStyle name="20% - アクセント 3 10" xfId="43"/>
    <cellStyle name="20% - アクセント 3 11" xfId="44"/>
    <cellStyle name="20% - アクセント 3 12" xfId="45"/>
    <cellStyle name="20% - アクセント 3 13" xfId="46"/>
    <cellStyle name="20% - アクセント 3 14" xfId="47"/>
    <cellStyle name="20% - アクセント 3 15" xfId="48"/>
    <cellStyle name="20% - アクセント 3 16" xfId="49"/>
    <cellStyle name="20% - アクセント 3 17" xfId="50"/>
    <cellStyle name="20% - アクセント 3 18" xfId="51"/>
    <cellStyle name="20% - アクセント 3 19" xfId="52"/>
    <cellStyle name="20% - アクセント 3 2" xfId="53"/>
    <cellStyle name="20% - アクセント 3 20" xfId="54"/>
    <cellStyle name="20% - アクセント 3 21" xfId="55"/>
    <cellStyle name="20% - アクセント 3 22" xfId="56"/>
    <cellStyle name="20% - アクセント 3 3" xfId="57"/>
    <cellStyle name="20% - アクセント 3 4" xfId="58"/>
    <cellStyle name="20% - アクセント 3 5" xfId="59"/>
    <cellStyle name="20% - アクセント 3 6" xfId="60"/>
    <cellStyle name="20% - アクセント 3 7" xfId="61"/>
    <cellStyle name="20% - アクセント 3 8" xfId="62"/>
    <cellStyle name="20% - アクセント 3 9" xfId="63"/>
    <cellStyle name="20% - アクセント 4 10" xfId="64"/>
    <cellStyle name="20% - アクセント 4 11" xfId="65"/>
    <cellStyle name="20% - アクセント 4 12" xfId="66"/>
    <cellStyle name="20% - アクセント 4 13" xfId="67"/>
    <cellStyle name="20% - アクセント 4 14" xfId="68"/>
    <cellStyle name="20% - アクセント 4 15" xfId="69"/>
    <cellStyle name="20% - アクセント 4 16" xfId="70"/>
    <cellStyle name="20% - アクセント 4 17" xfId="71"/>
    <cellStyle name="20% - アクセント 4 18" xfId="72"/>
    <cellStyle name="20% - アクセント 4 19" xfId="73"/>
    <cellStyle name="20% - アクセント 4 2" xfId="74"/>
    <cellStyle name="20% - アクセント 4 20" xfId="75"/>
    <cellStyle name="20% - アクセント 4 21" xfId="76"/>
    <cellStyle name="20% - アクセント 4 22" xfId="77"/>
    <cellStyle name="20% - アクセント 4 3" xfId="78"/>
    <cellStyle name="20% - アクセント 4 4" xfId="79"/>
    <cellStyle name="20% - アクセント 4 5" xfId="80"/>
    <cellStyle name="20% - アクセント 4 6" xfId="81"/>
    <cellStyle name="20% - アクセント 4 7" xfId="82"/>
    <cellStyle name="20% - アクセント 4 8" xfId="83"/>
    <cellStyle name="20% - アクセント 4 9" xfId="84"/>
    <cellStyle name="20% - アクセント 5 10" xfId="85"/>
    <cellStyle name="20% - アクセント 5 11" xfId="86"/>
    <cellStyle name="20% - アクセント 5 12" xfId="87"/>
    <cellStyle name="20% - アクセント 5 13" xfId="88"/>
    <cellStyle name="20% - アクセント 5 14" xfId="89"/>
    <cellStyle name="20% - アクセント 5 15" xfId="90"/>
    <cellStyle name="20% - アクセント 5 16" xfId="91"/>
    <cellStyle name="20% - アクセント 5 17" xfId="92"/>
    <cellStyle name="20% - アクセント 5 18" xfId="93"/>
    <cellStyle name="20% - アクセント 5 19" xfId="94"/>
    <cellStyle name="20% - アクセント 5 2" xfId="95"/>
    <cellStyle name="20% - アクセント 5 20" xfId="96"/>
    <cellStyle name="20% - アクセント 5 21" xfId="97"/>
    <cellStyle name="20% - アクセント 5 22" xfId="98"/>
    <cellStyle name="20% - アクセント 5 3" xfId="99"/>
    <cellStyle name="20% - アクセント 5 4" xfId="100"/>
    <cellStyle name="20% - アクセント 5 5" xfId="101"/>
    <cellStyle name="20% - アクセント 5 6" xfId="102"/>
    <cellStyle name="20% - アクセント 5 7" xfId="103"/>
    <cellStyle name="20% - アクセント 5 8" xfId="104"/>
    <cellStyle name="20% - アクセント 5 9" xfId="105"/>
    <cellStyle name="20% - アクセント 6 10" xfId="106"/>
    <cellStyle name="20% - アクセント 6 11" xfId="107"/>
    <cellStyle name="20% - アクセント 6 12" xfId="108"/>
    <cellStyle name="20% - アクセント 6 13" xfId="109"/>
    <cellStyle name="20% - アクセント 6 14" xfId="110"/>
    <cellStyle name="20% - アクセント 6 15" xfId="111"/>
    <cellStyle name="20% - アクセント 6 16" xfId="112"/>
    <cellStyle name="20% - アクセント 6 17" xfId="113"/>
    <cellStyle name="20% - アクセント 6 18" xfId="114"/>
    <cellStyle name="20% - アクセント 6 19" xfId="115"/>
    <cellStyle name="20% - アクセント 6 2" xfId="116"/>
    <cellStyle name="20% - アクセント 6 20" xfId="117"/>
    <cellStyle name="20% - アクセント 6 21" xfId="118"/>
    <cellStyle name="20% - アクセント 6 22" xfId="119"/>
    <cellStyle name="20% - アクセント 6 3" xfId="120"/>
    <cellStyle name="20% - アクセント 6 4" xfId="121"/>
    <cellStyle name="20% - アクセント 6 5" xfId="122"/>
    <cellStyle name="20% - アクセント 6 6" xfId="123"/>
    <cellStyle name="20% - アクセント 6 7" xfId="124"/>
    <cellStyle name="20% - アクセント 6 8" xfId="125"/>
    <cellStyle name="20% - アクセント 6 9" xfId="126"/>
    <cellStyle name="40% - アクセント 1 10" xfId="127"/>
    <cellStyle name="40% - アクセント 1 11" xfId="128"/>
    <cellStyle name="40% - アクセント 1 12" xfId="129"/>
    <cellStyle name="40% - アクセント 1 13" xfId="130"/>
    <cellStyle name="40% - アクセント 1 14" xfId="131"/>
    <cellStyle name="40% - アクセント 1 15" xfId="132"/>
    <cellStyle name="40% - アクセント 1 16" xfId="133"/>
    <cellStyle name="40% - アクセント 1 17" xfId="134"/>
    <cellStyle name="40% - アクセント 1 18" xfId="135"/>
    <cellStyle name="40% - アクセント 1 19" xfId="136"/>
    <cellStyle name="40% - アクセント 1 2" xfId="137"/>
    <cellStyle name="40% - アクセント 1 20" xfId="138"/>
    <cellStyle name="40% - アクセント 1 21" xfId="139"/>
    <cellStyle name="40% - アクセント 1 22" xfId="140"/>
    <cellStyle name="40% - アクセント 1 3" xfId="141"/>
    <cellStyle name="40% - アクセント 1 4" xfId="142"/>
    <cellStyle name="40% - アクセント 1 5" xfId="143"/>
    <cellStyle name="40% - アクセント 1 6" xfId="144"/>
    <cellStyle name="40% - アクセント 1 7" xfId="145"/>
    <cellStyle name="40% - アクセント 1 8" xfId="146"/>
    <cellStyle name="40% - アクセント 1 9" xfId="147"/>
    <cellStyle name="40% - アクセント 2 10" xfId="148"/>
    <cellStyle name="40% - アクセント 2 11" xfId="149"/>
    <cellStyle name="40% - アクセント 2 12" xfId="150"/>
    <cellStyle name="40% - アクセント 2 13" xfId="151"/>
    <cellStyle name="40% - アクセント 2 14" xfId="152"/>
    <cellStyle name="40% - アクセント 2 15" xfId="153"/>
    <cellStyle name="40% - アクセント 2 16" xfId="154"/>
    <cellStyle name="40% - アクセント 2 17" xfId="155"/>
    <cellStyle name="40% - アクセント 2 18" xfId="156"/>
    <cellStyle name="40% - アクセント 2 19" xfId="157"/>
    <cellStyle name="40% - アクセント 2 2" xfId="158"/>
    <cellStyle name="40% - アクセント 2 20" xfId="159"/>
    <cellStyle name="40% - アクセント 2 21" xfId="160"/>
    <cellStyle name="40% - アクセント 2 22" xfId="161"/>
    <cellStyle name="40% - アクセント 2 3" xfId="162"/>
    <cellStyle name="40% - アクセント 2 4" xfId="163"/>
    <cellStyle name="40% - アクセント 2 5" xfId="164"/>
    <cellStyle name="40% - アクセント 2 6" xfId="165"/>
    <cellStyle name="40% - アクセント 2 7" xfId="166"/>
    <cellStyle name="40% - アクセント 2 8" xfId="167"/>
    <cellStyle name="40% - アクセント 2 9" xfId="168"/>
    <cellStyle name="40% - アクセント 3 10" xfId="169"/>
    <cellStyle name="40% - アクセント 3 11" xfId="170"/>
    <cellStyle name="40% - アクセント 3 12" xfId="171"/>
    <cellStyle name="40% - アクセント 3 13" xfId="172"/>
    <cellStyle name="40% - アクセント 3 14" xfId="173"/>
    <cellStyle name="40% - アクセント 3 15" xfId="174"/>
    <cellStyle name="40% - アクセント 3 16" xfId="175"/>
    <cellStyle name="40% - アクセント 3 17" xfId="176"/>
    <cellStyle name="40% - アクセント 3 18" xfId="177"/>
    <cellStyle name="40% - アクセント 3 19" xfId="178"/>
    <cellStyle name="40% - アクセント 3 2" xfId="179"/>
    <cellStyle name="40% - アクセント 3 20" xfId="180"/>
    <cellStyle name="40% - アクセント 3 21" xfId="181"/>
    <cellStyle name="40% - アクセント 3 22" xfId="182"/>
    <cellStyle name="40% - アクセント 3 3" xfId="183"/>
    <cellStyle name="40% - アクセント 3 4" xfId="184"/>
    <cellStyle name="40% - アクセント 3 5" xfId="185"/>
    <cellStyle name="40% - アクセント 3 6" xfId="186"/>
    <cellStyle name="40% - アクセント 3 7" xfId="187"/>
    <cellStyle name="40% - アクセント 3 8" xfId="188"/>
    <cellStyle name="40% - アクセント 3 9" xfId="189"/>
    <cellStyle name="40% - アクセント 4 10" xfId="190"/>
    <cellStyle name="40% - アクセント 4 11" xfId="191"/>
    <cellStyle name="40% - アクセント 4 12" xfId="192"/>
    <cellStyle name="40% - アクセント 4 13" xfId="193"/>
    <cellStyle name="40% - アクセント 4 14" xfId="194"/>
    <cellStyle name="40% - アクセント 4 15" xfId="195"/>
    <cellStyle name="40% - アクセント 4 16" xfId="196"/>
    <cellStyle name="40% - アクセント 4 17" xfId="197"/>
    <cellStyle name="40% - アクセント 4 18" xfId="198"/>
    <cellStyle name="40% - アクセント 4 19" xfId="199"/>
    <cellStyle name="40% - アクセント 4 2" xfId="200"/>
    <cellStyle name="40% - アクセント 4 20" xfId="201"/>
    <cellStyle name="40% - アクセント 4 21" xfId="202"/>
    <cellStyle name="40% - アクセント 4 22" xfId="203"/>
    <cellStyle name="40% - アクセント 4 3" xfId="204"/>
    <cellStyle name="40% - アクセント 4 4" xfId="205"/>
    <cellStyle name="40% - アクセント 4 5" xfId="206"/>
    <cellStyle name="40% - アクセント 4 6" xfId="207"/>
    <cellStyle name="40% - アクセント 4 7" xfId="208"/>
    <cellStyle name="40% - アクセント 4 8" xfId="209"/>
    <cellStyle name="40% - アクセント 4 9" xfId="210"/>
    <cellStyle name="40% - アクセント 5 10" xfId="211"/>
    <cellStyle name="40% - アクセント 5 11" xfId="212"/>
    <cellStyle name="40% - アクセント 5 12" xfId="213"/>
    <cellStyle name="40% - アクセント 5 13" xfId="214"/>
    <cellStyle name="40% - アクセント 5 14" xfId="215"/>
    <cellStyle name="40% - アクセント 5 15" xfId="216"/>
    <cellStyle name="40% - アクセント 5 16" xfId="217"/>
    <cellStyle name="40% - アクセント 5 17" xfId="218"/>
    <cellStyle name="40% - アクセント 5 18" xfId="219"/>
    <cellStyle name="40% - アクセント 5 19" xfId="220"/>
    <cellStyle name="40% - アクセント 5 2" xfId="221"/>
    <cellStyle name="40% - アクセント 5 20" xfId="222"/>
    <cellStyle name="40% - アクセント 5 21" xfId="223"/>
    <cellStyle name="40% - アクセント 5 22" xfId="224"/>
    <cellStyle name="40% - アクセント 5 3" xfId="225"/>
    <cellStyle name="40% - アクセント 5 4" xfId="226"/>
    <cellStyle name="40% - アクセント 5 5" xfId="227"/>
    <cellStyle name="40% - アクセント 5 6" xfId="228"/>
    <cellStyle name="40% - アクセント 5 7" xfId="229"/>
    <cellStyle name="40% - アクセント 5 8" xfId="230"/>
    <cellStyle name="40% - アクセント 5 9" xfId="231"/>
    <cellStyle name="40% - アクセント 6 10" xfId="232"/>
    <cellStyle name="40% - アクセント 6 11" xfId="233"/>
    <cellStyle name="40% - アクセント 6 12" xfId="234"/>
    <cellStyle name="40% - アクセント 6 13" xfId="235"/>
    <cellStyle name="40% - アクセント 6 14" xfId="236"/>
    <cellStyle name="40% - アクセント 6 15" xfId="237"/>
    <cellStyle name="40% - アクセント 6 16" xfId="238"/>
    <cellStyle name="40% - アクセント 6 17" xfId="239"/>
    <cellStyle name="40% - アクセント 6 18" xfId="240"/>
    <cellStyle name="40% - アクセント 6 19" xfId="241"/>
    <cellStyle name="40% - アクセント 6 2" xfId="242"/>
    <cellStyle name="40% - アクセント 6 20" xfId="243"/>
    <cellStyle name="40% - アクセント 6 21" xfId="244"/>
    <cellStyle name="40% - アクセント 6 22" xfId="245"/>
    <cellStyle name="40% - アクセント 6 3" xfId="246"/>
    <cellStyle name="40% - アクセント 6 4" xfId="247"/>
    <cellStyle name="40% - アクセント 6 5" xfId="248"/>
    <cellStyle name="40% - アクセント 6 6" xfId="249"/>
    <cellStyle name="40% - アクセント 6 7" xfId="250"/>
    <cellStyle name="40% - アクセント 6 8" xfId="251"/>
    <cellStyle name="40% - アクセント 6 9" xfId="252"/>
    <cellStyle name="60% - アクセント 1 10" xfId="253"/>
    <cellStyle name="60% - アクセント 1 11" xfId="254"/>
    <cellStyle name="60% - アクセント 1 12" xfId="255"/>
    <cellStyle name="60% - アクセント 1 13" xfId="256"/>
    <cellStyle name="60% - アクセント 1 14" xfId="257"/>
    <cellStyle name="60% - アクセント 1 15" xfId="258"/>
    <cellStyle name="60% - アクセント 1 16" xfId="259"/>
    <cellStyle name="60% - アクセント 1 17" xfId="260"/>
    <cellStyle name="60% - アクセント 1 18" xfId="261"/>
    <cellStyle name="60% - アクセント 1 19" xfId="262"/>
    <cellStyle name="60% - アクセント 1 2" xfId="263"/>
    <cellStyle name="60% - アクセント 1 20" xfId="264"/>
    <cellStyle name="60% - アクセント 1 21" xfId="265"/>
    <cellStyle name="60% - アクセント 1 22" xfId="266"/>
    <cellStyle name="60% - アクセント 1 3" xfId="267"/>
    <cellStyle name="60% - アクセント 1 4" xfId="268"/>
    <cellStyle name="60% - アクセント 1 5" xfId="269"/>
    <cellStyle name="60% - アクセント 1 6" xfId="270"/>
    <cellStyle name="60% - アクセント 1 7" xfId="271"/>
    <cellStyle name="60% - アクセント 1 8" xfId="272"/>
    <cellStyle name="60% - アクセント 1 9" xfId="273"/>
    <cellStyle name="60% - アクセント 2 10" xfId="274"/>
    <cellStyle name="60% - アクセント 2 11" xfId="275"/>
    <cellStyle name="60% - アクセント 2 12" xfId="276"/>
    <cellStyle name="60% - アクセント 2 13" xfId="277"/>
    <cellStyle name="60% - アクセント 2 14" xfId="278"/>
    <cellStyle name="60% - アクセント 2 15" xfId="279"/>
    <cellStyle name="60% - アクセント 2 16" xfId="280"/>
    <cellStyle name="60% - アクセント 2 17" xfId="281"/>
    <cellStyle name="60% - アクセント 2 18" xfId="282"/>
    <cellStyle name="60% - アクセント 2 19" xfId="283"/>
    <cellStyle name="60% - アクセント 2 2" xfId="284"/>
    <cellStyle name="60% - アクセント 2 20" xfId="285"/>
    <cellStyle name="60% - アクセント 2 21" xfId="286"/>
    <cellStyle name="60% - アクセント 2 22" xfId="287"/>
    <cellStyle name="60% - アクセント 2 3" xfId="288"/>
    <cellStyle name="60% - アクセント 2 4" xfId="289"/>
    <cellStyle name="60% - アクセント 2 5" xfId="290"/>
    <cellStyle name="60% - アクセント 2 6" xfId="291"/>
    <cellStyle name="60% - アクセント 2 7" xfId="292"/>
    <cellStyle name="60% - アクセント 2 8" xfId="293"/>
    <cellStyle name="60% - アクセント 2 9" xfId="294"/>
    <cellStyle name="60% - アクセント 3 10" xfId="295"/>
    <cellStyle name="60% - アクセント 3 11" xfId="296"/>
    <cellStyle name="60% - アクセント 3 12" xfId="297"/>
    <cellStyle name="60% - アクセント 3 13" xfId="298"/>
    <cellStyle name="60% - アクセント 3 14" xfId="299"/>
    <cellStyle name="60% - アクセント 3 15" xfId="300"/>
    <cellStyle name="60% - アクセント 3 16" xfId="301"/>
    <cellStyle name="60% - アクセント 3 17" xfId="302"/>
    <cellStyle name="60% - アクセント 3 18" xfId="303"/>
    <cellStyle name="60% - アクセント 3 19" xfId="304"/>
    <cellStyle name="60% - アクセント 3 2" xfId="305"/>
    <cellStyle name="60% - アクセント 3 20" xfId="306"/>
    <cellStyle name="60% - アクセント 3 21" xfId="307"/>
    <cellStyle name="60% - アクセント 3 22" xfId="308"/>
    <cellStyle name="60% - アクセント 3 3" xfId="309"/>
    <cellStyle name="60% - アクセント 3 4" xfId="310"/>
    <cellStyle name="60% - アクセント 3 5" xfId="311"/>
    <cellStyle name="60% - アクセント 3 6" xfId="312"/>
    <cellStyle name="60% - アクセント 3 7" xfId="313"/>
    <cellStyle name="60% - アクセント 3 8" xfId="314"/>
    <cellStyle name="60% - アクセント 3 9" xfId="315"/>
    <cellStyle name="60% - アクセント 4 10" xfId="316"/>
    <cellStyle name="60% - アクセント 4 11" xfId="317"/>
    <cellStyle name="60% - アクセント 4 12" xfId="318"/>
    <cellStyle name="60% - アクセント 4 13" xfId="319"/>
    <cellStyle name="60% - アクセント 4 14" xfId="320"/>
    <cellStyle name="60% - アクセント 4 15" xfId="321"/>
    <cellStyle name="60% - アクセント 4 16" xfId="322"/>
    <cellStyle name="60% - アクセント 4 17" xfId="323"/>
    <cellStyle name="60% - アクセント 4 18" xfId="324"/>
    <cellStyle name="60% - アクセント 4 19" xfId="325"/>
    <cellStyle name="60% - アクセント 4 2" xfId="326"/>
    <cellStyle name="60% - アクセント 4 20" xfId="327"/>
    <cellStyle name="60% - アクセント 4 21" xfId="328"/>
    <cellStyle name="60% - アクセント 4 22" xfId="329"/>
    <cellStyle name="60% - アクセント 4 3" xfId="330"/>
    <cellStyle name="60% - アクセント 4 4" xfId="331"/>
    <cellStyle name="60% - アクセント 4 5" xfId="332"/>
    <cellStyle name="60% - アクセント 4 6" xfId="333"/>
    <cellStyle name="60% - アクセント 4 7" xfId="334"/>
    <cellStyle name="60% - アクセント 4 8" xfId="335"/>
    <cellStyle name="60% - アクセント 4 9" xfId="336"/>
    <cellStyle name="60% - アクセント 5 10" xfId="337"/>
    <cellStyle name="60% - アクセント 5 11" xfId="338"/>
    <cellStyle name="60% - アクセント 5 12" xfId="339"/>
    <cellStyle name="60% - アクセント 5 13" xfId="340"/>
    <cellStyle name="60% - アクセント 5 14" xfId="341"/>
    <cellStyle name="60% - アクセント 5 15" xfId="342"/>
    <cellStyle name="60% - アクセント 5 16" xfId="343"/>
    <cellStyle name="60% - アクセント 5 17" xfId="344"/>
    <cellStyle name="60% - アクセント 5 18" xfId="345"/>
    <cellStyle name="60% - アクセント 5 19" xfId="346"/>
    <cellStyle name="60% - アクセント 5 2" xfId="347"/>
    <cellStyle name="60% - アクセント 5 20" xfId="348"/>
    <cellStyle name="60% - アクセント 5 21" xfId="349"/>
    <cellStyle name="60% - アクセント 5 22" xfId="350"/>
    <cellStyle name="60% - アクセント 5 3" xfId="351"/>
    <cellStyle name="60% - アクセント 5 4" xfId="352"/>
    <cellStyle name="60% - アクセント 5 5" xfId="353"/>
    <cellStyle name="60% - アクセント 5 6" xfId="354"/>
    <cellStyle name="60% - アクセント 5 7" xfId="355"/>
    <cellStyle name="60% - アクセント 5 8" xfId="356"/>
    <cellStyle name="60% - アクセント 5 9" xfId="357"/>
    <cellStyle name="60% - アクセント 6 10" xfId="358"/>
    <cellStyle name="60% - アクセント 6 11" xfId="359"/>
    <cellStyle name="60% - アクセント 6 12" xfId="360"/>
    <cellStyle name="60% - アクセント 6 13" xfId="361"/>
    <cellStyle name="60% - アクセント 6 14" xfId="362"/>
    <cellStyle name="60% - アクセント 6 15" xfId="363"/>
    <cellStyle name="60% - アクセント 6 16" xfId="364"/>
    <cellStyle name="60% - アクセント 6 17" xfId="365"/>
    <cellStyle name="60% - アクセント 6 18" xfId="366"/>
    <cellStyle name="60% - アクセント 6 19" xfId="367"/>
    <cellStyle name="60% - アクセント 6 2" xfId="368"/>
    <cellStyle name="60% - アクセント 6 20" xfId="369"/>
    <cellStyle name="60% - アクセント 6 21" xfId="370"/>
    <cellStyle name="60% - アクセント 6 22" xfId="371"/>
    <cellStyle name="60% - アクセント 6 3" xfId="372"/>
    <cellStyle name="60% - アクセント 6 4" xfId="373"/>
    <cellStyle name="60% - アクセント 6 5" xfId="374"/>
    <cellStyle name="60% - アクセント 6 6" xfId="375"/>
    <cellStyle name="60% - アクセント 6 7" xfId="376"/>
    <cellStyle name="60% - アクセント 6 8" xfId="377"/>
    <cellStyle name="60% - アクセント 6 9" xfId="378"/>
    <cellStyle name="アクセント 1 10" xfId="379"/>
    <cellStyle name="アクセント 1 11" xfId="380"/>
    <cellStyle name="アクセント 1 12" xfId="381"/>
    <cellStyle name="アクセント 1 13" xfId="382"/>
    <cellStyle name="アクセント 1 14" xfId="383"/>
    <cellStyle name="アクセント 1 15" xfId="384"/>
    <cellStyle name="アクセント 1 16" xfId="385"/>
    <cellStyle name="アクセント 1 17" xfId="386"/>
    <cellStyle name="アクセント 1 18" xfId="387"/>
    <cellStyle name="アクセント 1 19" xfId="388"/>
    <cellStyle name="アクセント 1 2" xfId="389"/>
    <cellStyle name="アクセント 1 20" xfId="390"/>
    <cellStyle name="アクセント 1 21" xfId="391"/>
    <cellStyle name="アクセント 1 22" xfId="392"/>
    <cellStyle name="アクセント 1 3" xfId="393"/>
    <cellStyle name="アクセント 1 4" xfId="394"/>
    <cellStyle name="アクセント 1 5" xfId="395"/>
    <cellStyle name="アクセント 1 6" xfId="396"/>
    <cellStyle name="アクセント 1 7" xfId="397"/>
    <cellStyle name="アクセント 1 8" xfId="398"/>
    <cellStyle name="アクセント 1 9" xfId="399"/>
    <cellStyle name="アクセント 2 10" xfId="400"/>
    <cellStyle name="アクセント 2 11" xfId="401"/>
    <cellStyle name="アクセント 2 12" xfId="402"/>
    <cellStyle name="アクセント 2 13" xfId="403"/>
    <cellStyle name="アクセント 2 14" xfId="404"/>
    <cellStyle name="アクセント 2 15" xfId="405"/>
    <cellStyle name="アクセント 2 16" xfId="406"/>
    <cellStyle name="アクセント 2 17" xfId="407"/>
    <cellStyle name="アクセント 2 18" xfId="408"/>
    <cellStyle name="アクセント 2 19" xfId="409"/>
    <cellStyle name="アクセント 2 2" xfId="410"/>
    <cellStyle name="アクセント 2 20" xfId="411"/>
    <cellStyle name="アクセント 2 21" xfId="412"/>
    <cellStyle name="アクセント 2 22" xfId="413"/>
    <cellStyle name="アクセント 2 3" xfId="414"/>
    <cellStyle name="アクセント 2 4" xfId="415"/>
    <cellStyle name="アクセント 2 5" xfId="416"/>
    <cellStyle name="アクセント 2 6" xfId="417"/>
    <cellStyle name="アクセント 2 7" xfId="418"/>
    <cellStyle name="アクセント 2 8" xfId="419"/>
    <cellStyle name="アクセント 2 9" xfId="420"/>
    <cellStyle name="アクセント 3 10" xfId="421"/>
    <cellStyle name="アクセント 3 11" xfId="422"/>
    <cellStyle name="アクセント 3 12" xfId="423"/>
    <cellStyle name="アクセント 3 13" xfId="424"/>
    <cellStyle name="アクセント 3 14" xfId="425"/>
    <cellStyle name="アクセント 3 15" xfId="426"/>
    <cellStyle name="アクセント 3 16" xfId="427"/>
    <cellStyle name="アクセント 3 17" xfId="428"/>
    <cellStyle name="アクセント 3 18" xfId="429"/>
    <cellStyle name="アクセント 3 19" xfId="430"/>
    <cellStyle name="アクセント 3 2" xfId="431"/>
    <cellStyle name="アクセント 3 20" xfId="432"/>
    <cellStyle name="アクセント 3 21" xfId="433"/>
    <cellStyle name="アクセント 3 22" xfId="434"/>
    <cellStyle name="アクセント 3 3" xfId="435"/>
    <cellStyle name="アクセント 3 4" xfId="436"/>
    <cellStyle name="アクセント 3 5" xfId="437"/>
    <cellStyle name="アクセント 3 6" xfId="438"/>
    <cellStyle name="アクセント 3 7" xfId="439"/>
    <cellStyle name="アクセント 3 8" xfId="440"/>
    <cellStyle name="アクセント 3 9" xfId="441"/>
    <cellStyle name="アクセント 4 10" xfId="442"/>
    <cellStyle name="アクセント 4 11" xfId="443"/>
    <cellStyle name="アクセント 4 12" xfId="444"/>
    <cellStyle name="アクセント 4 13" xfId="445"/>
    <cellStyle name="アクセント 4 14" xfId="446"/>
    <cellStyle name="アクセント 4 15" xfId="447"/>
    <cellStyle name="アクセント 4 16" xfId="448"/>
    <cellStyle name="アクセント 4 17" xfId="449"/>
    <cellStyle name="アクセント 4 18" xfId="450"/>
    <cellStyle name="アクセント 4 19" xfId="451"/>
    <cellStyle name="アクセント 4 2" xfId="452"/>
    <cellStyle name="アクセント 4 20" xfId="453"/>
    <cellStyle name="アクセント 4 21" xfId="454"/>
    <cellStyle name="アクセント 4 22" xfId="455"/>
    <cellStyle name="アクセント 4 3" xfId="456"/>
    <cellStyle name="アクセント 4 4" xfId="457"/>
    <cellStyle name="アクセント 4 5" xfId="458"/>
    <cellStyle name="アクセント 4 6" xfId="459"/>
    <cellStyle name="アクセント 4 7" xfId="460"/>
    <cellStyle name="アクセント 4 8" xfId="461"/>
    <cellStyle name="アクセント 4 9" xfId="462"/>
    <cellStyle name="アクセント 5 10" xfId="463"/>
    <cellStyle name="アクセント 5 11" xfId="464"/>
    <cellStyle name="アクセント 5 12" xfId="465"/>
    <cellStyle name="アクセント 5 13" xfId="466"/>
    <cellStyle name="アクセント 5 14" xfId="467"/>
    <cellStyle name="アクセント 5 15" xfId="468"/>
    <cellStyle name="アクセント 5 16" xfId="469"/>
    <cellStyle name="アクセント 5 17" xfId="470"/>
    <cellStyle name="アクセント 5 18" xfId="471"/>
    <cellStyle name="アクセント 5 19" xfId="472"/>
    <cellStyle name="アクセント 5 2" xfId="473"/>
    <cellStyle name="アクセント 5 20" xfId="474"/>
    <cellStyle name="アクセント 5 21" xfId="475"/>
    <cellStyle name="アクセント 5 22" xfId="476"/>
    <cellStyle name="アクセント 5 3" xfId="477"/>
    <cellStyle name="アクセント 5 4" xfId="478"/>
    <cellStyle name="アクセント 5 5" xfId="479"/>
    <cellStyle name="アクセント 5 6" xfId="480"/>
    <cellStyle name="アクセント 5 7" xfId="481"/>
    <cellStyle name="アクセント 5 8" xfId="482"/>
    <cellStyle name="アクセント 5 9" xfId="483"/>
    <cellStyle name="アクセント 6 10" xfId="484"/>
    <cellStyle name="アクセント 6 11" xfId="485"/>
    <cellStyle name="アクセント 6 12" xfId="486"/>
    <cellStyle name="アクセント 6 13" xfId="487"/>
    <cellStyle name="アクセント 6 14" xfId="488"/>
    <cellStyle name="アクセント 6 15" xfId="489"/>
    <cellStyle name="アクセント 6 16" xfId="490"/>
    <cellStyle name="アクセント 6 17" xfId="491"/>
    <cellStyle name="アクセント 6 18" xfId="492"/>
    <cellStyle name="アクセント 6 19" xfId="493"/>
    <cellStyle name="アクセント 6 2" xfId="494"/>
    <cellStyle name="アクセント 6 20" xfId="495"/>
    <cellStyle name="アクセント 6 21" xfId="496"/>
    <cellStyle name="アクセント 6 22" xfId="497"/>
    <cellStyle name="アクセント 6 3" xfId="498"/>
    <cellStyle name="アクセント 6 4" xfId="499"/>
    <cellStyle name="アクセント 6 5" xfId="500"/>
    <cellStyle name="アクセント 6 6" xfId="501"/>
    <cellStyle name="アクセント 6 7" xfId="502"/>
    <cellStyle name="アクセント 6 8" xfId="503"/>
    <cellStyle name="アクセント 6 9" xfId="504"/>
    <cellStyle name="タイトル 10" xfId="505"/>
    <cellStyle name="タイトル 11" xfId="506"/>
    <cellStyle name="タイトル 12" xfId="507"/>
    <cellStyle name="タイトル 13" xfId="508"/>
    <cellStyle name="タイトル 14" xfId="509"/>
    <cellStyle name="タイトル 15" xfId="510"/>
    <cellStyle name="タイトル 16" xfId="511"/>
    <cellStyle name="タイトル 17" xfId="512"/>
    <cellStyle name="タイトル 18" xfId="513"/>
    <cellStyle name="タイトル 19" xfId="514"/>
    <cellStyle name="タイトル 2" xfId="515"/>
    <cellStyle name="タイトル 20" xfId="516"/>
    <cellStyle name="タイトル 21" xfId="517"/>
    <cellStyle name="タイトル 22" xfId="518"/>
    <cellStyle name="タイトル 3" xfId="519"/>
    <cellStyle name="タイトル 4" xfId="520"/>
    <cellStyle name="タイトル 5" xfId="521"/>
    <cellStyle name="タイトル 6" xfId="522"/>
    <cellStyle name="タイトル 7" xfId="523"/>
    <cellStyle name="タイトル 8" xfId="524"/>
    <cellStyle name="タイトル 9" xfId="525"/>
    <cellStyle name="チェック セル 10" xfId="526"/>
    <cellStyle name="チェック セル 11" xfId="527"/>
    <cellStyle name="チェック セル 12" xfId="528"/>
    <cellStyle name="チェック セル 13" xfId="529"/>
    <cellStyle name="チェック セル 14" xfId="530"/>
    <cellStyle name="チェック セル 15" xfId="531"/>
    <cellStyle name="チェック セル 16" xfId="532"/>
    <cellStyle name="チェック セル 17" xfId="533"/>
    <cellStyle name="チェック セル 18" xfId="534"/>
    <cellStyle name="チェック セル 19" xfId="535"/>
    <cellStyle name="チェック セル 2" xfId="536"/>
    <cellStyle name="チェック セル 20" xfId="537"/>
    <cellStyle name="チェック セル 21" xfId="538"/>
    <cellStyle name="チェック セル 22" xfId="539"/>
    <cellStyle name="チェック セル 3" xfId="540"/>
    <cellStyle name="チェック セル 4" xfId="541"/>
    <cellStyle name="チェック セル 5" xfId="542"/>
    <cellStyle name="チェック セル 6" xfId="543"/>
    <cellStyle name="チェック セル 7" xfId="544"/>
    <cellStyle name="チェック セル 8" xfId="545"/>
    <cellStyle name="チェック セル 9" xfId="546"/>
    <cellStyle name="どちらでもない 10" xfId="547"/>
    <cellStyle name="どちらでもない 11" xfId="548"/>
    <cellStyle name="どちらでもない 12" xfId="549"/>
    <cellStyle name="どちらでもない 13" xfId="550"/>
    <cellStyle name="どちらでもない 14" xfId="551"/>
    <cellStyle name="どちらでもない 15" xfId="552"/>
    <cellStyle name="どちらでもない 16" xfId="553"/>
    <cellStyle name="どちらでもない 17" xfId="554"/>
    <cellStyle name="どちらでもない 18" xfId="555"/>
    <cellStyle name="どちらでもない 19" xfId="556"/>
    <cellStyle name="どちらでもない 2" xfId="557"/>
    <cellStyle name="どちらでもない 20" xfId="558"/>
    <cellStyle name="どちらでもない 21" xfId="559"/>
    <cellStyle name="どちらでもない 22" xfId="560"/>
    <cellStyle name="どちらでもない 3" xfId="561"/>
    <cellStyle name="どちらでもない 4" xfId="562"/>
    <cellStyle name="どちらでもない 5" xfId="563"/>
    <cellStyle name="どちらでもない 6" xfId="564"/>
    <cellStyle name="どちらでもない 7" xfId="565"/>
    <cellStyle name="どちらでもない 8" xfId="566"/>
    <cellStyle name="どちらでもない 9" xfId="567"/>
    <cellStyle name="パーセント" xfId="568" builtinId="5"/>
    <cellStyle name="パーセント 2" xfId="569"/>
    <cellStyle name="パーセント()" xfId="570"/>
    <cellStyle name="パーセント(0.00)" xfId="571"/>
    <cellStyle name="パーセント[0.00]" xfId="572"/>
    <cellStyle name="メモ 10" xfId="573"/>
    <cellStyle name="メモ 11" xfId="574"/>
    <cellStyle name="メモ 12" xfId="575"/>
    <cellStyle name="メモ 13" xfId="576"/>
    <cellStyle name="メモ 14" xfId="577"/>
    <cellStyle name="メモ 15" xfId="578"/>
    <cellStyle name="メモ 16" xfId="579"/>
    <cellStyle name="メモ 17" xfId="580"/>
    <cellStyle name="メモ 18" xfId="581"/>
    <cellStyle name="メモ 19" xfId="582"/>
    <cellStyle name="メモ 2" xfId="583"/>
    <cellStyle name="メモ 20" xfId="584"/>
    <cellStyle name="メモ 21" xfId="585"/>
    <cellStyle name="メモ 22" xfId="586"/>
    <cellStyle name="メモ 3" xfId="587"/>
    <cellStyle name="メモ 4" xfId="588"/>
    <cellStyle name="メモ 5" xfId="589"/>
    <cellStyle name="メモ 6" xfId="590"/>
    <cellStyle name="メモ 7" xfId="591"/>
    <cellStyle name="メモ 8" xfId="592"/>
    <cellStyle name="メモ 9" xfId="593"/>
    <cellStyle name="リンク セル 10" xfId="594"/>
    <cellStyle name="リンク セル 11" xfId="595"/>
    <cellStyle name="リンク セル 12" xfId="596"/>
    <cellStyle name="リンク セル 13" xfId="597"/>
    <cellStyle name="リンク セル 14" xfId="598"/>
    <cellStyle name="リンク セル 15" xfId="599"/>
    <cellStyle name="リンク セル 16" xfId="600"/>
    <cellStyle name="リンク セル 17" xfId="601"/>
    <cellStyle name="リンク セル 18" xfId="602"/>
    <cellStyle name="リンク セル 19" xfId="603"/>
    <cellStyle name="リンク セル 2" xfId="604"/>
    <cellStyle name="リンク セル 20" xfId="605"/>
    <cellStyle name="リンク セル 21" xfId="606"/>
    <cellStyle name="リンク セル 22" xfId="607"/>
    <cellStyle name="リンク セル 3" xfId="608"/>
    <cellStyle name="リンク セル 4" xfId="609"/>
    <cellStyle name="リンク セル 5" xfId="610"/>
    <cellStyle name="リンク セル 6" xfId="611"/>
    <cellStyle name="リンク セル 7" xfId="612"/>
    <cellStyle name="リンク セル 8" xfId="613"/>
    <cellStyle name="リンク セル 9" xfId="614"/>
    <cellStyle name="悪い 10" xfId="615"/>
    <cellStyle name="悪い 11" xfId="616"/>
    <cellStyle name="悪い 12" xfId="617"/>
    <cellStyle name="悪い 13" xfId="618"/>
    <cellStyle name="悪い 14" xfId="619"/>
    <cellStyle name="悪い 15" xfId="620"/>
    <cellStyle name="悪い 16" xfId="621"/>
    <cellStyle name="悪い 17" xfId="622"/>
    <cellStyle name="悪い 18" xfId="623"/>
    <cellStyle name="悪い 19" xfId="624"/>
    <cellStyle name="悪い 2" xfId="625"/>
    <cellStyle name="悪い 20" xfId="626"/>
    <cellStyle name="悪い 21" xfId="627"/>
    <cellStyle name="悪い 22" xfId="628"/>
    <cellStyle name="悪い 3" xfId="629"/>
    <cellStyle name="悪い 4" xfId="630"/>
    <cellStyle name="悪い 5" xfId="631"/>
    <cellStyle name="悪い 6" xfId="632"/>
    <cellStyle name="悪い 7" xfId="633"/>
    <cellStyle name="悪い 8" xfId="634"/>
    <cellStyle name="悪い 9" xfId="635"/>
    <cellStyle name="計算 10" xfId="636"/>
    <cellStyle name="計算 11" xfId="637"/>
    <cellStyle name="計算 12" xfId="638"/>
    <cellStyle name="計算 13" xfId="639"/>
    <cellStyle name="計算 14" xfId="640"/>
    <cellStyle name="計算 15" xfId="641"/>
    <cellStyle name="計算 16" xfId="642"/>
    <cellStyle name="計算 17" xfId="643"/>
    <cellStyle name="計算 18" xfId="644"/>
    <cellStyle name="計算 19" xfId="645"/>
    <cellStyle name="計算 2" xfId="646"/>
    <cellStyle name="計算 20" xfId="647"/>
    <cellStyle name="計算 21" xfId="648"/>
    <cellStyle name="計算 22" xfId="649"/>
    <cellStyle name="計算 3" xfId="650"/>
    <cellStyle name="計算 4" xfId="651"/>
    <cellStyle name="計算 5" xfId="652"/>
    <cellStyle name="計算 6" xfId="653"/>
    <cellStyle name="計算 7" xfId="654"/>
    <cellStyle name="計算 8" xfId="655"/>
    <cellStyle name="計算 9" xfId="656"/>
    <cellStyle name="警告文 10" xfId="657"/>
    <cellStyle name="警告文 11" xfId="658"/>
    <cellStyle name="警告文 12" xfId="659"/>
    <cellStyle name="警告文 13" xfId="660"/>
    <cellStyle name="警告文 14" xfId="661"/>
    <cellStyle name="警告文 15" xfId="662"/>
    <cellStyle name="警告文 16" xfId="663"/>
    <cellStyle name="警告文 17" xfId="664"/>
    <cellStyle name="警告文 18" xfId="665"/>
    <cellStyle name="警告文 19" xfId="666"/>
    <cellStyle name="警告文 2" xfId="667"/>
    <cellStyle name="警告文 20" xfId="668"/>
    <cellStyle name="警告文 21" xfId="669"/>
    <cellStyle name="警告文 22" xfId="670"/>
    <cellStyle name="警告文 3" xfId="671"/>
    <cellStyle name="警告文 4" xfId="672"/>
    <cellStyle name="警告文 5" xfId="673"/>
    <cellStyle name="警告文 6" xfId="674"/>
    <cellStyle name="警告文 7" xfId="675"/>
    <cellStyle name="警告文 8" xfId="676"/>
    <cellStyle name="警告文 9" xfId="677"/>
    <cellStyle name="桁区切り" xfId="678" builtinId="6"/>
    <cellStyle name="桁区切り 2" xfId="679"/>
    <cellStyle name="桁区切り 2 2" xfId="680"/>
    <cellStyle name="桁区切り 3" xfId="681"/>
    <cellStyle name="桁区切り 4" xfId="682"/>
    <cellStyle name="見出し 1 10" xfId="683"/>
    <cellStyle name="見出し 1 11" xfId="684"/>
    <cellStyle name="見出し 1 12" xfId="685"/>
    <cellStyle name="見出し 1 13" xfId="686"/>
    <cellStyle name="見出し 1 14" xfId="687"/>
    <cellStyle name="見出し 1 15" xfId="688"/>
    <cellStyle name="見出し 1 16" xfId="689"/>
    <cellStyle name="見出し 1 17" xfId="690"/>
    <cellStyle name="見出し 1 18" xfId="691"/>
    <cellStyle name="見出し 1 19" xfId="692"/>
    <cellStyle name="見出し 1 2" xfId="693"/>
    <cellStyle name="見出し 1 20" xfId="694"/>
    <cellStyle name="見出し 1 21" xfId="695"/>
    <cellStyle name="見出し 1 22" xfId="696"/>
    <cellStyle name="見出し 1 3" xfId="697"/>
    <cellStyle name="見出し 1 4" xfId="698"/>
    <cellStyle name="見出し 1 5" xfId="699"/>
    <cellStyle name="見出し 1 6" xfId="700"/>
    <cellStyle name="見出し 1 7" xfId="701"/>
    <cellStyle name="見出し 1 8" xfId="702"/>
    <cellStyle name="見出し 1 9" xfId="703"/>
    <cellStyle name="見出し 2 10" xfId="704"/>
    <cellStyle name="見出し 2 11" xfId="705"/>
    <cellStyle name="見出し 2 12" xfId="706"/>
    <cellStyle name="見出し 2 13" xfId="707"/>
    <cellStyle name="見出し 2 14" xfId="708"/>
    <cellStyle name="見出し 2 15" xfId="709"/>
    <cellStyle name="見出し 2 16" xfId="710"/>
    <cellStyle name="見出し 2 17" xfId="711"/>
    <cellStyle name="見出し 2 18" xfId="712"/>
    <cellStyle name="見出し 2 19" xfId="713"/>
    <cellStyle name="見出し 2 2" xfId="714"/>
    <cellStyle name="見出し 2 20" xfId="715"/>
    <cellStyle name="見出し 2 21" xfId="716"/>
    <cellStyle name="見出し 2 22" xfId="717"/>
    <cellStyle name="見出し 2 3" xfId="718"/>
    <cellStyle name="見出し 2 4" xfId="719"/>
    <cellStyle name="見出し 2 5" xfId="720"/>
    <cellStyle name="見出し 2 6" xfId="721"/>
    <cellStyle name="見出し 2 7" xfId="722"/>
    <cellStyle name="見出し 2 8" xfId="723"/>
    <cellStyle name="見出し 2 9" xfId="724"/>
    <cellStyle name="見出し 3 10" xfId="725"/>
    <cellStyle name="見出し 3 11" xfId="726"/>
    <cellStyle name="見出し 3 12" xfId="727"/>
    <cellStyle name="見出し 3 13" xfId="728"/>
    <cellStyle name="見出し 3 14" xfId="729"/>
    <cellStyle name="見出し 3 15" xfId="730"/>
    <cellStyle name="見出し 3 16" xfId="731"/>
    <cellStyle name="見出し 3 17" xfId="732"/>
    <cellStyle name="見出し 3 18" xfId="733"/>
    <cellStyle name="見出し 3 19" xfId="734"/>
    <cellStyle name="見出し 3 2" xfId="735"/>
    <cellStyle name="見出し 3 20" xfId="736"/>
    <cellStyle name="見出し 3 21" xfId="737"/>
    <cellStyle name="見出し 3 22" xfId="738"/>
    <cellStyle name="見出し 3 3" xfId="739"/>
    <cellStyle name="見出し 3 4" xfId="740"/>
    <cellStyle name="見出し 3 5" xfId="741"/>
    <cellStyle name="見出し 3 6" xfId="742"/>
    <cellStyle name="見出し 3 7" xfId="743"/>
    <cellStyle name="見出し 3 8" xfId="744"/>
    <cellStyle name="見出し 3 9" xfId="745"/>
    <cellStyle name="見出し 4 10" xfId="746"/>
    <cellStyle name="見出し 4 11" xfId="747"/>
    <cellStyle name="見出し 4 12" xfId="748"/>
    <cellStyle name="見出し 4 13" xfId="749"/>
    <cellStyle name="見出し 4 14" xfId="750"/>
    <cellStyle name="見出し 4 15" xfId="751"/>
    <cellStyle name="見出し 4 16" xfId="752"/>
    <cellStyle name="見出し 4 17" xfId="753"/>
    <cellStyle name="見出し 4 18" xfId="754"/>
    <cellStyle name="見出し 4 19" xfId="755"/>
    <cellStyle name="見出し 4 2" xfId="756"/>
    <cellStyle name="見出し 4 20" xfId="757"/>
    <cellStyle name="見出し 4 21" xfId="758"/>
    <cellStyle name="見出し 4 22" xfId="759"/>
    <cellStyle name="見出し 4 3" xfId="760"/>
    <cellStyle name="見出し 4 4" xfId="761"/>
    <cellStyle name="見出し 4 5" xfId="762"/>
    <cellStyle name="見出し 4 6" xfId="763"/>
    <cellStyle name="見出し 4 7" xfId="764"/>
    <cellStyle name="見出し 4 8" xfId="765"/>
    <cellStyle name="見出し 4 9" xfId="766"/>
    <cellStyle name="見出し１" xfId="767"/>
    <cellStyle name="集計 10" xfId="768"/>
    <cellStyle name="集計 11" xfId="769"/>
    <cellStyle name="集計 12" xfId="770"/>
    <cellStyle name="集計 13" xfId="771"/>
    <cellStyle name="集計 14" xfId="772"/>
    <cellStyle name="集計 15" xfId="773"/>
    <cellStyle name="集計 16" xfId="774"/>
    <cellStyle name="集計 17" xfId="775"/>
    <cellStyle name="集計 18" xfId="776"/>
    <cellStyle name="集計 19" xfId="777"/>
    <cellStyle name="集計 2" xfId="778"/>
    <cellStyle name="集計 20" xfId="779"/>
    <cellStyle name="集計 21" xfId="780"/>
    <cellStyle name="集計 22" xfId="781"/>
    <cellStyle name="集計 3" xfId="782"/>
    <cellStyle name="集計 4" xfId="783"/>
    <cellStyle name="集計 5" xfId="784"/>
    <cellStyle name="集計 6" xfId="785"/>
    <cellStyle name="集計 7" xfId="786"/>
    <cellStyle name="集計 8" xfId="787"/>
    <cellStyle name="集計 9" xfId="788"/>
    <cellStyle name="出力 10" xfId="789"/>
    <cellStyle name="出力 11" xfId="790"/>
    <cellStyle name="出力 12" xfId="791"/>
    <cellStyle name="出力 13" xfId="792"/>
    <cellStyle name="出力 14" xfId="793"/>
    <cellStyle name="出力 15" xfId="794"/>
    <cellStyle name="出力 16" xfId="795"/>
    <cellStyle name="出力 17" xfId="796"/>
    <cellStyle name="出力 18" xfId="797"/>
    <cellStyle name="出力 19" xfId="798"/>
    <cellStyle name="出力 2" xfId="799"/>
    <cellStyle name="出力 20" xfId="800"/>
    <cellStyle name="出力 21" xfId="801"/>
    <cellStyle name="出力 22" xfId="802"/>
    <cellStyle name="出力 3" xfId="803"/>
    <cellStyle name="出力 4" xfId="804"/>
    <cellStyle name="出力 5" xfId="805"/>
    <cellStyle name="出力 6" xfId="806"/>
    <cellStyle name="出力 7" xfId="807"/>
    <cellStyle name="出力 8" xfId="808"/>
    <cellStyle name="出力 9" xfId="809"/>
    <cellStyle name="折り返し" xfId="810"/>
    <cellStyle name="説明文 10" xfId="811"/>
    <cellStyle name="説明文 11" xfId="812"/>
    <cellStyle name="説明文 12" xfId="813"/>
    <cellStyle name="説明文 13" xfId="814"/>
    <cellStyle name="説明文 14" xfId="815"/>
    <cellStyle name="説明文 15" xfId="816"/>
    <cellStyle name="説明文 16" xfId="817"/>
    <cellStyle name="説明文 17" xfId="818"/>
    <cellStyle name="説明文 18" xfId="819"/>
    <cellStyle name="説明文 19" xfId="820"/>
    <cellStyle name="説明文 2" xfId="821"/>
    <cellStyle name="説明文 20" xfId="822"/>
    <cellStyle name="説明文 21" xfId="823"/>
    <cellStyle name="説明文 22" xfId="824"/>
    <cellStyle name="説明文 3" xfId="825"/>
    <cellStyle name="説明文 4" xfId="826"/>
    <cellStyle name="説明文 5" xfId="827"/>
    <cellStyle name="説明文 6" xfId="828"/>
    <cellStyle name="説明文 7" xfId="829"/>
    <cellStyle name="説明文 8" xfId="830"/>
    <cellStyle name="説明文 9" xfId="831"/>
    <cellStyle name="通貨" xfId="832" builtinId="7"/>
    <cellStyle name="通貨 2" xfId="833"/>
    <cellStyle name="通貨 3" xfId="834"/>
    <cellStyle name="入力 10" xfId="835"/>
    <cellStyle name="入力 11" xfId="836"/>
    <cellStyle name="入力 12" xfId="837"/>
    <cellStyle name="入力 13" xfId="838"/>
    <cellStyle name="入力 14" xfId="839"/>
    <cellStyle name="入力 15" xfId="840"/>
    <cellStyle name="入力 16" xfId="841"/>
    <cellStyle name="入力 17" xfId="842"/>
    <cellStyle name="入力 18" xfId="843"/>
    <cellStyle name="入力 19" xfId="844"/>
    <cellStyle name="入力 2" xfId="845"/>
    <cellStyle name="入力 20" xfId="846"/>
    <cellStyle name="入力 21" xfId="847"/>
    <cellStyle name="入力 22" xfId="848"/>
    <cellStyle name="入力 3" xfId="849"/>
    <cellStyle name="入力 4" xfId="850"/>
    <cellStyle name="入力 5" xfId="851"/>
    <cellStyle name="入力 6" xfId="852"/>
    <cellStyle name="入力 7" xfId="853"/>
    <cellStyle name="入力 8" xfId="854"/>
    <cellStyle name="入力 9" xfId="855"/>
    <cellStyle name="標準" xfId="0" builtinId="0"/>
    <cellStyle name="標準 10" xfId="856"/>
    <cellStyle name="標準 11" xfId="857"/>
    <cellStyle name="標準 12" xfId="858"/>
    <cellStyle name="標準 13" xfId="859"/>
    <cellStyle name="標準 2" xfId="860"/>
    <cellStyle name="標準 2 2" xfId="861"/>
    <cellStyle name="標準 24" xfId="862"/>
    <cellStyle name="標準 3" xfId="863"/>
    <cellStyle name="標準 4" xfId="864"/>
    <cellStyle name="標準 5" xfId="865"/>
    <cellStyle name="標準 6" xfId="866"/>
    <cellStyle name="標準 7" xfId="867"/>
    <cellStyle name="標準 8" xfId="868"/>
    <cellStyle name="標準_070611総務省方式改訂モデル普通会計財務書類雛形" xfId="869"/>
    <cellStyle name="標準_SHEET" xfId="870"/>
    <cellStyle name="標準_普通会計３章モデル財務諸表の雛形" xfId="871"/>
    <cellStyle name="標準_普通建設事業費入力シート(宇城市)" xfId="872"/>
    <cellStyle name="良い 10" xfId="873"/>
    <cellStyle name="良い 11" xfId="874"/>
    <cellStyle name="良い 12" xfId="875"/>
    <cellStyle name="良い 13" xfId="876"/>
    <cellStyle name="良い 14" xfId="877"/>
    <cellStyle name="良い 15" xfId="878"/>
    <cellStyle name="良い 16" xfId="879"/>
    <cellStyle name="良い 17" xfId="880"/>
    <cellStyle name="良い 18" xfId="881"/>
    <cellStyle name="良い 19" xfId="882"/>
    <cellStyle name="良い 2" xfId="883"/>
    <cellStyle name="良い 20" xfId="884"/>
    <cellStyle name="良い 21" xfId="885"/>
    <cellStyle name="良い 22" xfId="886"/>
    <cellStyle name="良い 3" xfId="887"/>
    <cellStyle name="良い 4" xfId="888"/>
    <cellStyle name="良い 5" xfId="889"/>
    <cellStyle name="良い 6" xfId="890"/>
    <cellStyle name="良い 7" xfId="891"/>
    <cellStyle name="良い 8" xfId="892"/>
    <cellStyle name="良い 9" xfId="89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drawing1.xml><?xml version="1.0" encoding="utf-8"?>
<xdr:wsDr xmlns:xdr="http://schemas.openxmlformats.org/drawingml/2006/spreadsheetDrawing" xmlns:a="http://schemas.openxmlformats.org/drawingml/2006/main">
  <xdr:twoCellAnchor>
    <xdr:from>
      <xdr:col>6</xdr:col>
      <xdr:colOff>342900</xdr:colOff>
      <xdr:row>1</xdr:row>
      <xdr:rowOff>19050</xdr:rowOff>
    </xdr:from>
    <xdr:to>
      <xdr:col>8</xdr:col>
      <xdr:colOff>352425</xdr:colOff>
      <xdr:row>2</xdr:row>
      <xdr:rowOff>180975</xdr:rowOff>
    </xdr:to>
    <xdr:sp macro="" textlink="">
      <xdr:nvSpPr>
        <xdr:cNvPr id="94549" name="AutoShape 1"/>
        <xdr:cNvSpPr>
          <a:spLocks noChangeArrowheads="1"/>
        </xdr:cNvSpPr>
      </xdr:nvSpPr>
      <xdr:spPr bwMode="auto">
        <a:xfrm>
          <a:off x="6343650" y="285750"/>
          <a:ext cx="1933575" cy="4000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508635</xdr:colOff>
      <xdr:row>1</xdr:row>
      <xdr:rowOff>35317</xdr:rowOff>
    </xdr:from>
    <xdr:to>
      <xdr:col>7</xdr:col>
      <xdr:colOff>1116244</xdr:colOff>
      <xdr:row>2</xdr:row>
      <xdr:rowOff>220894</xdr:rowOff>
    </xdr:to>
    <xdr:sp macro="" textlink="">
      <xdr:nvSpPr>
        <xdr:cNvPr id="8" name="大かっこ 7"/>
        <xdr:cNvSpPr/>
      </xdr:nvSpPr>
      <xdr:spPr>
        <a:xfrm>
          <a:off x="4029075" y="302017"/>
          <a:ext cx="1905000" cy="423702"/>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0</xdr:rowOff>
    </xdr:from>
    <xdr:to>
      <xdr:col>6</xdr:col>
      <xdr:colOff>333375</xdr:colOff>
      <xdr:row>171</xdr:row>
      <xdr:rowOff>66675</xdr:rowOff>
    </xdr:to>
    <xdr:sp macro="" textlink="">
      <xdr:nvSpPr>
        <xdr:cNvPr id="12" name="Rectangle 4"/>
        <xdr:cNvSpPr>
          <a:spLocks noChangeArrowheads="1"/>
        </xdr:cNvSpPr>
      </xdr:nvSpPr>
      <xdr:spPr bwMode="auto">
        <a:xfrm>
          <a:off x="819150" y="302704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165735</xdr:colOff>
      <xdr:row>4</xdr:row>
      <xdr:rowOff>28575</xdr:rowOff>
    </xdr:from>
    <xdr:to>
      <xdr:col>6</xdr:col>
      <xdr:colOff>323876</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165735</xdr:colOff>
      <xdr:row>4</xdr:row>
      <xdr:rowOff>28575</xdr:rowOff>
    </xdr:from>
    <xdr:to>
      <xdr:col>6</xdr:col>
      <xdr:colOff>323876</xdr:colOff>
      <xdr:row>7</xdr:row>
      <xdr:rowOff>104775</xdr:rowOff>
    </xdr:to>
    <xdr:sp macro="" textlink="">
      <xdr:nvSpPr>
        <xdr:cNvPr id="6" name="Rectangle 4"/>
        <xdr:cNvSpPr>
          <a:spLocks noChangeArrowheads="1"/>
        </xdr:cNvSpPr>
      </xdr:nvSpPr>
      <xdr:spPr bwMode="auto">
        <a:xfrm>
          <a:off x="670560" y="54292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76200</xdr:rowOff>
    </xdr:from>
    <xdr:to>
      <xdr:col>6</xdr:col>
      <xdr:colOff>381015</xdr:colOff>
      <xdr:row>62</xdr:row>
      <xdr:rowOff>152400</xdr:rowOff>
    </xdr:to>
    <xdr:sp macro="" textlink="">
      <xdr:nvSpPr>
        <xdr:cNvPr id="7" name="Rectangle 4"/>
        <xdr:cNvSpPr>
          <a:spLocks noChangeArrowheads="1"/>
        </xdr:cNvSpPr>
      </xdr:nvSpPr>
      <xdr:spPr bwMode="auto">
        <a:xfrm>
          <a:off x="720090" y="105441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85725</xdr:rowOff>
    </xdr:from>
    <xdr:to>
      <xdr:col>6</xdr:col>
      <xdr:colOff>350488</xdr:colOff>
      <xdr:row>116</xdr:row>
      <xdr:rowOff>161925</xdr:rowOff>
    </xdr:to>
    <xdr:sp macro="" textlink="">
      <xdr:nvSpPr>
        <xdr:cNvPr id="8" name="Rectangle 4"/>
        <xdr:cNvSpPr>
          <a:spLocks noChangeArrowheads="1"/>
        </xdr:cNvSpPr>
      </xdr:nvSpPr>
      <xdr:spPr bwMode="auto">
        <a:xfrm>
          <a:off x="699135" y="2032635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167</xdr:row>
      <xdr:rowOff>85725</xdr:rowOff>
    </xdr:from>
    <xdr:to>
      <xdr:col>6</xdr:col>
      <xdr:colOff>302910</xdr:colOff>
      <xdr:row>170</xdr:row>
      <xdr:rowOff>161925</xdr:rowOff>
    </xdr:to>
    <xdr:sp macro="" textlink="">
      <xdr:nvSpPr>
        <xdr:cNvPr id="9" name="Rectangle 4"/>
        <xdr:cNvSpPr>
          <a:spLocks noChangeArrowheads="1"/>
        </xdr:cNvSpPr>
      </xdr:nvSpPr>
      <xdr:spPr bwMode="auto">
        <a:xfrm>
          <a:off x="641985" y="300990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76200</xdr:rowOff>
    </xdr:from>
    <xdr:to>
      <xdr:col>6</xdr:col>
      <xdr:colOff>323850</xdr:colOff>
      <xdr:row>62</xdr:row>
      <xdr:rowOff>152400</xdr:rowOff>
    </xdr:to>
    <xdr:sp macro="" textlink="">
      <xdr:nvSpPr>
        <xdr:cNvPr id="10" name="Rectangle 4"/>
        <xdr:cNvSpPr>
          <a:spLocks noChangeArrowheads="1"/>
        </xdr:cNvSpPr>
      </xdr:nvSpPr>
      <xdr:spPr bwMode="auto">
        <a:xfrm>
          <a:off x="666750" y="105441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76200</xdr:rowOff>
    </xdr:from>
    <xdr:to>
      <xdr:col>6</xdr:col>
      <xdr:colOff>295275</xdr:colOff>
      <xdr:row>116</xdr:row>
      <xdr:rowOff>152400</xdr:rowOff>
    </xdr:to>
    <xdr:sp macro="" textlink="">
      <xdr:nvSpPr>
        <xdr:cNvPr id="11" name="Rectangle 4"/>
        <xdr:cNvSpPr>
          <a:spLocks noChangeArrowheads="1"/>
        </xdr:cNvSpPr>
      </xdr:nvSpPr>
      <xdr:spPr bwMode="auto">
        <a:xfrm>
          <a:off x="638175" y="203168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167</xdr:row>
      <xdr:rowOff>85725</xdr:rowOff>
    </xdr:from>
    <xdr:to>
      <xdr:col>6</xdr:col>
      <xdr:colOff>238125</xdr:colOff>
      <xdr:row>170</xdr:row>
      <xdr:rowOff>161925</xdr:rowOff>
    </xdr:to>
    <xdr:sp macro="" textlink="">
      <xdr:nvSpPr>
        <xdr:cNvPr id="12" name="Rectangle 4"/>
        <xdr:cNvSpPr>
          <a:spLocks noChangeArrowheads="1"/>
        </xdr:cNvSpPr>
      </xdr:nvSpPr>
      <xdr:spPr bwMode="auto">
        <a:xfrm>
          <a:off x="581025"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1087622</xdr:colOff>
      <xdr:row>1</xdr:row>
      <xdr:rowOff>28354</xdr:rowOff>
    </xdr:from>
    <xdr:to>
      <xdr:col>3</xdr:col>
      <xdr:colOff>12099</xdr:colOff>
      <xdr:row>2</xdr:row>
      <xdr:rowOff>179203</xdr:rowOff>
    </xdr:to>
    <xdr:sp macro="" textlink="">
      <xdr:nvSpPr>
        <xdr:cNvPr id="10" name="大かっこ 9"/>
        <xdr:cNvSpPr/>
      </xdr:nvSpPr>
      <xdr:spPr>
        <a:xfrm>
          <a:off x="2017971" y="294168"/>
          <a:ext cx="1703423" cy="361285"/>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245745</xdr:colOff>
      <xdr:row>4</xdr:row>
      <xdr:rowOff>38100</xdr:rowOff>
    </xdr:from>
    <xdr:to>
      <xdr:col>6</xdr:col>
      <xdr:colOff>409576</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245745</xdr:colOff>
      <xdr:row>4</xdr:row>
      <xdr:rowOff>38100</xdr:rowOff>
    </xdr:from>
    <xdr:to>
      <xdr:col>6</xdr:col>
      <xdr:colOff>409576</xdr:colOff>
      <xdr:row>7</xdr:row>
      <xdr:rowOff>114300</xdr:rowOff>
    </xdr:to>
    <xdr:sp macro="" textlink="">
      <xdr:nvSpPr>
        <xdr:cNvPr id="6" name="Rectangle 4"/>
        <xdr:cNvSpPr>
          <a:spLocks noChangeArrowheads="1"/>
        </xdr:cNvSpPr>
      </xdr:nvSpPr>
      <xdr:spPr bwMode="auto">
        <a:xfrm>
          <a:off x="750570" y="55245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59</xdr:row>
      <xdr:rowOff>87630</xdr:rowOff>
    </xdr:from>
    <xdr:to>
      <xdr:col>6</xdr:col>
      <xdr:colOff>350488</xdr:colOff>
      <xdr:row>62</xdr:row>
      <xdr:rowOff>163830</xdr:rowOff>
    </xdr:to>
    <xdr:sp macro="" textlink="">
      <xdr:nvSpPr>
        <xdr:cNvPr id="7" name="Rectangle 4"/>
        <xdr:cNvSpPr>
          <a:spLocks noChangeArrowheads="1"/>
        </xdr:cNvSpPr>
      </xdr:nvSpPr>
      <xdr:spPr bwMode="auto">
        <a:xfrm>
          <a:off x="699135" y="10555605"/>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167640</xdr:colOff>
      <xdr:row>113</xdr:row>
      <xdr:rowOff>104775</xdr:rowOff>
    </xdr:from>
    <xdr:to>
      <xdr:col>6</xdr:col>
      <xdr:colOff>331471</xdr:colOff>
      <xdr:row>117</xdr:row>
      <xdr:rowOff>0</xdr:rowOff>
    </xdr:to>
    <xdr:sp macro="" textlink="">
      <xdr:nvSpPr>
        <xdr:cNvPr id="8" name="Rectangle 4"/>
        <xdr:cNvSpPr>
          <a:spLocks noChangeArrowheads="1"/>
        </xdr:cNvSpPr>
      </xdr:nvSpPr>
      <xdr:spPr bwMode="auto">
        <a:xfrm>
          <a:off x="672465" y="203454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125730</xdr:colOff>
      <xdr:row>167</xdr:row>
      <xdr:rowOff>87630</xdr:rowOff>
    </xdr:from>
    <xdr:to>
      <xdr:col>6</xdr:col>
      <xdr:colOff>283871</xdr:colOff>
      <xdr:row>170</xdr:row>
      <xdr:rowOff>163830</xdr:rowOff>
    </xdr:to>
    <xdr:sp macro="" textlink="">
      <xdr:nvSpPr>
        <xdr:cNvPr id="9" name="Rectangle 4"/>
        <xdr:cNvSpPr>
          <a:spLocks noChangeArrowheads="1"/>
        </xdr:cNvSpPr>
      </xdr:nvSpPr>
      <xdr:spPr bwMode="auto">
        <a:xfrm>
          <a:off x="630555" y="30100905"/>
          <a:ext cx="268226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59</xdr:row>
      <xdr:rowOff>85725</xdr:rowOff>
    </xdr:from>
    <xdr:to>
      <xdr:col>6</xdr:col>
      <xdr:colOff>295275</xdr:colOff>
      <xdr:row>62</xdr:row>
      <xdr:rowOff>161925</xdr:rowOff>
    </xdr:to>
    <xdr:sp macro="" textlink="">
      <xdr:nvSpPr>
        <xdr:cNvPr id="10" name="Rectangle 4"/>
        <xdr:cNvSpPr>
          <a:spLocks noChangeArrowheads="1"/>
        </xdr:cNvSpPr>
      </xdr:nvSpPr>
      <xdr:spPr bwMode="auto">
        <a:xfrm>
          <a:off x="63817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114300</xdr:colOff>
      <xdr:row>113</xdr:row>
      <xdr:rowOff>104775</xdr:rowOff>
    </xdr:from>
    <xdr:to>
      <xdr:col>6</xdr:col>
      <xdr:colOff>276225</xdr:colOff>
      <xdr:row>117</xdr:row>
      <xdr:rowOff>0</xdr:rowOff>
    </xdr:to>
    <xdr:sp macro="" textlink="">
      <xdr:nvSpPr>
        <xdr:cNvPr id="11" name="Rectangle 4"/>
        <xdr:cNvSpPr>
          <a:spLocks noChangeArrowheads="1"/>
        </xdr:cNvSpPr>
      </xdr:nvSpPr>
      <xdr:spPr bwMode="auto">
        <a:xfrm>
          <a:off x="619125"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66675</xdr:colOff>
      <xdr:row>167</xdr:row>
      <xdr:rowOff>85725</xdr:rowOff>
    </xdr:from>
    <xdr:to>
      <xdr:col>6</xdr:col>
      <xdr:colOff>228600</xdr:colOff>
      <xdr:row>170</xdr:row>
      <xdr:rowOff>161925</xdr:rowOff>
    </xdr:to>
    <xdr:sp macro="" textlink="">
      <xdr:nvSpPr>
        <xdr:cNvPr id="12" name="Rectangle 4"/>
        <xdr:cNvSpPr>
          <a:spLocks noChangeArrowheads="1"/>
        </xdr:cNvSpPr>
      </xdr:nvSpPr>
      <xdr:spPr bwMode="auto">
        <a:xfrm>
          <a:off x="5715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78105</xdr:colOff>
      <xdr:row>167</xdr:row>
      <xdr:rowOff>87630</xdr:rowOff>
    </xdr:from>
    <xdr:to>
      <xdr:col>6</xdr:col>
      <xdr:colOff>243855</xdr:colOff>
      <xdr:row>170</xdr:row>
      <xdr:rowOff>163830</xdr:rowOff>
    </xdr:to>
    <xdr:sp macro="" textlink="">
      <xdr:nvSpPr>
        <xdr:cNvPr id="2" name="Rectangle 4"/>
        <xdr:cNvSpPr>
          <a:spLocks noChangeArrowheads="1"/>
        </xdr:cNvSpPr>
      </xdr:nvSpPr>
      <xdr:spPr bwMode="auto">
        <a:xfrm>
          <a:off x="581025"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89535</xdr:colOff>
      <xdr:row>113</xdr:row>
      <xdr:rowOff>142875</xdr:rowOff>
    </xdr:from>
    <xdr:to>
      <xdr:col>6</xdr:col>
      <xdr:colOff>253366</xdr:colOff>
      <xdr:row>117</xdr:row>
      <xdr:rowOff>38100</xdr:rowOff>
    </xdr:to>
    <xdr:sp macro="" textlink="">
      <xdr:nvSpPr>
        <xdr:cNvPr id="3" name="Rectangle 4"/>
        <xdr:cNvSpPr>
          <a:spLocks noChangeArrowheads="1"/>
        </xdr:cNvSpPr>
      </xdr:nvSpPr>
      <xdr:spPr bwMode="auto">
        <a:xfrm>
          <a:off x="600075" y="203835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4</xdr:row>
      <xdr:rowOff>0</xdr:rowOff>
    </xdr:from>
    <xdr:to>
      <xdr:col>6</xdr:col>
      <xdr:colOff>165750</xdr:colOff>
      <xdr:row>7</xdr:row>
      <xdr:rowOff>76200</xdr:rowOff>
    </xdr:to>
    <xdr:sp macro="" textlink="">
      <xdr:nvSpPr>
        <xdr:cNvPr id="4" name="Rectangle 4"/>
        <xdr:cNvSpPr>
          <a:spLocks noChangeArrowheads="1"/>
        </xdr:cNvSpPr>
      </xdr:nvSpPr>
      <xdr:spPr bwMode="auto">
        <a:xfrm>
          <a:off x="504825" y="514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59</xdr:row>
      <xdr:rowOff>87630</xdr:rowOff>
    </xdr:from>
    <xdr:to>
      <xdr:col>6</xdr:col>
      <xdr:colOff>302910</xdr:colOff>
      <xdr:row>62</xdr:row>
      <xdr:rowOff>163830</xdr:rowOff>
    </xdr:to>
    <xdr:sp macro="" textlink="">
      <xdr:nvSpPr>
        <xdr:cNvPr id="5" name="Rectangle 4"/>
        <xdr:cNvSpPr>
          <a:spLocks noChangeArrowheads="1"/>
        </xdr:cNvSpPr>
      </xdr:nvSpPr>
      <xdr:spPr bwMode="auto">
        <a:xfrm>
          <a:off x="647700"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78105</xdr:colOff>
      <xdr:row>167</xdr:row>
      <xdr:rowOff>87630</xdr:rowOff>
    </xdr:from>
    <xdr:to>
      <xdr:col>6</xdr:col>
      <xdr:colOff>243855</xdr:colOff>
      <xdr:row>170</xdr:row>
      <xdr:rowOff>163830</xdr:rowOff>
    </xdr:to>
    <xdr:sp macro="" textlink="">
      <xdr:nvSpPr>
        <xdr:cNvPr id="6" name="Rectangle 4"/>
        <xdr:cNvSpPr>
          <a:spLocks noChangeArrowheads="1"/>
        </xdr:cNvSpPr>
      </xdr:nvSpPr>
      <xdr:spPr bwMode="auto">
        <a:xfrm>
          <a:off x="582930" y="3010090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89535</xdr:colOff>
      <xdr:row>113</xdr:row>
      <xdr:rowOff>142875</xdr:rowOff>
    </xdr:from>
    <xdr:to>
      <xdr:col>6</xdr:col>
      <xdr:colOff>253366</xdr:colOff>
      <xdr:row>117</xdr:row>
      <xdr:rowOff>38100</xdr:rowOff>
    </xdr:to>
    <xdr:sp macro="" textlink="">
      <xdr:nvSpPr>
        <xdr:cNvPr id="7" name="Rectangle 4"/>
        <xdr:cNvSpPr>
          <a:spLocks noChangeArrowheads="1"/>
        </xdr:cNvSpPr>
      </xdr:nvSpPr>
      <xdr:spPr bwMode="auto">
        <a:xfrm>
          <a:off x="594360" y="20383500"/>
          <a:ext cx="2687956"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4</xdr:row>
      <xdr:rowOff>0</xdr:rowOff>
    </xdr:from>
    <xdr:to>
      <xdr:col>6</xdr:col>
      <xdr:colOff>165750</xdr:colOff>
      <xdr:row>7</xdr:row>
      <xdr:rowOff>76200</xdr:rowOff>
    </xdr:to>
    <xdr:sp macro="" textlink="">
      <xdr:nvSpPr>
        <xdr:cNvPr id="8" name="Rectangle 4"/>
        <xdr:cNvSpPr>
          <a:spLocks noChangeArrowheads="1"/>
        </xdr:cNvSpPr>
      </xdr:nvSpPr>
      <xdr:spPr bwMode="auto">
        <a:xfrm>
          <a:off x="504825" y="51435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137160</xdr:colOff>
      <xdr:row>59</xdr:row>
      <xdr:rowOff>87630</xdr:rowOff>
    </xdr:from>
    <xdr:to>
      <xdr:col>6</xdr:col>
      <xdr:colOff>302910</xdr:colOff>
      <xdr:row>62</xdr:row>
      <xdr:rowOff>163830</xdr:rowOff>
    </xdr:to>
    <xdr:sp macro="" textlink="">
      <xdr:nvSpPr>
        <xdr:cNvPr id="9" name="Rectangle 4"/>
        <xdr:cNvSpPr>
          <a:spLocks noChangeArrowheads="1"/>
        </xdr:cNvSpPr>
      </xdr:nvSpPr>
      <xdr:spPr bwMode="auto">
        <a:xfrm>
          <a:off x="641985" y="1055560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9525</xdr:colOff>
      <xdr:row>167</xdr:row>
      <xdr:rowOff>85725</xdr:rowOff>
    </xdr:from>
    <xdr:to>
      <xdr:col>6</xdr:col>
      <xdr:colOff>171450</xdr:colOff>
      <xdr:row>170</xdr:row>
      <xdr:rowOff>161925</xdr:rowOff>
    </xdr:to>
    <xdr:sp macro="" textlink="">
      <xdr:nvSpPr>
        <xdr:cNvPr id="10" name="Rectangle 4"/>
        <xdr:cNvSpPr>
          <a:spLocks noChangeArrowheads="1"/>
        </xdr:cNvSpPr>
      </xdr:nvSpPr>
      <xdr:spPr bwMode="auto">
        <a:xfrm>
          <a:off x="51435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28575</xdr:colOff>
      <xdr:row>113</xdr:row>
      <xdr:rowOff>142875</xdr:rowOff>
    </xdr:from>
    <xdr:to>
      <xdr:col>6</xdr:col>
      <xdr:colOff>190500</xdr:colOff>
      <xdr:row>117</xdr:row>
      <xdr:rowOff>38100</xdr:rowOff>
    </xdr:to>
    <xdr:sp macro="" textlink="">
      <xdr:nvSpPr>
        <xdr:cNvPr id="11" name="Rectangle 4"/>
        <xdr:cNvSpPr>
          <a:spLocks noChangeArrowheads="1"/>
        </xdr:cNvSpPr>
      </xdr:nvSpPr>
      <xdr:spPr bwMode="auto">
        <a:xfrm>
          <a:off x="533400" y="203835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76200</xdr:colOff>
      <xdr:row>59</xdr:row>
      <xdr:rowOff>85725</xdr:rowOff>
    </xdr:from>
    <xdr:to>
      <xdr:col>6</xdr:col>
      <xdr:colOff>238125</xdr:colOff>
      <xdr:row>62</xdr:row>
      <xdr:rowOff>161925</xdr:rowOff>
    </xdr:to>
    <xdr:sp macro="" textlink="">
      <xdr:nvSpPr>
        <xdr:cNvPr id="12" name="Rectangle 4"/>
        <xdr:cNvSpPr>
          <a:spLocks noChangeArrowheads="1"/>
        </xdr:cNvSpPr>
      </xdr:nvSpPr>
      <xdr:spPr bwMode="auto">
        <a:xfrm>
          <a:off x="581025" y="105537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283845</xdr:colOff>
      <xdr:row>4</xdr:row>
      <xdr:rowOff>47625</xdr:rowOff>
    </xdr:from>
    <xdr:to>
      <xdr:col>6</xdr:col>
      <xdr:colOff>449595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59</xdr:row>
      <xdr:rowOff>66675</xdr:rowOff>
    </xdr:from>
    <xdr:to>
      <xdr:col>6</xdr:col>
      <xdr:colOff>400065</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66675</xdr:rowOff>
    </xdr:from>
    <xdr:to>
      <xdr:col>6</xdr:col>
      <xdr:colOff>350488</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167</xdr:row>
      <xdr:rowOff>76200</xdr:rowOff>
    </xdr:from>
    <xdr:to>
      <xdr:col>6</xdr:col>
      <xdr:colOff>371490</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283845</xdr:colOff>
      <xdr:row>4</xdr:row>
      <xdr:rowOff>47625</xdr:rowOff>
    </xdr:from>
    <xdr:to>
      <xdr:col>6</xdr:col>
      <xdr:colOff>449595</xdr:colOff>
      <xdr:row>7</xdr:row>
      <xdr:rowOff>123825</xdr:rowOff>
    </xdr:to>
    <xdr:sp macro="" textlink="">
      <xdr:nvSpPr>
        <xdr:cNvPr id="6" name="Rectangle 4"/>
        <xdr:cNvSpPr>
          <a:spLocks noChangeArrowheads="1"/>
        </xdr:cNvSpPr>
      </xdr:nvSpPr>
      <xdr:spPr bwMode="auto">
        <a:xfrm>
          <a:off x="788670" y="5619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59</xdr:row>
      <xdr:rowOff>66675</xdr:rowOff>
    </xdr:from>
    <xdr:to>
      <xdr:col>6</xdr:col>
      <xdr:colOff>400065</xdr:colOff>
      <xdr:row>62</xdr:row>
      <xdr:rowOff>142875</xdr:rowOff>
    </xdr:to>
    <xdr:sp macro="" textlink="">
      <xdr:nvSpPr>
        <xdr:cNvPr id="7" name="Rectangle 4"/>
        <xdr:cNvSpPr>
          <a:spLocks noChangeArrowheads="1"/>
        </xdr:cNvSpPr>
      </xdr:nvSpPr>
      <xdr:spPr bwMode="auto">
        <a:xfrm>
          <a:off x="748665" y="10534650"/>
          <a:ext cx="26803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66675</xdr:rowOff>
    </xdr:from>
    <xdr:to>
      <xdr:col>6</xdr:col>
      <xdr:colOff>350488</xdr:colOff>
      <xdr:row>116</xdr:row>
      <xdr:rowOff>142875</xdr:rowOff>
    </xdr:to>
    <xdr:sp macro="" textlink="">
      <xdr:nvSpPr>
        <xdr:cNvPr id="8" name="Rectangle 4"/>
        <xdr:cNvSpPr>
          <a:spLocks noChangeArrowheads="1"/>
        </xdr:cNvSpPr>
      </xdr:nvSpPr>
      <xdr:spPr bwMode="auto">
        <a:xfrm>
          <a:off x="699135" y="2030730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167</xdr:row>
      <xdr:rowOff>76200</xdr:rowOff>
    </xdr:from>
    <xdr:to>
      <xdr:col>6</xdr:col>
      <xdr:colOff>371490</xdr:colOff>
      <xdr:row>170</xdr:row>
      <xdr:rowOff>152400</xdr:rowOff>
    </xdr:to>
    <xdr:sp macro="" textlink="">
      <xdr:nvSpPr>
        <xdr:cNvPr id="9" name="Rectangle 4"/>
        <xdr:cNvSpPr>
          <a:spLocks noChangeArrowheads="1"/>
        </xdr:cNvSpPr>
      </xdr:nvSpPr>
      <xdr:spPr bwMode="auto">
        <a:xfrm>
          <a:off x="710565" y="301085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180975</xdr:colOff>
      <xdr:row>59</xdr:row>
      <xdr:rowOff>57150</xdr:rowOff>
    </xdr:from>
    <xdr:to>
      <xdr:col>6</xdr:col>
      <xdr:colOff>342900</xdr:colOff>
      <xdr:row>62</xdr:row>
      <xdr:rowOff>133350</xdr:rowOff>
    </xdr:to>
    <xdr:sp macro="" textlink="">
      <xdr:nvSpPr>
        <xdr:cNvPr id="10" name="Rectangle 4"/>
        <xdr:cNvSpPr>
          <a:spLocks noChangeArrowheads="1"/>
        </xdr:cNvSpPr>
      </xdr:nvSpPr>
      <xdr:spPr bwMode="auto">
        <a:xfrm>
          <a:off x="685800" y="105251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57150</xdr:rowOff>
    </xdr:from>
    <xdr:to>
      <xdr:col>6</xdr:col>
      <xdr:colOff>295275</xdr:colOff>
      <xdr:row>116</xdr:row>
      <xdr:rowOff>133350</xdr:rowOff>
    </xdr:to>
    <xdr:sp macro="" textlink="">
      <xdr:nvSpPr>
        <xdr:cNvPr id="11" name="Rectangle 4"/>
        <xdr:cNvSpPr>
          <a:spLocks noChangeArrowheads="1"/>
        </xdr:cNvSpPr>
      </xdr:nvSpPr>
      <xdr:spPr bwMode="auto">
        <a:xfrm>
          <a:off x="638175" y="202977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142875</xdr:colOff>
      <xdr:row>167</xdr:row>
      <xdr:rowOff>66675</xdr:rowOff>
    </xdr:from>
    <xdr:to>
      <xdr:col>6</xdr:col>
      <xdr:colOff>304800</xdr:colOff>
      <xdr:row>170</xdr:row>
      <xdr:rowOff>142875</xdr:rowOff>
    </xdr:to>
    <xdr:sp macro="" textlink="">
      <xdr:nvSpPr>
        <xdr:cNvPr id="12"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283845</xdr:colOff>
      <xdr:row>4</xdr:row>
      <xdr:rowOff>47625</xdr:rowOff>
    </xdr:from>
    <xdr:to>
      <xdr:col>6</xdr:col>
      <xdr:colOff>449595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59</xdr:row>
      <xdr:rowOff>66675</xdr:rowOff>
    </xdr:from>
    <xdr:to>
      <xdr:col>6</xdr:col>
      <xdr:colOff>400065</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66675</xdr:rowOff>
    </xdr:from>
    <xdr:to>
      <xdr:col>6</xdr:col>
      <xdr:colOff>350488</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167</xdr:row>
      <xdr:rowOff>76200</xdr:rowOff>
    </xdr:from>
    <xdr:to>
      <xdr:col>6</xdr:col>
      <xdr:colOff>371490</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283845</xdr:colOff>
      <xdr:row>4</xdr:row>
      <xdr:rowOff>47625</xdr:rowOff>
    </xdr:from>
    <xdr:to>
      <xdr:col>6</xdr:col>
      <xdr:colOff>449595</xdr:colOff>
      <xdr:row>7</xdr:row>
      <xdr:rowOff>123825</xdr:rowOff>
    </xdr:to>
    <xdr:sp macro="" textlink="">
      <xdr:nvSpPr>
        <xdr:cNvPr id="6" name="Rectangle 4"/>
        <xdr:cNvSpPr>
          <a:spLocks noChangeArrowheads="1"/>
        </xdr:cNvSpPr>
      </xdr:nvSpPr>
      <xdr:spPr bwMode="auto">
        <a:xfrm>
          <a:off x="788670" y="5619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59</xdr:row>
      <xdr:rowOff>66675</xdr:rowOff>
    </xdr:from>
    <xdr:to>
      <xdr:col>6</xdr:col>
      <xdr:colOff>400065</xdr:colOff>
      <xdr:row>62</xdr:row>
      <xdr:rowOff>142875</xdr:rowOff>
    </xdr:to>
    <xdr:sp macro="" textlink="">
      <xdr:nvSpPr>
        <xdr:cNvPr id="7" name="Rectangle 4"/>
        <xdr:cNvSpPr>
          <a:spLocks noChangeArrowheads="1"/>
        </xdr:cNvSpPr>
      </xdr:nvSpPr>
      <xdr:spPr bwMode="auto">
        <a:xfrm>
          <a:off x="748665" y="10534650"/>
          <a:ext cx="26803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194310</xdr:colOff>
      <xdr:row>113</xdr:row>
      <xdr:rowOff>66675</xdr:rowOff>
    </xdr:from>
    <xdr:to>
      <xdr:col>6</xdr:col>
      <xdr:colOff>350488</xdr:colOff>
      <xdr:row>116</xdr:row>
      <xdr:rowOff>142875</xdr:rowOff>
    </xdr:to>
    <xdr:sp macro="" textlink="">
      <xdr:nvSpPr>
        <xdr:cNvPr id="8" name="Rectangle 4"/>
        <xdr:cNvSpPr>
          <a:spLocks noChangeArrowheads="1"/>
        </xdr:cNvSpPr>
      </xdr:nvSpPr>
      <xdr:spPr bwMode="auto">
        <a:xfrm>
          <a:off x="699135" y="20307300"/>
          <a:ext cx="2680303"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167</xdr:row>
      <xdr:rowOff>76200</xdr:rowOff>
    </xdr:from>
    <xdr:to>
      <xdr:col>6</xdr:col>
      <xdr:colOff>371490</xdr:colOff>
      <xdr:row>170</xdr:row>
      <xdr:rowOff>152400</xdr:rowOff>
    </xdr:to>
    <xdr:sp macro="" textlink="">
      <xdr:nvSpPr>
        <xdr:cNvPr id="9" name="Rectangle 4"/>
        <xdr:cNvSpPr>
          <a:spLocks noChangeArrowheads="1"/>
        </xdr:cNvSpPr>
      </xdr:nvSpPr>
      <xdr:spPr bwMode="auto">
        <a:xfrm>
          <a:off x="710565" y="3012757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180975</xdr:colOff>
      <xdr:row>59</xdr:row>
      <xdr:rowOff>57150</xdr:rowOff>
    </xdr:from>
    <xdr:to>
      <xdr:col>6</xdr:col>
      <xdr:colOff>342900</xdr:colOff>
      <xdr:row>62</xdr:row>
      <xdr:rowOff>133350</xdr:rowOff>
    </xdr:to>
    <xdr:sp macro="" textlink="">
      <xdr:nvSpPr>
        <xdr:cNvPr id="10" name="Rectangle 4"/>
        <xdr:cNvSpPr>
          <a:spLocks noChangeArrowheads="1"/>
        </xdr:cNvSpPr>
      </xdr:nvSpPr>
      <xdr:spPr bwMode="auto">
        <a:xfrm>
          <a:off x="685800" y="1052512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133350</xdr:colOff>
      <xdr:row>113</xdr:row>
      <xdr:rowOff>57150</xdr:rowOff>
    </xdr:from>
    <xdr:to>
      <xdr:col>6</xdr:col>
      <xdr:colOff>295275</xdr:colOff>
      <xdr:row>116</xdr:row>
      <xdr:rowOff>133350</xdr:rowOff>
    </xdr:to>
    <xdr:sp macro="" textlink="">
      <xdr:nvSpPr>
        <xdr:cNvPr id="11" name="Rectangle 4"/>
        <xdr:cNvSpPr>
          <a:spLocks noChangeArrowheads="1"/>
        </xdr:cNvSpPr>
      </xdr:nvSpPr>
      <xdr:spPr bwMode="auto">
        <a:xfrm>
          <a:off x="638175" y="20297775"/>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142875</xdr:colOff>
      <xdr:row>167</xdr:row>
      <xdr:rowOff>66675</xdr:rowOff>
    </xdr:from>
    <xdr:to>
      <xdr:col>6</xdr:col>
      <xdr:colOff>304800</xdr:colOff>
      <xdr:row>170</xdr:row>
      <xdr:rowOff>142875</xdr:rowOff>
    </xdr:to>
    <xdr:sp macro="" textlink="">
      <xdr:nvSpPr>
        <xdr:cNvPr id="12" name="Rectangle 4"/>
        <xdr:cNvSpPr>
          <a:spLocks noChangeArrowheads="1"/>
        </xdr:cNvSpPr>
      </xdr:nvSpPr>
      <xdr:spPr bwMode="auto">
        <a:xfrm>
          <a:off x="647700" y="3011805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159385</xdr:colOff>
      <xdr:row>115</xdr:row>
      <xdr:rowOff>139700</xdr:rowOff>
    </xdr:from>
    <xdr:to>
      <xdr:col>6</xdr:col>
      <xdr:colOff>325067</xdr:colOff>
      <xdr:row>119</xdr:row>
      <xdr:rowOff>25400</xdr:rowOff>
    </xdr:to>
    <xdr:sp macro="" textlink="">
      <xdr:nvSpPr>
        <xdr:cNvPr id="8" name="Rectangle 4"/>
        <xdr:cNvSpPr>
          <a:spLocks noChangeArrowheads="1"/>
        </xdr:cNvSpPr>
      </xdr:nvSpPr>
      <xdr:spPr bwMode="auto">
        <a:xfrm>
          <a:off x="806450" y="20015200"/>
          <a:ext cx="2701925" cy="5842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0"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1"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2"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3"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4"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159385</xdr:colOff>
      <xdr:row>115</xdr:row>
      <xdr:rowOff>139700</xdr:rowOff>
    </xdr:from>
    <xdr:to>
      <xdr:col>6</xdr:col>
      <xdr:colOff>325067</xdr:colOff>
      <xdr:row>119</xdr:row>
      <xdr:rowOff>25400</xdr:rowOff>
    </xdr:to>
    <xdr:sp macro="" textlink="">
      <xdr:nvSpPr>
        <xdr:cNvPr id="15" name="Rectangle 4"/>
        <xdr:cNvSpPr>
          <a:spLocks noChangeArrowheads="1"/>
        </xdr:cNvSpPr>
      </xdr:nvSpPr>
      <xdr:spPr bwMode="auto">
        <a:xfrm>
          <a:off x="807085" y="20742275"/>
          <a:ext cx="2689807"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6"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165750</xdr:colOff>
      <xdr:row>8</xdr:row>
      <xdr:rowOff>76200</xdr:rowOff>
    </xdr:to>
    <xdr:sp macro="" textlink="">
      <xdr:nvSpPr>
        <xdr:cNvPr id="6"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7"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8"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9"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165750</xdr:colOff>
      <xdr:row>8</xdr:row>
      <xdr:rowOff>76200</xdr:rowOff>
    </xdr:to>
    <xdr:sp macro="" textlink="">
      <xdr:nvSpPr>
        <xdr:cNvPr id="10" name="Rectangle 4"/>
        <xdr:cNvSpPr>
          <a:spLocks noChangeArrowheads="1"/>
        </xdr:cNvSpPr>
      </xdr:nvSpPr>
      <xdr:spPr bwMode="auto">
        <a:xfrm>
          <a:off x="504825" y="6953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11" name="Rectangle 4"/>
        <xdr:cNvSpPr>
          <a:spLocks noChangeArrowheads="1"/>
        </xdr:cNvSpPr>
      </xdr:nvSpPr>
      <xdr:spPr bwMode="auto">
        <a:xfrm>
          <a:off x="720090" y="106299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12" name="Rectangle 4"/>
        <xdr:cNvSpPr>
          <a:spLocks noChangeArrowheads="1"/>
        </xdr:cNvSpPr>
      </xdr:nvSpPr>
      <xdr:spPr bwMode="auto">
        <a:xfrm>
          <a:off x="554355" y="203549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13" name="Rectangle 4"/>
        <xdr:cNvSpPr>
          <a:spLocks noChangeArrowheads="1"/>
        </xdr:cNvSpPr>
      </xdr:nvSpPr>
      <xdr:spPr bwMode="auto">
        <a:xfrm>
          <a:off x="592455" y="30139005"/>
          <a:ext cx="2682266" cy="626768"/>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161925</xdr:rowOff>
    </xdr:from>
    <xdr:to>
      <xdr:col>6</xdr:col>
      <xdr:colOff>323850</xdr:colOff>
      <xdr:row>63</xdr:row>
      <xdr:rowOff>57150</xdr:rowOff>
    </xdr:to>
    <xdr:sp macro="" textlink="">
      <xdr:nvSpPr>
        <xdr:cNvPr id="14" name="Rectangle 4"/>
        <xdr:cNvSpPr>
          <a:spLocks noChangeArrowheads="1"/>
        </xdr:cNvSpPr>
      </xdr:nvSpPr>
      <xdr:spPr bwMode="auto">
        <a:xfrm>
          <a:off x="666750" y="106299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0</xdr:col>
      <xdr:colOff>495300</xdr:colOff>
      <xdr:row>113</xdr:row>
      <xdr:rowOff>104775</xdr:rowOff>
    </xdr:from>
    <xdr:to>
      <xdr:col>6</xdr:col>
      <xdr:colOff>152400</xdr:colOff>
      <xdr:row>117</xdr:row>
      <xdr:rowOff>0</xdr:rowOff>
    </xdr:to>
    <xdr:sp macro="" textlink="">
      <xdr:nvSpPr>
        <xdr:cNvPr id="15" name="Rectangle 4"/>
        <xdr:cNvSpPr>
          <a:spLocks noChangeArrowheads="1"/>
        </xdr:cNvSpPr>
      </xdr:nvSpPr>
      <xdr:spPr bwMode="auto">
        <a:xfrm>
          <a:off x="495300"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28575</xdr:colOff>
      <xdr:row>167</xdr:row>
      <xdr:rowOff>123825</xdr:rowOff>
    </xdr:from>
    <xdr:to>
      <xdr:col>6</xdr:col>
      <xdr:colOff>190500</xdr:colOff>
      <xdr:row>171</xdr:row>
      <xdr:rowOff>19050</xdr:rowOff>
    </xdr:to>
    <xdr:sp macro="" textlink="">
      <xdr:nvSpPr>
        <xdr:cNvPr id="16" name="Rectangle 4"/>
        <xdr:cNvSpPr>
          <a:spLocks noChangeArrowheads="1"/>
        </xdr:cNvSpPr>
      </xdr:nvSpPr>
      <xdr:spPr bwMode="auto">
        <a:xfrm>
          <a:off x="533400" y="301371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165750</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165750</xdr:colOff>
      <xdr:row>8</xdr:row>
      <xdr:rowOff>76200</xdr:rowOff>
    </xdr:to>
    <xdr:sp macro="" textlink="">
      <xdr:nvSpPr>
        <xdr:cNvPr id="6" name="Rectangle 4"/>
        <xdr:cNvSpPr>
          <a:spLocks noChangeArrowheads="1"/>
        </xdr:cNvSpPr>
      </xdr:nvSpPr>
      <xdr:spPr bwMode="auto">
        <a:xfrm>
          <a:off x="504825" y="6953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7" name="Rectangle 4"/>
        <xdr:cNvSpPr>
          <a:spLocks noChangeArrowheads="1"/>
        </xdr:cNvSpPr>
      </xdr:nvSpPr>
      <xdr:spPr bwMode="auto">
        <a:xfrm>
          <a:off x="720090" y="106299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8" name="Rectangle 4"/>
        <xdr:cNvSpPr>
          <a:spLocks noChangeArrowheads="1"/>
        </xdr:cNvSpPr>
      </xdr:nvSpPr>
      <xdr:spPr bwMode="auto">
        <a:xfrm>
          <a:off x="554355" y="203549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9" name="Rectangle 4"/>
        <xdr:cNvSpPr>
          <a:spLocks noChangeArrowheads="1"/>
        </xdr:cNvSpPr>
      </xdr:nvSpPr>
      <xdr:spPr bwMode="auto">
        <a:xfrm>
          <a:off x="592455" y="30139005"/>
          <a:ext cx="2682266" cy="626768"/>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161925</xdr:rowOff>
    </xdr:from>
    <xdr:to>
      <xdr:col>6</xdr:col>
      <xdr:colOff>323850</xdr:colOff>
      <xdr:row>63</xdr:row>
      <xdr:rowOff>57150</xdr:rowOff>
    </xdr:to>
    <xdr:sp macro="" textlink="">
      <xdr:nvSpPr>
        <xdr:cNvPr id="10" name="Rectangle 4"/>
        <xdr:cNvSpPr>
          <a:spLocks noChangeArrowheads="1"/>
        </xdr:cNvSpPr>
      </xdr:nvSpPr>
      <xdr:spPr bwMode="auto">
        <a:xfrm>
          <a:off x="666750" y="106299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0</xdr:col>
      <xdr:colOff>495300</xdr:colOff>
      <xdr:row>113</xdr:row>
      <xdr:rowOff>104775</xdr:rowOff>
    </xdr:from>
    <xdr:to>
      <xdr:col>6</xdr:col>
      <xdr:colOff>152400</xdr:colOff>
      <xdr:row>117</xdr:row>
      <xdr:rowOff>0</xdr:rowOff>
    </xdr:to>
    <xdr:sp macro="" textlink="">
      <xdr:nvSpPr>
        <xdr:cNvPr id="11" name="Rectangle 4"/>
        <xdr:cNvSpPr>
          <a:spLocks noChangeArrowheads="1"/>
        </xdr:cNvSpPr>
      </xdr:nvSpPr>
      <xdr:spPr bwMode="auto">
        <a:xfrm>
          <a:off x="495300"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28575</xdr:colOff>
      <xdr:row>167</xdr:row>
      <xdr:rowOff>123825</xdr:rowOff>
    </xdr:from>
    <xdr:to>
      <xdr:col>6</xdr:col>
      <xdr:colOff>190500</xdr:colOff>
      <xdr:row>171</xdr:row>
      <xdr:rowOff>19050</xdr:rowOff>
    </xdr:to>
    <xdr:sp macro="" textlink="">
      <xdr:nvSpPr>
        <xdr:cNvPr id="12" name="Rectangle 4"/>
        <xdr:cNvSpPr>
          <a:spLocks noChangeArrowheads="1"/>
        </xdr:cNvSpPr>
      </xdr:nvSpPr>
      <xdr:spPr bwMode="auto">
        <a:xfrm>
          <a:off x="533400" y="301371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165750</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165750</xdr:colOff>
      <xdr:row>8</xdr:row>
      <xdr:rowOff>76200</xdr:rowOff>
    </xdr:to>
    <xdr:sp macro="" textlink="">
      <xdr:nvSpPr>
        <xdr:cNvPr id="8"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9"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10"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11"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165750</xdr:colOff>
      <xdr:row>8</xdr:row>
      <xdr:rowOff>76200</xdr:rowOff>
    </xdr:to>
    <xdr:sp macro="" textlink="">
      <xdr:nvSpPr>
        <xdr:cNvPr id="12" name="Rectangle 4"/>
        <xdr:cNvSpPr>
          <a:spLocks noChangeArrowheads="1"/>
        </xdr:cNvSpPr>
      </xdr:nvSpPr>
      <xdr:spPr bwMode="auto">
        <a:xfrm>
          <a:off x="504825" y="6953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13" name="Rectangle 4"/>
        <xdr:cNvSpPr>
          <a:spLocks noChangeArrowheads="1"/>
        </xdr:cNvSpPr>
      </xdr:nvSpPr>
      <xdr:spPr bwMode="auto">
        <a:xfrm>
          <a:off x="720090" y="106299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14" name="Rectangle 4"/>
        <xdr:cNvSpPr>
          <a:spLocks noChangeArrowheads="1"/>
        </xdr:cNvSpPr>
      </xdr:nvSpPr>
      <xdr:spPr bwMode="auto">
        <a:xfrm>
          <a:off x="554355" y="203549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15" name="Rectangle 4"/>
        <xdr:cNvSpPr>
          <a:spLocks noChangeArrowheads="1"/>
        </xdr:cNvSpPr>
      </xdr:nvSpPr>
      <xdr:spPr bwMode="auto">
        <a:xfrm>
          <a:off x="592455" y="30139005"/>
          <a:ext cx="2682266" cy="626768"/>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165750</xdr:colOff>
      <xdr:row>8</xdr:row>
      <xdr:rowOff>76200</xdr:rowOff>
    </xdr:to>
    <xdr:sp macro="" textlink="">
      <xdr:nvSpPr>
        <xdr:cNvPr id="16" name="Rectangle 4"/>
        <xdr:cNvSpPr>
          <a:spLocks noChangeArrowheads="1"/>
        </xdr:cNvSpPr>
      </xdr:nvSpPr>
      <xdr:spPr bwMode="auto">
        <a:xfrm>
          <a:off x="504825" y="6953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215265</xdr:colOff>
      <xdr:row>59</xdr:row>
      <xdr:rowOff>161925</xdr:rowOff>
    </xdr:from>
    <xdr:to>
      <xdr:col>6</xdr:col>
      <xdr:colOff>381015</xdr:colOff>
      <xdr:row>63</xdr:row>
      <xdr:rowOff>57150</xdr:rowOff>
    </xdr:to>
    <xdr:sp macro="" textlink="">
      <xdr:nvSpPr>
        <xdr:cNvPr id="17" name="Rectangle 4"/>
        <xdr:cNvSpPr>
          <a:spLocks noChangeArrowheads="1"/>
        </xdr:cNvSpPr>
      </xdr:nvSpPr>
      <xdr:spPr bwMode="auto">
        <a:xfrm>
          <a:off x="720090" y="1062990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49530</xdr:colOff>
      <xdr:row>113</xdr:row>
      <xdr:rowOff>114300</xdr:rowOff>
    </xdr:from>
    <xdr:to>
      <xdr:col>6</xdr:col>
      <xdr:colOff>215280</xdr:colOff>
      <xdr:row>117</xdr:row>
      <xdr:rowOff>9525</xdr:rowOff>
    </xdr:to>
    <xdr:sp macro="" textlink="">
      <xdr:nvSpPr>
        <xdr:cNvPr id="18" name="Rectangle 4"/>
        <xdr:cNvSpPr>
          <a:spLocks noChangeArrowheads="1"/>
        </xdr:cNvSpPr>
      </xdr:nvSpPr>
      <xdr:spPr bwMode="auto">
        <a:xfrm>
          <a:off x="554355" y="20354925"/>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87630</xdr:colOff>
      <xdr:row>167</xdr:row>
      <xdr:rowOff>125730</xdr:rowOff>
    </xdr:from>
    <xdr:to>
      <xdr:col>6</xdr:col>
      <xdr:colOff>245771</xdr:colOff>
      <xdr:row>171</xdr:row>
      <xdr:rowOff>28598</xdr:rowOff>
    </xdr:to>
    <xdr:sp macro="" textlink="">
      <xdr:nvSpPr>
        <xdr:cNvPr id="19" name="Rectangle 4"/>
        <xdr:cNvSpPr>
          <a:spLocks noChangeArrowheads="1"/>
        </xdr:cNvSpPr>
      </xdr:nvSpPr>
      <xdr:spPr bwMode="auto">
        <a:xfrm>
          <a:off x="592455" y="30139005"/>
          <a:ext cx="2682266" cy="626768"/>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161925</xdr:rowOff>
    </xdr:from>
    <xdr:to>
      <xdr:col>6</xdr:col>
      <xdr:colOff>323850</xdr:colOff>
      <xdr:row>63</xdr:row>
      <xdr:rowOff>57150</xdr:rowOff>
    </xdr:to>
    <xdr:sp macro="" textlink="">
      <xdr:nvSpPr>
        <xdr:cNvPr id="20" name="Rectangle 4"/>
        <xdr:cNvSpPr>
          <a:spLocks noChangeArrowheads="1"/>
        </xdr:cNvSpPr>
      </xdr:nvSpPr>
      <xdr:spPr bwMode="auto">
        <a:xfrm>
          <a:off x="666750" y="106299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0</xdr:col>
      <xdr:colOff>495300</xdr:colOff>
      <xdr:row>113</xdr:row>
      <xdr:rowOff>104775</xdr:rowOff>
    </xdr:from>
    <xdr:to>
      <xdr:col>6</xdr:col>
      <xdr:colOff>152400</xdr:colOff>
      <xdr:row>117</xdr:row>
      <xdr:rowOff>0</xdr:rowOff>
    </xdr:to>
    <xdr:sp macro="" textlink="">
      <xdr:nvSpPr>
        <xdr:cNvPr id="21" name="Rectangle 4"/>
        <xdr:cNvSpPr>
          <a:spLocks noChangeArrowheads="1"/>
        </xdr:cNvSpPr>
      </xdr:nvSpPr>
      <xdr:spPr bwMode="auto">
        <a:xfrm>
          <a:off x="495300"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28575</xdr:colOff>
      <xdr:row>167</xdr:row>
      <xdr:rowOff>123825</xdr:rowOff>
    </xdr:from>
    <xdr:to>
      <xdr:col>6</xdr:col>
      <xdr:colOff>190500</xdr:colOff>
      <xdr:row>171</xdr:row>
      <xdr:rowOff>19050</xdr:rowOff>
    </xdr:to>
    <xdr:sp macro="" textlink="">
      <xdr:nvSpPr>
        <xdr:cNvPr id="22" name="Rectangle 4"/>
        <xdr:cNvSpPr>
          <a:spLocks noChangeArrowheads="1"/>
        </xdr:cNvSpPr>
      </xdr:nvSpPr>
      <xdr:spPr bwMode="auto">
        <a:xfrm>
          <a:off x="533400" y="301371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161925</xdr:colOff>
      <xdr:row>59</xdr:row>
      <xdr:rowOff>161925</xdr:rowOff>
    </xdr:from>
    <xdr:to>
      <xdr:col>6</xdr:col>
      <xdr:colOff>323850</xdr:colOff>
      <xdr:row>63</xdr:row>
      <xdr:rowOff>57150</xdr:rowOff>
    </xdr:to>
    <xdr:sp macro="" textlink="">
      <xdr:nvSpPr>
        <xdr:cNvPr id="23" name="Rectangle 4"/>
        <xdr:cNvSpPr>
          <a:spLocks noChangeArrowheads="1"/>
        </xdr:cNvSpPr>
      </xdr:nvSpPr>
      <xdr:spPr bwMode="auto">
        <a:xfrm>
          <a:off x="666750" y="106299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0</xdr:col>
      <xdr:colOff>495300</xdr:colOff>
      <xdr:row>113</xdr:row>
      <xdr:rowOff>104775</xdr:rowOff>
    </xdr:from>
    <xdr:to>
      <xdr:col>6</xdr:col>
      <xdr:colOff>152400</xdr:colOff>
      <xdr:row>117</xdr:row>
      <xdr:rowOff>0</xdr:rowOff>
    </xdr:to>
    <xdr:sp macro="" textlink="">
      <xdr:nvSpPr>
        <xdr:cNvPr id="24" name="Rectangle 4"/>
        <xdr:cNvSpPr>
          <a:spLocks noChangeArrowheads="1"/>
        </xdr:cNvSpPr>
      </xdr:nvSpPr>
      <xdr:spPr bwMode="auto">
        <a:xfrm>
          <a:off x="495300" y="203454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28575</xdr:colOff>
      <xdr:row>167</xdr:row>
      <xdr:rowOff>123825</xdr:rowOff>
    </xdr:from>
    <xdr:to>
      <xdr:col>6</xdr:col>
      <xdr:colOff>190500</xdr:colOff>
      <xdr:row>171</xdr:row>
      <xdr:rowOff>19050</xdr:rowOff>
    </xdr:to>
    <xdr:sp macro="" textlink="">
      <xdr:nvSpPr>
        <xdr:cNvPr id="25" name="Rectangle 4"/>
        <xdr:cNvSpPr>
          <a:spLocks noChangeArrowheads="1"/>
        </xdr:cNvSpPr>
      </xdr:nvSpPr>
      <xdr:spPr bwMode="auto">
        <a:xfrm>
          <a:off x="533400" y="30137100"/>
          <a:ext cx="2686050" cy="6191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0"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1"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12"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3"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4"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5"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16"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7"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0"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1"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12"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3"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1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14"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15"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16"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17" name="Rectangle 4"/>
        <xdr:cNvSpPr>
          <a:spLocks noChangeArrowheads="1"/>
        </xdr:cNvSpPr>
      </xdr:nvSpPr>
      <xdr:spPr bwMode="auto">
        <a:xfrm>
          <a:off x="891540" y="302799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428640</xdr:colOff>
      <xdr:row>63</xdr:row>
      <xdr:rowOff>9525</xdr:rowOff>
    </xdr:to>
    <xdr:sp macro="" textlink="">
      <xdr:nvSpPr>
        <xdr:cNvPr id="7" name="Rectangle 4"/>
        <xdr:cNvSpPr>
          <a:spLocks noChangeArrowheads="1"/>
        </xdr:cNvSpPr>
      </xdr:nvSpPr>
      <xdr:spPr bwMode="auto">
        <a:xfrm>
          <a:off x="910590" y="10620375"/>
          <a:ext cx="2689875"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371475</xdr:colOff>
      <xdr:row>63</xdr:row>
      <xdr:rowOff>0</xdr:rowOff>
    </xdr:to>
    <xdr:sp macro="" textlink="">
      <xdr:nvSpPr>
        <xdr:cNvPr id="10" name="Rectangle 4"/>
        <xdr:cNvSpPr>
          <a:spLocks noChangeArrowheads="1"/>
        </xdr:cNvSpPr>
      </xdr:nvSpPr>
      <xdr:spPr bwMode="auto">
        <a:xfrm>
          <a:off x="857250" y="10610850"/>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9525</xdr:rowOff>
    </xdr:from>
    <xdr:to>
      <xdr:col>6</xdr:col>
      <xdr:colOff>333375</xdr:colOff>
      <xdr:row>171</xdr:row>
      <xdr:rowOff>76200</xdr:rowOff>
    </xdr:to>
    <xdr:sp macro="" textlink="">
      <xdr:nvSpPr>
        <xdr:cNvPr id="12" name="Rectangle 4"/>
        <xdr:cNvSpPr>
          <a:spLocks noChangeArrowheads="1"/>
        </xdr:cNvSpPr>
      </xdr:nvSpPr>
      <xdr:spPr bwMode="auto">
        <a:xfrm>
          <a:off x="819150" y="30203775"/>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205740</xdr:colOff>
      <xdr:row>4</xdr:row>
      <xdr:rowOff>87630</xdr:rowOff>
    </xdr:from>
    <xdr:to>
      <xdr:col>6</xdr:col>
      <xdr:colOff>371490</xdr:colOff>
      <xdr:row>7</xdr:row>
      <xdr:rowOff>163830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281940</xdr:colOff>
      <xdr:row>60</xdr:row>
      <xdr:rowOff>0</xdr:rowOff>
    </xdr:from>
    <xdr:to>
      <xdr:col>6</xdr:col>
      <xdr:colOff>430536</xdr:colOff>
      <xdr:row>63</xdr:row>
      <xdr:rowOff>38100</xdr:rowOff>
    </xdr:to>
    <xdr:sp macro="" textlink="">
      <xdr:nvSpPr>
        <xdr:cNvPr id="3" name="Rectangle 4"/>
        <xdr:cNvSpPr>
          <a:spLocks noChangeArrowheads="1"/>
        </xdr:cNvSpPr>
      </xdr:nvSpPr>
      <xdr:spPr bwMode="auto">
        <a:xfrm>
          <a:off x="923925" y="10648950"/>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205740</xdr:colOff>
      <xdr:row>4</xdr:row>
      <xdr:rowOff>87630</xdr:rowOff>
    </xdr:from>
    <xdr:to>
      <xdr:col>6</xdr:col>
      <xdr:colOff>371490</xdr:colOff>
      <xdr:row>7</xdr:row>
      <xdr:rowOff>163830</xdr:rowOff>
    </xdr:to>
    <xdr:sp macro="" textlink="">
      <xdr:nvSpPr>
        <xdr:cNvPr id="6" name="Rectangle 4"/>
        <xdr:cNvSpPr>
          <a:spLocks noChangeArrowheads="1"/>
        </xdr:cNvSpPr>
      </xdr:nvSpPr>
      <xdr:spPr bwMode="auto">
        <a:xfrm>
          <a:off x="853440" y="601980"/>
          <a:ext cx="2689875"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281940</xdr:colOff>
      <xdr:row>60</xdr:row>
      <xdr:rowOff>0</xdr:rowOff>
    </xdr:from>
    <xdr:to>
      <xdr:col>6</xdr:col>
      <xdr:colOff>430536</xdr:colOff>
      <xdr:row>63</xdr:row>
      <xdr:rowOff>38100</xdr:rowOff>
    </xdr:to>
    <xdr:sp macro="" textlink="">
      <xdr:nvSpPr>
        <xdr:cNvPr id="7" name="Rectangle 4"/>
        <xdr:cNvSpPr>
          <a:spLocks noChangeArrowheads="1"/>
        </xdr:cNvSpPr>
      </xdr:nvSpPr>
      <xdr:spPr bwMode="auto">
        <a:xfrm>
          <a:off x="929640" y="10648950"/>
          <a:ext cx="2672721"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428640</xdr:colOff>
      <xdr:row>117</xdr:row>
      <xdr:rowOff>57150</xdr:rowOff>
    </xdr:to>
    <xdr:sp macro="" textlink="">
      <xdr:nvSpPr>
        <xdr:cNvPr id="8" name="Rectangle 4"/>
        <xdr:cNvSpPr>
          <a:spLocks noChangeArrowheads="1"/>
        </xdr:cNvSpPr>
      </xdr:nvSpPr>
      <xdr:spPr bwMode="auto">
        <a:xfrm>
          <a:off x="910590" y="20404455"/>
          <a:ext cx="2689875" cy="61722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243840</xdr:colOff>
      <xdr:row>168</xdr:row>
      <xdr:rowOff>9525</xdr:rowOff>
    </xdr:from>
    <xdr:to>
      <xdr:col>6</xdr:col>
      <xdr:colOff>400065</xdr:colOff>
      <xdr:row>171</xdr:row>
      <xdr:rowOff>76200</xdr:rowOff>
    </xdr:to>
    <xdr:sp macro="" textlink="">
      <xdr:nvSpPr>
        <xdr:cNvPr id="9" name="Rectangle 4"/>
        <xdr:cNvSpPr>
          <a:spLocks noChangeArrowheads="1"/>
        </xdr:cNvSpPr>
      </xdr:nvSpPr>
      <xdr:spPr bwMode="auto">
        <a:xfrm>
          <a:off x="891540" y="30203775"/>
          <a:ext cx="26803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2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219075</xdr:colOff>
      <xdr:row>59</xdr:row>
      <xdr:rowOff>171450</xdr:rowOff>
    </xdr:from>
    <xdr:to>
      <xdr:col>6</xdr:col>
      <xdr:colOff>381000</xdr:colOff>
      <xdr:row>63</xdr:row>
      <xdr:rowOff>28575</xdr:rowOff>
    </xdr:to>
    <xdr:sp macro="" textlink="">
      <xdr:nvSpPr>
        <xdr:cNvPr id="10" name="Rectangle 4"/>
        <xdr:cNvSpPr>
          <a:spLocks noChangeArrowheads="1"/>
        </xdr:cNvSpPr>
      </xdr:nvSpPr>
      <xdr:spPr bwMode="auto">
        <a:xfrm>
          <a:off x="866775" y="10639425"/>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371475</xdr:colOff>
      <xdr:row>117</xdr:row>
      <xdr:rowOff>47625</xdr:rowOff>
    </xdr:to>
    <xdr:sp macro="" textlink="">
      <xdr:nvSpPr>
        <xdr:cNvPr id="11" name="Rectangle 4"/>
        <xdr:cNvSpPr>
          <a:spLocks noChangeArrowheads="1"/>
        </xdr:cNvSpPr>
      </xdr:nvSpPr>
      <xdr:spPr bwMode="auto">
        <a:xfrm>
          <a:off x="857250" y="20402550"/>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9525</xdr:rowOff>
    </xdr:from>
    <xdr:to>
      <xdr:col>6</xdr:col>
      <xdr:colOff>333375</xdr:colOff>
      <xdr:row>171</xdr:row>
      <xdr:rowOff>76200</xdr:rowOff>
    </xdr:to>
    <xdr:sp macro="" textlink="">
      <xdr:nvSpPr>
        <xdr:cNvPr id="12" name="Rectangle 4"/>
        <xdr:cNvSpPr>
          <a:spLocks noChangeArrowheads="1"/>
        </xdr:cNvSpPr>
      </xdr:nvSpPr>
      <xdr:spPr bwMode="auto">
        <a:xfrm>
          <a:off x="819150" y="30203775"/>
          <a:ext cx="2686050" cy="6096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219075</xdr:colOff>
      <xdr:row>59</xdr:row>
      <xdr:rowOff>171450</xdr:rowOff>
    </xdr:from>
    <xdr:to>
      <xdr:col>6</xdr:col>
      <xdr:colOff>381000</xdr:colOff>
      <xdr:row>63</xdr:row>
      <xdr:rowOff>28575</xdr:rowOff>
    </xdr:to>
    <xdr:sp macro="" textlink="">
      <xdr:nvSpPr>
        <xdr:cNvPr id="13" name="Rectangle 4"/>
        <xdr:cNvSpPr>
          <a:spLocks noChangeArrowheads="1"/>
        </xdr:cNvSpPr>
      </xdr:nvSpPr>
      <xdr:spPr bwMode="auto">
        <a:xfrm>
          <a:off x="866775" y="10639425"/>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219075</xdr:colOff>
      <xdr:row>59</xdr:row>
      <xdr:rowOff>171450</xdr:rowOff>
    </xdr:from>
    <xdr:to>
      <xdr:col>6</xdr:col>
      <xdr:colOff>381000</xdr:colOff>
      <xdr:row>63</xdr:row>
      <xdr:rowOff>28575</xdr:rowOff>
    </xdr:to>
    <xdr:sp macro="" textlink="">
      <xdr:nvSpPr>
        <xdr:cNvPr id="14" name="Rectangle 4"/>
        <xdr:cNvSpPr>
          <a:spLocks noChangeArrowheads="1"/>
        </xdr:cNvSpPr>
      </xdr:nvSpPr>
      <xdr:spPr bwMode="auto">
        <a:xfrm>
          <a:off x="866775" y="10639425"/>
          <a:ext cx="2686050" cy="5810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213360</xdr:colOff>
      <xdr:row>4</xdr:row>
      <xdr:rowOff>95250</xdr:rowOff>
    </xdr:from>
    <xdr:to>
      <xdr:col>6</xdr:col>
      <xdr:colOff>379087</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428617</xdr:colOff>
      <xdr:row>63</xdr:row>
      <xdr:rowOff>1947</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428617</xdr:colOff>
      <xdr:row>117</xdr:row>
      <xdr:rowOff>47637</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234315</xdr:colOff>
      <xdr:row>168</xdr:row>
      <xdr:rowOff>1905</xdr:rowOff>
    </xdr:from>
    <xdr:to>
      <xdr:col>6</xdr:col>
      <xdr:colOff>407723</xdr:colOff>
      <xdr:row>171</xdr:row>
      <xdr:rowOff>76273</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213360</xdr:colOff>
      <xdr:row>4</xdr:row>
      <xdr:rowOff>95250</xdr:rowOff>
    </xdr:from>
    <xdr:to>
      <xdr:col>6</xdr:col>
      <xdr:colOff>379087</xdr:colOff>
      <xdr:row>7</xdr:row>
      <xdr:rowOff>171450</xdr:rowOff>
    </xdr:to>
    <xdr:sp macro="" textlink="">
      <xdr:nvSpPr>
        <xdr:cNvPr id="6" name="Rectangle 4"/>
        <xdr:cNvSpPr>
          <a:spLocks noChangeArrowheads="1"/>
        </xdr:cNvSpPr>
      </xdr:nvSpPr>
      <xdr:spPr bwMode="auto">
        <a:xfrm>
          <a:off x="861060" y="609600"/>
          <a:ext cx="2689852"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59</xdr:row>
      <xdr:rowOff>152400</xdr:rowOff>
    </xdr:from>
    <xdr:to>
      <xdr:col>6</xdr:col>
      <xdr:colOff>428617</xdr:colOff>
      <xdr:row>63</xdr:row>
      <xdr:rowOff>1947</xdr:rowOff>
    </xdr:to>
    <xdr:sp macro="" textlink="">
      <xdr:nvSpPr>
        <xdr:cNvPr id="7" name="Rectangle 4"/>
        <xdr:cNvSpPr>
          <a:spLocks noChangeArrowheads="1"/>
        </xdr:cNvSpPr>
      </xdr:nvSpPr>
      <xdr:spPr bwMode="auto">
        <a:xfrm>
          <a:off x="910590" y="10620375"/>
          <a:ext cx="2689852" cy="573447"/>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262890</xdr:colOff>
      <xdr:row>113</xdr:row>
      <xdr:rowOff>163830</xdr:rowOff>
    </xdr:from>
    <xdr:to>
      <xdr:col>6</xdr:col>
      <xdr:colOff>428617</xdr:colOff>
      <xdr:row>117</xdr:row>
      <xdr:rowOff>47637</xdr:rowOff>
    </xdr:to>
    <xdr:sp macro="" textlink="">
      <xdr:nvSpPr>
        <xdr:cNvPr id="8" name="Rectangle 4"/>
        <xdr:cNvSpPr>
          <a:spLocks noChangeArrowheads="1"/>
        </xdr:cNvSpPr>
      </xdr:nvSpPr>
      <xdr:spPr bwMode="auto">
        <a:xfrm>
          <a:off x="910590" y="20404455"/>
          <a:ext cx="2689852" cy="607707"/>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234315</xdr:colOff>
      <xdr:row>168</xdr:row>
      <xdr:rowOff>1905</xdr:rowOff>
    </xdr:from>
    <xdr:to>
      <xdr:col>6</xdr:col>
      <xdr:colOff>407723</xdr:colOff>
      <xdr:row>171</xdr:row>
      <xdr:rowOff>76273</xdr:rowOff>
    </xdr:to>
    <xdr:sp macro="" textlink="">
      <xdr:nvSpPr>
        <xdr:cNvPr id="9" name="Rectangle 4"/>
        <xdr:cNvSpPr>
          <a:spLocks noChangeArrowheads="1"/>
        </xdr:cNvSpPr>
      </xdr:nvSpPr>
      <xdr:spPr bwMode="auto">
        <a:xfrm>
          <a:off x="882015" y="30196155"/>
          <a:ext cx="2697533" cy="61729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59</xdr:row>
      <xdr:rowOff>142875</xdr:rowOff>
    </xdr:from>
    <xdr:to>
      <xdr:col>6</xdr:col>
      <xdr:colOff>355600</xdr:colOff>
      <xdr:row>63</xdr:row>
      <xdr:rowOff>25400</xdr:rowOff>
    </xdr:to>
    <xdr:sp macro="" textlink="">
      <xdr:nvSpPr>
        <xdr:cNvPr id="10" name="Rectangle 4"/>
        <xdr:cNvSpPr>
          <a:spLocks noChangeArrowheads="1"/>
        </xdr:cNvSpPr>
      </xdr:nvSpPr>
      <xdr:spPr bwMode="auto">
        <a:xfrm>
          <a:off x="857250" y="10610850"/>
          <a:ext cx="2670175" cy="606425"/>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209550</xdr:colOff>
      <xdr:row>113</xdr:row>
      <xdr:rowOff>161925</xdr:rowOff>
    </xdr:from>
    <xdr:to>
      <xdr:col>6</xdr:col>
      <xdr:colOff>355600</xdr:colOff>
      <xdr:row>117</xdr:row>
      <xdr:rowOff>73025</xdr:rowOff>
    </xdr:to>
    <xdr:sp macro="" textlink="">
      <xdr:nvSpPr>
        <xdr:cNvPr id="11" name="Rectangle 4"/>
        <xdr:cNvSpPr>
          <a:spLocks noChangeArrowheads="1"/>
        </xdr:cNvSpPr>
      </xdr:nvSpPr>
      <xdr:spPr bwMode="auto">
        <a:xfrm>
          <a:off x="857250" y="20402550"/>
          <a:ext cx="2670175" cy="63500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1</xdr:col>
      <xdr:colOff>171450</xdr:colOff>
      <xdr:row>168</xdr:row>
      <xdr:rowOff>9525</xdr:rowOff>
    </xdr:from>
    <xdr:to>
      <xdr:col>6</xdr:col>
      <xdr:colOff>317500</xdr:colOff>
      <xdr:row>171</xdr:row>
      <xdr:rowOff>95250</xdr:rowOff>
    </xdr:to>
    <xdr:sp macro="" textlink="">
      <xdr:nvSpPr>
        <xdr:cNvPr id="12" name="Rectangle 4"/>
        <xdr:cNvSpPr>
          <a:spLocks noChangeArrowheads="1"/>
        </xdr:cNvSpPr>
      </xdr:nvSpPr>
      <xdr:spPr bwMode="auto">
        <a:xfrm>
          <a:off x="819150" y="30203775"/>
          <a:ext cx="2670175" cy="628650"/>
        </a:xfrm>
        <a:prstGeom prst="rect">
          <a:avLst/>
        </a:prstGeom>
        <a:solidFill>
          <a:srgbClr val="FFFFFF"/>
        </a:solidFill>
        <a:ln w="9525">
          <a:solidFill>
            <a:srgbClr val="000000"/>
          </a:solid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showGridLines="0" tabSelected="1" view="pageBreakPreview" zoomScale="80" zoomScaleNormal="100" zoomScaleSheetLayoutView="80" workbookViewId="0">
      <selection activeCell="A9" sqref="A9"/>
    </sheetView>
  </sheetViews>
  <sheetFormatPr defaultRowHeight="13.5" x14ac:dyDescent="0.15"/>
  <cols>
    <col min="1" max="13" width="9.375" customWidth="1"/>
  </cols>
  <sheetData>
    <row r="2" spans="1:13" x14ac:dyDescent="0.15">
      <c r="H2" s="1083"/>
      <c r="I2" s="1083"/>
      <c r="J2" s="1083"/>
      <c r="K2" s="1083"/>
    </row>
    <row r="3" spans="1:13" ht="13.5" customHeight="1" x14ac:dyDescent="0.15">
      <c r="H3" s="1083"/>
      <c r="I3" s="1083"/>
      <c r="J3" s="1275"/>
      <c r="K3" s="1275"/>
    </row>
    <row r="4" spans="1:13" ht="13.5" customHeight="1" x14ac:dyDescent="0.15">
      <c r="H4" s="1083"/>
      <c r="I4" s="1083"/>
      <c r="J4" s="1275"/>
      <c r="K4" s="1275"/>
    </row>
    <row r="5" spans="1:13" x14ac:dyDescent="0.15">
      <c r="H5" s="1083"/>
      <c r="I5" s="1083"/>
      <c r="J5" s="1083"/>
      <c r="K5" s="1083"/>
    </row>
    <row r="7" spans="1:13" ht="36.75" customHeight="1" x14ac:dyDescent="0.3">
      <c r="A7" s="1277" t="s">
        <v>1175</v>
      </c>
      <c r="B7" s="1277"/>
      <c r="C7" s="1277"/>
      <c r="D7" s="1277"/>
      <c r="E7" s="1277"/>
      <c r="F7" s="1277"/>
      <c r="G7" s="1277"/>
      <c r="H7" s="1277"/>
      <c r="I7" s="1277"/>
      <c r="J7" s="1277"/>
      <c r="K7" s="1277"/>
      <c r="L7" s="1277"/>
      <c r="M7" s="1277"/>
    </row>
    <row r="8" spans="1:13" ht="32.25" customHeight="1" x14ac:dyDescent="0.3">
      <c r="A8" s="1278" t="s">
        <v>1191</v>
      </c>
      <c r="B8" s="1278"/>
      <c r="C8" s="1278"/>
      <c r="D8" s="1278"/>
      <c r="E8" s="1278"/>
      <c r="F8" s="1278"/>
      <c r="G8" s="1278"/>
      <c r="H8" s="1278"/>
      <c r="I8" s="1278"/>
      <c r="J8" s="1278"/>
      <c r="K8" s="1278"/>
      <c r="L8" s="1278"/>
      <c r="M8" s="1278"/>
    </row>
    <row r="21" spans="1:13" ht="55.5" customHeight="1" x14ac:dyDescent="0.15">
      <c r="A21" s="1276" t="s">
        <v>1188</v>
      </c>
      <c r="B21" s="1276"/>
      <c r="C21" s="1276"/>
      <c r="D21" s="1276"/>
      <c r="E21" s="1276"/>
      <c r="F21" s="1276"/>
      <c r="G21" s="1276"/>
      <c r="H21" s="1276"/>
      <c r="I21" s="1276"/>
      <c r="J21" s="1276"/>
      <c r="K21" s="1276"/>
      <c r="L21" s="1276"/>
      <c r="M21" s="1276"/>
    </row>
  </sheetData>
  <customSheetViews>
    <customSheetView guid="{60A46C55-9E99-4DDE-A95C-DCDE3DA46AD9}" showPageBreaks="1" showGridLines="0" printArea="1" view="pageBreakPreview">
      <selection activeCell="A8" sqref="A8:M8"/>
      <pageMargins left="0.98425196850393704" right="0.98425196850393704" top="0.98425196850393704" bottom="0.98425196850393704" header="0.51181102362204722" footer="0.51181102362204722"/>
      <pageSetup paperSize="9" scale="108" orientation="landscape" r:id="rId1"/>
    </customSheetView>
  </customSheetViews>
  <mergeCells count="4">
    <mergeCell ref="J3:K4"/>
    <mergeCell ref="A21:M21"/>
    <mergeCell ref="A7:M7"/>
    <mergeCell ref="A8:M8"/>
  </mergeCells>
  <phoneticPr fontId="2"/>
  <pageMargins left="0.98425196850393704" right="0.98425196850393704" top="0.98425196850393704" bottom="0.98425196850393704" header="0.51181102362204722" footer="0.51181102362204722"/>
  <pageSetup paperSize="9" scale="101"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Q64"/>
  <sheetViews>
    <sheetView view="pageBreakPreview" zoomScale="80" zoomScaleNormal="100" zoomScaleSheetLayoutView="80" workbookViewId="0">
      <selection activeCell="F18" sqref="F18"/>
    </sheetView>
  </sheetViews>
  <sheetFormatPr defaultRowHeight="18" customHeight="1" x14ac:dyDescent="0.15"/>
  <cols>
    <col min="1" max="1" width="3.75" style="34" customWidth="1"/>
    <col min="2" max="2" width="15.5" style="34" customWidth="1"/>
    <col min="3" max="5" width="13.625" style="34" customWidth="1"/>
    <col min="6" max="6" width="14.25" style="34" customWidth="1"/>
    <col min="7" max="7" width="13.625" style="34" customWidth="1"/>
    <col min="8" max="8" width="14.25" style="34" customWidth="1"/>
    <col min="9" max="17" width="13.625" style="34" customWidth="1"/>
    <col min="18" max="16384" width="9" style="34"/>
  </cols>
  <sheetData>
    <row r="2" spans="2:11" s="47" customFormat="1" ht="22.5" customHeight="1" x14ac:dyDescent="0.15">
      <c r="B2" s="1077" t="s">
        <v>1197</v>
      </c>
      <c r="C2" s="1078"/>
      <c r="D2" s="1079"/>
      <c r="E2" s="49"/>
      <c r="F2" s="49"/>
      <c r="H2" s="94"/>
      <c r="I2" s="48"/>
    </row>
    <row r="3" spans="2:11" s="47" customFormat="1" ht="18" customHeight="1" x14ac:dyDescent="0.15">
      <c r="B3" s="50"/>
      <c r="D3" s="49"/>
      <c r="E3" s="49"/>
      <c r="F3" s="49"/>
      <c r="H3" s="48"/>
      <c r="I3" s="48"/>
    </row>
    <row r="4" spans="2:11" s="35" customFormat="1" ht="18" customHeight="1" thickBot="1" x14ac:dyDescent="0.2">
      <c r="B4" s="46" t="s">
        <v>333</v>
      </c>
    </row>
    <row r="5" spans="2:11" s="33" customFormat="1" ht="57.75" customHeight="1" thickBot="1" x14ac:dyDescent="0.2">
      <c r="B5" s="45" t="s">
        <v>342</v>
      </c>
      <c r="C5" s="44" t="s">
        <v>345</v>
      </c>
      <c r="D5" s="43" t="s">
        <v>344</v>
      </c>
      <c r="E5" s="43" t="s">
        <v>377</v>
      </c>
      <c r="F5" s="44" t="s">
        <v>339</v>
      </c>
      <c r="G5" s="43" t="s">
        <v>338</v>
      </c>
      <c r="H5" s="43" t="s">
        <v>1057</v>
      </c>
      <c r="I5" s="966" t="s">
        <v>337</v>
      </c>
      <c r="J5" s="43" t="s">
        <v>1163</v>
      </c>
      <c r="K5" s="42" t="s">
        <v>1164</v>
      </c>
    </row>
    <row r="6" spans="2:11" s="35" customFormat="1" ht="18" customHeight="1" x14ac:dyDescent="0.15">
      <c r="B6" s="41" t="s">
        <v>1205</v>
      </c>
      <c r="C6" s="40" t="s">
        <v>1206</v>
      </c>
      <c r="D6" s="40">
        <v>677.29</v>
      </c>
      <c r="E6" s="974">
        <v>8094</v>
      </c>
      <c r="F6" s="40" t="s">
        <v>1207</v>
      </c>
      <c r="G6" s="974">
        <v>9236</v>
      </c>
      <c r="H6" s="978">
        <v>5482</v>
      </c>
      <c r="I6" s="1016">
        <v>-3754</v>
      </c>
      <c r="J6" s="978">
        <v>5482</v>
      </c>
      <c r="K6" s="970">
        <v>0</v>
      </c>
    </row>
    <row r="7" spans="2:11" s="35" customFormat="1" ht="18" customHeight="1" x14ac:dyDescent="0.15">
      <c r="B7" s="1262" t="s">
        <v>1208</v>
      </c>
      <c r="C7" s="1263" t="s">
        <v>1206</v>
      </c>
      <c r="D7" s="1263">
        <v>906</v>
      </c>
      <c r="E7" s="1264">
        <v>6472</v>
      </c>
      <c r="F7" s="1263" t="s">
        <v>1209</v>
      </c>
      <c r="G7" s="1264">
        <v>0</v>
      </c>
      <c r="H7" s="1024">
        <v>5864</v>
      </c>
      <c r="I7" s="1018">
        <v>5864</v>
      </c>
      <c r="J7" s="1024">
        <v>5864</v>
      </c>
      <c r="K7" s="972">
        <v>0</v>
      </c>
    </row>
    <row r="8" spans="2:11" s="35" customFormat="1" ht="18" customHeight="1" x14ac:dyDescent="0.15">
      <c r="B8" s="1262" t="s">
        <v>1210</v>
      </c>
      <c r="C8" s="1263" t="s">
        <v>1206</v>
      </c>
      <c r="D8" s="1263">
        <v>1033.6400000000001</v>
      </c>
      <c r="E8" s="1264">
        <v>5717</v>
      </c>
      <c r="F8" s="1263" t="s">
        <v>1211</v>
      </c>
      <c r="G8" s="1264">
        <v>810</v>
      </c>
      <c r="H8" s="1024">
        <v>5909</v>
      </c>
      <c r="I8" s="1018">
        <v>5099</v>
      </c>
      <c r="J8" s="1024">
        <v>5909</v>
      </c>
      <c r="K8" s="972">
        <v>0</v>
      </c>
    </row>
    <row r="9" spans="2:11" s="35" customFormat="1" ht="18" customHeight="1" x14ac:dyDescent="0.15">
      <c r="B9" s="1262" t="s">
        <v>1212</v>
      </c>
      <c r="C9" s="1263" t="s">
        <v>1206</v>
      </c>
      <c r="D9" s="1263">
        <v>592.21</v>
      </c>
      <c r="E9" s="1264">
        <v>5808</v>
      </c>
      <c r="F9" s="1263" t="s">
        <v>1213</v>
      </c>
      <c r="G9" s="1264">
        <v>0</v>
      </c>
      <c r="H9" s="1024">
        <v>3440</v>
      </c>
      <c r="I9" s="1018">
        <v>3440</v>
      </c>
      <c r="J9" s="1024">
        <v>3440</v>
      </c>
      <c r="K9" s="972">
        <v>0</v>
      </c>
    </row>
    <row r="10" spans="2:11" s="35" customFormat="1" ht="18" customHeight="1" x14ac:dyDescent="0.15">
      <c r="B10" s="1262" t="s">
        <v>1214</v>
      </c>
      <c r="C10" s="1263" t="s">
        <v>1206</v>
      </c>
      <c r="D10" s="1263">
        <v>1656.82</v>
      </c>
      <c r="E10" s="1264">
        <v>5602</v>
      </c>
      <c r="F10" s="1263" t="s">
        <v>1215</v>
      </c>
      <c r="G10" s="1264">
        <v>0</v>
      </c>
      <c r="H10" s="1024">
        <v>9282</v>
      </c>
      <c r="I10" s="1018">
        <v>9282</v>
      </c>
      <c r="J10" s="1024">
        <v>9282</v>
      </c>
      <c r="K10" s="971">
        <f t="shared" ref="K10:K15" si="0">+H10-J10</f>
        <v>0</v>
      </c>
    </row>
    <row r="11" spans="2:11" s="35" customFormat="1" ht="18" customHeight="1" x14ac:dyDescent="0.15">
      <c r="B11" s="1262" t="s">
        <v>1216</v>
      </c>
      <c r="C11" s="1263" t="s">
        <v>1206</v>
      </c>
      <c r="D11" s="1263">
        <v>229.26</v>
      </c>
      <c r="E11" s="1264">
        <v>8283</v>
      </c>
      <c r="F11" s="1263" t="s">
        <v>1217</v>
      </c>
      <c r="G11" s="1264">
        <v>0</v>
      </c>
      <c r="H11" s="1024">
        <v>1899</v>
      </c>
      <c r="I11" s="1018">
        <v>1899</v>
      </c>
      <c r="J11" s="1024">
        <v>1899</v>
      </c>
      <c r="K11" s="971">
        <f t="shared" si="0"/>
        <v>0</v>
      </c>
    </row>
    <row r="12" spans="2:11" s="35" customFormat="1" ht="18" customHeight="1" x14ac:dyDescent="0.15">
      <c r="B12" s="1262" t="s">
        <v>1218</v>
      </c>
      <c r="C12" s="1263" t="s">
        <v>1206</v>
      </c>
      <c r="D12" s="1263">
        <v>323.27</v>
      </c>
      <c r="E12" s="1264">
        <v>5880</v>
      </c>
      <c r="F12" s="1263" t="s">
        <v>1219</v>
      </c>
      <c r="G12" s="1264">
        <v>0</v>
      </c>
      <c r="H12" s="1024">
        <v>1901</v>
      </c>
      <c r="I12" s="1018">
        <v>1901</v>
      </c>
      <c r="J12" s="1024">
        <v>1901</v>
      </c>
      <c r="K12" s="971">
        <f t="shared" si="0"/>
        <v>0</v>
      </c>
    </row>
    <row r="13" spans="2:11" s="35" customFormat="1" ht="18" customHeight="1" x14ac:dyDescent="0.15">
      <c r="B13" s="39" t="s">
        <v>1220</v>
      </c>
      <c r="C13" s="38" t="s">
        <v>1206</v>
      </c>
      <c r="D13" s="38">
        <v>946.8</v>
      </c>
      <c r="E13" s="975">
        <v>380</v>
      </c>
      <c r="F13" s="38" t="s">
        <v>1217</v>
      </c>
      <c r="G13" s="975">
        <v>0</v>
      </c>
      <c r="H13" s="975">
        <v>360</v>
      </c>
      <c r="I13" s="1017">
        <v>360</v>
      </c>
      <c r="J13" s="975">
        <v>360</v>
      </c>
      <c r="K13" s="971">
        <f t="shared" si="0"/>
        <v>0</v>
      </c>
    </row>
    <row r="14" spans="2:11" s="35" customFormat="1" ht="18" customHeight="1" x14ac:dyDescent="0.15">
      <c r="B14" s="39" t="s">
        <v>1221</v>
      </c>
      <c r="C14" s="38" t="s">
        <v>1206</v>
      </c>
      <c r="D14" s="38">
        <v>1165.0899999999999</v>
      </c>
      <c r="E14" s="975">
        <v>560</v>
      </c>
      <c r="F14" s="38" t="s">
        <v>1213</v>
      </c>
      <c r="G14" s="975">
        <v>0</v>
      </c>
      <c r="H14" s="975">
        <v>652</v>
      </c>
      <c r="I14" s="1017">
        <v>652</v>
      </c>
      <c r="J14" s="975">
        <v>652</v>
      </c>
      <c r="K14" s="971">
        <f t="shared" si="0"/>
        <v>0</v>
      </c>
    </row>
    <row r="15" spans="2:11" s="35" customFormat="1" ht="18" customHeight="1" x14ac:dyDescent="0.15">
      <c r="B15" s="1266" t="s">
        <v>1224</v>
      </c>
      <c r="C15" s="38" t="s">
        <v>1206</v>
      </c>
      <c r="D15" s="38">
        <v>272.37</v>
      </c>
      <c r="E15" s="975">
        <v>450</v>
      </c>
      <c r="F15" s="38" t="s">
        <v>1223</v>
      </c>
      <c r="G15" s="1268">
        <v>523</v>
      </c>
      <c r="H15" s="975">
        <f>ROUND(D15*E15/1000,0)/0.7</f>
        <v>176</v>
      </c>
      <c r="I15" s="1017">
        <f t="shared" ref="I15:I29" si="1">+H15-G15</f>
        <v>-347</v>
      </c>
      <c r="J15" s="975">
        <v>0</v>
      </c>
      <c r="K15" s="971">
        <f t="shared" si="0"/>
        <v>176</v>
      </c>
    </row>
    <row r="16" spans="2:11" s="35" customFormat="1" ht="18" customHeight="1" x14ac:dyDescent="0.15">
      <c r="B16" s="1266" t="s">
        <v>1232</v>
      </c>
      <c r="C16" s="38" t="s">
        <v>1228</v>
      </c>
      <c r="D16" s="38">
        <v>1172</v>
      </c>
      <c r="E16" s="975">
        <v>3</v>
      </c>
      <c r="F16" s="38" t="s">
        <v>1222</v>
      </c>
      <c r="G16" s="1268">
        <v>2250</v>
      </c>
      <c r="H16" s="975">
        <f t="shared" ref="H16:H20" si="2">ROUND(D16*E16/1000,0)/0.7</f>
        <v>6</v>
      </c>
      <c r="I16" s="1017">
        <f t="shared" si="1"/>
        <v>-2244</v>
      </c>
      <c r="J16" s="975">
        <v>0</v>
      </c>
      <c r="K16" s="971">
        <f t="shared" ref="K16:K28" si="3">+H16-J16</f>
        <v>6</v>
      </c>
    </row>
    <row r="17" spans="2:11" s="35" customFormat="1" ht="18" customHeight="1" x14ac:dyDescent="0.15">
      <c r="B17" s="1266" t="s">
        <v>1233</v>
      </c>
      <c r="C17" s="38" t="s">
        <v>1206</v>
      </c>
      <c r="D17" s="38">
        <v>47536.38</v>
      </c>
      <c r="E17" s="975">
        <v>1998</v>
      </c>
      <c r="F17" s="38" t="s">
        <v>1222</v>
      </c>
      <c r="G17" s="1268">
        <v>135682</v>
      </c>
      <c r="H17" s="975">
        <f t="shared" si="2"/>
        <v>135683</v>
      </c>
      <c r="I17" s="1017">
        <f t="shared" si="1"/>
        <v>1</v>
      </c>
      <c r="J17" s="975">
        <v>135683</v>
      </c>
      <c r="K17" s="971">
        <f>+H17-J17</f>
        <v>0</v>
      </c>
    </row>
    <row r="18" spans="2:11" s="35" customFormat="1" ht="18" customHeight="1" x14ac:dyDescent="0.15">
      <c r="B18" s="1266" t="s">
        <v>1234</v>
      </c>
      <c r="C18" s="38" t="s">
        <v>1206</v>
      </c>
      <c r="D18" s="38">
        <v>61573.99</v>
      </c>
      <c r="E18" s="975">
        <v>1913</v>
      </c>
      <c r="F18" s="38" t="s">
        <v>1222</v>
      </c>
      <c r="G18" s="1268">
        <v>168273</v>
      </c>
      <c r="H18" s="975">
        <f t="shared" si="2"/>
        <v>168273</v>
      </c>
      <c r="I18" s="1017">
        <f t="shared" si="1"/>
        <v>0</v>
      </c>
      <c r="J18" s="975">
        <v>168273</v>
      </c>
      <c r="K18" s="971">
        <f t="shared" si="3"/>
        <v>0</v>
      </c>
    </row>
    <row r="19" spans="2:11" s="35" customFormat="1" ht="18" customHeight="1" x14ac:dyDescent="0.15">
      <c r="B19" s="1266" t="s">
        <v>1235</v>
      </c>
      <c r="C19" s="38" t="s">
        <v>1206</v>
      </c>
      <c r="D19" s="38">
        <v>21667.06</v>
      </c>
      <c r="E19" s="975">
        <v>1946</v>
      </c>
      <c r="F19" s="38" t="s">
        <v>1222</v>
      </c>
      <c r="G19" s="1268">
        <v>60234</v>
      </c>
      <c r="H19" s="975">
        <f t="shared" si="2"/>
        <v>60234</v>
      </c>
      <c r="I19" s="1017">
        <f t="shared" si="1"/>
        <v>0</v>
      </c>
      <c r="J19" s="975">
        <v>60234</v>
      </c>
      <c r="K19" s="971">
        <f>+H19-J19</f>
        <v>0</v>
      </c>
    </row>
    <row r="20" spans="2:11" s="35" customFormat="1" ht="18" customHeight="1" x14ac:dyDescent="0.15">
      <c r="B20" s="1266" t="s">
        <v>1236</v>
      </c>
      <c r="C20" s="38" t="s">
        <v>1206</v>
      </c>
      <c r="D20" s="38">
        <v>24991.45</v>
      </c>
      <c r="E20" s="975">
        <v>1983</v>
      </c>
      <c r="F20" s="38" t="s">
        <v>1222</v>
      </c>
      <c r="G20" s="1268">
        <v>70797</v>
      </c>
      <c r="H20" s="975">
        <f t="shared" si="2"/>
        <v>70797</v>
      </c>
      <c r="I20" s="1017">
        <f t="shared" si="1"/>
        <v>0</v>
      </c>
      <c r="J20" s="975">
        <v>70797</v>
      </c>
      <c r="K20" s="971">
        <f t="shared" si="3"/>
        <v>0</v>
      </c>
    </row>
    <row r="21" spans="2:11" s="35" customFormat="1" ht="18" customHeight="1" x14ac:dyDescent="0.15">
      <c r="B21" s="1266" t="s">
        <v>1237</v>
      </c>
      <c r="C21" s="38" t="s">
        <v>1206</v>
      </c>
      <c r="D21" s="38">
        <v>17409.5</v>
      </c>
      <c r="E21" s="975">
        <v>1948</v>
      </c>
      <c r="F21" s="38" t="s">
        <v>1222</v>
      </c>
      <c r="G21" s="1268">
        <v>48448</v>
      </c>
      <c r="H21" s="975">
        <v>48448</v>
      </c>
      <c r="I21" s="1017">
        <f t="shared" si="1"/>
        <v>0</v>
      </c>
      <c r="J21" s="975">
        <v>48448</v>
      </c>
      <c r="K21" s="971">
        <f>+H21-J21</f>
        <v>0</v>
      </c>
    </row>
    <row r="22" spans="2:11" s="35" customFormat="1" ht="18" customHeight="1" x14ac:dyDescent="0.15">
      <c r="B22" s="1266" t="s">
        <v>1238</v>
      </c>
      <c r="C22" s="38" t="s">
        <v>1228</v>
      </c>
      <c r="D22" s="38">
        <v>24</v>
      </c>
      <c r="E22" s="975">
        <v>3</v>
      </c>
      <c r="F22" s="38" t="s">
        <v>1222</v>
      </c>
      <c r="G22" s="975">
        <v>0</v>
      </c>
      <c r="H22" s="975">
        <f>ROUND(D22*E22/1000,0)</f>
        <v>0</v>
      </c>
      <c r="I22" s="1017">
        <f t="shared" si="1"/>
        <v>0</v>
      </c>
      <c r="J22" s="975">
        <v>0</v>
      </c>
      <c r="K22" s="971">
        <f t="shared" si="3"/>
        <v>0</v>
      </c>
    </row>
    <row r="23" spans="2:11" s="35" customFormat="1" ht="18" customHeight="1" x14ac:dyDescent="0.15">
      <c r="B23" s="1266" t="s">
        <v>1239</v>
      </c>
      <c r="C23" s="38" t="s">
        <v>1228</v>
      </c>
      <c r="D23" s="38">
        <v>60</v>
      </c>
      <c r="E23" s="975">
        <v>3</v>
      </c>
      <c r="F23" s="38" t="s">
        <v>1222</v>
      </c>
      <c r="G23" s="975">
        <v>0</v>
      </c>
      <c r="H23" s="975">
        <f>ROUND(D23*E23/1000,0)</f>
        <v>0</v>
      </c>
      <c r="I23" s="1017">
        <f t="shared" si="1"/>
        <v>0</v>
      </c>
      <c r="J23" s="975">
        <v>0</v>
      </c>
      <c r="K23" s="971">
        <f t="shared" si="3"/>
        <v>0</v>
      </c>
    </row>
    <row r="24" spans="2:11" s="35" customFormat="1" ht="18" customHeight="1" x14ac:dyDescent="0.15">
      <c r="B24" s="1266" t="s">
        <v>1240</v>
      </c>
      <c r="C24" s="38" t="s">
        <v>1206</v>
      </c>
      <c r="D24" s="38">
        <v>5443.33</v>
      </c>
      <c r="E24" s="975">
        <v>2124</v>
      </c>
      <c r="F24" s="38" t="s">
        <v>1222</v>
      </c>
      <c r="G24" s="1268">
        <v>16517</v>
      </c>
      <c r="H24" s="975">
        <f t="shared" ref="H24:H30" si="4">ROUND(D24*E24/1000,0)/0.7</f>
        <v>16517</v>
      </c>
      <c r="I24" s="1017">
        <f t="shared" si="1"/>
        <v>0</v>
      </c>
      <c r="J24" s="975">
        <v>16517</v>
      </c>
      <c r="K24" s="971">
        <f t="shared" si="3"/>
        <v>0</v>
      </c>
    </row>
    <row r="25" spans="2:11" s="35" customFormat="1" ht="18" customHeight="1" x14ac:dyDescent="0.15">
      <c r="B25" s="1266" t="s">
        <v>1241</v>
      </c>
      <c r="C25" s="38" t="s">
        <v>1206</v>
      </c>
      <c r="D25" s="38">
        <v>8556.02</v>
      </c>
      <c r="E25" s="975">
        <v>2083</v>
      </c>
      <c r="F25" s="38" t="s">
        <v>1222</v>
      </c>
      <c r="G25" s="1268">
        <v>25460</v>
      </c>
      <c r="H25" s="975">
        <f t="shared" si="4"/>
        <v>25460</v>
      </c>
      <c r="I25" s="1017">
        <f t="shared" si="1"/>
        <v>0</v>
      </c>
      <c r="J25" s="975">
        <v>25460</v>
      </c>
      <c r="K25" s="971">
        <f t="shared" si="3"/>
        <v>0</v>
      </c>
    </row>
    <row r="26" spans="2:11" s="35" customFormat="1" ht="18" customHeight="1" x14ac:dyDescent="0.15">
      <c r="B26" s="1266" t="s">
        <v>1242</v>
      </c>
      <c r="C26" s="38" t="s">
        <v>1206</v>
      </c>
      <c r="D26" s="38">
        <v>2644.65</v>
      </c>
      <c r="E26" s="975">
        <v>2083</v>
      </c>
      <c r="F26" s="38" t="s">
        <v>1222</v>
      </c>
      <c r="G26" s="1268">
        <v>7870</v>
      </c>
      <c r="H26" s="975">
        <f t="shared" si="4"/>
        <v>7870</v>
      </c>
      <c r="I26" s="1017">
        <f t="shared" si="1"/>
        <v>0</v>
      </c>
      <c r="J26" s="975">
        <v>7870</v>
      </c>
      <c r="K26" s="971">
        <f>+H26-J26</f>
        <v>0</v>
      </c>
    </row>
    <row r="27" spans="2:11" s="35" customFormat="1" ht="18" customHeight="1" x14ac:dyDescent="0.15">
      <c r="B27" s="1266" t="s">
        <v>1243</v>
      </c>
      <c r="C27" s="38" t="s">
        <v>1206</v>
      </c>
      <c r="D27" s="38">
        <v>2884.45</v>
      </c>
      <c r="E27" s="975">
        <v>2232</v>
      </c>
      <c r="F27" s="38" t="s">
        <v>1222</v>
      </c>
      <c r="G27" s="1268">
        <v>9197</v>
      </c>
      <c r="H27" s="975">
        <f t="shared" si="4"/>
        <v>9197</v>
      </c>
      <c r="I27" s="1017">
        <f t="shared" si="1"/>
        <v>0</v>
      </c>
      <c r="J27" s="975">
        <v>9197</v>
      </c>
      <c r="K27" s="971">
        <f t="shared" si="3"/>
        <v>0</v>
      </c>
    </row>
    <row r="28" spans="2:11" s="35" customFormat="1" ht="18" customHeight="1" x14ac:dyDescent="0.15">
      <c r="B28" s="1266" t="s">
        <v>1244</v>
      </c>
      <c r="C28" s="38" t="s">
        <v>1206</v>
      </c>
      <c r="D28" s="38">
        <v>2884.44</v>
      </c>
      <c r="E28" s="975">
        <v>2218</v>
      </c>
      <c r="F28" s="38" t="s">
        <v>1222</v>
      </c>
      <c r="G28" s="1268">
        <v>6398</v>
      </c>
      <c r="H28" s="975">
        <f t="shared" si="4"/>
        <v>9140</v>
      </c>
      <c r="I28" s="1017">
        <f t="shared" si="1"/>
        <v>2742</v>
      </c>
      <c r="J28" s="975">
        <v>9140</v>
      </c>
      <c r="K28" s="971">
        <f t="shared" si="3"/>
        <v>0</v>
      </c>
    </row>
    <row r="29" spans="2:11" s="35" customFormat="1" ht="18" customHeight="1" x14ac:dyDescent="0.15">
      <c r="B29" s="1266" t="s">
        <v>1225</v>
      </c>
      <c r="C29" s="38" t="s">
        <v>1206</v>
      </c>
      <c r="D29" s="38">
        <v>457.59</v>
      </c>
      <c r="E29" s="975">
        <v>5474</v>
      </c>
      <c r="F29" s="38" t="s">
        <v>1222</v>
      </c>
      <c r="G29" s="1268">
        <v>3578</v>
      </c>
      <c r="H29" s="975">
        <f t="shared" si="4"/>
        <v>3579</v>
      </c>
      <c r="I29" s="1017">
        <f t="shared" si="1"/>
        <v>1</v>
      </c>
      <c r="J29" s="975">
        <v>3579</v>
      </c>
      <c r="K29" s="971">
        <f>+H29-J29</f>
        <v>0</v>
      </c>
    </row>
    <row r="30" spans="2:11" s="35" customFormat="1" ht="18" customHeight="1" x14ac:dyDescent="0.15">
      <c r="B30" s="1266" t="s">
        <v>1226</v>
      </c>
      <c r="C30" s="38" t="s">
        <v>1206</v>
      </c>
      <c r="D30" s="38">
        <v>475.81</v>
      </c>
      <c r="E30" s="975">
        <v>5405</v>
      </c>
      <c r="F30" s="38" t="s">
        <v>1222</v>
      </c>
      <c r="G30" s="1268">
        <v>3674</v>
      </c>
      <c r="H30" s="975">
        <f t="shared" si="4"/>
        <v>3674</v>
      </c>
      <c r="I30" s="1017">
        <f>+H30-G30</f>
        <v>0</v>
      </c>
      <c r="J30" s="975">
        <v>3674</v>
      </c>
      <c r="K30" s="971">
        <f>+H30-J30</f>
        <v>0</v>
      </c>
    </row>
    <row r="31" spans="2:11" s="35" customFormat="1" ht="18" customHeight="1" x14ac:dyDescent="0.15">
      <c r="B31" s="1267" t="s">
        <v>1227</v>
      </c>
      <c r="C31" s="36" t="s">
        <v>1206</v>
      </c>
      <c r="D31" s="36">
        <v>41655</v>
      </c>
      <c r="E31" s="976">
        <v>42</v>
      </c>
      <c r="F31" s="36" t="s">
        <v>1245</v>
      </c>
      <c r="G31" s="979">
        <v>0</v>
      </c>
      <c r="H31" s="979">
        <f>ROUND(D31*E31/1000,0)/0.7</f>
        <v>2500</v>
      </c>
      <c r="I31" s="1018">
        <f>+H31-G31</f>
        <v>2500</v>
      </c>
      <c r="J31" s="975">
        <v>2500</v>
      </c>
      <c r="K31" s="972">
        <f>+H31-J31</f>
        <v>0</v>
      </c>
    </row>
    <row r="32" spans="2:11" s="912" customFormat="1" ht="18" customHeight="1" thickBot="1" x14ac:dyDescent="0.2">
      <c r="B32" s="943" t="s">
        <v>336</v>
      </c>
      <c r="C32" s="944" t="s">
        <v>335</v>
      </c>
      <c r="D32" s="1265">
        <f>SUM(D6:D31)</f>
        <v>247238.42</v>
      </c>
      <c r="E32" s="980" t="s">
        <v>335</v>
      </c>
      <c r="F32" s="944" t="s">
        <v>335</v>
      </c>
      <c r="G32" s="963">
        <f>SUM(G6:G31)</f>
        <v>568947</v>
      </c>
      <c r="H32" s="963">
        <f>SUM(H6:H31)</f>
        <v>596343</v>
      </c>
      <c r="I32" s="1019">
        <f>SUM(I6:I31)</f>
        <v>27396</v>
      </c>
      <c r="J32" s="963">
        <f>SUM(J6:J31)</f>
        <v>596161</v>
      </c>
      <c r="K32" s="973">
        <f>SUM(K6:K31)</f>
        <v>182</v>
      </c>
    </row>
    <row r="33" spans="2:17" s="35" customFormat="1" ht="18" customHeight="1" x14ac:dyDescent="0.15">
      <c r="F33" s="772"/>
      <c r="H33" s="772" t="s">
        <v>1141</v>
      </c>
    </row>
    <row r="34" spans="2:17" s="35" customFormat="1" ht="18" customHeight="1" x14ac:dyDescent="0.15"/>
    <row r="35" spans="2:17" s="35" customFormat="1" ht="18" customHeight="1" thickBot="1" x14ac:dyDescent="0.2">
      <c r="B35" s="46" t="s">
        <v>1077</v>
      </c>
    </row>
    <row r="36" spans="2:17" s="35" customFormat="1" ht="54.75" customHeight="1" thickBot="1" x14ac:dyDescent="0.2">
      <c r="B36" s="129" t="s">
        <v>343</v>
      </c>
      <c r="C36" s="43" t="s">
        <v>342</v>
      </c>
      <c r="D36" s="43" t="s">
        <v>391</v>
      </c>
      <c r="E36" s="43" t="s">
        <v>341</v>
      </c>
      <c r="F36" s="43" t="s">
        <v>340</v>
      </c>
      <c r="G36" s="43" t="s">
        <v>339</v>
      </c>
      <c r="H36" s="43" t="s">
        <v>1123</v>
      </c>
      <c r="I36" s="43" t="s">
        <v>1058</v>
      </c>
      <c r="J36" s="901" t="s">
        <v>390</v>
      </c>
      <c r="K36" s="43" t="s">
        <v>393</v>
      </c>
      <c r="L36" s="43" t="s">
        <v>1142</v>
      </c>
      <c r="M36" s="43" t="s">
        <v>1057</v>
      </c>
      <c r="N36" s="43" t="s">
        <v>1054</v>
      </c>
      <c r="O36" s="43" t="s">
        <v>1163</v>
      </c>
      <c r="P36" s="43" t="s">
        <v>1164</v>
      </c>
      <c r="Q36" s="1015" t="s">
        <v>392</v>
      </c>
    </row>
    <row r="37" spans="2:17" s="912" customFormat="1" ht="18" customHeight="1" x14ac:dyDescent="0.15">
      <c r="B37" s="946"/>
      <c r="C37" s="947"/>
      <c r="D37" s="947"/>
      <c r="E37" s="947"/>
      <c r="F37" s="947"/>
      <c r="G37" s="947"/>
      <c r="H37" s="947"/>
      <c r="I37" s="948"/>
      <c r="J37" s="948"/>
      <c r="K37" s="949"/>
      <c r="L37" s="951"/>
      <c r="M37" s="950">
        <f>IF($J37&gt;=$I37,0,$H37*$K37-$H37*1/$I37*$J37*$K37)</f>
        <v>0</v>
      </c>
      <c r="N37" s="951">
        <f>M37-L37</f>
        <v>0</v>
      </c>
      <c r="O37" s="978"/>
      <c r="P37" s="978">
        <f>+M37-O37</f>
        <v>0</v>
      </c>
      <c r="Q37" s="1020"/>
    </row>
    <row r="38" spans="2:17" s="912" customFormat="1" ht="18" customHeight="1" x14ac:dyDescent="0.15">
      <c r="B38" s="952"/>
      <c r="C38" s="953"/>
      <c r="D38" s="953"/>
      <c r="E38" s="953"/>
      <c r="F38" s="953"/>
      <c r="G38" s="953"/>
      <c r="H38" s="953"/>
      <c r="I38" s="954"/>
      <c r="J38" s="954"/>
      <c r="K38" s="955"/>
      <c r="L38" s="951"/>
      <c r="M38" s="950">
        <f>IF($J38&gt;=$I38,0,$H38*$K38-$H38*1/$I38*$J38*$K38)</f>
        <v>0</v>
      </c>
      <c r="N38" s="951">
        <f>M38-L38</f>
        <v>0</v>
      </c>
      <c r="O38" s="975"/>
      <c r="P38" s="975">
        <f>+M38-O38</f>
        <v>0</v>
      </c>
      <c r="Q38" s="1021"/>
    </row>
    <row r="39" spans="2:17" s="912" customFormat="1" ht="18" customHeight="1" x14ac:dyDescent="0.15">
      <c r="B39" s="952"/>
      <c r="C39" s="953"/>
      <c r="D39" s="953"/>
      <c r="E39" s="953"/>
      <c r="F39" s="953"/>
      <c r="G39" s="953"/>
      <c r="H39" s="953"/>
      <c r="I39" s="954"/>
      <c r="J39" s="954"/>
      <c r="K39" s="955"/>
      <c r="L39" s="951"/>
      <c r="M39" s="950">
        <f>IF($J39&gt;=$I39,0,$H39*$K39-$H39*1/$I39*$J39*$K39)</f>
        <v>0</v>
      </c>
      <c r="N39" s="951">
        <f>M39-L39</f>
        <v>0</v>
      </c>
      <c r="O39" s="975"/>
      <c r="P39" s="975">
        <f>+M39-O39</f>
        <v>0</v>
      </c>
      <c r="Q39" s="1021"/>
    </row>
    <row r="40" spans="2:17" s="912" customFormat="1" ht="18" customHeight="1" x14ac:dyDescent="0.15">
      <c r="B40" s="952"/>
      <c r="C40" s="953"/>
      <c r="D40" s="953"/>
      <c r="E40" s="953"/>
      <c r="F40" s="953"/>
      <c r="G40" s="953"/>
      <c r="H40" s="953"/>
      <c r="I40" s="954"/>
      <c r="J40" s="954"/>
      <c r="K40" s="955"/>
      <c r="L40" s="951"/>
      <c r="M40" s="950">
        <f>IF($J40&gt;=$I40,0,$H40*$K40-$H40*1/$I40*$J40*$K40)</f>
        <v>0</v>
      </c>
      <c r="N40" s="951">
        <f>M40-L40</f>
        <v>0</v>
      </c>
      <c r="O40" s="975"/>
      <c r="P40" s="975">
        <f>+M40-O40</f>
        <v>0</v>
      </c>
      <c r="Q40" s="1021"/>
    </row>
    <row r="41" spans="2:17" s="912" customFormat="1" ht="18" customHeight="1" x14ac:dyDescent="0.15">
      <c r="B41" s="956"/>
      <c r="C41" s="957"/>
      <c r="D41" s="957"/>
      <c r="E41" s="957"/>
      <c r="F41" s="957"/>
      <c r="G41" s="957"/>
      <c r="H41" s="957"/>
      <c r="I41" s="958"/>
      <c r="J41" s="958"/>
      <c r="K41" s="959"/>
      <c r="L41" s="951"/>
      <c r="M41" s="950">
        <f>IF($J41&gt;=$I41,0,$H41*$K41-$H41*1/$I41*$J41*$K41)</f>
        <v>0</v>
      </c>
      <c r="N41" s="951">
        <f>M41-L41</f>
        <v>0</v>
      </c>
      <c r="O41" s="979"/>
      <c r="P41" s="1024">
        <f>+M41-O41</f>
        <v>0</v>
      </c>
      <c r="Q41" s="1022"/>
    </row>
    <row r="42" spans="2:17" s="912" customFormat="1" ht="18" customHeight="1" thickBot="1" x14ac:dyDescent="0.2">
      <c r="B42" s="943" t="s">
        <v>336</v>
      </c>
      <c r="C42" s="944" t="s">
        <v>1143</v>
      </c>
      <c r="D42" s="945">
        <f>SUM(D37:D41)</f>
        <v>0</v>
      </c>
      <c r="E42" s="944" t="s">
        <v>1143</v>
      </c>
      <c r="F42" s="944" t="s">
        <v>1143</v>
      </c>
      <c r="G42" s="944" t="s">
        <v>1143</v>
      </c>
      <c r="H42" s="945">
        <f>SUM(H37:H41)</f>
        <v>0</v>
      </c>
      <c r="I42" s="944" t="s">
        <v>1143</v>
      </c>
      <c r="J42" s="984" t="s">
        <v>1143</v>
      </c>
      <c r="K42" s="984" t="s">
        <v>1143</v>
      </c>
      <c r="L42" s="1058">
        <f t="shared" ref="L42:Q42" si="5">SUM(L37:L41)</f>
        <v>0</v>
      </c>
      <c r="M42" s="960">
        <f t="shared" si="5"/>
        <v>0</v>
      </c>
      <c r="N42" s="961">
        <f t="shared" si="5"/>
        <v>0</v>
      </c>
      <c r="O42" s="963">
        <f t="shared" si="5"/>
        <v>0</v>
      </c>
      <c r="P42" s="963">
        <f t="shared" si="5"/>
        <v>0</v>
      </c>
      <c r="Q42" s="1023">
        <f t="shared" si="5"/>
        <v>0</v>
      </c>
    </row>
    <row r="43" spans="2:17" s="35" customFormat="1" ht="18" customHeight="1" x14ac:dyDescent="0.15">
      <c r="L43" s="772"/>
      <c r="M43" s="772" t="s">
        <v>1141</v>
      </c>
      <c r="O43" s="772"/>
    </row>
    <row r="44" spans="2:17" s="35" customFormat="1" ht="18" customHeight="1" x14ac:dyDescent="0.15"/>
    <row r="45" spans="2:17" s="35" customFormat="1" ht="18" customHeight="1" thickBot="1" x14ac:dyDescent="0.2">
      <c r="B45" s="46" t="s">
        <v>395</v>
      </c>
    </row>
    <row r="46" spans="2:17" s="35" customFormat="1" ht="52.5" customHeight="1" thickBot="1" x14ac:dyDescent="0.2">
      <c r="B46" s="129" t="s">
        <v>343</v>
      </c>
      <c r="C46" s="43" t="s">
        <v>342</v>
      </c>
      <c r="D46" s="43" t="s">
        <v>391</v>
      </c>
      <c r="E46" s="43" t="s">
        <v>341</v>
      </c>
      <c r="F46" s="43" t="s">
        <v>340</v>
      </c>
      <c r="G46" s="43" t="s">
        <v>339</v>
      </c>
      <c r="H46" s="901" t="s">
        <v>1058</v>
      </c>
      <c r="I46" s="43" t="s">
        <v>390</v>
      </c>
      <c r="J46" s="901" t="s">
        <v>394</v>
      </c>
      <c r="K46" s="43" t="s">
        <v>1142</v>
      </c>
      <c r="L46" s="43" t="s">
        <v>1057</v>
      </c>
      <c r="M46" s="966" t="s">
        <v>1054</v>
      </c>
      <c r="N46" s="43" t="s">
        <v>1163</v>
      </c>
      <c r="O46" s="42" t="s">
        <v>1164</v>
      </c>
    </row>
    <row r="47" spans="2:17" s="912" customFormat="1" ht="18" customHeight="1" x14ac:dyDescent="0.15">
      <c r="B47" s="946"/>
      <c r="C47" s="947"/>
      <c r="D47" s="947"/>
      <c r="E47" s="947"/>
      <c r="F47" s="947"/>
      <c r="G47" s="947"/>
      <c r="H47" s="947"/>
      <c r="I47" s="948"/>
      <c r="J47" s="981"/>
      <c r="K47" s="951"/>
      <c r="L47" s="962">
        <f>IF(I47&gt;=H47,0,D47*ROUND(J47/1000,0)*(1-1/H47*I47))</f>
        <v>0</v>
      </c>
      <c r="M47" s="967">
        <f>L47-K47</f>
        <v>0</v>
      </c>
      <c r="N47" s="978"/>
      <c r="O47" s="970">
        <f>+L47-N47</f>
        <v>0</v>
      </c>
    </row>
    <row r="48" spans="2:17" s="912" customFormat="1" ht="18" customHeight="1" x14ac:dyDescent="0.15">
      <c r="B48" s="952"/>
      <c r="C48" s="953"/>
      <c r="D48" s="953"/>
      <c r="E48" s="953"/>
      <c r="F48" s="953"/>
      <c r="G48" s="953"/>
      <c r="H48" s="953"/>
      <c r="I48" s="954"/>
      <c r="J48" s="982"/>
      <c r="K48" s="951"/>
      <c r="L48" s="962">
        <f>IF(I48&gt;=H48,0,D48*ROUND(J48/1000,0)*(1-1/H48*I48))</f>
        <v>0</v>
      </c>
      <c r="M48" s="967">
        <f>L48-K48</f>
        <v>0</v>
      </c>
      <c r="N48" s="975"/>
      <c r="O48" s="971">
        <f>+L48-N48</f>
        <v>0</v>
      </c>
    </row>
    <row r="49" spans="2:15" s="912" customFormat="1" ht="18" customHeight="1" x14ac:dyDescent="0.15">
      <c r="B49" s="952"/>
      <c r="C49" s="953"/>
      <c r="D49" s="953"/>
      <c r="E49" s="953"/>
      <c r="F49" s="953"/>
      <c r="G49" s="953"/>
      <c r="H49" s="953"/>
      <c r="I49" s="954"/>
      <c r="J49" s="982"/>
      <c r="K49" s="951"/>
      <c r="L49" s="962">
        <f>IF(I49&gt;=H49,0,D49*ROUND(J49/1000,0)*(1-1/H49*I49))</f>
        <v>0</v>
      </c>
      <c r="M49" s="967">
        <f>L49-K49</f>
        <v>0</v>
      </c>
      <c r="N49" s="975"/>
      <c r="O49" s="971">
        <f>+L49-N49</f>
        <v>0</v>
      </c>
    </row>
    <row r="50" spans="2:15" s="912" customFormat="1" ht="18" customHeight="1" x14ac:dyDescent="0.15">
      <c r="B50" s="952"/>
      <c r="C50" s="953"/>
      <c r="D50" s="953"/>
      <c r="E50" s="953"/>
      <c r="F50" s="953"/>
      <c r="G50" s="953"/>
      <c r="H50" s="953"/>
      <c r="I50" s="954"/>
      <c r="J50" s="982"/>
      <c r="K50" s="951"/>
      <c r="L50" s="962">
        <f>IF(I50&gt;=H50,0,D50*ROUND(J50/1000,0)*(1-1/H50*I50))</f>
        <v>0</v>
      </c>
      <c r="M50" s="967">
        <f>L50-K50</f>
        <v>0</v>
      </c>
      <c r="N50" s="975"/>
      <c r="O50" s="971">
        <f>+L50-N50</f>
        <v>0</v>
      </c>
    </row>
    <row r="51" spans="2:15" s="912" customFormat="1" ht="18" customHeight="1" x14ac:dyDescent="0.15">
      <c r="B51" s="956"/>
      <c r="C51" s="957"/>
      <c r="D51" s="957"/>
      <c r="E51" s="957"/>
      <c r="F51" s="957"/>
      <c r="G51" s="957"/>
      <c r="H51" s="957"/>
      <c r="I51" s="958"/>
      <c r="J51" s="983"/>
      <c r="K51" s="951"/>
      <c r="L51" s="962">
        <f>IF(I51&gt;=H51,0,D51*ROUND(J51/1000,0)*(1-1/H51*I51))</f>
        <v>0</v>
      </c>
      <c r="M51" s="967">
        <f>L51-K51</f>
        <v>0</v>
      </c>
      <c r="N51" s="979"/>
      <c r="O51" s="972">
        <f>+L51-N51</f>
        <v>0</v>
      </c>
    </row>
    <row r="52" spans="2:15" s="912" customFormat="1" ht="18" customHeight="1" thickBot="1" x14ac:dyDescent="0.2">
      <c r="B52" s="943" t="s">
        <v>336</v>
      </c>
      <c r="C52" s="944" t="s">
        <v>1143</v>
      </c>
      <c r="D52" s="945">
        <f>SUM(D47:D51)</f>
        <v>0</v>
      </c>
      <c r="E52" s="944" t="s">
        <v>1143</v>
      </c>
      <c r="F52" s="944" t="s">
        <v>1143</v>
      </c>
      <c r="G52" s="944" t="s">
        <v>1143</v>
      </c>
      <c r="H52" s="944" t="s">
        <v>1143</v>
      </c>
      <c r="I52" s="944" t="s">
        <v>1143</v>
      </c>
      <c r="J52" s="984" t="s">
        <v>1143</v>
      </c>
      <c r="K52" s="968">
        <f>SUM(K47:K51)</f>
        <v>0</v>
      </c>
      <c r="L52" s="963">
        <f>SUM(L47:L51)</f>
        <v>0</v>
      </c>
      <c r="M52" s="961">
        <f>SUM(M47:M51)</f>
        <v>0</v>
      </c>
      <c r="N52" s="963">
        <f>SUM(N47:N51)</f>
        <v>0</v>
      </c>
      <c r="O52" s="973">
        <f>SUM(O47:O51)</f>
        <v>0</v>
      </c>
    </row>
    <row r="53" spans="2:15" s="35" customFormat="1" ht="18" customHeight="1" x14ac:dyDescent="0.15">
      <c r="K53" s="772"/>
      <c r="L53" s="772" t="s">
        <v>1141</v>
      </c>
      <c r="N53" s="772"/>
    </row>
    <row r="54" spans="2:15" s="35" customFormat="1" ht="18" customHeight="1" x14ac:dyDescent="0.15">
      <c r="M54" s="772"/>
    </row>
    <row r="55" spans="2:15" s="35" customFormat="1" ht="18" customHeight="1" thickBot="1" x14ac:dyDescent="0.2">
      <c r="B55" s="46" t="s">
        <v>1055</v>
      </c>
    </row>
    <row r="56" spans="2:15" s="35" customFormat="1" ht="54.75" customHeight="1" thickBot="1" x14ac:dyDescent="0.2">
      <c r="B56" s="129" t="s">
        <v>343</v>
      </c>
      <c r="C56" s="43" t="s">
        <v>342</v>
      </c>
      <c r="D56" s="43" t="s">
        <v>1056</v>
      </c>
      <c r="E56" s="43" t="s">
        <v>339</v>
      </c>
      <c r="F56" s="43" t="s">
        <v>332</v>
      </c>
      <c r="G56" s="43" t="s">
        <v>1057</v>
      </c>
      <c r="H56" s="966" t="s">
        <v>1054</v>
      </c>
      <c r="I56" s="43" t="s">
        <v>1163</v>
      </c>
      <c r="J56" s="42" t="s">
        <v>1164</v>
      </c>
    </row>
    <row r="57" spans="2:15" s="35" customFormat="1" ht="18" customHeight="1" x14ac:dyDescent="0.15">
      <c r="B57" s="41" t="s">
        <v>1229</v>
      </c>
      <c r="C57" s="40" t="s">
        <v>1230</v>
      </c>
      <c r="D57" s="40"/>
      <c r="E57" s="40" t="s">
        <v>1231</v>
      </c>
      <c r="F57" s="974">
        <v>383513</v>
      </c>
      <c r="G57" s="130">
        <v>24450</v>
      </c>
      <c r="H57" s="1025">
        <f>G57-F57</f>
        <v>-359063</v>
      </c>
      <c r="I57" s="978">
        <v>24450</v>
      </c>
      <c r="J57" s="970">
        <f>+G57-I57</f>
        <v>0</v>
      </c>
    </row>
    <row r="58" spans="2:15" s="35" customFormat="1" ht="18" customHeight="1" x14ac:dyDescent="0.15">
      <c r="B58" s="39"/>
      <c r="C58" s="38"/>
      <c r="D58" s="38"/>
      <c r="E58" s="38"/>
      <c r="F58" s="975"/>
      <c r="G58" s="131"/>
      <c r="H58" s="1025">
        <f>G58-F58</f>
        <v>0</v>
      </c>
      <c r="I58" s="975"/>
      <c r="J58" s="971">
        <f>+G58-I58</f>
        <v>0</v>
      </c>
    </row>
    <row r="59" spans="2:15" s="35" customFormat="1" ht="18" customHeight="1" x14ac:dyDescent="0.15">
      <c r="B59" s="39"/>
      <c r="C59" s="38"/>
      <c r="D59" s="38"/>
      <c r="E59" s="38"/>
      <c r="F59" s="975"/>
      <c r="G59" s="131"/>
      <c r="H59" s="1025">
        <f>G59-F59</f>
        <v>0</v>
      </c>
      <c r="I59" s="975"/>
      <c r="J59" s="971">
        <f>+G59-I59</f>
        <v>0</v>
      </c>
    </row>
    <row r="60" spans="2:15" s="35" customFormat="1" ht="18" customHeight="1" x14ac:dyDescent="0.15">
      <c r="B60" s="39"/>
      <c r="C60" s="38"/>
      <c r="D60" s="38"/>
      <c r="E60" s="38"/>
      <c r="F60" s="975"/>
      <c r="G60" s="131"/>
      <c r="H60" s="1025">
        <f>G60-F60</f>
        <v>0</v>
      </c>
      <c r="I60" s="975"/>
      <c r="J60" s="971">
        <f>+G60-I60</f>
        <v>0</v>
      </c>
    </row>
    <row r="61" spans="2:15" s="35" customFormat="1" ht="18" customHeight="1" x14ac:dyDescent="0.15">
      <c r="B61" s="37"/>
      <c r="C61" s="36"/>
      <c r="D61" s="36"/>
      <c r="E61" s="36"/>
      <c r="F61" s="976"/>
      <c r="G61" s="132"/>
      <c r="H61" s="1025">
        <f>G61-F61</f>
        <v>0</v>
      </c>
      <c r="I61" s="979"/>
      <c r="J61" s="972">
        <f>+G61-I61</f>
        <v>0</v>
      </c>
    </row>
    <row r="62" spans="2:15" s="912" customFormat="1" ht="18" customHeight="1" thickBot="1" x14ac:dyDescent="0.2">
      <c r="B62" s="943" t="s">
        <v>336</v>
      </c>
      <c r="C62" s="944" t="s">
        <v>1125</v>
      </c>
      <c r="D62" s="944" t="s">
        <v>1125</v>
      </c>
      <c r="E62" s="944" t="s">
        <v>1125</v>
      </c>
      <c r="F62" s="977">
        <f>SUM(F57:F61)</f>
        <v>383513</v>
      </c>
      <c r="G62" s="963">
        <f>SUM(G57:G61)</f>
        <v>24450</v>
      </c>
      <c r="H62" s="961">
        <f>SUM(H57:H61)</f>
        <v>-359063</v>
      </c>
      <c r="I62" s="963">
        <f>SUM(I57:I61)</f>
        <v>24450</v>
      </c>
      <c r="J62" s="973">
        <f>SUM(J57:J61)</f>
        <v>0</v>
      </c>
    </row>
    <row r="63" spans="2:15" s="35" customFormat="1" ht="18" customHeight="1" x14ac:dyDescent="0.15">
      <c r="G63" s="772" t="s">
        <v>1124</v>
      </c>
      <c r="M63" s="772"/>
    </row>
    <row r="64" spans="2:15" ht="18" customHeight="1" x14ac:dyDescent="0.15">
      <c r="B64" s="34" t="s">
        <v>334</v>
      </c>
    </row>
  </sheetData>
  <customSheetViews>
    <customSheetView guid="{60A46C55-9E99-4DDE-A95C-DCDE3DA46AD9}" scale="80" showPageBreaks="1" fitToPage="1" printArea="1" view="pageBreakPreview" topLeftCell="B1">
      <selection activeCell="B3" sqref="B3"/>
      <pageMargins left="0.82677165354330717" right="0.74803149606299213" top="1.1417322834645669" bottom="0.78740157480314965" header="0.74803149606299213" footer="0.39370078740157483"/>
      <pageSetup paperSize="9" scale="55" orientation="landscape" r:id="rId1"/>
      <headerFooter alignWithMargins="0"/>
    </customSheetView>
  </customSheetViews>
  <phoneticPr fontId="2"/>
  <printOptions gridLinesSet="0"/>
  <pageMargins left="0.82677165354330717" right="0.74803149606299213" top="1.1417322834645669" bottom="0.78740157480314965" header="0.74803149606299213" footer="0.39370078740157483"/>
  <pageSetup paperSize="9" scale="39" orientation="landscape" r:id="rId2"/>
  <headerFooter alignWithMargins="0"/>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5"/>
  <sheetViews>
    <sheetView view="pageBreakPreview" zoomScale="90" zoomScaleNormal="100" zoomScaleSheetLayoutView="90" workbookViewId="0">
      <selection activeCell="E20" sqref="E20"/>
    </sheetView>
  </sheetViews>
  <sheetFormatPr defaultRowHeight="18" customHeight="1" x14ac:dyDescent="0.15"/>
  <cols>
    <col min="1" max="1" width="4.5" style="34" customWidth="1"/>
    <col min="2" max="2" width="23.75" style="34" customWidth="1"/>
    <col min="3" max="12" width="16" style="34" customWidth="1"/>
    <col min="13" max="13" width="13.625" style="34" customWidth="1"/>
    <col min="14" max="16384" width="9" style="34"/>
  </cols>
  <sheetData>
    <row r="1" spans="1:14" s="47" customFormat="1" ht="34.5" customHeight="1" x14ac:dyDescent="0.15">
      <c r="B1" s="883" t="s">
        <v>1198</v>
      </c>
      <c r="C1" s="1078"/>
      <c r="D1" s="1079"/>
      <c r="H1" s="48"/>
      <c r="I1" s="48"/>
      <c r="J1" s="48"/>
      <c r="K1" s="48"/>
      <c r="L1" s="48"/>
    </row>
    <row r="2" spans="1:14" s="47" customFormat="1" ht="18" customHeight="1" x14ac:dyDescent="0.15">
      <c r="B2" s="50"/>
      <c r="D2" s="49"/>
      <c r="H2" s="48"/>
      <c r="I2" s="48"/>
      <c r="J2" s="48"/>
      <c r="K2" s="48"/>
      <c r="L2" s="48"/>
    </row>
    <row r="3" spans="1:14" s="35" customFormat="1" ht="18" customHeight="1" thickBot="1" x14ac:dyDescent="0.2">
      <c r="A3" s="68"/>
      <c r="B3" s="67" t="s">
        <v>396</v>
      </c>
      <c r="C3" s="66"/>
      <c r="D3" s="66"/>
      <c r="E3" s="66"/>
      <c r="F3" s="66"/>
      <c r="G3" s="66"/>
      <c r="H3" s="933"/>
      <c r="I3" s="933"/>
      <c r="J3" s="933"/>
      <c r="K3" s="933"/>
      <c r="L3" s="934" t="s">
        <v>1177</v>
      </c>
      <c r="M3" s="65"/>
      <c r="N3" s="66"/>
    </row>
    <row r="4" spans="1:14" s="57" customFormat="1" ht="40.5" customHeight="1" x14ac:dyDescent="0.15">
      <c r="B4" s="1374" t="s">
        <v>359</v>
      </c>
      <c r="C4" s="77" t="s">
        <v>358</v>
      </c>
      <c r="D4" s="62" t="s">
        <v>357</v>
      </c>
      <c r="E4" s="929" t="s">
        <v>1116</v>
      </c>
      <c r="F4" s="930" t="s">
        <v>378</v>
      </c>
      <c r="G4" s="930" t="s">
        <v>332</v>
      </c>
      <c r="H4" s="930" t="s">
        <v>1118</v>
      </c>
      <c r="I4" s="930" t="s">
        <v>1119</v>
      </c>
      <c r="J4" s="930" t="s">
        <v>1171</v>
      </c>
      <c r="K4" s="929" t="s">
        <v>1168</v>
      </c>
      <c r="L4" s="1372" t="s">
        <v>351</v>
      </c>
      <c r="M4" s="65"/>
      <c r="N4" s="66"/>
    </row>
    <row r="5" spans="1:14" s="57" customFormat="1" ht="56.25" customHeight="1" thickBot="1" x14ac:dyDescent="0.2">
      <c r="B5" s="1375"/>
      <c r="C5" s="76" t="s">
        <v>350</v>
      </c>
      <c r="D5" s="59" t="s">
        <v>349</v>
      </c>
      <c r="E5" s="931" t="s">
        <v>380</v>
      </c>
      <c r="F5" s="932" t="s">
        <v>381</v>
      </c>
      <c r="G5" s="932" t="s">
        <v>379</v>
      </c>
      <c r="H5" s="932" t="s">
        <v>1120</v>
      </c>
      <c r="I5" s="932" t="s">
        <v>1117</v>
      </c>
      <c r="J5" s="932" t="s">
        <v>1170</v>
      </c>
      <c r="K5" s="931" t="s">
        <v>1172</v>
      </c>
      <c r="L5" s="1373"/>
      <c r="M5" s="65"/>
      <c r="N5" s="66"/>
    </row>
    <row r="6" spans="1:14" s="35" customFormat="1" ht="18" customHeight="1" x14ac:dyDescent="0.15">
      <c r="B6" s="56"/>
      <c r="C6" s="75"/>
      <c r="D6" s="55"/>
      <c r="E6" s="55">
        <f>ROUND(C6*D6/1000,0)</f>
        <v>0</v>
      </c>
      <c r="F6" s="935"/>
      <c r="G6" s="935">
        <f>ROUND(F6*C6/1000,0)</f>
        <v>0</v>
      </c>
      <c r="H6" s="936">
        <f>IF(G6*0.7&lt;E6,E6-G6,0)</f>
        <v>0</v>
      </c>
      <c r="I6" s="1028">
        <f>IF(G6*0.7&lt;E6,0,G6-E6)</f>
        <v>0</v>
      </c>
      <c r="J6" s="1029"/>
      <c r="K6" s="1029">
        <f>IF(G6*0.7&lt;E6,E6-J6,G6-J6)</f>
        <v>0</v>
      </c>
      <c r="L6" s="1030"/>
      <c r="M6" s="65"/>
      <c r="N6" s="74"/>
    </row>
    <row r="7" spans="1:14" s="35" customFormat="1" ht="18" customHeight="1" x14ac:dyDescent="0.15">
      <c r="B7" s="54"/>
      <c r="C7" s="73"/>
      <c r="D7" s="53"/>
      <c r="E7" s="55">
        <f>ROUND(C7*D7/1000,0)</f>
        <v>0</v>
      </c>
      <c r="F7" s="935"/>
      <c r="G7" s="935">
        <f>ROUND(F7*C7/1000,0)</f>
        <v>0</v>
      </c>
      <c r="H7" s="937">
        <f>IF(G7*0.7&lt;E7,E7-G7,0)</f>
        <v>0</v>
      </c>
      <c r="I7" s="1031">
        <f>IF(G7*0.7&lt;E7,0,G7-E7)</f>
        <v>0</v>
      </c>
      <c r="J7" s="1032"/>
      <c r="K7" s="1032">
        <f>IF(G7*0.7&lt;E7,E7-J7,G7-J7)</f>
        <v>0</v>
      </c>
      <c r="L7" s="1033"/>
      <c r="M7" s="65"/>
      <c r="N7" s="66"/>
    </row>
    <row r="8" spans="1:14" s="35" customFormat="1" ht="18" customHeight="1" x14ac:dyDescent="0.15">
      <c r="B8" s="72"/>
      <c r="C8" s="71"/>
      <c r="D8" s="70"/>
      <c r="E8" s="95">
        <f>ROUND(C8*D8/1000,0)</f>
        <v>0</v>
      </c>
      <c r="F8" s="938"/>
      <c r="G8" s="935">
        <f>ROUND(F8*C8/1000,0)</f>
        <v>0</v>
      </c>
      <c r="H8" s="939">
        <f>IF(G8*0.7&lt;E8,E8-G8,0)</f>
        <v>0</v>
      </c>
      <c r="I8" s="1034">
        <f>IF(G8*0.7&lt;E8,0,G8-E8)</f>
        <v>0</v>
      </c>
      <c r="J8" s="1035"/>
      <c r="K8" s="1036">
        <f>IF(G8*0.7&lt;E8,E8-J8,G8-J8)</f>
        <v>0</v>
      </c>
      <c r="L8" s="1037"/>
      <c r="M8" s="65"/>
      <c r="N8" s="66"/>
    </row>
    <row r="9" spans="1:14" s="35" customFormat="1" ht="18" customHeight="1" thickBot="1" x14ac:dyDescent="0.2">
      <c r="B9" s="52" t="s">
        <v>336</v>
      </c>
      <c r="C9" s="69" t="s">
        <v>335</v>
      </c>
      <c r="D9" s="51" t="s">
        <v>335</v>
      </c>
      <c r="E9" s="96">
        <f>SUM(E6:E8)</f>
        <v>0</v>
      </c>
      <c r="F9" s="940" t="s">
        <v>335</v>
      </c>
      <c r="G9" s="941">
        <f t="shared" ref="G9:L9" si="0">SUM(G6:G8)</f>
        <v>0</v>
      </c>
      <c r="H9" s="942">
        <f t="shared" si="0"/>
        <v>0</v>
      </c>
      <c r="I9" s="1038">
        <f t="shared" si="0"/>
        <v>0</v>
      </c>
      <c r="J9" s="1039">
        <f t="shared" si="0"/>
        <v>0</v>
      </c>
      <c r="K9" s="1039">
        <f t="shared" si="0"/>
        <v>0</v>
      </c>
      <c r="L9" s="1040">
        <f t="shared" si="0"/>
        <v>0</v>
      </c>
      <c r="M9" s="65"/>
      <c r="N9" s="66"/>
    </row>
    <row r="10" spans="1:14" s="35" customFormat="1" ht="18" customHeight="1" x14ac:dyDescent="0.15">
      <c r="B10" s="66"/>
      <c r="C10" s="66"/>
      <c r="D10" s="66"/>
      <c r="E10" s="66"/>
      <c r="F10" s="933"/>
      <c r="G10" s="933"/>
      <c r="H10" s="933"/>
      <c r="I10" s="66"/>
      <c r="J10" s="66"/>
      <c r="K10" s="66"/>
      <c r="L10" s="65"/>
      <c r="M10" s="66"/>
    </row>
    <row r="11" spans="1:14" s="35" customFormat="1" ht="18" customHeight="1" thickBot="1" x14ac:dyDescent="0.2">
      <c r="A11" s="68"/>
      <c r="B11" s="67" t="s">
        <v>397</v>
      </c>
      <c r="C11" s="66"/>
      <c r="D11" s="66"/>
      <c r="E11" s="66"/>
      <c r="F11" s="933"/>
      <c r="G11" s="933"/>
      <c r="H11" s="934" t="s">
        <v>1177</v>
      </c>
      <c r="I11" s="66"/>
      <c r="J11" s="66"/>
      <c r="K11" s="66"/>
      <c r="L11" s="65"/>
    </row>
    <row r="12" spans="1:14" s="57" customFormat="1" ht="30" customHeight="1" x14ac:dyDescent="0.15">
      <c r="B12" s="1374" t="s">
        <v>355</v>
      </c>
      <c r="C12" s="63" t="s">
        <v>354</v>
      </c>
      <c r="D12" s="62" t="s">
        <v>353</v>
      </c>
      <c r="E12" s="62" t="s">
        <v>352</v>
      </c>
      <c r="F12" s="62" t="s">
        <v>1070</v>
      </c>
      <c r="G12" s="930" t="s">
        <v>1121</v>
      </c>
      <c r="H12" s="1372" t="s">
        <v>351</v>
      </c>
    </row>
    <row r="13" spans="1:14" s="57" customFormat="1" ht="18" customHeight="1" thickBot="1" x14ac:dyDescent="0.2">
      <c r="B13" s="1375"/>
      <c r="C13" s="61" t="s">
        <v>350</v>
      </c>
      <c r="D13" s="59" t="s">
        <v>349</v>
      </c>
      <c r="E13" s="60" t="s">
        <v>348</v>
      </c>
      <c r="F13" s="59" t="s">
        <v>347</v>
      </c>
      <c r="G13" s="58" t="s">
        <v>346</v>
      </c>
      <c r="H13" s="1376"/>
    </row>
    <row r="14" spans="1:14" s="35" customFormat="1" ht="18" customHeight="1" x14ac:dyDescent="0.15">
      <c r="B14" s="56"/>
      <c r="C14" s="1041"/>
      <c r="D14" s="774"/>
      <c r="E14" s="1045"/>
      <c r="F14" s="1048">
        <f>IF(D14*E14&gt;0,D14*E14,0)</f>
        <v>0</v>
      </c>
      <c r="G14" s="1049">
        <f>IF(C14*0.7&lt;F14,0,C14-F14)</f>
        <v>0</v>
      </c>
      <c r="H14" s="1030"/>
    </row>
    <row r="15" spans="1:14" s="35" customFormat="1" ht="18" customHeight="1" x14ac:dyDescent="0.15">
      <c r="B15" s="54"/>
      <c r="C15" s="1042"/>
      <c r="D15" s="770"/>
      <c r="E15" s="1046"/>
      <c r="F15" s="1048">
        <f>IF(D15*E15&gt;0,D15*E15,0)</f>
        <v>0</v>
      </c>
      <c r="G15" s="1049">
        <f>IF(C15*0.7&lt;F15,0,C15-F15)</f>
        <v>0</v>
      </c>
      <c r="H15" s="1033"/>
    </row>
    <row r="16" spans="1:14" s="35" customFormat="1" ht="18" customHeight="1" x14ac:dyDescent="0.15">
      <c r="B16" s="98"/>
      <c r="C16" s="1043"/>
      <c r="D16" s="771"/>
      <c r="E16" s="1047"/>
      <c r="F16" s="1048">
        <f>IF(D16*E16&gt;0,D16*E16,0)</f>
        <v>0</v>
      </c>
      <c r="G16" s="1049">
        <f>IF(C16*0.7&lt;F16,0,C16-F16)</f>
        <v>0</v>
      </c>
      <c r="H16" s="1050"/>
    </row>
    <row r="17" spans="1:12" s="35" customFormat="1" ht="18" customHeight="1" thickBot="1" x14ac:dyDescent="0.2">
      <c r="B17" s="99" t="s">
        <v>336</v>
      </c>
      <c r="C17" s="1044">
        <f>SUM(C14:C16)</f>
        <v>0</v>
      </c>
      <c r="D17" s="97" t="s">
        <v>335</v>
      </c>
      <c r="E17" s="97" t="s">
        <v>335</v>
      </c>
      <c r="F17" s="1038">
        <f>SUM(F14:F16)</f>
        <v>0</v>
      </c>
      <c r="G17" s="1051">
        <f>SUM(G14:G16)</f>
        <v>0</v>
      </c>
      <c r="H17" s="1052">
        <f>SUM(H14:H16)</f>
        <v>0</v>
      </c>
    </row>
    <row r="18" spans="1:12" ht="18" customHeight="1" x14ac:dyDescent="0.15">
      <c r="F18" s="926"/>
      <c r="G18" s="926"/>
      <c r="H18" s="926"/>
    </row>
    <row r="19" spans="1:12" s="35" customFormat="1" ht="18" customHeight="1" thickBot="1" x14ac:dyDescent="0.2">
      <c r="A19" s="68"/>
      <c r="B19" s="67" t="s">
        <v>398</v>
      </c>
      <c r="C19" s="66"/>
      <c r="D19" s="66"/>
      <c r="E19" s="66"/>
      <c r="F19" s="933"/>
      <c r="G19" s="933"/>
      <c r="H19" s="934" t="s">
        <v>1177</v>
      </c>
      <c r="I19" s="66"/>
      <c r="J19" s="66"/>
      <c r="K19" s="66"/>
      <c r="L19" s="65"/>
    </row>
    <row r="20" spans="1:12" s="57" customFormat="1" ht="30" customHeight="1" x14ac:dyDescent="0.15">
      <c r="B20" s="1374" t="s">
        <v>355</v>
      </c>
      <c r="C20" s="63" t="s">
        <v>354</v>
      </c>
      <c r="D20" s="62" t="s">
        <v>353</v>
      </c>
      <c r="E20" s="62" t="s">
        <v>352</v>
      </c>
      <c r="F20" s="929" t="s">
        <v>1070</v>
      </c>
      <c r="G20" s="930" t="s">
        <v>1122</v>
      </c>
      <c r="H20" s="1372" t="s">
        <v>351</v>
      </c>
    </row>
    <row r="21" spans="1:12" s="57" customFormat="1" ht="18" customHeight="1" thickBot="1" x14ac:dyDescent="0.2">
      <c r="B21" s="1375"/>
      <c r="C21" s="61" t="s">
        <v>350</v>
      </c>
      <c r="D21" s="59" t="s">
        <v>349</v>
      </c>
      <c r="E21" s="60" t="s">
        <v>348</v>
      </c>
      <c r="F21" s="931" t="s">
        <v>347</v>
      </c>
      <c r="G21" s="932" t="s">
        <v>346</v>
      </c>
      <c r="H21" s="1377"/>
    </row>
    <row r="22" spans="1:12" s="35" customFormat="1" ht="18" customHeight="1" x14ac:dyDescent="0.15">
      <c r="B22" s="56" t="s">
        <v>1260</v>
      </c>
      <c r="C22" s="1041">
        <v>1107158</v>
      </c>
      <c r="D22" s="774">
        <v>1</v>
      </c>
      <c r="E22" s="1045">
        <v>307581</v>
      </c>
      <c r="F22" s="1053">
        <f>IF(D22*E22&gt;0,D22*E22,0)</f>
        <v>307581</v>
      </c>
      <c r="G22" s="1049">
        <f>IF(C22*0.7&lt;F22,0,C22-F22)</f>
        <v>799577</v>
      </c>
      <c r="H22" s="1030"/>
    </row>
    <row r="23" spans="1:12" s="35" customFormat="1" ht="18" customHeight="1" x14ac:dyDescent="0.15">
      <c r="B23" s="54"/>
      <c r="C23" s="1042"/>
      <c r="D23" s="770"/>
      <c r="E23" s="1046"/>
      <c r="F23" s="1053">
        <f>IF(D23*E23&gt;0,D23*E23,0)</f>
        <v>0</v>
      </c>
      <c r="G23" s="1049">
        <f>IF(C23*0.7&lt;F23,0,C23-F23)</f>
        <v>0</v>
      </c>
      <c r="H23" s="1033"/>
    </row>
    <row r="24" spans="1:12" s="35" customFormat="1" ht="18" customHeight="1" x14ac:dyDescent="0.15">
      <c r="B24" s="98"/>
      <c r="C24" s="1043"/>
      <c r="D24" s="771"/>
      <c r="E24" s="1047"/>
      <c r="F24" s="1053">
        <f>IF(D24*E24&gt;0,D24*E24,0)</f>
        <v>0</v>
      </c>
      <c r="G24" s="1049">
        <f>IF(C24*0.7&lt;F24,0,C24-F24)</f>
        <v>0</v>
      </c>
      <c r="H24" s="1050"/>
    </row>
    <row r="25" spans="1:12" s="35" customFormat="1" ht="18" customHeight="1" thickBot="1" x14ac:dyDescent="0.2">
      <c r="B25" s="99" t="s">
        <v>336</v>
      </c>
      <c r="C25" s="1044">
        <f>SUM(C22:C24)</f>
        <v>1107158</v>
      </c>
      <c r="D25" s="97" t="s">
        <v>335</v>
      </c>
      <c r="E25" s="97" t="s">
        <v>335</v>
      </c>
      <c r="F25" s="1038">
        <f>SUM(F22:F24)</f>
        <v>307581</v>
      </c>
      <c r="G25" s="1051">
        <f>SUM(G22:G24)</f>
        <v>799577</v>
      </c>
      <c r="H25" s="1052">
        <f>SUM(H22:H24)</f>
        <v>0</v>
      </c>
    </row>
  </sheetData>
  <customSheetViews>
    <customSheetView guid="{60A46C55-9E99-4DDE-A95C-DCDE3DA46AD9}" scale="90" showPageBreaks="1" fitToPage="1" printArea="1" view="pageBreakPreview">
      <selection activeCell="G17" sqref="G17"/>
      <pageMargins left="0.82677165354330717" right="0.70866141732283472" top="1.3779527559055118" bottom="0.78740157480314965" header="0.59055118110236227" footer="0.39370078740157483"/>
      <pageSetup paperSize="9" scale="70" orientation="landscape" cellComments="asDisplayed" r:id="rId1"/>
      <headerFooter alignWithMargins="0">
        <oddHeader xml:space="preserve">&amp;L
</oddHeader>
      </headerFooter>
    </customSheetView>
  </customSheetViews>
  <mergeCells count="6">
    <mergeCell ref="L4:L5"/>
    <mergeCell ref="B4:B5"/>
    <mergeCell ref="B12:B13"/>
    <mergeCell ref="H12:H13"/>
    <mergeCell ref="B20:B21"/>
    <mergeCell ref="H20:H21"/>
  </mergeCells>
  <phoneticPr fontId="2"/>
  <printOptions gridLinesSet="0"/>
  <pageMargins left="0.82677165354330717" right="0.70866141732283472" top="1.3779527559055118" bottom="0.78740157480314965" header="0.59055118110236227" footer="0.39370078740157483"/>
  <pageSetup paperSize="9" scale="70" orientation="landscape" cellComments="asDisplayed" r:id="rId2"/>
  <headerFooter alignWithMargins="0">
    <oddHeader xml:space="preserve">&amp;L
</oddHead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G25"/>
  <sheetViews>
    <sheetView view="pageBreakPreview" topLeftCell="B1" zoomScaleNormal="100" zoomScaleSheetLayoutView="100" workbookViewId="0">
      <selection activeCell="A9" sqref="A9"/>
    </sheetView>
  </sheetViews>
  <sheetFormatPr defaultRowHeight="18" customHeight="1" x14ac:dyDescent="0.15"/>
  <cols>
    <col min="1" max="1" width="5.625" style="34" customWidth="1"/>
    <col min="2" max="2" width="23.75" style="34" customWidth="1"/>
    <col min="3" max="5" width="13.75" style="34" customWidth="1"/>
    <col min="6" max="16384" width="9" style="34"/>
  </cols>
  <sheetData>
    <row r="2" spans="2:7" s="47" customFormat="1" ht="28.5" customHeight="1" x14ac:dyDescent="0.15">
      <c r="B2" s="883" t="s">
        <v>1199</v>
      </c>
      <c r="C2" s="1079"/>
      <c r="D2" s="1079"/>
      <c r="F2" s="48"/>
      <c r="G2" s="48"/>
    </row>
    <row r="3" spans="2:7" s="47" customFormat="1" ht="22.5" customHeight="1" thickBot="1" x14ac:dyDescent="0.2">
      <c r="B3" s="50"/>
      <c r="C3" s="49"/>
      <c r="D3" s="1378" t="s">
        <v>383</v>
      </c>
      <c r="E3" s="1379"/>
      <c r="F3" s="48"/>
      <c r="G3" s="48"/>
    </row>
    <row r="4" spans="2:7" s="57" customFormat="1" ht="26.25" customHeight="1" thickBot="1" x14ac:dyDescent="0.2">
      <c r="B4" s="85" t="s">
        <v>371</v>
      </c>
      <c r="C4" s="84" t="s">
        <v>366</v>
      </c>
      <c r="D4" s="93" t="s">
        <v>386</v>
      </c>
      <c r="E4" s="92" t="s">
        <v>365</v>
      </c>
    </row>
    <row r="5" spans="2:7" s="57" customFormat="1" ht="18.75" customHeight="1" x14ac:dyDescent="0.15">
      <c r="B5" s="91" t="s">
        <v>370</v>
      </c>
      <c r="C5" s="90"/>
      <c r="D5" s="100"/>
      <c r="E5" s="101"/>
    </row>
    <row r="6" spans="2:7" s="35" customFormat="1" ht="18" customHeight="1" x14ac:dyDescent="0.15">
      <c r="B6" s="81" t="s">
        <v>363</v>
      </c>
      <c r="C6" s="80"/>
      <c r="D6" s="103"/>
      <c r="E6" s="87">
        <f>ROUND(C6*D6/100,0)</f>
        <v>0</v>
      </c>
    </row>
    <row r="7" spans="2:7" s="35" customFormat="1" ht="18" customHeight="1" x14ac:dyDescent="0.15">
      <c r="B7" s="79" t="s">
        <v>369</v>
      </c>
      <c r="C7" s="78"/>
      <c r="D7" s="104"/>
      <c r="E7" s="87">
        <f t="shared" ref="E7:E22" si="0">ROUND(C7*D7/100,0)</f>
        <v>0</v>
      </c>
    </row>
    <row r="8" spans="2:7" s="35" customFormat="1" ht="18" customHeight="1" x14ac:dyDescent="0.15">
      <c r="B8" s="79" t="s">
        <v>360</v>
      </c>
      <c r="C8" s="78"/>
      <c r="D8" s="104"/>
      <c r="E8" s="87">
        <f t="shared" si="0"/>
        <v>0</v>
      </c>
    </row>
    <row r="9" spans="2:7" s="35" customFormat="1" ht="18" customHeight="1" x14ac:dyDescent="0.15">
      <c r="B9" s="83"/>
      <c r="C9" s="82"/>
      <c r="D9" s="105"/>
      <c r="E9" s="118">
        <f t="shared" si="0"/>
        <v>0</v>
      </c>
    </row>
    <row r="10" spans="2:7" s="35" customFormat="1" ht="18" customHeight="1" x14ac:dyDescent="0.15">
      <c r="B10" s="81" t="s">
        <v>362</v>
      </c>
      <c r="C10" s="80"/>
      <c r="D10" s="103"/>
      <c r="E10" s="119"/>
    </row>
    <row r="11" spans="2:7" s="35" customFormat="1" ht="18" customHeight="1" x14ac:dyDescent="0.15">
      <c r="B11" s="79" t="s">
        <v>361</v>
      </c>
      <c r="C11" s="78"/>
      <c r="D11" s="104"/>
      <c r="E11" s="87">
        <f t="shared" si="0"/>
        <v>0</v>
      </c>
    </row>
    <row r="12" spans="2:7" s="35" customFormat="1" ht="18" customHeight="1" x14ac:dyDescent="0.15">
      <c r="B12" s="116" t="s">
        <v>360</v>
      </c>
      <c r="C12" s="122"/>
      <c r="D12" s="532"/>
      <c r="E12" s="118">
        <f>ROUND(C12*D12/100,0)</f>
        <v>0</v>
      </c>
    </row>
    <row r="13" spans="2:7" s="35" customFormat="1" ht="18" customHeight="1" x14ac:dyDescent="0.15">
      <c r="B13" s="537"/>
      <c r="C13" s="82"/>
      <c r="D13" s="105"/>
      <c r="E13" s="88">
        <f t="shared" si="0"/>
        <v>0</v>
      </c>
    </row>
    <row r="14" spans="2:7" s="57" customFormat="1" ht="18.75" customHeight="1" x14ac:dyDescent="0.15">
      <c r="B14" s="91" t="s">
        <v>1072</v>
      </c>
      <c r="C14" s="90"/>
      <c r="D14" s="102"/>
      <c r="E14" s="118"/>
    </row>
    <row r="15" spans="2:7" s="35" customFormat="1" ht="18" customHeight="1" x14ac:dyDescent="0.15">
      <c r="B15" s="79" t="s">
        <v>1246</v>
      </c>
      <c r="C15" s="80">
        <v>15325</v>
      </c>
      <c r="D15" s="103"/>
      <c r="E15" s="87"/>
    </row>
    <row r="16" spans="2:7" s="35" customFormat="1" ht="18" customHeight="1" x14ac:dyDescent="0.15">
      <c r="B16" s="116" t="s">
        <v>1247</v>
      </c>
      <c r="C16" s="78">
        <v>331</v>
      </c>
      <c r="D16" s="104"/>
      <c r="E16" s="87">
        <f t="shared" si="0"/>
        <v>0</v>
      </c>
    </row>
    <row r="17" spans="2:5" s="35" customFormat="1" ht="18" customHeight="1" x14ac:dyDescent="0.15">
      <c r="B17" s="116" t="s">
        <v>1248</v>
      </c>
      <c r="C17" s="122">
        <v>13930</v>
      </c>
      <c r="D17" s="532"/>
      <c r="E17" s="118">
        <f t="shared" si="0"/>
        <v>0</v>
      </c>
    </row>
    <row r="18" spans="2:5" s="35" customFormat="1" ht="18" customHeight="1" x14ac:dyDescent="0.15">
      <c r="B18" s="1269" t="s">
        <v>1249</v>
      </c>
      <c r="C18" s="82">
        <v>21</v>
      </c>
      <c r="D18" s="82"/>
      <c r="E18" s="88">
        <f t="shared" si="0"/>
        <v>0</v>
      </c>
    </row>
    <row r="19" spans="2:5" s="35" customFormat="1" ht="18" customHeight="1" x14ac:dyDescent="0.15">
      <c r="B19" s="81" t="s">
        <v>1071</v>
      </c>
      <c r="C19" s="80"/>
      <c r="D19" s="103"/>
      <c r="E19" s="87"/>
    </row>
    <row r="20" spans="2:5" s="35" customFormat="1" ht="18" customHeight="1" x14ac:dyDescent="0.15">
      <c r="B20" s="81" t="s">
        <v>1250</v>
      </c>
      <c r="C20" s="80">
        <v>1725</v>
      </c>
      <c r="D20" s="103"/>
      <c r="E20" s="87"/>
    </row>
    <row r="21" spans="2:5" s="35" customFormat="1" ht="18" customHeight="1" x14ac:dyDescent="0.15">
      <c r="B21" s="81" t="s">
        <v>1251</v>
      </c>
      <c r="C21" s="80">
        <v>2268</v>
      </c>
      <c r="D21" s="103"/>
      <c r="E21" s="87"/>
    </row>
    <row r="22" spans="2:5" s="35" customFormat="1" ht="18" customHeight="1" thickBot="1" x14ac:dyDescent="0.2">
      <c r="B22" s="79" t="s">
        <v>1252</v>
      </c>
      <c r="C22" s="78">
        <v>4879</v>
      </c>
      <c r="D22" s="104"/>
      <c r="E22" s="87">
        <f t="shared" si="0"/>
        <v>0</v>
      </c>
    </row>
    <row r="23" spans="2:5" s="35" customFormat="1" ht="18" customHeight="1" thickTop="1" thickBot="1" x14ac:dyDescent="0.2">
      <c r="B23" s="535" t="s">
        <v>680</v>
      </c>
      <c r="C23" s="1168">
        <f>SUM(C6:C22)</f>
        <v>38479</v>
      </c>
      <c r="D23" s="536" t="s">
        <v>384</v>
      </c>
      <c r="E23" s="534">
        <f>SUM(E6:E22)</f>
        <v>0</v>
      </c>
    </row>
    <row r="24" spans="2:5" ht="18" customHeight="1" x14ac:dyDescent="0.15">
      <c r="B24" s="877" t="s">
        <v>1073</v>
      </c>
      <c r="E24" s="533"/>
    </row>
    <row r="25" spans="2:5" ht="28.5" customHeight="1" x14ac:dyDescent="0.15">
      <c r="B25" s="1380" t="s">
        <v>1092</v>
      </c>
      <c r="C25" s="1380"/>
      <c r="D25" s="1380"/>
      <c r="E25" s="1380"/>
    </row>
  </sheetData>
  <customSheetViews>
    <customSheetView guid="{60A46C55-9E99-4DDE-A95C-DCDE3DA46AD9}" showPageBreaks="1" fitToPage="1" printArea="1" view="pageBreakPreview">
      <selection activeCell="E22" sqref="E22"/>
      <pageMargins left="1.04" right="0.9" top="1.3779527559055118" bottom="0.78740157480314965" header="0.71" footer="0.39370078740157483"/>
      <printOptions horizontalCentered="1"/>
      <pageSetup paperSize="9" orientation="portrait" r:id="rId1"/>
      <headerFooter alignWithMargins="0">
        <oddHeader xml:space="preserve">&amp;L
</oddHeader>
      </headerFooter>
    </customSheetView>
  </customSheetViews>
  <mergeCells count="2">
    <mergeCell ref="D3:E3"/>
    <mergeCell ref="B25:E25"/>
  </mergeCells>
  <phoneticPr fontId="2"/>
  <printOptions horizontalCentered="1" gridLinesSet="0"/>
  <pageMargins left="1.04" right="0.9" top="1.3779527559055118" bottom="0.78740157480314965" header="0.71" footer="0.39370078740157483"/>
  <pageSetup paperSize="9" orientation="portrait" r:id="rId2"/>
  <headerFooter alignWithMargins="0">
    <oddHeader xml:space="preserve">&amp;L
</oddHead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32"/>
  <sheetViews>
    <sheetView view="pageBreakPreview" topLeftCell="A13" zoomScaleNormal="100" zoomScaleSheetLayoutView="100" workbookViewId="0">
      <selection activeCell="A9" sqref="A9"/>
    </sheetView>
  </sheetViews>
  <sheetFormatPr defaultRowHeight="18" customHeight="1" x14ac:dyDescent="0.15"/>
  <cols>
    <col min="1" max="1" width="1.875" style="34" customWidth="1"/>
    <col min="2" max="2" width="25.5" style="34" customWidth="1"/>
    <col min="3" max="5" width="13.75" style="34" customWidth="1"/>
    <col min="6" max="16384" width="9" style="34"/>
  </cols>
  <sheetData>
    <row r="2" spans="2:7" s="47" customFormat="1" ht="31.5" customHeight="1" x14ac:dyDescent="0.15">
      <c r="B2" s="883" t="s">
        <v>1200</v>
      </c>
      <c r="C2" s="1079"/>
      <c r="D2" s="1079"/>
      <c r="F2" s="48"/>
      <c r="G2" s="48"/>
    </row>
    <row r="3" spans="2:7" s="47" customFormat="1" ht="22.5" customHeight="1" thickBot="1" x14ac:dyDescent="0.2">
      <c r="B3" s="50"/>
      <c r="C3" s="49"/>
      <c r="D3" s="1378" t="s">
        <v>383</v>
      </c>
      <c r="E3" s="1379"/>
      <c r="F3" s="48"/>
      <c r="G3" s="48"/>
    </row>
    <row r="4" spans="2:7" s="57" customFormat="1" ht="26.25" customHeight="1" thickBot="1" x14ac:dyDescent="0.2">
      <c r="B4" s="85" t="s">
        <v>371</v>
      </c>
      <c r="C4" s="84" t="s">
        <v>366</v>
      </c>
      <c r="D4" s="93" t="s">
        <v>386</v>
      </c>
      <c r="E4" s="92" t="s">
        <v>365</v>
      </c>
    </row>
    <row r="5" spans="2:7" s="57" customFormat="1" ht="18.75" customHeight="1" x14ac:dyDescent="0.15">
      <c r="B5" s="881" t="s">
        <v>370</v>
      </c>
      <c r="C5" s="878"/>
      <c r="D5" s="882"/>
      <c r="E5" s="111"/>
    </row>
    <row r="6" spans="2:7" s="35" customFormat="1" ht="18" customHeight="1" x14ac:dyDescent="0.15">
      <c r="B6" s="81" t="s">
        <v>1253</v>
      </c>
      <c r="C6" s="106">
        <v>33635</v>
      </c>
      <c r="D6" s="107"/>
      <c r="E6" s="111">
        <f t="shared" ref="E6:E11" si="0">ROUND(C6*D6/100,0)</f>
        <v>0</v>
      </c>
    </row>
    <row r="7" spans="2:7" s="35" customFormat="1" ht="18" customHeight="1" x14ac:dyDescent="0.15">
      <c r="B7" s="79"/>
      <c r="C7" s="109"/>
      <c r="D7" s="110"/>
      <c r="E7" s="111">
        <f t="shared" si="0"/>
        <v>0</v>
      </c>
    </row>
    <row r="8" spans="2:7" s="35" customFormat="1" ht="18" customHeight="1" x14ac:dyDescent="0.15">
      <c r="B8" s="116"/>
      <c r="C8" s="112"/>
      <c r="D8" s="113"/>
      <c r="E8" s="108">
        <f t="shared" si="0"/>
        <v>0</v>
      </c>
    </row>
    <row r="9" spans="2:7" s="35" customFormat="1" ht="18" customHeight="1" x14ac:dyDescent="0.15">
      <c r="B9" s="880"/>
      <c r="C9" s="109"/>
      <c r="D9" s="879"/>
      <c r="E9" s="111">
        <f t="shared" si="0"/>
        <v>0</v>
      </c>
    </row>
    <row r="10" spans="2:7" s="35" customFormat="1" ht="18" customHeight="1" x14ac:dyDescent="0.15">
      <c r="B10" s="79"/>
      <c r="C10" s="109"/>
      <c r="D10" s="110"/>
      <c r="E10" s="111">
        <f t="shared" si="0"/>
        <v>0</v>
      </c>
    </row>
    <row r="11" spans="2:7" s="35" customFormat="1" ht="18" customHeight="1" thickBot="1" x14ac:dyDescent="0.2">
      <c r="B11" s="116"/>
      <c r="C11" s="112"/>
      <c r="D11" s="113"/>
      <c r="E11" s="108">
        <f t="shared" si="0"/>
        <v>0</v>
      </c>
    </row>
    <row r="12" spans="2:7" s="35" customFormat="1" ht="18" customHeight="1" thickTop="1" thickBot="1" x14ac:dyDescent="0.2">
      <c r="B12" s="535" t="s">
        <v>385</v>
      </c>
      <c r="C12" s="538">
        <f>SUM(C5:C11)</f>
        <v>33635</v>
      </c>
      <c r="D12" s="539"/>
      <c r="E12" s="540">
        <f>SUM(E6:E11)</f>
        <v>0</v>
      </c>
    </row>
    <row r="13" spans="2:7" s="57" customFormat="1" ht="18.75" customHeight="1" x14ac:dyDescent="0.15">
      <c r="B13" s="91" t="s">
        <v>1072</v>
      </c>
      <c r="C13" s="878"/>
      <c r="D13" s="107"/>
      <c r="E13" s="108"/>
    </row>
    <row r="14" spans="2:7" s="35" customFormat="1" ht="18" customHeight="1" x14ac:dyDescent="0.15">
      <c r="B14" s="79" t="s">
        <v>1254</v>
      </c>
      <c r="C14" s="106">
        <v>2533</v>
      </c>
      <c r="D14" s="879"/>
      <c r="E14" s="111">
        <f>ROUND(C14*D14/100,0)</f>
        <v>0</v>
      </c>
    </row>
    <row r="15" spans="2:7" s="35" customFormat="1" ht="18" customHeight="1" x14ac:dyDescent="0.15">
      <c r="B15" s="116" t="s">
        <v>1255</v>
      </c>
      <c r="C15" s="109">
        <v>110</v>
      </c>
      <c r="D15" s="110"/>
      <c r="E15" s="111">
        <f>ROUND(C15*D15/100,0)</f>
        <v>0</v>
      </c>
    </row>
    <row r="16" spans="2:7" s="35" customFormat="1" ht="18" customHeight="1" x14ac:dyDescent="0.15">
      <c r="B16" s="116" t="s">
        <v>368</v>
      </c>
      <c r="C16" s="112">
        <v>772</v>
      </c>
      <c r="D16" s="113"/>
      <c r="E16" s="108"/>
    </row>
    <row r="17" spans="2:8" s="35" customFormat="1" ht="18" customHeight="1" thickBot="1" x14ac:dyDescent="0.2">
      <c r="B17" s="777" t="s">
        <v>1256</v>
      </c>
      <c r="C17" s="545">
        <v>0</v>
      </c>
      <c r="D17" s="546"/>
      <c r="E17" s="547">
        <f>ROUND(C17*D17/100,0)</f>
        <v>0</v>
      </c>
    </row>
    <row r="18" spans="2:8" s="35" customFormat="1" ht="18" customHeight="1" thickTop="1" thickBot="1" x14ac:dyDescent="0.2">
      <c r="B18" s="541"/>
      <c r="C18" s="542">
        <f>SUM(C13:C17)</f>
        <v>3415</v>
      </c>
      <c r="D18" s="543" t="s">
        <v>384</v>
      </c>
      <c r="E18" s="544">
        <f>SUM(E14:E17)</f>
        <v>0</v>
      </c>
    </row>
    <row r="19" spans="2:8" s="35" customFormat="1" ht="18" customHeight="1" x14ac:dyDescent="0.15">
      <c r="B19" s="81" t="s">
        <v>385</v>
      </c>
      <c r="C19" s="114"/>
      <c r="D19" s="115"/>
      <c r="E19" s="108"/>
    </row>
    <row r="20" spans="2:8" s="35" customFormat="1" ht="18" customHeight="1" x14ac:dyDescent="0.15">
      <c r="B20" s="79" t="s">
        <v>1071</v>
      </c>
      <c r="C20" s="109"/>
      <c r="D20" s="110"/>
      <c r="E20" s="111">
        <f>ROUND(C20*D20/100,0)</f>
        <v>0</v>
      </c>
    </row>
    <row r="21" spans="2:8" s="35" customFormat="1" ht="18" customHeight="1" x14ac:dyDescent="0.15">
      <c r="B21" s="116" t="s">
        <v>1257</v>
      </c>
      <c r="C21" s="112">
        <v>27</v>
      </c>
      <c r="D21" s="113"/>
      <c r="E21" s="111">
        <f>ROUND(C21*D21/100,0)</f>
        <v>0</v>
      </c>
    </row>
    <row r="22" spans="2:8" s="35" customFormat="1" ht="18" customHeight="1" x14ac:dyDescent="0.15">
      <c r="B22" s="116" t="s">
        <v>1258</v>
      </c>
      <c r="C22" s="112">
        <v>310</v>
      </c>
      <c r="D22" s="113"/>
      <c r="E22" s="111">
        <f>ROUND(C22*D22/100,0)</f>
        <v>0</v>
      </c>
    </row>
    <row r="23" spans="2:8" s="35" customFormat="1" ht="18" customHeight="1" thickBot="1" x14ac:dyDescent="0.2">
      <c r="B23" s="116" t="s">
        <v>1259</v>
      </c>
      <c r="C23" s="112">
        <v>137</v>
      </c>
      <c r="D23" s="113"/>
      <c r="E23" s="108">
        <f>ROUND(C23*D23/100,0)</f>
        <v>0</v>
      </c>
    </row>
    <row r="24" spans="2:8" s="35" customFormat="1" ht="18" customHeight="1" thickTop="1" thickBot="1" x14ac:dyDescent="0.2">
      <c r="B24" s="535" t="s">
        <v>385</v>
      </c>
      <c r="C24" s="538">
        <f>SUM(C19:C23)</f>
        <v>474</v>
      </c>
      <c r="D24" s="539" t="s">
        <v>384</v>
      </c>
      <c r="E24" s="540">
        <f>SUM(E20:E23)</f>
        <v>0</v>
      </c>
    </row>
    <row r="26" spans="2:8" ht="18" customHeight="1" x14ac:dyDescent="0.15">
      <c r="B26" s="34" t="s">
        <v>1073</v>
      </c>
    </row>
    <row r="27" spans="2:8" ht="33" customHeight="1" x14ac:dyDescent="0.15">
      <c r="B27" s="1380" t="s">
        <v>1093</v>
      </c>
      <c r="C27" s="1380"/>
      <c r="D27" s="1380"/>
      <c r="E27" s="1380"/>
    </row>
    <row r="28" spans="2:8" ht="42.75" customHeight="1" x14ac:dyDescent="0.15">
      <c r="B28" s="1382" t="s">
        <v>1126</v>
      </c>
      <c r="C28" s="1382"/>
      <c r="D28" s="1382"/>
      <c r="E28" s="1382"/>
    </row>
    <row r="29" spans="2:8" ht="37.5" customHeight="1" x14ac:dyDescent="0.15">
      <c r="B29" s="34" t="s">
        <v>1074</v>
      </c>
    </row>
    <row r="30" spans="2:8" ht="37.5" customHeight="1" x14ac:dyDescent="0.15">
      <c r="B30" s="1381" t="s">
        <v>1089</v>
      </c>
      <c r="C30" s="1381"/>
      <c r="D30" s="1381"/>
      <c r="E30" s="1381"/>
    </row>
    <row r="31" spans="2:8" ht="37.5" customHeight="1" x14ac:dyDescent="0.15">
      <c r="B31" s="1381" t="s">
        <v>1075</v>
      </c>
      <c r="C31" s="1381"/>
      <c r="D31" s="1381"/>
      <c r="E31" s="1381"/>
    </row>
    <row r="32" spans="2:8" ht="36.75" customHeight="1" x14ac:dyDescent="0.15">
      <c r="B32" s="1381" t="s">
        <v>1076</v>
      </c>
      <c r="C32" s="1381"/>
      <c r="D32" s="1381"/>
      <c r="E32" s="1381"/>
      <c r="H32" s="128"/>
    </row>
  </sheetData>
  <customSheetViews>
    <customSheetView guid="{60A46C55-9E99-4DDE-A95C-DCDE3DA46AD9}" showPageBreaks="1" fitToPage="1" printArea="1" view="pageBreakPreview">
      <selection activeCell="C17" sqref="C17"/>
      <pageMargins left="1.04" right="0.9" top="1.3779527559055118" bottom="0.78740157480314965" header="0.71" footer="0.39370078740157483"/>
      <printOptions horizontalCentered="1"/>
      <pageSetup paperSize="9" orientation="portrait" r:id="rId1"/>
      <headerFooter alignWithMargins="0">
        <oddHeader xml:space="preserve">&amp;L
</oddHeader>
      </headerFooter>
    </customSheetView>
  </customSheetViews>
  <mergeCells count="6">
    <mergeCell ref="D3:E3"/>
    <mergeCell ref="B30:E30"/>
    <mergeCell ref="B31:E31"/>
    <mergeCell ref="B32:E32"/>
    <mergeCell ref="B27:E27"/>
    <mergeCell ref="B28:E28"/>
  </mergeCells>
  <phoneticPr fontId="2"/>
  <printOptions horizontalCentered="1" gridLinesSet="0"/>
  <pageMargins left="1.04" right="0.9" top="1.3779527559055118" bottom="0.78740157480314965" header="0.71" footer="0.39370078740157483"/>
  <pageSetup paperSize="9" orientation="portrait" r:id="rId2"/>
  <headerFooter alignWithMargins="0">
    <oddHeader xml:space="preserve">&amp;L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18"/>
  <sheetViews>
    <sheetView view="pageBreakPreview" topLeftCell="H1" zoomScale="80" zoomScaleNormal="100" zoomScaleSheetLayoutView="80" workbookViewId="0">
      <selection activeCell="H13" sqref="H13"/>
    </sheetView>
  </sheetViews>
  <sheetFormatPr defaultRowHeight="18" customHeight="1" x14ac:dyDescent="0.15"/>
  <cols>
    <col min="1" max="1" width="4" style="34" customWidth="1"/>
    <col min="2" max="2" width="19.5" style="34" bestFit="1" customWidth="1"/>
    <col min="3" max="14" width="13.625" style="34" customWidth="1"/>
    <col min="15" max="15" width="15.375" style="34" customWidth="1"/>
    <col min="16" max="20" width="13.625" style="34" customWidth="1"/>
    <col min="21" max="16384" width="9" style="34"/>
  </cols>
  <sheetData>
    <row r="2" spans="2:23" s="47" customFormat="1" ht="26.25" customHeight="1" x14ac:dyDescent="0.15">
      <c r="B2" s="1077" t="s">
        <v>1201</v>
      </c>
      <c r="C2" s="1078"/>
      <c r="T2" s="49"/>
      <c r="V2" s="48"/>
      <c r="W2" s="48"/>
    </row>
    <row r="3" spans="2:23" s="47" customFormat="1" ht="22.5" customHeight="1" thickBot="1" x14ac:dyDescent="0.2">
      <c r="B3" s="50"/>
      <c r="T3" s="64" t="s">
        <v>356</v>
      </c>
      <c r="V3" s="48"/>
      <c r="W3" s="48"/>
    </row>
    <row r="4" spans="2:23" s="57" customFormat="1" ht="19.5" customHeight="1" x14ac:dyDescent="0.15">
      <c r="B4" s="1383" t="s">
        <v>1060</v>
      </c>
      <c r="C4" s="1386" t="s">
        <v>1061</v>
      </c>
      <c r="D4" s="1400" t="s">
        <v>1062</v>
      </c>
      <c r="E4" s="1401"/>
      <c r="F4" s="1401"/>
      <c r="G4" s="1401"/>
      <c r="H4" s="1401"/>
      <c r="I4" s="1401"/>
      <c r="J4" s="1402"/>
      <c r="K4" s="1400" t="s">
        <v>1063</v>
      </c>
      <c r="L4" s="1401"/>
      <c r="M4" s="1401"/>
      <c r="N4" s="1401"/>
      <c r="O4" s="1401"/>
      <c r="P4" s="1401"/>
      <c r="Q4" s="1402"/>
      <c r="R4" s="1386" t="s">
        <v>1064</v>
      </c>
      <c r="S4" s="1394" t="s">
        <v>1091</v>
      </c>
      <c r="T4" s="1389" t="s">
        <v>351</v>
      </c>
    </row>
    <row r="5" spans="2:23" s="57" customFormat="1" ht="36.75" customHeight="1" x14ac:dyDescent="0.15">
      <c r="B5" s="1384"/>
      <c r="C5" s="1387"/>
      <c r="D5" s="902"/>
      <c r="E5" s="1392" t="s">
        <v>1165</v>
      </c>
      <c r="F5" s="1397" t="s">
        <v>1127</v>
      </c>
      <c r="G5" s="1398"/>
      <c r="H5" s="1398"/>
      <c r="I5" s="1398"/>
      <c r="J5" s="1399"/>
      <c r="K5" s="902"/>
      <c r="L5" s="1392" t="s">
        <v>1166</v>
      </c>
      <c r="M5" s="1403" t="s">
        <v>1176</v>
      </c>
      <c r="N5" s="1404"/>
      <c r="O5" s="1404"/>
      <c r="P5" s="1404"/>
      <c r="Q5" s="1405"/>
      <c r="R5" s="1387"/>
      <c r="S5" s="1395"/>
      <c r="T5" s="1390"/>
    </row>
    <row r="6" spans="2:23" s="57" customFormat="1" ht="36" customHeight="1" thickBot="1" x14ac:dyDescent="0.2">
      <c r="B6" s="1385"/>
      <c r="C6" s="1388"/>
      <c r="D6" s="903"/>
      <c r="E6" s="1393"/>
      <c r="F6" s="928" t="s">
        <v>1128</v>
      </c>
      <c r="G6" s="928" t="s">
        <v>332</v>
      </c>
      <c r="H6" s="928" t="s">
        <v>1129</v>
      </c>
      <c r="I6" s="1027" t="s">
        <v>1169</v>
      </c>
      <c r="J6" s="1026" t="s">
        <v>1168</v>
      </c>
      <c r="K6" s="903"/>
      <c r="L6" s="1393"/>
      <c r="M6" s="928" t="s">
        <v>1130</v>
      </c>
      <c r="N6" s="928" t="s">
        <v>332</v>
      </c>
      <c r="O6" s="928" t="s">
        <v>1129</v>
      </c>
      <c r="P6" s="1027" t="s">
        <v>1169</v>
      </c>
      <c r="Q6" s="1026" t="s">
        <v>1168</v>
      </c>
      <c r="R6" s="1388"/>
      <c r="S6" s="1396"/>
      <c r="T6" s="1391"/>
    </row>
    <row r="7" spans="2:23" s="912" customFormat="1" ht="18" customHeight="1" x14ac:dyDescent="0.15">
      <c r="B7" s="908" t="s">
        <v>1065</v>
      </c>
      <c r="C7" s="909"/>
      <c r="D7" s="910"/>
      <c r="E7" s="910"/>
      <c r="F7" s="910"/>
      <c r="G7" s="910"/>
      <c r="H7" s="910"/>
      <c r="I7" s="910"/>
      <c r="J7" s="910"/>
      <c r="K7" s="910"/>
      <c r="L7" s="910"/>
      <c r="M7" s="910"/>
      <c r="N7" s="910"/>
      <c r="O7" s="910"/>
      <c r="P7" s="910"/>
      <c r="Q7" s="910"/>
      <c r="R7" s="910"/>
      <c r="S7" s="910"/>
      <c r="T7" s="911"/>
    </row>
    <row r="8" spans="2:23" s="912" customFormat="1" ht="18" customHeight="1" x14ac:dyDescent="0.15">
      <c r="B8" s="908" t="s">
        <v>1066</v>
      </c>
      <c r="C8" s="909">
        <v>958377</v>
      </c>
      <c r="D8" s="910">
        <f>SUM(E8:F8)</f>
        <v>0</v>
      </c>
      <c r="E8" s="910"/>
      <c r="F8" s="910"/>
      <c r="G8" s="910"/>
      <c r="H8" s="910">
        <f>F8-G8</f>
        <v>0</v>
      </c>
      <c r="I8" s="910"/>
      <c r="J8" s="910">
        <f>F8-I8</f>
        <v>0</v>
      </c>
      <c r="K8" s="910">
        <f>SUM(L8:M8)</f>
        <v>0</v>
      </c>
      <c r="L8" s="910"/>
      <c r="M8" s="910"/>
      <c r="N8" s="910"/>
      <c r="O8" s="910">
        <f>M8-N8</f>
        <v>0</v>
      </c>
      <c r="P8" s="910"/>
      <c r="Q8" s="910">
        <f>M8-P8</f>
        <v>0</v>
      </c>
      <c r="R8" s="910"/>
      <c r="S8" s="913">
        <f>C8+D8+K8+R8</f>
        <v>958377</v>
      </c>
      <c r="T8" s="911"/>
    </row>
    <row r="9" spans="2:23" s="912" customFormat="1" ht="18" customHeight="1" x14ac:dyDescent="0.15">
      <c r="B9" s="914" t="s">
        <v>1067</v>
      </c>
      <c r="C9" s="915">
        <v>329456</v>
      </c>
      <c r="D9" s="916">
        <f>SUM(E9:F9)</f>
        <v>0</v>
      </c>
      <c r="E9" s="916"/>
      <c r="F9" s="916"/>
      <c r="G9" s="916"/>
      <c r="H9" s="916">
        <f>F9-G9</f>
        <v>0</v>
      </c>
      <c r="I9" s="916"/>
      <c r="J9" s="916">
        <f>F9-I9</f>
        <v>0</v>
      </c>
      <c r="K9" s="916">
        <f>SUM(L9:M9)</f>
        <v>0</v>
      </c>
      <c r="L9" s="916"/>
      <c r="M9" s="916"/>
      <c r="N9" s="916"/>
      <c r="O9" s="916">
        <f>M9-N9</f>
        <v>0</v>
      </c>
      <c r="P9" s="916"/>
      <c r="Q9" s="916">
        <f>M9-P9</f>
        <v>0</v>
      </c>
      <c r="R9" s="916"/>
      <c r="S9" s="916">
        <f>C9+D9+K9+R9</f>
        <v>329456</v>
      </c>
      <c r="T9" s="917"/>
    </row>
    <row r="10" spans="2:23" s="912" customFormat="1" ht="18" customHeight="1" x14ac:dyDescent="0.15">
      <c r="B10" s="908" t="s">
        <v>1068</v>
      </c>
      <c r="C10" s="909"/>
      <c r="D10" s="910"/>
      <c r="E10" s="910"/>
      <c r="F10" s="910"/>
      <c r="G10" s="910"/>
      <c r="H10" s="910"/>
      <c r="I10" s="910"/>
      <c r="J10" s="910"/>
      <c r="K10" s="910"/>
      <c r="L10" s="910"/>
      <c r="M10" s="910"/>
      <c r="N10" s="910"/>
      <c r="O10" s="910"/>
      <c r="P10" s="910"/>
      <c r="Q10" s="910"/>
      <c r="R10" s="910"/>
      <c r="S10" s="910"/>
      <c r="T10" s="911"/>
    </row>
    <row r="11" spans="2:23" s="912" customFormat="1" ht="18" customHeight="1" x14ac:dyDescent="0.15">
      <c r="B11" s="918" t="s">
        <v>1069</v>
      </c>
      <c r="C11" s="919"/>
      <c r="D11" s="920">
        <f>SUM(E11:F11)</f>
        <v>0</v>
      </c>
      <c r="E11" s="920"/>
      <c r="F11" s="920"/>
      <c r="G11" s="920"/>
      <c r="H11" s="920">
        <f>F11-G11</f>
        <v>0</v>
      </c>
      <c r="I11" s="920"/>
      <c r="J11" s="920">
        <f>F11-I11</f>
        <v>0</v>
      </c>
      <c r="K11" s="920">
        <f>SUM(L11:M11)</f>
        <v>0</v>
      </c>
      <c r="L11" s="920"/>
      <c r="M11" s="920"/>
      <c r="N11" s="920"/>
      <c r="O11" s="920">
        <f>M11-N11</f>
        <v>0</v>
      </c>
      <c r="P11" s="920"/>
      <c r="Q11" s="920">
        <f>M11-P11</f>
        <v>0</v>
      </c>
      <c r="R11" s="920"/>
      <c r="S11" s="920">
        <f>C11+D11+K11+R11</f>
        <v>0</v>
      </c>
      <c r="T11" s="921"/>
    </row>
    <row r="12" spans="2:23" s="912" customFormat="1" ht="18" customHeight="1" x14ac:dyDescent="0.15">
      <c r="B12" s="918" t="s">
        <v>1131</v>
      </c>
      <c r="C12" s="919">
        <v>114045</v>
      </c>
      <c r="D12" s="920">
        <f>SUM(E12:F12)</f>
        <v>0</v>
      </c>
      <c r="E12" s="920"/>
      <c r="F12" s="920"/>
      <c r="G12" s="920"/>
      <c r="H12" s="920">
        <f>F12-G12</f>
        <v>0</v>
      </c>
      <c r="I12" s="920"/>
      <c r="J12" s="920">
        <f>F12-I12</f>
        <v>0</v>
      </c>
      <c r="K12" s="920">
        <f>SUM(L12:M12)</f>
        <v>0</v>
      </c>
      <c r="L12" s="920"/>
      <c r="M12" s="920"/>
      <c r="N12" s="920"/>
      <c r="O12" s="920">
        <f>M12-N12</f>
        <v>0</v>
      </c>
      <c r="P12" s="920"/>
      <c r="Q12" s="920">
        <f>M12-P12</f>
        <v>0</v>
      </c>
      <c r="R12" s="920"/>
      <c r="S12" s="920">
        <f>C12+D12+K12+R12</f>
        <v>114045</v>
      </c>
      <c r="T12" s="921"/>
    </row>
    <row r="13" spans="2:23" s="912" customFormat="1" ht="18" customHeight="1" x14ac:dyDescent="0.15">
      <c r="B13" s="918" t="s">
        <v>1132</v>
      </c>
      <c r="C13" s="919"/>
      <c r="D13" s="920">
        <f>SUM(E13:F13)</f>
        <v>0</v>
      </c>
      <c r="E13" s="920"/>
      <c r="F13" s="920"/>
      <c r="G13" s="920"/>
      <c r="H13" s="920">
        <f>F13-G13</f>
        <v>0</v>
      </c>
      <c r="I13" s="920"/>
      <c r="J13" s="920">
        <f>F13-I13</f>
        <v>0</v>
      </c>
      <c r="K13" s="920">
        <f>SUM(L13:M13)</f>
        <v>0</v>
      </c>
      <c r="L13" s="920"/>
      <c r="M13" s="920"/>
      <c r="N13" s="920"/>
      <c r="O13" s="920">
        <f>M13-N13</f>
        <v>0</v>
      </c>
      <c r="P13" s="920"/>
      <c r="Q13" s="920">
        <f>M13-P13</f>
        <v>0</v>
      </c>
      <c r="R13" s="920"/>
      <c r="S13" s="920">
        <f>C13+D13+K13+R13</f>
        <v>0</v>
      </c>
      <c r="T13" s="921"/>
    </row>
    <row r="14" spans="2:23" s="912" customFormat="1" ht="18" customHeight="1" x14ac:dyDescent="0.15">
      <c r="B14" s="918" t="s">
        <v>1133</v>
      </c>
      <c r="C14" s="919"/>
      <c r="D14" s="920">
        <f>SUM(E14:F14)</f>
        <v>0</v>
      </c>
      <c r="E14" s="920"/>
      <c r="F14" s="920"/>
      <c r="G14" s="920"/>
      <c r="H14" s="920">
        <f>F14-G14</f>
        <v>0</v>
      </c>
      <c r="I14" s="920"/>
      <c r="J14" s="920">
        <f>F14-I14</f>
        <v>0</v>
      </c>
      <c r="K14" s="920">
        <f>SUM(L14:M14)</f>
        <v>0</v>
      </c>
      <c r="L14" s="920"/>
      <c r="M14" s="920"/>
      <c r="N14" s="920"/>
      <c r="O14" s="920">
        <f>M14-N14</f>
        <v>0</v>
      </c>
      <c r="P14" s="920"/>
      <c r="Q14" s="920">
        <f>M14-P14</f>
        <v>0</v>
      </c>
      <c r="R14" s="920"/>
      <c r="S14" s="920">
        <f>C14+D14+K14+R14</f>
        <v>0</v>
      </c>
      <c r="T14" s="921"/>
    </row>
    <row r="15" spans="2:23" s="912" customFormat="1" ht="18" customHeight="1" thickBot="1" x14ac:dyDescent="0.2">
      <c r="B15" s="922" t="s">
        <v>1134</v>
      </c>
      <c r="C15" s="923">
        <v>292975</v>
      </c>
      <c r="D15" s="924">
        <f>SUM(E15:F15)</f>
        <v>0</v>
      </c>
      <c r="E15" s="924"/>
      <c r="F15" s="924"/>
      <c r="G15" s="924"/>
      <c r="H15" s="924">
        <f>F15-G15</f>
        <v>0</v>
      </c>
      <c r="I15" s="924"/>
      <c r="J15" s="924">
        <f>F15-I15</f>
        <v>0</v>
      </c>
      <c r="K15" s="924">
        <f>SUM(L15:M15)</f>
        <v>0</v>
      </c>
      <c r="L15" s="924"/>
      <c r="M15" s="924"/>
      <c r="N15" s="924"/>
      <c r="O15" s="924">
        <f>M15-N15</f>
        <v>0</v>
      </c>
      <c r="P15" s="924"/>
      <c r="Q15" s="924">
        <f>M15-P15</f>
        <v>0</v>
      </c>
      <c r="R15" s="924"/>
      <c r="S15" s="924">
        <f>C15+D15+K15+R15</f>
        <v>292975</v>
      </c>
      <c r="T15" s="925"/>
    </row>
    <row r="16" spans="2:23" s="926" customFormat="1" ht="18" customHeight="1" x14ac:dyDescent="0.15">
      <c r="S16" s="927" t="s">
        <v>1135</v>
      </c>
    </row>
    <row r="17" spans="2:2" s="926" customFormat="1" ht="18.75" customHeight="1" x14ac:dyDescent="0.15">
      <c r="B17" s="926" t="s">
        <v>1073</v>
      </c>
    </row>
    <row r="18" spans="2:2" s="926" customFormat="1" ht="18" customHeight="1" x14ac:dyDescent="0.15">
      <c r="B18" s="926" t="s">
        <v>1167</v>
      </c>
    </row>
  </sheetData>
  <customSheetViews>
    <customSheetView guid="{60A46C55-9E99-4DDE-A95C-DCDE3DA46AD9}" scale="80" showPageBreaks="1" fitToPage="1" printArea="1" view="pageBreakPreview">
      <selection activeCell="B4" sqref="B4:B6"/>
      <pageMargins left="1.04" right="0.9" top="1.3779527559055118" bottom="0.78740157480314965" header="0.71" footer="0.39370078740157483"/>
      <printOptions horizontalCentered="1"/>
      <pageSetup paperSize="9" scale="47" orientation="landscape" r:id="rId1"/>
      <headerFooter alignWithMargins="0">
        <oddHeader xml:space="preserve">&amp;L
</oddHeader>
      </headerFooter>
    </customSheetView>
  </customSheetViews>
  <mergeCells count="11">
    <mergeCell ref="B4:B6"/>
    <mergeCell ref="C4:C6"/>
    <mergeCell ref="R4:R6"/>
    <mergeCell ref="T4:T6"/>
    <mergeCell ref="E5:E6"/>
    <mergeCell ref="L5:L6"/>
    <mergeCell ref="S4:S6"/>
    <mergeCell ref="F5:J5"/>
    <mergeCell ref="D4:J4"/>
    <mergeCell ref="M5:Q5"/>
    <mergeCell ref="K4:Q4"/>
  </mergeCells>
  <phoneticPr fontId="2"/>
  <printOptions horizontalCentered="1" gridLinesSet="0"/>
  <pageMargins left="1.04" right="0.9" top="1.3779527559055118" bottom="0.78740157480314965" header="0.71" footer="0.39370078740157483"/>
  <pageSetup paperSize="9" scale="47" orientation="landscape" r:id="rId2"/>
  <headerFooter alignWithMargins="0">
    <oddHeader xml:space="preserve">&amp;L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28"/>
  <sheetViews>
    <sheetView view="pageBreakPreview" topLeftCell="B1" zoomScale="90" zoomScaleNormal="100" zoomScaleSheetLayoutView="90" workbookViewId="0">
      <selection activeCell="F12" sqref="F12"/>
    </sheetView>
  </sheetViews>
  <sheetFormatPr defaultRowHeight="18" customHeight="1" x14ac:dyDescent="0.15"/>
  <cols>
    <col min="1" max="1" width="2" style="34" customWidth="1"/>
    <col min="2" max="2" width="19.5" style="34" bestFit="1" customWidth="1"/>
    <col min="3" max="14" width="12.5" style="34" customWidth="1"/>
    <col min="15" max="16384" width="9" style="34"/>
  </cols>
  <sheetData>
    <row r="2" spans="2:15" s="47" customFormat="1" ht="29.25" customHeight="1" x14ac:dyDescent="0.15">
      <c r="B2" s="883" t="s">
        <v>1202</v>
      </c>
      <c r="C2" s="1079"/>
      <c r="D2" s="1079"/>
      <c r="E2" s="49"/>
      <c r="F2" s="49"/>
      <c r="G2" s="49"/>
      <c r="H2" s="49"/>
      <c r="I2" s="49"/>
      <c r="J2" s="49"/>
      <c r="K2" s="49"/>
      <c r="L2" s="49"/>
      <c r="N2" s="49"/>
      <c r="O2" s="48"/>
    </row>
    <row r="3" spans="2:15" s="47" customFormat="1" ht="22.5" customHeight="1" thickBot="1" x14ac:dyDescent="0.2">
      <c r="B3" s="50"/>
      <c r="C3" s="49"/>
      <c r="D3" s="49"/>
      <c r="E3" s="49"/>
      <c r="F3" s="49"/>
      <c r="G3" s="49"/>
      <c r="H3" s="49"/>
      <c r="I3" s="49"/>
      <c r="J3" s="49"/>
      <c r="K3" s="49"/>
      <c r="L3" s="49"/>
      <c r="M3" s="64"/>
      <c r="N3" s="64" t="s">
        <v>356</v>
      </c>
      <c r="O3" s="48"/>
    </row>
    <row r="4" spans="2:15" s="57" customFormat="1" ht="33" customHeight="1" thickBot="1" x14ac:dyDescent="0.2">
      <c r="B4" s="793" t="s">
        <v>367</v>
      </c>
      <c r="C4" s="1406" t="s">
        <v>376</v>
      </c>
      <c r="D4" s="1406"/>
      <c r="E4" s="1407"/>
      <c r="F4" s="1406" t="s">
        <v>375</v>
      </c>
      <c r="G4" s="1406"/>
      <c r="H4" s="1407"/>
      <c r="I4" s="1406" t="s">
        <v>374</v>
      </c>
      <c r="J4" s="1406"/>
      <c r="K4" s="1406"/>
      <c r="L4" s="1408" t="s">
        <v>290</v>
      </c>
      <c r="M4" s="1409"/>
      <c r="N4" s="1410"/>
      <c r="O4" s="801"/>
    </row>
    <row r="5" spans="2:15" s="57" customFormat="1" ht="33" customHeight="1" thickBot="1" x14ac:dyDescent="0.2">
      <c r="B5" s="793"/>
      <c r="C5" s="778" t="s">
        <v>1052</v>
      </c>
      <c r="D5" s="84" t="s">
        <v>1051</v>
      </c>
      <c r="E5" s="779" t="s">
        <v>1088</v>
      </c>
      <c r="F5" s="778" t="s">
        <v>1052</v>
      </c>
      <c r="G5" s="84" t="s">
        <v>1051</v>
      </c>
      <c r="H5" s="779" t="s">
        <v>1088</v>
      </c>
      <c r="I5" s="778" t="s">
        <v>1052</v>
      </c>
      <c r="J5" s="84" t="s">
        <v>1051</v>
      </c>
      <c r="K5" s="779" t="s">
        <v>1088</v>
      </c>
      <c r="L5" s="656" t="s">
        <v>1052</v>
      </c>
      <c r="M5" s="84" t="s">
        <v>1051</v>
      </c>
      <c r="N5" s="779" t="s">
        <v>1088</v>
      </c>
    </row>
    <row r="6" spans="2:15" s="35" customFormat="1" ht="18" customHeight="1" x14ac:dyDescent="0.15">
      <c r="B6" s="56" t="s">
        <v>364</v>
      </c>
      <c r="C6" s="786"/>
      <c r="D6" s="80"/>
      <c r="E6" s="87"/>
      <c r="F6" s="786"/>
      <c r="G6" s="808"/>
      <c r="H6" s="780"/>
      <c r="I6" s="786"/>
      <c r="J6" s="659"/>
      <c r="K6" s="659"/>
      <c r="L6" s="802"/>
      <c r="M6" s="80"/>
      <c r="N6" s="780"/>
    </row>
    <row r="7" spans="2:15" s="35" customFormat="1" ht="18" customHeight="1" x14ac:dyDescent="0.15">
      <c r="B7" s="56" t="s">
        <v>1261</v>
      </c>
      <c r="C7" s="786">
        <v>177041</v>
      </c>
      <c r="D7" s="80">
        <v>29507</v>
      </c>
      <c r="E7" s="87"/>
      <c r="F7" s="786"/>
      <c r="G7" s="80"/>
      <c r="H7" s="780"/>
      <c r="I7" s="786"/>
      <c r="J7" s="659"/>
      <c r="K7" s="659"/>
      <c r="L7" s="802"/>
      <c r="M7" s="80"/>
      <c r="N7" s="780"/>
    </row>
    <row r="8" spans="2:15" s="35" customFormat="1" ht="18" customHeight="1" x14ac:dyDescent="0.15">
      <c r="B8" s="54" t="s">
        <v>1262</v>
      </c>
      <c r="C8" s="787">
        <v>80888</v>
      </c>
      <c r="D8" s="78">
        <v>17973</v>
      </c>
      <c r="E8" s="86"/>
      <c r="F8" s="787"/>
      <c r="G8" s="78"/>
      <c r="H8" s="781"/>
      <c r="I8" s="787"/>
      <c r="J8" s="660"/>
      <c r="K8" s="660"/>
      <c r="L8" s="803"/>
      <c r="M8" s="78"/>
      <c r="N8" s="781"/>
    </row>
    <row r="9" spans="2:15" s="35" customFormat="1" ht="18" customHeight="1" x14ac:dyDescent="0.15">
      <c r="B9" s="98" t="s">
        <v>1263</v>
      </c>
      <c r="C9" s="788">
        <v>35377</v>
      </c>
      <c r="D9" s="122">
        <v>5895</v>
      </c>
      <c r="E9" s="123"/>
      <c r="F9" s="788"/>
      <c r="G9" s="122"/>
      <c r="H9" s="782"/>
      <c r="I9" s="788"/>
      <c r="J9" s="661"/>
      <c r="K9" s="661"/>
      <c r="L9" s="804"/>
      <c r="M9" s="122"/>
      <c r="N9" s="782"/>
    </row>
    <row r="10" spans="2:15" s="35" customFormat="1" ht="18" customHeight="1" x14ac:dyDescent="0.15">
      <c r="B10" s="794" t="s">
        <v>387</v>
      </c>
      <c r="C10" s="789">
        <f>SUM(C6:C9)</f>
        <v>293306</v>
      </c>
      <c r="D10" s="124">
        <f t="shared" ref="D10:N10" si="0">SUM(D6:D9)</f>
        <v>53375</v>
      </c>
      <c r="E10" s="125">
        <f t="shared" si="0"/>
        <v>0</v>
      </c>
      <c r="F10" s="789">
        <f t="shared" si="0"/>
        <v>0</v>
      </c>
      <c r="G10" s="124">
        <f t="shared" si="0"/>
        <v>0</v>
      </c>
      <c r="H10" s="783">
        <f t="shared" si="0"/>
        <v>0</v>
      </c>
      <c r="I10" s="789">
        <f t="shared" si="0"/>
        <v>0</v>
      </c>
      <c r="J10" s="124">
        <f t="shared" si="0"/>
        <v>0</v>
      </c>
      <c r="K10" s="798">
        <f t="shared" si="0"/>
        <v>0</v>
      </c>
      <c r="L10" s="805">
        <f t="shared" si="0"/>
        <v>0</v>
      </c>
      <c r="M10" s="124">
        <f t="shared" si="0"/>
        <v>0</v>
      </c>
      <c r="N10" s="125">
        <f t="shared" si="0"/>
        <v>0</v>
      </c>
    </row>
    <row r="11" spans="2:15" s="35" customFormat="1" ht="18" customHeight="1" x14ac:dyDescent="0.15">
      <c r="B11" s="56" t="s">
        <v>1277</v>
      </c>
      <c r="C11" s="786"/>
      <c r="D11" s="80"/>
      <c r="E11" s="87"/>
      <c r="F11" s="786">
        <v>561554</v>
      </c>
      <c r="G11" s="80"/>
      <c r="H11" s="780"/>
      <c r="I11" s="786"/>
      <c r="J11" s="659"/>
      <c r="K11" s="659"/>
      <c r="L11" s="802"/>
      <c r="M11" s="80"/>
      <c r="N11" s="780"/>
    </row>
    <row r="12" spans="2:15" s="35" customFormat="1" ht="18" customHeight="1" x14ac:dyDescent="0.15">
      <c r="B12" s="54"/>
      <c r="C12" s="787"/>
      <c r="D12" s="78"/>
      <c r="E12" s="86"/>
      <c r="F12" s="787"/>
      <c r="G12" s="78"/>
      <c r="H12" s="781"/>
      <c r="I12" s="787"/>
      <c r="J12" s="660"/>
      <c r="K12" s="660"/>
      <c r="L12" s="803"/>
      <c r="M12" s="78"/>
      <c r="N12" s="781"/>
    </row>
    <row r="13" spans="2:15" s="35" customFormat="1" ht="18" customHeight="1" x14ac:dyDescent="0.15">
      <c r="B13" s="72"/>
      <c r="C13" s="790"/>
      <c r="D13" s="82"/>
      <c r="E13" s="88"/>
      <c r="F13" s="790"/>
      <c r="G13" s="82"/>
      <c r="H13" s="784"/>
      <c r="I13" s="790"/>
      <c r="J13" s="662"/>
      <c r="K13" s="662"/>
      <c r="L13" s="806"/>
      <c r="M13" s="82"/>
      <c r="N13" s="784"/>
    </row>
    <row r="14" spans="2:15" s="35" customFormat="1" ht="18" customHeight="1" x14ac:dyDescent="0.15">
      <c r="B14" s="795" t="s">
        <v>387</v>
      </c>
      <c r="C14" s="789">
        <f>SUM(C11:C13)</f>
        <v>0</v>
      </c>
      <c r="D14" s="124">
        <f t="shared" ref="D14:N14" si="1">SUM(D11:D13)</f>
        <v>0</v>
      </c>
      <c r="E14" s="125">
        <f t="shared" si="1"/>
        <v>0</v>
      </c>
      <c r="F14" s="789">
        <f t="shared" si="1"/>
        <v>561554</v>
      </c>
      <c r="G14" s="124">
        <f t="shared" si="1"/>
        <v>0</v>
      </c>
      <c r="H14" s="783">
        <f t="shared" si="1"/>
        <v>0</v>
      </c>
      <c r="I14" s="789">
        <f t="shared" si="1"/>
        <v>0</v>
      </c>
      <c r="J14" s="124">
        <f t="shared" si="1"/>
        <v>0</v>
      </c>
      <c r="K14" s="798">
        <f t="shared" si="1"/>
        <v>0</v>
      </c>
      <c r="L14" s="805">
        <f t="shared" si="1"/>
        <v>0</v>
      </c>
      <c r="M14" s="124">
        <f t="shared" si="1"/>
        <v>0</v>
      </c>
      <c r="N14" s="125">
        <f t="shared" si="1"/>
        <v>0</v>
      </c>
    </row>
    <row r="15" spans="2:15" s="35" customFormat="1" ht="18" customHeight="1" x14ac:dyDescent="0.15">
      <c r="B15" s="56" t="s">
        <v>363</v>
      </c>
      <c r="C15" s="786"/>
      <c r="D15" s="80"/>
      <c r="E15" s="87"/>
      <c r="F15" s="786"/>
      <c r="G15" s="80"/>
      <c r="H15" s="780"/>
      <c r="I15" s="786"/>
      <c r="J15" s="659"/>
      <c r="K15" s="659"/>
      <c r="L15" s="802"/>
      <c r="M15" s="80"/>
      <c r="N15" s="780"/>
    </row>
    <row r="16" spans="2:15" s="35" customFormat="1" ht="18" customHeight="1" x14ac:dyDescent="0.15">
      <c r="B16" s="54"/>
      <c r="C16" s="787"/>
      <c r="D16" s="78"/>
      <c r="E16" s="86"/>
      <c r="F16" s="787"/>
      <c r="G16" s="78"/>
      <c r="H16" s="781"/>
      <c r="I16" s="787"/>
      <c r="J16" s="660"/>
      <c r="K16" s="660"/>
      <c r="L16" s="803"/>
      <c r="M16" s="78"/>
      <c r="N16" s="781"/>
    </row>
    <row r="17" spans="2:14" s="35" customFormat="1" ht="18" customHeight="1" x14ac:dyDescent="0.15">
      <c r="B17" s="98"/>
      <c r="C17" s="788"/>
      <c r="D17" s="122"/>
      <c r="E17" s="123"/>
      <c r="F17" s="788"/>
      <c r="G17" s="122"/>
      <c r="H17" s="782"/>
      <c r="I17" s="788"/>
      <c r="J17" s="661"/>
      <c r="K17" s="661"/>
      <c r="L17" s="804"/>
      <c r="M17" s="122"/>
      <c r="N17" s="782"/>
    </row>
    <row r="18" spans="2:14" s="35" customFormat="1" ht="18" customHeight="1" x14ac:dyDescent="0.15">
      <c r="B18" s="794" t="s">
        <v>387</v>
      </c>
      <c r="C18" s="789">
        <f>SUM(C15:C17)</f>
        <v>0</v>
      </c>
      <c r="D18" s="789">
        <f t="shared" ref="D18:N18" si="2">SUM(D15:D17)</f>
        <v>0</v>
      </c>
      <c r="E18" s="125">
        <f t="shared" si="2"/>
        <v>0</v>
      </c>
      <c r="F18" s="789">
        <f t="shared" si="2"/>
        <v>0</v>
      </c>
      <c r="G18" s="124">
        <f t="shared" si="2"/>
        <v>0</v>
      </c>
      <c r="H18" s="783">
        <f t="shared" si="2"/>
        <v>0</v>
      </c>
      <c r="I18" s="789">
        <f t="shared" si="2"/>
        <v>0</v>
      </c>
      <c r="J18" s="789">
        <f t="shared" si="2"/>
        <v>0</v>
      </c>
      <c r="K18" s="799">
        <f t="shared" si="2"/>
        <v>0</v>
      </c>
      <c r="L18" s="805">
        <f t="shared" si="2"/>
        <v>0</v>
      </c>
      <c r="M18" s="789">
        <f t="shared" si="2"/>
        <v>0</v>
      </c>
      <c r="N18" s="783">
        <f t="shared" si="2"/>
        <v>0</v>
      </c>
    </row>
    <row r="19" spans="2:14" s="35" customFormat="1" ht="18" customHeight="1" x14ac:dyDescent="0.15">
      <c r="B19" s="56" t="s">
        <v>373</v>
      </c>
      <c r="C19" s="786"/>
      <c r="D19" s="80"/>
      <c r="E19" s="87"/>
      <c r="F19" s="786"/>
      <c r="G19" s="80"/>
      <c r="H19" s="780"/>
      <c r="I19" s="786"/>
      <c r="J19" s="659"/>
      <c r="K19" s="659"/>
      <c r="L19" s="802"/>
      <c r="M19" s="80"/>
      <c r="N19" s="780"/>
    </row>
    <row r="20" spans="2:14" s="35" customFormat="1" ht="18" customHeight="1" x14ac:dyDescent="0.15">
      <c r="B20" s="54"/>
      <c r="C20" s="787"/>
      <c r="D20" s="78"/>
      <c r="E20" s="86"/>
      <c r="F20" s="787"/>
      <c r="G20" s="78"/>
      <c r="H20" s="781"/>
      <c r="I20" s="787"/>
      <c r="J20" s="660"/>
      <c r="K20" s="660"/>
      <c r="L20" s="803"/>
      <c r="M20" s="78"/>
      <c r="N20" s="781"/>
    </row>
    <row r="21" spans="2:14" s="35" customFormat="1" ht="18" customHeight="1" x14ac:dyDescent="0.15">
      <c r="B21" s="72"/>
      <c r="C21" s="790"/>
      <c r="D21" s="82"/>
      <c r="E21" s="88"/>
      <c r="F21" s="790"/>
      <c r="G21" s="82"/>
      <c r="H21" s="784"/>
      <c r="I21" s="790"/>
      <c r="J21" s="662"/>
      <c r="K21" s="662"/>
      <c r="L21" s="806"/>
      <c r="M21" s="82"/>
      <c r="N21" s="784"/>
    </row>
    <row r="22" spans="2:14" s="35" customFormat="1" ht="18" customHeight="1" x14ac:dyDescent="0.15">
      <c r="B22" s="795" t="s">
        <v>387</v>
      </c>
      <c r="C22" s="789">
        <f>SUM(C19:C21)</f>
        <v>0</v>
      </c>
      <c r="D22" s="789">
        <f t="shared" ref="D22:N22" si="3">SUM(D19:D21)</f>
        <v>0</v>
      </c>
      <c r="E22" s="125">
        <f t="shared" si="3"/>
        <v>0</v>
      </c>
      <c r="F22" s="789">
        <f t="shared" si="3"/>
        <v>0</v>
      </c>
      <c r="G22" s="124">
        <f t="shared" si="3"/>
        <v>0</v>
      </c>
      <c r="H22" s="783">
        <f t="shared" si="3"/>
        <v>0</v>
      </c>
      <c r="I22" s="789">
        <f t="shared" si="3"/>
        <v>0</v>
      </c>
      <c r="J22" s="789">
        <f t="shared" si="3"/>
        <v>0</v>
      </c>
      <c r="K22" s="799">
        <f t="shared" si="3"/>
        <v>0</v>
      </c>
      <c r="L22" s="805">
        <f t="shared" si="3"/>
        <v>0</v>
      </c>
      <c r="M22" s="789">
        <f t="shared" si="3"/>
        <v>0</v>
      </c>
      <c r="N22" s="783">
        <f t="shared" si="3"/>
        <v>0</v>
      </c>
    </row>
    <row r="23" spans="2:14" s="35" customFormat="1" ht="18" customHeight="1" x14ac:dyDescent="0.15">
      <c r="B23" s="56" t="s">
        <v>372</v>
      </c>
      <c r="C23" s="786"/>
      <c r="D23" s="80"/>
      <c r="E23" s="87"/>
      <c r="F23" s="786"/>
      <c r="G23" s="80"/>
      <c r="H23" s="780"/>
      <c r="I23" s="786"/>
      <c r="J23" s="659"/>
      <c r="K23" s="659"/>
      <c r="L23" s="802"/>
      <c r="M23" s="80"/>
      <c r="N23" s="780"/>
    </row>
    <row r="24" spans="2:14" s="35" customFormat="1" ht="18" customHeight="1" x14ac:dyDescent="0.15">
      <c r="B24" s="54" t="s">
        <v>1265</v>
      </c>
      <c r="C24" s="787"/>
      <c r="D24" s="78"/>
      <c r="E24" s="86"/>
      <c r="F24" s="787"/>
      <c r="G24" s="78"/>
      <c r="H24" s="781"/>
      <c r="I24" s="787"/>
      <c r="J24" s="660"/>
      <c r="K24" s="660"/>
      <c r="L24" s="803"/>
      <c r="M24" s="78"/>
      <c r="N24" s="781">
        <v>43116</v>
      </c>
    </row>
    <row r="25" spans="2:14" s="35" customFormat="1" ht="18" customHeight="1" x14ac:dyDescent="0.15">
      <c r="B25" s="54" t="s">
        <v>1266</v>
      </c>
      <c r="C25" s="788"/>
      <c r="D25" s="122"/>
      <c r="E25" s="123"/>
      <c r="F25" s="788"/>
      <c r="G25" s="122"/>
      <c r="H25" s="782"/>
      <c r="I25" s="788"/>
      <c r="J25" s="661"/>
      <c r="K25" s="661"/>
      <c r="L25" s="804"/>
      <c r="M25" s="122"/>
      <c r="N25" s="782">
        <v>7761</v>
      </c>
    </row>
    <row r="26" spans="2:14" s="35" customFormat="1" ht="18" customHeight="1" x14ac:dyDescent="0.15">
      <c r="B26" s="72" t="s">
        <v>1264</v>
      </c>
      <c r="C26" s="790"/>
      <c r="D26" s="82"/>
      <c r="E26" s="88"/>
      <c r="F26" s="790"/>
      <c r="G26" s="82"/>
      <c r="H26" s="784"/>
      <c r="I26" s="790"/>
      <c r="J26" s="662"/>
      <c r="K26" s="662"/>
      <c r="L26" s="806"/>
      <c r="M26" s="82"/>
      <c r="N26" s="784">
        <v>226459</v>
      </c>
    </row>
    <row r="27" spans="2:14" s="35" customFormat="1" ht="18" customHeight="1" thickBot="1" x14ac:dyDescent="0.2">
      <c r="B27" s="796" t="s">
        <v>387</v>
      </c>
      <c r="C27" s="791">
        <f>SUM(C23:C26)</f>
        <v>0</v>
      </c>
      <c r="D27" s="126">
        <f t="shared" ref="D27:N27" si="4">SUM(D23:D26)</f>
        <v>0</v>
      </c>
      <c r="E27" s="127">
        <f t="shared" si="4"/>
        <v>0</v>
      </c>
      <c r="F27" s="791">
        <f t="shared" si="4"/>
        <v>0</v>
      </c>
      <c r="G27" s="126">
        <f t="shared" si="4"/>
        <v>0</v>
      </c>
      <c r="H27" s="127">
        <f t="shared" si="4"/>
        <v>0</v>
      </c>
      <c r="I27" s="791">
        <f t="shared" si="4"/>
        <v>0</v>
      </c>
      <c r="J27" s="126">
        <f t="shared" si="4"/>
        <v>0</v>
      </c>
      <c r="K27" s="800">
        <f t="shared" si="4"/>
        <v>0</v>
      </c>
      <c r="L27" s="807">
        <f t="shared" si="4"/>
        <v>0</v>
      </c>
      <c r="M27" s="126">
        <f t="shared" si="4"/>
        <v>0</v>
      </c>
      <c r="N27" s="127">
        <f t="shared" si="4"/>
        <v>277336</v>
      </c>
    </row>
    <row r="28" spans="2:14" ht="18" customHeight="1" thickBot="1" x14ac:dyDescent="0.2">
      <c r="B28" s="797" t="s">
        <v>388</v>
      </c>
      <c r="C28" s="792">
        <f>+C10+C14+C18+C22+C27</f>
        <v>293306</v>
      </c>
      <c r="D28" s="89">
        <f t="shared" ref="D28:N28" si="5">+D10+D14+D18+D22+D27</f>
        <v>53375</v>
      </c>
      <c r="E28" s="117">
        <f t="shared" si="5"/>
        <v>0</v>
      </c>
      <c r="F28" s="792">
        <f t="shared" si="5"/>
        <v>561554</v>
      </c>
      <c r="G28" s="89">
        <f t="shared" si="5"/>
        <v>0</v>
      </c>
      <c r="H28" s="117">
        <f t="shared" si="5"/>
        <v>0</v>
      </c>
      <c r="I28" s="792">
        <f t="shared" si="5"/>
        <v>0</v>
      </c>
      <c r="J28" s="89">
        <f t="shared" si="5"/>
        <v>0</v>
      </c>
      <c r="K28" s="785">
        <f t="shared" si="5"/>
        <v>0</v>
      </c>
      <c r="L28" s="657">
        <f t="shared" si="5"/>
        <v>0</v>
      </c>
      <c r="M28" s="89">
        <f t="shared" si="5"/>
        <v>0</v>
      </c>
      <c r="N28" s="117">
        <f t="shared" si="5"/>
        <v>277336</v>
      </c>
    </row>
  </sheetData>
  <customSheetViews>
    <customSheetView guid="{60A46C55-9E99-4DDE-A95C-DCDE3DA46AD9}" scale="90" showPageBreaks="1" fitToPage="1" printArea="1" view="pageBreakPreview">
      <selection activeCell="B3" sqref="B3"/>
      <pageMargins left="1.1811023622047245" right="1.1811023622047245" top="0.9055118110236221" bottom="0.78740157480314965" header="0.59055118110236227" footer="0.39370078740157483"/>
      <pageSetup paperSize="9" scale="71" orientation="landscape" r:id="rId1"/>
      <headerFooter alignWithMargins="0">
        <oddHeader xml:space="preserve">&amp;L
</oddHeader>
      </headerFooter>
    </customSheetView>
  </customSheetViews>
  <mergeCells count="4">
    <mergeCell ref="C4:E4"/>
    <mergeCell ref="F4:H4"/>
    <mergeCell ref="I4:K4"/>
    <mergeCell ref="L4:N4"/>
  </mergeCells>
  <phoneticPr fontId="2"/>
  <printOptions gridLinesSet="0"/>
  <pageMargins left="1.1811023622047245" right="1.1811023622047245" top="0.9055118110236221" bottom="0.78740157480314965" header="0.59055118110236227" footer="0.39370078740157483"/>
  <pageSetup paperSize="9" scale="71" orientation="landscape" r:id="rId2"/>
  <headerFooter alignWithMargins="0">
    <oddHeader xml:space="preserve">&amp;L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G13"/>
  <sheetViews>
    <sheetView view="pageBreakPreview" zoomScale="80" zoomScaleNormal="100" zoomScaleSheetLayoutView="80" workbookViewId="0">
      <selection activeCell="A9" sqref="A9"/>
    </sheetView>
  </sheetViews>
  <sheetFormatPr defaultRowHeight="18" customHeight="1" x14ac:dyDescent="0.15"/>
  <cols>
    <col min="1" max="1" width="4" style="34" customWidth="1"/>
    <col min="2" max="2" width="9" style="34"/>
    <col min="3" max="3" width="11.5" style="34" customWidth="1"/>
    <col min="4" max="4" width="32.875" style="34" customWidth="1"/>
    <col min="5" max="5" width="33.5" style="34" customWidth="1"/>
    <col min="6" max="16384" width="9" style="34"/>
  </cols>
  <sheetData>
    <row r="2" spans="3:7" s="47" customFormat="1" ht="22.5" customHeight="1" x14ac:dyDescent="0.15">
      <c r="D2" s="1077" t="s">
        <v>1203</v>
      </c>
      <c r="E2" s="1078"/>
      <c r="F2" s="48"/>
      <c r="G2" s="48"/>
    </row>
    <row r="3" spans="3:7" s="47" customFormat="1" ht="22.5" customHeight="1" thickBot="1" x14ac:dyDescent="0.2">
      <c r="D3" s="50"/>
      <c r="E3" s="133" t="s">
        <v>356</v>
      </c>
      <c r="F3" s="48"/>
      <c r="G3" s="48"/>
    </row>
    <row r="4" spans="3:7" s="57" customFormat="1" ht="33" customHeight="1" thickBot="1" x14ac:dyDescent="0.2">
      <c r="D4" s="85" t="s">
        <v>367</v>
      </c>
      <c r="E4" s="92" t="s">
        <v>934</v>
      </c>
    </row>
    <row r="5" spans="3:7" s="35" customFormat="1" ht="18" customHeight="1" x14ac:dyDescent="0.15">
      <c r="C5" s="667"/>
      <c r="D5" s="663" t="s">
        <v>1267</v>
      </c>
      <c r="E5" s="118">
        <v>17516</v>
      </c>
    </row>
    <row r="6" spans="3:7" s="35" customFormat="1" ht="18" customHeight="1" x14ac:dyDescent="0.15">
      <c r="C6" s="667"/>
      <c r="D6" s="664"/>
      <c r="E6" s="125"/>
    </row>
    <row r="7" spans="3:7" s="35" customFormat="1" ht="18" customHeight="1" x14ac:dyDescent="0.15">
      <c r="C7" s="667"/>
      <c r="D7" s="664"/>
      <c r="E7" s="125"/>
    </row>
    <row r="8" spans="3:7" s="35" customFormat="1" ht="18" customHeight="1" x14ac:dyDescent="0.15">
      <c r="C8" s="667"/>
      <c r="D8" s="665"/>
      <c r="E8" s="125"/>
    </row>
    <row r="9" spans="3:7" s="35" customFormat="1" ht="18" customHeight="1" x14ac:dyDescent="0.15">
      <c r="C9" s="667"/>
      <c r="D9" s="664"/>
      <c r="E9" s="125"/>
    </row>
    <row r="10" spans="3:7" s="35" customFormat="1" ht="18" customHeight="1" x14ac:dyDescent="0.15">
      <c r="C10" s="667"/>
      <c r="D10" s="664"/>
      <c r="E10" s="125"/>
    </row>
    <row r="11" spans="3:7" s="35" customFormat="1" ht="18" customHeight="1" x14ac:dyDescent="0.15">
      <c r="C11" s="667"/>
      <c r="D11" s="664"/>
      <c r="E11" s="125"/>
    </row>
    <row r="12" spans="3:7" s="35" customFormat="1" ht="18" customHeight="1" thickBot="1" x14ac:dyDescent="0.2">
      <c r="C12" s="667"/>
      <c r="D12" s="666"/>
      <c r="E12" s="127"/>
    </row>
    <row r="13" spans="3:7" ht="18" customHeight="1" thickBot="1" x14ac:dyDescent="0.2">
      <c r="D13" s="121" t="s">
        <v>388</v>
      </c>
      <c r="E13" s="117">
        <f>SUM(E5:E12)</f>
        <v>17516</v>
      </c>
    </row>
  </sheetData>
  <customSheetViews>
    <customSheetView guid="{60A46C55-9E99-4DDE-A95C-DCDE3DA46AD9}" scale="148" showPageBreaks="1" fitToPage="1" printArea="1" view="pageBreakPreview">
      <selection activeCell="E16" sqref="E16"/>
      <pageMargins left="1.1811023622047245" right="1.1811023622047245" top="0.9055118110236221" bottom="0.78740157480314965" header="0.59055118110236227" footer="0.39370078740157483"/>
      <pageSetup paperSize="9" orientation="landscape" r:id="rId1"/>
      <headerFooter alignWithMargins="0">
        <oddHeader xml:space="preserve">&amp;L
</oddHeader>
      </headerFooter>
    </customSheetView>
  </customSheetViews>
  <phoneticPr fontId="2"/>
  <printOptions gridLinesSet="0"/>
  <pageMargins left="1.1811023622047245" right="1.1811023622047245" top="0.9055118110236221" bottom="0.78740157480314965" header="0.59055118110236227" footer="0.39370078740157483"/>
  <pageSetup paperSize="9" orientation="landscape" r:id="rId2"/>
  <headerFooter alignWithMargins="0">
    <oddHeader xml:space="preserve">&amp;L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6"/>
  <sheetViews>
    <sheetView view="pageBreakPreview" zoomScale="80" zoomScaleNormal="100" zoomScaleSheetLayoutView="80" workbookViewId="0">
      <selection activeCell="A9" sqref="A9"/>
    </sheetView>
  </sheetViews>
  <sheetFormatPr defaultRowHeight="18" customHeight="1" x14ac:dyDescent="0.15"/>
  <cols>
    <col min="1" max="1" width="2.125" style="34" customWidth="1"/>
    <col min="2" max="3" width="24.625" style="34" customWidth="1"/>
    <col min="4" max="4" width="26.875" style="34" customWidth="1"/>
    <col min="5" max="5" width="28.125" style="34" customWidth="1"/>
    <col min="6" max="6" width="23.75" style="34" customWidth="1"/>
    <col min="7" max="16384" width="9" style="34"/>
  </cols>
  <sheetData>
    <row r="2" spans="2:6" s="47" customFormat="1" ht="24" customHeight="1" x14ac:dyDescent="0.15">
      <c r="B2" s="883" t="s">
        <v>1204</v>
      </c>
      <c r="C2" s="1079"/>
      <c r="D2" s="49"/>
      <c r="E2" s="48"/>
      <c r="F2" s="48"/>
    </row>
    <row r="3" spans="2:6" s="47" customFormat="1" ht="22.5" customHeight="1" thickBot="1" x14ac:dyDescent="0.2">
      <c r="B3" s="49"/>
      <c r="C3" s="49"/>
      <c r="D3" s="49"/>
      <c r="E3" s="133"/>
      <c r="F3" s="133" t="s">
        <v>356</v>
      </c>
    </row>
    <row r="4" spans="2:6" s="47" customFormat="1" ht="63.75" customHeight="1" x14ac:dyDescent="0.15">
      <c r="B4" s="1411" t="s">
        <v>1139</v>
      </c>
      <c r="C4" s="1413" t="s">
        <v>1136</v>
      </c>
      <c r="D4" s="1415" t="s">
        <v>1137</v>
      </c>
      <c r="E4" s="1413" t="s">
        <v>1138</v>
      </c>
      <c r="F4" s="1417" t="s">
        <v>1053</v>
      </c>
    </row>
    <row r="5" spans="2:6" s="57" customFormat="1" ht="45.75" customHeight="1" thickBot="1" x14ac:dyDescent="0.2">
      <c r="B5" s="1412"/>
      <c r="C5" s="1414"/>
      <c r="D5" s="1416"/>
      <c r="E5" s="1414"/>
      <c r="F5" s="1418"/>
    </row>
    <row r="6" spans="2:6" ht="72" customHeight="1" thickBot="1" x14ac:dyDescent="0.2">
      <c r="B6" s="904">
        <v>965190</v>
      </c>
      <c r="C6" s="905">
        <v>672215</v>
      </c>
      <c r="D6" s="905">
        <f>IF(C6&gt;B6,C6,B6)</f>
        <v>965190</v>
      </c>
      <c r="E6" s="906"/>
      <c r="F6" s="907">
        <f>IF(C6&gt;B6,D6,D6-E6)</f>
        <v>965190</v>
      </c>
    </row>
  </sheetData>
  <customSheetViews>
    <customSheetView guid="{60A46C55-9E99-4DDE-A95C-DCDE3DA46AD9}" scale="120" showPageBreaks="1" fitToPage="1" printArea="1" view="pageBreakPreview">
      <selection activeCell="B3" sqref="B3"/>
      <pageMargins left="1.1811023622047245" right="1.1811023622047245" top="0.9055118110236221" bottom="0.78740157480314965" header="0.59055118110236227" footer="0.39370078740157483"/>
      <pageSetup paperSize="9" scale="94" orientation="landscape" r:id="rId1"/>
      <headerFooter alignWithMargins="0">
        <oddHeader xml:space="preserve">&amp;L
</oddHeader>
      </headerFooter>
    </customSheetView>
  </customSheetViews>
  <mergeCells count="5">
    <mergeCell ref="B4:B5"/>
    <mergeCell ref="C4:C5"/>
    <mergeCell ref="D4:D5"/>
    <mergeCell ref="E4:E5"/>
    <mergeCell ref="F4:F5"/>
  </mergeCells>
  <phoneticPr fontId="2"/>
  <printOptions gridLinesSet="0"/>
  <pageMargins left="1.1811023622047245" right="1.1811023622047245" top="0.9055118110236221" bottom="0.78740157480314965" header="0.59055118110236227" footer="0.39370078740157483"/>
  <pageSetup paperSize="9" scale="95" orientation="landscape" r:id="rId2"/>
  <headerFooter alignWithMargins="0">
    <oddHeader xml:space="preserve">&amp;L
</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245"/>
  <sheetViews>
    <sheetView showGridLines="0" view="pageBreakPreview" zoomScaleNormal="100" zoomScaleSheetLayoutView="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row r="2" spans="1:37" s="371" customFormat="1" ht="14.45" customHeight="1" x14ac:dyDescent="0.15">
      <c r="J2" s="159"/>
      <c r="K2" s="159" t="s">
        <v>728</v>
      </c>
      <c r="R2" s="1082" t="s">
        <v>1192</v>
      </c>
      <c r="S2" s="1064"/>
      <c r="T2" s="134"/>
      <c r="AA2" s="160"/>
      <c r="AB2" s="160" t="s">
        <v>1</v>
      </c>
      <c r="AC2" s="160"/>
    </row>
    <row r="3" spans="1:37" s="371" customFormat="1" ht="3" customHeight="1" thickBot="1" x14ac:dyDescent="0.2">
      <c r="AB3" s="160"/>
      <c r="AC3" s="160"/>
    </row>
    <row r="4" spans="1:37" s="371" customFormat="1"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985">
        <v>116006</v>
      </c>
      <c r="B8" s="986">
        <v>116006</v>
      </c>
      <c r="C8" s="986">
        <v>116006</v>
      </c>
      <c r="D8" s="986">
        <v>0</v>
      </c>
      <c r="E8" s="986">
        <v>39579</v>
      </c>
      <c r="F8" s="986">
        <v>0</v>
      </c>
      <c r="G8" s="986">
        <v>0</v>
      </c>
      <c r="H8" s="987">
        <v>39300</v>
      </c>
      <c r="I8" s="988"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989">
        <v>0</v>
      </c>
      <c r="B9" s="990">
        <v>0</v>
      </c>
      <c r="C9" s="990">
        <v>0</v>
      </c>
      <c r="D9" s="990">
        <v>0</v>
      </c>
      <c r="E9" s="990">
        <v>0</v>
      </c>
      <c r="F9" s="990">
        <v>0</v>
      </c>
      <c r="G9" s="990">
        <v>0</v>
      </c>
      <c r="H9" s="991">
        <v>0</v>
      </c>
      <c r="I9" s="988"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989">
        <v>0</v>
      </c>
      <c r="B10" s="990">
        <v>0</v>
      </c>
      <c r="C10" s="990">
        <v>0</v>
      </c>
      <c r="D10" s="990">
        <v>0</v>
      </c>
      <c r="E10" s="990">
        <v>0</v>
      </c>
      <c r="F10" s="990">
        <v>0</v>
      </c>
      <c r="G10" s="990">
        <v>0</v>
      </c>
      <c r="H10" s="991">
        <v>0</v>
      </c>
      <c r="I10" s="988"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989">
        <v>0</v>
      </c>
      <c r="B11" s="990">
        <v>0</v>
      </c>
      <c r="C11" s="990">
        <v>0</v>
      </c>
      <c r="D11" s="990">
        <v>0</v>
      </c>
      <c r="E11" s="990">
        <v>0</v>
      </c>
      <c r="F11" s="990">
        <v>0</v>
      </c>
      <c r="G11" s="990">
        <v>0</v>
      </c>
      <c r="H11" s="991">
        <v>0</v>
      </c>
      <c r="I11" s="988"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989">
        <v>0</v>
      </c>
      <c r="B12" s="990">
        <v>0</v>
      </c>
      <c r="C12" s="990">
        <v>0</v>
      </c>
      <c r="D12" s="990">
        <v>0</v>
      </c>
      <c r="E12" s="990">
        <v>0</v>
      </c>
      <c r="F12" s="990">
        <v>0</v>
      </c>
      <c r="G12" s="990">
        <v>0</v>
      </c>
      <c r="H12" s="991">
        <v>0</v>
      </c>
      <c r="I12" s="988"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989">
        <v>1764</v>
      </c>
      <c r="B13" s="990">
        <v>1764</v>
      </c>
      <c r="C13" s="990">
        <v>1764</v>
      </c>
      <c r="D13" s="990">
        <v>0</v>
      </c>
      <c r="E13" s="990">
        <v>39</v>
      </c>
      <c r="F13" s="990">
        <v>0</v>
      </c>
      <c r="G13" s="990">
        <v>0</v>
      </c>
      <c r="H13" s="991">
        <v>0</v>
      </c>
      <c r="I13" s="988"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989">
        <v>1764</v>
      </c>
      <c r="B14" s="990">
        <v>1764</v>
      </c>
      <c r="C14" s="990">
        <v>1764</v>
      </c>
      <c r="D14" s="990">
        <v>0</v>
      </c>
      <c r="E14" s="990">
        <v>39</v>
      </c>
      <c r="F14" s="990">
        <v>0</v>
      </c>
      <c r="G14" s="990">
        <v>0</v>
      </c>
      <c r="H14" s="991">
        <v>0</v>
      </c>
      <c r="I14" s="988" t="s">
        <v>1157</v>
      </c>
      <c r="K14" s="194" t="s">
        <v>4</v>
      </c>
      <c r="L14" s="169"/>
      <c r="M14" s="195" t="s">
        <v>94</v>
      </c>
      <c r="N14" s="197"/>
      <c r="O14" s="198" t="s">
        <v>93</v>
      </c>
      <c r="P14" s="199">
        <f>+A14</f>
        <v>1764</v>
      </c>
      <c r="Q14" s="200">
        <f>+C14</f>
        <v>1764</v>
      </c>
      <c r="R14" s="200">
        <f t="shared" ref="R14:S16" si="1">+E14</f>
        <v>39</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989">
        <v>0</v>
      </c>
      <c r="B15" s="990">
        <v>0</v>
      </c>
      <c r="C15" s="990">
        <v>0</v>
      </c>
      <c r="D15" s="990">
        <v>0</v>
      </c>
      <c r="E15" s="990">
        <v>0</v>
      </c>
      <c r="F15" s="990">
        <v>0</v>
      </c>
      <c r="G15" s="990">
        <v>0</v>
      </c>
      <c r="H15" s="991">
        <v>0</v>
      </c>
      <c r="I15" s="988"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989">
        <v>0</v>
      </c>
      <c r="B16" s="990">
        <v>0</v>
      </c>
      <c r="C16" s="990">
        <v>0</v>
      </c>
      <c r="D16" s="990">
        <v>0</v>
      </c>
      <c r="E16" s="990">
        <v>0</v>
      </c>
      <c r="F16" s="990">
        <v>0</v>
      </c>
      <c r="G16" s="990">
        <v>0</v>
      </c>
      <c r="H16" s="991">
        <v>0</v>
      </c>
      <c r="I16" s="988"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989">
        <v>0</v>
      </c>
      <c r="B17" s="990">
        <v>0</v>
      </c>
      <c r="C17" s="990">
        <v>0</v>
      </c>
      <c r="D17" s="990">
        <v>0</v>
      </c>
      <c r="E17" s="990">
        <v>0</v>
      </c>
      <c r="F17" s="990">
        <v>0</v>
      </c>
      <c r="G17" s="990">
        <v>0</v>
      </c>
      <c r="H17" s="991">
        <v>0</v>
      </c>
      <c r="I17" s="988" t="s">
        <v>559</v>
      </c>
      <c r="K17" s="194"/>
      <c r="L17" s="176" t="s">
        <v>41</v>
      </c>
      <c r="M17" s="216"/>
      <c r="N17" s="196" t="s">
        <v>13</v>
      </c>
      <c r="O17" s="198"/>
      <c r="P17" s="219">
        <f>P14-P15-P16</f>
        <v>1764</v>
      </c>
      <c r="Q17" s="220">
        <f>Q14-Q15-Q16</f>
        <v>1764</v>
      </c>
      <c r="R17" s="220">
        <f>R14-R15-R16</f>
        <v>39</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989">
        <v>0</v>
      </c>
      <c r="B18" s="990">
        <v>0</v>
      </c>
      <c r="C18" s="990">
        <v>0</v>
      </c>
      <c r="D18" s="990">
        <v>0</v>
      </c>
      <c r="E18" s="990">
        <v>0</v>
      </c>
      <c r="F18" s="990">
        <v>0</v>
      </c>
      <c r="G18" s="990">
        <v>0</v>
      </c>
      <c r="H18" s="991">
        <v>0</v>
      </c>
      <c r="I18" s="988"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989">
        <v>0</v>
      </c>
      <c r="B19" s="990">
        <v>0</v>
      </c>
      <c r="C19" s="990">
        <v>0</v>
      </c>
      <c r="D19" s="990">
        <v>0</v>
      </c>
      <c r="E19" s="990">
        <v>0</v>
      </c>
      <c r="F19" s="990">
        <v>0</v>
      </c>
      <c r="G19" s="990">
        <v>0</v>
      </c>
      <c r="H19" s="991">
        <v>0</v>
      </c>
      <c r="I19" s="988"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989">
        <v>5162</v>
      </c>
      <c r="B20" s="990">
        <v>5162</v>
      </c>
      <c r="C20" s="990">
        <v>5162</v>
      </c>
      <c r="D20" s="990">
        <v>0</v>
      </c>
      <c r="E20" s="990">
        <v>0</v>
      </c>
      <c r="F20" s="990">
        <v>0</v>
      </c>
      <c r="G20" s="990">
        <v>0</v>
      </c>
      <c r="H20" s="991">
        <v>0</v>
      </c>
      <c r="I20" s="988"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989">
        <v>0</v>
      </c>
      <c r="B21" s="990">
        <v>0</v>
      </c>
      <c r="C21" s="990">
        <v>0</v>
      </c>
      <c r="D21" s="990">
        <v>0</v>
      </c>
      <c r="E21" s="990">
        <v>0</v>
      </c>
      <c r="F21" s="990">
        <v>0</v>
      </c>
      <c r="G21" s="990">
        <v>0</v>
      </c>
      <c r="H21" s="991">
        <v>0</v>
      </c>
      <c r="I21" s="988"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989">
        <v>0</v>
      </c>
      <c r="B22" s="990">
        <v>0</v>
      </c>
      <c r="C22" s="990">
        <v>0</v>
      </c>
      <c r="D22" s="990">
        <v>0</v>
      </c>
      <c r="E22" s="990">
        <v>0</v>
      </c>
      <c r="F22" s="990">
        <v>0</v>
      </c>
      <c r="G22" s="990">
        <v>0</v>
      </c>
      <c r="H22" s="991">
        <v>0</v>
      </c>
      <c r="I22" s="988"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989">
        <v>0</v>
      </c>
      <c r="B23" s="990">
        <v>0</v>
      </c>
      <c r="C23" s="990">
        <v>0</v>
      </c>
      <c r="D23" s="990">
        <v>0</v>
      </c>
      <c r="E23" s="990">
        <v>0</v>
      </c>
      <c r="F23" s="990">
        <v>0</v>
      </c>
      <c r="G23" s="990">
        <v>0</v>
      </c>
      <c r="H23" s="991">
        <v>0</v>
      </c>
      <c r="I23" s="988"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989">
        <v>0</v>
      </c>
      <c r="B24" s="990">
        <v>0</v>
      </c>
      <c r="C24" s="990">
        <v>0</v>
      </c>
      <c r="D24" s="990">
        <v>0</v>
      </c>
      <c r="E24" s="990">
        <v>0</v>
      </c>
      <c r="F24" s="990">
        <v>0</v>
      </c>
      <c r="G24" s="990">
        <v>0</v>
      </c>
      <c r="H24" s="991">
        <v>0</v>
      </c>
      <c r="I24" s="988"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710</v>
      </c>
      <c r="AA24" s="200">
        <f>+B178</f>
        <v>0</v>
      </c>
      <c r="AB24" s="201">
        <f>+C178</f>
        <v>710</v>
      </c>
      <c r="AC24" s="556">
        <f>+E178</f>
        <v>0</v>
      </c>
      <c r="AD24" s="160"/>
      <c r="AE24" s="160"/>
      <c r="AF24" s="160"/>
      <c r="AG24" s="160"/>
      <c r="AH24" s="160"/>
      <c r="AI24" s="371"/>
      <c r="AJ24" s="371"/>
      <c r="AK24" s="371"/>
    </row>
    <row r="25" spans="1:37" ht="14.45" customHeight="1" x14ac:dyDescent="0.15">
      <c r="A25" s="989">
        <v>0</v>
      </c>
      <c r="B25" s="990">
        <v>0</v>
      </c>
      <c r="C25" s="990">
        <v>0</v>
      </c>
      <c r="D25" s="990">
        <v>0</v>
      </c>
      <c r="E25" s="990">
        <v>0</v>
      </c>
      <c r="F25" s="990">
        <v>0</v>
      </c>
      <c r="G25" s="990">
        <v>0</v>
      </c>
      <c r="H25" s="991">
        <v>0</v>
      </c>
      <c r="I25" s="988"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992">
        <v>0</v>
      </c>
      <c r="B26" s="993">
        <v>0</v>
      </c>
      <c r="C26" s="993">
        <v>0</v>
      </c>
      <c r="D26" s="993">
        <v>0</v>
      </c>
      <c r="E26" s="993">
        <v>0</v>
      </c>
      <c r="F26" s="993">
        <v>0</v>
      </c>
      <c r="G26" s="993">
        <v>0</v>
      </c>
      <c r="H26" s="994">
        <v>0</v>
      </c>
      <c r="I26" s="988"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992">
        <v>0</v>
      </c>
      <c r="B27" s="993">
        <v>0</v>
      </c>
      <c r="C27" s="993">
        <v>0</v>
      </c>
      <c r="D27" s="993">
        <v>0</v>
      </c>
      <c r="E27" s="993">
        <v>0</v>
      </c>
      <c r="F27" s="993">
        <v>0</v>
      </c>
      <c r="G27" s="993">
        <v>0</v>
      </c>
      <c r="H27" s="994">
        <v>0</v>
      </c>
      <c r="I27" s="988"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992">
        <v>5162</v>
      </c>
      <c r="B28" s="993">
        <v>5162</v>
      </c>
      <c r="C28" s="993">
        <v>5162</v>
      </c>
      <c r="D28" s="993">
        <v>0</v>
      </c>
      <c r="E28" s="993">
        <v>0</v>
      </c>
      <c r="F28" s="993">
        <v>0</v>
      </c>
      <c r="G28" s="993">
        <v>0</v>
      </c>
      <c r="H28" s="994">
        <v>0</v>
      </c>
      <c r="I28" s="988" t="s">
        <v>460</v>
      </c>
      <c r="K28" s="194" t="s">
        <v>128</v>
      </c>
      <c r="L28" s="216"/>
      <c r="M28" s="196" t="s">
        <v>13</v>
      </c>
      <c r="N28" s="197"/>
      <c r="O28" s="198" t="s">
        <v>44</v>
      </c>
      <c r="P28" s="199">
        <f t="shared" si="3"/>
        <v>5162</v>
      </c>
      <c r="Q28" s="200">
        <f t="shared" si="4"/>
        <v>5162</v>
      </c>
      <c r="R28" s="200">
        <f t="shared" si="5"/>
        <v>0</v>
      </c>
      <c r="S28" s="262">
        <f t="shared" si="5"/>
        <v>0</v>
      </c>
      <c r="T28" s="263">
        <f t="shared" si="6"/>
        <v>0</v>
      </c>
      <c r="U28" s="202"/>
      <c r="V28" s="216"/>
      <c r="W28" s="196" t="s">
        <v>13</v>
      </c>
      <c r="X28" s="197"/>
      <c r="Y28" s="215"/>
      <c r="Z28" s="219">
        <f>Z24-Z25</f>
        <v>710</v>
      </c>
      <c r="AA28" s="220">
        <f>AA24-AA25</f>
        <v>0</v>
      </c>
      <c r="AB28" s="292">
        <f>AB24-AB25</f>
        <v>710</v>
      </c>
      <c r="AC28" s="561">
        <f>AC24-AC25</f>
        <v>0</v>
      </c>
      <c r="AD28" s="160"/>
      <c r="AE28" s="160"/>
      <c r="AF28" s="160"/>
      <c r="AG28" s="160"/>
      <c r="AH28" s="160"/>
      <c r="AI28" s="371"/>
      <c r="AJ28" s="371"/>
      <c r="AK28" s="371"/>
    </row>
    <row r="29" spans="1:37" ht="14.45" customHeight="1" x14ac:dyDescent="0.15">
      <c r="A29" s="992">
        <v>0</v>
      </c>
      <c r="B29" s="993">
        <v>0</v>
      </c>
      <c r="C29" s="993">
        <v>0</v>
      </c>
      <c r="D29" s="993">
        <v>0</v>
      </c>
      <c r="E29" s="993">
        <v>0</v>
      </c>
      <c r="F29" s="993">
        <v>0</v>
      </c>
      <c r="G29" s="993">
        <v>0</v>
      </c>
      <c r="H29" s="994">
        <v>0</v>
      </c>
      <c r="I29" s="988"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992">
        <v>0</v>
      </c>
      <c r="B30" s="993">
        <v>0</v>
      </c>
      <c r="C30" s="993">
        <v>0</v>
      </c>
      <c r="D30" s="993">
        <v>0</v>
      </c>
      <c r="E30" s="993">
        <v>0</v>
      </c>
      <c r="F30" s="993">
        <v>0</v>
      </c>
      <c r="G30" s="993">
        <v>0</v>
      </c>
      <c r="H30" s="994">
        <v>0</v>
      </c>
      <c r="I30" s="988"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992">
        <v>0</v>
      </c>
      <c r="B31" s="993">
        <v>0</v>
      </c>
      <c r="C31" s="993">
        <v>0</v>
      </c>
      <c r="D31" s="993">
        <v>0</v>
      </c>
      <c r="E31" s="993">
        <v>0</v>
      </c>
      <c r="F31" s="993">
        <v>0</v>
      </c>
      <c r="G31" s="993">
        <v>0</v>
      </c>
      <c r="H31" s="994">
        <v>0</v>
      </c>
      <c r="I31" s="988"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992">
        <v>101628</v>
      </c>
      <c r="B32" s="993">
        <v>101628</v>
      </c>
      <c r="C32" s="993">
        <v>101628</v>
      </c>
      <c r="D32" s="993">
        <v>0</v>
      </c>
      <c r="E32" s="993">
        <v>39540</v>
      </c>
      <c r="F32" s="993">
        <v>0</v>
      </c>
      <c r="G32" s="993">
        <v>0</v>
      </c>
      <c r="H32" s="994">
        <v>39300</v>
      </c>
      <c r="I32" s="988"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992">
        <v>37476</v>
      </c>
      <c r="B33" s="993">
        <v>37476</v>
      </c>
      <c r="C33" s="993">
        <v>37476</v>
      </c>
      <c r="D33" s="993">
        <v>0</v>
      </c>
      <c r="E33" s="993">
        <v>16620</v>
      </c>
      <c r="F33" s="993">
        <v>0</v>
      </c>
      <c r="G33" s="993">
        <v>0</v>
      </c>
      <c r="H33" s="994">
        <v>18700</v>
      </c>
      <c r="I33" s="988" t="s">
        <v>578</v>
      </c>
      <c r="K33" s="194"/>
      <c r="L33" s="173"/>
      <c r="M33" s="196" t="s">
        <v>47</v>
      </c>
      <c r="N33" s="197"/>
      <c r="O33" s="198" t="s">
        <v>48</v>
      </c>
      <c r="P33" s="199">
        <f t="shared" ref="P33:P43" si="7">+A33</f>
        <v>37476</v>
      </c>
      <c r="Q33" s="200">
        <f t="shared" ref="Q33:Q43" si="8">+C33</f>
        <v>37476</v>
      </c>
      <c r="R33" s="200">
        <f t="shared" ref="R33:S43" si="9">+E33</f>
        <v>16620</v>
      </c>
      <c r="S33" s="262">
        <f t="shared" si="9"/>
        <v>0</v>
      </c>
      <c r="T33" s="263">
        <f t="shared" ref="T33:T43" si="10">+H33</f>
        <v>18700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992">
        <v>0</v>
      </c>
      <c r="B34" s="993">
        <v>0</v>
      </c>
      <c r="C34" s="993">
        <v>0</v>
      </c>
      <c r="D34" s="993">
        <v>0</v>
      </c>
      <c r="E34" s="993">
        <v>0</v>
      </c>
      <c r="F34" s="993">
        <v>0</v>
      </c>
      <c r="G34" s="993">
        <v>0</v>
      </c>
      <c r="H34" s="994">
        <v>0</v>
      </c>
      <c r="I34" s="988"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992">
        <v>0</v>
      </c>
      <c r="B35" s="993">
        <v>0</v>
      </c>
      <c r="C35" s="993">
        <v>0</v>
      </c>
      <c r="D35" s="993">
        <v>0</v>
      </c>
      <c r="E35" s="993">
        <v>0</v>
      </c>
      <c r="F35" s="993">
        <v>0</v>
      </c>
      <c r="G35" s="993">
        <v>0</v>
      </c>
      <c r="H35" s="994">
        <v>0</v>
      </c>
      <c r="I35" s="988"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992">
        <v>0</v>
      </c>
      <c r="B36" s="993">
        <v>0</v>
      </c>
      <c r="C36" s="993">
        <v>0</v>
      </c>
      <c r="D36" s="993">
        <v>0</v>
      </c>
      <c r="E36" s="993">
        <v>0</v>
      </c>
      <c r="F36" s="993">
        <v>0</v>
      </c>
      <c r="G36" s="993">
        <v>0</v>
      </c>
      <c r="H36" s="994">
        <v>0</v>
      </c>
      <c r="I36" s="988"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992">
        <v>0</v>
      </c>
      <c r="B37" s="993">
        <v>0</v>
      </c>
      <c r="C37" s="993">
        <v>0</v>
      </c>
      <c r="D37" s="993">
        <v>0</v>
      </c>
      <c r="E37" s="993">
        <v>0</v>
      </c>
      <c r="F37" s="993">
        <v>0</v>
      </c>
      <c r="G37" s="993">
        <v>0</v>
      </c>
      <c r="H37" s="994">
        <v>0</v>
      </c>
      <c r="I37" s="988"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992">
        <v>0</v>
      </c>
      <c r="B38" s="993">
        <v>0</v>
      </c>
      <c r="C38" s="993">
        <v>0</v>
      </c>
      <c r="D38" s="993">
        <v>0</v>
      </c>
      <c r="E38" s="993">
        <v>0</v>
      </c>
      <c r="F38" s="993">
        <v>0</v>
      </c>
      <c r="G38" s="993">
        <v>0</v>
      </c>
      <c r="H38" s="994">
        <v>0</v>
      </c>
      <c r="I38" s="988"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992">
        <v>0</v>
      </c>
      <c r="B39" s="993">
        <v>0</v>
      </c>
      <c r="C39" s="993">
        <v>0</v>
      </c>
      <c r="D39" s="993">
        <v>0</v>
      </c>
      <c r="E39" s="993">
        <v>0</v>
      </c>
      <c r="F39" s="993">
        <v>0</v>
      </c>
      <c r="G39" s="993">
        <v>0</v>
      </c>
      <c r="H39" s="994">
        <v>0</v>
      </c>
      <c r="I39" s="988"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992">
        <v>0</v>
      </c>
      <c r="B40" s="993">
        <v>0</v>
      </c>
      <c r="C40" s="993">
        <v>0</v>
      </c>
      <c r="D40" s="993">
        <v>0</v>
      </c>
      <c r="E40" s="993">
        <v>0</v>
      </c>
      <c r="F40" s="993">
        <v>0</v>
      </c>
      <c r="G40" s="993">
        <v>0</v>
      </c>
      <c r="H40" s="994">
        <v>0</v>
      </c>
      <c r="I40" s="988"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992">
        <v>0</v>
      </c>
      <c r="B41" s="993">
        <v>0</v>
      </c>
      <c r="C41" s="993">
        <v>0</v>
      </c>
      <c r="D41" s="993">
        <v>0</v>
      </c>
      <c r="E41" s="993">
        <v>0</v>
      </c>
      <c r="F41" s="993">
        <v>0</v>
      </c>
      <c r="G41" s="993">
        <v>0</v>
      </c>
      <c r="H41" s="994">
        <v>0</v>
      </c>
      <c r="I41" s="988"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992">
        <v>0</v>
      </c>
      <c r="B42" s="993">
        <v>0</v>
      </c>
      <c r="C42" s="993">
        <v>0</v>
      </c>
      <c r="D42" s="993">
        <v>0</v>
      </c>
      <c r="E42" s="993">
        <v>0</v>
      </c>
      <c r="F42" s="993">
        <v>0</v>
      </c>
      <c r="G42" s="993">
        <v>0</v>
      </c>
      <c r="H42" s="994">
        <v>0</v>
      </c>
      <c r="I42" s="988"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992">
        <v>0</v>
      </c>
      <c r="B43" s="993">
        <v>0</v>
      </c>
      <c r="C43" s="993">
        <v>0</v>
      </c>
      <c r="D43" s="993">
        <v>0</v>
      </c>
      <c r="E43" s="993">
        <v>0</v>
      </c>
      <c r="F43" s="993">
        <v>0</v>
      </c>
      <c r="G43" s="993">
        <v>0</v>
      </c>
      <c r="H43" s="994">
        <v>0</v>
      </c>
      <c r="I43" s="988"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995">
        <v>64152</v>
      </c>
      <c r="B44" s="996">
        <v>64152</v>
      </c>
      <c r="C44" s="996">
        <v>64152</v>
      </c>
      <c r="D44" s="996">
        <v>0</v>
      </c>
      <c r="E44" s="996">
        <v>22920</v>
      </c>
      <c r="F44" s="996">
        <v>0</v>
      </c>
      <c r="G44" s="996">
        <v>0</v>
      </c>
      <c r="H44" s="997">
        <v>20600</v>
      </c>
      <c r="I44" s="988"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995">
        <v>0</v>
      </c>
      <c r="B45" s="996">
        <v>0</v>
      </c>
      <c r="C45" s="996">
        <v>0</v>
      </c>
      <c r="D45" s="996">
        <v>0</v>
      </c>
      <c r="E45" s="996">
        <v>0</v>
      </c>
      <c r="F45" s="996">
        <v>0</v>
      </c>
      <c r="G45" s="996">
        <v>0</v>
      </c>
      <c r="H45" s="997">
        <v>0</v>
      </c>
      <c r="I45" s="988" t="s">
        <v>598</v>
      </c>
      <c r="K45" s="222" t="s">
        <v>132</v>
      </c>
      <c r="L45" s="195"/>
      <c r="M45" s="196" t="s">
        <v>70</v>
      </c>
      <c r="N45" s="197"/>
      <c r="O45" s="198" t="s">
        <v>71</v>
      </c>
      <c r="P45" s="199">
        <f>+A44</f>
        <v>64152</v>
      </c>
      <c r="Q45" s="200">
        <f>+C44</f>
        <v>64152</v>
      </c>
      <c r="R45" s="200">
        <f t="shared" ref="R45:S49" si="13">+E44</f>
        <v>22920</v>
      </c>
      <c r="S45" s="262">
        <f t="shared" si="13"/>
        <v>0</v>
      </c>
      <c r="T45" s="263">
        <f>+H44</f>
        <v>20600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995">
        <v>0</v>
      </c>
      <c r="B46" s="996">
        <v>0</v>
      </c>
      <c r="C46" s="996">
        <v>0</v>
      </c>
      <c r="D46" s="996">
        <v>0</v>
      </c>
      <c r="E46" s="996">
        <v>0</v>
      </c>
      <c r="F46" s="996">
        <v>0</v>
      </c>
      <c r="G46" s="996">
        <v>0</v>
      </c>
      <c r="H46" s="997">
        <v>0</v>
      </c>
      <c r="I46" s="988"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995">
        <v>0</v>
      </c>
      <c r="B47" s="996">
        <v>0</v>
      </c>
      <c r="C47" s="996">
        <v>0</v>
      </c>
      <c r="D47" s="996">
        <v>0</v>
      </c>
      <c r="E47" s="996">
        <v>0</v>
      </c>
      <c r="F47" s="996">
        <v>0</v>
      </c>
      <c r="G47" s="996">
        <v>0</v>
      </c>
      <c r="H47" s="997">
        <v>0</v>
      </c>
      <c r="I47" s="988"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995">
        <v>0</v>
      </c>
      <c r="B48" s="996">
        <v>0</v>
      </c>
      <c r="C48" s="996">
        <v>0</v>
      </c>
      <c r="D48" s="996">
        <v>0</v>
      </c>
      <c r="E48" s="996">
        <v>0</v>
      </c>
      <c r="F48" s="996">
        <v>0</v>
      </c>
      <c r="G48" s="996">
        <v>0</v>
      </c>
      <c r="H48" s="997">
        <v>0</v>
      </c>
      <c r="I48" s="988"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995">
        <v>7452</v>
      </c>
      <c r="B49" s="996">
        <v>7452</v>
      </c>
      <c r="C49" s="996">
        <v>7452</v>
      </c>
      <c r="D49" s="996">
        <v>0</v>
      </c>
      <c r="E49" s="996">
        <v>0</v>
      </c>
      <c r="F49" s="996">
        <v>0</v>
      </c>
      <c r="G49" s="996">
        <v>0</v>
      </c>
      <c r="H49" s="997">
        <v>0</v>
      </c>
      <c r="I49" s="988"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995">
        <v>0</v>
      </c>
      <c r="B50" s="996">
        <v>0</v>
      </c>
      <c r="C50" s="996">
        <v>0</v>
      </c>
      <c r="D50" s="996">
        <v>0</v>
      </c>
      <c r="E50" s="996">
        <v>0</v>
      </c>
      <c r="F50" s="996">
        <v>0</v>
      </c>
      <c r="G50" s="996">
        <v>0</v>
      </c>
      <c r="H50" s="997">
        <v>0</v>
      </c>
      <c r="I50" s="988"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995">
        <v>7452</v>
      </c>
      <c r="B51" s="996">
        <v>7452</v>
      </c>
      <c r="C51" s="996">
        <v>7452</v>
      </c>
      <c r="D51" s="996">
        <v>0</v>
      </c>
      <c r="E51" s="996">
        <v>0</v>
      </c>
      <c r="F51" s="996">
        <v>0</v>
      </c>
      <c r="G51" s="996">
        <v>0</v>
      </c>
      <c r="H51" s="997">
        <v>0</v>
      </c>
      <c r="I51" s="988"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995">
        <v>0</v>
      </c>
      <c r="B52" s="996">
        <v>0</v>
      </c>
      <c r="C52" s="996">
        <v>0</v>
      </c>
      <c r="D52" s="996">
        <v>0</v>
      </c>
      <c r="E52" s="996">
        <v>0</v>
      </c>
      <c r="F52" s="996">
        <v>0</v>
      </c>
      <c r="G52" s="996">
        <v>0</v>
      </c>
      <c r="H52" s="997">
        <v>0</v>
      </c>
      <c r="I52" s="988" t="s">
        <v>605</v>
      </c>
      <c r="K52" s="194"/>
      <c r="L52" s="176" t="s">
        <v>91</v>
      </c>
      <c r="M52" s="196" t="s">
        <v>89</v>
      </c>
      <c r="N52" s="197"/>
      <c r="O52" s="198" t="s">
        <v>110</v>
      </c>
      <c r="P52" s="199">
        <f t="shared" si="15"/>
        <v>7452</v>
      </c>
      <c r="Q52" s="200">
        <f t="shared" si="16"/>
        <v>7452</v>
      </c>
      <c r="R52" s="200">
        <f t="shared" si="17"/>
        <v>0</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995">
        <v>0</v>
      </c>
      <c r="B53" s="996">
        <v>0</v>
      </c>
      <c r="C53" s="996">
        <v>0</v>
      </c>
      <c r="D53" s="996">
        <v>0</v>
      </c>
      <c r="E53" s="996">
        <v>0</v>
      </c>
      <c r="F53" s="996">
        <v>0</v>
      </c>
      <c r="G53" s="996">
        <v>0</v>
      </c>
      <c r="H53" s="997">
        <v>0</v>
      </c>
      <c r="I53" s="988"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995">
        <v>0</v>
      </c>
      <c r="B54" s="996">
        <v>0</v>
      </c>
      <c r="C54" s="996">
        <v>0</v>
      </c>
      <c r="D54" s="996">
        <v>0</v>
      </c>
      <c r="E54" s="996">
        <v>0</v>
      </c>
      <c r="F54" s="996">
        <v>0</v>
      </c>
      <c r="G54" s="996">
        <v>0</v>
      </c>
      <c r="H54" s="997">
        <v>0</v>
      </c>
      <c r="I54" s="988"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995">
        <v>0</v>
      </c>
      <c r="B55" s="996">
        <v>0</v>
      </c>
      <c r="C55" s="996">
        <v>0</v>
      </c>
      <c r="D55" s="996">
        <v>0</v>
      </c>
      <c r="E55" s="996">
        <v>0</v>
      </c>
      <c r="F55" s="996">
        <v>0</v>
      </c>
      <c r="G55" s="996">
        <v>0</v>
      </c>
      <c r="H55" s="997">
        <v>0</v>
      </c>
      <c r="I55" s="988"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995">
        <v>0</v>
      </c>
      <c r="B56" s="996">
        <v>0</v>
      </c>
      <c r="C56" s="996">
        <v>0</v>
      </c>
      <c r="D56" s="996">
        <v>0</v>
      </c>
      <c r="E56" s="996">
        <v>0</v>
      </c>
      <c r="F56" s="996">
        <v>0</v>
      </c>
      <c r="G56" s="996">
        <v>0</v>
      </c>
      <c r="H56" s="997">
        <v>0</v>
      </c>
      <c r="I56" s="988"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995">
        <v>0</v>
      </c>
      <c r="B57" s="996">
        <v>0</v>
      </c>
      <c r="C57" s="996">
        <v>0</v>
      </c>
      <c r="D57" s="996">
        <v>0</v>
      </c>
      <c r="E57" s="996">
        <v>0</v>
      </c>
      <c r="F57" s="996">
        <v>0</v>
      </c>
      <c r="G57" s="996">
        <v>0</v>
      </c>
      <c r="H57" s="997">
        <v>0</v>
      </c>
      <c r="I57" s="988"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995">
        <v>0</v>
      </c>
      <c r="B58" s="996">
        <v>0</v>
      </c>
      <c r="C58" s="996">
        <v>0</v>
      </c>
      <c r="D58" s="996">
        <v>0</v>
      </c>
      <c r="E58" s="996">
        <v>0</v>
      </c>
      <c r="F58" s="996">
        <v>0</v>
      </c>
      <c r="G58" s="996">
        <v>0</v>
      </c>
      <c r="H58" s="997">
        <v>0</v>
      </c>
      <c r="I58" s="988"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998"/>
      <c r="B59" s="999"/>
      <c r="C59" s="999"/>
      <c r="D59" s="999"/>
      <c r="E59" s="999"/>
      <c r="F59" s="999"/>
      <c r="G59" s="999"/>
      <c r="H59" s="1000"/>
      <c r="I59" s="988"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116006</v>
      </c>
      <c r="Q61" s="242">
        <f>SUM(Q8:Q60)-Q9-Q10-Q12-Q13-Q15-Q16-Q17-Q30-Q31-Q32-Q40-Q41-Q42-Q43-Q44-Q49-Q50</f>
        <v>116006</v>
      </c>
      <c r="R61" s="242">
        <f>SUM(R8:R60)-R9-R10-R12-R13-R15-R16-R17-R30-R31-R32-R40-R41-R42-R43-R44-R49-R50</f>
        <v>39579</v>
      </c>
      <c r="S61" s="331">
        <f>SUM(S8:S60)-S9-S10-S12-S13-S15-S16-S17-S30-S31-S32-S40-S41-S42-S43-S44-S49-S50</f>
        <v>0</v>
      </c>
      <c r="T61" s="332">
        <f>SUM(T8:T60)-T9-T10-T12-T13-T15-T16-T17-T30-T31-T32-T40-T41-T42-T43-T44-T49-T50</f>
        <v>39300</v>
      </c>
      <c r="U61" s="244"/>
      <c r="V61" s="238" t="s">
        <v>82</v>
      </c>
      <c r="W61" s="239"/>
      <c r="X61" s="239"/>
      <c r="Y61" s="240"/>
      <c r="Z61" s="245">
        <f>SUM(Z8:Z60)-Z9-Z10-Z25-Z28-Z40-Z41-Z42-Z43-Z44</f>
        <v>710</v>
      </c>
      <c r="AA61" s="242">
        <f>SUM(AA8:AA60)-AA9-AA10-AA25-AA28-AA40-AA41-AA42-AA43-AA44</f>
        <v>0</v>
      </c>
      <c r="AB61" s="246">
        <f>SUM(AB8:AB60)-AB9-AB10-AB25-AB28-AB40-AB41-AB42-AB43-AB44</f>
        <v>710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001">
        <v>1066154</v>
      </c>
      <c r="B62" s="1002">
        <v>1066154</v>
      </c>
      <c r="C62" s="1002">
        <v>0</v>
      </c>
      <c r="D62" s="1002">
        <v>57461</v>
      </c>
      <c r="E62" s="1002">
        <v>12172</v>
      </c>
      <c r="F62" s="1003">
        <v>565600</v>
      </c>
      <c r="G62" s="1004" t="s">
        <v>1151</v>
      </c>
      <c r="H62" s="574"/>
      <c r="I62" s="574"/>
      <c r="K62" s="183"/>
      <c r="L62" s="184" t="s">
        <v>8</v>
      </c>
      <c r="M62" s="185"/>
      <c r="N62" s="185"/>
      <c r="O62" s="186" t="s">
        <v>9</v>
      </c>
      <c r="P62" s="252">
        <f>+A63</f>
        <v>58663</v>
      </c>
      <c r="Q62" s="253">
        <f>+B63</f>
        <v>58663</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005">
        <v>58663</v>
      </c>
      <c r="B63" s="1006">
        <v>58663</v>
      </c>
      <c r="C63" s="1006">
        <v>0</v>
      </c>
      <c r="D63" s="1006">
        <v>0</v>
      </c>
      <c r="E63" s="1006">
        <v>0</v>
      </c>
      <c r="F63" s="1007">
        <v>0</v>
      </c>
      <c r="G63" s="1004" t="s">
        <v>1152</v>
      </c>
      <c r="H63" s="574"/>
      <c r="I63" s="574"/>
      <c r="K63" s="194"/>
      <c r="L63" s="195"/>
      <c r="M63" s="196" t="s">
        <v>11</v>
      </c>
      <c r="N63" s="197"/>
      <c r="O63" s="198" t="s">
        <v>12</v>
      </c>
      <c r="P63" s="199">
        <f>+A64</f>
        <v>21060</v>
      </c>
      <c r="Q63" s="200">
        <f>+B64</f>
        <v>21060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005">
        <v>21060</v>
      </c>
      <c r="B64" s="1006">
        <v>21060</v>
      </c>
      <c r="C64" s="1006">
        <v>0</v>
      </c>
      <c r="D64" s="1006">
        <v>0</v>
      </c>
      <c r="E64" s="1006">
        <v>0</v>
      </c>
      <c r="F64" s="1007">
        <v>0</v>
      </c>
      <c r="G64" s="1004" t="s">
        <v>1153</v>
      </c>
      <c r="H64" s="574"/>
      <c r="I64" s="574"/>
      <c r="K64" s="194"/>
      <c r="L64" s="195"/>
      <c r="M64" s="196" t="s">
        <v>13</v>
      </c>
      <c r="N64" s="167"/>
      <c r="O64" s="207"/>
      <c r="P64" s="208">
        <f>P62-P63</f>
        <v>37603</v>
      </c>
      <c r="Q64" s="209">
        <f>Q62-Q63</f>
        <v>37603</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'Ｈ２６（2014）'!E140</f>
        <v>0</v>
      </c>
    </row>
    <row r="65" spans="1:38" ht="14.45" customHeight="1" x14ac:dyDescent="0.15">
      <c r="A65" s="1005">
        <v>0</v>
      </c>
      <c r="B65" s="1006">
        <v>0</v>
      </c>
      <c r="C65" s="1006">
        <v>0</v>
      </c>
      <c r="D65" s="1006">
        <v>0</v>
      </c>
      <c r="E65" s="1006">
        <v>0</v>
      </c>
      <c r="F65" s="1007">
        <v>0</v>
      </c>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005">
        <v>0</v>
      </c>
      <c r="B66" s="1006">
        <v>0</v>
      </c>
      <c r="C66" s="1006">
        <v>0</v>
      </c>
      <c r="D66" s="1006">
        <v>0</v>
      </c>
      <c r="E66" s="1006">
        <v>0</v>
      </c>
      <c r="F66" s="1007">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005">
        <v>0</v>
      </c>
      <c r="B67" s="1006">
        <v>0</v>
      </c>
      <c r="C67" s="1006">
        <v>0</v>
      </c>
      <c r="D67" s="1006">
        <v>0</v>
      </c>
      <c r="E67" s="1006">
        <v>0</v>
      </c>
      <c r="F67" s="1007">
        <v>0</v>
      </c>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'Ｈ２６（2014）'!E141</f>
        <v>0</v>
      </c>
    </row>
    <row r="68" spans="1:38" ht="14.45" customHeight="1" x14ac:dyDescent="0.15">
      <c r="A68" s="1005">
        <v>0</v>
      </c>
      <c r="B68" s="1006">
        <v>0</v>
      </c>
      <c r="C68" s="1006">
        <v>0</v>
      </c>
      <c r="D68" s="1006">
        <v>0</v>
      </c>
      <c r="E68" s="1006">
        <v>0</v>
      </c>
      <c r="F68" s="1007">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005">
        <v>0</v>
      </c>
      <c r="B69" s="1006">
        <v>0</v>
      </c>
      <c r="C69" s="1006">
        <v>0</v>
      </c>
      <c r="D69" s="1006">
        <v>0</v>
      </c>
      <c r="E69" s="1006">
        <v>0</v>
      </c>
      <c r="F69" s="1007">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005">
        <v>0</v>
      </c>
      <c r="B70" s="1006">
        <v>0</v>
      </c>
      <c r="C70" s="1006">
        <v>0</v>
      </c>
      <c r="D70" s="1006">
        <v>0</v>
      </c>
      <c r="E70" s="1006">
        <v>0</v>
      </c>
      <c r="F70" s="1007">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005">
        <v>0</v>
      </c>
      <c r="B71" s="1006">
        <v>0</v>
      </c>
      <c r="C71" s="1006">
        <v>0</v>
      </c>
      <c r="D71" s="1006">
        <v>0</v>
      </c>
      <c r="E71" s="1006">
        <v>0</v>
      </c>
      <c r="F71" s="1007">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005">
        <v>0</v>
      </c>
      <c r="B72" s="1006">
        <v>0</v>
      </c>
      <c r="C72" s="1006">
        <v>0</v>
      </c>
      <c r="D72" s="1006">
        <v>0</v>
      </c>
      <c r="E72" s="1006">
        <v>0</v>
      </c>
      <c r="F72" s="1007">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005">
        <v>0</v>
      </c>
      <c r="B73" s="1006">
        <v>0</v>
      </c>
      <c r="C73" s="1006">
        <v>0</v>
      </c>
      <c r="D73" s="1006">
        <v>0</v>
      </c>
      <c r="E73" s="1006">
        <v>0</v>
      </c>
      <c r="F73" s="1007">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'Ｈ２６（2014）'!E142</f>
        <v>0</v>
      </c>
    </row>
    <row r="74" spans="1:38" ht="14.45" customHeight="1" x14ac:dyDescent="0.15">
      <c r="A74" s="1005">
        <v>364739</v>
      </c>
      <c r="B74" s="1006">
        <v>364739</v>
      </c>
      <c r="C74" s="1006">
        <v>0</v>
      </c>
      <c r="D74" s="1006">
        <v>57461</v>
      </c>
      <c r="E74" s="1006">
        <v>12172</v>
      </c>
      <c r="F74" s="1007">
        <v>191000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'Ｈ２６（2014）'!E143</f>
        <v>0</v>
      </c>
    </row>
    <row r="75" spans="1:38" ht="14.45" customHeight="1" x14ac:dyDescent="0.15">
      <c r="A75" s="1005">
        <v>0</v>
      </c>
      <c r="B75" s="1006">
        <v>0</v>
      </c>
      <c r="C75" s="1006">
        <v>0</v>
      </c>
      <c r="D75" s="1006">
        <v>0</v>
      </c>
      <c r="E75" s="1006">
        <v>0</v>
      </c>
      <c r="F75" s="1007">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0</v>
      </c>
      <c r="AA75" s="272">
        <f t="shared" si="23"/>
        <v>0</v>
      </c>
      <c r="AB75" s="295"/>
      <c r="AC75" s="274">
        <f>+E121</f>
        <v>0</v>
      </c>
      <c r="AD75" s="264" t="s">
        <v>414</v>
      </c>
      <c r="AE75" s="195"/>
      <c r="AF75" s="196" t="s">
        <v>412</v>
      </c>
      <c r="AG75" s="197"/>
      <c r="AH75" s="211" t="s">
        <v>415</v>
      </c>
      <c r="AI75" s="294">
        <f t="shared" si="24"/>
        <v>0</v>
      </c>
      <c r="AJ75" s="272">
        <f t="shared" si="24"/>
        <v>0</v>
      </c>
      <c r="AK75" s="296">
        <f t="shared" si="24"/>
        <v>0</v>
      </c>
      <c r="AL75" s="1088">
        <f>'Ｈ２６（2014）'!E144</f>
        <v>0</v>
      </c>
    </row>
    <row r="76" spans="1:38" ht="14.45" customHeight="1" x14ac:dyDescent="0.15">
      <c r="A76" s="1005">
        <v>0</v>
      </c>
      <c r="B76" s="1006">
        <v>0</v>
      </c>
      <c r="C76" s="1006">
        <v>0</v>
      </c>
      <c r="D76" s="1006">
        <v>0</v>
      </c>
      <c r="E76" s="1006">
        <v>0</v>
      </c>
      <c r="F76" s="1007">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005">
        <v>0</v>
      </c>
      <c r="B77" s="1006">
        <v>0</v>
      </c>
      <c r="C77" s="1006">
        <v>0</v>
      </c>
      <c r="D77" s="1006">
        <v>0</v>
      </c>
      <c r="E77" s="1006">
        <v>0</v>
      </c>
      <c r="F77" s="1007">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005">
        <v>0</v>
      </c>
      <c r="B78" s="1006">
        <v>0</v>
      </c>
      <c r="C78" s="1006">
        <v>0</v>
      </c>
      <c r="D78" s="1006">
        <v>0</v>
      </c>
      <c r="E78" s="1006">
        <v>0</v>
      </c>
      <c r="F78" s="1007">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005">
        <v>0</v>
      </c>
      <c r="B79" s="1006">
        <v>0</v>
      </c>
      <c r="C79" s="1006">
        <v>0</v>
      </c>
      <c r="D79" s="1006">
        <v>0</v>
      </c>
      <c r="E79" s="1006">
        <v>0</v>
      </c>
      <c r="F79" s="1007">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005">
        <v>243854</v>
      </c>
      <c r="B80" s="1006">
        <v>243854</v>
      </c>
      <c r="C80" s="1006">
        <v>0</v>
      </c>
      <c r="D80" s="1006">
        <v>57461</v>
      </c>
      <c r="E80" s="1006">
        <v>12172</v>
      </c>
      <c r="F80" s="1007">
        <v>83100</v>
      </c>
      <c r="G80" s="1004" t="s">
        <v>572</v>
      </c>
      <c r="H80" s="574"/>
      <c r="I80" s="574"/>
      <c r="K80" s="194"/>
      <c r="L80" s="195" t="s">
        <v>38</v>
      </c>
      <c r="M80" s="196" t="s">
        <v>149</v>
      </c>
      <c r="N80" s="197"/>
      <c r="O80" s="198" t="s">
        <v>40</v>
      </c>
      <c r="P80" s="199">
        <f t="shared" si="25"/>
        <v>243854</v>
      </c>
      <c r="Q80" s="200">
        <f t="shared" si="25"/>
        <v>243854</v>
      </c>
      <c r="R80" s="220"/>
      <c r="S80" s="262">
        <f t="shared" si="26"/>
        <v>57461</v>
      </c>
      <c r="T80" s="263">
        <f t="shared" si="27"/>
        <v>83100</v>
      </c>
      <c r="U80" s="264"/>
      <c r="V80" s="195" t="s">
        <v>38</v>
      </c>
      <c r="W80" s="196" t="s">
        <v>149</v>
      </c>
      <c r="X80" s="197"/>
      <c r="Y80" s="198" t="s">
        <v>420</v>
      </c>
      <c r="Z80" s="271">
        <f>+A122</f>
        <v>0</v>
      </c>
      <c r="AA80" s="272">
        <f>+B122</f>
        <v>0</v>
      </c>
      <c r="AB80" s="273"/>
      <c r="AC80" s="274">
        <f>+E122</f>
        <v>0</v>
      </c>
      <c r="AD80" s="264" t="s">
        <v>421</v>
      </c>
      <c r="AE80" s="195" t="s">
        <v>38</v>
      </c>
      <c r="AF80" s="196" t="s">
        <v>149</v>
      </c>
      <c r="AG80" s="197"/>
      <c r="AH80" s="198" t="s">
        <v>422</v>
      </c>
      <c r="AI80" s="271">
        <f>+A145</f>
        <v>0</v>
      </c>
      <c r="AJ80" s="272">
        <f>+B145</f>
        <v>0</v>
      </c>
      <c r="AK80" s="275">
        <f>+C145</f>
        <v>0</v>
      </c>
      <c r="AL80" s="1088">
        <f>'Ｈ２６（2014）'!E145</f>
        <v>0</v>
      </c>
    </row>
    <row r="81" spans="1:38" ht="14.45" customHeight="1" x14ac:dyDescent="0.15">
      <c r="A81" s="1005">
        <v>0</v>
      </c>
      <c r="B81" s="1006">
        <v>0</v>
      </c>
      <c r="C81" s="1006">
        <v>0</v>
      </c>
      <c r="D81" s="1006">
        <v>0</v>
      </c>
      <c r="E81" s="1006">
        <v>0</v>
      </c>
      <c r="F81" s="1007">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005">
        <v>120885</v>
      </c>
      <c r="B82" s="1006">
        <v>120885</v>
      </c>
      <c r="C82" s="1006">
        <v>0</v>
      </c>
      <c r="D82" s="1006">
        <v>0</v>
      </c>
      <c r="E82" s="1006">
        <v>0</v>
      </c>
      <c r="F82" s="1007">
        <v>107900</v>
      </c>
      <c r="G82" s="1004" t="s">
        <v>460</v>
      </c>
      <c r="H82" s="574"/>
      <c r="I82" s="574"/>
      <c r="K82" s="194" t="s">
        <v>131</v>
      </c>
      <c r="L82" s="216"/>
      <c r="M82" s="196" t="s">
        <v>13</v>
      </c>
      <c r="N82" s="197"/>
      <c r="O82" s="198" t="s">
        <v>44</v>
      </c>
      <c r="P82" s="199">
        <f t="shared" si="25"/>
        <v>120885</v>
      </c>
      <c r="Q82" s="200">
        <f t="shared" si="25"/>
        <v>120885</v>
      </c>
      <c r="R82" s="220"/>
      <c r="S82" s="262">
        <f t="shared" si="26"/>
        <v>0</v>
      </c>
      <c r="T82" s="263">
        <f t="shared" si="27"/>
        <v>107900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005">
        <v>16423</v>
      </c>
      <c r="B83" s="1006">
        <v>16423</v>
      </c>
      <c r="C83" s="1006">
        <v>0</v>
      </c>
      <c r="D83" s="1006">
        <v>0</v>
      </c>
      <c r="E83" s="1006">
        <v>0</v>
      </c>
      <c r="F83" s="1007">
        <v>0</v>
      </c>
      <c r="G83" s="1004" t="s">
        <v>575</v>
      </c>
      <c r="H83" s="574"/>
      <c r="I83" s="574"/>
      <c r="K83" s="194" t="s">
        <v>4</v>
      </c>
      <c r="L83" s="173" t="s">
        <v>45</v>
      </c>
      <c r="M83" s="197"/>
      <c r="N83" s="197"/>
      <c r="O83" s="198" t="s">
        <v>46</v>
      </c>
      <c r="P83" s="199">
        <f t="shared" si="25"/>
        <v>16423</v>
      </c>
      <c r="Q83" s="200">
        <f t="shared" si="25"/>
        <v>16423</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005">
        <v>0</v>
      </c>
      <c r="B84" s="1006">
        <v>0</v>
      </c>
      <c r="C84" s="1006">
        <v>0</v>
      </c>
      <c r="D84" s="1006">
        <v>0</v>
      </c>
      <c r="E84" s="1006">
        <v>0</v>
      </c>
      <c r="F84" s="1007">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005">
        <v>0</v>
      </c>
      <c r="B85" s="1006">
        <v>0</v>
      </c>
      <c r="C85" s="1006">
        <v>0</v>
      </c>
      <c r="D85" s="1006">
        <v>0</v>
      </c>
      <c r="E85" s="1006">
        <v>0</v>
      </c>
      <c r="F85" s="1007">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005">
        <v>30261</v>
      </c>
      <c r="B86" s="1006">
        <v>30261</v>
      </c>
      <c r="C86" s="1006">
        <v>0</v>
      </c>
      <c r="D86" s="1006">
        <v>0</v>
      </c>
      <c r="E86" s="1006">
        <v>0</v>
      </c>
      <c r="F86" s="1007">
        <v>0</v>
      </c>
      <c r="G86" s="1004" t="s">
        <v>1161</v>
      </c>
      <c r="H86" s="574"/>
      <c r="I86" s="574"/>
      <c r="K86" s="194"/>
      <c r="L86" s="195"/>
      <c r="M86" s="196" t="s">
        <v>13</v>
      </c>
      <c r="N86" s="197"/>
      <c r="O86" s="198"/>
      <c r="P86" s="219">
        <f>P83-P84-P85</f>
        <v>16423</v>
      </c>
      <c r="Q86" s="220">
        <f>Q83-Q84-Q85</f>
        <v>16423</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'Ｈ２６（2014）'!E146</f>
        <v>0</v>
      </c>
    </row>
    <row r="87" spans="1:38" ht="14.45" customHeight="1" x14ac:dyDescent="0.15">
      <c r="A87" s="1005">
        <v>24935</v>
      </c>
      <c r="B87" s="1006">
        <v>24935</v>
      </c>
      <c r="C87" s="1006">
        <v>0</v>
      </c>
      <c r="D87" s="1006">
        <v>0</v>
      </c>
      <c r="E87" s="1006">
        <v>0</v>
      </c>
      <c r="F87" s="1007">
        <v>0</v>
      </c>
      <c r="G87" s="1004" t="s">
        <v>578</v>
      </c>
      <c r="H87" s="574"/>
      <c r="I87" s="574"/>
      <c r="K87" s="194"/>
      <c r="L87" s="173"/>
      <c r="M87" s="196" t="s">
        <v>47</v>
      </c>
      <c r="N87" s="197"/>
      <c r="O87" s="198" t="s">
        <v>48</v>
      </c>
      <c r="P87" s="199">
        <f t="shared" ref="P87:Q97" si="28">+A87</f>
        <v>24935</v>
      </c>
      <c r="Q87" s="200">
        <f t="shared" si="28"/>
        <v>24935</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005">
        <v>0</v>
      </c>
      <c r="B88" s="1006">
        <v>0</v>
      </c>
      <c r="C88" s="1006">
        <v>0</v>
      </c>
      <c r="D88" s="1006">
        <v>0</v>
      </c>
      <c r="E88" s="1006">
        <v>0</v>
      </c>
      <c r="F88" s="1007">
        <v>0</v>
      </c>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'Ｈ２６（2014）'!E148</f>
        <v>0</v>
      </c>
    </row>
    <row r="89" spans="1:38" ht="14.45" customHeight="1" x14ac:dyDescent="0.15">
      <c r="A89" s="1005">
        <v>0</v>
      </c>
      <c r="B89" s="1006">
        <v>0</v>
      </c>
      <c r="C89" s="1006">
        <v>0</v>
      </c>
      <c r="D89" s="1006">
        <v>0</v>
      </c>
      <c r="E89" s="1006">
        <v>0</v>
      </c>
      <c r="F89" s="1007">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'Ｈ２６（2014）'!E149</f>
        <v>0</v>
      </c>
    </row>
    <row r="90" spans="1:38" ht="14.45" customHeight="1" x14ac:dyDescent="0.15">
      <c r="A90" s="1005">
        <v>0</v>
      </c>
      <c r="B90" s="1006">
        <v>0</v>
      </c>
      <c r="C90" s="1006">
        <v>0</v>
      </c>
      <c r="D90" s="1006">
        <v>0</v>
      </c>
      <c r="E90" s="1006">
        <v>0</v>
      </c>
      <c r="F90" s="1007">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005">
        <v>0</v>
      </c>
      <c r="B91" s="1006">
        <v>0</v>
      </c>
      <c r="C91" s="1006">
        <v>0</v>
      </c>
      <c r="D91" s="1006">
        <v>0</v>
      </c>
      <c r="E91" s="1006">
        <v>0</v>
      </c>
      <c r="F91" s="1007">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005">
        <v>0</v>
      </c>
      <c r="B92" s="1006">
        <v>0</v>
      </c>
      <c r="C92" s="1006">
        <v>0</v>
      </c>
      <c r="D92" s="1006">
        <v>0</v>
      </c>
      <c r="E92" s="1006">
        <v>0</v>
      </c>
      <c r="F92" s="1007">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'Ｈ２６（2014）'!E150</f>
        <v>0</v>
      </c>
    </row>
    <row r="93" spans="1:38" ht="14.45" customHeight="1" x14ac:dyDescent="0.15">
      <c r="A93" s="1005">
        <v>5326</v>
      </c>
      <c r="B93" s="1006">
        <v>5326</v>
      </c>
      <c r="C93" s="1006">
        <v>0</v>
      </c>
      <c r="D93" s="1006">
        <v>0</v>
      </c>
      <c r="E93" s="1006">
        <v>0</v>
      </c>
      <c r="F93" s="1007">
        <v>0</v>
      </c>
      <c r="G93" s="1004" t="s">
        <v>587</v>
      </c>
      <c r="H93" s="574"/>
      <c r="I93" s="574"/>
      <c r="K93" s="194"/>
      <c r="L93" s="195"/>
      <c r="M93" s="173" t="s">
        <v>60</v>
      </c>
      <c r="N93" s="197"/>
      <c r="O93" s="198" t="s">
        <v>61</v>
      </c>
      <c r="P93" s="199">
        <f t="shared" si="28"/>
        <v>5326</v>
      </c>
      <c r="Q93" s="200">
        <f t="shared" si="28"/>
        <v>5326</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'Ｈ２６（2014）'!E151</f>
        <v>0</v>
      </c>
    </row>
    <row r="94" spans="1:38" ht="14.45" customHeight="1" x14ac:dyDescent="0.15">
      <c r="A94" s="1005">
        <v>0</v>
      </c>
      <c r="B94" s="1006">
        <v>0</v>
      </c>
      <c r="C94" s="1006">
        <v>0</v>
      </c>
      <c r="D94" s="1006">
        <v>0</v>
      </c>
      <c r="E94" s="1006">
        <v>0</v>
      </c>
      <c r="F94" s="1007">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'Ｈ２６（2014）'!E152</f>
        <v>0</v>
      </c>
    </row>
    <row r="95" spans="1:38" ht="14.45" customHeight="1" x14ac:dyDescent="0.15">
      <c r="A95" s="1005">
        <v>0</v>
      </c>
      <c r="B95" s="1006">
        <v>0</v>
      </c>
      <c r="C95" s="1006">
        <v>0</v>
      </c>
      <c r="D95" s="1006">
        <v>0</v>
      </c>
      <c r="E95" s="1006">
        <v>0</v>
      </c>
      <c r="F95" s="1007">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'Ｈ２６（2014）'!E153</f>
        <v>0</v>
      </c>
    </row>
    <row r="96" spans="1:38" ht="14.45" customHeight="1" x14ac:dyDescent="0.15">
      <c r="A96" s="1005">
        <v>0</v>
      </c>
      <c r="B96" s="1006">
        <v>0</v>
      </c>
      <c r="C96" s="1006">
        <v>0</v>
      </c>
      <c r="D96" s="1006">
        <v>0</v>
      </c>
      <c r="E96" s="1006">
        <v>0</v>
      </c>
      <c r="F96" s="1007">
        <v>0</v>
      </c>
      <c r="G96" s="1004" t="s">
        <v>592</v>
      </c>
      <c r="H96" s="574"/>
      <c r="I96" s="574"/>
      <c r="K96" s="194" t="s">
        <v>38</v>
      </c>
      <c r="L96" s="195"/>
      <c r="M96" s="195"/>
      <c r="N96" s="196" t="s">
        <v>66</v>
      </c>
      <c r="O96" s="198" t="s">
        <v>67</v>
      </c>
      <c r="P96" s="199">
        <f t="shared" si="28"/>
        <v>0</v>
      </c>
      <c r="Q96" s="200">
        <f t="shared" si="28"/>
        <v>0</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'Ｈ２６（2014）'!E154</f>
        <v>0</v>
      </c>
    </row>
    <row r="97" spans="1:38" ht="14.45" customHeight="1" x14ac:dyDescent="0.15">
      <c r="A97" s="1005">
        <v>5326</v>
      </c>
      <c r="B97" s="1006">
        <v>5326</v>
      </c>
      <c r="C97" s="1006">
        <v>0</v>
      </c>
      <c r="D97" s="1006">
        <v>0</v>
      </c>
      <c r="E97" s="1006">
        <v>0</v>
      </c>
      <c r="F97" s="1007">
        <v>0</v>
      </c>
      <c r="G97" s="1004" t="s">
        <v>594</v>
      </c>
      <c r="H97" s="574"/>
      <c r="I97" s="574"/>
      <c r="K97" s="194"/>
      <c r="L97" s="195"/>
      <c r="M97" s="195"/>
      <c r="N97" s="196" t="s">
        <v>150</v>
      </c>
      <c r="O97" s="198" t="s">
        <v>69</v>
      </c>
      <c r="P97" s="199">
        <f t="shared" si="28"/>
        <v>5326</v>
      </c>
      <c r="Q97" s="200">
        <f t="shared" si="28"/>
        <v>5326</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005">
        <v>0</v>
      </c>
      <c r="B98" s="1006">
        <v>0</v>
      </c>
      <c r="C98" s="1006">
        <v>0</v>
      </c>
      <c r="D98" s="1006">
        <v>0</v>
      </c>
      <c r="E98" s="1006">
        <v>0</v>
      </c>
      <c r="F98" s="1007">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'Ｈ２６（2014）'!E155</f>
        <v>0</v>
      </c>
    </row>
    <row r="99" spans="1:38" ht="14.45" customHeight="1" x14ac:dyDescent="0.15">
      <c r="A99" s="1005">
        <v>0</v>
      </c>
      <c r="B99" s="1006">
        <v>0</v>
      </c>
      <c r="C99" s="1006">
        <v>0</v>
      </c>
      <c r="D99" s="1006">
        <v>0</v>
      </c>
      <c r="E99" s="1006">
        <v>0</v>
      </c>
      <c r="F99" s="1007">
        <v>0</v>
      </c>
      <c r="G99" s="1004" t="s">
        <v>598</v>
      </c>
      <c r="H99" s="574"/>
      <c r="I99" s="574"/>
      <c r="K99" s="222" t="s">
        <v>134</v>
      </c>
      <c r="L99" s="195"/>
      <c r="M99" s="196" t="s">
        <v>70</v>
      </c>
      <c r="N99" s="197"/>
      <c r="O99" s="198" t="s">
        <v>71</v>
      </c>
      <c r="P99" s="199">
        <f t="shared" ref="P99:Q103" si="35">+A98</f>
        <v>0</v>
      </c>
      <c r="Q99" s="200">
        <f t="shared" si="35"/>
        <v>0</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'Ｈ２６（2014）'!E156</f>
        <v>0</v>
      </c>
    </row>
    <row r="100" spans="1:38" ht="14.45" customHeight="1" x14ac:dyDescent="0.15">
      <c r="A100" s="1005">
        <v>0</v>
      </c>
      <c r="B100" s="1006">
        <v>0</v>
      </c>
      <c r="C100" s="1006">
        <v>0</v>
      </c>
      <c r="D100" s="1006">
        <v>0</v>
      </c>
      <c r="E100" s="1006">
        <v>0</v>
      </c>
      <c r="F100" s="1007">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005">
        <v>0</v>
      </c>
      <c r="B101" s="1006">
        <v>0</v>
      </c>
      <c r="C101" s="1006">
        <v>0</v>
      </c>
      <c r="D101" s="1006">
        <v>0</v>
      </c>
      <c r="E101" s="1006">
        <v>0</v>
      </c>
      <c r="F101" s="1007">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'Ｈ２６（2014）'!E157</f>
        <v>0</v>
      </c>
    </row>
    <row r="102" spans="1:38" ht="14.45" customHeight="1" x14ac:dyDescent="0.15">
      <c r="A102" s="1005">
        <v>0</v>
      </c>
      <c r="B102" s="1006">
        <v>0</v>
      </c>
      <c r="C102" s="1006">
        <v>0</v>
      </c>
      <c r="D102" s="1006">
        <v>0</v>
      </c>
      <c r="E102" s="1006">
        <v>0</v>
      </c>
      <c r="F102" s="1007">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005">
        <v>596068</v>
      </c>
      <c r="B103" s="1006">
        <v>596068</v>
      </c>
      <c r="C103" s="1006">
        <v>0</v>
      </c>
      <c r="D103" s="1006">
        <v>0</v>
      </c>
      <c r="E103" s="1006">
        <v>0</v>
      </c>
      <c r="F103" s="1007">
        <v>374600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005">
        <v>0</v>
      </c>
      <c r="B104" s="1006">
        <v>0</v>
      </c>
      <c r="C104" s="1006">
        <v>0</v>
      </c>
      <c r="D104" s="1006">
        <v>0</v>
      </c>
      <c r="E104" s="1006">
        <v>0</v>
      </c>
      <c r="F104" s="1007">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'Ｈ２６（2014）'!E158</f>
        <v>0</v>
      </c>
    </row>
    <row r="105" spans="1:38" ht="14.45" customHeight="1" x14ac:dyDescent="0.15">
      <c r="A105" s="1005">
        <v>0</v>
      </c>
      <c r="B105" s="1006">
        <v>0</v>
      </c>
      <c r="C105" s="1006">
        <v>0</v>
      </c>
      <c r="D105" s="1006">
        <v>0</v>
      </c>
      <c r="E105" s="1006">
        <v>0</v>
      </c>
      <c r="F105" s="1007">
        <v>0</v>
      </c>
      <c r="G105" s="1004" t="s">
        <v>461</v>
      </c>
      <c r="H105" s="574"/>
      <c r="I105" s="574"/>
      <c r="K105" s="194"/>
      <c r="L105" s="169"/>
      <c r="M105" s="196" t="s">
        <v>88</v>
      </c>
      <c r="N105" s="197"/>
      <c r="O105" s="198" t="s">
        <v>109</v>
      </c>
      <c r="P105" s="199">
        <f t="shared" ref="P105:Q114" si="37">+A104</f>
        <v>0</v>
      </c>
      <c r="Q105" s="200">
        <f t="shared" si="37"/>
        <v>0</v>
      </c>
      <c r="R105" s="220"/>
      <c r="S105" s="262">
        <f t="shared" ref="S105:S114" si="38">+D104</f>
        <v>0</v>
      </c>
      <c r="T105" s="263">
        <f t="shared" ref="T105:T114" si="39">+F104</f>
        <v>0</v>
      </c>
      <c r="U105" s="264"/>
      <c r="V105" s="169"/>
      <c r="W105" s="196" t="s">
        <v>459</v>
      </c>
      <c r="X105" s="197"/>
      <c r="Y105" s="198" t="s">
        <v>460</v>
      </c>
      <c r="Z105" s="271">
        <f>+A136</f>
        <v>0</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'Ｈ２６（2014）'!E159</f>
        <v>0</v>
      </c>
    </row>
    <row r="106" spans="1:38" ht="14.45" customHeight="1" x14ac:dyDescent="0.15">
      <c r="A106" s="1005">
        <v>0</v>
      </c>
      <c r="B106" s="1006">
        <v>0</v>
      </c>
      <c r="C106" s="1006">
        <v>0</v>
      </c>
      <c r="D106" s="1006">
        <v>0</v>
      </c>
      <c r="E106" s="1006">
        <v>0</v>
      </c>
      <c r="F106" s="1007">
        <v>0</v>
      </c>
      <c r="G106" s="1004" t="s">
        <v>605</v>
      </c>
      <c r="H106" s="574"/>
      <c r="I106" s="574"/>
      <c r="K106" s="194"/>
      <c r="L106" s="176" t="s">
        <v>91</v>
      </c>
      <c r="M106" s="196" t="s">
        <v>89</v>
      </c>
      <c r="N106" s="197"/>
      <c r="O106" s="198" t="s">
        <v>110</v>
      </c>
      <c r="P106" s="199">
        <f t="shared" si="37"/>
        <v>0</v>
      </c>
      <c r="Q106" s="200">
        <f t="shared" si="37"/>
        <v>0</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005">
        <v>0</v>
      </c>
      <c r="B107" s="1006">
        <v>0</v>
      </c>
      <c r="C107" s="1006">
        <v>0</v>
      </c>
      <c r="D107" s="1006">
        <v>0</v>
      </c>
      <c r="E107" s="1006">
        <v>0</v>
      </c>
      <c r="F107" s="1007">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'Ｈ２６（2014）'!E160</f>
        <v>0</v>
      </c>
    </row>
    <row r="108" spans="1:38" ht="14.45" customHeight="1" x14ac:dyDescent="0.15">
      <c r="A108" s="1005">
        <v>0</v>
      </c>
      <c r="B108" s="1006">
        <v>0</v>
      </c>
      <c r="C108" s="1006">
        <v>0</v>
      </c>
      <c r="D108" s="1006">
        <v>0</v>
      </c>
      <c r="E108" s="1006">
        <v>0</v>
      </c>
      <c r="F108" s="1007">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005">
        <v>0</v>
      </c>
      <c r="B109" s="1006">
        <v>0</v>
      </c>
      <c r="C109" s="1006">
        <v>0</v>
      </c>
      <c r="D109" s="1006">
        <v>0</v>
      </c>
      <c r="E109" s="1006">
        <v>0</v>
      </c>
      <c r="F109" s="1007">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005">
        <v>0</v>
      </c>
      <c r="B110" s="1006">
        <v>0</v>
      </c>
      <c r="C110" s="1006">
        <v>0</v>
      </c>
      <c r="D110" s="1006">
        <v>0</v>
      </c>
      <c r="E110" s="1006">
        <v>0</v>
      </c>
      <c r="F110" s="1007">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005">
        <v>500279</v>
      </c>
      <c r="B111" s="1006">
        <v>500279</v>
      </c>
      <c r="C111" s="1006">
        <v>0</v>
      </c>
      <c r="D111" s="1006">
        <v>0</v>
      </c>
      <c r="E111" s="1006">
        <v>0</v>
      </c>
      <c r="F111" s="1007">
        <v>350300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005">
        <v>95789</v>
      </c>
      <c r="B112" s="1006">
        <v>95789</v>
      </c>
      <c r="C112" s="1006">
        <v>0</v>
      </c>
      <c r="D112" s="1006">
        <v>0</v>
      </c>
      <c r="E112" s="1006">
        <v>0</v>
      </c>
      <c r="F112" s="1007">
        <v>24300</v>
      </c>
      <c r="G112" s="1004" t="s">
        <v>612</v>
      </c>
      <c r="H112" s="574"/>
      <c r="I112" s="574"/>
      <c r="K112" s="194"/>
      <c r="L112" s="176" t="s">
        <v>41</v>
      </c>
      <c r="M112" s="196" t="s">
        <v>108</v>
      </c>
      <c r="N112" s="197"/>
      <c r="O112" s="198" t="s">
        <v>116</v>
      </c>
      <c r="P112" s="199">
        <f t="shared" si="37"/>
        <v>500279</v>
      </c>
      <c r="Q112" s="200">
        <f t="shared" si="37"/>
        <v>500279</v>
      </c>
      <c r="R112" s="220"/>
      <c r="S112" s="262">
        <f t="shared" si="38"/>
        <v>0</v>
      </c>
      <c r="T112" s="263">
        <f t="shared" si="39"/>
        <v>350300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008"/>
      <c r="B113" s="1009"/>
      <c r="C113" s="1009"/>
      <c r="D113" s="1009"/>
      <c r="E113" s="1009"/>
      <c r="F113" s="1010"/>
      <c r="G113" s="1004" t="s">
        <v>613</v>
      </c>
      <c r="H113" s="574"/>
      <c r="I113" s="574"/>
      <c r="K113" s="194"/>
      <c r="L113" s="216"/>
      <c r="M113" s="196" t="s">
        <v>13</v>
      </c>
      <c r="N113" s="197"/>
      <c r="O113" s="198" t="s">
        <v>117</v>
      </c>
      <c r="P113" s="199">
        <f t="shared" si="37"/>
        <v>95789</v>
      </c>
      <c r="Q113" s="200">
        <f t="shared" si="37"/>
        <v>95789</v>
      </c>
      <c r="R113" s="220"/>
      <c r="S113" s="262">
        <f t="shared" si="38"/>
        <v>0</v>
      </c>
      <c r="T113" s="263">
        <f t="shared" si="39"/>
        <v>24300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'Ｈ２６（2014）'!E161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1066154</v>
      </c>
      <c r="Q115" s="316">
        <f>SUM(Q62:Q114)-Q63-Q64-Q66-Q67-Q69-Q70-Q71-Q84-Q85-Q86-Q94-Q95-Q96-Q97-Q98-Q103-Q104</f>
        <v>1066154</v>
      </c>
      <c r="R115" s="316"/>
      <c r="S115" s="317">
        <f>SUM(S62:S114)-S63-S64-S66-S67-S69-S70-S71-S84-S85-S86-S94-S95-S96-S97-S98-S103-S104</f>
        <v>57461</v>
      </c>
      <c r="T115" s="318">
        <f>SUM(T62:T114)-T63-T64-T66-T67-T69-T70-T71-T84-T85-T86-T94-T95-T96-T97-T98-T103-T104</f>
        <v>565600</v>
      </c>
      <c r="U115" s="319"/>
      <c r="V115" s="312" t="s">
        <v>82</v>
      </c>
      <c r="W115" s="313"/>
      <c r="X115" s="313"/>
      <c r="Y115" s="314"/>
      <c r="Z115" s="320">
        <f>Z64+Z67+Z73+Z74+Z75+Z86+Z88+Z89+Z92+Z93+Z99+Z101+Z104+Z105+Z114</f>
        <v>0</v>
      </c>
      <c r="AA115" s="321">
        <f>AA64+AA67+AA73+AA74+AA75+AA86+AA88+AA89+AA92+AA93+AA99+AA101+AA104+AA105+AA114</f>
        <v>0</v>
      </c>
      <c r="AB115" s="322"/>
      <c r="AC115" s="323">
        <f>AC64+AC67+AC73+AC74+AC75+AC86+AC88+AC89+AC92+AC93+AC99+AC101+AC104+AC105+AC114</f>
        <v>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1093">
        <f>AL64+AL67+AL73+AL74+AL75+AL86+AL88+AL89+AL92+AL93+AL99+AL101+AL104+AL105+AL114</f>
        <v>0</v>
      </c>
    </row>
    <row r="116" spans="1:38" ht="14.45" customHeight="1" thickTop="1" x14ac:dyDescent="0.15">
      <c r="A116" s="1001"/>
      <c r="B116" s="1002"/>
      <c r="C116" s="1002"/>
      <c r="D116" s="1002"/>
      <c r="E116" s="1003"/>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011"/>
      <c r="B117" s="1012"/>
      <c r="C117" s="1012"/>
      <c r="D117" s="1012"/>
      <c r="E117" s="1013"/>
      <c r="F117" s="875" t="s">
        <v>1152</v>
      </c>
      <c r="G117" s="371"/>
      <c r="H117" s="371"/>
      <c r="I117" s="371"/>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011"/>
      <c r="B118" s="1012"/>
      <c r="C118" s="1012"/>
      <c r="D118" s="1012"/>
      <c r="E118" s="1013"/>
      <c r="F118" s="875" t="s">
        <v>1153</v>
      </c>
      <c r="G118" s="371"/>
      <c r="H118" s="371"/>
      <c r="I118" s="371"/>
      <c r="K118" s="159" t="s">
        <v>726</v>
      </c>
      <c r="L118" s="334"/>
      <c r="M118" s="334"/>
      <c r="N118" s="334"/>
      <c r="O118" s="335"/>
      <c r="P118" s="336"/>
      <c r="Q118" s="336"/>
      <c r="R118" s="1080" t="s">
        <v>1193</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011"/>
      <c r="B119" s="1012"/>
      <c r="C119" s="1012"/>
      <c r="D119" s="1012"/>
      <c r="E119" s="1013"/>
      <c r="F119" s="875" t="s">
        <v>1154</v>
      </c>
      <c r="G119" s="371"/>
      <c r="H119" s="371"/>
      <c r="I119" s="371"/>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011"/>
      <c r="B120" s="1012"/>
      <c r="C120" s="1012"/>
      <c r="D120" s="1012"/>
      <c r="E120" s="1013"/>
      <c r="F120" s="875" t="s">
        <v>1155</v>
      </c>
      <c r="G120" s="371"/>
      <c r="H120" s="371"/>
      <c r="I120" s="371"/>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011"/>
      <c r="B121" s="1012"/>
      <c r="C121" s="1012"/>
      <c r="D121" s="1012"/>
      <c r="E121" s="1013"/>
      <c r="F121" s="875" t="s">
        <v>1156</v>
      </c>
      <c r="G121" s="371"/>
      <c r="H121" s="371"/>
      <c r="I121" s="371"/>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011"/>
      <c r="B122" s="1012"/>
      <c r="C122" s="1012"/>
      <c r="D122" s="1012"/>
      <c r="E122" s="1013"/>
      <c r="F122" s="875" t="s">
        <v>1157</v>
      </c>
      <c r="G122" s="371"/>
      <c r="H122" s="371"/>
      <c r="I122" s="371"/>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c r="B123" s="1006"/>
      <c r="C123" s="1006"/>
      <c r="D123" s="1006"/>
      <c r="E123" s="1007"/>
      <c r="F123" s="875" t="s">
        <v>1158</v>
      </c>
      <c r="K123" s="183"/>
      <c r="L123" s="184" t="s">
        <v>8</v>
      </c>
      <c r="M123" s="185"/>
      <c r="N123" s="185"/>
      <c r="O123" s="186"/>
      <c r="P123" s="360">
        <f t="shared" ref="P123:T138" si="40">P8+P62</f>
        <v>58663</v>
      </c>
      <c r="Q123" s="254">
        <f t="shared" si="40"/>
        <v>58663</v>
      </c>
      <c r="R123" s="254">
        <f t="shared" si="40"/>
        <v>0</v>
      </c>
      <c r="S123" s="329">
        <f t="shared" si="40"/>
        <v>0</v>
      </c>
      <c r="T123" s="361">
        <f t="shared" si="40"/>
        <v>0</v>
      </c>
      <c r="U123" s="190"/>
      <c r="V123" s="184" t="s">
        <v>8</v>
      </c>
      <c r="W123" s="185"/>
      <c r="X123" s="185"/>
      <c r="Y123" s="186"/>
      <c r="Z123" s="362">
        <f t="shared" ref="Z123:AC126" si="41">Z8</f>
        <v>0</v>
      </c>
      <c r="AA123" s="363">
        <f t="shared" si="41"/>
        <v>0</v>
      </c>
      <c r="AB123" s="549">
        <f t="shared" si="41"/>
        <v>0</v>
      </c>
      <c r="AC123" s="364">
        <f t="shared" si="41"/>
        <v>0</v>
      </c>
      <c r="AD123" s="371"/>
      <c r="AE123" s="183"/>
      <c r="AF123" s="184" t="s">
        <v>8</v>
      </c>
      <c r="AG123" s="185"/>
      <c r="AH123" s="185"/>
      <c r="AI123" s="360">
        <f t="shared" ref="AI123:AI176" si="42">Q123-Z123</f>
        <v>58663</v>
      </c>
      <c r="AJ123" s="254">
        <f>SUM(AJ124:AJ125)</f>
        <v>0</v>
      </c>
      <c r="AK123" s="365">
        <f>SUM(AK124:AK125)</f>
        <v>0</v>
      </c>
    </row>
    <row r="124" spans="1:38" ht="14.45" customHeight="1" x14ac:dyDescent="0.15">
      <c r="A124" s="1005"/>
      <c r="B124" s="1006"/>
      <c r="C124" s="1006"/>
      <c r="D124" s="1006"/>
      <c r="E124" s="1007"/>
      <c r="F124" s="875" t="s">
        <v>1159</v>
      </c>
      <c r="K124" s="194"/>
      <c r="L124" s="195"/>
      <c r="M124" s="196" t="s">
        <v>146</v>
      </c>
      <c r="N124" s="197"/>
      <c r="O124" s="198"/>
      <c r="P124" s="219">
        <f t="shared" si="40"/>
        <v>21060</v>
      </c>
      <c r="Q124" s="220">
        <f t="shared" si="40"/>
        <v>21060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21060</v>
      </c>
      <c r="AJ124" s="220">
        <f>IF($P124-$Z124=0,0,ROUND((R124-AA124)*$AI124/($P124-$Z124),0))</f>
        <v>0</v>
      </c>
      <c r="AK124" s="366">
        <f>IF(P124-Z124=0,0,ROUND((S124-AB124)*AI124/(P124-Z124),0))</f>
        <v>0</v>
      </c>
    </row>
    <row r="125" spans="1:38" ht="14.45" customHeight="1" x14ac:dyDescent="0.15">
      <c r="A125" s="1005"/>
      <c r="B125" s="1006"/>
      <c r="C125" s="1006"/>
      <c r="D125" s="1006"/>
      <c r="E125" s="1007"/>
      <c r="F125" s="875" t="s">
        <v>559</v>
      </c>
      <c r="K125" s="194"/>
      <c r="L125" s="195"/>
      <c r="M125" s="196" t="s">
        <v>13</v>
      </c>
      <c r="N125" s="167"/>
      <c r="O125" s="207"/>
      <c r="P125" s="219">
        <f t="shared" si="40"/>
        <v>37603</v>
      </c>
      <c r="Q125" s="220">
        <f>Q10+Q64</f>
        <v>37603</v>
      </c>
      <c r="R125" s="220">
        <f t="shared" si="40"/>
        <v>0</v>
      </c>
      <c r="S125" s="221">
        <f t="shared" si="40"/>
        <v>0</v>
      </c>
      <c r="T125" s="270">
        <f t="shared" si="40"/>
        <v>0</v>
      </c>
      <c r="U125" s="202"/>
      <c r="V125" s="195"/>
      <c r="W125" s="196" t="s">
        <v>13</v>
      </c>
      <c r="X125" s="167"/>
      <c r="Y125" s="207"/>
      <c r="Z125" s="219">
        <f t="shared" si="41"/>
        <v>0</v>
      </c>
      <c r="AA125" s="220">
        <f t="shared" si="41"/>
        <v>0</v>
      </c>
      <c r="AB125" s="292">
        <f t="shared" si="41"/>
        <v>0</v>
      </c>
      <c r="AC125" s="366">
        <f t="shared" si="41"/>
        <v>0</v>
      </c>
      <c r="AD125" s="371"/>
      <c r="AE125" s="194"/>
      <c r="AF125" s="195"/>
      <c r="AG125" s="196" t="s">
        <v>13</v>
      </c>
      <c r="AH125" s="167"/>
      <c r="AI125" s="219">
        <f t="shared" si="42"/>
        <v>37603</v>
      </c>
      <c r="AJ125" s="220">
        <f>IF($P125-$Z125=0,0,ROUND((R125-AA125)*$AI125/($P125-$Z125),0))</f>
        <v>0</v>
      </c>
      <c r="AK125" s="366">
        <f>IF(P125-Z125=0,0,ROUND((S125-AB125)*AI125/(P125-Z125),0))</f>
        <v>0</v>
      </c>
    </row>
    <row r="126" spans="1:38" ht="14.45" customHeight="1" x14ac:dyDescent="0.15">
      <c r="A126" s="1005"/>
      <c r="B126" s="1006"/>
      <c r="C126" s="1006"/>
      <c r="D126" s="1006"/>
      <c r="E126" s="1007"/>
      <c r="F126" s="875" t="s">
        <v>560</v>
      </c>
      <c r="K126" s="194" t="s">
        <v>4</v>
      </c>
      <c r="L126" s="173" t="s">
        <v>14</v>
      </c>
      <c r="M126" s="170"/>
      <c r="N126" s="170"/>
      <c r="O126" s="211"/>
      <c r="P126" s="219">
        <f t="shared" si="40"/>
        <v>0</v>
      </c>
      <c r="Q126" s="220">
        <f t="shared" si="40"/>
        <v>0</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0</v>
      </c>
      <c r="AJ126" s="220">
        <f>SUM(AJ127:AJ128)</f>
        <v>0</v>
      </c>
      <c r="AK126" s="366">
        <f>SUM(AK127:AK128)</f>
        <v>0</v>
      </c>
    </row>
    <row r="127" spans="1:38" ht="14.45" customHeight="1" x14ac:dyDescent="0.15">
      <c r="A127" s="1005"/>
      <c r="B127" s="1006"/>
      <c r="C127" s="1006"/>
      <c r="D127" s="1006"/>
      <c r="E127" s="1007"/>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c r="B128" s="1006"/>
      <c r="C128" s="1006"/>
      <c r="D128" s="1006"/>
      <c r="E128" s="1007"/>
      <c r="F128" s="875" t="s">
        <v>1160</v>
      </c>
      <c r="K128" s="194"/>
      <c r="L128" s="216"/>
      <c r="M128" s="196" t="s">
        <v>13</v>
      </c>
      <c r="N128" s="217"/>
      <c r="O128" s="218"/>
      <c r="P128" s="219">
        <f t="shared" si="40"/>
        <v>0</v>
      </c>
      <c r="Q128" s="220">
        <f t="shared" si="40"/>
        <v>0</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0</v>
      </c>
      <c r="AJ128" s="220">
        <f>IF($P128-$Z128=0,0,ROUND((R128-AA128)*$AI128/($P128-$Z128),0))</f>
        <v>0</v>
      </c>
      <c r="AK128" s="366">
        <f>IF(P128-Z128=0,0,ROUND((S128-AB128)*AI128/(P128-Z128),0))</f>
        <v>0</v>
      </c>
    </row>
    <row r="129" spans="1:37" ht="14.45" customHeight="1" x14ac:dyDescent="0.15">
      <c r="A129" s="1005"/>
      <c r="B129" s="1006"/>
      <c r="C129" s="1006"/>
      <c r="D129" s="1006"/>
      <c r="E129" s="1007"/>
      <c r="F129" s="875" t="s">
        <v>562</v>
      </c>
      <c r="K129" s="194" t="s">
        <v>4</v>
      </c>
      <c r="L129" s="169"/>
      <c r="M129" s="195" t="s">
        <v>94</v>
      </c>
      <c r="N129" s="197"/>
      <c r="O129" s="198"/>
      <c r="P129" s="219">
        <f t="shared" si="40"/>
        <v>1764</v>
      </c>
      <c r="Q129" s="220">
        <f t="shared" si="40"/>
        <v>1764</v>
      </c>
      <c r="R129" s="220">
        <f t="shared" si="40"/>
        <v>39</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1764</v>
      </c>
      <c r="AJ129" s="220">
        <f>SUM(AJ130:AJ132)</f>
        <v>39</v>
      </c>
      <c r="AK129" s="366">
        <f>SUM(AK130:AK132)</f>
        <v>0</v>
      </c>
    </row>
    <row r="130" spans="1:37" ht="14.45" customHeight="1" x14ac:dyDescent="0.15">
      <c r="A130" s="1005"/>
      <c r="B130" s="1006"/>
      <c r="C130" s="1006"/>
      <c r="D130" s="1006"/>
      <c r="E130" s="1007"/>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c r="B131" s="1006"/>
      <c r="C131" s="1006"/>
      <c r="D131" s="1006"/>
      <c r="E131" s="1007"/>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c r="B132" s="1006"/>
      <c r="C132" s="1006"/>
      <c r="D132" s="1006"/>
      <c r="E132" s="1007"/>
      <c r="F132" s="875" t="s">
        <v>569</v>
      </c>
      <c r="K132" s="194"/>
      <c r="L132" s="176" t="s">
        <v>41</v>
      </c>
      <c r="M132" s="216"/>
      <c r="N132" s="196" t="s">
        <v>13</v>
      </c>
      <c r="O132" s="198"/>
      <c r="P132" s="219">
        <f t="shared" si="40"/>
        <v>1764</v>
      </c>
      <c r="Q132" s="220">
        <f t="shared" si="40"/>
        <v>1764</v>
      </c>
      <c r="R132" s="220">
        <f t="shared" si="40"/>
        <v>39</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1764</v>
      </c>
      <c r="AJ132" s="220">
        <f t="shared" si="44"/>
        <v>39</v>
      </c>
      <c r="AK132" s="366">
        <f t="shared" si="45"/>
        <v>0</v>
      </c>
    </row>
    <row r="133" spans="1:37" ht="14.45" customHeight="1" x14ac:dyDescent="0.15">
      <c r="A133" s="1005"/>
      <c r="B133" s="1006"/>
      <c r="C133" s="1006"/>
      <c r="D133" s="1006"/>
      <c r="E133" s="1007"/>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c r="B134" s="1006"/>
      <c r="C134" s="1006"/>
      <c r="D134" s="1006"/>
      <c r="E134" s="1007"/>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c r="B135" s="1006"/>
      <c r="C135" s="1006"/>
      <c r="D135" s="1006"/>
      <c r="E135" s="1007"/>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c r="B136" s="1006"/>
      <c r="C136" s="1006"/>
      <c r="D136" s="1006"/>
      <c r="E136" s="1007"/>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c r="B137" s="1006"/>
      <c r="C137" s="1006"/>
      <c r="D137" s="1006"/>
      <c r="E137" s="1007"/>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IF(ISERROR(Z$28*(Q137/(Q$136+Q$137+Q$138+Q$139+Q$141+Q$142+Q$143))),0,ROUND(Z$28*(Q137/(Q$136+Q$137+Q$138+Q$139+Q$141+Q$142+Q$143)),0))</f>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c r="B138" s="1006"/>
      <c r="C138" s="1006"/>
      <c r="D138" s="1006"/>
      <c r="E138" s="1007"/>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c r="B139" s="1006"/>
      <c r="C139" s="1006"/>
      <c r="D139" s="1006"/>
      <c r="E139" s="1007"/>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c r="B140" s="1006"/>
      <c r="C140" s="1006"/>
      <c r="D140" s="1006"/>
      <c r="E140" s="1007"/>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c r="B141" s="1006"/>
      <c r="C141" s="1006"/>
      <c r="D141" s="1006"/>
      <c r="E141" s="1007"/>
      <c r="F141" s="875" t="s">
        <v>578</v>
      </c>
      <c r="K141" s="194"/>
      <c r="L141" s="195" t="s">
        <v>38</v>
      </c>
      <c r="M141" s="196" t="s">
        <v>149</v>
      </c>
      <c r="N141" s="197"/>
      <c r="O141" s="198"/>
      <c r="P141" s="219">
        <f t="shared" si="48"/>
        <v>243854</v>
      </c>
      <c r="Q141" s="220">
        <f t="shared" si="48"/>
        <v>243854</v>
      </c>
      <c r="R141" s="220">
        <f t="shared" si="48"/>
        <v>0</v>
      </c>
      <c r="S141" s="221">
        <f t="shared" si="48"/>
        <v>57461</v>
      </c>
      <c r="T141" s="270">
        <f t="shared" si="48"/>
        <v>83100</v>
      </c>
      <c r="U141" s="202"/>
      <c r="V141" s="195" t="s">
        <v>38</v>
      </c>
      <c r="W141" s="196" t="s">
        <v>149</v>
      </c>
      <c r="X141" s="197"/>
      <c r="Y141" s="198" t="s">
        <v>156</v>
      </c>
      <c r="Z141" s="219">
        <f t="shared" ref="Z141:AB143" si="49">IF(ISERROR(Z$28*(Q141/(Q$136+Q$137+Q$138+Q$139+Q$141+Q$142+Q$143))),0,ROUND(Z$28*(Q141/(Q$136+Q$137+Q$138+Q$139+Q$141+Q$142+Q$143)),0))</f>
        <v>468</v>
      </c>
      <c r="AA141" s="220">
        <f t="shared" si="49"/>
        <v>0</v>
      </c>
      <c r="AB141" s="292">
        <f t="shared" si="49"/>
        <v>710</v>
      </c>
      <c r="AC141" s="366">
        <f>IF(ISERROR((AC$28)*(T141/(T$136+T$137+T$138+T$139+T$141+T$142+T$143))),0,ROUND((AC$28)*(T141/(T$136+T$137+T$138+T$139+T$141+T$142+T$143)),0))</f>
        <v>0</v>
      </c>
      <c r="AD141" s="371"/>
      <c r="AE141" s="194"/>
      <c r="AF141" s="195" t="s">
        <v>38</v>
      </c>
      <c r="AG141" s="196" t="s">
        <v>149</v>
      </c>
      <c r="AH141" s="197"/>
      <c r="AI141" s="219">
        <f t="shared" si="42"/>
        <v>243386</v>
      </c>
      <c r="AJ141" s="220">
        <f t="shared" si="44"/>
        <v>0</v>
      </c>
      <c r="AK141" s="366">
        <f t="shared" si="45"/>
        <v>56751</v>
      </c>
    </row>
    <row r="142" spans="1:37" ht="14.45" customHeight="1" x14ac:dyDescent="0.15">
      <c r="A142" s="1005"/>
      <c r="B142" s="1006"/>
      <c r="C142" s="1006"/>
      <c r="D142" s="1006"/>
      <c r="E142" s="1007"/>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c r="B143" s="1006"/>
      <c r="C143" s="1006"/>
      <c r="D143" s="1006"/>
      <c r="E143" s="1007"/>
      <c r="F143" s="875" t="s">
        <v>582</v>
      </c>
      <c r="K143" s="194"/>
      <c r="L143" s="216"/>
      <c r="M143" s="196" t="s">
        <v>13</v>
      </c>
      <c r="N143" s="197"/>
      <c r="O143" s="198"/>
      <c r="P143" s="219">
        <f t="shared" si="48"/>
        <v>126047</v>
      </c>
      <c r="Q143" s="220">
        <f t="shared" si="48"/>
        <v>126047</v>
      </c>
      <c r="R143" s="220">
        <f t="shared" si="48"/>
        <v>0</v>
      </c>
      <c r="S143" s="221">
        <f t="shared" si="48"/>
        <v>0</v>
      </c>
      <c r="T143" s="270">
        <f t="shared" si="48"/>
        <v>107900</v>
      </c>
      <c r="U143" s="202"/>
      <c r="V143" s="216"/>
      <c r="W143" s="196" t="s">
        <v>13</v>
      </c>
      <c r="X143" s="197"/>
      <c r="Y143" s="198" t="s">
        <v>156</v>
      </c>
      <c r="Z143" s="219">
        <f t="shared" si="49"/>
        <v>242</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125805</v>
      </c>
      <c r="AJ143" s="220">
        <f t="shared" si="44"/>
        <v>0</v>
      </c>
      <c r="AK143" s="366">
        <f t="shared" si="45"/>
        <v>0</v>
      </c>
    </row>
    <row r="144" spans="1:37" ht="14.45" customHeight="1" x14ac:dyDescent="0.15">
      <c r="A144" s="1005"/>
      <c r="B144" s="1006"/>
      <c r="C144" s="1006"/>
      <c r="D144" s="1006"/>
      <c r="E144" s="1007"/>
      <c r="F144" s="875" t="s">
        <v>584</v>
      </c>
      <c r="K144" s="194" t="s">
        <v>4</v>
      </c>
      <c r="L144" s="173" t="s">
        <v>45</v>
      </c>
      <c r="M144" s="197"/>
      <c r="N144" s="197"/>
      <c r="O144" s="198"/>
      <c r="P144" s="219">
        <f t="shared" si="48"/>
        <v>16423</v>
      </c>
      <c r="Q144" s="220">
        <f t="shared" si="48"/>
        <v>16423</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16423</v>
      </c>
      <c r="AJ144" s="220">
        <f>SUM(AJ145:AJ147)</f>
        <v>0</v>
      </c>
      <c r="AK144" s="366">
        <f>SUM(AK145:AK147)</f>
        <v>0</v>
      </c>
    </row>
    <row r="145" spans="1:37" ht="14.45" customHeight="1" x14ac:dyDescent="0.15">
      <c r="A145" s="1005"/>
      <c r="B145" s="1006"/>
      <c r="C145" s="1006"/>
      <c r="D145" s="1006"/>
      <c r="E145" s="1007"/>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c r="B146" s="1006"/>
      <c r="C146" s="1006"/>
      <c r="D146" s="1006"/>
      <c r="E146" s="1007"/>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c r="B147" s="1006"/>
      <c r="C147" s="1006"/>
      <c r="D147" s="1006"/>
      <c r="E147" s="1007"/>
      <c r="F147" s="875" t="s">
        <v>587</v>
      </c>
      <c r="K147" s="194" t="s">
        <v>161</v>
      </c>
      <c r="L147" s="195"/>
      <c r="M147" s="196" t="s">
        <v>13</v>
      </c>
      <c r="N147" s="197"/>
      <c r="O147" s="198"/>
      <c r="P147" s="219">
        <f t="shared" si="48"/>
        <v>16423</v>
      </c>
      <c r="Q147" s="220">
        <f t="shared" si="48"/>
        <v>16423</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16423</v>
      </c>
      <c r="AJ147" s="220">
        <f t="shared" si="51"/>
        <v>0</v>
      </c>
      <c r="AK147" s="366">
        <f t="shared" si="52"/>
        <v>0</v>
      </c>
    </row>
    <row r="148" spans="1:37" ht="14.45" customHeight="1" x14ac:dyDescent="0.15">
      <c r="A148" s="1005"/>
      <c r="B148" s="1006"/>
      <c r="C148" s="1006"/>
      <c r="D148" s="1006"/>
      <c r="E148" s="1007"/>
      <c r="F148" s="875" t="s">
        <v>589</v>
      </c>
      <c r="K148" s="194" t="s">
        <v>83</v>
      </c>
      <c r="L148" s="173"/>
      <c r="M148" s="196" t="s">
        <v>47</v>
      </c>
      <c r="N148" s="197"/>
      <c r="O148" s="198"/>
      <c r="P148" s="219">
        <f t="shared" si="48"/>
        <v>62411</v>
      </c>
      <c r="Q148" s="220">
        <f t="shared" si="48"/>
        <v>62411</v>
      </c>
      <c r="R148" s="220">
        <f t="shared" si="48"/>
        <v>16620</v>
      </c>
      <c r="S148" s="221">
        <f t="shared" si="48"/>
        <v>0</v>
      </c>
      <c r="T148" s="270">
        <f t="shared" si="48"/>
        <v>18700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62411</v>
      </c>
      <c r="AJ148" s="220">
        <f t="shared" si="51"/>
        <v>16620</v>
      </c>
      <c r="AK148" s="366">
        <f t="shared" si="52"/>
        <v>0</v>
      </c>
    </row>
    <row r="149" spans="1:37" ht="14.45" customHeight="1" x14ac:dyDescent="0.15">
      <c r="A149" s="1005"/>
      <c r="B149" s="1006"/>
      <c r="C149" s="1006"/>
      <c r="D149" s="1006"/>
      <c r="E149" s="1007"/>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005"/>
      <c r="B150" s="1006"/>
      <c r="C150" s="1006"/>
      <c r="D150" s="1006"/>
      <c r="E150" s="1007"/>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c r="B151" s="1006"/>
      <c r="C151" s="1006"/>
      <c r="D151" s="1006"/>
      <c r="E151" s="1007"/>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c r="B152" s="1006"/>
      <c r="C152" s="1006"/>
      <c r="D152" s="1006"/>
      <c r="E152" s="1007"/>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c r="B153" s="1006"/>
      <c r="C153" s="1006"/>
      <c r="D153" s="1006"/>
      <c r="E153" s="1007"/>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c r="B154" s="1006"/>
      <c r="C154" s="1006"/>
      <c r="D154" s="1006"/>
      <c r="E154" s="1007"/>
      <c r="F154" s="875" t="s">
        <v>599</v>
      </c>
      <c r="K154" s="194"/>
      <c r="L154" s="195"/>
      <c r="M154" s="173" t="s">
        <v>60</v>
      </c>
      <c r="N154" s="197"/>
      <c r="O154" s="198"/>
      <c r="P154" s="219">
        <f t="shared" si="48"/>
        <v>5326</v>
      </c>
      <c r="Q154" s="220">
        <f t="shared" si="48"/>
        <v>5326</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5326</v>
      </c>
      <c r="AJ154" s="220">
        <f>SUM(AJ155:AJ159)</f>
        <v>0</v>
      </c>
      <c r="AK154" s="366">
        <f>SUM(AK155:AK159)</f>
        <v>0</v>
      </c>
    </row>
    <row r="155" spans="1:37" ht="14.45" customHeight="1" x14ac:dyDescent="0.15">
      <c r="A155" s="1005"/>
      <c r="B155" s="1006"/>
      <c r="C155" s="1006"/>
      <c r="D155" s="1006"/>
      <c r="E155" s="1007"/>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c r="B156" s="1006"/>
      <c r="C156" s="1006"/>
      <c r="D156" s="1006"/>
      <c r="E156" s="1007"/>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c r="B157" s="1006"/>
      <c r="C157" s="1006"/>
      <c r="D157" s="1006"/>
      <c r="E157" s="1007"/>
      <c r="F157" s="875" t="s">
        <v>1162</v>
      </c>
      <c r="K157" s="194"/>
      <c r="L157" s="195"/>
      <c r="M157" s="195"/>
      <c r="N157" s="196" t="s">
        <v>66</v>
      </c>
      <c r="O157" s="198"/>
      <c r="P157" s="219">
        <f t="shared" si="55"/>
        <v>0</v>
      </c>
      <c r="Q157" s="220">
        <f t="shared" si="55"/>
        <v>0</v>
      </c>
      <c r="R157" s="220">
        <f t="shared" si="55"/>
        <v>0</v>
      </c>
      <c r="S157" s="221">
        <f t="shared" si="55"/>
        <v>0</v>
      </c>
      <c r="T157" s="270">
        <f t="shared" si="55"/>
        <v>0</v>
      </c>
      <c r="U157" s="202"/>
      <c r="V157" s="195"/>
      <c r="W157" s="195"/>
      <c r="X157" s="196" t="s">
        <v>66</v>
      </c>
      <c r="Y157" s="198"/>
      <c r="Z157" s="219">
        <f>Z42</f>
        <v>0</v>
      </c>
      <c r="AA157" s="220">
        <f t="shared" si="54"/>
        <v>0</v>
      </c>
      <c r="AB157" s="292">
        <f t="shared" si="54"/>
        <v>0</v>
      </c>
      <c r="AC157" s="366">
        <f t="shared" si="54"/>
        <v>0</v>
      </c>
      <c r="AD157" s="371"/>
      <c r="AE157" s="194" t="s">
        <v>171</v>
      </c>
      <c r="AF157" s="195"/>
      <c r="AG157" s="195"/>
      <c r="AH157" s="196" t="s">
        <v>66</v>
      </c>
      <c r="AI157" s="219">
        <f t="shared" si="42"/>
        <v>0</v>
      </c>
      <c r="AJ157" s="220">
        <f t="shared" si="56"/>
        <v>0</v>
      </c>
      <c r="AK157" s="366">
        <f t="shared" si="57"/>
        <v>0</v>
      </c>
    </row>
    <row r="158" spans="1:37" ht="14.45" customHeight="1" x14ac:dyDescent="0.15">
      <c r="A158" s="1005"/>
      <c r="B158" s="1006"/>
      <c r="C158" s="1006"/>
      <c r="D158" s="1006"/>
      <c r="E158" s="1007"/>
      <c r="F158" s="875" t="s">
        <v>602</v>
      </c>
      <c r="K158" s="194"/>
      <c r="L158" s="195"/>
      <c r="M158" s="195"/>
      <c r="N158" s="196" t="s">
        <v>150</v>
      </c>
      <c r="O158" s="198"/>
      <c r="P158" s="219">
        <f t="shared" si="55"/>
        <v>5326</v>
      </c>
      <c r="Q158" s="220">
        <f t="shared" si="55"/>
        <v>5326</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5326</v>
      </c>
      <c r="AJ158" s="220">
        <f t="shared" si="56"/>
        <v>0</v>
      </c>
      <c r="AK158" s="366">
        <f t="shared" si="57"/>
        <v>0</v>
      </c>
    </row>
    <row r="159" spans="1:37" ht="14.45" customHeight="1" x14ac:dyDescent="0.15">
      <c r="A159" s="1005"/>
      <c r="B159" s="1006"/>
      <c r="C159" s="1006"/>
      <c r="D159" s="1006"/>
      <c r="E159" s="1007"/>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c r="B160" s="1006"/>
      <c r="C160" s="1006"/>
      <c r="D160" s="1006"/>
      <c r="E160" s="1007"/>
      <c r="F160" s="875" t="s">
        <v>605</v>
      </c>
      <c r="K160" s="194"/>
      <c r="L160" s="195"/>
      <c r="M160" s="196" t="s">
        <v>70</v>
      </c>
      <c r="N160" s="197"/>
      <c r="O160" s="198"/>
      <c r="P160" s="219">
        <f t="shared" si="55"/>
        <v>64152</v>
      </c>
      <c r="Q160" s="220">
        <f t="shared" si="55"/>
        <v>64152</v>
      </c>
      <c r="R160" s="220">
        <f t="shared" si="55"/>
        <v>22920</v>
      </c>
      <c r="S160" s="221">
        <f t="shared" si="55"/>
        <v>0</v>
      </c>
      <c r="T160" s="270">
        <f t="shared" si="55"/>
        <v>20600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64152</v>
      </c>
      <c r="AJ160" s="220">
        <f t="shared" si="56"/>
        <v>22920</v>
      </c>
      <c r="AK160" s="366">
        <f t="shared" si="57"/>
        <v>0</v>
      </c>
    </row>
    <row r="161" spans="1:37" ht="14.45" customHeight="1" x14ac:dyDescent="0.15">
      <c r="A161" s="1005"/>
      <c r="B161" s="1006"/>
      <c r="C161" s="1006"/>
      <c r="D161" s="1006"/>
      <c r="E161" s="1007"/>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c r="B162" s="1006"/>
      <c r="C162" s="1006"/>
      <c r="D162" s="1006"/>
      <c r="E162" s="1007"/>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c r="B163" s="1006"/>
      <c r="C163" s="1006"/>
      <c r="D163" s="1006"/>
      <c r="E163" s="1007"/>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c r="B164" s="1006"/>
      <c r="C164" s="1006"/>
      <c r="D164" s="1006"/>
      <c r="E164" s="1007"/>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c r="B165" s="1006"/>
      <c r="C165" s="1006"/>
      <c r="D165" s="1006"/>
      <c r="E165" s="1007"/>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c r="B166" s="1006"/>
      <c r="C166" s="1006"/>
      <c r="D166" s="1006"/>
      <c r="E166" s="1007"/>
      <c r="F166" s="875" t="s">
        <v>612</v>
      </c>
      <c r="K166" s="194"/>
      <c r="L166" s="169"/>
      <c r="M166" s="196" t="s">
        <v>88</v>
      </c>
      <c r="N166" s="197"/>
      <c r="O166" s="198"/>
      <c r="P166" s="219">
        <f t="shared" si="55"/>
        <v>0</v>
      </c>
      <c r="Q166" s="220">
        <f t="shared" si="55"/>
        <v>0</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0</v>
      </c>
      <c r="AJ166" s="220">
        <f t="shared" si="58"/>
        <v>0</v>
      </c>
      <c r="AK166" s="366">
        <f t="shared" si="59"/>
        <v>0</v>
      </c>
    </row>
    <row r="167" spans="1:37" ht="14.45" customHeight="1" thickBot="1" x14ac:dyDescent="0.2">
      <c r="A167" s="1008"/>
      <c r="B167" s="1009"/>
      <c r="C167" s="1009"/>
      <c r="D167" s="1009"/>
      <c r="E167" s="1010"/>
      <c r="F167" s="875" t="s">
        <v>613</v>
      </c>
      <c r="K167" s="194"/>
      <c r="L167" s="176" t="s">
        <v>91</v>
      </c>
      <c r="M167" s="196" t="s">
        <v>89</v>
      </c>
      <c r="N167" s="197"/>
      <c r="O167" s="198"/>
      <c r="P167" s="219">
        <f t="shared" si="55"/>
        <v>7452</v>
      </c>
      <c r="Q167" s="220">
        <f t="shared" si="55"/>
        <v>7452</v>
      </c>
      <c r="R167" s="220">
        <f t="shared" si="55"/>
        <v>0</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7452</v>
      </c>
      <c r="AJ167" s="220">
        <f t="shared" si="58"/>
        <v>0</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0</v>
      </c>
      <c r="B170" s="1002">
        <v>0</v>
      </c>
      <c r="C170" s="1002">
        <v>0</v>
      </c>
      <c r="D170" s="1002">
        <v>0</v>
      </c>
      <c r="E170" s="1003">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7">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7">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7">
        <v>0</v>
      </c>
      <c r="F173" s="875" t="s">
        <v>1154</v>
      </c>
      <c r="K173" s="194"/>
      <c r="L173" s="176" t="s">
        <v>41</v>
      </c>
      <c r="M173" s="196" t="s">
        <v>108</v>
      </c>
      <c r="N173" s="197"/>
      <c r="O173" s="198"/>
      <c r="P173" s="219">
        <f t="shared" si="62"/>
        <v>500279</v>
      </c>
      <c r="Q173" s="220">
        <f t="shared" si="62"/>
        <v>500279</v>
      </c>
      <c r="R173" s="220">
        <f t="shared" si="62"/>
        <v>0</v>
      </c>
      <c r="S173" s="221">
        <f t="shared" si="62"/>
        <v>0</v>
      </c>
      <c r="T173" s="270">
        <f t="shared" si="62"/>
        <v>350300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500279</v>
      </c>
      <c r="AJ173" s="220">
        <f t="shared" si="58"/>
        <v>0</v>
      </c>
      <c r="AK173" s="366">
        <f t="shared" si="59"/>
        <v>0</v>
      </c>
    </row>
    <row r="174" spans="1:37" ht="14.45" customHeight="1" x14ac:dyDescent="0.15">
      <c r="A174" s="1005">
        <v>0</v>
      </c>
      <c r="B174" s="1006">
        <v>0</v>
      </c>
      <c r="C174" s="1006">
        <v>0</v>
      </c>
      <c r="D174" s="1006">
        <v>0</v>
      </c>
      <c r="E174" s="1007">
        <v>0</v>
      </c>
      <c r="F174" s="875" t="s">
        <v>1155</v>
      </c>
      <c r="K174" s="194"/>
      <c r="L174" s="216"/>
      <c r="M174" s="196" t="s">
        <v>13</v>
      </c>
      <c r="N174" s="197"/>
      <c r="O174" s="198"/>
      <c r="P174" s="219">
        <f t="shared" si="62"/>
        <v>95789</v>
      </c>
      <c r="Q174" s="220">
        <f t="shared" si="62"/>
        <v>95789</v>
      </c>
      <c r="R174" s="220">
        <f t="shared" si="62"/>
        <v>0</v>
      </c>
      <c r="S174" s="221">
        <f t="shared" si="62"/>
        <v>0</v>
      </c>
      <c r="T174" s="270">
        <f t="shared" si="62"/>
        <v>24300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95789</v>
      </c>
      <c r="AJ174" s="220">
        <f t="shared" si="58"/>
        <v>0</v>
      </c>
      <c r="AK174" s="366">
        <f t="shared" si="59"/>
        <v>0</v>
      </c>
    </row>
    <row r="175" spans="1:37" ht="14.45" customHeight="1" x14ac:dyDescent="0.15">
      <c r="A175" s="1005">
        <v>0</v>
      </c>
      <c r="B175" s="1006">
        <v>0</v>
      </c>
      <c r="C175" s="1006">
        <v>0</v>
      </c>
      <c r="D175" s="1006">
        <v>0</v>
      </c>
      <c r="E175" s="1007">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7">
        <v>0</v>
      </c>
      <c r="F176" s="875" t="s">
        <v>1157</v>
      </c>
      <c r="K176" s="311"/>
      <c r="L176" s="312" t="s">
        <v>82</v>
      </c>
      <c r="M176" s="313"/>
      <c r="N176" s="313"/>
      <c r="O176" s="314"/>
      <c r="P176" s="315">
        <f t="shared" si="62"/>
        <v>1182160</v>
      </c>
      <c r="Q176" s="316">
        <f t="shared" si="62"/>
        <v>1182160</v>
      </c>
      <c r="R176" s="316">
        <f t="shared" si="62"/>
        <v>39579</v>
      </c>
      <c r="S176" s="317">
        <f t="shared" si="62"/>
        <v>57461</v>
      </c>
      <c r="T176" s="318">
        <f t="shared" si="62"/>
        <v>604900</v>
      </c>
      <c r="U176" s="367"/>
      <c r="V176" s="312" t="s">
        <v>82</v>
      </c>
      <c r="W176" s="313"/>
      <c r="X176" s="313"/>
      <c r="Y176" s="314"/>
      <c r="Z176" s="315">
        <f>Z61</f>
        <v>710</v>
      </c>
      <c r="AA176" s="316">
        <f>AA61</f>
        <v>0</v>
      </c>
      <c r="AB176" s="550">
        <f>AB61</f>
        <v>710</v>
      </c>
      <c r="AC176" s="368">
        <f>AC61</f>
        <v>0</v>
      </c>
      <c r="AD176" s="371"/>
      <c r="AE176" s="369"/>
      <c r="AF176" s="312" t="s">
        <v>82</v>
      </c>
      <c r="AG176" s="313"/>
      <c r="AH176" s="313"/>
      <c r="AI176" s="370">
        <f t="shared" si="42"/>
        <v>1181450</v>
      </c>
      <c r="AJ176" s="316">
        <f>SUM(AJ123,AJ126,AJ129,AJ133:AJ144,AJ148:AJ154,AJ160:AJ163,AJ166:AJ175)</f>
        <v>39579</v>
      </c>
      <c r="AK176" s="368">
        <f>SUM(AK123,AK126,AK129,AK133:AK144,AK148:AK154,AK160:AK163,AK166:AK175)</f>
        <v>56751</v>
      </c>
    </row>
    <row r="177" spans="1:29" ht="14.45" customHeight="1" thickTop="1" x14ac:dyDescent="0.15">
      <c r="A177" s="1005">
        <v>0</v>
      </c>
      <c r="B177" s="1006">
        <v>0</v>
      </c>
      <c r="C177" s="1006">
        <v>0</v>
      </c>
      <c r="D177" s="1006">
        <v>0</v>
      </c>
      <c r="E177" s="1007">
        <v>0</v>
      </c>
      <c r="F177" s="875" t="s">
        <v>1158</v>
      </c>
      <c r="Z177" s="518"/>
      <c r="AA177" s="371"/>
      <c r="AB177" s="371"/>
      <c r="AC177" s="442"/>
    </row>
    <row r="178" spans="1:29" ht="14.45" customHeight="1" x14ac:dyDescent="0.15">
      <c r="A178" s="1005">
        <v>710</v>
      </c>
      <c r="B178" s="1006">
        <v>0</v>
      </c>
      <c r="C178" s="1006">
        <v>710</v>
      </c>
      <c r="D178" s="1006">
        <v>0</v>
      </c>
      <c r="E178" s="1007">
        <v>0</v>
      </c>
      <c r="F178" s="875" t="s">
        <v>1159</v>
      </c>
      <c r="AC178" s="529"/>
    </row>
    <row r="179" spans="1:29" x14ac:dyDescent="0.15">
      <c r="A179" s="1005">
        <v>710</v>
      </c>
      <c r="B179" s="1006">
        <v>0</v>
      </c>
      <c r="C179" s="1006">
        <v>710</v>
      </c>
      <c r="D179" s="1006">
        <v>0</v>
      </c>
      <c r="E179" s="1007">
        <v>0</v>
      </c>
      <c r="F179" s="875" t="s">
        <v>559</v>
      </c>
      <c r="AC179" s="529"/>
    </row>
    <row r="180" spans="1:29" x14ac:dyDescent="0.15">
      <c r="A180" s="1005">
        <v>0</v>
      </c>
      <c r="B180" s="1006">
        <v>0</v>
      </c>
      <c r="C180" s="1006">
        <v>0</v>
      </c>
      <c r="D180" s="1006">
        <v>0</v>
      </c>
      <c r="E180" s="1007">
        <v>0</v>
      </c>
      <c r="F180" s="875" t="s">
        <v>560</v>
      </c>
      <c r="AC180" s="529"/>
    </row>
    <row r="181" spans="1:29" x14ac:dyDescent="0.15">
      <c r="A181" s="1005">
        <v>0</v>
      </c>
      <c r="B181" s="1006">
        <v>0</v>
      </c>
      <c r="C181" s="1006">
        <v>0</v>
      </c>
      <c r="D181" s="1006">
        <v>0</v>
      </c>
      <c r="E181" s="1007">
        <v>0</v>
      </c>
      <c r="F181" s="875" t="s">
        <v>561</v>
      </c>
      <c r="AC181" s="529"/>
    </row>
    <row r="182" spans="1:29" x14ac:dyDescent="0.15">
      <c r="A182" s="1005">
        <v>0</v>
      </c>
      <c r="B182" s="1006">
        <v>0</v>
      </c>
      <c r="C182" s="1006">
        <v>0</v>
      </c>
      <c r="D182" s="1006">
        <v>0</v>
      </c>
      <c r="E182" s="1007">
        <v>0</v>
      </c>
      <c r="F182" s="875" t="s">
        <v>1160</v>
      </c>
      <c r="AC182" s="529"/>
    </row>
    <row r="183" spans="1:29" x14ac:dyDescent="0.15">
      <c r="A183" s="1005">
        <v>0</v>
      </c>
      <c r="B183" s="1006">
        <v>0</v>
      </c>
      <c r="C183" s="1006">
        <v>0</v>
      </c>
      <c r="D183" s="1006">
        <v>0</v>
      </c>
      <c r="E183" s="1007">
        <v>0</v>
      </c>
      <c r="F183" s="875" t="s">
        <v>562</v>
      </c>
      <c r="AC183" s="529"/>
    </row>
    <row r="184" spans="1:29" x14ac:dyDescent="0.15">
      <c r="A184" s="1005">
        <v>0</v>
      </c>
      <c r="B184" s="1006">
        <v>0</v>
      </c>
      <c r="C184" s="1006">
        <v>0</v>
      </c>
      <c r="D184" s="1006">
        <v>0</v>
      </c>
      <c r="E184" s="1007">
        <v>0</v>
      </c>
      <c r="F184" s="875" t="s">
        <v>565</v>
      </c>
      <c r="AC184" s="529"/>
    </row>
    <row r="185" spans="1:29" x14ac:dyDescent="0.15">
      <c r="A185" s="1005">
        <v>0</v>
      </c>
      <c r="B185" s="1006">
        <v>0</v>
      </c>
      <c r="C185" s="1006">
        <v>0</v>
      </c>
      <c r="D185" s="1006">
        <v>0</v>
      </c>
      <c r="E185" s="1007">
        <v>0</v>
      </c>
      <c r="F185" s="875" t="s">
        <v>567</v>
      </c>
      <c r="AC185" s="529"/>
    </row>
    <row r="186" spans="1:29" x14ac:dyDescent="0.15">
      <c r="A186" s="1005">
        <v>0</v>
      </c>
      <c r="B186" s="1006">
        <v>0</v>
      </c>
      <c r="C186" s="1006">
        <v>0</v>
      </c>
      <c r="D186" s="1006">
        <v>0</v>
      </c>
      <c r="E186" s="1007">
        <v>0</v>
      </c>
      <c r="F186" s="875" t="s">
        <v>569</v>
      </c>
      <c r="AC186" s="529"/>
    </row>
    <row r="187" spans="1:29" x14ac:dyDescent="0.15">
      <c r="A187" s="1005">
        <v>0</v>
      </c>
      <c r="B187" s="1006">
        <v>0</v>
      </c>
      <c r="C187" s="1006">
        <v>0</v>
      </c>
      <c r="D187" s="1006">
        <v>0</v>
      </c>
      <c r="E187" s="1007">
        <v>0</v>
      </c>
      <c r="F187" s="875" t="s">
        <v>570</v>
      </c>
      <c r="AC187" s="529"/>
    </row>
    <row r="188" spans="1:29" x14ac:dyDescent="0.15">
      <c r="A188" s="1005">
        <v>0</v>
      </c>
      <c r="B188" s="1006">
        <v>0</v>
      </c>
      <c r="C188" s="1006">
        <v>0</v>
      </c>
      <c r="D188" s="1006">
        <v>0</v>
      </c>
      <c r="E188" s="1007">
        <v>0</v>
      </c>
      <c r="F188" s="875" t="s">
        <v>572</v>
      </c>
      <c r="AC188" s="529"/>
    </row>
    <row r="189" spans="1:29" x14ac:dyDescent="0.15">
      <c r="A189" s="1005">
        <v>0</v>
      </c>
      <c r="B189" s="1006">
        <v>0</v>
      </c>
      <c r="C189" s="1006">
        <v>0</v>
      </c>
      <c r="D189" s="1006">
        <v>0</v>
      </c>
      <c r="E189" s="1007">
        <v>0</v>
      </c>
      <c r="F189" s="875" t="s">
        <v>573</v>
      </c>
      <c r="AC189" s="529"/>
    </row>
    <row r="190" spans="1:29" x14ac:dyDescent="0.15">
      <c r="A190" s="1005">
        <v>0</v>
      </c>
      <c r="B190" s="1006">
        <v>0</v>
      </c>
      <c r="C190" s="1006">
        <v>0</v>
      </c>
      <c r="D190" s="1006">
        <v>0</v>
      </c>
      <c r="E190" s="1007">
        <v>0</v>
      </c>
      <c r="F190" s="875" t="s">
        <v>460</v>
      </c>
      <c r="AC190" s="529"/>
    </row>
    <row r="191" spans="1:29" x14ac:dyDescent="0.15">
      <c r="A191" s="1005">
        <v>0</v>
      </c>
      <c r="B191" s="1006">
        <v>0</v>
      </c>
      <c r="C191" s="1006">
        <v>0</v>
      </c>
      <c r="D191" s="1006">
        <v>0</v>
      </c>
      <c r="E191" s="1007">
        <v>0</v>
      </c>
      <c r="F191" s="875" t="s">
        <v>575</v>
      </c>
      <c r="AC191" s="529"/>
    </row>
    <row r="192" spans="1:29" x14ac:dyDescent="0.15">
      <c r="A192" s="1005">
        <v>0</v>
      </c>
      <c r="B192" s="1006">
        <v>0</v>
      </c>
      <c r="C192" s="1006">
        <v>0</v>
      </c>
      <c r="D192" s="1006">
        <v>0</v>
      </c>
      <c r="E192" s="1007">
        <v>0</v>
      </c>
      <c r="F192" s="875" t="s">
        <v>576</v>
      </c>
      <c r="AC192" s="529"/>
    </row>
    <row r="193" spans="1:29" x14ac:dyDescent="0.15">
      <c r="A193" s="1005">
        <v>0</v>
      </c>
      <c r="B193" s="1006">
        <v>0</v>
      </c>
      <c r="C193" s="1006">
        <v>0</v>
      </c>
      <c r="D193" s="1006">
        <v>0</v>
      </c>
      <c r="E193" s="1007">
        <v>0</v>
      </c>
      <c r="F193" s="875" t="s">
        <v>577</v>
      </c>
      <c r="AC193" s="529"/>
    </row>
    <row r="194" spans="1:29" x14ac:dyDescent="0.15">
      <c r="A194" s="1005">
        <v>0</v>
      </c>
      <c r="B194" s="1006">
        <v>0</v>
      </c>
      <c r="C194" s="1006">
        <v>0</v>
      </c>
      <c r="D194" s="1006">
        <v>0</v>
      </c>
      <c r="E194" s="1007">
        <v>0</v>
      </c>
      <c r="F194" s="875" t="s">
        <v>1161</v>
      </c>
      <c r="AC194" s="529"/>
    </row>
    <row r="195" spans="1:29" x14ac:dyDescent="0.15">
      <c r="A195" s="1005">
        <v>0</v>
      </c>
      <c r="B195" s="1006">
        <v>0</v>
      </c>
      <c r="C195" s="1006">
        <v>0</v>
      </c>
      <c r="D195" s="1006">
        <v>0</v>
      </c>
      <c r="E195" s="1007">
        <v>0</v>
      </c>
      <c r="F195" s="875" t="s">
        <v>578</v>
      </c>
      <c r="AC195" s="529"/>
    </row>
    <row r="196" spans="1:29" x14ac:dyDescent="0.15">
      <c r="A196" s="1005">
        <v>0</v>
      </c>
      <c r="B196" s="1006">
        <v>0</v>
      </c>
      <c r="C196" s="1006">
        <v>0</v>
      </c>
      <c r="D196" s="1006">
        <v>0</v>
      </c>
      <c r="E196" s="1007">
        <v>0</v>
      </c>
      <c r="F196" s="875" t="s">
        <v>580</v>
      </c>
      <c r="AC196" s="529"/>
    </row>
    <row r="197" spans="1:29" x14ac:dyDescent="0.15">
      <c r="A197" s="1005">
        <v>0</v>
      </c>
      <c r="B197" s="1006">
        <v>0</v>
      </c>
      <c r="C197" s="1006">
        <v>0</v>
      </c>
      <c r="D197" s="1006">
        <v>0</v>
      </c>
      <c r="E197" s="1007">
        <v>0</v>
      </c>
      <c r="F197" s="875" t="s">
        <v>582</v>
      </c>
      <c r="AC197" s="529"/>
    </row>
    <row r="198" spans="1:29" x14ac:dyDescent="0.15">
      <c r="A198" s="1005">
        <v>0</v>
      </c>
      <c r="B198" s="1006">
        <v>0</v>
      </c>
      <c r="C198" s="1006">
        <v>0</v>
      </c>
      <c r="D198" s="1006">
        <v>0</v>
      </c>
      <c r="E198" s="1007">
        <v>0</v>
      </c>
      <c r="F198" s="875" t="s">
        <v>584</v>
      </c>
      <c r="AC198" s="529"/>
    </row>
    <row r="199" spans="1:29" x14ac:dyDescent="0.15">
      <c r="A199" s="1005">
        <v>0</v>
      </c>
      <c r="B199" s="1006">
        <v>0</v>
      </c>
      <c r="C199" s="1006">
        <v>0</v>
      </c>
      <c r="D199" s="1006">
        <v>0</v>
      </c>
      <c r="E199" s="1007">
        <v>0</v>
      </c>
      <c r="F199" s="875" t="s">
        <v>585</v>
      </c>
      <c r="AC199" s="529"/>
    </row>
    <row r="200" spans="1:29" x14ac:dyDescent="0.15">
      <c r="A200" s="1005">
        <v>0</v>
      </c>
      <c r="B200" s="1006">
        <v>0</v>
      </c>
      <c r="C200" s="1006">
        <v>0</v>
      </c>
      <c r="D200" s="1006">
        <v>0</v>
      </c>
      <c r="E200" s="1007">
        <v>0</v>
      </c>
      <c r="F200" s="875" t="s">
        <v>586</v>
      </c>
      <c r="AC200" s="529"/>
    </row>
    <row r="201" spans="1:29" x14ac:dyDescent="0.15">
      <c r="A201" s="1005">
        <v>0</v>
      </c>
      <c r="B201" s="1006">
        <v>0</v>
      </c>
      <c r="C201" s="1006">
        <v>0</v>
      </c>
      <c r="D201" s="1006">
        <v>0</v>
      </c>
      <c r="E201" s="1007">
        <v>0</v>
      </c>
      <c r="F201" s="875" t="s">
        <v>587</v>
      </c>
      <c r="AC201" s="529"/>
    </row>
    <row r="202" spans="1:29" x14ac:dyDescent="0.15">
      <c r="A202" s="1005">
        <v>0</v>
      </c>
      <c r="B202" s="1006">
        <v>0</v>
      </c>
      <c r="C202" s="1006">
        <v>0</v>
      </c>
      <c r="D202" s="1006">
        <v>0</v>
      </c>
      <c r="E202" s="1007">
        <v>0</v>
      </c>
      <c r="F202" s="875" t="s">
        <v>589</v>
      </c>
      <c r="AC202" s="529"/>
    </row>
    <row r="203" spans="1:29" ht="14.25" thickBot="1" x14ac:dyDescent="0.2">
      <c r="A203" s="1008">
        <v>710</v>
      </c>
      <c r="B203" s="1009">
        <v>0</v>
      </c>
      <c r="C203" s="1009">
        <v>710</v>
      </c>
      <c r="D203" s="1009">
        <v>0</v>
      </c>
      <c r="E203" s="1010">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phoneticPr fontId="2"/>
  <pageMargins left="0.47244094488188981" right="0.39370078740157483" top="0.98425196850393704" bottom="0.98425196850393704" header="0.51181102362204722" footer="0.51181102362204722"/>
  <pageSetup paperSize="9" scale="36" fitToHeight="0" orientation="portrait" r:id="rId1"/>
  <headerFooter alignWithMargins="0"/>
  <rowBreaks count="1" manualBreakCount="1">
    <brk id="115"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topLeftCell="A175" zoomScaleNormal="100" zoomScaleSheetLayoutView="100" workbookViewId="0">
      <selection activeCell="F62" sqref="F62"/>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082" t="s">
        <v>1189</v>
      </c>
      <c r="S2" s="1064"/>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175">
        <v>10081</v>
      </c>
      <c r="B8" s="1176">
        <v>10081</v>
      </c>
      <c r="C8" s="1176">
        <v>10081</v>
      </c>
      <c r="D8" s="1177"/>
      <c r="E8" s="1176">
        <v>5134</v>
      </c>
      <c r="F8" s="1177"/>
      <c r="G8" s="1177"/>
      <c r="H8" s="1178"/>
      <c r="I8" s="1179"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561554</v>
      </c>
      <c r="AA8" s="227">
        <f t="shared" si="0"/>
        <v>0</v>
      </c>
      <c r="AB8" s="228">
        <f t="shared" si="0"/>
        <v>0</v>
      </c>
      <c r="AC8" s="555">
        <f>+E170</f>
        <v>0</v>
      </c>
      <c r="AD8" s="160"/>
      <c r="AE8" s="160"/>
      <c r="AF8" s="160"/>
      <c r="AG8" s="160"/>
      <c r="AH8" s="160"/>
      <c r="AI8" s="371"/>
      <c r="AJ8" s="371"/>
      <c r="AK8" s="371"/>
    </row>
    <row r="9" spans="1:37" ht="14.45" customHeight="1" x14ac:dyDescent="0.15">
      <c r="A9" s="1180"/>
      <c r="B9" s="1181"/>
      <c r="C9" s="1181"/>
      <c r="D9" s="1181"/>
      <c r="E9" s="1181"/>
      <c r="F9" s="1181"/>
      <c r="G9" s="1181"/>
      <c r="H9" s="1182"/>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c r="B10" s="1181"/>
      <c r="C10" s="1181"/>
      <c r="D10" s="1181"/>
      <c r="E10" s="1181"/>
      <c r="F10" s="1181"/>
      <c r="G10" s="1181"/>
      <c r="H10" s="1182"/>
      <c r="I10" s="1179"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561554</v>
      </c>
      <c r="AA10" s="220">
        <f>AA8-AA9</f>
        <v>0</v>
      </c>
      <c r="AB10" s="221">
        <f>AB8-AB9</f>
        <v>0</v>
      </c>
      <c r="AC10" s="557">
        <f>AC8-AC9</f>
        <v>0</v>
      </c>
      <c r="AD10" s="160"/>
      <c r="AE10" s="160"/>
      <c r="AF10" s="160"/>
      <c r="AG10" s="160"/>
      <c r="AH10" s="160"/>
      <c r="AI10" s="371"/>
      <c r="AJ10" s="371"/>
      <c r="AK10" s="371"/>
    </row>
    <row r="11" spans="1:37" ht="14.45" customHeight="1" x14ac:dyDescent="0.15">
      <c r="A11" s="1180"/>
      <c r="B11" s="1181"/>
      <c r="C11" s="1181"/>
      <c r="D11" s="1181"/>
      <c r="E11" s="1181"/>
      <c r="F11" s="1181"/>
      <c r="G11" s="1181"/>
      <c r="H11" s="1182"/>
      <c r="I11" s="1179"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c r="B12" s="1181"/>
      <c r="C12" s="1181"/>
      <c r="D12" s="1181"/>
      <c r="E12" s="1181"/>
      <c r="F12" s="1181"/>
      <c r="G12" s="1181"/>
      <c r="H12" s="1182"/>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3">
        <v>2731</v>
      </c>
      <c r="B13" s="1184">
        <v>2731</v>
      </c>
      <c r="C13" s="1184">
        <v>2731</v>
      </c>
      <c r="D13" s="1181"/>
      <c r="E13" s="1184">
        <v>1459</v>
      </c>
      <c r="F13" s="1181"/>
      <c r="G13" s="1181"/>
      <c r="H13" s="1182"/>
      <c r="I13" s="1179"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3">
        <v>2731</v>
      </c>
      <c r="B14" s="1184">
        <v>2731</v>
      </c>
      <c r="C14" s="1184">
        <v>2731</v>
      </c>
      <c r="D14" s="1181"/>
      <c r="E14" s="1184">
        <v>1459</v>
      </c>
      <c r="F14" s="1181"/>
      <c r="G14" s="1181"/>
      <c r="H14" s="1182"/>
      <c r="I14" s="1179" t="s">
        <v>1157</v>
      </c>
      <c r="K14" s="194" t="s">
        <v>4</v>
      </c>
      <c r="L14" s="169"/>
      <c r="M14" s="195" t="s">
        <v>94</v>
      </c>
      <c r="N14" s="197"/>
      <c r="O14" s="198" t="s">
        <v>93</v>
      </c>
      <c r="P14" s="199">
        <f>+A14</f>
        <v>2731</v>
      </c>
      <c r="Q14" s="200">
        <f>+C14</f>
        <v>2731</v>
      </c>
      <c r="R14" s="200">
        <f t="shared" ref="R14:S16" si="1">+E14</f>
        <v>1459</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c r="B15" s="1181"/>
      <c r="C15" s="1181"/>
      <c r="D15" s="1181"/>
      <c r="E15" s="1181"/>
      <c r="F15" s="1181"/>
      <c r="G15" s="1181"/>
      <c r="H15" s="1182"/>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c r="B16" s="1181"/>
      <c r="C16" s="1181"/>
      <c r="D16" s="1181"/>
      <c r="E16" s="1181"/>
      <c r="F16" s="1181"/>
      <c r="G16" s="1181"/>
      <c r="H16" s="1182"/>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c r="B17" s="1181"/>
      <c r="C17" s="1181"/>
      <c r="D17" s="1181"/>
      <c r="E17" s="1181"/>
      <c r="F17" s="1181"/>
      <c r="G17" s="1181"/>
      <c r="H17" s="1182"/>
      <c r="I17" s="1179" t="s">
        <v>559</v>
      </c>
      <c r="K17" s="194"/>
      <c r="L17" s="176" t="s">
        <v>41</v>
      </c>
      <c r="M17" s="216"/>
      <c r="N17" s="196" t="s">
        <v>13</v>
      </c>
      <c r="O17" s="198"/>
      <c r="P17" s="219">
        <f>P14-P15-P16</f>
        <v>2731</v>
      </c>
      <c r="Q17" s="220">
        <f>Q14-Q15-Q16</f>
        <v>2731</v>
      </c>
      <c r="R17" s="220">
        <f>R14-R15-R16</f>
        <v>1459</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c r="B18" s="1181"/>
      <c r="C18" s="1181"/>
      <c r="D18" s="1181"/>
      <c r="E18" s="1181"/>
      <c r="F18" s="1181"/>
      <c r="G18" s="1181"/>
      <c r="H18" s="1182"/>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c r="B19" s="1181"/>
      <c r="C19" s="1181"/>
      <c r="D19" s="1181"/>
      <c r="E19" s="1181"/>
      <c r="F19" s="1181"/>
      <c r="G19" s="1181"/>
      <c r="H19" s="1182"/>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c r="B20" s="1181"/>
      <c r="C20" s="1181"/>
      <c r="D20" s="1181"/>
      <c r="E20" s="1181"/>
      <c r="F20" s="1181"/>
      <c r="G20" s="1181"/>
      <c r="H20" s="1182"/>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c r="B21" s="1181"/>
      <c r="C21" s="1181"/>
      <c r="D21" s="1181"/>
      <c r="E21" s="1181"/>
      <c r="F21" s="1181"/>
      <c r="G21" s="1181"/>
      <c r="H21" s="1182"/>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c r="B22" s="1181"/>
      <c r="C22" s="1181"/>
      <c r="D22" s="1181"/>
      <c r="E22" s="1181"/>
      <c r="F22" s="1181"/>
      <c r="G22" s="1181"/>
      <c r="H22" s="1182"/>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c r="B23" s="1181"/>
      <c r="C23" s="1181"/>
      <c r="D23" s="1181"/>
      <c r="E23" s="1181"/>
      <c r="F23" s="1181"/>
      <c r="G23" s="1181"/>
      <c r="H23" s="1182"/>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c r="B24" s="1181"/>
      <c r="C24" s="1181"/>
      <c r="D24" s="1181"/>
      <c r="E24" s="1181"/>
      <c r="F24" s="1181"/>
      <c r="G24" s="1181"/>
      <c r="H24" s="1182"/>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c r="B25" s="1181"/>
      <c r="C25" s="1181"/>
      <c r="D25" s="1181"/>
      <c r="E25" s="1181"/>
      <c r="F25" s="1181"/>
      <c r="G25" s="1181"/>
      <c r="H25" s="1182"/>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c r="B26" s="1186"/>
      <c r="C26" s="1186"/>
      <c r="D26" s="1186"/>
      <c r="E26" s="1186"/>
      <c r="F26" s="1186"/>
      <c r="G26" s="1186"/>
      <c r="H26" s="1187"/>
      <c r="I26" s="1179"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5"/>
      <c r="B27" s="1186"/>
      <c r="C27" s="1186"/>
      <c r="D27" s="1186"/>
      <c r="E27" s="1186"/>
      <c r="F27" s="1186"/>
      <c r="G27" s="1186"/>
      <c r="H27" s="1187"/>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5"/>
      <c r="B28" s="1186"/>
      <c r="C28" s="1186"/>
      <c r="D28" s="1186"/>
      <c r="E28" s="1186"/>
      <c r="F28" s="1186"/>
      <c r="G28" s="1186"/>
      <c r="H28" s="1187"/>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5"/>
      <c r="B29" s="1186"/>
      <c r="C29" s="1186"/>
      <c r="D29" s="1186"/>
      <c r="E29" s="1186"/>
      <c r="F29" s="1186"/>
      <c r="G29" s="1186"/>
      <c r="H29" s="1187"/>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5"/>
      <c r="B30" s="1186"/>
      <c r="C30" s="1186"/>
      <c r="D30" s="1186"/>
      <c r="E30" s="1186"/>
      <c r="F30" s="1186"/>
      <c r="G30" s="1186"/>
      <c r="H30" s="1187"/>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5"/>
      <c r="B31" s="1186"/>
      <c r="C31" s="1186"/>
      <c r="D31" s="1186"/>
      <c r="E31" s="1186"/>
      <c r="F31" s="1186"/>
      <c r="G31" s="1186"/>
      <c r="H31" s="1187"/>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8">
        <v>7350</v>
      </c>
      <c r="B32" s="1189">
        <v>7350</v>
      </c>
      <c r="C32" s="1189">
        <v>7350</v>
      </c>
      <c r="D32" s="1186"/>
      <c r="E32" s="1189">
        <v>3675</v>
      </c>
      <c r="F32" s="1186"/>
      <c r="G32" s="1186"/>
      <c r="H32" s="1187"/>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5"/>
      <c r="B33" s="1186"/>
      <c r="C33" s="1186"/>
      <c r="D33" s="1186"/>
      <c r="E33" s="1186"/>
      <c r="F33" s="1186"/>
      <c r="G33" s="1186"/>
      <c r="H33" s="1187"/>
      <c r="I33" s="1179" t="s">
        <v>578</v>
      </c>
      <c r="K33" s="194"/>
      <c r="L33" s="173"/>
      <c r="M33" s="196" t="s">
        <v>47</v>
      </c>
      <c r="N33" s="197"/>
      <c r="O33" s="198" t="s">
        <v>48</v>
      </c>
      <c r="P33" s="199">
        <f t="shared" ref="P33:P43" si="7">+A33</f>
        <v>0</v>
      </c>
      <c r="Q33" s="200">
        <f t="shared" ref="Q33:Q43" si="8">+C33</f>
        <v>0</v>
      </c>
      <c r="R33" s="200">
        <f t="shared" ref="R33:S43" si="9">+E33</f>
        <v>0</v>
      </c>
      <c r="S33" s="262">
        <f t="shared" si="9"/>
        <v>0</v>
      </c>
      <c r="T33" s="263">
        <f t="shared" ref="T33:T43" si="10">+H33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5"/>
      <c r="B34" s="1186"/>
      <c r="C34" s="1186"/>
      <c r="D34" s="1186"/>
      <c r="E34" s="1186"/>
      <c r="F34" s="1186"/>
      <c r="G34" s="1186"/>
      <c r="H34" s="1187"/>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5"/>
      <c r="B35" s="1186"/>
      <c r="C35" s="1186"/>
      <c r="D35" s="1186"/>
      <c r="E35" s="1186"/>
      <c r="F35" s="1186"/>
      <c r="G35" s="1186"/>
      <c r="H35" s="1187"/>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5"/>
      <c r="B36" s="1186"/>
      <c r="C36" s="1186"/>
      <c r="D36" s="1186"/>
      <c r="E36" s="1186"/>
      <c r="F36" s="1186"/>
      <c r="G36" s="1186"/>
      <c r="H36" s="1187"/>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5"/>
      <c r="B37" s="1186"/>
      <c r="C37" s="1186"/>
      <c r="D37" s="1186"/>
      <c r="E37" s="1186"/>
      <c r="F37" s="1186"/>
      <c r="G37" s="1186"/>
      <c r="H37" s="1187"/>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5"/>
      <c r="B38" s="1186"/>
      <c r="C38" s="1186"/>
      <c r="D38" s="1186"/>
      <c r="E38" s="1186"/>
      <c r="F38" s="1186"/>
      <c r="G38" s="1186"/>
      <c r="H38" s="1187"/>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5"/>
      <c r="B39" s="1186"/>
      <c r="C39" s="1186"/>
      <c r="D39" s="1186"/>
      <c r="E39" s="1186"/>
      <c r="F39" s="1186"/>
      <c r="G39" s="1186"/>
      <c r="H39" s="1187"/>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5"/>
      <c r="B40" s="1186"/>
      <c r="C40" s="1186"/>
      <c r="D40" s="1186"/>
      <c r="E40" s="1186"/>
      <c r="F40" s="1186"/>
      <c r="G40" s="1186"/>
      <c r="H40" s="1187"/>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5"/>
      <c r="B41" s="1186"/>
      <c r="C41" s="1186"/>
      <c r="D41" s="1186"/>
      <c r="E41" s="1186"/>
      <c r="F41" s="1186"/>
      <c r="G41" s="1186"/>
      <c r="H41" s="1187"/>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5"/>
      <c r="B42" s="1186"/>
      <c r="C42" s="1186"/>
      <c r="D42" s="1186"/>
      <c r="E42" s="1186"/>
      <c r="F42" s="1186"/>
      <c r="G42" s="1186"/>
      <c r="H42" s="1187"/>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5"/>
      <c r="B43" s="1186"/>
      <c r="C43" s="1186"/>
      <c r="D43" s="1186"/>
      <c r="E43" s="1186"/>
      <c r="F43" s="1186"/>
      <c r="G43" s="1186"/>
      <c r="H43" s="1187"/>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90">
        <v>7350</v>
      </c>
      <c r="B44" s="1191">
        <v>7350</v>
      </c>
      <c r="C44" s="1191">
        <v>7350</v>
      </c>
      <c r="D44" s="1192"/>
      <c r="E44" s="1191">
        <v>3675</v>
      </c>
      <c r="F44" s="1192"/>
      <c r="G44" s="1192"/>
      <c r="H44" s="1193"/>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94"/>
      <c r="B45" s="1192"/>
      <c r="C45" s="1192"/>
      <c r="D45" s="1192"/>
      <c r="E45" s="1192"/>
      <c r="F45" s="1192"/>
      <c r="G45" s="1192"/>
      <c r="H45" s="1193"/>
      <c r="I45" s="1179" t="s">
        <v>598</v>
      </c>
      <c r="K45" s="222" t="s">
        <v>132</v>
      </c>
      <c r="L45" s="195"/>
      <c r="M45" s="196" t="s">
        <v>70</v>
      </c>
      <c r="N45" s="197"/>
      <c r="O45" s="198" t="s">
        <v>71</v>
      </c>
      <c r="P45" s="199">
        <f>+A44</f>
        <v>7350</v>
      </c>
      <c r="Q45" s="200">
        <f>+C44</f>
        <v>7350</v>
      </c>
      <c r="R45" s="200">
        <f t="shared" ref="R45:S49" si="13">+E44</f>
        <v>3675</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94"/>
      <c r="B46" s="1192"/>
      <c r="C46" s="1192"/>
      <c r="D46" s="1192"/>
      <c r="E46" s="1192"/>
      <c r="F46" s="1192"/>
      <c r="G46" s="1192"/>
      <c r="H46" s="1193"/>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94"/>
      <c r="B47" s="1192"/>
      <c r="C47" s="1192"/>
      <c r="D47" s="1192"/>
      <c r="E47" s="1192"/>
      <c r="F47" s="1192"/>
      <c r="G47" s="1192"/>
      <c r="H47" s="1193"/>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94"/>
      <c r="B48" s="1192"/>
      <c r="C48" s="1192"/>
      <c r="D48" s="1192"/>
      <c r="E48" s="1192"/>
      <c r="F48" s="1192"/>
      <c r="G48" s="1192"/>
      <c r="H48" s="1193"/>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94"/>
      <c r="B49" s="1192"/>
      <c r="C49" s="1192"/>
      <c r="D49" s="1192"/>
      <c r="E49" s="1192"/>
      <c r="F49" s="1192"/>
      <c r="G49" s="1192"/>
      <c r="H49" s="1193"/>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94"/>
      <c r="B50" s="1192"/>
      <c r="C50" s="1192"/>
      <c r="D50" s="1192"/>
      <c r="E50" s="1192"/>
      <c r="F50" s="1192"/>
      <c r="G50" s="1192"/>
      <c r="H50" s="1193"/>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94"/>
      <c r="B51" s="1192"/>
      <c r="C51" s="1192"/>
      <c r="D51" s="1192"/>
      <c r="E51" s="1192"/>
      <c r="F51" s="1192"/>
      <c r="G51" s="1192"/>
      <c r="H51" s="1193"/>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94"/>
      <c r="B52" s="1192"/>
      <c r="C52" s="1192"/>
      <c r="D52" s="1192"/>
      <c r="E52" s="1192"/>
      <c r="F52" s="1192"/>
      <c r="G52" s="1192"/>
      <c r="H52" s="1193"/>
      <c r="I52" s="1179" t="s">
        <v>605</v>
      </c>
      <c r="K52" s="194"/>
      <c r="L52" s="176" t="s">
        <v>91</v>
      </c>
      <c r="M52" s="196" t="s">
        <v>89</v>
      </c>
      <c r="N52" s="197"/>
      <c r="O52" s="198" t="s">
        <v>110</v>
      </c>
      <c r="P52" s="199">
        <f t="shared" si="15"/>
        <v>0</v>
      </c>
      <c r="Q52" s="200">
        <f t="shared" si="16"/>
        <v>0</v>
      </c>
      <c r="R52" s="200">
        <f t="shared" si="17"/>
        <v>0</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94"/>
      <c r="B53" s="1192"/>
      <c r="C53" s="1192"/>
      <c r="D53" s="1192"/>
      <c r="E53" s="1192"/>
      <c r="F53" s="1192"/>
      <c r="G53" s="1192"/>
      <c r="H53" s="1193"/>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94"/>
      <c r="B54" s="1192"/>
      <c r="C54" s="1192"/>
      <c r="D54" s="1192"/>
      <c r="E54" s="1192"/>
      <c r="F54" s="1192"/>
      <c r="G54" s="1192"/>
      <c r="H54" s="1193"/>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94"/>
      <c r="B55" s="1192"/>
      <c r="C55" s="1192"/>
      <c r="D55" s="1192"/>
      <c r="E55" s="1192"/>
      <c r="F55" s="1192"/>
      <c r="G55" s="1192"/>
      <c r="H55" s="1193"/>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94"/>
      <c r="B56" s="1192"/>
      <c r="C56" s="1192"/>
      <c r="D56" s="1192"/>
      <c r="E56" s="1192"/>
      <c r="F56" s="1192"/>
      <c r="G56" s="1192"/>
      <c r="H56" s="1193"/>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94"/>
      <c r="B57" s="1192"/>
      <c r="C57" s="1192"/>
      <c r="D57" s="1192"/>
      <c r="E57" s="1192"/>
      <c r="F57" s="1192"/>
      <c r="G57" s="1192"/>
      <c r="H57" s="1193"/>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94"/>
      <c r="B58" s="1192"/>
      <c r="C58" s="1192"/>
      <c r="D58" s="1192"/>
      <c r="E58" s="1192"/>
      <c r="F58" s="1192"/>
      <c r="G58" s="1192"/>
      <c r="H58" s="1193"/>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195"/>
      <c r="B59" s="1196"/>
      <c r="C59" s="1196"/>
      <c r="D59" s="1196"/>
      <c r="E59" s="1196"/>
      <c r="F59" s="1196"/>
      <c r="G59" s="1196"/>
      <c r="H59" s="1197"/>
      <c r="I59" s="1179"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10081</v>
      </c>
      <c r="Q61" s="242">
        <f>SUM(Q8:Q60)-Q9-Q10-Q12-Q13-Q15-Q16-Q17-Q30-Q31-Q32-Q40-Q41-Q42-Q43-Q44-Q49-Q50</f>
        <v>10081</v>
      </c>
      <c r="R61" s="242">
        <f>SUM(R8:R60)-R9-R10-R12-R13-R15-R16-R17-R30-R31-R32-R40-R41-R42-R43-R44-R49-R50</f>
        <v>5134</v>
      </c>
      <c r="S61" s="331">
        <f>SUM(S8:S60)-S9-S10-S12-S13-S15-S16-S17-S30-S31-S32-S40-S41-S42-S43-S44-S49-S50</f>
        <v>0</v>
      </c>
      <c r="T61" s="332">
        <f>SUM(T8:T60)-T9-T10-T12-T13-T15-T16-T17-T30-T31-T32-T40-T41-T42-T43-T44-T49-T50</f>
        <v>0</v>
      </c>
      <c r="U61" s="244"/>
      <c r="V61" s="238" t="s">
        <v>82</v>
      </c>
      <c r="W61" s="239"/>
      <c r="X61" s="239"/>
      <c r="Y61" s="240"/>
      <c r="Z61" s="245">
        <f>SUM(Z8:Z60)-Z9-Z10-Z25-Z28-Z40-Z41-Z42-Z43-Z44</f>
        <v>561554</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198">
        <v>340697</v>
      </c>
      <c r="B62" s="1199">
        <v>340697</v>
      </c>
      <c r="C62" s="1002"/>
      <c r="D62" s="1002"/>
      <c r="E62" s="1002"/>
      <c r="F62" s="1200">
        <v>188100</v>
      </c>
      <c r="G62" s="1004" t="s">
        <v>1151</v>
      </c>
      <c r="H62" s="574"/>
      <c r="I62" s="574"/>
      <c r="K62" s="183"/>
      <c r="L62" s="184" t="s">
        <v>8</v>
      </c>
      <c r="M62" s="185"/>
      <c r="N62" s="185"/>
      <c r="O62" s="186" t="s">
        <v>9</v>
      </c>
      <c r="P62" s="252">
        <f>+A63</f>
        <v>177083</v>
      </c>
      <c r="Q62" s="253">
        <f>+B63</f>
        <v>177083</v>
      </c>
      <c r="R62" s="254"/>
      <c r="S62" s="255">
        <f>+D63</f>
        <v>0</v>
      </c>
      <c r="T62" s="256">
        <f>+F63</f>
        <v>143700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201">
        <v>177083</v>
      </c>
      <c r="B63" s="1202">
        <v>177083</v>
      </c>
      <c r="C63" s="1006"/>
      <c r="D63" s="1006"/>
      <c r="E63" s="1006"/>
      <c r="F63" s="1203">
        <v>143700</v>
      </c>
      <c r="G63" s="1004" t="s">
        <v>1152</v>
      </c>
      <c r="H63" s="574"/>
      <c r="I63" s="574"/>
      <c r="K63" s="194"/>
      <c r="L63" s="195"/>
      <c r="M63" s="196" t="s">
        <v>11</v>
      </c>
      <c r="N63" s="197"/>
      <c r="O63" s="198" t="s">
        <v>12</v>
      </c>
      <c r="P63" s="199">
        <f>+A64</f>
        <v>143798</v>
      </c>
      <c r="Q63" s="200">
        <f>+B64</f>
        <v>143798</v>
      </c>
      <c r="R63" s="220"/>
      <c r="S63" s="262">
        <f>+D64</f>
        <v>0</v>
      </c>
      <c r="T63" s="263">
        <f>+F64</f>
        <v>143700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201">
        <v>143798</v>
      </c>
      <c r="B64" s="1202">
        <v>143798</v>
      </c>
      <c r="C64" s="1006"/>
      <c r="D64" s="1006"/>
      <c r="E64" s="1006"/>
      <c r="F64" s="1203">
        <v>143700</v>
      </c>
      <c r="G64" s="1004" t="s">
        <v>1153</v>
      </c>
      <c r="H64" s="574"/>
      <c r="I64" s="574"/>
      <c r="K64" s="194"/>
      <c r="L64" s="195"/>
      <c r="M64" s="196" t="s">
        <v>13</v>
      </c>
      <c r="N64" s="167"/>
      <c r="O64" s="207"/>
      <c r="P64" s="208">
        <f>P62-P63</f>
        <v>33285</v>
      </c>
      <c r="Q64" s="209">
        <f>Q62-Q63</f>
        <v>33285</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'Ｈ２５（2013）'!E140</f>
        <v>0</v>
      </c>
    </row>
    <row r="65" spans="1:38" ht="14.45" customHeight="1" x14ac:dyDescent="0.15">
      <c r="A65" s="1005"/>
      <c r="B65" s="1006"/>
      <c r="C65" s="1006"/>
      <c r="D65" s="1006"/>
      <c r="E65" s="1006"/>
      <c r="F65" s="1007"/>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005"/>
      <c r="B66" s="1006"/>
      <c r="C66" s="1006"/>
      <c r="D66" s="1006"/>
      <c r="E66" s="1006"/>
      <c r="F66" s="1007"/>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005"/>
      <c r="B67" s="1006"/>
      <c r="C67" s="1006"/>
      <c r="D67" s="1006"/>
      <c r="E67" s="1006"/>
      <c r="F67" s="1007"/>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'Ｈ２５（2013）'!E141</f>
        <v>0</v>
      </c>
    </row>
    <row r="68" spans="1:38" ht="14.45" customHeight="1" x14ac:dyDescent="0.15">
      <c r="A68" s="1005"/>
      <c r="B68" s="1006"/>
      <c r="C68" s="1006"/>
      <c r="D68" s="1006"/>
      <c r="E68" s="1006"/>
      <c r="F68" s="1007"/>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005"/>
      <c r="B69" s="1006"/>
      <c r="C69" s="1006"/>
      <c r="D69" s="1006"/>
      <c r="E69" s="1006"/>
      <c r="F69" s="1007"/>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005"/>
      <c r="B70" s="1006"/>
      <c r="C70" s="1006"/>
      <c r="D70" s="1006"/>
      <c r="E70" s="1006"/>
      <c r="F70" s="1007"/>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005"/>
      <c r="B71" s="1006"/>
      <c r="C71" s="1006"/>
      <c r="D71" s="1006"/>
      <c r="E71" s="1006"/>
      <c r="F71" s="1007"/>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005"/>
      <c r="B72" s="1006"/>
      <c r="C72" s="1006"/>
      <c r="D72" s="1006"/>
      <c r="E72" s="1006"/>
      <c r="F72" s="1007"/>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005"/>
      <c r="B73" s="1006"/>
      <c r="C73" s="1006"/>
      <c r="D73" s="1006"/>
      <c r="E73" s="1006"/>
      <c r="F73" s="1007"/>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'Ｈ２５（2013）'!E142</f>
        <v>0</v>
      </c>
    </row>
    <row r="74" spans="1:38" ht="14.45" customHeight="1" x14ac:dyDescent="0.15">
      <c r="A74" s="1201">
        <v>95270</v>
      </c>
      <c r="B74" s="1202">
        <v>95270</v>
      </c>
      <c r="C74" s="1006"/>
      <c r="D74" s="1006"/>
      <c r="E74" s="1006"/>
      <c r="F74" s="1203">
        <v>44400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'Ｈ２５（2013）'!E143</f>
        <v>0</v>
      </c>
    </row>
    <row r="75" spans="1:38" ht="14.45" customHeight="1" x14ac:dyDescent="0.15">
      <c r="A75" s="1005"/>
      <c r="B75" s="1006"/>
      <c r="C75" s="1006"/>
      <c r="D75" s="1006"/>
      <c r="E75" s="1006"/>
      <c r="F75" s="1007"/>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100835</v>
      </c>
      <c r="AA75" s="272">
        <f t="shared" si="23"/>
        <v>0</v>
      </c>
      <c r="AB75" s="295"/>
      <c r="AC75" s="274">
        <f>+E121</f>
        <v>8100</v>
      </c>
      <c r="AD75" s="264" t="s">
        <v>414</v>
      </c>
      <c r="AE75" s="195"/>
      <c r="AF75" s="196" t="s">
        <v>412</v>
      </c>
      <c r="AG75" s="197"/>
      <c r="AH75" s="211" t="s">
        <v>415</v>
      </c>
      <c r="AI75" s="294">
        <f t="shared" si="24"/>
        <v>0</v>
      </c>
      <c r="AJ75" s="272">
        <f t="shared" si="24"/>
        <v>0</v>
      </c>
      <c r="AK75" s="296">
        <f t="shared" si="24"/>
        <v>0</v>
      </c>
      <c r="AL75" s="1088">
        <f>'Ｈ２５（2013）'!E144</f>
        <v>0</v>
      </c>
    </row>
    <row r="76" spans="1:38" ht="14.45" customHeight="1" x14ac:dyDescent="0.15">
      <c r="A76" s="1005"/>
      <c r="B76" s="1006"/>
      <c r="C76" s="1006"/>
      <c r="D76" s="1006"/>
      <c r="E76" s="1006"/>
      <c r="F76" s="1007"/>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005"/>
      <c r="B77" s="1006"/>
      <c r="C77" s="1006"/>
      <c r="D77" s="1006"/>
      <c r="E77" s="1006"/>
      <c r="F77" s="1007"/>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005"/>
      <c r="B78" s="1006"/>
      <c r="C78" s="1006"/>
      <c r="D78" s="1006"/>
      <c r="E78" s="1006"/>
      <c r="F78" s="1007"/>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005"/>
      <c r="B79" s="1006"/>
      <c r="C79" s="1006"/>
      <c r="D79" s="1006"/>
      <c r="E79" s="1006"/>
      <c r="F79" s="1007"/>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201">
        <v>95270</v>
      </c>
      <c r="B80" s="1202">
        <v>95270</v>
      </c>
      <c r="C80" s="1006"/>
      <c r="D80" s="1006"/>
      <c r="E80" s="1006"/>
      <c r="F80" s="1203">
        <v>44400</v>
      </c>
      <c r="G80" s="1004" t="s">
        <v>572</v>
      </c>
      <c r="H80" s="574"/>
      <c r="I80" s="574"/>
      <c r="K80" s="194"/>
      <c r="L80" s="195" t="s">
        <v>38</v>
      </c>
      <c r="M80" s="196" t="s">
        <v>149</v>
      </c>
      <c r="N80" s="197"/>
      <c r="O80" s="198" t="s">
        <v>40</v>
      </c>
      <c r="P80" s="199">
        <f t="shared" si="25"/>
        <v>95270</v>
      </c>
      <c r="Q80" s="200">
        <f t="shared" si="25"/>
        <v>95270</v>
      </c>
      <c r="R80" s="220"/>
      <c r="S80" s="262">
        <f t="shared" si="26"/>
        <v>0</v>
      </c>
      <c r="T80" s="263">
        <f t="shared" si="27"/>
        <v>44400</v>
      </c>
      <c r="U80" s="264"/>
      <c r="V80" s="195" t="s">
        <v>38</v>
      </c>
      <c r="W80" s="196" t="s">
        <v>149</v>
      </c>
      <c r="X80" s="197"/>
      <c r="Y80" s="198" t="s">
        <v>420</v>
      </c>
      <c r="Z80" s="271">
        <f>+A122</f>
        <v>56216</v>
      </c>
      <c r="AA80" s="272">
        <f>+B122</f>
        <v>0</v>
      </c>
      <c r="AB80" s="273"/>
      <c r="AC80" s="274">
        <f>+E122</f>
        <v>0</v>
      </c>
      <c r="AD80" s="264" t="s">
        <v>421</v>
      </c>
      <c r="AE80" s="195" t="s">
        <v>38</v>
      </c>
      <c r="AF80" s="196" t="s">
        <v>149</v>
      </c>
      <c r="AG80" s="197"/>
      <c r="AH80" s="198" t="s">
        <v>422</v>
      </c>
      <c r="AI80" s="271">
        <f>+A145</f>
        <v>0</v>
      </c>
      <c r="AJ80" s="272">
        <f>+B145</f>
        <v>0</v>
      </c>
      <c r="AK80" s="275">
        <f>+C145</f>
        <v>0</v>
      </c>
      <c r="AL80" s="1088">
        <f>'Ｈ２５（2013）'!E145</f>
        <v>0</v>
      </c>
    </row>
    <row r="81" spans="1:38" ht="14.45" customHeight="1" x14ac:dyDescent="0.15">
      <c r="A81" s="1005"/>
      <c r="B81" s="1006"/>
      <c r="C81" s="1006"/>
      <c r="D81" s="1006"/>
      <c r="E81" s="1006"/>
      <c r="F81" s="1007"/>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005"/>
      <c r="B82" s="1006"/>
      <c r="C82" s="1006"/>
      <c r="D82" s="1006"/>
      <c r="E82" s="1006"/>
      <c r="F82" s="1007"/>
      <c r="G82" s="1004" t="s">
        <v>460</v>
      </c>
      <c r="H82" s="574"/>
      <c r="I82" s="574"/>
      <c r="K82" s="194" t="s">
        <v>131</v>
      </c>
      <c r="L82" s="216"/>
      <c r="M82" s="196" t="s">
        <v>13</v>
      </c>
      <c r="N82" s="197"/>
      <c r="O82" s="198" t="s">
        <v>44</v>
      </c>
      <c r="P82" s="199">
        <f t="shared" si="25"/>
        <v>0</v>
      </c>
      <c r="Q82" s="200">
        <f t="shared" si="25"/>
        <v>0</v>
      </c>
      <c r="R82" s="220"/>
      <c r="S82" s="262">
        <f t="shared" si="26"/>
        <v>0</v>
      </c>
      <c r="T82" s="263">
        <f t="shared" si="27"/>
        <v>0</v>
      </c>
      <c r="U82" s="264"/>
      <c r="V82" s="216"/>
      <c r="W82" s="196" t="s">
        <v>13</v>
      </c>
      <c r="X82" s="197"/>
      <c r="Y82" s="198"/>
      <c r="Z82" s="305">
        <f>Z75-Z80</f>
        <v>44619</v>
      </c>
      <c r="AA82" s="306">
        <f>AA75-AA80</f>
        <v>0</v>
      </c>
      <c r="AB82" s="273"/>
      <c r="AC82" s="274">
        <f>AC75-AC80</f>
        <v>8100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201">
        <v>50048</v>
      </c>
      <c r="B83" s="1202">
        <v>50048</v>
      </c>
      <c r="C83" s="1006"/>
      <c r="D83" s="1006"/>
      <c r="E83" s="1006"/>
      <c r="F83" s="1007"/>
      <c r="G83" s="1004" t="s">
        <v>575</v>
      </c>
      <c r="H83" s="574"/>
      <c r="I83" s="574"/>
      <c r="K83" s="194" t="s">
        <v>4</v>
      </c>
      <c r="L83" s="173" t="s">
        <v>45</v>
      </c>
      <c r="M83" s="197"/>
      <c r="N83" s="197"/>
      <c r="O83" s="198" t="s">
        <v>46</v>
      </c>
      <c r="P83" s="199">
        <f t="shared" si="25"/>
        <v>50048</v>
      </c>
      <c r="Q83" s="200">
        <f t="shared" si="25"/>
        <v>50048</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005"/>
      <c r="B84" s="1006"/>
      <c r="C84" s="1006"/>
      <c r="D84" s="1006"/>
      <c r="E84" s="1006"/>
      <c r="F84" s="1007"/>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005"/>
      <c r="B85" s="1006"/>
      <c r="C85" s="1006"/>
      <c r="D85" s="1006"/>
      <c r="E85" s="1006"/>
      <c r="F85" s="1007"/>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201">
        <v>11422</v>
      </c>
      <c r="B86" s="1202">
        <v>11422</v>
      </c>
      <c r="C86" s="1006"/>
      <c r="D86" s="1006"/>
      <c r="E86" s="1006"/>
      <c r="F86" s="1007"/>
      <c r="G86" s="1004" t="s">
        <v>1161</v>
      </c>
      <c r="H86" s="574"/>
      <c r="I86" s="574"/>
      <c r="K86" s="194"/>
      <c r="L86" s="195"/>
      <c r="M86" s="196" t="s">
        <v>13</v>
      </c>
      <c r="N86" s="197"/>
      <c r="O86" s="198"/>
      <c r="P86" s="219">
        <f>P83-P84-P85</f>
        <v>50048</v>
      </c>
      <c r="Q86" s="220">
        <f>Q83-Q84-Q85</f>
        <v>50048</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'Ｈ２５（2013）'!E146</f>
        <v>0</v>
      </c>
    </row>
    <row r="87" spans="1:38" ht="14.45" customHeight="1" x14ac:dyDescent="0.15">
      <c r="A87" s="1201">
        <v>11422</v>
      </c>
      <c r="B87" s="1202">
        <v>11422</v>
      </c>
      <c r="C87" s="1006"/>
      <c r="D87" s="1006"/>
      <c r="E87" s="1006"/>
      <c r="F87" s="1007"/>
      <c r="G87" s="1004" t="s">
        <v>578</v>
      </c>
      <c r="H87" s="574"/>
      <c r="I87" s="574"/>
      <c r="K87" s="194"/>
      <c r="L87" s="173"/>
      <c r="M87" s="196" t="s">
        <v>47</v>
      </c>
      <c r="N87" s="197"/>
      <c r="O87" s="198" t="s">
        <v>48</v>
      </c>
      <c r="P87" s="199">
        <f t="shared" ref="P87:Q97" si="28">+A87</f>
        <v>11422</v>
      </c>
      <c r="Q87" s="200">
        <f t="shared" si="28"/>
        <v>11422</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005"/>
      <c r="B88" s="1006"/>
      <c r="C88" s="1006"/>
      <c r="D88" s="1006"/>
      <c r="E88" s="1006"/>
      <c r="F88" s="1007"/>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'Ｈ２５（2013）'!E148</f>
        <v>0</v>
      </c>
    </row>
    <row r="89" spans="1:38" ht="14.45" customHeight="1" x14ac:dyDescent="0.15">
      <c r="A89" s="1005"/>
      <c r="B89" s="1006"/>
      <c r="C89" s="1006"/>
      <c r="D89" s="1006"/>
      <c r="E89" s="1006"/>
      <c r="F89" s="1007"/>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'Ｈ２５（2013）'!E149</f>
        <v>0</v>
      </c>
    </row>
    <row r="90" spans="1:38" ht="14.45" customHeight="1" x14ac:dyDescent="0.15">
      <c r="A90" s="1005"/>
      <c r="B90" s="1006"/>
      <c r="C90" s="1006"/>
      <c r="D90" s="1006"/>
      <c r="E90" s="1006"/>
      <c r="F90" s="1007"/>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005"/>
      <c r="B91" s="1006"/>
      <c r="C91" s="1006"/>
      <c r="D91" s="1006"/>
      <c r="E91" s="1006"/>
      <c r="F91" s="1007"/>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005"/>
      <c r="B92" s="1006"/>
      <c r="C92" s="1006"/>
      <c r="D92" s="1006"/>
      <c r="E92" s="1006"/>
      <c r="F92" s="1007"/>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'Ｈ２５（2013）'!E150</f>
        <v>0</v>
      </c>
    </row>
    <row r="93" spans="1:38" ht="14.45" customHeight="1" x14ac:dyDescent="0.15">
      <c r="A93" s="1005"/>
      <c r="B93" s="1006"/>
      <c r="C93" s="1006"/>
      <c r="D93" s="1006"/>
      <c r="E93" s="1006"/>
      <c r="F93" s="1007"/>
      <c r="G93" s="1004" t="s">
        <v>587</v>
      </c>
      <c r="H93" s="574"/>
      <c r="I93" s="574"/>
      <c r="K93" s="194"/>
      <c r="L93" s="195"/>
      <c r="M93" s="173" t="s">
        <v>60</v>
      </c>
      <c r="N93" s="197"/>
      <c r="O93" s="198" t="s">
        <v>61</v>
      </c>
      <c r="P93" s="199">
        <f t="shared" si="28"/>
        <v>0</v>
      </c>
      <c r="Q93" s="200">
        <f t="shared" si="28"/>
        <v>0</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'Ｈ２５（2013）'!E151</f>
        <v>0</v>
      </c>
    </row>
    <row r="94" spans="1:38" ht="14.45" customHeight="1" x14ac:dyDescent="0.15">
      <c r="A94" s="1005"/>
      <c r="B94" s="1006"/>
      <c r="C94" s="1006"/>
      <c r="D94" s="1006"/>
      <c r="E94" s="1006"/>
      <c r="F94" s="1007"/>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'Ｈ２５（2013）'!E152</f>
        <v>0</v>
      </c>
    </row>
    <row r="95" spans="1:38" ht="14.45" customHeight="1" x14ac:dyDescent="0.15">
      <c r="A95" s="1005"/>
      <c r="B95" s="1006"/>
      <c r="C95" s="1006"/>
      <c r="D95" s="1006"/>
      <c r="E95" s="1006"/>
      <c r="F95" s="1007"/>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'Ｈ２５（2013）'!E153</f>
        <v>0</v>
      </c>
    </row>
    <row r="96" spans="1:38" ht="14.45" customHeight="1" x14ac:dyDescent="0.15">
      <c r="A96" s="1005"/>
      <c r="B96" s="1006"/>
      <c r="C96" s="1006"/>
      <c r="D96" s="1006"/>
      <c r="E96" s="1006"/>
      <c r="F96" s="1007"/>
      <c r="G96" s="1004" t="s">
        <v>592</v>
      </c>
      <c r="H96" s="574"/>
      <c r="I96" s="574"/>
      <c r="K96" s="194" t="s">
        <v>38</v>
      </c>
      <c r="L96" s="195"/>
      <c r="M96" s="195"/>
      <c r="N96" s="196" t="s">
        <v>66</v>
      </c>
      <c r="O96" s="198" t="s">
        <v>67</v>
      </c>
      <c r="P96" s="199">
        <f t="shared" si="28"/>
        <v>0</v>
      </c>
      <c r="Q96" s="200">
        <f t="shared" si="28"/>
        <v>0</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'Ｈ２５（2013）'!E154</f>
        <v>0</v>
      </c>
    </row>
    <row r="97" spans="1:38" ht="14.45" customHeight="1" x14ac:dyDescent="0.15">
      <c r="A97" s="1005"/>
      <c r="B97" s="1006"/>
      <c r="C97" s="1006"/>
      <c r="D97" s="1006"/>
      <c r="E97" s="1006"/>
      <c r="F97" s="1007"/>
      <c r="G97" s="1004" t="s">
        <v>594</v>
      </c>
      <c r="H97" s="574"/>
      <c r="I97" s="574"/>
      <c r="K97" s="194"/>
      <c r="L97" s="195"/>
      <c r="M97" s="195"/>
      <c r="N97" s="196" t="s">
        <v>150</v>
      </c>
      <c r="O97" s="198" t="s">
        <v>69</v>
      </c>
      <c r="P97" s="199">
        <f t="shared" si="28"/>
        <v>0</v>
      </c>
      <c r="Q97" s="200">
        <f t="shared" si="28"/>
        <v>0</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005"/>
      <c r="B98" s="1006"/>
      <c r="C98" s="1006"/>
      <c r="D98" s="1006"/>
      <c r="E98" s="1006"/>
      <c r="F98" s="1007"/>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'Ｈ２５（2013）'!E155</f>
        <v>0</v>
      </c>
    </row>
    <row r="99" spans="1:38" ht="14.45" customHeight="1" x14ac:dyDescent="0.15">
      <c r="A99" s="1005"/>
      <c r="B99" s="1006"/>
      <c r="C99" s="1006"/>
      <c r="D99" s="1006"/>
      <c r="E99" s="1006"/>
      <c r="F99" s="1007"/>
      <c r="G99" s="1004" t="s">
        <v>598</v>
      </c>
      <c r="H99" s="574"/>
      <c r="I99" s="574"/>
      <c r="K99" s="222" t="s">
        <v>134</v>
      </c>
      <c r="L99" s="195"/>
      <c r="M99" s="196" t="s">
        <v>70</v>
      </c>
      <c r="N99" s="197"/>
      <c r="O99" s="198" t="s">
        <v>71</v>
      </c>
      <c r="P99" s="199">
        <f t="shared" ref="P99:Q103" si="35">+A98</f>
        <v>0</v>
      </c>
      <c r="Q99" s="200">
        <f t="shared" si="35"/>
        <v>0</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'Ｈ２５（2013）'!E156</f>
        <v>0</v>
      </c>
    </row>
    <row r="100" spans="1:38" ht="14.45" customHeight="1" x14ac:dyDescent="0.15">
      <c r="A100" s="1005"/>
      <c r="B100" s="1006"/>
      <c r="C100" s="1006"/>
      <c r="D100" s="1006"/>
      <c r="E100" s="1006"/>
      <c r="F100" s="1007"/>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005"/>
      <c r="B101" s="1006"/>
      <c r="C101" s="1006"/>
      <c r="D101" s="1006"/>
      <c r="E101" s="1006"/>
      <c r="F101" s="1007"/>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'Ｈ２５（2013）'!E157</f>
        <v>0</v>
      </c>
    </row>
    <row r="102" spans="1:38" ht="14.45" customHeight="1" x14ac:dyDescent="0.15">
      <c r="A102" s="1005"/>
      <c r="B102" s="1006"/>
      <c r="C102" s="1006"/>
      <c r="D102" s="1006"/>
      <c r="E102" s="1006"/>
      <c r="F102" s="1007"/>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201">
        <v>6874</v>
      </c>
      <c r="B103" s="1202">
        <v>6874</v>
      </c>
      <c r="C103" s="1006"/>
      <c r="D103" s="1006"/>
      <c r="E103" s="1006"/>
      <c r="F103" s="1007"/>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005"/>
      <c r="B104" s="1006"/>
      <c r="C104" s="1006"/>
      <c r="D104" s="1006"/>
      <c r="E104" s="1006"/>
      <c r="F104" s="1007"/>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'Ｈ２５（2013）'!E158</f>
        <v>0</v>
      </c>
    </row>
    <row r="105" spans="1:38" ht="14.45" customHeight="1" x14ac:dyDescent="0.15">
      <c r="A105" s="1005"/>
      <c r="B105" s="1006"/>
      <c r="C105" s="1006"/>
      <c r="D105" s="1006"/>
      <c r="E105" s="1006"/>
      <c r="F105" s="1007"/>
      <c r="G105" s="1004" t="s">
        <v>461</v>
      </c>
      <c r="H105" s="574"/>
      <c r="I105" s="574"/>
      <c r="K105" s="194"/>
      <c r="L105" s="169"/>
      <c r="M105" s="196" t="s">
        <v>88</v>
      </c>
      <c r="N105" s="197"/>
      <c r="O105" s="198" t="s">
        <v>109</v>
      </c>
      <c r="P105" s="199">
        <f t="shared" ref="P105:Q114" si="37">+A104</f>
        <v>0</v>
      </c>
      <c r="Q105" s="200">
        <f t="shared" si="37"/>
        <v>0</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'Ｈ２５（2013）'!E159</f>
        <v>0</v>
      </c>
    </row>
    <row r="106" spans="1:38" ht="14.45" customHeight="1" x14ac:dyDescent="0.15">
      <c r="A106" s="1005"/>
      <c r="B106" s="1006"/>
      <c r="C106" s="1006"/>
      <c r="D106" s="1006"/>
      <c r="E106" s="1006"/>
      <c r="F106" s="1007"/>
      <c r="G106" s="1004" t="s">
        <v>605</v>
      </c>
      <c r="H106" s="574"/>
      <c r="I106" s="574"/>
      <c r="K106" s="194"/>
      <c r="L106" s="176" t="s">
        <v>91</v>
      </c>
      <c r="M106" s="196" t="s">
        <v>89</v>
      </c>
      <c r="N106" s="197"/>
      <c r="O106" s="198" t="s">
        <v>110</v>
      </c>
      <c r="P106" s="199">
        <f t="shared" si="37"/>
        <v>0</v>
      </c>
      <c r="Q106" s="200">
        <f t="shared" si="37"/>
        <v>0</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005"/>
      <c r="B107" s="1006"/>
      <c r="C107" s="1006"/>
      <c r="D107" s="1006"/>
      <c r="E107" s="1006"/>
      <c r="F107" s="1007"/>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'Ｈ２５（2013）'!E160</f>
        <v>0</v>
      </c>
    </row>
    <row r="108" spans="1:38" ht="14.45" customHeight="1" x14ac:dyDescent="0.15">
      <c r="A108" s="1005"/>
      <c r="B108" s="1006"/>
      <c r="C108" s="1006"/>
      <c r="D108" s="1006"/>
      <c r="E108" s="1006"/>
      <c r="F108" s="1007"/>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005"/>
      <c r="B109" s="1006"/>
      <c r="C109" s="1006"/>
      <c r="D109" s="1006"/>
      <c r="E109" s="1006"/>
      <c r="F109" s="1007"/>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005"/>
      <c r="B110" s="1006"/>
      <c r="C110" s="1006"/>
      <c r="D110" s="1006"/>
      <c r="E110" s="1006"/>
      <c r="F110" s="1007"/>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005"/>
      <c r="B111" s="1006"/>
      <c r="C111" s="1006"/>
      <c r="D111" s="1006"/>
      <c r="E111" s="1006"/>
      <c r="F111" s="1007"/>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201">
        <v>6874</v>
      </c>
      <c r="B112" s="1202">
        <v>6874</v>
      </c>
      <c r="C112" s="1006"/>
      <c r="D112" s="1006"/>
      <c r="E112" s="1006"/>
      <c r="F112" s="1007"/>
      <c r="G112" s="1004" t="s">
        <v>612</v>
      </c>
      <c r="H112" s="574"/>
      <c r="I112" s="574"/>
      <c r="K112" s="194"/>
      <c r="L112" s="176" t="s">
        <v>41</v>
      </c>
      <c r="M112" s="196" t="s">
        <v>108</v>
      </c>
      <c r="N112" s="197"/>
      <c r="O112" s="198" t="s">
        <v>116</v>
      </c>
      <c r="P112" s="199">
        <f t="shared" si="37"/>
        <v>0</v>
      </c>
      <c r="Q112" s="200">
        <f t="shared" si="37"/>
        <v>0</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008"/>
      <c r="B113" s="1009"/>
      <c r="C113" s="1009"/>
      <c r="D113" s="1009"/>
      <c r="E113" s="1009"/>
      <c r="F113" s="1010"/>
      <c r="G113" s="1004" t="s">
        <v>613</v>
      </c>
      <c r="H113" s="574"/>
      <c r="I113" s="574"/>
      <c r="K113" s="194"/>
      <c r="L113" s="216"/>
      <c r="M113" s="196" t="s">
        <v>13</v>
      </c>
      <c r="N113" s="197"/>
      <c r="O113" s="198" t="s">
        <v>117</v>
      </c>
      <c r="P113" s="199">
        <f t="shared" si="37"/>
        <v>6874</v>
      </c>
      <c r="Q113" s="200">
        <f t="shared" si="37"/>
        <v>6874</v>
      </c>
      <c r="R113" s="220"/>
      <c r="S113" s="262">
        <f t="shared" si="38"/>
        <v>0</v>
      </c>
      <c r="T113" s="263">
        <f t="shared" si="39"/>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'Ｈ２５（2013）'!E161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340697</v>
      </c>
      <c r="Q115" s="316">
        <f>SUM(Q62:Q114)-Q63-Q64-Q66-Q67-Q69-Q70-Q71-Q84-Q85-Q86-Q94-Q95-Q96-Q97-Q98-Q103-Q104</f>
        <v>340697</v>
      </c>
      <c r="R115" s="316"/>
      <c r="S115" s="317">
        <f>SUM(S62:S114)-S63-S64-S66-S67-S69-S70-S71-S84-S85-S86-S94-S95-S96-S97-S98-S103-S104</f>
        <v>0</v>
      </c>
      <c r="T115" s="318">
        <f>SUM(T62:T114)-T63-T64-T66-T67-T69-T70-T71-T84-T85-T86-T94-T95-T96-T97-T98-T103-T104</f>
        <v>188100</v>
      </c>
      <c r="U115" s="319"/>
      <c r="V115" s="312" t="s">
        <v>82</v>
      </c>
      <c r="W115" s="313"/>
      <c r="X115" s="313"/>
      <c r="Y115" s="314"/>
      <c r="Z115" s="320">
        <f>Z64+Z67+Z73+Z74+Z75+Z86+Z88+Z89+Z92+Z93+Z99+Z101+Z104+Z105+Z114</f>
        <v>154206</v>
      </c>
      <c r="AA115" s="321">
        <f>AA64+AA67+AA73+AA74+AA75+AA86+AA88+AA89+AA92+AA93+AA99+AA101+AA104+AA105+AA114</f>
        <v>0</v>
      </c>
      <c r="AB115" s="322"/>
      <c r="AC115" s="323">
        <f>AC64+AC67+AC73+AC74+AC75+AC86+AC88+AC89+AC92+AC93+AC99+AC101+AC104+AC105+AC114</f>
        <v>8100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1093">
        <f>AL64+AL67+AL73+AL74+AL75+AL86+AL88+AL89+AL92+AL93+AL99+AL101+AL104+AL105+AL114</f>
        <v>0</v>
      </c>
    </row>
    <row r="116" spans="1:38" ht="14.45" customHeight="1" thickTop="1" x14ac:dyDescent="0.15">
      <c r="A116" s="1198">
        <v>154206</v>
      </c>
      <c r="B116" s="1002"/>
      <c r="C116" s="1002"/>
      <c r="D116" s="1002"/>
      <c r="E116" s="1200">
        <v>8100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c r="B117" s="1205"/>
      <c r="C117" s="1205"/>
      <c r="D117" s="1205"/>
      <c r="E117" s="1206"/>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c r="B118" s="1205"/>
      <c r="C118" s="1205"/>
      <c r="D118" s="1205"/>
      <c r="E118" s="1206"/>
      <c r="F118" s="875" t="s">
        <v>1153</v>
      </c>
      <c r="G118" s="1174"/>
      <c r="H118" s="1174"/>
      <c r="I118" s="1174"/>
      <c r="K118" s="159" t="s">
        <v>726</v>
      </c>
      <c r="L118" s="334"/>
      <c r="M118" s="334"/>
      <c r="N118" s="334"/>
      <c r="O118" s="335"/>
      <c r="P118" s="336"/>
      <c r="Q118" s="336"/>
      <c r="R118" s="1080" t="s">
        <v>1190</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c r="B119" s="1205"/>
      <c r="C119" s="1205"/>
      <c r="D119" s="1205"/>
      <c r="E119" s="1206"/>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c r="B120" s="1205"/>
      <c r="C120" s="1205"/>
      <c r="D120" s="1205"/>
      <c r="E120" s="1206"/>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07">
        <v>100835</v>
      </c>
      <c r="B121" s="1205"/>
      <c r="C121" s="1205"/>
      <c r="D121" s="1205"/>
      <c r="E121" s="1208">
        <v>8100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7">
        <v>56216</v>
      </c>
      <c r="B122" s="1205"/>
      <c r="C122" s="1205"/>
      <c r="D122" s="1205"/>
      <c r="E122" s="1206"/>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c r="B123" s="1006"/>
      <c r="C123" s="1006"/>
      <c r="D123" s="1006"/>
      <c r="E123" s="1007"/>
      <c r="F123" s="875" t="s">
        <v>1158</v>
      </c>
      <c r="K123" s="183"/>
      <c r="L123" s="184" t="s">
        <v>8</v>
      </c>
      <c r="M123" s="185"/>
      <c r="N123" s="185"/>
      <c r="O123" s="186"/>
      <c r="P123" s="360">
        <f t="shared" ref="P123:T138" si="40">P8+P62</f>
        <v>177083</v>
      </c>
      <c r="Q123" s="254">
        <f t="shared" si="40"/>
        <v>177083</v>
      </c>
      <c r="R123" s="254">
        <f t="shared" si="40"/>
        <v>0</v>
      </c>
      <c r="S123" s="329">
        <f t="shared" si="40"/>
        <v>0</v>
      </c>
      <c r="T123" s="361">
        <f t="shared" si="40"/>
        <v>143700</v>
      </c>
      <c r="U123" s="190"/>
      <c r="V123" s="184" t="s">
        <v>8</v>
      </c>
      <c r="W123" s="185"/>
      <c r="X123" s="185"/>
      <c r="Y123" s="186"/>
      <c r="Z123" s="362">
        <f t="shared" ref="Z123:AC126" si="41">Z8</f>
        <v>561554</v>
      </c>
      <c r="AA123" s="363">
        <f t="shared" si="41"/>
        <v>0</v>
      </c>
      <c r="AB123" s="549">
        <f t="shared" si="41"/>
        <v>0</v>
      </c>
      <c r="AC123" s="364">
        <f t="shared" si="41"/>
        <v>0</v>
      </c>
      <c r="AD123" s="371"/>
      <c r="AE123" s="183"/>
      <c r="AF123" s="184" t="s">
        <v>8</v>
      </c>
      <c r="AG123" s="185"/>
      <c r="AH123" s="185"/>
      <c r="AI123" s="360">
        <f t="shared" ref="AI123:AI176" si="42">Q123-Z123</f>
        <v>-384471</v>
      </c>
      <c r="AJ123" s="254">
        <f>SUM(AJ124:AJ125)</f>
        <v>0</v>
      </c>
      <c r="AK123" s="365">
        <f>SUM(AK124:AK125)</f>
        <v>0</v>
      </c>
    </row>
    <row r="124" spans="1:38" ht="14.45" customHeight="1" x14ac:dyDescent="0.15">
      <c r="A124" s="1005"/>
      <c r="B124" s="1006"/>
      <c r="C124" s="1006"/>
      <c r="D124" s="1006"/>
      <c r="E124" s="1007"/>
      <c r="F124" s="875" t="s">
        <v>1159</v>
      </c>
      <c r="K124" s="194"/>
      <c r="L124" s="195"/>
      <c r="M124" s="196" t="s">
        <v>146</v>
      </c>
      <c r="N124" s="197"/>
      <c r="O124" s="198"/>
      <c r="P124" s="219">
        <f t="shared" si="40"/>
        <v>143798</v>
      </c>
      <c r="Q124" s="220">
        <f t="shared" si="40"/>
        <v>143798</v>
      </c>
      <c r="R124" s="220">
        <f t="shared" si="40"/>
        <v>0</v>
      </c>
      <c r="S124" s="221">
        <f t="shared" si="40"/>
        <v>0</v>
      </c>
      <c r="T124" s="270">
        <f t="shared" si="40"/>
        <v>143700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143798</v>
      </c>
      <c r="AJ124" s="220">
        <f>IF($P124-$Z124=0,0,ROUND((R124-AA124)*$AI124/($P124-$Z124),0))</f>
        <v>0</v>
      </c>
      <c r="AK124" s="366">
        <f>IF(P124-Z124=0,0,ROUND((S124-AB124)*AI124/(P124-Z124),0))</f>
        <v>0</v>
      </c>
    </row>
    <row r="125" spans="1:38" ht="14.45" customHeight="1" x14ac:dyDescent="0.15">
      <c r="A125" s="1005"/>
      <c r="B125" s="1006"/>
      <c r="C125" s="1006"/>
      <c r="D125" s="1006"/>
      <c r="E125" s="1007"/>
      <c r="F125" s="875" t="s">
        <v>559</v>
      </c>
      <c r="K125" s="194"/>
      <c r="L125" s="195"/>
      <c r="M125" s="196" t="s">
        <v>13</v>
      </c>
      <c r="N125" s="167"/>
      <c r="O125" s="207"/>
      <c r="P125" s="219">
        <f t="shared" si="40"/>
        <v>33285</v>
      </c>
      <c r="Q125" s="220">
        <f t="shared" si="40"/>
        <v>33285</v>
      </c>
      <c r="R125" s="220">
        <f t="shared" si="40"/>
        <v>0</v>
      </c>
      <c r="S125" s="221">
        <f t="shared" si="40"/>
        <v>0</v>
      </c>
      <c r="T125" s="270">
        <f t="shared" si="40"/>
        <v>0</v>
      </c>
      <c r="U125" s="202"/>
      <c r="V125" s="195"/>
      <c r="W125" s="196" t="s">
        <v>13</v>
      </c>
      <c r="X125" s="167"/>
      <c r="Y125" s="207"/>
      <c r="Z125" s="219">
        <f t="shared" si="41"/>
        <v>561554</v>
      </c>
      <c r="AA125" s="220">
        <f t="shared" si="41"/>
        <v>0</v>
      </c>
      <c r="AB125" s="292">
        <f t="shared" si="41"/>
        <v>0</v>
      </c>
      <c r="AC125" s="366">
        <f t="shared" si="41"/>
        <v>0</v>
      </c>
      <c r="AD125" s="371"/>
      <c r="AE125" s="194"/>
      <c r="AF125" s="195"/>
      <c r="AG125" s="196" t="s">
        <v>13</v>
      </c>
      <c r="AH125" s="167"/>
      <c r="AI125" s="219">
        <f>Q125-Z125</f>
        <v>-528269</v>
      </c>
      <c r="AJ125" s="220">
        <f>IF($P125-$Z125=0,0,ROUND((R125-AA125)*$AI125/($P125-$Z125),0))</f>
        <v>0</v>
      </c>
      <c r="AK125" s="366">
        <f>IF(P125-Z125=0,0,ROUND((S125-AB125)*AI125/(P125-Z125),0))</f>
        <v>0</v>
      </c>
    </row>
    <row r="126" spans="1:38" ht="14.45" customHeight="1" x14ac:dyDescent="0.15">
      <c r="A126" s="1005"/>
      <c r="B126" s="1006"/>
      <c r="C126" s="1006"/>
      <c r="D126" s="1006"/>
      <c r="E126" s="1007"/>
      <c r="F126" s="875" t="s">
        <v>560</v>
      </c>
      <c r="K126" s="194" t="s">
        <v>4</v>
      </c>
      <c r="L126" s="173" t="s">
        <v>14</v>
      </c>
      <c r="M126" s="170"/>
      <c r="N126" s="170"/>
      <c r="O126" s="211"/>
      <c r="P126" s="219">
        <f t="shared" si="40"/>
        <v>0</v>
      </c>
      <c r="Q126" s="220">
        <f t="shared" si="40"/>
        <v>0</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0</v>
      </c>
      <c r="AJ126" s="220">
        <f>SUM(AJ127:AJ128)</f>
        <v>0</v>
      </c>
      <c r="AK126" s="366">
        <f>SUM(AK127:AK128)</f>
        <v>0</v>
      </c>
    </row>
    <row r="127" spans="1:38" ht="14.45" customHeight="1" x14ac:dyDescent="0.15">
      <c r="A127" s="1005"/>
      <c r="B127" s="1006"/>
      <c r="C127" s="1006"/>
      <c r="D127" s="1006"/>
      <c r="E127" s="1007"/>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c r="B128" s="1006"/>
      <c r="C128" s="1006"/>
      <c r="D128" s="1006"/>
      <c r="E128" s="1007"/>
      <c r="F128" s="875" t="s">
        <v>1160</v>
      </c>
      <c r="K128" s="194"/>
      <c r="L128" s="216"/>
      <c r="M128" s="196" t="s">
        <v>13</v>
      </c>
      <c r="N128" s="217"/>
      <c r="O128" s="218"/>
      <c r="P128" s="219">
        <f t="shared" si="40"/>
        <v>0</v>
      </c>
      <c r="Q128" s="220">
        <f t="shared" si="40"/>
        <v>0</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0</v>
      </c>
      <c r="AJ128" s="220">
        <f>IF($P128-$Z128=0,0,ROUND((R128-AA128)*$AI128/($P128-$Z128),0))</f>
        <v>0</v>
      </c>
      <c r="AK128" s="366">
        <f>IF(P128-Z128=0,0,ROUND((S128-AB128)*AI128/(P128-Z128),0))</f>
        <v>0</v>
      </c>
    </row>
    <row r="129" spans="1:37" ht="14.45" customHeight="1" x14ac:dyDescent="0.15">
      <c r="A129" s="1005"/>
      <c r="B129" s="1006"/>
      <c r="C129" s="1006"/>
      <c r="D129" s="1006"/>
      <c r="E129" s="1007"/>
      <c r="F129" s="875" t="s">
        <v>562</v>
      </c>
      <c r="K129" s="194" t="s">
        <v>4</v>
      </c>
      <c r="L129" s="169"/>
      <c r="M129" s="195" t="s">
        <v>94</v>
      </c>
      <c r="N129" s="197"/>
      <c r="O129" s="198"/>
      <c r="P129" s="219">
        <f t="shared" si="40"/>
        <v>2731</v>
      </c>
      <c r="Q129" s="220">
        <f t="shared" si="40"/>
        <v>2731</v>
      </c>
      <c r="R129" s="220">
        <f t="shared" si="40"/>
        <v>1459</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2731</v>
      </c>
      <c r="AJ129" s="220">
        <f>SUM(AJ130:AJ132)</f>
        <v>1459</v>
      </c>
      <c r="AK129" s="366">
        <f>SUM(AK130:AK132)</f>
        <v>0</v>
      </c>
    </row>
    <row r="130" spans="1:37" ht="14.45" customHeight="1" x14ac:dyDescent="0.15">
      <c r="A130" s="1005"/>
      <c r="B130" s="1006"/>
      <c r="C130" s="1006"/>
      <c r="D130" s="1006"/>
      <c r="E130" s="1007"/>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c r="B131" s="1006"/>
      <c r="C131" s="1006"/>
      <c r="D131" s="1006"/>
      <c r="E131" s="1007"/>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c r="B132" s="1006"/>
      <c r="C132" s="1006"/>
      <c r="D132" s="1006"/>
      <c r="E132" s="1007"/>
      <c r="F132" s="875" t="s">
        <v>569</v>
      </c>
      <c r="K132" s="194"/>
      <c r="L132" s="176" t="s">
        <v>41</v>
      </c>
      <c r="M132" s="216"/>
      <c r="N132" s="196" t="s">
        <v>13</v>
      </c>
      <c r="O132" s="198"/>
      <c r="P132" s="219">
        <f t="shared" si="40"/>
        <v>2731</v>
      </c>
      <c r="Q132" s="220">
        <f t="shared" si="40"/>
        <v>2731</v>
      </c>
      <c r="R132" s="220">
        <f t="shared" si="40"/>
        <v>1459</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2731</v>
      </c>
      <c r="AJ132" s="220">
        <f t="shared" si="44"/>
        <v>1459</v>
      </c>
      <c r="AK132" s="366">
        <f t="shared" si="45"/>
        <v>0</v>
      </c>
    </row>
    <row r="133" spans="1:37" ht="14.45" customHeight="1" x14ac:dyDescent="0.15">
      <c r="A133" s="1005"/>
      <c r="B133" s="1006"/>
      <c r="C133" s="1006"/>
      <c r="D133" s="1006"/>
      <c r="E133" s="1007"/>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c r="B134" s="1006"/>
      <c r="C134" s="1006"/>
      <c r="D134" s="1006"/>
      <c r="E134" s="1007"/>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c r="B135" s="1006"/>
      <c r="C135" s="1006"/>
      <c r="D135" s="1006"/>
      <c r="E135" s="1007"/>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201">
        <v>53371</v>
      </c>
      <c r="B136" s="1006"/>
      <c r="C136" s="1006"/>
      <c r="D136" s="1006"/>
      <c r="E136" s="1007"/>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c r="B137" s="1006"/>
      <c r="C137" s="1006"/>
      <c r="D137" s="1006"/>
      <c r="E137" s="1007"/>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IF(ISERROR(Z$28*(Q137/(Q$136+Q$137+Q$138+Q$139+Q$141+Q$142+Q$143))),0,ROUND(Z$28*(Q137/(Q$136+Q$137+Q$138+Q$139+Q$141+Q$142+Q$143)),0))</f>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c r="B138" s="1006"/>
      <c r="C138" s="1006"/>
      <c r="D138" s="1006"/>
      <c r="E138" s="1007"/>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c r="B139" s="1006"/>
      <c r="C139" s="1006"/>
      <c r="D139" s="1006"/>
      <c r="E139" s="1007"/>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c r="B140" s="1006"/>
      <c r="C140" s="1006"/>
      <c r="D140" s="1006"/>
      <c r="E140" s="1007"/>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c r="B141" s="1006"/>
      <c r="C141" s="1006"/>
      <c r="D141" s="1006"/>
      <c r="E141" s="1007"/>
      <c r="F141" s="875" t="s">
        <v>578</v>
      </c>
      <c r="K141" s="194"/>
      <c r="L141" s="195" t="s">
        <v>38</v>
      </c>
      <c r="M141" s="196" t="s">
        <v>149</v>
      </c>
      <c r="N141" s="197"/>
      <c r="O141" s="198"/>
      <c r="P141" s="219">
        <f t="shared" si="48"/>
        <v>95270</v>
      </c>
      <c r="Q141" s="220">
        <f t="shared" si="48"/>
        <v>95270</v>
      </c>
      <c r="R141" s="220">
        <f t="shared" si="48"/>
        <v>0</v>
      </c>
      <c r="S141" s="221">
        <f t="shared" si="48"/>
        <v>0</v>
      </c>
      <c r="T141" s="270">
        <f t="shared" si="48"/>
        <v>44400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95270</v>
      </c>
      <c r="AJ141" s="220">
        <f t="shared" si="44"/>
        <v>0</v>
      </c>
      <c r="AK141" s="366">
        <f t="shared" si="45"/>
        <v>0</v>
      </c>
    </row>
    <row r="142" spans="1:37" ht="14.45" customHeight="1" x14ac:dyDescent="0.15">
      <c r="A142" s="1005"/>
      <c r="B142" s="1006"/>
      <c r="C142" s="1006"/>
      <c r="D142" s="1006"/>
      <c r="E142" s="1007"/>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c r="B143" s="1006"/>
      <c r="C143" s="1006"/>
      <c r="D143" s="1006"/>
      <c r="E143" s="1007"/>
      <c r="F143" s="875" t="s">
        <v>582</v>
      </c>
      <c r="K143" s="194"/>
      <c r="L143" s="216"/>
      <c r="M143" s="196" t="s">
        <v>13</v>
      </c>
      <c r="N143" s="197"/>
      <c r="O143" s="198"/>
      <c r="P143" s="219">
        <f t="shared" si="48"/>
        <v>0</v>
      </c>
      <c r="Q143" s="220">
        <f t="shared" si="48"/>
        <v>0</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0</v>
      </c>
      <c r="AJ143" s="220">
        <f t="shared" si="44"/>
        <v>0</v>
      </c>
      <c r="AK143" s="366">
        <f t="shared" si="45"/>
        <v>0</v>
      </c>
    </row>
    <row r="144" spans="1:37" ht="14.45" customHeight="1" x14ac:dyDescent="0.15">
      <c r="A144" s="1005"/>
      <c r="B144" s="1006"/>
      <c r="C144" s="1006"/>
      <c r="D144" s="1006"/>
      <c r="E144" s="1007"/>
      <c r="F144" s="875" t="s">
        <v>584</v>
      </c>
      <c r="K144" s="194" t="s">
        <v>4</v>
      </c>
      <c r="L144" s="173" t="s">
        <v>45</v>
      </c>
      <c r="M144" s="197"/>
      <c r="N144" s="197"/>
      <c r="O144" s="198"/>
      <c r="P144" s="219">
        <f t="shared" si="48"/>
        <v>50048</v>
      </c>
      <c r="Q144" s="220">
        <f t="shared" si="48"/>
        <v>50048</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50048</v>
      </c>
      <c r="AJ144" s="220">
        <f>SUM(AJ145:AJ147)</f>
        <v>0</v>
      </c>
      <c r="AK144" s="366">
        <f>SUM(AK145:AK147)</f>
        <v>0</v>
      </c>
    </row>
    <row r="145" spans="1:37" ht="14.45" customHeight="1" x14ac:dyDescent="0.15">
      <c r="A145" s="1005"/>
      <c r="B145" s="1006"/>
      <c r="C145" s="1006"/>
      <c r="D145" s="1006"/>
      <c r="E145" s="1007"/>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c r="B146" s="1006"/>
      <c r="C146" s="1006"/>
      <c r="D146" s="1006"/>
      <c r="E146" s="1007"/>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c r="B147" s="1006"/>
      <c r="C147" s="1006"/>
      <c r="D147" s="1006"/>
      <c r="E147" s="1007"/>
      <c r="F147" s="875" t="s">
        <v>587</v>
      </c>
      <c r="K147" s="194" t="s">
        <v>161</v>
      </c>
      <c r="L147" s="195"/>
      <c r="M147" s="196" t="s">
        <v>13</v>
      </c>
      <c r="N147" s="197"/>
      <c r="O147" s="198"/>
      <c r="P147" s="219">
        <f t="shared" si="48"/>
        <v>50048</v>
      </c>
      <c r="Q147" s="220">
        <f t="shared" si="48"/>
        <v>50048</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50048</v>
      </c>
      <c r="AJ147" s="220">
        <f t="shared" si="51"/>
        <v>0</v>
      </c>
      <c r="AK147" s="366">
        <f t="shared" si="52"/>
        <v>0</v>
      </c>
    </row>
    <row r="148" spans="1:37" ht="14.45" customHeight="1" x14ac:dyDescent="0.15">
      <c r="A148" s="1005"/>
      <c r="B148" s="1006"/>
      <c r="C148" s="1006"/>
      <c r="D148" s="1006"/>
      <c r="E148" s="1007"/>
      <c r="F148" s="875" t="s">
        <v>589</v>
      </c>
      <c r="K148" s="194" t="s">
        <v>83</v>
      </c>
      <c r="L148" s="173"/>
      <c r="M148" s="196" t="s">
        <v>47</v>
      </c>
      <c r="N148" s="197"/>
      <c r="O148" s="198"/>
      <c r="P148" s="219">
        <f t="shared" si="48"/>
        <v>11422</v>
      </c>
      <c r="Q148" s="220">
        <f t="shared" si="48"/>
        <v>11422</v>
      </c>
      <c r="R148" s="220">
        <f t="shared" si="48"/>
        <v>0</v>
      </c>
      <c r="S148" s="221">
        <f t="shared" si="48"/>
        <v>0</v>
      </c>
      <c r="T148" s="270">
        <f t="shared" si="4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11422</v>
      </c>
      <c r="AJ148" s="220">
        <f t="shared" si="51"/>
        <v>0</v>
      </c>
      <c r="AK148" s="366">
        <f t="shared" si="52"/>
        <v>0</v>
      </c>
    </row>
    <row r="149" spans="1:37" ht="14.45" customHeight="1" x14ac:dyDescent="0.15">
      <c r="A149" s="1005"/>
      <c r="B149" s="1006"/>
      <c r="C149" s="1006"/>
      <c r="D149" s="1006"/>
      <c r="E149" s="1007"/>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005"/>
      <c r="B150" s="1006"/>
      <c r="C150" s="1006"/>
      <c r="D150" s="1006"/>
      <c r="E150" s="1007"/>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c r="B151" s="1006"/>
      <c r="C151" s="1006"/>
      <c r="D151" s="1006"/>
      <c r="E151" s="1007"/>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c r="B152" s="1006"/>
      <c r="C152" s="1006"/>
      <c r="D152" s="1006"/>
      <c r="E152" s="1007"/>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c r="B153" s="1006"/>
      <c r="C153" s="1006"/>
      <c r="D153" s="1006"/>
      <c r="E153" s="1007"/>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c r="B154" s="1006"/>
      <c r="C154" s="1006"/>
      <c r="D154" s="1006"/>
      <c r="E154" s="1007"/>
      <c r="F154" s="875" t="s">
        <v>599</v>
      </c>
      <c r="K154" s="194"/>
      <c r="L154" s="195"/>
      <c r="M154" s="173" t="s">
        <v>60</v>
      </c>
      <c r="N154" s="197"/>
      <c r="O154" s="198"/>
      <c r="P154" s="219">
        <f t="shared" si="48"/>
        <v>0</v>
      </c>
      <c r="Q154" s="220">
        <f t="shared" si="48"/>
        <v>0</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0</v>
      </c>
      <c r="AJ154" s="220">
        <f>SUM(AJ155:AJ159)</f>
        <v>0</v>
      </c>
      <c r="AK154" s="366">
        <f>SUM(AK155:AK159)</f>
        <v>0</v>
      </c>
    </row>
    <row r="155" spans="1:37" ht="14.45" customHeight="1" x14ac:dyDescent="0.15">
      <c r="A155" s="1005"/>
      <c r="B155" s="1006"/>
      <c r="C155" s="1006"/>
      <c r="D155" s="1006"/>
      <c r="E155" s="1007"/>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c r="B156" s="1006"/>
      <c r="C156" s="1006"/>
      <c r="D156" s="1006"/>
      <c r="E156" s="1007"/>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c r="B157" s="1006"/>
      <c r="C157" s="1006"/>
      <c r="D157" s="1006"/>
      <c r="E157" s="1007"/>
      <c r="F157" s="875" t="s">
        <v>1162</v>
      </c>
      <c r="K157" s="194"/>
      <c r="L157" s="195"/>
      <c r="M157" s="195"/>
      <c r="N157" s="196" t="s">
        <v>66</v>
      </c>
      <c r="O157" s="198"/>
      <c r="P157" s="219">
        <f t="shared" si="55"/>
        <v>0</v>
      </c>
      <c r="Q157" s="220">
        <f t="shared" si="55"/>
        <v>0</v>
      </c>
      <c r="R157" s="220">
        <f t="shared" si="55"/>
        <v>0</v>
      </c>
      <c r="S157" s="221">
        <f t="shared" si="55"/>
        <v>0</v>
      </c>
      <c r="T157" s="270">
        <f t="shared" si="55"/>
        <v>0</v>
      </c>
      <c r="U157" s="202"/>
      <c r="V157" s="195"/>
      <c r="W157" s="195"/>
      <c r="X157" s="196" t="s">
        <v>66</v>
      </c>
      <c r="Y157" s="198"/>
      <c r="Z157" s="219">
        <f>Z42</f>
        <v>0</v>
      </c>
      <c r="AA157" s="220">
        <f t="shared" si="54"/>
        <v>0</v>
      </c>
      <c r="AB157" s="292">
        <f t="shared" si="54"/>
        <v>0</v>
      </c>
      <c r="AC157" s="366">
        <f t="shared" si="54"/>
        <v>0</v>
      </c>
      <c r="AD157" s="371"/>
      <c r="AE157" s="194" t="s">
        <v>171</v>
      </c>
      <c r="AF157" s="195"/>
      <c r="AG157" s="195"/>
      <c r="AH157" s="196" t="s">
        <v>66</v>
      </c>
      <c r="AI157" s="219">
        <f t="shared" si="42"/>
        <v>0</v>
      </c>
      <c r="AJ157" s="220">
        <f t="shared" si="56"/>
        <v>0</v>
      </c>
      <c r="AK157" s="366">
        <f t="shared" si="57"/>
        <v>0</v>
      </c>
    </row>
    <row r="158" spans="1:37" ht="14.45" customHeight="1" x14ac:dyDescent="0.15">
      <c r="A158" s="1005"/>
      <c r="B158" s="1006"/>
      <c r="C158" s="1006"/>
      <c r="D158" s="1006"/>
      <c r="E158" s="1007"/>
      <c r="F158" s="875" t="s">
        <v>602</v>
      </c>
      <c r="K158" s="194"/>
      <c r="L158" s="195"/>
      <c r="M158" s="195"/>
      <c r="N158" s="196" t="s">
        <v>150</v>
      </c>
      <c r="O158" s="198"/>
      <c r="P158" s="219">
        <f t="shared" si="55"/>
        <v>0</v>
      </c>
      <c r="Q158" s="220">
        <f t="shared" si="55"/>
        <v>0</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0</v>
      </c>
      <c r="AJ158" s="220">
        <f t="shared" si="56"/>
        <v>0</v>
      </c>
      <c r="AK158" s="366">
        <f t="shared" si="57"/>
        <v>0</v>
      </c>
    </row>
    <row r="159" spans="1:37" ht="14.45" customHeight="1" x14ac:dyDescent="0.15">
      <c r="A159" s="1005"/>
      <c r="B159" s="1006"/>
      <c r="C159" s="1006"/>
      <c r="D159" s="1006"/>
      <c r="E159" s="1007"/>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c r="B160" s="1006"/>
      <c r="C160" s="1006"/>
      <c r="D160" s="1006"/>
      <c r="E160" s="1007"/>
      <c r="F160" s="875" t="s">
        <v>605</v>
      </c>
      <c r="K160" s="194"/>
      <c r="L160" s="195"/>
      <c r="M160" s="196" t="s">
        <v>70</v>
      </c>
      <c r="N160" s="197"/>
      <c r="O160" s="198"/>
      <c r="P160" s="219">
        <f t="shared" si="55"/>
        <v>7350</v>
      </c>
      <c r="Q160" s="220">
        <f t="shared" si="55"/>
        <v>7350</v>
      </c>
      <c r="R160" s="220">
        <f t="shared" si="55"/>
        <v>3675</v>
      </c>
      <c r="S160" s="221">
        <f t="shared" si="55"/>
        <v>0</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7350</v>
      </c>
      <c r="AJ160" s="220">
        <f t="shared" si="56"/>
        <v>3675</v>
      </c>
      <c r="AK160" s="366">
        <f t="shared" si="57"/>
        <v>0</v>
      </c>
    </row>
    <row r="161" spans="1:37" ht="14.45" customHeight="1" x14ac:dyDescent="0.15">
      <c r="A161" s="1005"/>
      <c r="B161" s="1006"/>
      <c r="C161" s="1006"/>
      <c r="D161" s="1006"/>
      <c r="E161" s="1007"/>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c r="B162" s="1006"/>
      <c r="C162" s="1006"/>
      <c r="D162" s="1006"/>
      <c r="E162" s="1007"/>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c r="B163" s="1006"/>
      <c r="C163" s="1006"/>
      <c r="D163" s="1006"/>
      <c r="E163" s="1007"/>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c r="B164" s="1006"/>
      <c r="C164" s="1006"/>
      <c r="D164" s="1006"/>
      <c r="E164" s="1007"/>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c r="B165" s="1006"/>
      <c r="C165" s="1006"/>
      <c r="D165" s="1006"/>
      <c r="E165" s="1007"/>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c r="B166" s="1006"/>
      <c r="C166" s="1006"/>
      <c r="D166" s="1006"/>
      <c r="E166" s="1007"/>
      <c r="F166" s="875" t="s">
        <v>612</v>
      </c>
      <c r="K166" s="194"/>
      <c r="L166" s="169"/>
      <c r="M166" s="196" t="s">
        <v>88</v>
      </c>
      <c r="N166" s="197"/>
      <c r="O166" s="198"/>
      <c r="P166" s="219">
        <f t="shared" si="55"/>
        <v>0</v>
      </c>
      <c r="Q166" s="220">
        <f t="shared" si="55"/>
        <v>0</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0</v>
      </c>
      <c r="AJ166" s="220">
        <f t="shared" si="58"/>
        <v>0</v>
      </c>
      <c r="AK166" s="366">
        <f t="shared" si="59"/>
        <v>0</v>
      </c>
    </row>
    <row r="167" spans="1:37" ht="14.45" customHeight="1" thickBot="1" x14ac:dyDescent="0.2">
      <c r="A167" s="1008"/>
      <c r="B167" s="1009"/>
      <c r="C167" s="1009"/>
      <c r="D167" s="1009"/>
      <c r="E167" s="1010"/>
      <c r="F167" s="875" t="s">
        <v>613</v>
      </c>
      <c r="K167" s="194"/>
      <c r="L167" s="176" t="s">
        <v>91</v>
      </c>
      <c r="M167" s="196" t="s">
        <v>89</v>
      </c>
      <c r="N167" s="197"/>
      <c r="O167" s="198"/>
      <c r="P167" s="219">
        <f t="shared" si="55"/>
        <v>0</v>
      </c>
      <c r="Q167" s="220">
        <f t="shared" si="55"/>
        <v>0</v>
      </c>
      <c r="R167" s="220">
        <f t="shared" si="55"/>
        <v>0</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0</v>
      </c>
      <c r="AJ167" s="220">
        <f t="shared" si="58"/>
        <v>0</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561554</v>
      </c>
      <c r="B170" s="1002"/>
      <c r="C170" s="1002"/>
      <c r="D170" s="1002"/>
      <c r="E170" s="1003"/>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c r="B171" s="1006"/>
      <c r="C171" s="1006"/>
      <c r="D171" s="1006"/>
      <c r="E171" s="1007"/>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c r="B172" s="1006"/>
      <c r="C172" s="1006"/>
      <c r="D172" s="1006"/>
      <c r="E172" s="1007"/>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c r="B173" s="1006"/>
      <c r="C173" s="1006"/>
      <c r="D173" s="1006"/>
      <c r="E173" s="1007"/>
      <c r="F173" s="875" t="s">
        <v>1154</v>
      </c>
      <c r="K173" s="194"/>
      <c r="L173" s="176" t="s">
        <v>41</v>
      </c>
      <c r="M173" s="196" t="s">
        <v>108</v>
      </c>
      <c r="N173" s="197"/>
      <c r="O173" s="198"/>
      <c r="P173" s="219">
        <f t="shared" si="62"/>
        <v>0</v>
      </c>
      <c r="Q173" s="220">
        <f t="shared" si="62"/>
        <v>0</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0</v>
      </c>
      <c r="AJ173" s="220">
        <f t="shared" si="58"/>
        <v>0</v>
      </c>
      <c r="AK173" s="366">
        <f t="shared" si="59"/>
        <v>0</v>
      </c>
    </row>
    <row r="174" spans="1:37" ht="14.45" customHeight="1" x14ac:dyDescent="0.15">
      <c r="A174" s="1005"/>
      <c r="B174" s="1006"/>
      <c r="C174" s="1006"/>
      <c r="D174" s="1006"/>
      <c r="E174" s="1007"/>
      <c r="F174" s="875" t="s">
        <v>1155</v>
      </c>
      <c r="K174" s="194"/>
      <c r="L174" s="216"/>
      <c r="M174" s="196" t="s">
        <v>13</v>
      </c>
      <c r="N174" s="197"/>
      <c r="O174" s="198"/>
      <c r="P174" s="219">
        <f t="shared" si="62"/>
        <v>6874</v>
      </c>
      <c r="Q174" s="220">
        <f t="shared" si="62"/>
        <v>6874</v>
      </c>
      <c r="R174" s="220">
        <f t="shared" si="62"/>
        <v>0</v>
      </c>
      <c r="S174" s="221">
        <f t="shared" si="62"/>
        <v>0</v>
      </c>
      <c r="T174" s="270">
        <f t="shared" si="6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6874</v>
      </c>
      <c r="AJ174" s="220">
        <f t="shared" si="58"/>
        <v>0</v>
      </c>
      <c r="AK174" s="366">
        <f t="shared" si="59"/>
        <v>0</v>
      </c>
    </row>
    <row r="175" spans="1:37" ht="14.45" customHeight="1" x14ac:dyDescent="0.15">
      <c r="A175" s="1005"/>
      <c r="B175" s="1006"/>
      <c r="C175" s="1006"/>
      <c r="D175" s="1006"/>
      <c r="E175" s="1007"/>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c r="B176" s="1006"/>
      <c r="C176" s="1006"/>
      <c r="D176" s="1006"/>
      <c r="E176" s="1007"/>
      <c r="F176" s="875" t="s">
        <v>1157</v>
      </c>
      <c r="K176" s="311"/>
      <c r="L176" s="312" t="s">
        <v>82</v>
      </c>
      <c r="M176" s="313"/>
      <c r="N176" s="313"/>
      <c r="O176" s="314"/>
      <c r="P176" s="315">
        <f t="shared" si="62"/>
        <v>350778</v>
      </c>
      <c r="Q176" s="316">
        <f t="shared" si="62"/>
        <v>350778</v>
      </c>
      <c r="R176" s="316">
        <f t="shared" si="62"/>
        <v>5134</v>
      </c>
      <c r="S176" s="317">
        <f t="shared" si="62"/>
        <v>0</v>
      </c>
      <c r="T176" s="318">
        <f t="shared" si="62"/>
        <v>188100</v>
      </c>
      <c r="U176" s="367"/>
      <c r="V176" s="312" t="s">
        <v>82</v>
      </c>
      <c r="W176" s="313"/>
      <c r="X176" s="313"/>
      <c r="Y176" s="314"/>
      <c r="Z176" s="315">
        <f>Z61</f>
        <v>561554</v>
      </c>
      <c r="AA176" s="316">
        <f>AA61</f>
        <v>0</v>
      </c>
      <c r="AB176" s="550">
        <f>AB61</f>
        <v>0</v>
      </c>
      <c r="AC176" s="368">
        <f>AC61</f>
        <v>0</v>
      </c>
      <c r="AD176" s="371"/>
      <c r="AE176" s="369"/>
      <c r="AF176" s="312" t="s">
        <v>82</v>
      </c>
      <c r="AG176" s="313"/>
      <c r="AH176" s="313"/>
      <c r="AI176" s="370">
        <f t="shared" si="42"/>
        <v>-210776</v>
      </c>
      <c r="AJ176" s="316">
        <f>SUM(AJ123,AJ126,AJ129,AJ133:AJ144,AJ148:AJ154,AJ160:AJ163,AJ166:AJ175)</f>
        <v>5134</v>
      </c>
      <c r="AK176" s="368">
        <f>SUM(AK123,AK126,AK129,AK133:AK144,AK148:AK154,AK160:AK163,AK166:AK175)</f>
        <v>0</v>
      </c>
    </row>
    <row r="177" spans="1:29" ht="14.45" customHeight="1" thickTop="1" x14ac:dyDescent="0.15">
      <c r="A177" s="1005"/>
      <c r="B177" s="1006"/>
      <c r="C177" s="1006"/>
      <c r="D177" s="1006"/>
      <c r="E177" s="1007"/>
      <c r="F177" s="875" t="s">
        <v>1158</v>
      </c>
      <c r="Z177" s="518"/>
      <c r="AA177" s="371"/>
      <c r="AB177" s="371"/>
      <c r="AC177" s="442"/>
    </row>
    <row r="178" spans="1:29" ht="14.45" customHeight="1" x14ac:dyDescent="0.15">
      <c r="A178" s="1005"/>
      <c r="B178" s="1006"/>
      <c r="C178" s="1006"/>
      <c r="D178" s="1006"/>
      <c r="E178" s="1007"/>
      <c r="F178" s="875" t="s">
        <v>1159</v>
      </c>
      <c r="AC178" s="529"/>
    </row>
    <row r="179" spans="1:29" x14ac:dyDescent="0.15">
      <c r="A179" s="1005"/>
      <c r="B179" s="1006"/>
      <c r="C179" s="1006"/>
      <c r="D179" s="1006"/>
      <c r="E179" s="1007"/>
      <c r="F179" s="875" t="s">
        <v>559</v>
      </c>
      <c r="AC179" s="529"/>
    </row>
    <row r="180" spans="1:29" x14ac:dyDescent="0.15">
      <c r="A180" s="1005"/>
      <c r="B180" s="1006"/>
      <c r="C180" s="1006"/>
      <c r="D180" s="1006"/>
      <c r="E180" s="1007"/>
      <c r="F180" s="875" t="s">
        <v>560</v>
      </c>
      <c r="AC180" s="529"/>
    </row>
    <row r="181" spans="1:29" x14ac:dyDescent="0.15">
      <c r="A181" s="1005"/>
      <c r="B181" s="1006"/>
      <c r="C181" s="1006"/>
      <c r="D181" s="1006"/>
      <c r="E181" s="1007"/>
      <c r="F181" s="875" t="s">
        <v>561</v>
      </c>
      <c r="AC181" s="529"/>
    </row>
    <row r="182" spans="1:29" x14ac:dyDescent="0.15">
      <c r="A182" s="1005"/>
      <c r="B182" s="1006"/>
      <c r="C182" s="1006"/>
      <c r="D182" s="1006"/>
      <c r="E182" s="1007"/>
      <c r="F182" s="875" t="s">
        <v>1160</v>
      </c>
      <c r="AC182" s="529"/>
    </row>
    <row r="183" spans="1:29" x14ac:dyDescent="0.15">
      <c r="A183" s="1005"/>
      <c r="B183" s="1006"/>
      <c r="C183" s="1006"/>
      <c r="D183" s="1006"/>
      <c r="E183" s="1007"/>
      <c r="F183" s="875" t="s">
        <v>562</v>
      </c>
      <c r="AC183" s="529"/>
    </row>
    <row r="184" spans="1:29" x14ac:dyDescent="0.15">
      <c r="A184" s="1005"/>
      <c r="B184" s="1006"/>
      <c r="C184" s="1006"/>
      <c r="D184" s="1006"/>
      <c r="E184" s="1007"/>
      <c r="F184" s="875" t="s">
        <v>565</v>
      </c>
      <c r="AC184" s="529"/>
    </row>
    <row r="185" spans="1:29" x14ac:dyDescent="0.15">
      <c r="A185" s="1005"/>
      <c r="B185" s="1006"/>
      <c r="C185" s="1006"/>
      <c r="D185" s="1006"/>
      <c r="E185" s="1007"/>
      <c r="F185" s="875" t="s">
        <v>567</v>
      </c>
      <c r="AC185" s="529"/>
    </row>
    <row r="186" spans="1:29" x14ac:dyDescent="0.15">
      <c r="A186" s="1005"/>
      <c r="B186" s="1006"/>
      <c r="C186" s="1006"/>
      <c r="D186" s="1006"/>
      <c r="E186" s="1007"/>
      <c r="F186" s="875" t="s">
        <v>569</v>
      </c>
      <c r="AC186" s="529"/>
    </row>
    <row r="187" spans="1:29" x14ac:dyDescent="0.15">
      <c r="A187" s="1005"/>
      <c r="B187" s="1006"/>
      <c r="C187" s="1006"/>
      <c r="D187" s="1006"/>
      <c r="E187" s="1007"/>
      <c r="F187" s="875" t="s">
        <v>570</v>
      </c>
      <c r="AC187" s="529"/>
    </row>
    <row r="188" spans="1:29" x14ac:dyDescent="0.15">
      <c r="A188" s="1005"/>
      <c r="B188" s="1006"/>
      <c r="C188" s="1006"/>
      <c r="D188" s="1006"/>
      <c r="E188" s="1007"/>
      <c r="F188" s="875" t="s">
        <v>572</v>
      </c>
      <c r="AC188" s="529"/>
    </row>
    <row r="189" spans="1:29" x14ac:dyDescent="0.15">
      <c r="A189" s="1005"/>
      <c r="B189" s="1006"/>
      <c r="C189" s="1006"/>
      <c r="D189" s="1006"/>
      <c r="E189" s="1007"/>
      <c r="F189" s="875" t="s">
        <v>573</v>
      </c>
      <c r="AC189" s="529"/>
    </row>
    <row r="190" spans="1:29" x14ac:dyDescent="0.15">
      <c r="A190" s="1005"/>
      <c r="B190" s="1006"/>
      <c r="C190" s="1006"/>
      <c r="D190" s="1006"/>
      <c r="E190" s="1007"/>
      <c r="F190" s="875" t="s">
        <v>460</v>
      </c>
      <c r="AC190" s="529"/>
    </row>
    <row r="191" spans="1:29" x14ac:dyDescent="0.15">
      <c r="A191" s="1005"/>
      <c r="B191" s="1006"/>
      <c r="C191" s="1006"/>
      <c r="D191" s="1006"/>
      <c r="E191" s="1007"/>
      <c r="F191" s="875" t="s">
        <v>575</v>
      </c>
      <c r="AC191" s="529"/>
    </row>
    <row r="192" spans="1:29" x14ac:dyDescent="0.15">
      <c r="A192" s="1005"/>
      <c r="B192" s="1006"/>
      <c r="C192" s="1006"/>
      <c r="D192" s="1006"/>
      <c r="E192" s="1007"/>
      <c r="F192" s="875" t="s">
        <v>576</v>
      </c>
      <c r="AC192" s="529"/>
    </row>
    <row r="193" spans="1:29" x14ac:dyDescent="0.15">
      <c r="A193" s="1005"/>
      <c r="B193" s="1006"/>
      <c r="C193" s="1006"/>
      <c r="D193" s="1006"/>
      <c r="E193" s="1007"/>
      <c r="F193" s="875" t="s">
        <v>577</v>
      </c>
      <c r="AC193" s="529"/>
    </row>
    <row r="194" spans="1:29" x14ac:dyDescent="0.15">
      <c r="A194" s="1005"/>
      <c r="B194" s="1006"/>
      <c r="C194" s="1006"/>
      <c r="D194" s="1006"/>
      <c r="E194" s="1007"/>
      <c r="F194" s="875" t="s">
        <v>1161</v>
      </c>
      <c r="AC194" s="529"/>
    </row>
    <row r="195" spans="1:29" x14ac:dyDescent="0.15">
      <c r="A195" s="1005"/>
      <c r="B195" s="1006"/>
      <c r="C195" s="1006"/>
      <c r="D195" s="1006"/>
      <c r="E195" s="1007"/>
      <c r="F195" s="875" t="s">
        <v>578</v>
      </c>
      <c r="AC195" s="529"/>
    </row>
    <row r="196" spans="1:29" x14ac:dyDescent="0.15">
      <c r="A196" s="1005"/>
      <c r="B196" s="1006"/>
      <c r="C196" s="1006"/>
      <c r="D196" s="1006"/>
      <c r="E196" s="1007"/>
      <c r="F196" s="875" t="s">
        <v>580</v>
      </c>
      <c r="AC196" s="529"/>
    </row>
    <row r="197" spans="1:29" x14ac:dyDescent="0.15">
      <c r="A197" s="1005"/>
      <c r="B197" s="1006"/>
      <c r="C197" s="1006"/>
      <c r="D197" s="1006"/>
      <c r="E197" s="1007"/>
      <c r="F197" s="875" t="s">
        <v>582</v>
      </c>
      <c r="AC197" s="529"/>
    </row>
    <row r="198" spans="1:29" x14ac:dyDescent="0.15">
      <c r="A198" s="1005"/>
      <c r="B198" s="1006"/>
      <c r="C198" s="1006"/>
      <c r="D198" s="1006"/>
      <c r="E198" s="1007"/>
      <c r="F198" s="875" t="s">
        <v>584</v>
      </c>
      <c r="AC198" s="529"/>
    </row>
    <row r="199" spans="1:29" x14ac:dyDescent="0.15">
      <c r="A199" s="1005"/>
      <c r="B199" s="1006"/>
      <c r="C199" s="1006"/>
      <c r="D199" s="1006"/>
      <c r="E199" s="1007"/>
      <c r="F199" s="875" t="s">
        <v>585</v>
      </c>
      <c r="AC199" s="529"/>
    </row>
    <row r="200" spans="1:29" x14ac:dyDescent="0.15">
      <c r="A200" s="1005"/>
      <c r="B200" s="1006"/>
      <c r="C200" s="1006"/>
      <c r="D200" s="1006"/>
      <c r="E200" s="1007"/>
      <c r="F200" s="875" t="s">
        <v>586</v>
      </c>
      <c r="AC200" s="529"/>
    </row>
    <row r="201" spans="1:29" x14ac:dyDescent="0.15">
      <c r="A201" s="1005"/>
      <c r="B201" s="1006"/>
      <c r="C201" s="1006"/>
      <c r="D201" s="1006"/>
      <c r="E201" s="1007"/>
      <c r="F201" s="875" t="s">
        <v>587</v>
      </c>
      <c r="AC201" s="529"/>
    </row>
    <row r="202" spans="1:29" x14ac:dyDescent="0.15">
      <c r="A202" s="1005"/>
      <c r="B202" s="1006"/>
      <c r="C202" s="1006"/>
      <c r="D202" s="1006"/>
      <c r="E202" s="1007"/>
      <c r="F202" s="875" t="s">
        <v>589</v>
      </c>
      <c r="AC202" s="529"/>
    </row>
    <row r="203" spans="1:29" ht="14.25" thickBot="1" x14ac:dyDescent="0.2">
      <c r="A203" s="1008">
        <v>561554</v>
      </c>
      <c r="B203" s="1009"/>
      <c r="C203" s="1009"/>
      <c r="D203" s="1009"/>
      <c r="E203" s="1010"/>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phoneticPr fontId="2"/>
  <pageMargins left="0.47244094488188981" right="0.39370078740157483" top="0.98425196850393704" bottom="0.98425196850393704" header="0.51181102362204722" footer="0.51181102362204722"/>
  <pageSetup paperSize="9" scale="36" fitToHeight="0" orientation="portrait" r:id="rId1"/>
  <headerFooter alignWithMargins="0"/>
  <rowBreaks count="1" manualBreakCount="1">
    <brk id="115"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8"/>
  <sheetViews>
    <sheetView view="pageBreakPreview" topLeftCell="E82" zoomScaleNormal="100" zoomScaleSheetLayoutView="100" workbookViewId="0">
      <selection activeCell="P34" sqref="P34"/>
    </sheetView>
  </sheetViews>
  <sheetFormatPr defaultRowHeight="19.5" customHeight="1" x14ac:dyDescent="0.15"/>
  <cols>
    <col min="1" max="2" width="1.75" style="1" customWidth="1"/>
    <col min="3" max="3" width="28.25" style="1" customWidth="1"/>
    <col min="4" max="6" width="14.25" style="2" customWidth="1"/>
    <col min="7" max="7" width="2.25" style="3" customWidth="1"/>
    <col min="8" max="9" width="1.75" style="3" customWidth="1"/>
    <col min="10" max="10" width="14.375" style="3" customWidth="1"/>
    <col min="11" max="11" width="5.875" style="3" customWidth="1"/>
    <col min="12" max="13" width="7.5" style="3" customWidth="1"/>
    <col min="14" max="14" width="7.5" style="2" customWidth="1"/>
    <col min="15" max="16" width="14.25" style="2" customWidth="1"/>
    <col min="17" max="17" width="2.625" style="1" customWidth="1"/>
    <col min="18" max="18" width="2.375" style="1" customWidth="1"/>
    <col min="19" max="19" width="14.25" style="1" customWidth="1"/>
    <col min="20" max="16384" width="9" style="1"/>
  </cols>
  <sheetData>
    <row r="1" spans="1:21" ht="21" x14ac:dyDescent="0.15">
      <c r="A1" s="1284" t="s">
        <v>278</v>
      </c>
      <c r="B1" s="1284"/>
      <c r="C1" s="1284"/>
      <c r="D1" s="1284"/>
      <c r="E1" s="1284"/>
      <c r="F1" s="1284"/>
      <c r="G1" s="1284"/>
      <c r="H1" s="1284"/>
      <c r="I1" s="1284"/>
      <c r="J1" s="1284"/>
      <c r="K1" s="1284"/>
      <c r="L1" s="1284"/>
      <c r="M1" s="1284"/>
      <c r="N1" s="1284"/>
      <c r="O1" s="1284"/>
      <c r="P1" s="1284"/>
      <c r="Q1" s="1284"/>
    </row>
    <row r="2" spans="1:21" ht="19.5" customHeight="1" x14ac:dyDescent="0.15">
      <c r="A2" s="1285" t="s">
        <v>1268</v>
      </c>
      <c r="B2" s="1285"/>
      <c r="C2" s="1285"/>
      <c r="D2" s="1285"/>
      <c r="E2" s="1285"/>
      <c r="F2" s="1285"/>
      <c r="G2" s="1285"/>
      <c r="H2" s="1285"/>
      <c r="I2" s="1285"/>
      <c r="J2" s="1285"/>
      <c r="K2" s="1285"/>
      <c r="L2" s="1285"/>
      <c r="M2" s="1285"/>
      <c r="N2" s="1285"/>
      <c r="O2" s="1285"/>
      <c r="P2" s="1285"/>
      <c r="Q2" s="1285"/>
    </row>
    <row r="3" spans="1:21" ht="19.5" customHeight="1" thickBot="1" x14ac:dyDescent="0.2">
      <c r="Q3" s="29" t="s">
        <v>277</v>
      </c>
    </row>
    <row r="4" spans="1:21" ht="19.5" customHeight="1" thickBot="1" x14ac:dyDescent="0.2">
      <c r="A4" s="1286" t="s">
        <v>276</v>
      </c>
      <c r="B4" s="1287"/>
      <c r="C4" s="1287"/>
      <c r="D4" s="1287"/>
      <c r="E4" s="1287"/>
      <c r="F4" s="1287"/>
      <c r="G4" s="1288"/>
      <c r="H4" s="1286" t="s">
        <v>275</v>
      </c>
      <c r="I4" s="1287"/>
      <c r="J4" s="1287"/>
      <c r="K4" s="1287"/>
      <c r="L4" s="1287"/>
      <c r="M4" s="1287"/>
      <c r="N4" s="1287"/>
      <c r="O4" s="1287"/>
      <c r="P4" s="1287"/>
      <c r="Q4" s="1287"/>
      <c r="R4" s="1288"/>
    </row>
    <row r="5" spans="1:21" ht="19.5" customHeight="1" x14ac:dyDescent="0.15">
      <c r="A5" s="28" t="s">
        <v>274</v>
      </c>
      <c r="B5" s="9"/>
      <c r="C5" s="9"/>
      <c r="D5" s="10"/>
      <c r="E5" s="10"/>
      <c r="F5" s="10"/>
      <c r="G5" s="23"/>
      <c r="H5" s="26" t="s">
        <v>273</v>
      </c>
      <c r="I5" s="12"/>
      <c r="J5" s="12"/>
      <c r="K5" s="12"/>
      <c r="L5" s="12"/>
      <c r="M5" s="12"/>
      <c r="N5" s="10"/>
      <c r="O5" s="10"/>
      <c r="P5" s="10"/>
      <c r="Q5" s="658"/>
      <c r="R5" s="20"/>
    </row>
    <row r="6" spans="1:21" ht="19.5" customHeight="1" x14ac:dyDescent="0.15">
      <c r="A6" s="25" t="s">
        <v>272</v>
      </c>
      <c r="B6" s="9"/>
      <c r="C6" s="9"/>
      <c r="D6" s="10"/>
      <c r="E6" s="10"/>
      <c r="F6" s="10"/>
      <c r="G6" s="23"/>
      <c r="H6" s="22" t="s">
        <v>271</v>
      </c>
      <c r="I6" s="12"/>
      <c r="J6" s="12"/>
      <c r="K6" s="12"/>
      <c r="L6" s="12"/>
      <c r="M6" s="12"/>
      <c r="N6" s="10"/>
      <c r="O6" s="10"/>
      <c r="P6" s="10"/>
      <c r="Q6" s="9"/>
      <c r="R6" s="20"/>
    </row>
    <row r="7" spans="1:21" ht="19.5" customHeight="1" x14ac:dyDescent="0.15">
      <c r="A7" s="25"/>
      <c r="B7" s="9" t="s">
        <v>270</v>
      </c>
      <c r="C7" s="9"/>
      <c r="D7" s="10"/>
      <c r="E7" s="10"/>
      <c r="F7" s="10"/>
      <c r="G7" s="23"/>
      <c r="H7" s="22"/>
      <c r="I7" s="12" t="s">
        <v>269</v>
      </c>
      <c r="J7" s="12"/>
      <c r="K7" s="12"/>
      <c r="L7" s="12"/>
      <c r="M7" s="12"/>
      <c r="N7" s="10"/>
      <c r="O7" s="653">
        <v>5328851</v>
      </c>
      <c r="P7" s="10"/>
      <c r="Q7" s="9"/>
      <c r="R7" s="20"/>
    </row>
    <row r="8" spans="1:21" ht="19.5" customHeight="1" x14ac:dyDescent="0.15">
      <c r="A8" s="25"/>
      <c r="B8" s="9"/>
      <c r="C8" s="9" t="s">
        <v>215</v>
      </c>
      <c r="D8" s="773">
        <f>+有形固定資産明細表!L6</f>
        <v>7819652</v>
      </c>
      <c r="E8" s="10"/>
      <c r="F8" s="10"/>
      <c r="G8" s="23"/>
      <c r="H8" s="22"/>
      <c r="I8" s="12" t="s">
        <v>268</v>
      </c>
      <c r="J8" s="12"/>
      <c r="K8" s="12"/>
      <c r="L8" s="12"/>
      <c r="M8" s="12"/>
      <c r="N8" s="10"/>
      <c r="O8" s="10"/>
      <c r="P8" s="10"/>
      <c r="Q8" s="9"/>
      <c r="R8" s="20"/>
    </row>
    <row r="9" spans="1:21" ht="19.5" customHeight="1" x14ac:dyDescent="0.15">
      <c r="A9" s="25"/>
      <c r="B9" s="9"/>
      <c r="C9" s="9" t="s">
        <v>213</v>
      </c>
      <c r="D9" s="655">
        <f>+有形固定資産明細表!L22</f>
        <v>4862499</v>
      </c>
      <c r="E9" s="10"/>
      <c r="F9" s="10"/>
      <c r="G9" s="23"/>
      <c r="H9" s="22"/>
      <c r="I9" s="12"/>
      <c r="J9" s="12" t="s">
        <v>201</v>
      </c>
      <c r="K9" s="12"/>
      <c r="L9" s="12"/>
      <c r="M9" s="1306">
        <f>債務負担行為!C28</f>
        <v>293306</v>
      </c>
      <c r="N9" s="1306"/>
      <c r="O9" s="10"/>
      <c r="P9" s="10"/>
      <c r="Q9" s="9"/>
      <c r="R9" s="20"/>
    </row>
    <row r="10" spans="1:21" ht="19.5" customHeight="1" x14ac:dyDescent="0.15">
      <c r="A10" s="25"/>
      <c r="B10" s="9"/>
      <c r="C10" s="9" t="s">
        <v>212</v>
      </c>
      <c r="D10" s="655">
        <f>+有形固定資産明細表!L32</f>
        <v>377756</v>
      </c>
      <c r="E10" s="10"/>
      <c r="F10" s="10"/>
      <c r="G10" s="23"/>
      <c r="H10" s="22"/>
      <c r="I10" s="12"/>
      <c r="J10" s="12" t="s">
        <v>200</v>
      </c>
      <c r="K10" s="12"/>
      <c r="L10" s="12"/>
      <c r="M10" s="1307">
        <f>債務負担行為!F28+債務負担行為!I28</f>
        <v>561554</v>
      </c>
      <c r="N10" s="1307"/>
      <c r="O10" s="10"/>
      <c r="P10" s="10"/>
      <c r="Q10" s="9"/>
      <c r="R10" s="20"/>
    </row>
    <row r="11" spans="1:21" ht="19.5" customHeight="1" x14ac:dyDescent="0.15">
      <c r="A11" s="25"/>
      <c r="B11" s="9"/>
      <c r="C11" s="9" t="s">
        <v>211</v>
      </c>
      <c r="D11" s="655">
        <f>+有形固定資産明細表!L35</f>
        <v>878510</v>
      </c>
      <c r="E11" s="10"/>
      <c r="F11" s="10"/>
      <c r="G11" s="23"/>
      <c r="J11" s="12" t="s">
        <v>198</v>
      </c>
      <c r="K11" s="12"/>
      <c r="L11" s="12"/>
      <c r="M11" s="1296">
        <v>235177</v>
      </c>
      <c r="N11" s="1296"/>
      <c r="O11" s="10"/>
      <c r="Q11" s="9"/>
      <c r="R11" s="20"/>
    </row>
    <row r="12" spans="1:21" ht="19.5" customHeight="1" x14ac:dyDescent="0.15">
      <c r="A12" s="25"/>
      <c r="B12" s="9"/>
      <c r="C12" s="9" t="s">
        <v>210</v>
      </c>
      <c r="D12" s="655">
        <f>+有形固定資産明細表!L42</f>
        <v>2650679</v>
      </c>
      <c r="E12" s="10"/>
      <c r="F12" s="10"/>
      <c r="G12" s="23"/>
      <c r="H12" s="22"/>
      <c r="I12" s="12"/>
      <c r="J12" s="12" t="s">
        <v>267</v>
      </c>
      <c r="K12" s="12"/>
      <c r="L12" s="12"/>
      <c r="M12" s="12"/>
      <c r="N12" s="10"/>
      <c r="O12" s="6">
        <f>SUM(M9:M11)</f>
        <v>1090037</v>
      </c>
      <c r="P12" s="10"/>
      <c r="Q12" s="9"/>
      <c r="R12" s="20"/>
    </row>
    <row r="13" spans="1:21" ht="19.5" customHeight="1" x14ac:dyDescent="0.15">
      <c r="A13" s="25"/>
      <c r="B13" s="9"/>
      <c r="C13" s="9" t="s">
        <v>209</v>
      </c>
      <c r="D13" s="655">
        <f>+有形固定資産明細表!L57</f>
        <v>248</v>
      </c>
      <c r="E13" s="10"/>
      <c r="F13" s="10"/>
      <c r="G13" s="23"/>
      <c r="H13" s="22"/>
      <c r="I13" s="12" t="s">
        <v>266</v>
      </c>
      <c r="J13" s="12"/>
      <c r="K13" s="12"/>
      <c r="L13" s="12"/>
      <c r="M13" s="12"/>
      <c r="N13" s="10"/>
      <c r="O13" s="4">
        <f>+退職手当引当金!F6</f>
        <v>965190</v>
      </c>
      <c r="P13" s="10"/>
      <c r="Q13" s="9"/>
      <c r="R13" s="20"/>
    </row>
    <row r="14" spans="1:21" ht="19.5" customHeight="1" x14ac:dyDescent="0.15">
      <c r="A14" s="25"/>
      <c r="B14" s="9"/>
      <c r="C14" s="9" t="s">
        <v>208</v>
      </c>
      <c r="D14" s="655">
        <f>+有形固定資産明細表!L60</f>
        <v>2130875</v>
      </c>
      <c r="E14" s="10"/>
      <c r="F14" s="10"/>
      <c r="G14" s="23"/>
      <c r="I14" s="12" t="s">
        <v>265</v>
      </c>
      <c r="J14" s="27"/>
      <c r="K14" s="27"/>
      <c r="L14" s="27"/>
      <c r="M14" s="27"/>
      <c r="O14" s="4">
        <f>+損失補償等引当金!E13</f>
        <v>17516</v>
      </c>
      <c r="Q14" s="9"/>
      <c r="R14" s="20"/>
    </row>
    <row r="15" spans="1:21" ht="19.5" customHeight="1" thickBot="1" x14ac:dyDescent="0.2">
      <c r="A15" s="25"/>
      <c r="B15" s="9"/>
      <c r="C15" s="9" t="s">
        <v>264</v>
      </c>
      <c r="D15" s="10"/>
      <c r="E15" s="6">
        <f>SUM(D8:D14)</f>
        <v>18720219</v>
      </c>
      <c r="F15" s="10"/>
      <c r="G15" s="23"/>
      <c r="H15" s="22"/>
      <c r="I15" s="12" t="s">
        <v>263</v>
      </c>
      <c r="J15" s="12"/>
      <c r="K15" s="12"/>
      <c r="L15" s="12"/>
      <c r="M15" s="12"/>
      <c r="N15" s="10"/>
      <c r="O15" s="10"/>
      <c r="P15" s="14">
        <f>O7+O12+O13+O14</f>
        <v>7401594</v>
      </c>
      <c r="Q15" s="9"/>
      <c r="R15" s="20"/>
    </row>
    <row r="16" spans="1:21" ht="19.5" customHeight="1" x14ac:dyDescent="0.15">
      <c r="A16" s="25"/>
      <c r="B16" s="9" t="s">
        <v>262</v>
      </c>
      <c r="C16" s="9"/>
      <c r="D16" s="10"/>
      <c r="E16" s="4">
        <f>売却可能資産!H32+売却可能資産!M42+売却可能資産!L52+売却可能資産!G62</f>
        <v>620793</v>
      </c>
      <c r="F16" s="120"/>
      <c r="G16" s="23"/>
      <c r="H16" s="22"/>
      <c r="I16" s="12"/>
      <c r="J16" s="12"/>
      <c r="K16" s="12"/>
      <c r="L16" s="12"/>
      <c r="M16" s="12"/>
      <c r="N16" s="10"/>
      <c r="O16" s="10"/>
      <c r="P16" s="10"/>
      <c r="Q16" s="9"/>
      <c r="R16" s="20"/>
      <c r="U16" s="9"/>
    </row>
    <row r="17" spans="1:18" ht="19.5" customHeight="1" thickBot="1" x14ac:dyDescent="0.2">
      <c r="A17" s="25"/>
      <c r="B17" s="9" t="s">
        <v>261</v>
      </c>
      <c r="C17" s="9"/>
      <c r="D17" s="10"/>
      <c r="E17" s="10"/>
      <c r="F17" s="14">
        <f>SUM(E15:E16)</f>
        <v>19341012</v>
      </c>
      <c r="G17" s="23"/>
      <c r="H17" s="22" t="s">
        <v>260</v>
      </c>
      <c r="I17" s="12"/>
      <c r="J17" s="12"/>
      <c r="K17" s="12"/>
      <c r="L17" s="12"/>
      <c r="M17" s="12"/>
      <c r="N17" s="10"/>
      <c r="O17" s="10"/>
      <c r="P17" s="10"/>
      <c r="Q17" s="9"/>
      <c r="R17" s="20"/>
    </row>
    <row r="18" spans="1:18" ht="19.5" customHeight="1" x14ac:dyDescent="0.15">
      <c r="A18" s="25"/>
      <c r="B18" s="9"/>
      <c r="C18" s="9"/>
      <c r="D18" s="10"/>
      <c r="E18" s="10"/>
      <c r="F18" s="10"/>
      <c r="G18" s="23"/>
      <c r="H18" s="22"/>
      <c r="I18" s="12" t="s">
        <v>259</v>
      </c>
      <c r="J18" s="12"/>
      <c r="K18" s="12"/>
      <c r="L18" s="12"/>
      <c r="M18" s="12"/>
      <c r="N18" s="10"/>
      <c r="O18" s="5">
        <v>650069</v>
      </c>
      <c r="P18" s="10"/>
      <c r="Q18" s="9"/>
      <c r="R18" s="20"/>
    </row>
    <row r="19" spans="1:18" ht="19.5" customHeight="1" x14ac:dyDescent="0.15">
      <c r="A19" s="25" t="s">
        <v>258</v>
      </c>
      <c r="B19" s="9"/>
      <c r="C19" s="9"/>
      <c r="D19" s="10"/>
      <c r="E19" s="10"/>
      <c r="F19" s="10"/>
      <c r="G19" s="23"/>
      <c r="H19" s="22"/>
      <c r="I19" s="12" t="s">
        <v>257</v>
      </c>
      <c r="J19" s="12"/>
      <c r="K19" s="12"/>
      <c r="L19" s="12"/>
      <c r="M19" s="12"/>
      <c r="N19" s="10"/>
      <c r="O19" s="7">
        <v>0</v>
      </c>
      <c r="P19" s="10"/>
      <c r="Q19" s="9"/>
      <c r="R19" s="20"/>
    </row>
    <row r="20" spans="1:18" ht="19.5" customHeight="1" x14ac:dyDescent="0.15">
      <c r="A20" s="25"/>
      <c r="B20" s="9" t="s">
        <v>256</v>
      </c>
      <c r="C20" s="9"/>
      <c r="D20" s="10"/>
      <c r="E20" s="10"/>
      <c r="F20" s="10"/>
      <c r="G20" s="23"/>
      <c r="H20" s="22"/>
      <c r="I20" s="12" t="s">
        <v>255</v>
      </c>
      <c r="J20" s="12"/>
      <c r="K20" s="12"/>
      <c r="L20" s="12"/>
      <c r="M20" s="12"/>
      <c r="N20" s="10"/>
      <c r="O20" s="4">
        <f>債務負担行為!D28+債務負担行為!G28+債務負担行為!J28+債務負担行為!M28</f>
        <v>53375</v>
      </c>
      <c r="P20" s="10"/>
      <c r="Q20" s="9"/>
      <c r="R20" s="20"/>
    </row>
    <row r="21" spans="1:18" ht="19.5" customHeight="1" x14ac:dyDescent="0.15">
      <c r="A21" s="25"/>
      <c r="B21" s="9"/>
      <c r="C21" s="9" t="s">
        <v>254</v>
      </c>
      <c r="D21" s="6">
        <f>+投資及び出資金!E9+投資及び出資金!C17+投資及び出資金!C25-投資及び出資金!G25</f>
        <v>307581</v>
      </c>
      <c r="E21" s="10"/>
      <c r="F21" s="10"/>
      <c r="G21" s="23"/>
      <c r="H21" s="22"/>
      <c r="I21" s="12" t="s">
        <v>253</v>
      </c>
      <c r="J21" s="12"/>
      <c r="K21" s="12"/>
      <c r="L21" s="12"/>
      <c r="M21" s="12"/>
      <c r="N21" s="10"/>
      <c r="O21" s="4">
        <f>+退職手当引当金!E6</f>
        <v>0</v>
      </c>
      <c r="P21" s="10"/>
      <c r="Q21" s="9"/>
      <c r="R21" s="20"/>
    </row>
    <row r="22" spans="1:18" ht="19.5" customHeight="1" x14ac:dyDescent="0.15">
      <c r="A22" s="25"/>
      <c r="B22" s="9"/>
      <c r="C22" s="9" t="s">
        <v>252</v>
      </c>
      <c r="D22" s="4">
        <f>-投資及び出資金!G17</f>
        <v>0</v>
      </c>
      <c r="E22" s="10"/>
      <c r="F22" s="10"/>
      <c r="G22" s="23"/>
      <c r="H22" s="22"/>
      <c r="I22" s="12" t="s">
        <v>251</v>
      </c>
      <c r="J22" s="12"/>
      <c r="K22" s="12"/>
      <c r="L22" s="12"/>
      <c r="M22" s="12"/>
      <c r="N22" s="10"/>
      <c r="O22" s="775">
        <v>51929</v>
      </c>
      <c r="P22" s="10"/>
      <c r="Q22" s="9"/>
      <c r="R22" s="20"/>
    </row>
    <row r="23" spans="1:18" ht="19.5" customHeight="1" thickBot="1" x14ac:dyDescent="0.2">
      <c r="A23" s="25"/>
      <c r="B23" s="9"/>
      <c r="C23" s="9" t="s">
        <v>250</v>
      </c>
      <c r="D23" s="10"/>
      <c r="E23" s="6">
        <f>SUM(D21:D22)</f>
        <v>307581</v>
      </c>
      <c r="F23" s="10"/>
      <c r="G23" s="23"/>
      <c r="H23" s="22"/>
      <c r="I23" s="12" t="s">
        <v>249</v>
      </c>
      <c r="J23" s="12"/>
      <c r="K23" s="12"/>
      <c r="L23" s="12"/>
      <c r="M23" s="12"/>
      <c r="N23" s="10"/>
      <c r="O23" s="10"/>
      <c r="P23" s="14">
        <f>SUM(O18:O22)</f>
        <v>755373</v>
      </c>
      <c r="Q23" s="9"/>
      <c r="R23" s="20"/>
    </row>
    <row r="24" spans="1:18" ht="19.5" customHeight="1" x14ac:dyDescent="0.15">
      <c r="A24" s="25"/>
      <c r="B24" s="9" t="s">
        <v>248</v>
      </c>
      <c r="C24" s="9"/>
      <c r="D24" s="10"/>
      <c r="E24" s="4">
        <f>+貸付金・未収金!C12</f>
        <v>33635</v>
      </c>
      <c r="F24" s="10"/>
      <c r="G24" s="23"/>
      <c r="H24" s="22"/>
      <c r="I24" s="12"/>
      <c r="J24" s="12"/>
      <c r="K24" s="12"/>
      <c r="L24" s="12"/>
      <c r="M24" s="12"/>
      <c r="N24" s="10"/>
      <c r="O24" s="10"/>
      <c r="P24" s="10"/>
      <c r="Q24" s="9"/>
      <c r="R24" s="20"/>
    </row>
    <row r="25" spans="1:18" ht="19.5" customHeight="1" thickBot="1" x14ac:dyDescent="0.2">
      <c r="A25" s="25"/>
      <c r="B25" s="9" t="s">
        <v>247</v>
      </c>
      <c r="C25" s="9"/>
      <c r="D25" s="10"/>
      <c r="E25" s="10"/>
      <c r="F25" s="10"/>
      <c r="G25" s="23"/>
      <c r="H25" s="22"/>
      <c r="I25" s="21" t="s">
        <v>246</v>
      </c>
      <c r="J25" s="12"/>
      <c r="K25" s="12"/>
      <c r="L25" s="12"/>
      <c r="M25" s="12"/>
      <c r="N25" s="10"/>
      <c r="O25" s="10"/>
      <c r="P25" s="14">
        <f>P15+P23</f>
        <v>8156967</v>
      </c>
      <c r="Q25" s="9"/>
      <c r="R25" s="20"/>
    </row>
    <row r="26" spans="1:18" ht="19.5" customHeight="1" x14ac:dyDescent="0.15">
      <c r="A26" s="25"/>
      <c r="B26" s="9"/>
      <c r="C26" s="9" t="s">
        <v>245</v>
      </c>
      <c r="D26" s="773">
        <f>基金等!S11</f>
        <v>0</v>
      </c>
      <c r="E26" s="10"/>
      <c r="F26" s="10"/>
      <c r="G26" s="23"/>
      <c r="H26" s="22"/>
      <c r="I26" s="12"/>
      <c r="J26" s="12"/>
      <c r="K26" s="12"/>
      <c r="L26" s="12"/>
      <c r="M26" s="12"/>
      <c r="N26" s="10"/>
      <c r="O26" s="10"/>
      <c r="P26" s="10"/>
      <c r="Q26" s="9"/>
      <c r="R26" s="20"/>
    </row>
    <row r="27" spans="1:18" ht="19.5" customHeight="1" x14ac:dyDescent="0.15">
      <c r="A27" s="25"/>
      <c r="B27" s="9"/>
      <c r="C27" s="9" t="s">
        <v>244</v>
      </c>
      <c r="D27" s="773">
        <f>基金等!S12</f>
        <v>114045</v>
      </c>
      <c r="E27" s="10"/>
      <c r="F27" s="10"/>
      <c r="G27" s="23"/>
      <c r="H27" s="22"/>
      <c r="I27" s="12"/>
      <c r="J27" s="12"/>
      <c r="K27" s="12"/>
      <c r="L27" s="12"/>
      <c r="M27" s="12"/>
      <c r="N27" s="10"/>
      <c r="O27" s="10"/>
      <c r="P27" s="10"/>
      <c r="Q27" s="9"/>
      <c r="R27" s="20"/>
    </row>
    <row r="28" spans="1:18" ht="19.5" customHeight="1" x14ac:dyDescent="0.15">
      <c r="A28" s="25"/>
      <c r="B28" s="9"/>
      <c r="C28" s="9" t="s">
        <v>243</v>
      </c>
      <c r="D28" s="773">
        <f>基金等!S13</f>
        <v>0</v>
      </c>
      <c r="E28" s="10"/>
      <c r="F28" s="10"/>
      <c r="G28" s="23"/>
      <c r="H28" s="22"/>
      <c r="I28" s="21"/>
      <c r="J28" s="12"/>
      <c r="K28" s="12"/>
      <c r="L28" s="12"/>
      <c r="M28" s="12"/>
      <c r="N28" s="10"/>
      <c r="O28" s="10"/>
      <c r="P28" s="10"/>
      <c r="Q28" s="9"/>
      <c r="R28" s="20"/>
    </row>
    <row r="29" spans="1:18" ht="19.5" customHeight="1" x14ac:dyDescent="0.15">
      <c r="A29" s="25"/>
      <c r="B29" s="9"/>
      <c r="C29" s="9" t="s">
        <v>242</v>
      </c>
      <c r="D29" s="773">
        <f>基金等!S14</f>
        <v>0</v>
      </c>
      <c r="E29" s="1289"/>
      <c r="F29" s="1290"/>
      <c r="G29" s="23"/>
      <c r="H29" s="26" t="s">
        <v>241</v>
      </c>
      <c r="I29" s="12"/>
      <c r="J29" s="12"/>
      <c r="K29" s="12"/>
      <c r="L29" s="12"/>
      <c r="M29" s="12"/>
      <c r="N29" s="10"/>
      <c r="O29" s="10"/>
      <c r="P29" s="10"/>
      <c r="Q29" s="9"/>
      <c r="R29" s="20"/>
    </row>
    <row r="30" spans="1:18" ht="19.5" customHeight="1" thickBot="1" x14ac:dyDescent="0.2">
      <c r="A30" s="25"/>
      <c r="B30" s="9"/>
      <c r="C30" s="9" t="s">
        <v>240</v>
      </c>
      <c r="D30" s="773">
        <f>基金等!S15</f>
        <v>292975</v>
      </c>
      <c r="E30" s="10"/>
      <c r="F30" s="10"/>
      <c r="G30" s="23"/>
      <c r="H30" s="22" t="s">
        <v>239</v>
      </c>
      <c r="I30" s="12"/>
      <c r="J30" s="12"/>
      <c r="K30" s="12"/>
      <c r="L30" s="12"/>
      <c r="M30" s="12"/>
      <c r="N30" s="10"/>
      <c r="O30" s="10"/>
      <c r="P30" s="14">
        <f>+国・県支出金算出表!I64+国・県支出金算出表!J64</f>
        <v>5066128</v>
      </c>
      <c r="Q30" s="9"/>
      <c r="R30" s="20"/>
    </row>
    <row r="31" spans="1:18" ht="19.5" customHeight="1" x14ac:dyDescent="0.15">
      <c r="A31" s="25"/>
      <c r="B31" s="9"/>
      <c r="C31" s="9" t="s">
        <v>238</v>
      </c>
      <c r="D31" s="10"/>
      <c r="E31" s="6">
        <f>SUM(D26:D30)</f>
        <v>407020</v>
      </c>
      <c r="F31" s="10"/>
      <c r="G31" s="23"/>
      <c r="H31" s="22"/>
      <c r="I31" s="9"/>
      <c r="J31" s="12"/>
      <c r="K31" s="12"/>
      <c r="L31" s="12"/>
      <c r="M31" s="12"/>
      <c r="N31" s="10"/>
      <c r="O31" s="10"/>
      <c r="P31" s="10"/>
      <c r="Q31" s="9"/>
      <c r="R31" s="20"/>
    </row>
    <row r="32" spans="1:18" ht="19.5" customHeight="1" thickBot="1" x14ac:dyDescent="0.2">
      <c r="A32" s="25"/>
      <c r="B32" s="9" t="s">
        <v>237</v>
      </c>
      <c r="C32" s="9"/>
      <c r="D32" s="10"/>
      <c r="E32" s="4">
        <f>+長期延滞債権!C23</f>
        <v>38479</v>
      </c>
      <c r="F32" s="120"/>
      <c r="G32" s="23"/>
      <c r="H32" s="22" t="s">
        <v>236</v>
      </c>
      <c r="I32" s="9"/>
      <c r="J32" s="12"/>
      <c r="K32" s="12"/>
      <c r="L32" s="12"/>
      <c r="M32" s="12"/>
      <c r="N32" s="10"/>
      <c r="O32" s="10"/>
      <c r="P32" s="776">
        <v>14196581</v>
      </c>
      <c r="Q32" s="9"/>
      <c r="R32" s="20"/>
    </row>
    <row r="33" spans="1:18" ht="19.5" customHeight="1" x14ac:dyDescent="0.15">
      <c r="A33" s="25"/>
      <c r="B33" s="9" t="s">
        <v>235</v>
      </c>
      <c r="C33" s="9"/>
      <c r="D33" s="10"/>
      <c r="E33" s="4">
        <f>-長期延滞債権!E23-貸付金・未収金!E12</f>
        <v>0</v>
      </c>
      <c r="F33" s="120"/>
      <c r="G33" s="23"/>
      <c r="I33" s="9"/>
      <c r="J33" s="12"/>
      <c r="K33" s="12"/>
      <c r="L33" s="12"/>
      <c r="M33" s="12"/>
      <c r="N33" s="10"/>
      <c r="O33" s="10"/>
      <c r="P33" s="11"/>
      <c r="Q33" s="9"/>
      <c r="R33" s="20"/>
    </row>
    <row r="34" spans="1:18" ht="19.5" customHeight="1" thickBot="1" x14ac:dyDescent="0.2">
      <c r="A34" s="25"/>
      <c r="B34" s="9" t="s">
        <v>234</v>
      </c>
      <c r="C34" s="9"/>
      <c r="D34" s="10"/>
      <c r="E34" s="10"/>
      <c r="F34" s="14">
        <f>E23+E24+E31+E32+E33</f>
        <v>786715</v>
      </c>
      <c r="G34" s="23"/>
      <c r="H34" s="22" t="s">
        <v>233</v>
      </c>
      <c r="I34" s="12"/>
      <c r="J34" s="12"/>
      <c r="K34" s="12"/>
      <c r="L34" s="12"/>
      <c r="M34" s="12"/>
      <c r="N34" s="10"/>
      <c r="O34" s="10"/>
      <c r="P34" s="14">
        <f>+F49-P25-P30-P32-P36</f>
        <v>-6310641</v>
      </c>
      <c r="Q34" s="9"/>
      <c r="R34" s="20"/>
    </row>
    <row r="35" spans="1:18" ht="19.5" customHeight="1" x14ac:dyDescent="0.15">
      <c r="A35" s="25"/>
      <c r="B35" s="9"/>
      <c r="C35" s="9"/>
      <c r="D35" s="10"/>
      <c r="E35" s="10"/>
      <c r="F35" s="10"/>
      <c r="G35" s="23"/>
      <c r="I35" s="9"/>
      <c r="J35" s="12"/>
      <c r="K35" s="12"/>
      <c r="L35" s="12"/>
      <c r="M35" s="12"/>
      <c r="N35" s="10"/>
      <c r="O35" s="10"/>
      <c r="P35" s="10"/>
      <c r="Q35" s="9"/>
      <c r="R35" s="20"/>
    </row>
    <row r="36" spans="1:18" ht="19.5" customHeight="1" thickBot="1" x14ac:dyDescent="0.2">
      <c r="A36" s="25" t="s">
        <v>232</v>
      </c>
      <c r="B36" s="9"/>
      <c r="C36" s="9"/>
      <c r="D36" s="10"/>
      <c r="E36" s="10"/>
      <c r="F36" s="10"/>
      <c r="G36" s="23"/>
      <c r="H36" s="22" t="s">
        <v>231</v>
      </c>
      <c r="I36" s="9"/>
      <c r="J36" s="12"/>
      <c r="K36" s="12"/>
      <c r="L36" s="12"/>
      <c r="M36" s="12"/>
      <c r="N36" s="10"/>
      <c r="O36" s="10"/>
      <c r="P36" s="876">
        <f>純資産変動計算書!Q38</f>
        <v>433210</v>
      </c>
      <c r="Q36" s="9"/>
      <c r="R36" s="20"/>
    </row>
    <row r="37" spans="1:18" ht="19.5" customHeight="1" x14ac:dyDescent="0.15">
      <c r="A37" s="25"/>
      <c r="B37" s="9" t="s">
        <v>230</v>
      </c>
      <c r="C37" s="9"/>
      <c r="D37" s="10"/>
      <c r="E37" s="10"/>
      <c r="F37" s="10"/>
      <c r="G37" s="23"/>
      <c r="I37" s="9"/>
      <c r="J37" s="12"/>
      <c r="K37" s="12"/>
      <c r="L37" s="12"/>
      <c r="M37" s="12"/>
      <c r="N37" s="10"/>
      <c r="O37" s="10"/>
      <c r="P37" s="10"/>
      <c r="Q37" s="9"/>
      <c r="R37" s="20"/>
    </row>
    <row r="38" spans="1:18" ht="19.5" customHeight="1" thickBot="1" x14ac:dyDescent="0.2">
      <c r="A38" s="25"/>
      <c r="B38" s="9"/>
      <c r="C38" s="9" t="s">
        <v>229</v>
      </c>
      <c r="D38" s="773">
        <f>基金等!S8</f>
        <v>958377</v>
      </c>
      <c r="E38" s="10"/>
      <c r="F38" s="10"/>
      <c r="G38" s="23"/>
      <c r="H38" s="22"/>
      <c r="I38" s="21" t="s">
        <v>228</v>
      </c>
      <c r="J38" s="12"/>
      <c r="K38" s="12"/>
      <c r="L38" s="12"/>
      <c r="M38" s="12"/>
      <c r="N38" s="10"/>
      <c r="O38" s="10"/>
      <c r="P38" s="14">
        <f>SUM(P30:P36)</f>
        <v>13385278</v>
      </c>
      <c r="Q38" s="9"/>
      <c r="R38" s="20"/>
    </row>
    <row r="39" spans="1:18" ht="19.5" customHeight="1" x14ac:dyDescent="0.15">
      <c r="A39" s="25"/>
      <c r="B39" s="9"/>
      <c r="C39" s="9" t="s">
        <v>227</v>
      </c>
      <c r="D39" s="773">
        <f>基金等!S9</f>
        <v>329456</v>
      </c>
      <c r="E39" s="10"/>
      <c r="F39" s="10"/>
      <c r="G39" s="23"/>
      <c r="H39" s="22"/>
      <c r="I39" s="9"/>
      <c r="J39" s="12"/>
      <c r="K39" s="12"/>
      <c r="L39" s="12"/>
      <c r="M39" s="12"/>
      <c r="N39" s="10"/>
      <c r="O39" s="10"/>
      <c r="P39" s="10"/>
      <c r="Q39" s="9"/>
      <c r="R39" s="20"/>
    </row>
    <row r="40" spans="1:18" ht="19.5" customHeight="1" x14ac:dyDescent="0.15">
      <c r="A40" s="25"/>
      <c r="B40" s="9"/>
      <c r="C40" s="9" t="s">
        <v>226</v>
      </c>
      <c r="D40" s="654">
        <v>122796</v>
      </c>
      <c r="E40" s="10"/>
      <c r="F40" s="10"/>
      <c r="G40" s="23"/>
      <c r="H40" s="22"/>
      <c r="I40" s="9"/>
      <c r="J40" s="12"/>
      <c r="K40" s="12"/>
      <c r="L40" s="12"/>
      <c r="M40" s="12"/>
      <c r="N40" s="10"/>
      <c r="O40" s="10"/>
      <c r="P40" s="10"/>
      <c r="Q40" s="9"/>
      <c r="R40" s="20"/>
    </row>
    <row r="41" spans="1:18" ht="19.5" customHeight="1" x14ac:dyDescent="0.15">
      <c r="A41" s="25"/>
      <c r="B41" s="9"/>
      <c r="C41" s="9" t="s">
        <v>225</v>
      </c>
      <c r="D41" s="10"/>
      <c r="E41" s="6">
        <f>SUM(D38:D40)</f>
        <v>1410629</v>
      </c>
      <c r="F41" s="10"/>
      <c r="G41" s="23"/>
      <c r="I41" s="9"/>
      <c r="J41" s="12"/>
      <c r="K41" s="12"/>
      <c r="L41" s="12"/>
      <c r="M41" s="12"/>
      <c r="N41" s="10"/>
      <c r="O41" s="10"/>
      <c r="P41" s="10"/>
      <c r="Q41" s="9"/>
      <c r="R41" s="20"/>
    </row>
    <row r="42" spans="1:18" ht="19.5" customHeight="1" x14ac:dyDescent="0.15">
      <c r="A42" s="25"/>
      <c r="B42" s="9" t="s">
        <v>224</v>
      </c>
      <c r="C42" s="9"/>
      <c r="D42" s="10"/>
      <c r="E42" s="10"/>
      <c r="F42" s="10"/>
      <c r="G42" s="23"/>
      <c r="I42" s="12"/>
      <c r="J42" s="12"/>
      <c r="K42" s="12"/>
      <c r="L42" s="12"/>
      <c r="M42" s="12"/>
      <c r="N42" s="10"/>
      <c r="O42" s="10"/>
      <c r="P42" s="10"/>
      <c r="Q42" s="9"/>
      <c r="R42" s="20"/>
    </row>
    <row r="43" spans="1:18" ht="19.5" customHeight="1" x14ac:dyDescent="0.15">
      <c r="A43" s="25"/>
      <c r="B43" s="9"/>
      <c r="C43" s="9" t="s">
        <v>223</v>
      </c>
      <c r="D43" s="6">
        <f>+貸付金・未収金!C18</f>
        <v>3415</v>
      </c>
      <c r="E43" s="10"/>
      <c r="F43" s="10"/>
      <c r="G43" s="23"/>
      <c r="H43" s="22"/>
      <c r="I43" s="12"/>
      <c r="J43" s="12"/>
      <c r="K43" s="12"/>
      <c r="L43" s="12"/>
      <c r="M43" s="12"/>
      <c r="N43" s="10"/>
      <c r="O43" s="10"/>
      <c r="P43" s="10"/>
      <c r="Q43" s="9"/>
      <c r="R43" s="20"/>
    </row>
    <row r="44" spans="1:18" ht="19.5" customHeight="1" x14ac:dyDescent="0.15">
      <c r="A44" s="25"/>
      <c r="B44" s="9"/>
      <c r="C44" s="9" t="s">
        <v>222</v>
      </c>
      <c r="D44" s="4">
        <f>+貸付金・未収金!C24</f>
        <v>474</v>
      </c>
      <c r="E44" s="10"/>
      <c r="F44" s="10"/>
      <c r="G44" s="23"/>
      <c r="H44" s="22"/>
      <c r="I44" s="12"/>
      <c r="J44" s="12"/>
      <c r="K44" s="12"/>
      <c r="L44" s="12"/>
      <c r="M44" s="12"/>
      <c r="N44" s="10"/>
      <c r="O44" s="10"/>
      <c r="P44" s="10"/>
      <c r="Q44" s="9"/>
      <c r="R44" s="20"/>
    </row>
    <row r="45" spans="1:18" ht="19.5" customHeight="1" x14ac:dyDescent="0.15">
      <c r="A45" s="25"/>
      <c r="C45" s="9" t="s">
        <v>221</v>
      </c>
      <c r="D45" s="4">
        <f>-貸付金・未収金!E18-貸付金・未収金!E24</f>
        <v>0</v>
      </c>
      <c r="E45" s="10"/>
      <c r="F45" s="10"/>
      <c r="G45" s="23"/>
      <c r="H45" s="22"/>
      <c r="I45" s="12"/>
      <c r="J45" s="12"/>
      <c r="K45" s="12"/>
      <c r="L45" s="12"/>
      <c r="M45" s="12"/>
      <c r="N45" s="10"/>
      <c r="O45" s="10"/>
      <c r="P45" s="10"/>
      <c r="Q45" s="9"/>
      <c r="R45" s="20"/>
    </row>
    <row r="46" spans="1:18" ht="19.5" customHeight="1" x14ac:dyDescent="0.15">
      <c r="A46" s="25"/>
      <c r="B46" s="9"/>
      <c r="C46" s="9" t="s">
        <v>220</v>
      </c>
      <c r="D46" s="10"/>
      <c r="E46" s="6">
        <f>SUM(D43:D45)</f>
        <v>3889</v>
      </c>
      <c r="F46" s="10"/>
      <c r="G46" s="23"/>
      <c r="H46" s="22"/>
      <c r="I46" s="12"/>
      <c r="J46" s="12"/>
      <c r="K46" s="12"/>
      <c r="L46" s="12"/>
      <c r="M46" s="12"/>
      <c r="N46" s="10"/>
      <c r="O46" s="10"/>
      <c r="P46" s="10"/>
      <c r="Q46" s="9"/>
      <c r="R46" s="20"/>
    </row>
    <row r="47" spans="1:18" ht="19.5" customHeight="1" thickBot="1" x14ac:dyDescent="0.2">
      <c r="A47" s="25"/>
      <c r="B47" s="9" t="s">
        <v>219</v>
      </c>
      <c r="C47" s="9"/>
      <c r="D47" s="10"/>
      <c r="E47" s="10"/>
      <c r="F47" s="14">
        <f>E41+E46</f>
        <v>1414518</v>
      </c>
      <c r="G47" s="23"/>
      <c r="H47" s="22"/>
      <c r="I47" s="21"/>
      <c r="J47" s="12"/>
      <c r="K47" s="12"/>
      <c r="L47" s="12"/>
      <c r="M47" s="12"/>
      <c r="N47" s="10"/>
      <c r="O47" s="10"/>
      <c r="P47" s="10"/>
      <c r="Q47" s="9"/>
      <c r="R47" s="20"/>
    </row>
    <row r="48" spans="1:18" ht="19.5" customHeight="1" x14ac:dyDescent="0.15">
      <c r="A48" s="25"/>
      <c r="B48" s="9"/>
      <c r="C48" s="9"/>
      <c r="D48" s="10"/>
      <c r="E48" s="10"/>
      <c r="F48" s="10"/>
      <c r="G48" s="23"/>
      <c r="H48" s="22"/>
      <c r="I48" s="21"/>
      <c r="J48" s="12"/>
      <c r="K48" s="12"/>
      <c r="L48" s="12"/>
      <c r="M48" s="12"/>
      <c r="N48" s="10"/>
      <c r="O48" s="10"/>
      <c r="P48" s="10"/>
      <c r="Q48" s="9"/>
      <c r="R48" s="20"/>
    </row>
    <row r="49" spans="1:18" ht="19.5" customHeight="1" thickBot="1" x14ac:dyDescent="0.2">
      <c r="A49" s="25"/>
      <c r="B49" s="24" t="s">
        <v>218</v>
      </c>
      <c r="C49" s="9"/>
      <c r="D49" s="10"/>
      <c r="E49" s="10"/>
      <c r="F49" s="14">
        <f>F17+F34+F47</f>
        <v>21542245</v>
      </c>
      <c r="G49" s="23"/>
      <c r="H49" s="22"/>
      <c r="I49" s="21" t="s">
        <v>217</v>
      </c>
      <c r="J49" s="12"/>
      <c r="K49" s="12"/>
      <c r="L49" s="12"/>
      <c r="M49" s="12"/>
      <c r="N49" s="10"/>
      <c r="O49" s="10"/>
      <c r="P49" s="14">
        <f>P25+P38</f>
        <v>21542245</v>
      </c>
      <c r="Q49" s="9"/>
      <c r="R49" s="20"/>
    </row>
    <row r="50" spans="1:18" ht="19.5" customHeight="1" thickBot="1" x14ac:dyDescent="0.2">
      <c r="A50" s="19"/>
      <c r="B50" s="18"/>
      <c r="C50" s="18"/>
      <c r="D50" s="14"/>
      <c r="E50" s="14"/>
      <c r="F50" s="14"/>
      <c r="G50" s="17"/>
      <c r="H50" s="16"/>
      <c r="I50" s="15"/>
      <c r="J50" s="15"/>
      <c r="K50" s="15"/>
      <c r="L50" s="15"/>
      <c r="M50" s="15"/>
      <c r="N50" s="14"/>
      <c r="O50" s="14"/>
      <c r="P50" s="14"/>
      <c r="Q50" s="18"/>
      <c r="R50" s="13"/>
    </row>
    <row r="51" spans="1:18" ht="11.25" customHeight="1" x14ac:dyDescent="0.15">
      <c r="A51" s="9"/>
      <c r="B51" s="9"/>
      <c r="C51" s="9"/>
      <c r="D51" s="10"/>
      <c r="E51" s="10"/>
      <c r="F51" s="10"/>
      <c r="G51" s="12"/>
      <c r="H51" s="12"/>
      <c r="I51" s="12"/>
      <c r="J51" s="12"/>
      <c r="K51" s="12"/>
      <c r="L51" s="12"/>
      <c r="M51" s="12"/>
      <c r="N51" s="11"/>
      <c r="O51" s="10"/>
      <c r="P51" s="10"/>
      <c r="Q51" s="9"/>
      <c r="R51" s="658"/>
    </row>
    <row r="52" spans="1:18" ht="19.5" customHeight="1" x14ac:dyDescent="0.15">
      <c r="C52" s="1" t="s">
        <v>216</v>
      </c>
      <c r="F52" s="2" t="s">
        <v>215</v>
      </c>
      <c r="L52" s="1308">
        <v>9046</v>
      </c>
      <c r="M52" s="1308"/>
      <c r="N52" s="2" t="s">
        <v>214</v>
      </c>
      <c r="P52" s="1"/>
    </row>
    <row r="53" spans="1:18" ht="19.5" customHeight="1" x14ac:dyDescent="0.15">
      <c r="F53" s="2" t="s">
        <v>213</v>
      </c>
      <c r="L53" s="1296">
        <v>797242</v>
      </c>
      <c r="M53" s="1296"/>
      <c r="N53" s="2" t="s">
        <v>196</v>
      </c>
      <c r="P53" s="1"/>
    </row>
    <row r="54" spans="1:18" ht="19.5" customHeight="1" x14ac:dyDescent="0.15">
      <c r="F54" s="2" t="s">
        <v>212</v>
      </c>
      <c r="L54" s="1296"/>
      <c r="M54" s="1296"/>
      <c r="N54" s="2" t="s">
        <v>196</v>
      </c>
      <c r="P54" s="1"/>
    </row>
    <row r="55" spans="1:18" ht="19.5" customHeight="1" x14ac:dyDescent="0.15">
      <c r="F55" s="2" t="s">
        <v>211</v>
      </c>
      <c r="L55" s="1296"/>
      <c r="M55" s="1296"/>
      <c r="N55" s="2" t="s">
        <v>196</v>
      </c>
      <c r="P55" s="1"/>
    </row>
    <row r="56" spans="1:18" ht="19.5" customHeight="1" x14ac:dyDescent="0.15">
      <c r="F56" s="2" t="s">
        <v>210</v>
      </c>
      <c r="L56" s="1296">
        <v>3679840</v>
      </c>
      <c r="M56" s="1296"/>
      <c r="N56" s="2" t="s">
        <v>196</v>
      </c>
      <c r="P56" s="1"/>
    </row>
    <row r="57" spans="1:18" ht="19.5" customHeight="1" x14ac:dyDescent="0.15">
      <c r="F57" s="2" t="s">
        <v>209</v>
      </c>
      <c r="L57" s="1296"/>
      <c r="M57" s="1296"/>
      <c r="N57" s="2" t="s">
        <v>196</v>
      </c>
      <c r="P57" s="1"/>
    </row>
    <row r="58" spans="1:18" ht="19.5" customHeight="1" x14ac:dyDescent="0.15">
      <c r="F58" s="2" t="s">
        <v>208</v>
      </c>
      <c r="L58" s="1296">
        <v>4495</v>
      </c>
      <c r="M58" s="1296"/>
      <c r="N58" s="2" t="s">
        <v>196</v>
      </c>
      <c r="P58" s="1"/>
    </row>
    <row r="59" spans="1:18" ht="19.5" customHeight="1" thickBot="1" x14ac:dyDescent="0.2">
      <c r="F59" s="8" t="s">
        <v>203</v>
      </c>
      <c r="L59" s="1297">
        <f>SUM(L52:M58)</f>
        <v>4490623</v>
      </c>
      <c r="M59" s="1297"/>
      <c r="N59" s="2" t="s">
        <v>196</v>
      </c>
      <c r="P59" s="1"/>
    </row>
    <row r="60" spans="1:18" ht="19.5" customHeight="1" thickTop="1" x14ac:dyDescent="0.15">
      <c r="C60" s="1" t="s">
        <v>207</v>
      </c>
      <c r="E60" s="3"/>
      <c r="F60" s="2" t="s">
        <v>206</v>
      </c>
      <c r="L60" s="1309">
        <v>5123</v>
      </c>
      <c r="M60" s="1309"/>
      <c r="N60" s="2" t="s">
        <v>196</v>
      </c>
      <c r="P60" s="1"/>
    </row>
    <row r="61" spans="1:18" ht="19.5" customHeight="1" x14ac:dyDescent="0.15">
      <c r="E61" s="3"/>
      <c r="F61" s="2" t="s">
        <v>205</v>
      </c>
      <c r="L61" s="1296">
        <v>598430</v>
      </c>
      <c r="M61" s="1296"/>
      <c r="N61" s="2" t="s">
        <v>196</v>
      </c>
      <c r="P61" s="1"/>
    </row>
    <row r="62" spans="1:18" ht="19.5" customHeight="1" x14ac:dyDescent="0.15">
      <c r="E62" s="3"/>
      <c r="F62" s="2" t="s">
        <v>204</v>
      </c>
      <c r="L62" s="1310">
        <f>L63-L60-L61</f>
        <v>3887070</v>
      </c>
      <c r="M62" s="1310"/>
      <c r="N62" s="2" t="s">
        <v>196</v>
      </c>
      <c r="P62" s="1"/>
    </row>
    <row r="63" spans="1:18" ht="19.5" customHeight="1" thickBot="1" x14ac:dyDescent="0.2">
      <c r="E63" s="3"/>
      <c r="F63" s="8" t="s">
        <v>203</v>
      </c>
      <c r="L63" s="1295">
        <f>L59</f>
        <v>4490623</v>
      </c>
      <c r="M63" s="1295"/>
      <c r="N63" s="2" t="s">
        <v>196</v>
      </c>
      <c r="P63" s="1"/>
    </row>
    <row r="64" spans="1:18" ht="19.5" customHeight="1" thickTop="1" x14ac:dyDescent="0.15">
      <c r="C64" s="1" t="s">
        <v>202</v>
      </c>
      <c r="E64" s="3"/>
      <c r="F64" s="2" t="s">
        <v>201</v>
      </c>
      <c r="L64" s="1309"/>
      <c r="M64" s="1309"/>
      <c r="N64" s="2" t="s">
        <v>196</v>
      </c>
      <c r="P64" s="1"/>
    </row>
    <row r="65" spans="3:16" ht="19.5" customHeight="1" x14ac:dyDescent="0.15">
      <c r="E65" s="3"/>
      <c r="F65" s="2" t="s">
        <v>200</v>
      </c>
      <c r="L65" s="1296"/>
      <c r="M65" s="1296"/>
      <c r="N65" s="2" t="s">
        <v>196</v>
      </c>
      <c r="P65" s="1"/>
    </row>
    <row r="66" spans="3:16" ht="19.5" customHeight="1" x14ac:dyDescent="0.15">
      <c r="E66" s="3"/>
      <c r="F66" s="2" t="s">
        <v>1090</v>
      </c>
      <c r="L66" s="1296"/>
      <c r="M66" s="1296"/>
      <c r="N66" s="2" t="s">
        <v>199</v>
      </c>
      <c r="O66" s="1"/>
      <c r="P66" s="1"/>
    </row>
    <row r="67" spans="3:16" ht="19.5" customHeight="1" x14ac:dyDescent="0.15">
      <c r="E67" s="3"/>
      <c r="F67" s="2" t="s">
        <v>198</v>
      </c>
      <c r="L67" s="1296">
        <v>42159</v>
      </c>
      <c r="M67" s="1296"/>
      <c r="N67" s="2" t="s">
        <v>196</v>
      </c>
      <c r="P67" s="1"/>
    </row>
    <row r="68" spans="3:16" ht="19.5" customHeight="1" x14ac:dyDescent="0.15">
      <c r="C68" s="1" t="str">
        <f>"※３　地方債残高（翌年度償還予定額を含む）のうち"&amp;TEXT(F86,"#,##0")&amp;"千円については、償還時に地方交付税の算定の基礎に含まれることが見込まれているものです。"</f>
        <v>※３　地方債残高（翌年度償還予定額を含む）のうち3,485,231千円については、償還時に地方交付税の算定の基礎に含まれることが見込まれているものです。</v>
      </c>
      <c r="P68" s="1"/>
    </row>
    <row r="69" spans="3:16" ht="19.5" customHeight="1" x14ac:dyDescent="0.15">
      <c r="C69" s="1" t="s">
        <v>197</v>
      </c>
      <c r="E69" s="3"/>
      <c r="F69" s="1"/>
      <c r="G69" s="1"/>
      <c r="H69" s="1"/>
      <c r="I69" s="1"/>
      <c r="J69" s="1"/>
      <c r="K69" s="1"/>
      <c r="L69" s="1"/>
      <c r="M69" s="1"/>
      <c r="N69" s="1"/>
      <c r="P69" s="1"/>
    </row>
    <row r="70" spans="3:16" s="885" customFormat="1" ht="19.5" customHeight="1" x14ac:dyDescent="0.15">
      <c r="C70" s="1279" t="s">
        <v>1094</v>
      </c>
      <c r="D70" s="1280"/>
      <c r="E70" s="1280"/>
      <c r="F70" s="1282" t="s">
        <v>1095</v>
      </c>
      <c r="G70" s="886"/>
      <c r="H70" s="886"/>
      <c r="I70" s="886"/>
      <c r="J70" s="1300" t="s">
        <v>1096</v>
      </c>
      <c r="K70" s="1300"/>
      <c r="L70" s="1300"/>
      <c r="M70" s="1301"/>
      <c r="N70" s="1302"/>
      <c r="O70" s="887"/>
      <c r="P70" s="887"/>
    </row>
    <row r="71" spans="3:16" s="885" customFormat="1" ht="19.5" customHeight="1" x14ac:dyDescent="0.15">
      <c r="C71" s="1280"/>
      <c r="D71" s="1280"/>
      <c r="E71" s="1280"/>
      <c r="F71" s="1282"/>
      <c r="G71" s="886"/>
      <c r="H71" s="886"/>
      <c r="I71" s="886"/>
      <c r="J71" s="1303" t="s">
        <v>1097</v>
      </c>
      <c r="K71" s="1303"/>
      <c r="L71" s="1303" t="s">
        <v>1098</v>
      </c>
      <c r="M71" s="1303"/>
      <c r="N71" s="1304"/>
      <c r="O71" s="887"/>
      <c r="P71" s="887"/>
    </row>
    <row r="72" spans="3:16" s="885" customFormat="1" ht="19.5" customHeight="1" x14ac:dyDescent="0.15">
      <c r="C72" s="1280"/>
      <c r="D72" s="1280"/>
      <c r="E72" s="1280"/>
      <c r="F72" s="1282"/>
      <c r="G72" s="886"/>
      <c r="H72" s="886"/>
      <c r="I72" s="886"/>
      <c r="J72" s="1291" t="s">
        <v>1099</v>
      </c>
      <c r="K72" s="1291"/>
      <c r="L72" s="1291" t="s">
        <v>1100</v>
      </c>
      <c r="M72" s="1291"/>
      <c r="N72" s="1293"/>
      <c r="O72" s="887"/>
      <c r="P72" s="887"/>
    </row>
    <row r="73" spans="3:16" s="885" customFormat="1" ht="19.5" customHeight="1" x14ac:dyDescent="0.15">
      <c r="C73" s="1281"/>
      <c r="D73" s="1281"/>
      <c r="E73" s="1281"/>
      <c r="F73" s="1283"/>
      <c r="G73" s="888"/>
      <c r="H73" s="888"/>
      <c r="I73" s="888"/>
      <c r="J73" s="1292"/>
      <c r="K73" s="1292"/>
      <c r="L73" s="1292"/>
      <c r="M73" s="1292"/>
      <c r="N73" s="1294"/>
      <c r="O73" s="887"/>
      <c r="P73" s="887"/>
    </row>
    <row r="74" spans="3:16" s="885" customFormat="1" ht="19.5" customHeight="1" x14ac:dyDescent="0.15">
      <c r="C74" s="887" t="s">
        <v>1101</v>
      </c>
      <c r="D74" s="887"/>
      <c r="E74" s="889"/>
      <c r="F74" s="890">
        <f>SUM(F75:F82)</f>
        <v>8298166</v>
      </c>
      <c r="G74" s="891" t="s">
        <v>214</v>
      </c>
      <c r="H74" s="891"/>
      <c r="I74" s="891"/>
      <c r="J74" s="889"/>
      <c r="K74" s="889"/>
      <c r="L74" s="889"/>
      <c r="M74" s="889"/>
      <c r="N74" s="887"/>
      <c r="O74" s="887"/>
      <c r="P74" s="887"/>
    </row>
    <row r="75" spans="3:16" s="885" customFormat="1" ht="19.5" customHeight="1" x14ac:dyDescent="0.15">
      <c r="C75" s="887" t="s">
        <v>1102</v>
      </c>
      <c r="D75" s="887"/>
      <c r="E75" s="889"/>
      <c r="F75" s="892">
        <v>5978920</v>
      </c>
      <c r="G75" s="891" t="s">
        <v>214</v>
      </c>
      <c r="H75" s="891"/>
      <c r="I75" s="891"/>
      <c r="J75" s="893">
        <f>F75</f>
        <v>5978920</v>
      </c>
      <c r="K75" s="894" t="s">
        <v>214</v>
      </c>
      <c r="L75" s="894"/>
      <c r="M75" s="889"/>
      <c r="N75" s="889"/>
      <c r="O75" s="887"/>
      <c r="P75" s="887"/>
    </row>
    <row r="76" spans="3:16" s="885" customFormat="1" ht="19.5" customHeight="1" x14ac:dyDescent="0.15">
      <c r="C76" s="887" t="s">
        <v>1103</v>
      </c>
      <c r="D76" s="887"/>
      <c r="E76" s="889"/>
      <c r="F76" s="892">
        <v>441986</v>
      </c>
      <c r="G76" s="891" t="s">
        <v>214</v>
      </c>
      <c r="H76" s="891"/>
      <c r="I76" s="891"/>
      <c r="J76" s="895"/>
      <c r="K76" s="894" t="s">
        <v>214</v>
      </c>
      <c r="L76" s="1298">
        <f>F76-J76</f>
        <v>441986</v>
      </c>
      <c r="M76" s="1299"/>
      <c r="N76" s="894" t="s">
        <v>214</v>
      </c>
      <c r="O76" s="887"/>
      <c r="P76" s="887"/>
    </row>
    <row r="77" spans="3:16" s="885" customFormat="1" ht="19.5" customHeight="1" x14ac:dyDescent="0.15">
      <c r="C77" s="887" t="s">
        <v>1104</v>
      </c>
      <c r="D77" s="887"/>
      <c r="E77" s="889"/>
      <c r="F77" s="892">
        <v>593399</v>
      </c>
      <c r="G77" s="891" t="s">
        <v>214</v>
      </c>
      <c r="H77" s="891"/>
      <c r="I77" s="891"/>
      <c r="J77" s="889"/>
      <c r="K77" s="889"/>
      <c r="L77" s="1298">
        <f>F77</f>
        <v>593399</v>
      </c>
      <c r="M77" s="1299"/>
      <c r="N77" s="894" t="s">
        <v>214</v>
      </c>
      <c r="O77" s="887"/>
      <c r="P77" s="887"/>
    </row>
    <row r="78" spans="3:16" s="885" customFormat="1" ht="19.5" customHeight="1" x14ac:dyDescent="0.15">
      <c r="C78" s="887" t="s">
        <v>1105</v>
      </c>
      <c r="D78" s="887"/>
      <c r="E78" s="889"/>
      <c r="F78" s="892">
        <v>594130</v>
      </c>
      <c r="G78" s="891" t="s">
        <v>214</v>
      </c>
      <c r="H78" s="891"/>
      <c r="I78" s="891"/>
      <c r="J78" s="889"/>
      <c r="K78" s="889"/>
      <c r="L78" s="1298">
        <f>F78</f>
        <v>594130</v>
      </c>
      <c r="M78" s="1299"/>
      <c r="N78" s="894" t="s">
        <v>214</v>
      </c>
      <c r="O78" s="887"/>
      <c r="P78" s="887"/>
    </row>
    <row r="79" spans="3:16" s="885" customFormat="1" ht="19.5" customHeight="1" x14ac:dyDescent="0.15">
      <c r="C79" s="887" t="s">
        <v>1106</v>
      </c>
      <c r="D79" s="887"/>
      <c r="E79" s="889"/>
      <c r="F79" s="892">
        <v>672215</v>
      </c>
      <c r="G79" s="891" t="s">
        <v>214</v>
      </c>
      <c r="H79" s="891"/>
      <c r="I79" s="891"/>
      <c r="J79" s="893">
        <f>F79</f>
        <v>672215</v>
      </c>
      <c r="K79" s="894" t="s">
        <v>214</v>
      </c>
      <c r="L79" s="894"/>
      <c r="M79" s="889"/>
      <c r="N79" s="889"/>
      <c r="O79" s="887"/>
      <c r="P79" s="887"/>
    </row>
    <row r="80" spans="3:16" s="885" customFormat="1" ht="19.5" customHeight="1" x14ac:dyDescent="0.15">
      <c r="C80" s="887" t="s">
        <v>1107</v>
      </c>
      <c r="D80" s="887"/>
      <c r="E80" s="889"/>
      <c r="F80" s="892">
        <v>17516</v>
      </c>
      <c r="G80" s="891" t="s">
        <v>214</v>
      </c>
      <c r="H80" s="891"/>
      <c r="I80" s="891"/>
      <c r="J80" s="895"/>
      <c r="K80" s="896" t="s">
        <v>214</v>
      </c>
      <c r="L80" s="1298">
        <f>F80-J80</f>
        <v>17516</v>
      </c>
      <c r="M80" s="1299"/>
      <c r="N80" s="896" t="s">
        <v>214</v>
      </c>
      <c r="O80" s="887"/>
      <c r="P80" s="887"/>
    </row>
    <row r="81" spans="3:16" s="885" customFormat="1" ht="19.5" customHeight="1" x14ac:dyDescent="0.15">
      <c r="C81" s="887" t="s">
        <v>1108</v>
      </c>
      <c r="D81" s="887"/>
      <c r="E81" s="889"/>
      <c r="F81" s="892">
        <v>0</v>
      </c>
      <c r="G81" s="891" t="s">
        <v>214</v>
      </c>
      <c r="H81" s="891"/>
      <c r="I81" s="891"/>
      <c r="J81" s="889"/>
      <c r="K81" s="889"/>
      <c r="L81" s="1298">
        <f>F81</f>
        <v>0</v>
      </c>
      <c r="M81" s="1305"/>
      <c r="N81" s="965" t="s">
        <v>214</v>
      </c>
      <c r="O81" s="887"/>
      <c r="P81" s="887"/>
    </row>
    <row r="82" spans="3:16" s="885" customFormat="1" ht="19.5" customHeight="1" x14ac:dyDescent="0.15">
      <c r="C82" s="887" t="s">
        <v>1109</v>
      </c>
      <c r="D82" s="887"/>
      <c r="E82" s="889"/>
      <c r="F82" s="892">
        <v>0</v>
      </c>
      <c r="G82" s="891" t="s">
        <v>214</v>
      </c>
      <c r="H82" s="891"/>
      <c r="I82" s="891"/>
      <c r="J82" s="889"/>
      <c r="K82" s="889"/>
      <c r="L82" s="1298">
        <f>F82</f>
        <v>0</v>
      </c>
      <c r="M82" s="1305"/>
      <c r="N82" s="965" t="s">
        <v>214</v>
      </c>
      <c r="O82" s="887"/>
      <c r="P82" s="887"/>
    </row>
    <row r="83" spans="3:16" s="885" customFormat="1" ht="19.5" customHeight="1" x14ac:dyDescent="0.15">
      <c r="C83" s="887" t="s">
        <v>1110</v>
      </c>
      <c r="D83" s="887"/>
      <c r="E83" s="889"/>
      <c r="F83" s="897">
        <f>SUM(F84:F86)</f>
        <v>5191369</v>
      </c>
      <c r="G83" s="891" t="s">
        <v>214</v>
      </c>
      <c r="H83" s="891"/>
      <c r="I83" s="891"/>
      <c r="J83" s="889"/>
      <c r="K83" s="889"/>
      <c r="L83" s="889"/>
      <c r="M83" s="889"/>
      <c r="N83" s="887"/>
      <c r="O83" s="887"/>
      <c r="P83" s="887"/>
    </row>
    <row r="84" spans="3:16" s="885" customFormat="1" ht="19.5" customHeight="1" x14ac:dyDescent="0.15">
      <c r="C84" s="887" t="s">
        <v>1111</v>
      </c>
      <c r="D84" s="887"/>
      <c r="E84" s="889"/>
      <c r="F84" s="898">
        <v>1476100</v>
      </c>
      <c r="G84" s="891" t="s">
        <v>214</v>
      </c>
      <c r="H84" s="891"/>
      <c r="I84" s="891"/>
      <c r="J84" s="889"/>
      <c r="K84" s="889"/>
      <c r="L84" s="889"/>
      <c r="M84" s="889"/>
      <c r="N84" s="887"/>
      <c r="O84" s="887"/>
      <c r="P84" s="887"/>
    </row>
    <row r="85" spans="3:16" s="885" customFormat="1" ht="19.5" customHeight="1" x14ac:dyDescent="0.15">
      <c r="C85" s="887" t="s">
        <v>1112</v>
      </c>
      <c r="D85" s="887"/>
      <c r="E85" s="889"/>
      <c r="F85" s="898">
        <v>230038</v>
      </c>
      <c r="G85" s="891" t="s">
        <v>214</v>
      </c>
      <c r="H85" s="891"/>
      <c r="I85" s="891"/>
      <c r="J85" s="889"/>
      <c r="K85" s="889"/>
      <c r="L85" s="889"/>
      <c r="M85" s="889"/>
      <c r="N85" s="887"/>
      <c r="O85" s="887"/>
      <c r="P85" s="887"/>
    </row>
    <row r="86" spans="3:16" s="885" customFormat="1" ht="19.5" customHeight="1" x14ac:dyDescent="0.15">
      <c r="C86" s="887" t="s">
        <v>1113</v>
      </c>
      <c r="D86" s="887"/>
      <c r="E86" s="889"/>
      <c r="F86" s="898">
        <v>3485231</v>
      </c>
      <c r="G86" s="891" t="s">
        <v>214</v>
      </c>
      <c r="H86" s="891"/>
      <c r="I86" s="891"/>
      <c r="J86" s="889"/>
      <c r="K86" s="889"/>
      <c r="L86" s="889"/>
      <c r="M86" s="889"/>
      <c r="N86" s="899"/>
      <c r="O86" s="887"/>
      <c r="P86" s="887"/>
    </row>
    <row r="87" spans="3:16" s="885" customFormat="1" ht="19.5" customHeight="1" thickBot="1" x14ac:dyDescent="0.2">
      <c r="C87" s="887" t="s">
        <v>1114</v>
      </c>
      <c r="D87" s="887"/>
      <c r="E87" s="889"/>
      <c r="F87" s="900">
        <f>F74-F83</f>
        <v>3106797</v>
      </c>
      <c r="G87" s="891" t="s">
        <v>214</v>
      </c>
      <c r="H87" s="891"/>
      <c r="I87" s="891"/>
      <c r="J87" s="889"/>
      <c r="K87" s="889"/>
      <c r="L87" s="889"/>
      <c r="M87" s="889"/>
      <c r="N87" s="899"/>
      <c r="O87" s="887"/>
      <c r="P87" s="887"/>
    </row>
    <row r="88" spans="3:16" ht="19.5" customHeight="1" thickTop="1" x14ac:dyDescent="0.15">
      <c r="C88" s="1" t="str">
        <f>"※５　有形固定資産のうち、土地は"&amp;TEXT(有形固定資産明細表!E63,"#,##0")&amp;"千円です。また、有形固定資産の減価償却累計額は"&amp;TEXT(有形固定資産明細表!G63,"#,##0")&amp;"千円です。"</f>
        <v>※５　有形固定資産のうち、土地は1,975,650千円です。また、有形固定資産の減価償却累計額は24,613,708千円です。</v>
      </c>
    </row>
  </sheetData>
  <customSheetViews>
    <customSheetView guid="{60A46C55-9E99-4DDE-A95C-DCDE3DA46AD9}" scale="70" showPageBreaks="1" fitToPage="1" view="pageBreakPreview">
      <selection activeCell="P30" sqref="P30"/>
      <pageMargins left="0.62992125984251968" right="0.55118110236220474" top="0.78" bottom="0.45" header="0.59055118110236227" footer="0.39370078740157483"/>
      <printOptions horizontalCentered="1"/>
      <pageSetup paperSize="9" scale="48" orientation="portrait" r:id="rId1"/>
      <headerFooter alignWithMargins="0"/>
    </customSheetView>
  </customSheetViews>
  <mergeCells count="37">
    <mergeCell ref="L82:M82"/>
    <mergeCell ref="M9:N9"/>
    <mergeCell ref="M10:N10"/>
    <mergeCell ref="M11:N11"/>
    <mergeCell ref="L52:M52"/>
    <mergeCell ref="L67:M67"/>
    <mergeCell ref="L66:M66"/>
    <mergeCell ref="L64:M64"/>
    <mergeCell ref="L65:M65"/>
    <mergeCell ref="L77:M77"/>
    <mergeCell ref="L78:M78"/>
    <mergeCell ref="L80:M80"/>
    <mergeCell ref="L61:M61"/>
    <mergeCell ref="L60:M60"/>
    <mergeCell ref="L58:M58"/>
    <mergeCell ref="L62:M62"/>
    <mergeCell ref="L76:M76"/>
    <mergeCell ref="J70:N70"/>
    <mergeCell ref="J71:K71"/>
    <mergeCell ref="L71:N71"/>
    <mergeCell ref="L81:M81"/>
    <mergeCell ref="C70:E73"/>
    <mergeCell ref="F70:F73"/>
    <mergeCell ref="A1:Q1"/>
    <mergeCell ref="A2:Q2"/>
    <mergeCell ref="A4:G4"/>
    <mergeCell ref="E29:F29"/>
    <mergeCell ref="H4:R4"/>
    <mergeCell ref="J72:K73"/>
    <mergeCell ref="L72:N73"/>
    <mergeCell ref="L63:M63"/>
    <mergeCell ref="L56:M56"/>
    <mergeCell ref="L55:M55"/>
    <mergeCell ref="L54:M54"/>
    <mergeCell ref="L53:M53"/>
    <mergeCell ref="L59:M59"/>
    <mergeCell ref="L57:M57"/>
  </mergeCells>
  <phoneticPr fontId="2"/>
  <printOptions horizontalCentered="1" gridLinesSet="0"/>
  <pageMargins left="0.62992125984251968" right="0.55118110236220474" top="0.78" bottom="0.45" header="0.59055118110236227" footer="0.39370078740157483"/>
  <pageSetup paperSize="9" scale="48" orientation="portrait" r:id="rId2"/>
  <headerFooter alignWithMargins="0"/>
  <ignoredErrors>
    <ignoredError sqref="D8:D14" unlocked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zoomScale="70" zoomScaleNormal="100" zoomScaleSheetLayoutView="7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082" t="s">
        <v>1184</v>
      </c>
      <c r="S2" s="1064"/>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46">
        <v>26167</v>
      </c>
      <c r="B8" s="1177">
        <v>26167</v>
      </c>
      <c r="C8" s="1177">
        <v>26167</v>
      </c>
      <c r="D8" s="1177">
        <v>0</v>
      </c>
      <c r="E8" s="1177">
        <v>3627</v>
      </c>
      <c r="F8" s="1177">
        <v>0</v>
      </c>
      <c r="G8" s="1177">
        <v>0</v>
      </c>
      <c r="H8" s="1178">
        <v>15100</v>
      </c>
      <c r="I8" s="1179"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131026</v>
      </c>
      <c r="AA8" s="227">
        <f t="shared" si="0"/>
        <v>0</v>
      </c>
      <c r="AB8" s="228">
        <f t="shared" si="0"/>
        <v>0</v>
      </c>
      <c r="AC8" s="555">
        <f>+E170</f>
        <v>0</v>
      </c>
      <c r="AD8" s="160"/>
      <c r="AE8" s="160"/>
      <c r="AF8" s="160"/>
      <c r="AG8" s="160"/>
      <c r="AH8" s="160"/>
      <c r="AI8" s="371"/>
      <c r="AJ8" s="371"/>
      <c r="AK8" s="371"/>
    </row>
    <row r="9" spans="1:37" ht="14.45" customHeight="1" x14ac:dyDescent="0.15">
      <c r="A9" s="1180">
        <v>0</v>
      </c>
      <c r="B9" s="1181">
        <v>0</v>
      </c>
      <c r="C9" s="1181">
        <v>0</v>
      </c>
      <c r="D9" s="1181">
        <v>0</v>
      </c>
      <c r="E9" s="1181">
        <v>0</v>
      </c>
      <c r="F9" s="1181">
        <v>0</v>
      </c>
      <c r="G9" s="1181">
        <v>0</v>
      </c>
      <c r="H9" s="1182">
        <v>0</v>
      </c>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v>0</v>
      </c>
      <c r="B10" s="1181">
        <v>0</v>
      </c>
      <c r="C10" s="1181">
        <v>0</v>
      </c>
      <c r="D10" s="1181">
        <v>0</v>
      </c>
      <c r="E10" s="1181">
        <v>0</v>
      </c>
      <c r="F10" s="1181">
        <v>0</v>
      </c>
      <c r="G10" s="1181">
        <v>0</v>
      </c>
      <c r="H10" s="1182">
        <v>0</v>
      </c>
      <c r="I10" s="1179"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131026</v>
      </c>
      <c r="AA10" s="220">
        <f>AA8-AA9</f>
        <v>0</v>
      </c>
      <c r="AB10" s="221">
        <f>AB8-AB9</f>
        <v>0</v>
      </c>
      <c r="AC10" s="557">
        <f>AC8-AC9</f>
        <v>0</v>
      </c>
      <c r="AD10" s="160"/>
      <c r="AE10" s="160"/>
      <c r="AF10" s="160"/>
      <c r="AG10" s="160"/>
      <c r="AH10" s="160"/>
      <c r="AI10" s="371"/>
      <c r="AJ10" s="371"/>
      <c r="AK10" s="371"/>
    </row>
    <row r="11" spans="1:37" ht="14.45" customHeight="1" x14ac:dyDescent="0.15">
      <c r="A11" s="1180">
        <v>0</v>
      </c>
      <c r="B11" s="1181">
        <v>0</v>
      </c>
      <c r="C11" s="1181">
        <v>0</v>
      </c>
      <c r="D11" s="1181">
        <v>0</v>
      </c>
      <c r="E11" s="1181">
        <v>0</v>
      </c>
      <c r="F11" s="1181">
        <v>0</v>
      </c>
      <c r="G11" s="1181">
        <v>0</v>
      </c>
      <c r="H11" s="1182">
        <v>0</v>
      </c>
      <c r="I11" s="1179"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v>0</v>
      </c>
      <c r="B12" s="1181">
        <v>0</v>
      </c>
      <c r="C12" s="1181">
        <v>0</v>
      </c>
      <c r="D12" s="1181">
        <v>0</v>
      </c>
      <c r="E12" s="1181">
        <v>0</v>
      </c>
      <c r="F12" s="1181">
        <v>0</v>
      </c>
      <c r="G12" s="1181">
        <v>0</v>
      </c>
      <c r="H12" s="1182">
        <v>0</v>
      </c>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0">
        <v>3381</v>
      </c>
      <c r="B13" s="1181">
        <v>3381</v>
      </c>
      <c r="C13" s="1181">
        <v>3381</v>
      </c>
      <c r="D13" s="1181">
        <v>0</v>
      </c>
      <c r="E13" s="1181">
        <v>1127</v>
      </c>
      <c r="F13" s="1181">
        <v>0</v>
      </c>
      <c r="G13" s="1181">
        <v>0</v>
      </c>
      <c r="H13" s="1182">
        <v>0</v>
      </c>
      <c r="I13" s="1179"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0">
        <v>3381</v>
      </c>
      <c r="B14" s="1181">
        <v>3381</v>
      </c>
      <c r="C14" s="1181">
        <v>3381</v>
      </c>
      <c r="D14" s="1181">
        <v>0</v>
      </c>
      <c r="E14" s="1181">
        <v>1127</v>
      </c>
      <c r="F14" s="1181">
        <v>0</v>
      </c>
      <c r="G14" s="1181">
        <v>0</v>
      </c>
      <c r="H14" s="1182">
        <v>0</v>
      </c>
      <c r="I14" s="1179" t="s">
        <v>1157</v>
      </c>
      <c r="K14" s="194" t="s">
        <v>4</v>
      </c>
      <c r="L14" s="169"/>
      <c r="M14" s="195" t="s">
        <v>94</v>
      </c>
      <c r="N14" s="197"/>
      <c r="O14" s="198" t="s">
        <v>93</v>
      </c>
      <c r="P14" s="199">
        <f>+A14</f>
        <v>3381</v>
      </c>
      <c r="Q14" s="200">
        <f>+C14</f>
        <v>3381</v>
      </c>
      <c r="R14" s="200">
        <f t="shared" ref="R14:S16" si="1">+E14</f>
        <v>1127</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v>0</v>
      </c>
      <c r="B15" s="1181">
        <v>0</v>
      </c>
      <c r="C15" s="1181">
        <v>0</v>
      </c>
      <c r="D15" s="1181">
        <v>0</v>
      </c>
      <c r="E15" s="1181">
        <v>0</v>
      </c>
      <c r="F15" s="1181">
        <v>0</v>
      </c>
      <c r="G15" s="1181">
        <v>0</v>
      </c>
      <c r="H15" s="1182">
        <v>0</v>
      </c>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v>0</v>
      </c>
      <c r="B16" s="1181">
        <v>0</v>
      </c>
      <c r="C16" s="1181">
        <v>0</v>
      </c>
      <c r="D16" s="1181">
        <v>0</v>
      </c>
      <c r="E16" s="1181">
        <v>0</v>
      </c>
      <c r="F16" s="1181">
        <v>0</v>
      </c>
      <c r="G16" s="1181">
        <v>0</v>
      </c>
      <c r="H16" s="1182">
        <v>0</v>
      </c>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v>0</v>
      </c>
      <c r="B17" s="1181">
        <v>0</v>
      </c>
      <c r="C17" s="1181">
        <v>0</v>
      </c>
      <c r="D17" s="1181">
        <v>0</v>
      </c>
      <c r="E17" s="1181">
        <v>0</v>
      </c>
      <c r="F17" s="1181">
        <v>0</v>
      </c>
      <c r="G17" s="1181">
        <v>0</v>
      </c>
      <c r="H17" s="1182">
        <v>0</v>
      </c>
      <c r="I17" s="1179" t="s">
        <v>559</v>
      </c>
      <c r="K17" s="194"/>
      <c r="L17" s="176" t="s">
        <v>41</v>
      </c>
      <c r="M17" s="216"/>
      <c r="N17" s="196" t="s">
        <v>13</v>
      </c>
      <c r="O17" s="198"/>
      <c r="P17" s="219">
        <f>P14-P15-P16</f>
        <v>3381</v>
      </c>
      <c r="Q17" s="220">
        <f>Q14-Q15-Q16</f>
        <v>3381</v>
      </c>
      <c r="R17" s="220">
        <f>R14-R15-R16</f>
        <v>1127</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v>0</v>
      </c>
      <c r="B18" s="1181">
        <v>0</v>
      </c>
      <c r="C18" s="1181">
        <v>0</v>
      </c>
      <c r="D18" s="1181">
        <v>0</v>
      </c>
      <c r="E18" s="1181">
        <v>0</v>
      </c>
      <c r="F18" s="1181">
        <v>0</v>
      </c>
      <c r="G18" s="1181">
        <v>0</v>
      </c>
      <c r="H18" s="1182">
        <v>0</v>
      </c>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v>0</v>
      </c>
      <c r="B19" s="1181">
        <v>0</v>
      </c>
      <c r="C19" s="1181">
        <v>0</v>
      </c>
      <c r="D19" s="1181">
        <v>0</v>
      </c>
      <c r="E19" s="1181">
        <v>0</v>
      </c>
      <c r="F19" s="1181">
        <v>0</v>
      </c>
      <c r="G19" s="1181">
        <v>0</v>
      </c>
      <c r="H19" s="1182">
        <v>0</v>
      </c>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v>0</v>
      </c>
      <c r="B20" s="1181">
        <v>0</v>
      </c>
      <c r="C20" s="1181">
        <v>0</v>
      </c>
      <c r="D20" s="1181">
        <v>0</v>
      </c>
      <c r="E20" s="1181">
        <v>0</v>
      </c>
      <c r="F20" s="1181">
        <v>0</v>
      </c>
      <c r="G20" s="1181">
        <v>0</v>
      </c>
      <c r="H20" s="1182">
        <v>0</v>
      </c>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v>0</v>
      </c>
      <c r="B21" s="1181">
        <v>0</v>
      </c>
      <c r="C21" s="1181">
        <v>0</v>
      </c>
      <c r="D21" s="1181">
        <v>0</v>
      </c>
      <c r="E21" s="1181">
        <v>0</v>
      </c>
      <c r="F21" s="1181">
        <v>0</v>
      </c>
      <c r="G21" s="1181">
        <v>0</v>
      </c>
      <c r="H21" s="1182">
        <v>0</v>
      </c>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v>0</v>
      </c>
      <c r="B22" s="1181">
        <v>0</v>
      </c>
      <c r="C22" s="1181">
        <v>0</v>
      </c>
      <c r="D22" s="1181">
        <v>0</v>
      </c>
      <c r="E22" s="1181">
        <v>0</v>
      </c>
      <c r="F22" s="1181">
        <v>0</v>
      </c>
      <c r="G22" s="1181">
        <v>0</v>
      </c>
      <c r="H22" s="1182">
        <v>0</v>
      </c>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v>0</v>
      </c>
      <c r="B23" s="1181">
        <v>0</v>
      </c>
      <c r="C23" s="1181">
        <v>0</v>
      </c>
      <c r="D23" s="1181">
        <v>0</v>
      </c>
      <c r="E23" s="1181">
        <v>0</v>
      </c>
      <c r="F23" s="1181">
        <v>0</v>
      </c>
      <c r="G23" s="1181">
        <v>0</v>
      </c>
      <c r="H23" s="1182">
        <v>0</v>
      </c>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v>0</v>
      </c>
      <c r="B24" s="1181">
        <v>0</v>
      </c>
      <c r="C24" s="1181">
        <v>0</v>
      </c>
      <c r="D24" s="1181">
        <v>0</v>
      </c>
      <c r="E24" s="1181">
        <v>0</v>
      </c>
      <c r="F24" s="1181">
        <v>0</v>
      </c>
      <c r="G24" s="1181">
        <v>0</v>
      </c>
      <c r="H24" s="1182">
        <v>0</v>
      </c>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v>0</v>
      </c>
      <c r="B25" s="1181">
        <v>0</v>
      </c>
      <c r="C25" s="1181">
        <v>0</v>
      </c>
      <c r="D25" s="1181">
        <v>0</v>
      </c>
      <c r="E25" s="1181">
        <v>0</v>
      </c>
      <c r="F25" s="1181">
        <v>0</v>
      </c>
      <c r="G25" s="1181">
        <v>0</v>
      </c>
      <c r="H25" s="1182">
        <v>0</v>
      </c>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v>0</v>
      </c>
      <c r="B26" s="1186">
        <v>0</v>
      </c>
      <c r="C26" s="1186">
        <v>0</v>
      </c>
      <c r="D26" s="1186">
        <v>0</v>
      </c>
      <c r="E26" s="1186">
        <v>0</v>
      </c>
      <c r="F26" s="1186">
        <v>0</v>
      </c>
      <c r="G26" s="1186">
        <v>0</v>
      </c>
      <c r="H26" s="1187">
        <v>0</v>
      </c>
      <c r="I26" s="1179"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5">
        <v>0</v>
      </c>
      <c r="B27" s="1186">
        <v>0</v>
      </c>
      <c r="C27" s="1186">
        <v>0</v>
      </c>
      <c r="D27" s="1186">
        <v>0</v>
      </c>
      <c r="E27" s="1186">
        <v>0</v>
      </c>
      <c r="F27" s="1186">
        <v>0</v>
      </c>
      <c r="G27" s="1186">
        <v>0</v>
      </c>
      <c r="H27" s="1187">
        <v>0</v>
      </c>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5">
        <v>0</v>
      </c>
      <c r="B28" s="1186">
        <v>0</v>
      </c>
      <c r="C28" s="1186">
        <v>0</v>
      </c>
      <c r="D28" s="1186">
        <v>0</v>
      </c>
      <c r="E28" s="1186">
        <v>0</v>
      </c>
      <c r="F28" s="1186">
        <v>0</v>
      </c>
      <c r="G28" s="1186">
        <v>0</v>
      </c>
      <c r="H28" s="1187">
        <v>0</v>
      </c>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5">
        <v>0</v>
      </c>
      <c r="B29" s="1186">
        <v>0</v>
      </c>
      <c r="C29" s="1186">
        <v>0</v>
      </c>
      <c r="D29" s="1186">
        <v>0</v>
      </c>
      <c r="E29" s="1186">
        <v>0</v>
      </c>
      <c r="F29" s="1186">
        <v>0</v>
      </c>
      <c r="G29" s="1186">
        <v>0</v>
      </c>
      <c r="H29" s="1187">
        <v>0</v>
      </c>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5">
        <v>0</v>
      </c>
      <c r="B30" s="1186">
        <v>0</v>
      </c>
      <c r="C30" s="1186">
        <v>0</v>
      </c>
      <c r="D30" s="1186">
        <v>0</v>
      </c>
      <c r="E30" s="1186">
        <v>0</v>
      </c>
      <c r="F30" s="1186">
        <v>0</v>
      </c>
      <c r="G30" s="1186">
        <v>0</v>
      </c>
      <c r="H30" s="1187">
        <v>0</v>
      </c>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5">
        <v>0</v>
      </c>
      <c r="B31" s="1186">
        <v>0</v>
      </c>
      <c r="C31" s="1186">
        <v>0</v>
      </c>
      <c r="D31" s="1186">
        <v>0</v>
      </c>
      <c r="E31" s="1186">
        <v>0</v>
      </c>
      <c r="F31" s="1186">
        <v>0</v>
      </c>
      <c r="G31" s="1186">
        <v>0</v>
      </c>
      <c r="H31" s="1187">
        <v>0</v>
      </c>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5">
        <v>0</v>
      </c>
      <c r="B32" s="1186">
        <v>0</v>
      </c>
      <c r="C32" s="1186">
        <v>0</v>
      </c>
      <c r="D32" s="1186">
        <v>0</v>
      </c>
      <c r="E32" s="1186">
        <v>0</v>
      </c>
      <c r="F32" s="1186">
        <v>0</v>
      </c>
      <c r="G32" s="1186">
        <v>0</v>
      </c>
      <c r="H32" s="1187">
        <v>0</v>
      </c>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5">
        <v>0</v>
      </c>
      <c r="B33" s="1186">
        <v>0</v>
      </c>
      <c r="C33" s="1186">
        <v>0</v>
      </c>
      <c r="D33" s="1186">
        <v>0</v>
      </c>
      <c r="E33" s="1186">
        <v>0</v>
      </c>
      <c r="F33" s="1186">
        <v>0</v>
      </c>
      <c r="G33" s="1186">
        <v>0</v>
      </c>
      <c r="H33" s="1187">
        <v>0</v>
      </c>
      <c r="I33" s="1179" t="s">
        <v>578</v>
      </c>
      <c r="K33" s="194"/>
      <c r="L33" s="173"/>
      <c r="M33" s="196" t="s">
        <v>47</v>
      </c>
      <c r="N33" s="197"/>
      <c r="O33" s="198" t="s">
        <v>48</v>
      </c>
      <c r="P33" s="199">
        <f t="shared" ref="P33:P43" si="7">+A33</f>
        <v>0</v>
      </c>
      <c r="Q33" s="200">
        <f t="shared" ref="Q33:Q43" si="8">+C33</f>
        <v>0</v>
      </c>
      <c r="R33" s="200">
        <f t="shared" ref="R33:S43" si="9">+E33</f>
        <v>0</v>
      </c>
      <c r="S33" s="262">
        <f t="shared" si="9"/>
        <v>0</v>
      </c>
      <c r="T33" s="263">
        <f t="shared" ref="T33:T43" si="10">+H33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5">
        <v>0</v>
      </c>
      <c r="B34" s="1186">
        <v>0</v>
      </c>
      <c r="C34" s="1186">
        <v>0</v>
      </c>
      <c r="D34" s="1186">
        <v>0</v>
      </c>
      <c r="E34" s="1186">
        <v>0</v>
      </c>
      <c r="F34" s="1186">
        <v>0</v>
      </c>
      <c r="G34" s="1186">
        <v>0</v>
      </c>
      <c r="H34" s="1187">
        <v>0</v>
      </c>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5">
        <v>0</v>
      </c>
      <c r="B35" s="1186">
        <v>0</v>
      </c>
      <c r="C35" s="1186">
        <v>0</v>
      </c>
      <c r="D35" s="1186">
        <v>0</v>
      </c>
      <c r="E35" s="1186">
        <v>0</v>
      </c>
      <c r="F35" s="1186">
        <v>0</v>
      </c>
      <c r="G35" s="1186">
        <v>0</v>
      </c>
      <c r="H35" s="1187">
        <v>0</v>
      </c>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5">
        <v>0</v>
      </c>
      <c r="B36" s="1186">
        <v>0</v>
      </c>
      <c r="C36" s="1186">
        <v>0</v>
      </c>
      <c r="D36" s="1186">
        <v>0</v>
      </c>
      <c r="E36" s="1186">
        <v>0</v>
      </c>
      <c r="F36" s="1186">
        <v>0</v>
      </c>
      <c r="G36" s="1186">
        <v>0</v>
      </c>
      <c r="H36" s="1187">
        <v>0</v>
      </c>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5">
        <v>0</v>
      </c>
      <c r="B37" s="1186">
        <v>0</v>
      </c>
      <c r="C37" s="1186">
        <v>0</v>
      </c>
      <c r="D37" s="1186">
        <v>0</v>
      </c>
      <c r="E37" s="1186">
        <v>0</v>
      </c>
      <c r="F37" s="1186">
        <v>0</v>
      </c>
      <c r="G37" s="1186">
        <v>0</v>
      </c>
      <c r="H37" s="1187">
        <v>0</v>
      </c>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5">
        <v>0</v>
      </c>
      <c r="B38" s="1186">
        <v>0</v>
      </c>
      <c r="C38" s="1186">
        <v>0</v>
      </c>
      <c r="D38" s="1186">
        <v>0</v>
      </c>
      <c r="E38" s="1186">
        <v>0</v>
      </c>
      <c r="F38" s="1186">
        <v>0</v>
      </c>
      <c r="G38" s="1186">
        <v>0</v>
      </c>
      <c r="H38" s="1186">
        <v>0</v>
      </c>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5">
        <v>0</v>
      </c>
      <c r="B39" s="1186">
        <v>0</v>
      </c>
      <c r="C39" s="1186">
        <v>0</v>
      </c>
      <c r="D39" s="1186">
        <v>0</v>
      </c>
      <c r="E39" s="1186">
        <v>0</v>
      </c>
      <c r="F39" s="1186">
        <v>0</v>
      </c>
      <c r="G39" s="1186">
        <v>0</v>
      </c>
      <c r="H39" s="1186">
        <v>0</v>
      </c>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5">
        <v>0</v>
      </c>
      <c r="B40" s="1186">
        <v>0</v>
      </c>
      <c r="C40" s="1186">
        <v>0</v>
      </c>
      <c r="D40" s="1186">
        <v>0</v>
      </c>
      <c r="E40" s="1186">
        <v>0</v>
      </c>
      <c r="F40" s="1186">
        <v>0</v>
      </c>
      <c r="G40" s="1186">
        <v>0</v>
      </c>
      <c r="H40" s="1186">
        <v>0</v>
      </c>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5">
        <v>0</v>
      </c>
      <c r="B41" s="1186">
        <v>0</v>
      </c>
      <c r="C41" s="1186">
        <v>0</v>
      </c>
      <c r="D41" s="1186">
        <v>0</v>
      </c>
      <c r="E41" s="1186">
        <v>0</v>
      </c>
      <c r="F41" s="1186">
        <v>0</v>
      </c>
      <c r="G41" s="1186">
        <v>0</v>
      </c>
      <c r="H41" s="1186">
        <v>0</v>
      </c>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5">
        <v>0</v>
      </c>
      <c r="B42" s="1186">
        <v>0</v>
      </c>
      <c r="C42" s="1186">
        <v>0</v>
      </c>
      <c r="D42" s="1186">
        <v>0</v>
      </c>
      <c r="E42" s="1186">
        <v>0</v>
      </c>
      <c r="F42" s="1186">
        <v>0</v>
      </c>
      <c r="G42" s="1186">
        <v>0</v>
      </c>
      <c r="H42" s="1186">
        <v>0</v>
      </c>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5">
        <v>0</v>
      </c>
      <c r="B43" s="1186">
        <v>0</v>
      </c>
      <c r="C43" s="1186">
        <v>0</v>
      </c>
      <c r="D43" s="1186">
        <v>0</v>
      </c>
      <c r="E43" s="1186">
        <v>0</v>
      </c>
      <c r="F43" s="1186">
        <v>0</v>
      </c>
      <c r="G43" s="1186">
        <v>0</v>
      </c>
      <c r="H43" s="1186">
        <v>0</v>
      </c>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94">
        <v>0</v>
      </c>
      <c r="B44" s="1192">
        <v>0</v>
      </c>
      <c r="C44" s="1192">
        <v>0</v>
      </c>
      <c r="D44" s="1192">
        <v>0</v>
      </c>
      <c r="E44" s="1192">
        <v>0</v>
      </c>
      <c r="F44" s="1192">
        <v>0</v>
      </c>
      <c r="G44" s="1192">
        <v>0</v>
      </c>
      <c r="H44" s="1192">
        <v>0</v>
      </c>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94">
        <v>0</v>
      </c>
      <c r="B45" s="1192">
        <v>0</v>
      </c>
      <c r="C45" s="1192">
        <v>0</v>
      </c>
      <c r="D45" s="1192">
        <v>0</v>
      </c>
      <c r="E45" s="1192">
        <v>0</v>
      </c>
      <c r="F45" s="1192">
        <v>0</v>
      </c>
      <c r="G45" s="1192">
        <v>0</v>
      </c>
      <c r="H45" s="1192">
        <v>0</v>
      </c>
      <c r="I45" s="1179" t="s">
        <v>598</v>
      </c>
      <c r="K45" s="222" t="s">
        <v>132</v>
      </c>
      <c r="L45" s="195"/>
      <c r="M45" s="196" t="s">
        <v>70</v>
      </c>
      <c r="N45" s="197"/>
      <c r="O45" s="198" t="s">
        <v>71</v>
      </c>
      <c r="P45" s="199">
        <f>+A44</f>
        <v>0</v>
      </c>
      <c r="Q45" s="200">
        <f>+C44</f>
        <v>0</v>
      </c>
      <c r="R45" s="200">
        <f t="shared" ref="R45:S49" si="13">+E44</f>
        <v>0</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94">
        <v>0</v>
      </c>
      <c r="B46" s="1192">
        <v>0</v>
      </c>
      <c r="C46" s="1192">
        <v>0</v>
      </c>
      <c r="D46" s="1192">
        <v>0</v>
      </c>
      <c r="E46" s="1192">
        <v>0</v>
      </c>
      <c r="F46" s="1192">
        <v>0</v>
      </c>
      <c r="G46" s="1192">
        <v>0</v>
      </c>
      <c r="H46" s="1192">
        <v>0</v>
      </c>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94">
        <v>0</v>
      </c>
      <c r="B47" s="1192">
        <v>0</v>
      </c>
      <c r="C47" s="1192">
        <v>0</v>
      </c>
      <c r="D47" s="1192">
        <v>0</v>
      </c>
      <c r="E47" s="1192">
        <v>0</v>
      </c>
      <c r="F47" s="1192">
        <v>0</v>
      </c>
      <c r="G47" s="1192">
        <v>0</v>
      </c>
      <c r="H47" s="1192">
        <v>0</v>
      </c>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94">
        <v>0</v>
      </c>
      <c r="B48" s="1192">
        <v>0</v>
      </c>
      <c r="C48" s="1192">
        <v>0</v>
      </c>
      <c r="D48" s="1192">
        <v>0</v>
      </c>
      <c r="E48" s="1192">
        <v>0</v>
      </c>
      <c r="F48" s="1192">
        <v>0</v>
      </c>
      <c r="G48" s="1192">
        <v>0</v>
      </c>
      <c r="H48" s="1192">
        <v>0</v>
      </c>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94">
        <v>22786</v>
      </c>
      <c r="B49" s="1192">
        <v>22786</v>
      </c>
      <c r="C49" s="1192">
        <v>22786</v>
      </c>
      <c r="D49" s="1192">
        <v>0</v>
      </c>
      <c r="E49" s="1192">
        <v>2500</v>
      </c>
      <c r="F49" s="1192">
        <v>0</v>
      </c>
      <c r="G49" s="1192">
        <v>0</v>
      </c>
      <c r="H49" s="1193">
        <v>15100</v>
      </c>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94">
        <v>0</v>
      </c>
      <c r="B50" s="1192">
        <v>0</v>
      </c>
      <c r="C50" s="1192">
        <v>0</v>
      </c>
      <c r="D50" s="1192">
        <v>0</v>
      </c>
      <c r="E50" s="1192">
        <v>0</v>
      </c>
      <c r="F50" s="1192">
        <v>0</v>
      </c>
      <c r="G50" s="1192">
        <v>0</v>
      </c>
      <c r="H50" s="1192">
        <v>0</v>
      </c>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94">
        <v>0</v>
      </c>
      <c r="B51" s="1192">
        <v>0</v>
      </c>
      <c r="C51" s="1192">
        <v>0</v>
      </c>
      <c r="D51" s="1192">
        <v>0</v>
      </c>
      <c r="E51" s="1192">
        <v>0</v>
      </c>
      <c r="F51" s="1192">
        <v>0</v>
      </c>
      <c r="G51" s="1192">
        <v>0</v>
      </c>
      <c r="H51" s="1192">
        <v>0</v>
      </c>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94">
        <v>0</v>
      </c>
      <c r="B52" s="1192">
        <v>0</v>
      </c>
      <c r="C52" s="1192">
        <v>0</v>
      </c>
      <c r="D52" s="1192">
        <v>0</v>
      </c>
      <c r="E52" s="1192">
        <v>0</v>
      </c>
      <c r="F52" s="1192">
        <v>0</v>
      </c>
      <c r="G52" s="1192">
        <v>0</v>
      </c>
      <c r="H52" s="1192">
        <v>0</v>
      </c>
      <c r="I52" s="1179" t="s">
        <v>605</v>
      </c>
      <c r="K52" s="194"/>
      <c r="L52" s="176" t="s">
        <v>91</v>
      </c>
      <c r="M52" s="196" t="s">
        <v>89</v>
      </c>
      <c r="N52" s="197"/>
      <c r="O52" s="198" t="s">
        <v>110</v>
      </c>
      <c r="P52" s="199">
        <f t="shared" si="15"/>
        <v>0</v>
      </c>
      <c r="Q52" s="200">
        <f t="shared" si="16"/>
        <v>0</v>
      </c>
      <c r="R52" s="200">
        <f t="shared" si="17"/>
        <v>0</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94">
        <v>0</v>
      </c>
      <c r="B53" s="1192">
        <v>0</v>
      </c>
      <c r="C53" s="1192">
        <v>0</v>
      </c>
      <c r="D53" s="1192">
        <v>0</v>
      </c>
      <c r="E53" s="1192">
        <v>0</v>
      </c>
      <c r="F53" s="1192">
        <v>0</v>
      </c>
      <c r="G53" s="1192">
        <v>0</v>
      </c>
      <c r="H53" s="1192">
        <v>0</v>
      </c>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94">
        <v>0</v>
      </c>
      <c r="B54" s="1192">
        <v>0</v>
      </c>
      <c r="C54" s="1192">
        <v>0</v>
      </c>
      <c r="D54" s="1192">
        <v>0</v>
      </c>
      <c r="E54" s="1192">
        <v>0</v>
      </c>
      <c r="F54" s="1192">
        <v>0</v>
      </c>
      <c r="G54" s="1192">
        <v>0</v>
      </c>
      <c r="H54" s="1192">
        <v>0</v>
      </c>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94">
        <v>0</v>
      </c>
      <c r="B55" s="1192">
        <v>0</v>
      </c>
      <c r="C55" s="1192">
        <v>0</v>
      </c>
      <c r="D55" s="1192">
        <v>0</v>
      </c>
      <c r="E55" s="1192">
        <v>0</v>
      </c>
      <c r="F55" s="1192">
        <v>0</v>
      </c>
      <c r="G55" s="1192">
        <v>0</v>
      </c>
      <c r="H55" s="1192">
        <v>0</v>
      </c>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94">
        <v>0</v>
      </c>
      <c r="B56" s="1192">
        <v>0</v>
      </c>
      <c r="C56" s="1192">
        <v>0</v>
      </c>
      <c r="D56" s="1192">
        <v>0</v>
      </c>
      <c r="E56" s="1192">
        <v>0</v>
      </c>
      <c r="F56" s="1192">
        <v>0</v>
      </c>
      <c r="G56" s="1192">
        <v>0</v>
      </c>
      <c r="H56" s="1192">
        <v>0</v>
      </c>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94">
        <v>0</v>
      </c>
      <c r="B57" s="1192">
        <v>0</v>
      </c>
      <c r="C57" s="1192">
        <v>0</v>
      </c>
      <c r="D57" s="1192">
        <v>0</v>
      </c>
      <c r="E57" s="1192">
        <v>0</v>
      </c>
      <c r="F57" s="1192">
        <v>0</v>
      </c>
      <c r="G57" s="1192">
        <v>0</v>
      </c>
      <c r="H57" s="1192">
        <v>0</v>
      </c>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94">
        <v>22786</v>
      </c>
      <c r="B58" s="1192">
        <v>22786</v>
      </c>
      <c r="C58" s="1192">
        <v>22786</v>
      </c>
      <c r="D58" s="1192">
        <v>0</v>
      </c>
      <c r="E58" s="1192">
        <v>2500</v>
      </c>
      <c r="F58" s="1192">
        <v>0</v>
      </c>
      <c r="G58" s="1192">
        <v>0</v>
      </c>
      <c r="H58" s="1193">
        <v>15100</v>
      </c>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195">
        <v>0</v>
      </c>
      <c r="B59" s="1196">
        <v>0</v>
      </c>
      <c r="C59" s="1196">
        <v>0</v>
      </c>
      <c r="D59" s="1196">
        <v>0</v>
      </c>
      <c r="E59" s="1196">
        <v>0</v>
      </c>
      <c r="F59" s="1196">
        <v>0</v>
      </c>
      <c r="G59" s="1196">
        <v>0</v>
      </c>
      <c r="H59" s="1196">
        <v>0</v>
      </c>
      <c r="I59" s="1179" t="s">
        <v>613</v>
      </c>
      <c r="K59" s="194"/>
      <c r="L59" s="216"/>
      <c r="M59" s="196" t="s">
        <v>13</v>
      </c>
      <c r="N59" s="197"/>
      <c r="O59" s="198" t="s">
        <v>117</v>
      </c>
      <c r="P59" s="199">
        <f t="shared" si="15"/>
        <v>22786</v>
      </c>
      <c r="Q59" s="200">
        <f t="shared" si="16"/>
        <v>22786</v>
      </c>
      <c r="R59" s="200">
        <f t="shared" si="17"/>
        <v>2500</v>
      </c>
      <c r="S59" s="262">
        <f t="shared" si="17"/>
        <v>0</v>
      </c>
      <c r="T59" s="263">
        <f t="shared" si="18"/>
        <v>15100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26167</v>
      </c>
      <c r="Q61" s="242">
        <f>SUM(Q8:Q60)-Q9-Q10-Q12-Q13-Q15-Q16-Q17-Q30-Q31-Q32-Q40-Q41-Q42-Q43-Q44-Q49-Q50</f>
        <v>26167</v>
      </c>
      <c r="R61" s="242">
        <f>SUM(R8:R60)-R9-R10-R12-R13-R15-R16-R17-R30-R31-R32-R40-R41-R42-R43-R44-R49-R50</f>
        <v>3627</v>
      </c>
      <c r="S61" s="331">
        <f>SUM(S8:S60)-S9-S10-S12-S13-S15-S16-S17-S30-S31-S32-S40-S41-S42-S43-S44-S49-S50</f>
        <v>0</v>
      </c>
      <c r="T61" s="332">
        <f>SUM(T8:T60)-T9-T10-T12-T13-T15-T16-T17-T30-T31-T32-T40-T41-T42-T43-T44-T49-T50</f>
        <v>15100</v>
      </c>
      <c r="U61" s="244"/>
      <c r="V61" s="238" t="s">
        <v>82</v>
      </c>
      <c r="W61" s="239"/>
      <c r="X61" s="239"/>
      <c r="Y61" s="240"/>
      <c r="Z61" s="245">
        <f>SUM(Z8:Z60)-Z9-Z10-Z25-Z28-Z40-Z41-Z42-Z43-Z44</f>
        <v>131026</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001">
        <v>341249</v>
      </c>
      <c r="B62" s="1002">
        <v>341249</v>
      </c>
      <c r="C62" s="1002">
        <v>0</v>
      </c>
      <c r="D62" s="1002">
        <v>2384</v>
      </c>
      <c r="E62" s="1002">
        <v>0</v>
      </c>
      <c r="F62" s="1003">
        <v>23000</v>
      </c>
      <c r="G62" s="1004" t="s">
        <v>1151</v>
      </c>
      <c r="H62" s="574"/>
      <c r="I62" s="574"/>
      <c r="K62" s="183"/>
      <c r="L62" s="184" t="s">
        <v>8</v>
      </c>
      <c r="M62" s="185"/>
      <c r="N62" s="185"/>
      <c r="O62" s="186" t="s">
        <v>9</v>
      </c>
      <c r="P62" s="252">
        <f>+A63</f>
        <v>145126</v>
      </c>
      <c r="Q62" s="253">
        <f>+B63</f>
        <v>145126</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005">
        <v>145126</v>
      </c>
      <c r="B63" s="1006">
        <v>145126</v>
      </c>
      <c r="C63" s="1006">
        <v>0</v>
      </c>
      <c r="D63" s="1006">
        <v>0</v>
      </c>
      <c r="E63" s="1006">
        <v>0</v>
      </c>
      <c r="F63" s="1007">
        <v>0</v>
      </c>
      <c r="G63" s="1004" t="s">
        <v>1152</v>
      </c>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005">
        <v>0</v>
      </c>
      <c r="B64" s="1006">
        <v>0</v>
      </c>
      <c r="C64" s="1006">
        <v>0</v>
      </c>
      <c r="D64" s="1006">
        <v>0</v>
      </c>
      <c r="E64" s="1006">
        <v>0</v>
      </c>
      <c r="F64" s="1006">
        <v>0</v>
      </c>
      <c r="G64" s="1004" t="s">
        <v>1153</v>
      </c>
      <c r="H64" s="574"/>
      <c r="I64" s="574"/>
      <c r="K64" s="194"/>
      <c r="L64" s="195"/>
      <c r="M64" s="196" t="s">
        <v>13</v>
      </c>
      <c r="N64" s="167"/>
      <c r="O64" s="207"/>
      <c r="P64" s="208">
        <f>P62-P63</f>
        <v>145126</v>
      </c>
      <c r="Q64" s="209">
        <f>Q62-Q63</f>
        <v>145126</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'Ｈ２４（2012）'!E140</f>
        <v>0</v>
      </c>
    </row>
    <row r="65" spans="1:38" ht="14.45" customHeight="1" x14ac:dyDescent="0.15">
      <c r="A65" s="1005">
        <v>0</v>
      </c>
      <c r="B65" s="1006">
        <v>0</v>
      </c>
      <c r="C65" s="1006">
        <v>0</v>
      </c>
      <c r="D65" s="1006">
        <v>0</v>
      </c>
      <c r="E65" s="1006">
        <v>0</v>
      </c>
      <c r="F65" s="1006">
        <v>0</v>
      </c>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005">
        <v>0</v>
      </c>
      <c r="B66" s="1006">
        <v>0</v>
      </c>
      <c r="C66" s="1006">
        <v>0</v>
      </c>
      <c r="D66" s="1006">
        <v>0</v>
      </c>
      <c r="E66" s="1006">
        <v>0</v>
      </c>
      <c r="F66" s="1006">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005">
        <v>0</v>
      </c>
      <c r="B67" s="1006">
        <v>0</v>
      </c>
      <c r="C67" s="1006">
        <v>0</v>
      </c>
      <c r="D67" s="1006">
        <v>0</v>
      </c>
      <c r="E67" s="1006">
        <v>0</v>
      </c>
      <c r="F67" s="1006">
        <v>0</v>
      </c>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'Ｈ２４（2012）'!E141</f>
        <v>0</v>
      </c>
    </row>
    <row r="68" spans="1:38" ht="14.45" customHeight="1" x14ac:dyDescent="0.15">
      <c r="A68" s="1005">
        <v>0</v>
      </c>
      <c r="B68" s="1006">
        <v>0</v>
      </c>
      <c r="C68" s="1006">
        <v>0</v>
      </c>
      <c r="D68" s="1006">
        <v>0</v>
      </c>
      <c r="E68" s="1006">
        <v>0</v>
      </c>
      <c r="F68" s="1006">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005">
        <v>0</v>
      </c>
      <c r="B69" s="1006">
        <v>0</v>
      </c>
      <c r="C69" s="1006">
        <v>0</v>
      </c>
      <c r="D69" s="1006">
        <v>0</v>
      </c>
      <c r="E69" s="1006">
        <v>0</v>
      </c>
      <c r="F69" s="1006">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005">
        <v>0</v>
      </c>
      <c r="B70" s="1006">
        <v>0</v>
      </c>
      <c r="C70" s="1006">
        <v>0</v>
      </c>
      <c r="D70" s="1006">
        <v>0</v>
      </c>
      <c r="E70" s="1006">
        <v>0</v>
      </c>
      <c r="F70" s="1006">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005">
        <v>0</v>
      </c>
      <c r="B71" s="1006">
        <v>0</v>
      </c>
      <c r="C71" s="1006">
        <v>0</v>
      </c>
      <c r="D71" s="1006">
        <v>0</v>
      </c>
      <c r="E71" s="1006">
        <v>0</v>
      </c>
      <c r="F71" s="1006">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005">
        <v>0</v>
      </c>
      <c r="B72" s="1006">
        <v>0</v>
      </c>
      <c r="C72" s="1006">
        <v>0</v>
      </c>
      <c r="D72" s="1006">
        <v>0</v>
      </c>
      <c r="E72" s="1006">
        <v>0</v>
      </c>
      <c r="F72" s="1006">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005">
        <v>0</v>
      </c>
      <c r="B73" s="1006">
        <v>0</v>
      </c>
      <c r="C73" s="1006">
        <v>0</v>
      </c>
      <c r="D73" s="1006">
        <v>0</v>
      </c>
      <c r="E73" s="1006">
        <v>0</v>
      </c>
      <c r="F73" s="1006">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'Ｈ２４（2012）'!E142</f>
        <v>0</v>
      </c>
    </row>
    <row r="74" spans="1:38" ht="14.45" customHeight="1" x14ac:dyDescent="0.15">
      <c r="A74" s="1005">
        <v>58284</v>
      </c>
      <c r="B74" s="1006">
        <v>58284</v>
      </c>
      <c r="C74" s="1006">
        <v>0</v>
      </c>
      <c r="D74" s="1006">
        <v>2384</v>
      </c>
      <c r="E74" s="1006">
        <v>0</v>
      </c>
      <c r="F74" s="1007">
        <v>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'Ｈ２４（2012）'!E143</f>
        <v>0</v>
      </c>
    </row>
    <row r="75" spans="1:38" ht="14.45" customHeight="1" x14ac:dyDescent="0.15">
      <c r="A75" s="1005">
        <v>0</v>
      </c>
      <c r="B75" s="1006">
        <v>0</v>
      </c>
      <c r="C75" s="1006">
        <v>0</v>
      </c>
      <c r="D75" s="1006">
        <v>0</v>
      </c>
      <c r="E75" s="1006">
        <v>0</v>
      </c>
      <c r="F75" s="1006">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93298</v>
      </c>
      <c r="AA75" s="272">
        <f t="shared" si="23"/>
        <v>0</v>
      </c>
      <c r="AB75" s="295"/>
      <c r="AC75" s="274">
        <f>+E121</f>
        <v>35700</v>
      </c>
      <c r="AD75" s="264" t="s">
        <v>414</v>
      </c>
      <c r="AE75" s="195"/>
      <c r="AF75" s="196" t="s">
        <v>412</v>
      </c>
      <c r="AG75" s="197"/>
      <c r="AH75" s="211" t="s">
        <v>415</v>
      </c>
      <c r="AI75" s="294">
        <f t="shared" si="24"/>
        <v>0</v>
      </c>
      <c r="AJ75" s="272">
        <f t="shared" si="24"/>
        <v>0</v>
      </c>
      <c r="AK75" s="296">
        <f t="shared" si="24"/>
        <v>0</v>
      </c>
      <c r="AL75" s="1088">
        <f>'Ｈ２４（2012）'!E144</f>
        <v>0</v>
      </c>
    </row>
    <row r="76" spans="1:38" ht="14.45" customHeight="1" x14ac:dyDescent="0.15">
      <c r="A76" s="1005">
        <v>0</v>
      </c>
      <c r="B76" s="1006">
        <v>0</v>
      </c>
      <c r="C76" s="1006">
        <v>0</v>
      </c>
      <c r="D76" s="1006">
        <v>0</v>
      </c>
      <c r="E76" s="1006">
        <v>0</v>
      </c>
      <c r="F76" s="1006">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005">
        <v>0</v>
      </c>
      <c r="B77" s="1006">
        <v>0</v>
      </c>
      <c r="C77" s="1006">
        <v>0</v>
      </c>
      <c r="D77" s="1006">
        <v>0</v>
      </c>
      <c r="E77" s="1006">
        <v>0</v>
      </c>
      <c r="F77" s="1006">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005">
        <v>0</v>
      </c>
      <c r="B78" s="1006">
        <v>0</v>
      </c>
      <c r="C78" s="1006">
        <v>0</v>
      </c>
      <c r="D78" s="1006">
        <v>0</v>
      </c>
      <c r="E78" s="1006">
        <v>0</v>
      </c>
      <c r="F78" s="1006">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005">
        <v>0</v>
      </c>
      <c r="B79" s="1006">
        <v>0</v>
      </c>
      <c r="C79" s="1006">
        <v>0</v>
      </c>
      <c r="D79" s="1006">
        <v>0</v>
      </c>
      <c r="E79" s="1006">
        <v>0</v>
      </c>
      <c r="F79" s="1006">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005">
        <v>58284</v>
      </c>
      <c r="B80" s="1006">
        <v>58284</v>
      </c>
      <c r="C80" s="1006">
        <v>0</v>
      </c>
      <c r="D80" s="1006">
        <v>2384</v>
      </c>
      <c r="E80" s="1006">
        <v>0</v>
      </c>
      <c r="F80" s="1007">
        <v>0</v>
      </c>
      <c r="G80" s="1004" t="s">
        <v>572</v>
      </c>
      <c r="H80" s="574"/>
      <c r="I80" s="574"/>
      <c r="K80" s="194"/>
      <c r="L80" s="195" t="s">
        <v>38</v>
      </c>
      <c r="M80" s="196" t="s">
        <v>149</v>
      </c>
      <c r="N80" s="197"/>
      <c r="O80" s="198" t="s">
        <v>40</v>
      </c>
      <c r="P80" s="199">
        <f t="shared" si="25"/>
        <v>58284</v>
      </c>
      <c r="Q80" s="200">
        <f t="shared" si="25"/>
        <v>58284</v>
      </c>
      <c r="R80" s="220"/>
      <c r="S80" s="262">
        <f t="shared" si="26"/>
        <v>2384</v>
      </c>
      <c r="T80" s="263">
        <f t="shared" si="27"/>
        <v>0</v>
      </c>
      <c r="U80" s="264"/>
      <c r="V80" s="195" t="s">
        <v>38</v>
      </c>
      <c r="W80" s="196" t="s">
        <v>149</v>
      </c>
      <c r="X80" s="197"/>
      <c r="Y80" s="198" t="s">
        <v>420</v>
      </c>
      <c r="Z80" s="271">
        <f>+A122</f>
        <v>33294</v>
      </c>
      <c r="AA80" s="272">
        <f>+B122</f>
        <v>0</v>
      </c>
      <c r="AB80" s="273"/>
      <c r="AC80" s="274">
        <f>+E122</f>
        <v>11600</v>
      </c>
      <c r="AD80" s="264" t="s">
        <v>421</v>
      </c>
      <c r="AE80" s="195" t="s">
        <v>38</v>
      </c>
      <c r="AF80" s="196" t="s">
        <v>149</v>
      </c>
      <c r="AG80" s="197"/>
      <c r="AH80" s="198" t="s">
        <v>422</v>
      </c>
      <c r="AI80" s="271">
        <f>+A145</f>
        <v>0</v>
      </c>
      <c r="AJ80" s="272">
        <f>+B145</f>
        <v>0</v>
      </c>
      <c r="AK80" s="275">
        <f>+C145</f>
        <v>0</v>
      </c>
      <c r="AL80" s="1088">
        <f>'Ｈ２４（2012）'!E145</f>
        <v>0</v>
      </c>
    </row>
    <row r="81" spans="1:38" ht="14.45" customHeight="1" x14ac:dyDescent="0.15">
      <c r="A81" s="1005">
        <v>0</v>
      </c>
      <c r="B81" s="1006">
        <v>0</v>
      </c>
      <c r="C81" s="1006">
        <v>0</v>
      </c>
      <c r="D81" s="1006">
        <v>0</v>
      </c>
      <c r="E81" s="1006">
        <v>0</v>
      </c>
      <c r="F81" s="1006">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005">
        <v>0</v>
      </c>
      <c r="B82" s="1006">
        <v>0</v>
      </c>
      <c r="C82" s="1006">
        <v>0</v>
      </c>
      <c r="D82" s="1006">
        <v>0</v>
      </c>
      <c r="E82" s="1006">
        <v>0</v>
      </c>
      <c r="F82" s="1006">
        <v>0</v>
      </c>
      <c r="G82" s="1004" t="s">
        <v>460</v>
      </c>
      <c r="H82" s="574"/>
      <c r="I82" s="574"/>
      <c r="K82" s="194" t="s">
        <v>131</v>
      </c>
      <c r="L82" s="216"/>
      <c r="M82" s="196" t="s">
        <v>13</v>
      </c>
      <c r="N82" s="197"/>
      <c r="O82" s="198" t="s">
        <v>44</v>
      </c>
      <c r="P82" s="199">
        <f t="shared" si="25"/>
        <v>0</v>
      </c>
      <c r="Q82" s="200">
        <f t="shared" si="25"/>
        <v>0</v>
      </c>
      <c r="R82" s="220"/>
      <c r="S82" s="262">
        <f t="shared" si="26"/>
        <v>0</v>
      </c>
      <c r="T82" s="263">
        <f t="shared" si="27"/>
        <v>0</v>
      </c>
      <c r="U82" s="264"/>
      <c r="V82" s="216"/>
      <c r="W82" s="196" t="s">
        <v>13</v>
      </c>
      <c r="X82" s="197"/>
      <c r="Y82" s="198"/>
      <c r="Z82" s="305">
        <f>Z75-Z80</f>
        <v>60004</v>
      </c>
      <c r="AA82" s="306">
        <f>AA75-AA80</f>
        <v>0</v>
      </c>
      <c r="AB82" s="273"/>
      <c r="AC82" s="274">
        <f>AC75-AC80</f>
        <v>24100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005">
        <v>1295</v>
      </c>
      <c r="B83" s="1006">
        <v>1295</v>
      </c>
      <c r="C83" s="1006">
        <v>0</v>
      </c>
      <c r="D83" s="1006">
        <v>0</v>
      </c>
      <c r="E83" s="1006">
        <v>0</v>
      </c>
      <c r="F83" s="1007">
        <v>0</v>
      </c>
      <c r="G83" s="1004" t="s">
        <v>575</v>
      </c>
      <c r="H83" s="574"/>
      <c r="I83" s="574"/>
      <c r="K83" s="194" t="s">
        <v>4</v>
      </c>
      <c r="L83" s="173" t="s">
        <v>45</v>
      </c>
      <c r="M83" s="197"/>
      <c r="N83" s="197"/>
      <c r="O83" s="198" t="s">
        <v>46</v>
      </c>
      <c r="P83" s="199">
        <f t="shared" si="25"/>
        <v>1295</v>
      </c>
      <c r="Q83" s="200">
        <f t="shared" si="25"/>
        <v>1295</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005">
        <v>0</v>
      </c>
      <c r="B84" s="1006">
        <v>0</v>
      </c>
      <c r="C84" s="1006">
        <v>0</v>
      </c>
      <c r="D84" s="1006">
        <v>0</v>
      </c>
      <c r="E84" s="1006">
        <v>0</v>
      </c>
      <c r="F84" s="1006">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005">
        <v>0</v>
      </c>
      <c r="B85" s="1006">
        <v>0</v>
      </c>
      <c r="C85" s="1006">
        <v>0</v>
      </c>
      <c r="D85" s="1006">
        <v>0</v>
      </c>
      <c r="E85" s="1006">
        <v>0</v>
      </c>
      <c r="F85" s="1006">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005">
        <v>109702</v>
      </c>
      <c r="B86" s="1006">
        <v>109702</v>
      </c>
      <c r="C86" s="1006">
        <v>0</v>
      </c>
      <c r="D86" s="1006">
        <v>0</v>
      </c>
      <c r="E86" s="1006">
        <v>0</v>
      </c>
      <c r="F86" s="1007">
        <v>5900</v>
      </c>
      <c r="G86" s="1004" t="s">
        <v>1161</v>
      </c>
      <c r="H86" s="574"/>
      <c r="I86" s="574"/>
      <c r="K86" s="194"/>
      <c r="L86" s="195"/>
      <c r="M86" s="196" t="s">
        <v>13</v>
      </c>
      <c r="N86" s="197"/>
      <c r="O86" s="198"/>
      <c r="P86" s="219">
        <f>P83-P84-P85</f>
        <v>1295</v>
      </c>
      <c r="Q86" s="220">
        <f>Q83-Q84-Q85</f>
        <v>1295</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'Ｈ２４（2012）'!E146</f>
        <v>0</v>
      </c>
    </row>
    <row r="87" spans="1:38" ht="14.45" customHeight="1" x14ac:dyDescent="0.15">
      <c r="A87" s="1005">
        <v>108660</v>
      </c>
      <c r="B87" s="1006">
        <v>108660</v>
      </c>
      <c r="C87" s="1006">
        <v>0</v>
      </c>
      <c r="D87" s="1006">
        <v>0</v>
      </c>
      <c r="E87" s="1006">
        <v>0</v>
      </c>
      <c r="F87" s="1007">
        <v>5900</v>
      </c>
      <c r="G87" s="1004" t="s">
        <v>578</v>
      </c>
      <c r="H87" s="574"/>
      <c r="I87" s="574"/>
      <c r="K87" s="194"/>
      <c r="L87" s="173"/>
      <c r="M87" s="196" t="s">
        <v>47</v>
      </c>
      <c r="N87" s="197"/>
      <c r="O87" s="198" t="s">
        <v>48</v>
      </c>
      <c r="P87" s="199">
        <f t="shared" ref="P87:Q97" si="28">+A87</f>
        <v>108660</v>
      </c>
      <c r="Q87" s="200">
        <f t="shared" si="28"/>
        <v>108660</v>
      </c>
      <c r="R87" s="220"/>
      <c r="S87" s="262">
        <f t="shared" ref="S87:S97" si="29">+D87</f>
        <v>0</v>
      </c>
      <c r="T87" s="263">
        <f t="shared" ref="T87:T97" si="30">+F87</f>
        <v>5900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005">
        <v>0</v>
      </c>
      <c r="B88" s="1006">
        <v>0</v>
      </c>
      <c r="C88" s="1006">
        <v>0</v>
      </c>
      <c r="D88" s="1006">
        <v>0</v>
      </c>
      <c r="E88" s="1006">
        <v>0</v>
      </c>
      <c r="F88" s="1006">
        <v>0</v>
      </c>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'Ｈ２４（2012）'!E148</f>
        <v>0</v>
      </c>
    </row>
    <row r="89" spans="1:38" ht="14.45" customHeight="1" x14ac:dyDescent="0.15">
      <c r="A89" s="1005">
        <v>0</v>
      </c>
      <c r="B89" s="1006">
        <v>0</v>
      </c>
      <c r="C89" s="1006">
        <v>0</v>
      </c>
      <c r="D89" s="1006">
        <v>0</v>
      </c>
      <c r="E89" s="1006">
        <v>0</v>
      </c>
      <c r="F89" s="1006">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'Ｈ２４（2012）'!E149</f>
        <v>0</v>
      </c>
    </row>
    <row r="90" spans="1:38" ht="14.45" customHeight="1" x14ac:dyDescent="0.15">
      <c r="A90" s="1005">
        <v>0</v>
      </c>
      <c r="B90" s="1006">
        <v>0</v>
      </c>
      <c r="C90" s="1006">
        <v>0</v>
      </c>
      <c r="D90" s="1006">
        <v>0</v>
      </c>
      <c r="E90" s="1006">
        <v>0</v>
      </c>
      <c r="F90" s="1006">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005">
        <v>0</v>
      </c>
      <c r="B91" s="1006">
        <v>0</v>
      </c>
      <c r="C91" s="1006">
        <v>0</v>
      </c>
      <c r="D91" s="1006">
        <v>0</v>
      </c>
      <c r="E91" s="1006">
        <v>0</v>
      </c>
      <c r="F91" s="1006">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005">
        <v>0</v>
      </c>
      <c r="B92" s="1006">
        <v>0</v>
      </c>
      <c r="C92" s="1006">
        <v>0</v>
      </c>
      <c r="D92" s="1006">
        <v>0</v>
      </c>
      <c r="E92" s="1006">
        <v>0</v>
      </c>
      <c r="F92" s="1006">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'Ｈ２４（2012）'!E150</f>
        <v>0</v>
      </c>
    </row>
    <row r="93" spans="1:38" ht="14.45" customHeight="1" x14ac:dyDescent="0.15">
      <c r="A93" s="1005">
        <v>1042</v>
      </c>
      <c r="B93" s="1006">
        <v>1042</v>
      </c>
      <c r="C93" s="1006">
        <v>0</v>
      </c>
      <c r="D93" s="1006">
        <v>0</v>
      </c>
      <c r="E93" s="1006">
        <v>0</v>
      </c>
      <c r="F93" s="1007">
        <v>0</v>
      </c>
      <c r="G93" s="1004" t="s">
        <v>587</v>
      </c>
      <c r="H93" s="574"/>
      <c r="I93" s="574"/>
      <c r="K93" s="194"/>
      <c r="L93" s="195"/>
      <c r="M93" s="173" t="s">
        <v>60</v>
      </c>
      <c r="N93" s="197"/>
      <c r="O93" s="198" t="s">
        <v>61</v>
      </c>
      <c r="P93" s="199">
        <f t="shared" si="28"/>
        <v>1042</v>
      </c>
      <c r="Q93" s="200">
        <f t="shared" si="28"/>
        <v>1042</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'Ｈ２４（2012）'!E151</f>
        <v>0</v>
      </c>
    </row>
    <row r="94" spans="1:38" ht="14.45" customHeight="1" x14ac:dyDescent="0.15">
      <c r="A94" s="1005">
        <v>0</v>
      </c>
      <c r="B94" s="1006">
        <v>0</v>
      </c>
      <c r="C94" s="1006">
        <v>0</v>
      </c>
      <c r="D94" s="1006">
        <v>0</v>
      </c>
      <c r="E94" s="1006">
        <v>0</v>
      </c>
      <c r="F94" s="1006">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'Ｈ２４（2012）'!E152</f>
        <v>0</v>
      </c>
    </row>
    <row r="95" spans="1:38" ht="14.45" customHeight="1" x14ac:dyDescent="0.15">
      <c r="A95" s="1005">
        <v>0</v>
      </c>
      <c r="B95" s="1006">
        <v>0</v>
      </c>
      <c r="C95" s="1006">
        <v>0</v>
      </c>
      <c r="D95" s="1006">
        <v>0</v>
      </c>
      <c r="E95" s="1006">
        <v>0</v>
      </c>
      <c r="F95" s="1006">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'Ｈ２４（2012）'!E153</f>
        <v>0</v>
      </c>
    </row>
    <row r="96" spans="1:38" ht="14.45" customHeight="1" x14ac:dyDescent="0.15">
      <c r="A96" s="1005">
        <v>0</v>
      </c>
      <c r="B96" s="1006">
        <v>0</v>
      </c>
      <c r="C96" s="1006">
        <v>0</v>
      </c>
      <c r="D96" s="1006">
        <v>0</v>
      </c>
      <c r="E96" s="1006">
        <v>0</v>
      </c>
      <c r="F96" s="1006">
        <v>0</v>
      </c>
      <c r="G96" s="1004" t="s">
        <v>592</v>
      </c>
      <c r="H96" s="574"/>
      <c r="I96" s="574"/>
      <c r="K96" s="194" t="s">
        <v>38</v>
      </c>
      <c r="L96" s="195"/>
      <c r="M96" s="195"/>
      <c r="N96" s="196" t="s">
        <v>66</v>
      </c>
      <c r="O96" s="198" t="s">
        <v>67</v>
      </c>
      <c r="P96" s="199">
        <f t="shared" si="28"/>
        <v>0</v>
      </c>
      <c r="Q96" s="200">
        <f t="shared" si="28"/>
        <v>0</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'Ｈ２４（2012）'!E154</f>
        <v>0</v>
      </c>
    </row>
    <row r="97" spans="1:38" ht="14.45" customHeight="1" x14ac:dyDescent="0.15">
      <c r="A97" s="1005">
        <v>1042</v>
      </c>
      <c r="B97" s="1006">
        <v>1042</v>
      </c>
      <c r="C97" s="1006">
        <v>0</v>
      </c>
      <c r="D97" s="1006">
        <v>0</v>
      </c>
      <c r="E97" s="1006">
        <v>0</v>
      </c>
      <c r="F97" s="1006">
        <v>0</v>
      </c>
      <c r="G97" s="1004" t="s">
        <v>594</v>
      </c>
      <c r="H97" s="574"/>
      <c r="I97" s="574"/>
      <c r="K97" s="194"/>
      <c r="L97" s="195"/>
      <c r="M97" s="195"/>
      <c r="N97" s="196" t="s">
        <v>150</v>
      </c>
      <c r="O97" s="198" t="s">
        <v>69</v>
      </c>
      <c r="P97" s="199">
        <f t="shared" si="28"/>
        <v>1042</v>
      </c>
      <c r="Q97" s="200">
        <f t="shared" si="28"/>
        <v>1042</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005">
        <v>0</v>
      </c>
      <c r="B98" s="1006">
        <v>0</v>
      </c>
      <c r="C98" s="1006">
        <v>0</v>
      </c>
      <c r="D98" s="1006">
        <v>0</v>
      </c>
      <c r="E98" s="1006">
        <v>0</v>
      </c>
      <c r="F98" s="1006">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'Ｈ２４（2012）'!E155</f>
        <v>0</v>
      </c>
    </row>
    <row r="99" spans="1:38" ht="14.45" customHeight="1" x14ac:dyDescent="0.15">
      <c r="A99" s="1005">
        <v>0</v>
      </c>
      <c r="B99" s="1006">
        <v>0</v>
      </c>
      <c r="C99" s="1006">
        <v>0</v>
      </c>
      <c r="D99" s="1006">
        <v>0</v>
      </c>
      <c r="E99" s="1006">
        <v>0</v>
      </c>
      <c r="F99" s="1006">
        <v>0</v>
      </c>
      <c r="G99" s="1004" t="s">
        <v>598</v>
      </c>
      <c r="H99" s="574"/>
      <c r="I99" s="574"/>
      <c r="K99" s="222" t="s">
        <v>134</v>
      </c>
      <c r="L99" s="195"/>
      <c r="M99" s="196" t="s">
        <v>70</v>
      </c>
      <c r="N99" s="197"/>
      <c r="O99" s="198" t="s">
        <v>71</v>
      </c>
      <c r="P99" s="199">
        <f t="shared" ref="P99:Q103" si="35">+A98</f>
        <v>0</v>
      </c>
      <c r="Q99" s="200">
        <f t="shared" si="35"/>
        <v>0</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'Ｈ２４（2012）'!E156</f>
        <v>0</v>
      </c>
    </row>
    <row r="100" spans="1:38" ht="14.45" customHeight="1" x14ac:dyDescent="0.15">
      <c r="A100" s="1005">
        <v>0</v>
      </c>
      <c r="B100" s="1006">
        <v>0</v>
      </c>
      <c r="C100" s="1006">
        <v>0</v>
      </c>
      <c r="D100" s="1006">
        <v>0</v>
      </c>
      <c r="E100" s="1006">
        <v>0</v>
      </c>
      <c r="F100" s="1006">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005">
        <v>0</v>
      </c>
      <c r="B101" s="1006">
        <v>0</v>
      </c>
      <c r="C101" s="1006">
        <v>0</v>
      </c>
      <c r="D101" s="1006">
        <v>0</v>
      </c>
      <c r="E101" s="1006">
        <v>0</v>
      </c>
      <c r="F101" s="1006">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'Ｈ２４（2012）'!E157</f>
        <v>0</v>
      </c>
    </row>
    <row r="102" spans="1:38" ht="14.45" customHeight="1" x14ac:dyDescent="0.15">
      <c r="A102" s="1005">
        <v>0</v>
      </c>
      <c r="B102" s="1006">
        <v>0</v>
      </c>
      <c r="C102" s="1006">
        <v>0</v>
      </c>
      <c r="D102" s="1006">
        <v>0</v>
      </c>
      <c r="E102" s="1006">
        <v>0</v>
      </c>
      <c r="F102" s="1006">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005">
        <v>26842</v>
      </c>
      <c r="B103" s="1006">
        <v>26842</v>
      </c>
      <c r="C103" s="1006">
        <v>0</v>
      </c>
      <c r="D103" s="1006">
        <v>0</v>
      </c>
      <c r="E103" s="1006">
        <v>0</v>
      </c>
      <c r="F103" s="1007">
        <v>17100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005">
        <v>0</v>
      </c>
      <c r="B104" s="1006">
        <v>0</v>
      </c>
      <c r="C104" s="1006">
        <v>0</v>
      </c>
      <c r="D104" s="1006">
        <v>0</v>
      </c>
      <c r="E104" s="1006">
        <v>0</v>
      </c>
      <c r="F104" s="1006">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'Ｈ２４（2012）'!E158</f>
        <v>0</v>
      </c>
    </row>
    <row r="105" spans="1:38" ht="14.45" customHeight="1" x14ac:dyDescent="0.15">
      <c r="A105" s="1005">
        <v>0</v>
      </c>
      <c r="B105" s="1006">
        <v>0</v>
      </c>
      <c r="C105" s="1006">
        <v>0</v>
      </c>
      <c r="D105" s="1006">
        <v>0</v>
      </c>
      <c r="E105" s="1006">
        <v>0</v>
      </c>
      <c r="F105" s="1006">
        <v>0</v>
      </c>
      <c r="G105" s="1004" t="s">
        <v>461</v>
      </c>
      <c r="H105" s="574"/>
      <c r="I105" s="574"/>
      <c r="K105" s="194"/>
      <c r="L105" s="169"/>
      <c r="M105" s="196" t="s">
        <v>88</v>
      </c>
      <c r="N105" s="197"/>
      <c r="O105" s="198" t="s">
        <v>109</v>
      </c>
      <c r="P105" s="199">
        <f t="shared" ref="P105:Q114" si="37">+A104</f>
        <v>0</v>
      </c>
      <c r="Q105" s="200">
        <f t="shared" si="37"/>
        <v>0</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'Ｈ２４（2012）'!E159</f>
        <v>0</v>
      </c>
    </row>
    <row r="106" spans="1:38" ht="14.45" customHeight="1" x14ac:dyDescent="0.15">
      <c r="A106" s="1005">
        <v>0</v>
      </c>
      <c r="B106" s="1006">
        <v>0</v>
      </c>
      <c r="C106" s="1006">
        <v>0</v>
      </c>
      <c r="D106" s="1006">
        <v>0</v>
      </c>
      <c r="E106" s="1006">
        <v>0</v>
      </c>
      <c r="F106" s="1006">
        <v>0</v>
      </c>
      <c r="G106" s="1004" t="s">
        <v>605</v>
      </c>
      <c r="H106" s="574"/>
      <c r="I106" s="574"/>
      <c r="K106" s="194"/>
      <c r="L106" s="176" t="s">
        <v>91</v>
      </c>
      <c r="M106" s="196" t="s">
        <v>89</v>
      </c>
      <c r="N106" s="197"/>
      <c r="O106" s="198" t="s">
        <v>110</v>
      </c>
      <c r="P106" s="199">
        <f t="shared" si="37"/>
        <v>0</v>
      </c>
      <c r="Q106" s="200">
        <f t="shared" si="37"/>
        <v>0</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005">
        <v>0</v>
      </c>
      <c r="B107" s="1006">
        <v>0</v>
      </c>
      <c r="C107" s="1006">
        <v>0</v>
      </c>
      <c r="D107" s="1006">
        <v>0</v>
      </c>
      <c r="E107" s="1006">
        <v>0</v>
      </c>
      <c r="F107" s="1006">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'Ｈ２４（2012）'!E160</f>
        <v>0</v>
      </c>
    </row>
    <row r="108" spans="1:38" ht="14.45" customHeight="1" x14ac:dyDescent="0.15">
      <c r="A108" s="1005">
        <v>0</v>
      </c>
      <c r="B108" s="1006">
        <v>0</v>
      </c>
      <c r="C108" s="1006">
        <v>0</v>
      </c>
      <c r="D108" s="1006">
        <v>0</v>
      </c>
      <c r="E108" s="1006">
        <v>0</v>
      </c>
      <c r="F108" s="1006">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005">
        <v>0</v>
      </c>
      <c r="B109" s="1006">
        <v>0</v>
      </c>
      <c r="C109" s="1006">
        <v>0</v>
      </c>
      <c r="D109" s="1006">
        <v>0</v>
      </c>
      <c r="E109" s="1006">
        <v>0</v>
      </c>
      <c r="F109" s="1006">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005">
        <v>0</v>
      </c>
      <c r="B110" s="1006">
        <v>0</v>
      </c>
      <c r="C110" s="1006">
        <v>0</v>
      </c>
      <c r="D110" s="1006">
        <v>0</v>
      </c>
      <c r="E110" s="1006">
        <v>0</v>
      </c>
      <c r="F110" s="1006">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005">
        <v>0</v>
      </c>
      <c r="B111" s="1006">
        <v>0</v>
      </c>
      <c r="C111" s="1006">
        <v>0</v>
      </c>
      <c r="D111" s="1006">
        <v>0</v>
      </c>
      <c r="E111" s="1006">
        <v>0</v>
      </c>
      <c r="F111" s="1006">
        <v>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005">
        <v>26842</v>
      </c>
      <c r="B112" s="1006">
        <v>26842</v>
      </c>
      <c r="C112" s="1006">
        <v>0</v>
      </c>
      <c r="D112" s="1006">
        <v>0</v>
      </c>
      <c r="E112" s="1006">
        <v>0</v>
      </c>
      <c r="F112" s="1007">
        <v>17100</v>
      </c>
      <c r="G112" s="1004" t="s">
        <v>612</v>
      </c>
      <c r="H112" s="574"/>
      <c r="I112" s="574"/>
      <c r="K112" s="194"/>
      <c r="L112" s="176" t="s">
        <v>41</v>
      </c>
      <c r="M112" s="196" t="s">
        <v>108</v>
      </c>
      <c r="N112" s="197"/>
      <c r="O112" s="198" t="s">
        <v>116</v>
      </c>
      <c r="P112" s="199">
        <f t="shared" si="37"/>
        <v>0</v>
      </c>
      <c r="Q112" s="200">
        <f t="shared" si="37"/>
        <v>0</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008">
        <v>0</v>
      </c>
      <c r="B113" s="1009">
        <v>0</v>
      </c>
      <c r="C113" s="1009">
        <v>0</v>
      </c>
      <c r="D113" s="1009">
        <v>0</v>
      </c>
      <c r="E113" s="1009">
        <v>0</v>
      </c>
      <c r="F113" s="1010">
        <v>0</v>
      </c>
      <c r="G113" s="1004" t="s">
        <v>613</v>
      </c>
      <c r="H113" s="574"/>
      <c r="I113" s="574"/>
      <c r="K113" s="194"/>
      <c r="L113" s="216"/>
      <c r="M113" s="196" t="s">
        <v>13</v>
      </c>
      <c r="N113" s="197"/>
      <c r="O113" s="198" t="s">
        <v>117</v>
      </c>
      <c r="P113" s="199">
        <f t="shared" si="37"/>
        <v>26842</v>
      </c>
      <c r="Q113" s="200">
        <f t="shared" si="37"/>
        <v>26842</v>
      </c>
      <c r="R113" s="220"/>
      <c r="S113" s="262">
        <f t="shared" si="38"/>
        <v>0</v>
      </c>
      <c r="T113" s="263">
        <f t="shared" si="39"/>
        <v>17100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'Ｈ２４（2012）'!E161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341249</v>
      </c>
      <c r="Q115" s="316">
        <f>SUM(Q62:Q114)-Q63-Q64-Q66-Q67-Q69-Q70-Q71-Q84-Q85-Q86-Q94-Q95-Q96-Q97-Q98-Q103-Q104</f>
        <v>341249</v>
      </c>
      <c r="R115" s="316"/>
      <c r="S115" s="317">
        <f>SUM(S62:S114)-S63-S64-S66-S67-S69-S70-S71-S84-S85-S86-S94-S95-S96-S97-S98-S103-S104</f>
        <v>2384</v>
      </c>
      <c r="T115" s="318">
        <f>SUM(T62:T114)-T63-T64-T66-T67-T69-T70-T71-T84-T85-T86-T94-T95-T96-T97-T98-T103-T104</f>
        <v>23000</v>
      </c>
      <c r="U115" s="319"/>
      <c r="V115" s="312" t="s">
        <v>82</v>
      </c>
      <c r="W115" s="313"/>
      <c r="X115" s="313"/>
      <c r="Y115" s="314"/>
      <c r="Z115" s="320">
        <f>Z64+Z67+Z73+Z74+Z75+Z86+Z88+Z89+Z92+Z93+Z99+Z101+Z104+Z105+Z114</f>
        <v>146669</v>
      </c>
      <c r="AA115" s="321">
        <f>AA64+AA67+AA73+AA74+AA75+AA86+AA88+AA89+AA92+AA93+AA99+AA101+AA104+AA105+AA114</f>
        <v>0</v>
      </c>
      <c r="AB115" s="322"/>
      <c r="AC115" s="323">
        <f>AC64+AC67+AC73+AC74+AC75+AC86+AC88+AC89+AC92+AC93+AC99+AC101+AC104+AC105+AC114</f>
        <v>35700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1093">
        <f>AL64+AL67+AL73+AL74+AL75+AL86+AL88+AL89+AL92+AL93+AL99+AL101+AL104+AL105+AL114</f>
        <v>0</v>
      </c>
    </row>
    <row r="116" spans="1:38" ht="14.45" customHeight="1" thickTop="1" x14ac:dyDescent="0.15">
      <c r="A116" s="1001">
        <v>146669</v>
      </c>
      <c r="B116" s="1002">
        <v>0</v>
      </c>
      <c r="C116" s="1002">
        <v>0</v>
      </c>
      <c r="D116" s="1002">
        <v>0</v>
      </c>
      <c r="E116" s="1003">
        <v>35700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v>0</v>
      </c>
      <c r="B117" s="1205">
        <v>0</v>
      </c>
      <c r="C117" s="1205">
        <v>0</v>
      </c>
      <c r="D117" s="1205">
        <v>0</v>
      </c>
      <c r="E117" s="1206">
        <v>0</v>
      </c>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v>0</v>
      </c>
      <c r="B118" s="1205">
        <v>0</v>
      </c>
      <c r="C118" s="1205">
        <v>0</v>
      </c>
      <c r="D118" s="1205">
        <v>0</v>
      </c>
      <c r="E118" s="1206">
        <v>0</v>
      </c>
      <c r="F118" s="875" t="s">
        <v>1153</v>
      </c>
      <c r="G118" s="1174"/>
      <c r="H118" s="1174"/>
      <c r="I118" s="1174"/>
      <c r="K118" s="159" t="s">
        <v>726</v>
      </c>
      <c r="L118" s="334"/>
      <c r="M118" s="334"/>
      <c r="N118" s="334"/>
      <c r="O118" s="335"/>
      <c r="P118" s="336"/>
      <c r="Q118" s="336"/>
      <c r="R118" s="1080" t="s">
        <v>1185</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v>0</v>
      </c>
      <c r="B119" s="1205">
        <v>0</v>
      </c>
      <c r="C119" s="1205">
        <v>0</v>
      </c>
      <c r="D119" s="1205">
        <v>0</v>
      </c>
      <c r="E119" s="1206">
        <v>0</v>
      </c>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v>0</v>
      </c>
      <c r="B120" s="1205">
        <v>0</v>
      </c>
      <c r="C120" s="1205">
        <v>0</v>
      </c>
      <c r="D120" s="1205">
        <v>0</v>
      </c>
      <c r="E120" s="1206">
        <v>0</v>
      </c>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53">
        <v>93298</v>
      </c>
      <c r="B121" s="1205">
        <v>0</v>
      </c>
      <c r="C121" s="1205">
        <v>0</v>
      </c>
      <c r="D121" s="1205">
        <v>0</v>
      </c>
      <c r="E121" s="1206">
        <v>35700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4">
        <v>33294</v>
      </c>
      <c r="B122" s="1205">
        <v>0</v>
      </c>
      <c r="C122" s="1205">
        <v>0</v>
      </c>
      <c r="D122" s="1205">
        <v>0</v>
      </c>
      <c r="E122" s="1206">
        <v>11600</v>
      </c>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v>0</v>
      </c>
      <c r="B123" s="1205">
        <v>0</v>
      </c>
      <c r="C123" s="1205">
        <v>0</v>
      </c>
      <c r="D123" s="1205">
        <v>0</v>
      </c>
      <c r="E123" s="1007">
        <v>0</v>
      </c>
      <c r="F123" s="875" t="s">
        <v>1158</v>
      </c>
      <c r="K123" s="183"/>
      <c r="L123" s="184" t="s">
        <v>8</v>
      </c>
      <c r="M123" s="185"/>
      <c r="N123" s="185"/>
      <c r="O123" s="186"/>
      <c r="P123" s="360">
        <f t="shared" ref="P123:T138" si="40">P8+P62</f>
        <v>145126</v>
      </c>
      <c r="Q123" s="254">
        <f t="shared" si="40"/>
        <v>145126</v>
      </c>
      <c r="R123" s="254">
        <f t="shared" si="40"/>
        <v>0</v>
      </c>
      <c r="S123" s="329">
        <f t="shared" si="40"/>
        <v>0</v>
      </c>
      <c r="T123" s="361">
        <f t="shared" si="40"/>
        <v>0</v>
      </c>
      <c r="U123" s="190"/>
      <c r="V123" s="184" t="s">
        <v>8</v>
      </c>
      <c r="W123" s="185"/>
      <c r="X123" s="185"/>
      <c r="Y123" s="186"/>
      <c r="Z123" s="362">
        <f t="shared" ref="Z123:AC126" si="41">Z8</f>
        <v>131026</v>
      </c>
      <c r="AA123" s="363">
        <f t="shared" si="41"/>
        <v>0</v>
      </c>
      <c r="AB123" s="549">
        <f t="shared" si="41"/>
        <v>0</v>
      </c>
      <c r="AC123" s="364">
        <f t="shared" si="41"/>
        <v>0</v>
      </c>
      <c r="AD123" s="371"/>
      <c r="AE123" s="183"/>
      <c r="AF123" s="184" t="s">
        <v>8</v>
      </c>
      <c r="AG123" s="185"/>
      <c r="AH123" s="185"/>
      <c r="AI123" s="360">
        <f t="shared" ref="AI123:AI176" si="42">Q123-Z123</f>
        <v>14100</v>
      </c>
      <c r="AJ123" s="254">
        <f>SUM(AJ124:AJ125)</f>
        <v>0</v>
      </c>
      <c r="AK123" s="365">
        <f>SUM(AK124:AK125)</f>
        <v>0</v>
      </c>
    </row>
    <row r="124" spans="1:38" ht="14.45" customHeight="1" x14ac:dyDescent="0.15">
      <c r="A124" s="1005">
        <v>0</v>
      </c>
      <c r="B124" s="1205">
        <v>0</v>
      </c>
      <c r="C124" s="1205">
        <v>0</v>
      </c>
      <c r="D124" s="1205">
        <v>0</v>
      </c>
      <c r="E124" s="1007">
        <v>0</v>
      </c>
      <c r="F124" s="875" t="s">
        <v>1159</v>
      </c>
      <c r="K124" s="194"/>
      <c r="L124" s="195"/>
      <c r="M124" s="196" t="s">
        <v>146</v>
      </c>
      <c r="N124" s="197"/>
      <c r="O124" s="198"/>
      <c r="P124" s="219">
        <f t="shared" si="40"/>
        <v>0</v>
      </c>
      <c r="Q124" s="220">
        <f t="shared" si="40"/>
        <v>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0</v>
      </c>
      <c r="AJ124" s="220">
        <f>IF($P124-$Z124=0,0,ROUND((R124-AA124)*$AI124/($P124-$Z124),0))</f>
        <v>0</v>
      </c>
      <c r="AK124" s="366">
        <f>IF(P124-Z124=0,0,ROUND((S124-AB124)*AI124/(P124-Z124),0))</f>
        <v>0</v>
      </c>
    </row>
    <row r="125" spans="1:38" ht="14.45" customHeight="1" x14ac:dyDescent="0.15">
      <c r="A125" s="1005">
        <v>0</v>
      </c>
      <c r="B125" s="1205">
        <v>0</v>
      </c>
      <c r="C125" s="1205">
        <v>0</v>
      </c>
      <c r="D125" s="1205">
        <v>0</v>
      </c>
      <c r="E125" s="1007">
        <v>0</v>
      </c>
      <c r="F125" s="875" t="s">
        <v>559</v>
      </c>
      <c r="K125" s="194"/>
      <c r="L125" s="195"/>
      <c r="M125" s="196" t="s">
        <v>13</v>
      </c>
      <c r="N125" s="167"/>
      <c r="O125" s="207"/>
      <c r="P125" s="219">
        <f t="shared" si="40"/>
        <v>145126</v>
      </c>
      <c r="Q125" s="220">
        <f t="shared" si="40"/>
        <v>145126</v>
      </c>
      <c r="R125" s="220">
        <f t="shared" si="40"/>
        <v>0</v>
      </c>
      <c r="S125" s="221">
        <f t="shared" si="40"/>
        <v>0</v>
      </c>
      <c r="T125" s="270">
        <f t="shared" si="40"/>
        <v>0</v>
      </c>
      <c r="U125" s="202"/>
      <c r="V125" s="195"/>
      <c r="W125" s="196" t="s">
        <v>13</v>
      </c>
      <c r="X125" s="167"/>
      <c r="Y125" s="207"/>
      <c r="Z125" s="219">
        <f t="shared" si="41"/>
        <v>131026</v>
      </c>
      <c r="AA125" s="220">
        <f t="shared" si="41"/>
        <v>0</v>
      </c>
      <c r="AB125" s="292">
        <f t="shared" si="41"/>
        <v>0</v>
      </c>
      <c r="AC125" s="366">
        <f t="shared" si="41"/>
        <v>0</v>
      </c>
      <c r="AD125" s="371"/>
      <c r="AE125" s="194"/>
      <c r="AF125" s="195"/>
      <c r="AG125" s="196" t="s">
        <v>13</v>
      </c>
      <c r="AH125" s="167"/>
      <c r="AI125" s="219">
        <f t="shared" si="42"/>
        <v>14100</v>
      </c>
      <c r="AJ125" s="220">
        <f>IF($P125-$Z125=0,0,ROUND((R125-AA125)*$AI125/($P125-$Z125),0))</f>
        <v>0</v>
      </c>
      <c r="AK125" s="366">
        <f>IF(P125-Z125=0,0,ROUND((S125-AB125)*AI125/(P125-Z125),0))</f>
        <v>0</v>
      </c>
    </row>
    <row r="126" spans="1:38" ht="14.45" customHeight="1" x14ac:dyDescent="0.15">
      <c r="A126" s="1005">
        <v>0</v>
      </c>
      <c r="B126" s="1205">
        <v>0</v>
      </c>
      <c r="C126" s="1205">
        <v>0</v>
      </c>
      <c r="D126" s="1205">
        <v>0</v>
      </c>
      <c r="E126" s="1007">
        <v>0</v>
      </c>
      <c r="F126" s="875" t="s">
        <v>560</v>
      </c>
      <c r="K126" s="194" t="s">
        <v>4</v>
      </c>
      <c r="L126" s="173" t="s">
        <v>14</v>
      </c>
      <c r="M126" s="170"/>
      <c r="N126" s="170"/>
      <c r="O126" s="211"/>
      <c r="P126" s="219">
        <f t="shared" si="40"/>
        <v>0</v>
      </c>
      <c r="Q126" s="220">
        <f t="shared" si="40"/>
        <v>0</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0</v>
      </c>
      <c r="AJ126" s="220">
        <f>SUM(AJ127:AJ128)</f>
        <v>0</v>
      </c>
      <c r="AK126" s="366">
        <f>SUM(AK127:AK128)</f>
        <v>0</v>
      </c>
    </row>
    <row r="127" spans="1:38" ht="14.45" customHeight="1" x14ac:dyDescent="0.15">
      <c r="A127" s="1005">
        <v>0</v>
      </c>
      <c r="B127" s="1205">
        <v>0</v>
      </c>
      <c r="C127" s="1205">
        <v>0</v>
      </c>
      <c r="D127" s="1205">
        <v>0</v>
      </c>
      <c r="E127" s="1007">
        <v>0</v>
      </c>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v>0</v>
      </c>
      <c r="B128" s="1205">
        <v>0</v>
      </c>
      <c r="C128" s="1205">
        <v>0</v>
      </c>
      <c r="D128" s="1205">
        <v>0</v>
      </c>
      <c r="E128" s="1007">
        <v>0</v>
      </c>
      <c r="F128" s="875" t="s">
        <v>1160</v>
      </c>
      <c r="K128" s="194"/>
      <c r="L128" s="216"/>
      <c r="M128" s="196" t="s">
        <v>13</v>
      </c>
      <c r="N128" s="217"/>
      <c r="O128" s="218"/>
      <c r="P128" s="219">
        <f t="shared" si="40"/>
        <v>0</v>
      </c>
      <c r="Q128" s="220">
        <f t="shared" si="40"/>
        <v>0</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0</v>
      </c>
      <c r="AJ128" s="220">
        <f>IF($P128-$Z128=0,0,ROUND((R128-AA128)*$AI128/($P128-$Z128),0))</f>
        <v>0</v>
      </c>
      <c r="AK128" s="366">
        <f>IF(P128-Z128=0,0,ROUND((S128-AB128)*AI128/(P128-Z128),0))</f>
        <v>0</v>
      </c>
    </row>
    <row r="129" spans="1:37" ht="14.45" customHeight="1" x14ac:dyDescent="0.15">
      <c r="A129" s="1005">
        <v>0</v>
      </c>
      <c r="B129" s="1205">
        <v>0</v>
      </c>
      <c r="C129" s="1205">
        <v>0</v>
      </c>
      <c r="D129" s="1205">
        <v>0</v>
      </c>
      <c r="E129" s="1007">
        <v>0</v>
      </c>
      <c r="F129" s="875" t="s">
        <v>562</v>
      </c>
      <c r="K129" s="194" t="s">
        <v>4</v>
      </c>
      <c r="L129" s="169"/>
      <c r="M129" s="195" t="s">
        <v>94</v>
      </c>
      <c r="N129" s="197"/>
      <c r="O129" s="198"/>
      <c r="P129" s="219">
        <f t="shared" si="40"/>
        <v>3381</v>
      </c>
      <c r="Q129" s="220">
        <f t="shared" si="40"/>
        <v>3381</v>
      </c>
      <c r="R129" s="220">
        <f t="shared" si="40"/>
        <v>1127</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3381</v>
      </c>
      <c r="AJ129" s="220">
        <f>SUM(AJ130:AJ132)</f>
        <v>1127</v>
      </c>
      <c r="AK129" s="366">
        <f>SUM(AK130:AK132)</f>
        <v>0</v>
      </c>
    </row>
    <row r="130" spans="1:37" ht="14.45" customHeight="1" x14ac:dyDescent="0.15">
      <c r="A130" s="1005">
        <v>0</v>
      </c>
      <c r="B130" s="1205">
        <v>0</v>
      </c>
      <c r="C130" s="1205">
        <v>0</v>
      </c>
      <c r="D130" s="1205">
        <v>0</v>
      </c>
      <c r="E130" s="1007">
        <v>0</v>
      </c>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v>0</v>
      </c>
      <c r="B131" s="1006">
        <v>0</v>
      </c>
      <c r="C131" s="1006">
        <v>0</v>
      </c>
      <c r="D131" s="1006">
        <v>0</v>
      </c>
      <c r="E131" s="1007">
        <v>0</v>
      </c>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v>0</v>
      </c>
      <c r="B132" s="1006">
        <v>0</v>
      </c>
      <c r="C132" s="1006">
        <v>0</v>
      </c>
      <c r="D132" s="1006">
        <v>0</v>
      </c>
      <c r="E132" s="1007">
        <v>0</v>
      </c>
      <c r="F132" s="875" t="s">
        <v>569</v>
      </c>
      <c r="K132" s="194"/>
      <c r="L132" s="176" t="s">
        <v>41</v>
      </c>
      <c r="M132" s="216"/>
      <c r="N132" s="196" t="s">
        <v>13</v>
      </c>
      <c r="O132" s="198"/>
      <c r="P132" s="219">
        <f t="shared" si="40"/>
        <v>3381</v>
      </c>
      <c r="Q132" s="220">
        <f t="shared" si="40"/>
        <v>3381</v>
      </c>
      <c r="R132" s="220">
        <f t="shared" si="40"/>
        <v>1127</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3381</v>
      </c>
      <c r="AJ132" s="220">
        <f t="shared" si="44"/>
        <v>1127</v>
      </c>
      <c r="AK132" s="366">
        <f t="shared" si="45"/>
        <v>0</v>
      </c>
    </row>
    <row r="133" spans="1:37" ht="14.45" customHeight="1" x14ac:dyDescent="0.15">
      <c r="A133" s="1005">
        <v>0</v>
      </c>
      <c r="B133" s="1006">
        <v>0</v>
      </c>
      <c r="C133" s="1006">
        <v>0</v>
      </c>
      <c r="D133" s="1006">
        <v>0</v>
      </c>
      <c r="E133" s="1007">
        <v>0</v>
      </c>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v>0</v>
      </c>
      <c r="B134" s="1006">
        <v>0</v>
      </c>
      <c r="C134" s="1006">
        <v>0</v>
      </c>
      <c r="D134" s="1006">
        <v>0</v>
      </c>
      <c r="E134" s="1007">
        <v>0</v>
      </c>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v>0</v>
      </c>
      <c r="B135" s="1006">
        <v>0</v>
      </c>
      <c r="C135" s="1006">
        <v>0</v>
      </c>
      <c r="D135" s="1006">
        <v>0</v>
      </c>
      <c r="E135" s="1007">
        <v>0</v>
      </c>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v>53371</v>
      </c>
      <c r="B136" s="1006">
        <v>0</v>
      </c>
      <c r="C136" s="1006">
        <v>0</v>
      </c>
      <c r="D136" s="1006">
        <v>0</v>
      </c>
      <c r="E136" s="1007">
        <v>0</v>
      </c>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v>0</v>
      </c>
      <c r="B137" s="1006">
        <v>0</v>
      </c>
      <c r="C137" s="1006">
        <v>0</v>
      </c>
      <c r="D137" s="1006">
        <v>0</v>
      </c>
      <c r="E137" s="1007">
        <v>0</v>
      </c>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IF(ISERROR(Z$28*(Q137/(Q$136+Q$137+Q$138+Q$139+Q$141+Q$142+Q$143))),0,ROUND(Z$28*(Q137/(Q$136+Q$137+Q$138+Q$139+Q$141+Q$142+Q$143)),0))</f>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v>0</v>
      </c>
      <c r="B138" s="1006">
        <v>0</v>
      </c>
      <c r="C138" s="1006">
        <v>0</v>
      </c>
      <c r="D138" s="1006">
        <v>0</v>
      </c>
      <c r="E138" s="1007">
        <v>0</v>
      </c>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v>0</v>
      </c>
      <c r="B139" s="1006">
        <v>0</v>
      </c>
      <c r="C139" s="1006">
        <v>0</v>
      </c>
      <c r="D139" s="1006">
        <v>0</v>
      </c>
      <c r="E139" s="1007">
        <v>0</v>
      </c>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v>0</v>
      </c>
      <c r="B140" s="1006">
        <v>0</v>
      </c>
      <c r="C140" s="1006">
        <v>0</v>
      </c>
      <c r="D140" s="1006">
        <v>0</v>
      </c>
      <c r="E140" s="1007">
        <v>0</v>
      </c>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v>0</v>
      </c>
      <c r="B141" s="1006">
        <v>0</v>
      </c>
      <c r="C141" s="1006">
        <v>0</v>
      </c>
      <c r="D141" s="1006">
        <v>0</v>
      </c>
      <c r="E141" s="1007">
        <v>0</v>
      </c>
      <c r="F141" s="875" t="s">
        <v>578</v>
      </c>
      <c r="K141" s="194"/>
      <c r="L141" s="195" t="s">
        <v>38</v>
      </c>
      <c r="M141" s="196" t="s">
        <v>149</v>
      </c>
      <c r="N141" s="197"/>
      <c r="O141" s="198"/>
      <c r="P141" s="219">
        <f t="shared" si="48"/>
        <v>58284</v>
      </c>
      <c r="Q141" s="220">
        <f t="shared" si="48"/>
        <v>58284</v>
      </c>
      <c r="R141" s="220">
        <f t="shared" si="48"/>
        <v>0</v>
      </c>
      <c r="S141" s="221">
        <f t="shared" si="48"/>
        <v>2384</v>
      </c>
      <c r="T141" s="270">
        <f t="shared" si="48"/>
        <v>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58284</v>
      </c>
      <c r="AJ141" s="220">
        <f t="shared" si="44"/>
        <v>0</v>
      </c>
      <c r="AK141" s="366">
        <f t="shared" si="45"/>
        <v>2384</v>
      </c>
    </row>
    <row r="142" spans="1:37" ht="14.45" customHeight="1" x14ac:dyDescent="0.15">
      <c r="A142" s="1005">
        <v>0</v>
      </c>
      <c r="B142" s="1006">
        <v>0</v>
      </c>
      <c r="C142" s="1006">
        <v>0</v>
      </c>
      <c r="D142" s="1006">
        <v>0</v>
      </c>
      <c r="E142" s="1007">
        <v>0</v>
      </c>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v>0</v>
      </c>
      <c r="B143" s="1006">
        <v>0</v>
      </c>
      <c r="C143" s="1006">
        <v>0</v>
      </c>
      <c r="D143" s="1006">
        <v>0</v>
      </c>
      <c r="E143" s="1007">
        <v>0</v>
      </c>
      <c r="F143" s="875" t="s">
        <v>582</v>
      </c>
      <c r="K143" s="194"/>
      <c r="L143" s="216"/>
      <c r="M143" s="196" t="s">
        <v>13</v>
      </c>
      <c r="N143" s="197"/>
      <c r="O143" s="198"/>
      <c r="P143" s="219">
        <f t="shared" si="48"/>
        <v>0</v>
      </c>
      <c r="Q143" s="220">
        <f t="shared" si="48"/>
        <v>0</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0</v>
      </c>
      <c r="AJ143" s="220">
        <f t="shared" si="44"/>
        <v>0</v>
      </c>
      <c r="AK143" s="366">
        <f t="shared" si="45"/>
        <v>0</v>
      </c>
    </row>
    <row r="144" spans="1:37" ht="14.45" customHeight="1" x14ac:dyDescent="0.15">
      <c r="A144" s="1005">
        <v>0</v>
      </c>
      <c r="B144" s="1006">
        <v>0</v>
      </c>
      <c r="C144" s="1006">
        <v>0</v>
      </c>
      <c r="D144" s="1006">
        <v>0</v>
      </c>
      <c r="E144" s="1007">
        <v>0</v>
      </c>
      <c r="F144" s="875" t="s">
        <v>584</v>
      </c>
      <c r="K144" s="194" t="s">
        <v>4</v>
      </c>
      <c r="L144" s="173" t="s">
        <v>45</v>
      </c>
      <c r="M144" s="197"/>
      <c r="N144" s="197"/>
      <c r="O144" s="198"/>
      <c r="P144" s="219">
        <f t="shared" si="48"/>
        <v>1295</v>
      </c>
      <c r="Q144" s="220">
        <f t="shared" si="48"/>
        <v>1295</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1295</v>
      </c>
      <c r="AJ144" s="220">
        <f>SUM(AJ145:AJ147)</f>
        <v>0</v>
      </c>
      <c r="AK144" s="366">
        <f>SUM(AK145:AK147)</f>
        <v>0</v>
      </c>
    </row>
    <row r="145" spans="1:37" ht="14.45" customHeight="1" x14ac:dyDescent="0.15">
      <c r="A145" s="1005">
        <v>0</v>
      </c>
      <c r="B145" s="1006">
        <v>0</v>
      </c>
      <c r="C145" s="1006">
        <v>0</v>
      </c>
      <c r="D145" s="1006">
        <v>0</v>
      </c>
      <c r="E145" s="1007">
        <v>0</v>
      </c>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v>0</v>
      </c>
      <c r="B146" s="1006">
        <v>0</v>
      </c>
      <c r="C146" s="1006">
        <v>0</v>
      </c>
      <c r="D146" s="1006">
        <v>0</v>
      </c>
      <c r="E146" s="1007">
        <v>0</v>
      </c>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v>0</v>
      </c>
      <c r="B147" s="1006">
        <v>0</v>
      </c>
      <c r="C147" s="1006">
        <v>0</v>
      </c>
      <c r="D147" s="1006">
        <v>0</v>
      </c>
      <c r="E147" s="1007">
        <v>0</v>
      </c>
      <c r="F147" s="875" t="s">
        <v>587</v>
      </c>
      <c r="K147" s="194" t="s">
        <v>161</v>
      </c>
      <c r="L147" s="195"/>
      <c r="M147" s="196" t="s">
        <v>13</v>
      </c>
      <c r="N147" s="197"/>
      <c r="O147" s="198"/>
      <c r="P147" s="219">
        <f t="shared" si="48"/>
        <v>1295</v>
      </c>
      <c r="Q147" s="220">
        <f t="shared" si="48"/>
        <v>1295</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1295</v>
      </c>
      <c r="AJ147" s="220">
        <f t="shared" si="51"/>
        <v>0</v>
      </c>
      <c r="AK147" s="366">
        <f t="shared" si="52"/>
        <v>0</v>
      </c>
    </row>
    <row r="148" spans="1:37" ht="14.45" customHeight="1" x14ac:dyDescent="0.15">
      <c r="A148" s="1005">
        <v>0</v>
      </c>
      <c r="B148" s="1006">
        <v>0</v>
      </c>
      <c r="C148" s="1006">
        <v>0</v>
      </c>
      <c r="D148" s="1006">
        <v>0</v>
      </c>
      <c r="E148" s="1007">
        <v>0</v>
      </c>
      <c r="F148" s="875" t="s">
        <v>589</v>
      </c>
      <c r="K148" s="194" t="s">
        <v>83</v>
      </c>
      <c r="L148" s="173"/>
      <c r="M148" s="196" t="s">
        <v>47</v>
      </c>
      <c r="N148" s="197"/>
      <c r="O148" s="198"/>
      <c r="P148" s="219">
        <f t="shared" si="48"/>
        <v>108660</v>
      </c>
      <c r="Q148" s="220">
        <f t="shared" si="48"/>
        <v>108660</v>
      </c>
      <c r="R148" s="220">
        <f t="shared" si="48"/>
        <v>0</v>
      </c>
      <c r="S148" s="221">
        <f t="shared" si="48"/>
        <v>0</v>
      </c>
      <c r="T148" s="270">
        <f t="shared" si="48"/>
        <v>5900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108660</v>
      </c>
      <c r="AJ148" s="220">
        <f t="shared" si="51"/>
        <v>0</v>
      </c>
      <c r="AK148" s="366">
        <f t="shared" si="52"/>
        <v>0</v>
      </c>
    </row>
    <row r="149" spans="1:37" ht="14.45" customHeight="1" x14ac:dyDescent="0.15">
      <c r="A149" s="1005">
        <v>0</v>
      </c>
      <c r="B149" s="1006">
        <v>0</v>
      </c>
      <c r="C149" s="1006">
        <v>0</v>
      </c>
      <c r="D149" s="1006">
        <v>0</v>
      </c>
      <c r="E149" s="1007">
        <v>0</v>
      </c>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005">
        <v>0</v>
      </c>
      <c r="B150" s="1006">
        <v>0</v>
      </c>
      <c r="C150" s="1006">
        <v>0</v>
      </c>
      <c r="D150" s="1006">
        <v>0</v>
      </c>
      <c r="E150" s="1007">
        <v>0</v>
      </c>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v>0</v>
      </c>
      <c r="B151" s="1006">
        <v>0</v>
      </c>
      <c r="C151" s="1006">
        <v>0</v>
      </c>
      <c r="D151" s="1006">
        <v>0</v>
      </c>
      <c r="E151" s="1007">
        <v>0</v>
      </c>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v>0</v>
      </c>
      <c r="B152" s="1006">
        <v>0</v>
      </c>
      <c r="C152" s="1006">
        <v>0</v>
      </c>
      <c r="D152" s="1006">
        <v>0</v>
      </c>
      <c r="E152" s="1007">
        <v>0</v>
      </c>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v>0</v>
      </c>
      <c r="B153" s="1006">
        <v>0</v>
      </c>
      <c r="C153" s="1006">
        <v>0</v>
      </c>
      <c r="D153" s="1006">
        <v>0</v>
      </c>
      <c r="E153" s="1007">
        <v>0</v>
      </c>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v>0</v>
      </c>
      <c r="B154" s="1006">
        <v>0</v>
      </c>
      <c r="C154" s="1006">
        <v>0</v>
      </c>
      <c r="D154" s="1006">
        <v>0</v>
      </c>
      <c r="E154" s="1007">
        <v>0</v>
      </c>
      <c r="F154" s="875" t="s">
        <v>599</v>
      </c>
      <c r="K154" s="194"/>
      <c r="L154" s="195"/>
      <c r="M154" s="173" t="s">
        <v>60</v>
      </c>
      <c r="N154" s="197"/>
      <c r="O154" s="198"/>
      <c r="P154" s="219">
        <f t="shared" si="48"/>
        <v>1042</v>
      </c>
      <c r="Q154" s="220">
        <f t="shared" si="48"/>
        <v>1042</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1042</v>
      </c>
      <c r="AJ154" s="220">
        <f>SUM(AJ155:AJ159)</f>
        <v>0</v>
      </c>
      <c r="AK154" s="366">
        <f>SUM(AK155:AK159)</f>
        <v>0</v>
      </c>
    </row>
    <row r="155" spans="1:37" ht="14.45" customHeight="1" x14ac:dyDescent="0.15">
      <c r="A155" s="1005">
        <v>0</v>
      </c>
      <c r="B155" s="1006">
        <v>0</v>
      </c>
      <c r="C155" s="1006">
        <v>0</v>
      </c>
      <c r="D155" s="1006">
        <v>0</v>
      </c>
      <c r="E155" s="1007">
        <v>0</v>
      </c>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v>0</v>
      </c>
      <c r="B156" s="1006">
        <v>0</v>
      </c>
      <c r="C156" s="1006">
        <v>0</v>
      </c>
      <c r="D156" s="1006">
        <v>0</v>
      </c>
      <c r="E156" s="1007">
        <v>0</v>
      </c>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v>0</v>
      </c>
      <c r="B157" s="1006">
        <v>0</v>
      </c>
      <c r="C157" s="1006">
        <v>0</v>
      </c>
      <c r="D157" s="1006">
        <v>0</v>
      </c>
      <c r="E157" s="1007">
        <v>0</v>
      </c>
      <c r="F157" s="875" t="s">
        <v>1162</v>
      </c>
      <c r="K157" s="194"/>
      <c r="L157" s="195"/>
      <c r="M157" s="195"/>
      <c r="N157" s="196" t="s">
        <v>66</v>
      </c>
      <c r="O157" s="198"/>
      <c r="P157" s="219">
        <f t="shared" si="55"/>
        <v>0</v>
      </c>
      <c r="Q157" s="220">
        <f t="shared" si="55"/>
        <v>0</v>
      </c>
      <c r="R157" s="220">
        <f t="shared" si="55"/>
        <v>0</v>
      </c>
      <c r="S157" s="221">
        <f t="shared" si="55"/>
        <v>0</v>
      </c>
      <c r="T157" s="270">
        <f t="shared" si="55"/>
        <v>0</v>
      </c>
      <c r="U157" s="202"/>
      <c r="V157" s="195"/>
      <c r="W157" s="195"/>
      <c r="X157" s="196" t="s">
        <v>66</v>
      </c>
      <c r="Y157" s="198"/>
      <c r="Z157" s="219">
        <f>Z42</f>
        <v>0</v>
      </c>
      <c r="AA157" s="220">
        <f t="shared" si="54"/>
        <v>0</v>
      </c>
      <c r="AB157" s="292">
        <f t="shared" si="54"/>
        <v>0</v>
      </c>
      <c r="AC157" s="366">
        <f t="shared" si="54"/>
        <v>0</v>
      </c>
      <c r="AD157" s="371"/>
      <c r="AE157" s="194" t="s">
        <v>171</v>
      </c>
      <c r="AF157" s="195"/>
      <c r="AG157" s="195"/>
      <c r="AH157" s="196" t="s">
        <v>66</v>
      </c>
      <c r="AI157" s="219">
        <f t="shared" si="42"/>
        <v>0</v>
      </c>
      <c r="AJ157" s="220">
        <f t="shared" si="56"/>
        <v>0</v>
      </c>
      <c r="AK157" s="366">
        <f t="shared" si="57"/>
        <v>0</v>
      </c>
    </row>
    <row r="158" spans="1:37" ht="14.45" customHeight="1" x14ac:dyDescent="0.15">
      <c r="A158" s="1005">
        <v>0</v>
      </c>
      <c r="B158" s="1006">
        <v>0</v>
      </c>
      <c r="C158" s="1006">
        <v>0</v>
      </c>
      <c r="D158" s="1006">
        <v>0</v>
      </c>
      <c r="E158" s="1007">
        <v>0</v>
      </c>
      <c r="F158" s="875" t="s">
        <v>602</v>
      </c>
      <c r="K158" s="194"/>
      <c r="L158" s="195"/>
      <c r="M158" s="195"/>
      <c r="N158" s="196" t="s">
        <v>150</v>
      </c>
      <c r="O158" s="198"/>
      <c r="P158" s="219">
        <f t="shared" si="55"/>
        <v>1042</v>
      </c>
      <c r="Q158" s="220">
        <f t="shared" si="55"/>
        <v>1042</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1042</v>
      </c>
      <c r="AJ158" s="220">
        <f t="shared" si="56"/>
        <v>0</v>
      </c>
      <c r="AK158" s="366">
        <f t="shared" si="57"/>
        <v>0</v>
      </c>
    </row>
    <row r="159" spans="1:37" ht="14.45" customHeight="1" x14ac:dyDescent="0.15">
      <c r="A159" s="1005">
        <v>0</v>
      </c>
      <c r="B159" s="1006">
        <v>0</v>
      </c>
      <c r="C159" s="1006">
        <v>0</v>
      </c>
      <c r="D159" s="1006">
        <v>0</v>
      </c>
      <c r="E159" s="1007">
        <v>0</v>
      </c>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v>0</v>
      </c>
      <c r="B160" s="1006">
        <v>0</v>
      </c>
      <c r="C160" s="1006">
        <v>0</v>
      </c>
      <c r="D160" s="1006">
        <v>0</v>
      </c>
      <c r="E160" s="1007">
        <v>0</v>
      </c>
      <c r="F160" s="875" t="s">
        <v>605</v>
      </c>
      <c r="K160" s="194"/>
      <c r="L160" s="195"/>
      <c r="M160" s="196" t="s">
        <v>70</v>
      </c>
      <c r="N160" s="197"/>
      <c r="O160" s="198"/>
      <c r="P160" s="219">
        <f t="shared" si="55"/>
        <v>0</v>
      </c>
      <c r="Q160" s="220">
        <f t="shared" si="55"/>
        <v>0</v>
      </c>
      <c r="R160" s="220">
        <f t="shared" si="55"/>
        <v>0</v>
      </c>
      <c r="S160" s="221">
        <f t="shared" si="55"/>
        <v>0</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0</v>
      </c>
      <c r="AJ160" s="220">
        <f t="shared" si="56"/>
        <v>0</v>
      </c>
      <c r="AK160" s="366">
        <f t="shared" si="57"/>
        <v>0</v>
      </c>
    </row>
    <row r="161" spans="1:37" ht="14.45" customHeight="1" x14ac:dyDescent="0.15">
      <c r="A161" s="1005">
        <v>0</v>
      </c>
      <c r="B161" s="1006">
        <v>0</v>
      </c>
      <c r="C161" s="1006">
        <v>0</v>
      </c>
      <c r="D161" s="1006">
        <v>0</v>
      </c>
      <c r="E161" s="1007">
        <v>0</v>
      </c>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v>0</v>
      </c>
      <c r="B162" s="1006">
        <v>0</v>
      </c>
      <c r="C162" s="1006">
        <v>0</v>
      </c>
      <c r="D162" s="1006">
        <v>0</v>
      </c>
      <c r="E162" s="1007">
        <v>0</v>
      </c>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v>0</v>
      </c>
      <c r="B163" s="1006">
        <v>0</v>
      </c>
      <c r="C163" s="1006">
        <v>0</v>
      </c>
      <c r="D163" s="1006">
        <v>0</v>
      </c>
      <c r="E163" s="1007">
        <v>0</v>
      </c>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v>0</v>
      </c>
      <c r="B164" s="1006">
        <v>0</v>
      </c>
      <c r="C164" s="1006">
        <v>0</v>
      </c>
      <c r="D164" s="1006">
        <v>0</v>
      </c>
      <c r="E164" s="1007">
        <v>0</v>
      </c>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v>0</v>
      </c>
      <c r="B165" s="1006">
        <v>0</v>
      </c>
      <c r="C165" s="1006">
        <v>0</v>
      </c>
      <c r="D165" s="1006">
        <v>0</v>
      </c>
      <c r="E165" s="1007">
        <v>0</v>
      </c>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v>0</v>
      </c>
      <c r="B166" s="1006">
        <v>0</v>
      </c>
      <c r="C166" s="1006">
        <v>0</v>
      </c>
      <c r="D166" s="1006">
        <v>0</v>
      </c>
      <c r="E166" s="1007">
        <v>0</v>
      </c>
      <c r="F166" s="875" t="s">
        <v>612</v>
      </c>
      <c r="K166" s="194"/>
      <c r="L166" s="169"/>
      <c r="M166" s="196" t="s">
        <v>88</v>
      </c>
      <c r="N166" s="197"/>
      <c r="O166" s="198"/>
      <c r="P166" s="219">
        <f t="shared" si="55"/>
        <v>0</v>
      </c>
      <c r="Q166" s="220">
        <f t="shared" si="55"/>
        <v>0</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0</v>
      </c>
      <c r="AJ166" s="220">
        <f t="shared" si="58"/>
        <v>0</v>
      </c>
      <c r="AK166" s="366">
        <f t="shared" si="59"/>
        <v>0</v>
      </c>
    </row>
    <row r="167" spans="1:37" ht="14.45" customHeight="1" thickBot="1" x14ac:dyDescent="0.2">
      <c r="A167" s="1008">
        <v>0</v>
      </c>
      <c r="B167" s="1009">
        <v>0</v>
      </c>
      <c r="C167" s="1009">
        <v>0</v>
      </c>
      <c r="D167" s="1009">
        <v>0</v>
      </c>
      <c r="E167" s="1010">
        <v>0</v>
      </c>
      <c r="F167" s="875" t="s">
        <v>613</v>
      </c>
      <c r="K167" s="194"/>
      <c r="L167" s="176" t="s">
        <v>91</v>
      </c>
      <c r="M167" s="196" t="s">
        <v>89</v>
      </c>
      <c r="N167" s="197"/>
      <c r="O167" s="198"/>
      <c r="P167" s="219">
        <f t="shared" si="55"/>
        <v>0</v>
      </c>
      <c r="Q167" s="220">
        <f t="shared" si="55"/>
        <v>0</v>
      </c>
      <c r="R167" s="220">
        <f t="shared" si="55"/>
        <v>0</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0</v>
      </c>
      <c r="AJ167" s="220">
        <f t="shared" si="58"/>
        <v>0</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131026</v>
      </c>
      <c r="B170" s="1002">
        <v>0</v>
      </c>
      <c r="C170" s="1002">
        <v>0</v>
      </c>
      <c r="D170" s="1002">
        <v>0</v>
      </c>
      <c r="E170" s="1002">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6">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6">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6">
        <v>0</v>
      </c>
      <c r="F173" s="875" t="s">
        <v>1154</v>
      </c>
      <c r="K173" s="194"/>
      <c r="L173" s="176" t="s">
        <v>41</v>
      </c>
      <c r="M173" s="196" t="s">
        <v>108</v>
      </c>
      <c r="N173" s="197"/>
      <c r="O173" s="198"/>
      <c r="P173" s="219">
        <f t="shared" si="62"/>
        <v>0</v>
      </c>
      <c r="Q173" s="220">
        <f t="shared" si="62"/>
        <v>0</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0</v>
      </c>
      <c r="AJ173" s="220">
        <f t="shared" si="58"/>
        <v>0</v>
      </c>
      <c r="AK173" s="366">
        <f t="shared" si="59"/>
        <v>0</v>
      </c>
    </row>
    <row r="174" spans="1:37" ht="14.45" customHeight="1" x14ac:dyDescent="0.15">
      <c r="A174" s="1005">
        <v>0</v>
      </c>
      <c r="B174" s="1006">
        <v>0</v>
      </c>
      <c r="C174" s="1006">
        <v>0</v>
      </c>
      <c r="D174" s="1006">
        <v>0</v>
      </c>
      <c r="E174" s="1006">
        <v>0</v>
      </c>
      <c r="F174" s="875" t="s">
        <v>1155</v>
      </c>
      <c r="K174" s="194"/>
      <c r="L174" s="216"/>
      <c r="M174" s="196" t="s">
        <v>13</v>
      </c>
      <c r="N174" s="197"/>
      <c r="O174" s="198"/>
      <c r="P174" s="219">
        <f t="shared" si="62"/>
        <v>49628</v>
      </c>
      <c r="Q174" s="220">
        <f t="shared" si="62"/>
        <v>49628</v>
      </c>
      <c r="R174" s="220">
        <f t="shared" si="62"/>
        <v>2500</v>
      </c>
      <c r="S174" s="221">
        <f t="shared" si="62"/>
        <v>0</v>
      </c>
      <c r="T174" s="270">
        <f t="shared" si="62"/>
        <v>32200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49628</v>
      </c>
      <c r="AJ174" s="220">
        <f t="shared" si="58"/>
        <v>2500</v>
      </c>
      <c r="AK174" s="366">
        <f t="shared" si="59"/>
        <v>0</v>
      </c>
    </row>
    <row r="175" spans="1:37" ht="14.45" customHeight="1" x14ac:dyDescent="0.15">
      <c r="A175" s="1005">
        <v>0</v>
      </c>
      <c r="B175" s="1006">
        <v>0</v>
      </c>
      <c r="C175" s="1006">
        <v>0</v>
      </c>
      <c r="D175" s="1006">
        <v>0</v>
      </c>
      <c r="E175" s="1006">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6">
        <v>0</v>
      </c>
      <c r="F176" s="875" t="s">
        <v>1157</v>
      </c>
      <c r="K176" s="311"/>
      <c r="L176" s="312" t="s">
        <v>82</v>
      </c>
      <c r="M176" s="313"/>
      <c r="N176" s="313"/>
      <c r="O176" s="314"/>
      <c r="P176" s="315">
        <f t="shared" si="62"/>
        <v>367416</v>
      </c>
      <c r="Q176" s="316">
        <f t="shared" si="62"/>
        <v>367416</v>
      </c>
      <c r="R176" s="316">
        <f t="shared" si="62"/>
        <v>3627</v>
      </c>
      <c r="S176" s="317">
        <f t="shared" si="62"/>
        <v>2384</v>
      </c>
      <c r="T176" s="318">
        <f t="shared" si="62"/>
        <v>38100</v>
      </c>
      <c r="U176" s="367"/>
      <c r="V176" s="312" t="s">
        <v>82</v>
      </c>
      <c r="W176" s="313"/>
      <c r="X176" s="313"/>
      <c r="Y176" s="314"/>
      <c r="Z176" s="315">
        <f>Z61</f>
        <v>131026</v>
      </c>
      <c r="AA176" s="316">
        <f>AA61</f>
        <v>0</v>
      </c>
      <c r="AB176" s="550">
        <f>AB61</f>
        <v>0</v>
      </c>
      <c r="AC176" s="368">
        <f>AC61</f>
        <v>0</v>
      </c>
      <c r="AD176" s="371"/>
      <c r="AE176" s="369"/>
      <c r="AF176" s="312" t="s">
        <v>82</v>
      </c>
      <c r="AG176" s="313"/>
      <c r="AH176" s="313"/>
      <c r="AI176" s="370">
        <f t="shared" si="42"/>
        <v>236390</v>
      </c>
      <c r="AJ176" s="316">
        <f>SUM(AJ123,AJ126,AJ129,AJ133:AJ144,AJ148:AJ154,AJ160:AJ163,AJ166:AJ175)</f>
        <v>3627</v>
      </c>
      <c r="AK176" s="368">
        <f>SUM(AK123,AK126,AK129,AK133:AK144,AK148:AK154,AK160:AK163,AK166:AK175)</f>
        <v>2384</v>
      </c>
    </row>
    <row r="177" spans="1:29" ht="14.45" customHeight="1" thickTop="1" x14ac:dyDescent="0.15">
      <c r="A177" s="1005">
        <v>0</v>
      </c>
      <c r="B177" s="1006">
        <v>0</v>
      </c>
      <c r="C177" s="1006">
        <v>0</v>
      </c>
      <c r="D177" s="1006">
        <v>0</v>
      </c>
      <c r="E177" s="1006">
        <v>0</v>
      </c>
      <c r="F177" s="875" t="s">
        <v>1158</v>
      </c>
      <c r="Z177" s="518"/>
      <c r="AA177" s="371"/>
      <c r="AB177" s="371"/>
      <c r="AC177" s="442"/>
    </row>
    <row r="178" spans="1:29" ht="14.45" customHeight="1" x14ac:dyDescent="0.15">
      <c r="A178" s="1005">
        <v>0</v>
      </c>
      <c r="B178" s="1006">
        <v>0</v>
      </c>
      <c r="C178" s="1006">
        <v>0</v>
      </c>
      <c r="D178" s="1006">
        <v>0</v>
      </c>
      <c r="E178" s="1006">
        <v>0</v>
      </c>
      <c r="F178" s="875" t="s">
        <v>1159</v>
      </c>
      <c r="AC178" s="529"/>
    </row>
    <row r="179" spans="1:29" x14ac:dyDescent="0.15">
      <c r="A179" s="1005">
        <v>0</v>
      </c>
      <c r="B179" s="1006">
        <v>0</v>
      </c>
      <c r="C179" s="1006">
        <v>0</v>
      </c>
      <c r="D179" s="1006">
        <v>0</v>
      </c>
      <c r="E179" s="1006">
        <v>0</v>
      </c>
      <c r="F179" s="875" t="s">
        <v>559</v>
      </c>
      <c r="AC179" s="529"/>
    </row>
    <row r="180" spans="1:29" x14ac:dyDescent="0.15">
      <c r="A180" s="1005">
        <v>0</v>
      </c>
      <c r="B180" s="1006">
        <v>0</v>
      </c>
      <c r="C180" s="1006">
        <v>0</v>
      </c>
      <c r="D180" s="1006">
        <v>0</v>
      </c>
      <c r="E180" s="1006">
        <v>0</v>
      </c>
      <c r="F180" s="875" t="s">
        <v>560</v>
      </c>
      <c r="AC180" s="529"/>
    </row>
    <row r="181" spans="1:29" x14ac:dyDescent="0.15">
      <c r="A181" s="1005">
        <v>0</v>
      </c>
      <c r="B181" s="1006">
        <v>0</v>
      </c>
      <c r="C181" s="1006">
        <v>0</v>
      </c>
      <c r="D181" s="1006">
        <v>0</v>
      </c>
      <c r="E181" s="1006">
        <v>0</v>
      </c>
      <c r="F181" s="875" t="s">
        <v>561</v>
      </c>
      <c r="AC181" s="529"/>
    </row>
    <row r="182" spans="1:29" x14ac:dyDescent="0.15">
      <c r="A182" s="1005">
        <v>0</v>
      </c>
      <c r="B182" s="1006">
        <v>0</v>
      </c>
      <c r="C182" s="1006">
        <v>0</v>
      </c>
      <c r="D182" s="1006">
        <v>0</v>
      </c>
      <c r="E182" s="1006">
        <v>0</v>
      </c>
      <c r="F182" s="875" t="s">
        <v>1160</v>
      </c>
      <c r="AC182" s="529"/>
    </row>
    <row r="183" spans="1:29" x14ac:dyDescent="0.15">
      <c r="A183" s="1005">
        <v>0</v>
      </c>
      <c r="B183" s="1006">
        <v>0</v>
      </c>
      <c r="C183" s="1006">
        <v>0</v>
      </c>
      <c r="D183" s="1006">
        <v>0</v>
      </c>
      <c r="E183" s="1006">
        <v>0</v>
      </c>
      <c r="F183" s="875" t="s">
        <v>562</v>
      </c>
      <c r="AC183" s="529"/>
    </row>
    <row r="184" spans="1:29" x14ac:dyDescent="0.15">
      <c r="A184" s="1005">
        <v>0</v>
      </c>
      <c r="B184" s="1006">
        <v>0</v>
      </c>
      <c r="C184" s="1006">
        <v>0</v>
      </c>
      <c r="D184" s="1006">
        <v>0</v>
      </c>
      <c r="E184" s="1006">
        <v>0</v>
      </c>
      <c r="F184" s="875" t="s">
        <v>565</v>
      </c>
      <c r="AC184" s="529"/>
    </row>
    <row r="185" spans="1:29" x14ac:dyDescent="0.15">
      <c r="A185" s="1005">
        <v>0</v>
      </c>
      <c r="B185" s="1006">
        <v>0</v>
      </c>
      <c r="C185" s="1006">
        <v>0</v>
      </c>
      <c r="D185" s="1006">
        <v>0</v>
      </c>
      <c r="E185" s="1006">
        <v>0</v>
      </c>
      <c r="F185" s="875" t="s">
        <v>567</v>
      </c>
      <c r="AC185" s="529"/>
    </row>
    <row r="186" spans="1:29" x14ac:dyDescent="0.15">
      <c r="A186" s="1005">
        <v>0</v>
      </c>
      <c r="B186" s="1006">
        <v>0</v>
      </c>
      <c r="C186" s="1006">
        <v>0</v>
      </c>
      <c r="D186" s="1006">
        <v>0</v>
      </c>
      <c r="E186" s="1006">
        <v>0</v>
      </c>
      <c r="F186" s="875" t="s">
        <v>569</v>
      </c>
      <c r="AC186" s="529"/>
    </row>
    <row r="187" spans="1:29" x14ac:dyDescent="0.15">
      <c r="A187" s="1005">
        <v>0</v>
      </c>
      <c r="B187" s="1006">
        <v>0</v>
      </c>
      <c r="C187" s="1006">
        <v>0</v>
      </c>
      <c r="D187" s="1006">
        <v>0</v>
      </c>
      <c r="E187" s="1006">
        <v>0</v>
      </c>
      <c r="F187" s="875" t="s">
        <v>570</v>
      </c>
      <c r="AC187" s="529"/>
    </row>
    <row r="188" spans="1:29" x14ac:dyDescent="0.15">
      <c r="A188" s="1005">
        <v>0</v>
      </c>
      <c r="B188" s="1006">
        <v>0</v>
      </c>
      <c r="C188" s="1006">
        <v>0</v>
      </c>
      <c r="D188" s="1006">
        <v>0</v>
      </c>
      <c r="E188" s="1006">
        <v>0</v>
      </c>
      <c r="F188" s="875" t="s">
        <v>572</v>
      </c>
      <c r="AC188" s="529"/>
    </row>
    <row r="189" spans="1:29" x14ac:dyDescent="0.15">
      <c r="A189" s="1005">
        <v>0</v>
      </c>
      <c r="B189" s="1006">
        <v>0</v>
      </c>
      <c r="C189" s="1006">
        <v>0</v>
      </c>
      <c r="D189" s="1006">
        <v>0</v>
      </c>
      <c r="E189" s="1006">
        <v>0</v>
      </c>
      <c r="F189" s="875" t="s">
        <v>573</v>
      </c>
      <c r="AC189" s="529"/>
    </row>
    <row r="190" spans="1:29" x14ac:dyDescent="0.15">
      <c r="A190" s="1005">
        <v>0</v>
      </c>
      <c r="B190" s="1006">
        <v>0</v>
      </c>
      <c r="C190" s="1006">
        <v>0</v>
      </c>
      <c r="D190" s="1006">
        <v>0</v>
      </c>
      <c r="E190" s="1006">
        <v>0</v>
      </c>
      <c r="F190" s="875" t="s">
        <v>460</v>
      </c>
      <c r="AC190" s="529"/>
    </row>
    <row r="191" spans="1:29" x14ac:dyDescent="0.15">
      <c r="A191" s="1005">
        <v>0</v>
      </c>
      <c r="B191" s="1006">
        <v>0</v>
      </c>
      <c r="C191" s="1006">
        <v>0</v>
      </c>
      <c r="D191" s="1006">
        <v>0</v>
      </c>
      <c r="E191" s="1006">
        <v>0</v>
      </c>
      <c r="F191" s="875" t="s">
        <v>575</v>
      </c>
      <c r="AC191" s="529"/>
    </row>
    <row r="192" spans="1:29" x14ac:dyDescent="0.15">
      <c r="A192" s="1005">
        <v>0</v>
      </c>
      <c r="B192" s="1006">
        <v>0</v>
      </c>
      <c r="C192" s="1006">
        <v>0</v>
      </c>
      <c r="D192" s="1006">
        <v>0</v>
      </c>
      <c r="E192" s="1006">
        <v>0</v>
      </c>
      <c r="F192" s="875" t="s">
        <v>576</v>
      </c>
      <c r="AC192" s="529"/>
    </row>
    <row r="193" spans="1:29" x14ac:dyDescent="0.15">
      <c r="A193" s="1005">
        <v>0</v>
      </c>
      <c r="B193" s="1006">
        <v>0</v>
      </c>
      <c r="C193" s="1006">
        <v>0</v>
      </c>
      <c r="D193" s="1006">
        <v>0</v>
      </c>
      <c r="E193" s="1006">
        <v>0</v>
      </c>
      <c r="F193" s="875" t="s">
        <v>577</v>
      </c>
      <c r="AC193" s="529"/>
    </row>
    <row r="194" spans="1:29" x14ac:dyDescent="0.15">
      <c r="A194" s="1005">
        <v>0</v>
      </c>
      <c r="B194" s="1006">
        <v>0</v>
      </c>
      <c r="C194" s="1006">
        <v>0</v>
      </c>
      <c r="D194" s="1006">
        <v>0</v>
      </c>
      <c r="E194" s="1006">
        <v>0</v>
      </c>
      <c r="F194" s="875" t="s">
        <v>1161</v>
      </c>
      <c r="AC194" s="529"/>
    </row>
    <row r="195" spans="1:29" x14ac:dyDescent="0.15">
      <c r="A195" s="1005">
        <v>0</v>
      </c>
      <c r="B195" s="1006">
        <v>0</v>
      </c>
      <c r="C195" s="1006">
        <v>0</v>
      </c>
      <c r="D195" s="1006">
        <v>0</v>
      </c>
      <c r="E195" s="1006">
        <v>0</v>
      </c>
      <c r="F195" s="875" t="s">
        <v>578</v>
      </c>
      <c r="AC195" s="529"/>
    </row>
    <row r="196" spans="1:29" x14ac:dyDescent="0.15">
      <c r="A196" s="1005">
        <v>0</v>
      </c>
      <c r="B196" s="1006">
        <v>0</v>
      </c>
      <c r="C196" s="1006">
        <v>0</v>
      </c>
      <c r="D196" s="1006">
        <v>0</v>
      </c>
      <c r="E196" s="1006">
        <v>0</v>
      </c>
      <c r="F196" s="875" t="s">
        <v>580</v>
      </c>
      <c r="AC196" s="529"/>
    </row>
    <row r="197" spans="1:29" x14ac:dyDescent="0.15">
      <c r="A197" s="1005">
        <v>0</v>
      </c>
      <c r="B197" s="1006">
        <v>0</v>
      </c>
      <c r="C197" s="1006">
        <v>0</v>
      </c>
      <c r="D197" s="1006">
        <v>0</v>
      </c>
      <c r="E197" s="1006">
        <v>0</v>
      </c>
      <c r="F197" s="875" t="s">
        <v>582</v>
      </c>
      <c r="AC197" s="529"/>
    </row>
    <row r="198" spans="1:29" x14ac:dyDescent="0.15">
      <c r="A198" s="1005">
        <v>0</v>
      </c>
      <c r="B198" s="1006">
        <v>0</v>
      </c>
      <c r="C198" s="1006">
        <v>0</v>
      </c>
      <c r="D198" s="1006">
        <v>0</v>
      </c>
      <c r="E198" s="1006">
        <v>0</v>
      </c>
      <c r="F198" s="875" t="s">
        <v>584</v>
      </c>
      <c r="AC198" s="529"/>
    </row>
    <row r="199" spans="1:29" x14ac:dyDescent="0.15">
      <c r="A199" s="1005">
        <v>0</v>
      </c>
      <c r="B199" s="1006">
        <v>0</v>
      </c>
      <c r="C199" s="1006">
        <v>0</v>
      </c>
      <c r="D199" s="1006">
        <v>0</v>
      </c>
      <c r="E199" s="1006">
        <v>0</v>
      </c>
      <c r="F199" s="875" t="s">
        <v>585</v>
      </c>
      <c r="AC199" s="529"/>
    </row>
    <row r="200" spans="1:29" x14ac:dyDescent="0.15">
      <c r="A200" s="1005">
        <v>0</v>
      </c>
      <c r="B200" s="1006">
        <v>0</v>
      </c>
      <c r="C200" s="1006">
        <v>0</v>
      </c>
      <c r="D200" s="1006">
        <v>0</v>
      </c>
      <c r="E200" s="1006">
        <v>0</v>
      </c>
      <c r="F200" s="875" t="s">
        <v>586</v>
      </c>
      <c r="AC200" s="529"/>
    </row>
    <row r="201" spans="1:29" x14ac:dyDescent="0.15">
      <c r="A201" s="1005">
        <v>0</v>
      </c>
      <c r="B201" s="1006">
        <v>0</v>
      </c>
      <c r="C201" s="1006">
        <v>0</v>
      </c>
      <c r="D201" s="1006">
        <v>0</v>
      </c>
      <c r="E201" s="1006">
        <v>0</v>
      </c>
      <c r="F201" s="875" t="s">
        <v>587</v>
      </c>
      <c r="AC201" s="529"/>
    </row>
    <row r="202" spans="1:29" x14ac:dyDescent="0.15">
      <c r="A202" s="1005">
        <v>0</v>
      </c>
      <c r="B202" s="1006">
        <v>0</v>
      </c>
      <c r="C202" s="1006">
        <v>0</v>
      </c>
      <c r="D202" s="1006">
        <v>0</v>
      </c>
      <c r="E202" s="1006">
        <v>0</v>
      </c>
      <c r="F202" s="875" t="s">
        <v>589</v>
      </c>
      <c r="AC202" s="529"/>
    </row>
    <row r="203" spans="1:29" ht="14.25" thickBot="1" x14ac:dyDescent="0.2">
      <c r="A203" s="1008">
        <v>131026</v>
      </c>
      <c r="B203" s="1009">
        <v>0</v>
      </c>
      <c r="C203" s="1009">
        <v>0</v>
      </c>
      <c r="D203" s="1009">
        <v>0</v>
      </c>
      <c r="E203" s="1009">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phoneticPr fontId="2"/>
  <pageMargins left="0.47244094488188981" right="0.39370078740157483" top="0.98425196850393704" bottom="0.98425196850393704" header="0.51181102362204722" footer="0.51181102362204722"/>
  <pageSetup paperSize="9" scale="36" fitToHeight="0" orientation="portrait" r:id="rId1"/>
  <headerFooter alignWithMargins="0"/>
  <rowBreaks count="1" manualBreakCount="1">
    <brk id="115"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zoomScaleNormal="100" zoomScaleSheetLayoutView="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082" t="s">
        <v>1182</v>
      </c>
      <c r="S2" s="1064"/>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46">
        <v>1880</v>
      </c>
      <c r="B8" s="1177">
        <v>1880</v>
      </c>
      <c r="C8" s="1177">
        <v>1880</v>
      </c>
      <c r="D8" s="1177">
        <v>0</v>
      </c>
      <c r="E8" s="1177">
        <v>332</v>
      </c>
      <c r="F8" s="1177">
        <v>0</v>
      </c>
      <c r="G8" s="1177">
        <v>0</v>
      </c>
      <c r="H8" s="1178">
        <v>0</v>
      </c>
      <c r="I8" s="1179"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1180">
        <v>0</v>
      </c>
      <c r="B9" s="1181">
        <v>0</v>
      </c>
      <c r="C9" s="1181">
        <v>0</v>
      </c>
      <c r="D9" s="1181">
        <v>0</v>
      </c>
      <c r="E9" s="1181">
        <v>0</v>
      </c>
      <c r="F9" s="1181">
        <v>0</v>
      </c>
      <c r="G9" s="1181">
        <v>0</v>
      </c>
      <c r="H9" s="1182">
        <v>0</v>
      </c>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v>0</v>
      </c>
      <c r="B10" s="1181">
        <v>0</v>
      </c>
      <c r="C10" s="1181">
        <v>0</v>
      </c>
      <c r="D10" s="1181">
        <v>0</v>
      </c>
      <c r="E10" s="1181">
        <v>0</v>
      </c>
      <c r="F10" s="1181">
        <v>0</v>
      </c>
      <c r="G10" s="1181">
        <v>0</v>
      </c>
      <c r="H10" s="1182">
        <v>0</v>
      </c>
      <c r="I10" s="1179"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180">
        <v>0</v>
      </c>
      <c r="B11" s="1181">
        <v>0</v>
      </c>
      <c r="C11" s="1181">
        <v>0</v>
      </c>
      <c r="D11" s="1181">
        <v>0</v>
      </c>
      <c r="E11" s="1181">
        <v>0</v>
      </c>
      <c r="F11" s="1181">
        <v>0</v>
      </c>
      <c r="G11" s="1181">
        <v>0</v>
      </c>
      <c r="H11" s="1182">
        <v>0</v>
      </c>
      <c r="I11" s="1179"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v>0</v>
      </c>
      <c r="B12" s="1181">
        <v>0</v>
      </c>
      <c r="C12" s="1181">
        <v>0</v>
      </c>
      <c r="D12" s="1181">
        <v>0</v>
      </c>
      <c r="E12" s="1181">
        <v>0</v>
      </c>
      <c r="F12" s="1181">
        <v>0</v>
      </c>
      <c r="G12" s="1181">
        <v>0</v>
      </c>
      <c r="H12" s="1182">
        <v>0</v>
      </c>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0">
        <v>1880</v>
      </c>
      <c r="B13" s="1181">
        <v>1880</v>
      </c>
      <c r="C13" s="1181">
        <v>1880</v>
      </c>
      <c r="D13" s="1181">
        <v>0</v>
      </c>
      <c r="E13" s="1181">
        <v>332</v>
      </c>
      <c r="F13" s="1181">
        <v>0</v>
      </c>
      <c r="G13" s="1181">
        <v>0</v>
      </c>
      <c r="H13" s="1182">
        <v>0</v>
      </c>
      <c r="I13" s="1179"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0">
        <v>1880</v>
      </c>
      <c r="B14" s="1181">
        <v>1880</v>
      </c>
      <c r="C14" s="1181">
        <v>1880</v>
      </c>
      <c r="D14" s="1181">
        <v>0</v>
      </c>
      <c r="E14" s="1181">
        <v>332</v>
      </c>
      <c r="F14" s="1181">
        <v>0</v>
      </c>
      <c r="G14" s="1181">
        <v>0</v>
      </c>
      <c r="H14" s="1182">
        <v>0</v>
      </c>
      <c r="I14" s="1179" t="s">
        <v>1157</v>
      </c>
      <c r="K14" s="194" t="s">
        <v>4</v>
      </c>
      <c r="L14" s="169"/>
      <c r="M14" s="195" t="s">
        <v>94</v>
      </c>
      <c r="N14" s="197"/>
      <c r="O14" s="198" t="s">
        <v>93</v>
      </c>
      <c r="P14" s="199">
        <f>+A14</f>
        <v>1880</v>
      </c>
      <c r="Q14" s="200">
        <f>+C14</f>
        <v>1880</v>
      </c>
      <c r="R14" s="200">
        <f t="shared" ref="R14:S16" si="1">+E14</f>
        <v>332</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v>0</v>
      </c>
      <c r="B15" s="1181">
        <v>0</v>
      </c>
      <c r="C15" s="1181">
        <v>0</v>
      </c>
      <c r="D15" s="1181">
        <v>0</v>
      </c>
      <c r="E15" s="1181">
        <v>0</v>
      </c>
      <c r="F15" s="1181">
        <v>0</v>
      </c>
      <c r="G15" s="1181">
        <v>0</v>
      </c>
      <c r="H15" s="1182">
        <v>0</v>
      </c>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v>0</v>
      </c>
      <c r="B16" s="1181">
        <v>0</v>
      </c>
      <c r="C16" s="1181">
        <v>0</v>
      </c>
      <c r="D16" s="1181">
        <v>0</v>
      </c>
      <c r="E16" s="1181">
        <v>0</v>
      </c>
      <c r="F16" s="1181">
        <v>0</v>
      </c>
      <c r="G16" s="1181">
        <v>0</v>
      </c>
      <c r="H16" s="1182">
        <v>0</v>
      </c>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v>0</v>
      </c>
      <c r="B17" s="1181">
        <v>0</v>
      </c>
      <c r="C17" s="1181">
        <v>0</v>
      </c>
      <c r="D17" s="1181">
        <v>0</v>
      </c>
      <c r="E17" s="1181">
        <v>0</v>
      </c>
      <c r="F17" s="1181">
        <v>0</v>
      </c>
      <c r="G17" s="1181">
        <v>0</v>
      </c>
      <c r="H17" s="1182">
        <v>0</v>
      </c>
      <c r="I17" s="1179" t="s">
        <v>559</v>
      </c>
      <c r="K17" s="194"/>
      <c r="L17" s="176" t="s">
        <v>41</v>
      </c>
      <c r="M17" s="216"/>
      <c r="N17" s="196" t="s">
        <v>13</v>
      </c>
      <c r="O17" s="198"/>
      <c r="P17" s="219">
        <f>P14-P15-P16</f>
        <v>1880</v>
      </c>
      <c r="Q17" s="220">
        <f>Q14-Q15-Q16</f>
        <v>1880</v>
      </c>
      <c r="R17" s="220">
        <f>R14-R15-R16</f>
        <v>332</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v>0</v>
      </c>
      <c r="B18" s="1181">
        <v>0</v>
      </c>
      <c r="C18" s="1181">
        <v>0</v>
      </c>
      <c r="D18" s="1181">
        <v>0</v>
      </c>
      <c r="E18" s="1181">
        <v>0</v>
      </c>
      <c r="F18" s="1181">
        <v>0</v>
      </c>
      <c r="G18" s="1181">
        <v>0</v>
      </c>
      <c r="H18" s="1182">
        <v>0</v>
      </c>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v>0</v>
      </c>
      <c r="B19" s="1181">
        <v>0</v>
      </c>
      <c r="C19" s="1181">
        <v>0</v>
      </c>
      <c r="D19" s="1181">
        <v>0</v>
      </c>
      <c r="E19" s="1181">
        <v>0</v>
      </c>
      <c r="F19" s="1181">
        <v>0</v>
      </c>
      <c r="G19" s="1181">
        <v>0</v>
      </c>
      <c r="H19" s="1182">
        <v>0</v>
      </c>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v>0</v>
      </c>
      <c r="B20" s="1181">
        <v>0</v>
      </c>
      <c r="C20" s="1181">
        <v>0</v>
      </c>
      <c r="D20" s="1181">
        <v>0</v>
      </c>
      <c r="E20" s="1181">
        <v>0</v>
      </c>
      <c r="F20" s="1181">
        <v>0</v>
      </c>
      <c r="G20" s="1181">
        <v>0</v>
      </c>
      <c r="H20" s="1182">
        <v>0</v>
      </c>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v>0</v>
      </c>
      <c r="B21" s="1181">
        <v>0</v>
      </c>
      <c r="C21" s="1181">
        <v>0</v>
      </c>
      <c r="D21" s="1181">
        <v>0</v>
      </c>
      <c r="E21" s="1181">
        <v>0</v>
      </c>
      <c r="F21" s="1181">
        <v>0</v>
      </c>
      <c r="G21" s="1181">
        <v>0</v>
      </c>
      <c r="H21" s="1182">
        <v>0</v>
      </c>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v>0</v>
      </c>
      <c r="B22" s="1181">
        <v>0</v>
      </c>
      <c r="C22" s="1181">
        <v>0</v>
      </c>
      <c r="D22" s="1181">
        <v>0</v>
      </c>
      <c r="E22" s="1181">
        <v>0</v>
      </c>
      <c r="F22" s="1181">
        <v>0</v>
      </c>
      <c r="G22" s="1181">
        <v>0</v>
      </c>
      <c r="H22" s="1182">
        <v>0</v>
      </c>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v>0</v>
      </c>
      <c r="B23" s="1181">
        <v>0</v>
      </c>
      <c r="C23" s="1181">
        <v>0</v>
      </c>
      <c r="D23" s="1181">
        <v>0</v>
      </c>
      <c r="E23" s="1181">
        <v>0</v>
      </c>
      <c r="F23" s="1181">
        <v>0</v>
      </c>
      <c r="G23" s="1181">
        <v>0</v>
      </c>
      <c r="H23" s="1182">
        <v>0</v>
      </c>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v>0</v>
      </c>
      <c r="B24" s="1181">
        <v>0</v>
      </c>
      <c r="C24" s="1181">
        <v>0</v>
      </c>
      <c r="D24" s="1181">
        <v>0</v>
      </c>
      <c r="E24" s="1181">
        <v>0</v>
      </c>
      <c r="F24" s="1181">
        <v>0</v>
      </c>
      <c r="G24" s="1181">
        <v>0</v>
      </c>
      <c r="H24" s="1182">
        <v>0</v>
      </c>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v>0</v>
      </c>
      <c r="B25" s="1181">
        <v>0</v>
      </c>
      <c r="C25" s="1181">
        <v>0</v>
      </c>
      <c r="D25" s="1181">
        <v>0</v>
      </c>
      <c r="E25" s="1181">
        <v>0</v>
      </c>
      <c r="F25" s="1181">
        <v>0</v>
      </c>
      <c r="G25" s="1181">
        <v>0</v>
      </c>
      <c r="H25" s="1182">
        <v>0</v>
      </c>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v>0</v>
      </c>
      <c r="B26" s="1186">
        <v>0</v>
      </c>
      <c r="C26" s="1186">
        <v>0</v>
      </c>
      <c r="D26" s="1186">
        <v>0</v>
      </c>
      <c r="E26" s="1186">
        <v>0</v>
      </c>
      <c r="F26" s="1186">
        <v>0</v>
      </c>
      <c r="G26" s="1186">
        <v>0</v>
      </c>
      <c r="H26" s="1187">
        <v>0</v>
      </c>
      <c r="I26" s="1179"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5">
        <v>0</v>
      </c>
      <c r="B27" s="1186">
        <v>0</v>
      </c>
      <c r="C27" s="1186">
        <v>0</v>
      </c>
      <c r="D27" s="1186">
        <v>0</v>
      </c>
      <c r="E27" s="1186">
        <v>0</v>
      </c>
      <c r="F27" s="1186">
        <v>0</v>
      </c>
      <c r="G27" s="1186">
        <v>0</v>
      </c>
      <c r="H27" s="1187">
        <v>0</v>
      </c>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5">
        <v>0</v>
      </c>
      <c r="B28" s="1186">
        <v>0</v>
      </c>
      <c r="C28" s="1186">
        <v>0</v>
      </c>
      <c r="D28" s="1186">
        <v>0</v>
      </c>
      <c r="E28" s="1186">
        <v>0</v>
      </c>
      <c r="F28" s="1186">
        <v>0</v>
      </c>
      <c r="G28" s="1186">
        <v>0</v>
      </c>
      <c r="H28" s="1187">
        <v>0</v>
      </c>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5">
        <v>0</v>
      </c>
      <c r="B29" s="1186">
        <v>0</v>
      </c>
      <c r="C29" s="1186">
        <v>0</v>
      </c>
      <c r="D29" s="1186">
        <v>0</v>
      </c>
      <c r="E29" s="1186">
        <v>0</v>
      </c>
      <c r="F29" s="1186">
        <v>0</v>
      </c>
      <c r="G29" s="1186">
        <v>0</v>
      </c>
      <c r="H29" s="1187">
        <v>0</v>
      </c>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5">
        <v>0</v>
      </c>
      <c r="B30" s="1186">
        <v>0</v>
      </c>
      <c r="C30" s="1186">
        <v>0</v>
      </c>
      <c r="D30" s="1186">
        <v>0</v>
      </c>
      <c r="E30" s="1186">
        <v>0</v>
      </c>
      <c r="F30" s="1186">
        <v>0</v>
      </c>
      <c r="G30" s="1186">
        <v>0</v>
      </c>
      <c r="H30" s="1187">
        <v>0</v>
      </c>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5">
        <v>0</v>
      </c>
      <c r="B31" s="1186">
        <v>0</v>
      </c>
      <c r="C31" s="1186">
        <v>0</v>
      </c>
      <c r="D31" s="1186">
        <v>0</v>
      </c>
      <c r="E31" s="1186">
        <v>0</v>
      </c>
      <c r="F31" s="1186">
        <v>0</v>
      </c>
      <c r="G31" s="1186">
        <v>0</v>
      </c>
      <c r="H31" s="1187">
        <v>0</v>
      </c>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5">
        <v>0</v>
      </c>
      <c r="B32" s="1186">
        <v>0</v>
      </c>
      <c r="C32" s="1186">
        <v>0</v>
      </c>
      <c r="D32" s="1186">
        <v>0</v>
      </c>
      <c r="E32" s="1186">
        <v>0</v>
      </c>
      <c r="F32" s="1186">
        <v>0</v>
      </c>
      <c r="G32" s="1186">
        <v>0</v>
      </c>
      <c r="H32" s="1187">
        <v>0</v>
      </c>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5">
        <v>0</v>
      </c>
      <c r="B33" s="1186">
        <v>0</v>
      </c>
      <c r="C33" s="1186">
        <v>0</v>
      </c>
      <c r="D33" s="1186">
        <v>0</v>
      </c>
      <c r="E33" s="1186">
        <v>0</v>
      </c>
      <c r="F33" s="1186">
        <v>0</v>
      </c>
      <c r="G33" s="1186">
        <v>0</v>
      </c>
      <c r="H33" s="1187">
        <v>0</v>
      </c>
      <c r="I33" s="1179" t="s">
        <v>578</v>
      </c>
      <c r="K33" s="194"/>
      <c r="L33" s="173"/>
      <c r="M33" s="196" t="s">
        <v>47</v>
      </c>
      <c r="N33" s="197"/>
      <c r="O33" s="198" t="s">
        <v>48</v>
      </c>
      <c r="P33" s="199">
        <f t="shared" ref="P33:P43" si="7">+A33</f>
        <v>0</v>
      </c>
      <c r="Q33" s="200">
        <f t="shared" ref="Q33:Q43" si="8">+C33</f>
        <v>0</v>
      </c>
      <c r="R33" s="200">
        <f t="shared" ref="R33:S43" si="9">+E33</f>
        <v>0</v>
      </c>
      <c r="S33" s="262">
        <f t="shared" si="9"/>
        <v>0</v>
      </c>
      <c r="T33" s="263">
        <f t="shared" ref="T33:T43" si="10">+H33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5">
        <v>0</v>
      </c>
      <c r="B34" s="1186">
        <v>0</v>
      </c>
      <c r="C34" s="1186">
        <v>0</v>
      </c>
      <c r="D34" s="1186">
        <v>0</v>
      </c>
      <c r="E34" s="1186">
        <v>0</v>
      </c>
      <c r="F34" s="1186">
        <v>0</v>
      </c>
      <c r="G34" s="1186">
        <v>0</v>
      </c>
      <c r="H34" s="1187">
        <v>0</v>
      </c>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5">
        <v>0</v>
      </c>
      <c r="B35" s="1186">
        <v>0</v>
      </c>
      <c r="C35" s="1186">
        <v>0</v>
      </c>
      <c r="D35" s="1186">
        <v>0</v>
      </c>
      <c r="E35" s="1186">
        <v>0</v>
      </c>
      <c r="F35" s="1186">
        <v>0</v>
      </c>
      <c r="G35" s="1186">
        <v>0</v>
      </c>
      <c r="H35" s="1187">
        <v>0</v>
      </c>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5">
        <v>0</v>
      </c>
      <c r="B36" s="1186">
        <v>0</v>
      </c>
      <c r="C36" s="1186">
        <v>0</v>
      </c>
      <c r="D36" s="1186">
        <v>0</v>
      </c>
      <c r="E36" s="1186">
        <v>0</v>
      </c>
      <c r="F36" s="1186">
        <v>0</v>
      </c>
      <c r="G36" s="1186">
        <v>0</v>
      </c>
      <c r="H36" s="1187">
        <v>0</v>
      </c>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5">
        <v>0</v>
      </c>
      <c r="B37" s="1186">
        <v>0</v>
      </c>
      <c r="C37" s="1186">
        <v>0</v>
      </c>
      <c r="D37" s="1186">
        <v>0</v>
      </c>
      <c r="E37" s="1186">
        <v>0</v>
      </c>
      <c r="F37" s="1186">
        <v>0</v>
      </c>
      <c r="G37" s="1186">
        <v>0</v>
      </c>
      <c r="H37" s="1187">
        <v>0</v>
      </c>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5">
        <v>0</v>
      </c>
      <c r="B38" s="1186">
        <v>0</v>
      </c>
      <c r="C38" s="1186">
        <v>0</v>
      </c>
      <c r="D38" s="1186">
        <v>0</v>
      </c>
      <c r="E38" s="1186">
        <v>0</v>
      </c>
      <c r="F38" s="1186">
        <v>0</v>
      </c>
      <c r="G38" s="1186">
        <v>0</v>
      </c>
      <c r="H38" s="1187">
        <v>0</v>
      </c>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5">
        <v>0</v>
      </c>
      <c r="B39" s="1186">
        <v>0</v>
      </c>
      <c r="C39" s="1186">
        <v>0</v>
      </c>
      <c r="D39" s="1186">
        <v>0</v>
      </c>
      <c r="E39" s="1186">
        <v>0</v>
      </c>
      <c r="F39" s="1186">
        <v>0</v>
      </c>
      <c r="G39" s="1186">
        <v>0</v>
      </c>
      <c r="H39" s="1187">
        <v>0</v>
      </c>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5">
        <v>0</v>
      </c>
      <c r="B40" s="1186">
        <v>0</v>
      </c>
      <c r="C40" s="1186">
        <v>0</v>
      </c>
      <c r="D40" s="1186">
        <v>0</v>
      </c>
      <c r="E40" s="1186">
        <v>0</v>
      </c>
      <c r="F40" s="1186">
        <v>0</v>
      </c>
      <c r="G40" s="1186">
        <v>0</v>
      </c>
      <c r="H40" s="1187">
        <v>0</v>
      </c>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5">
        <v>0</v>
      </c>
      <c r="B41" s="1186">
        <v>0</v>
      </c>
      <c r="C41" s="1186">
        <v>0</v>
      </c>
      <c r="D41" s="1186">
        <v>0</v>
      </c>
      <c r="E41" s="1186">
        <v>0</v>
      </c>
      <c r="F41" s="1186">
        <v>0</v>
      </c>
      <c r="G41" s="1186">
        <v>0</v>
      </c>
      <c r="H41" s="1187">
        <v>0</v>
      </c>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5">
        <v>0</v>
      </c>
      <c r="B42" s="1186">
        <v>0</v>
      </c>
      <c r="C42" s="1186">
        <v>0</v>
      </c>
      <c r="D42" s="1186">
        <v>0</v>
      </c>
      <c r="E42" s="1186">
        <v>0</v>
      </c>
      <c r="F42" s="1186">
        <v>0</v>
      </c>
      <c r="G42" s="1186">
        <v>0</v>
      </c>
      <c r="H42" s="1187">
        <v>0</v>
      </c>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5">
        <v>0</v>
      </c>
      <c r="B43" s="1186">
        <v>0</v>
      </c>
      <c r="C43" s="1186">
        <v>0</v>
      </c>
      <c r="D43" s="1186">
        <v>0</v>
      </c>
      <c r="E43" s="1186">
        <v>0</v>
      </c>
      <c r="F43" s="1186">
        <v>0</v>
      </c>
      <c r="G43" s="1186">
        <v>0</v>
      </c>
      <c r="H43" s="1187">
        <v>0</v>
      </c>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94">
        <v>0</v>
      </c>
      <c r="B44" s="1192">
        <v>0</v>
      </c>
      <c r="C44" s="1192">
        <v>0</v>
      </c>
      <c r="D44" s="1192">
        <v>0</v>
      </c>
      <c r="E44" s="1192">
        <v>0</v>
      </c>
      <c r="F44" s="1192">
        <v>0</v>
      </c>
      <c r="G44" s="1192">
        <v>0</v>
      </c>
      <c r="H44" s="1193">
        <v>0</v>
      </c>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94">
        <v>0</v>
      </c>
      <c r="B45" s="1192">
        <v>0</v>
      </c>
      <c r="C45" s="1192">
        <v>0</v>
      </c>
      <c r="D45" s="1192">
        <v>0</v>
      </c>
      <c r="E45" s="1192">
        <v>0</v>
      </c>
      <c r="F45" s="1192">
        <v>0</v>
      </c>
      <c r="G45" s="1192">
        <v>0</v>
      </c>
      <c r="H45" s="1193">
        <v>0</v>
      </c>
      <c r="I45" s="1179" t="s">
        <v>598</v>
      </c>
      <c r="K45" s="222" t="s">
        <v>132</v>
      </c>
      <c r="L45" s="195"/>
      <c r="M45" s="196" t="s">
        <v>70</v>
      </c>
      <c r="N45" s="197"/>
      <c r="O45" s="198" t="s">
        <v>71</v>
      </c>
      <c r="P45" s="199">
        <f>+A44</f>
        <v>0</v>
      </c>
      <c r="Q45" s="200">
        <f>+C44</f>
        <v>0</v>
      </c>
      <c r="R45" s="200">
        <f t="shared" ref="R45:S49" si="13">+E44</f>
        <v>0</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94">
        <v>0</v>
      </c>
      <c r="B46" s="1192">
        <v>0</v>
      </c>
      <c r="C46" s="1192">
        <v>0</v>
      </c>
      <c r="D46" s="1192">
        <v>0</v>
      </c>
      <c r="E46" s="1192">
        <v>0</v>
      </c>
      <c r="F46" s="1192">
        <v>0</v>
      </c>
      <c r="G46" s="1192">
        <v>0</v>
      </c>
      <c r="H46" s="1193">
        <v>0</v>
      </c>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94">
        <v>0</v>
      </c>
      <c r="B47" s="1192">
        <v>0</v>
      </c>
      <c r="C47" s="1192">
        <v>0</v>
      </c>
      <c r="D47" s="1192">
        <v>0</v>
      </c>
      <c r="E47" s="1192">
        <v>0</v>
      </c>
      <c r="F47" s="1192">
        <v>0</v>
      </c>
      <c r="G47" s="1192">
        <v>0</v>
      </c>
      <c r="H47" s="1193">
        <v>0</v>
      </c>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94">
        <v>0</v>
      </c>
      <c r="B48" s="1192">
        <v>0</v>
      </c>
      <c r="C48" s="1192">
        <v>0</v>
      </c>
      <c r="D48" s="1192">
        <v>0</v>
      </c>
      <c r="E48" s="1192">
        <v>0</v>
      </c>
      <c r="F48" s="1192">
        <v>0</v>
      </c>
      <c r="G48" s="1192">
        <v>0</v>
      </c>
      <c r="H48" s="1193">
        <v>0</v>
      </c>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94">
        <v>0</v>
      </c>
      <c r="B49" s="1192">
        <v>0</v>
      </c>
      <c r="C49" s="1192">
        <v>0</v>
      </c>
      <c r="D49" s="1192">
        <v>0</v>
      </c>
      <c r="E49" s="1192">
        <v>0</v>
      </c>
      <c r="F49" s="1192">
        <v>0</v>
      </c>
      <c r="G49" s="1192">
        <v>0</v>
      </c>
      <c r="H49" s="1193">
        <v>0</v>
      </c>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94">
        <v>0</v>
      </c>
      <c r="B50" s="1192">
        <v>0</v>
      </c>
      <c r="C50" s="1192">
        <v>0</v>
      </c>
      <c r="D50" s="1192">
        <v>0</v>
      </c>
      <c r="E50" s="1192">
        <v>0</v>
      </c>
      <c r="F50" s="1192">
        <v>0</v>
      </c>
      <c r="G50" s="1192">
        <v>0</v>
      </c>
      <c r="H50" s="1193">
        <v>0</v>
      </c>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94">
        <v>0</v>
      </c>
      <c r="B51" s="1192">
        <v>0</v>
      </c>
      <c r="C51" s="1192">
        <v>0</v>
      </c>
      <c r="D51" s="1192">
        <v>0</v>
      </c>
      <c r="E51" s="1192">
        <v>0</v>
      </c>
      <c r="F51" s="1192">
        <v>0</v>
      </c>
      <c r="G51" s="1192">
        <v>0</v>
      </c>
      <c r="H51" s="1193">
        <v>0</v>
      </c>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94">
        <v>0</v>
      </c>
      <c r="B52" s="1192">
        <v>0</v>
      </c>
      <c r="C52" s="1192">
        <v>0</v>
      </c>
      <c r="D52" s="1192">
        <v>0</v>
      </c>
      <c r="E52" s="1192">
        <v>0</v>
      </c>
      <c r="F52" s="1192">
        <v>0</v>
      </c>
      <c r="G52" s="1192">
        <v>0</v>
      </c>
      <c r="H52" s="1193">
        <v>0</v>
      </c>
      <c r="I52" s="1179" t="s">
        <v>605</v>
      </c>
      <c r="K52" s="194"/>
      <c r="L52" s="176" t="s">
        <v>91</v>
      </c>
      <c r="M52" s="196" t="s">
        <v>89</v>
      </c>
      <c r="N52" s="197"/>
      <c r="O52" s="198" t="s">
        <v>110</v>
      </c>
      <c r="P52" s="199">
        <f t="shared" si="15"/>
        <v>0</v>
      </c>
      <c r="Q52" s="200">
        <f t="shared" si="16"/>
        <v>0</v>
      </c>
      <c r="R52" s="200">
        <f t="shared" si="17"/>
        <v>0</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94">
        <v>0</v>
      </c>
      <c r="B53" s="1192">
        <v>0</v>
      </c>
      <c r="C53" s="1192">
        <v>0</v>
      </c>
      <c r="D53" s="1192">
        <v>0</v>
      </c>
      <c r="E53" s="1192">
        <v>0</v>
      </c>
      <c r="F53" s="1192">
        <v>0</v>
      </c>
      <c r="G53" s="1192">
        <v>0</v>
      </c>
      <c r="H53" s="1193">
        <v>0</v>
      </c>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94">
        <v>0</v>
      </c>
      <c r="B54" s="1192">
        <v>0</v>
      </c>
      <c r="C54" s="1192">
        <v>0</v>
      </c>
      <c r="D54" s="1192">
        <v>0</v>
      </c>
      <c r="E54" s="1192">
        <v>0</v>
      </c>
      <c r="F54" s="1192">
        <v>0</v>
      </c>
      <c r="G54" s="1192">
        <v>0</v>
      </c>
      <c r="H54" s="1193">
        <v>0</v>
      </c>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94">
        <v>0</v>
      </c>
      <c r="B55" s="1192">
        <v>0</v>
      </c>
      <c r="C55" s="1192">
        <v>0</v>
      </c>
      <c r="D55" s="1192">
        <v>0</v>
      </c>
      <c r="E55" s="1192">
        <v>0</v>
      </c>
      <c r="F55" s="1192">
        <v>0</v>
      </c>
      <c r="G55" s="1192">
        <v>0</v>
      </c>
      <c r="H55" s="1193">
        <v>0</v>
      </c>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94">
        <v>0</v>
      </c>
      <c r="B56" s="1192">
        <v>0</v>
      </c>
      <c r="C56" s="1192">
        <v>0</v>
      </c>
      <c r="D56" s="1192">
        <v>0</v>
      </c>
      <c r="E56" s="1192">
        <v>0</v>
      </c>
      <c r="F56" s="1192">
        <v>0</v>
      </c>
      <c r="G56" s="1192">
        <v>0</v>
      </c>
      <c r="H56" s="1193">
        <v>0</v>
      </c>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94">
        <v>0</v>
      </c>
      <c r="B57" s="1192">
        <v>0</v>
      </c>
      <c r="C57" s="1192">
        <v>0</v>
      </c>
      <c r="D57" s="1192">
        <v>0</v>
      </c>
      <c r="E57" s="1192">
        <v>0</v>
      </c>
      <c r="F57" s="1192">
        <v>0</v>
      </c>
      <c r="G57" s="1192">
        <v>0</v>
      </c>
      <c r="H57" s="1193">
        <v>0</v>
      </c>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94">
        <v>0</v>
      </c>
      <c r="B58" s="1192">
        <v>0</v>
      </c>
      <c r="C58" s="1192">
        <v>0</v>
      </c>
      <c r="D58" s="1192">
        <v>0</v>
      </c>
      <c r="E58" s="1192">
        <v>0</v>
      </c>
      <c r="F58" s="1192">
        <v>0</v>
      </c>
      <c r="G58" s="1192">
        <v>0</v>
      </c>
      <c r="H58" s="1193">
        <v>0</v>
      </c>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195">
        <v>0</v>
      </c>
      <c r="B59" s="1196">
        <v>0</v>
      </c>
      <c r="C59" s="1196">
        <v>0</v>
      </c>
      <c r="D59" s="1196">
        <v>0</v>
      </c>
      <c r="E59" s="1196">
        <v>0</v>
      </c>
      <c r="F59" s="1196">
        <v>0</v>
      </c>
      <c r="G59" s="1196">
        <v>0</v>
      </c>
      <c r="H59" s="1197">
        <v>0</v>
      </c>
      <c r="I59" s="1179"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1880</v>
      </c>
      <c r="Q61" s="242">
        <f>SUM(Q8:Q60)-Q9-Q10-Q12-Q13-Q15-Q16-Q17-Q30-Q31-Q32-Q40-Q41-Q42-Q43-Q44-Q49-Q50</f>
        <v>1880</v>
      </c>
      <c r="R61" s="242">
        <f>SUM(R8:R60)-R9-R10-R12-R13-R15-R16-R17-R30-R31-R32-R40-R41-R42-R43-R44-R49-R50</f>
        <v>332</v>
      </c>
      <c r="S61" s="331">
        <f>SUM(S8:S60)-S9-S10-S12-S13-S15-S16-S17-S30-S31-S32-S40-S41-S42-S43-S44-S49-S50</f>
        <v>0</v>
      </c>
      <c r="T61" s="332">
        <f>SUM(T8:T60)-T9-T10-T12-T13-T15-T16-T17-T30-T31-T32-T40-T41-T42-T43-T44-T49-T50</f>
        <v>0</v>
      </c>
      <c r="U61" s="244"/>
      <c r="V61" s="238" t="s">
        <v>82</v>
      </c>
      <c r="W61" s="239"/>
      <c r="X61" s="239"/>
      <c r="Y61" s="240"/>
      <c r="Z61" s="245">
        <f>SUM(Z8:Z60)-Z9-Z10-Z25-Z28-Z40-Z41-Z42-Z43-Z44</f>
        <v>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001">
        <v>238506</v>
      </c>
      <c r="B62" s="1002">
        <v>238506</v>
      </c>
      <c r="C62" s="1002">
        <v>0</v>
      </c>
      <c r="D62" s="1002">
        <v>1575</v>
      </c>
      <c r="E62" s="1002">
        <v>0</v>
      </c>
      <c r="F62" s="1003">
        <v>0</v>
      </c>
      <c r="G62" s="1004" t="s">
        <v>1151</v>
      </c>
      <c r="H62" s="574"/>
      <c r="I62" s="574"/>
      <c r="K62" s="183"/>
      <c r="L62" s="184" t="s">
        <v>8</v>
      </c>
      <c r="M62" s="185"/>
      <c r="N62" s="185"/>
      <c r="O62" s="186" t="s">
        <v>9</v>
      </c>
      <c r="P62" s="252">
        <f>+A63</f>
        <v>67503</v>
      </c>
      <c r="Q62" s="253">
        <f>+B63</f>
        <v>67503</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005">
        <v>67503</v>
      </c>
      <c r="B63" s="1006">
        <v>67503</v>
      </c>
      <c r="C63" s="1006">
        <v>0</v>
      </c>
      <c r="D63" s="1006">
        <v>0</v>
      </c>
      <c r="E63" s="1006">
        <v>0</v>
      </c>
      <c r="F63" s="1007">
        <v>0</v>
      </c>
      <c r="G63" s="1004" t="s">
        <v>1152</v>
      </c>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005">
        <v>0</v>
      </c>
      <c r="B64" s="1006">
        <v>0</v>
      </c>
      <c r="C64" s="1006">
        <v>0</v>
      </c>
      <c r="D64" s="1006">
        <v>0</v>
      </c>
      <c r="E64" s="1006">
        <v>0</v>
      </c>
      <c r="F64" s="1007">
        <v>0</v>
      </c>
      <c r="G64" s="1004" t="s">
        <v>1153</v>
      </c>
      <c r="H64" s="574"/>
      <c r="I64" s="574"/>
      <c r="K64" s="194"/>
      <c r="L64" s="195"/>
      <c r="M64" s="196" t="s">
        <v>13</v>
      </c>
      <c r="N64" s="167"/>
      <c r="O64" s="207"/>
      <c r="P64" s="208">
        <f>P62-P63</f>
        <v>67503</v>
      </c>
      <c r="Q64" s="209">
        <f>Q62-Q63</f>
        <v>67503</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'Ｈ２３（2011）'!E140</f>
        <v>0</v>
      </c>
    </row>
    <row r="65" spans="1:38" ht="14.45" customHeight="1" x14ac:dyDescent="0.15">
      <c r="A65" s="1005">
        <v>0</v>
      </c>
      <c r="B65" s="1006">
        <v>0</v>
      </c>
      <c r="C65" s="1006">
        <v>0</v>
      </c>
      <c r="D65" s="1006">
        <v>0</v>
      </c>
      <c r="E65" s="1006">
        <v>0</v>
      </c>
      <c r="F65" s="1007">
        <v>0</v>
      </c>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005">
        <v>0</v>
      </c>
      <c r="B66" s="1006">
        <v>0</v>
      </c>
      <c r="C66" s="1006">
        <v>0</v>
      </c>
      <c r="D66" s="1006">
        <v>0</v>
      </c>
      <c r="E66" s="1006">
        <v>0</v>
      </c>
      <c r="F66" s="1007">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005">
        <v>0</v>
      </c>
      <c r="B67" s="1006">
        <v>0</v>
      </c>
      <c r="C67" s="1006">
        <v>0</v>
      </c>
      <c r="D67" s="1006">
        <v>0</v>
      </c>
      <c r="E67" s="1006">
        <v>0</v>
      </c>
      <c r="F67" s="1007">
        <v>0</v>
      </c>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'Ｈ２３（2011）'!E141</f>
        <v>0</v>
      </c>
    </row>
    <row r="68" spans="1:38" ht="14.45" customHeight="1" x14ac:dyDescent="0.15">
      <c r="A68" s="1005">
        <v>0</v>
      </c>
      <c r="B68" s="1006">
        <v>0</v>
      </c>
      <c r="C68" s="1006">
        <v>0</v>
      </c>
      <c r="D68" s="1006">
        <v>0</v>
      </c>
      <c r="E68" s="1006">
        <v>0</v>
      </c>
      <c r="F68" s="1007">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005">
        <v>0</v>
      </c>
      <c r="B69" s="1006">
        <v>0</v>
      </c>
      <c r="C69" s="1006">
        <v>0</v>
      </c>
      <c r="D69" s="1006">
        <v>0</v>
      </c>
      <c r="E69" s="1006">
        <v>0</v>
      </c>
      <c r="F69" s="1007">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005">
        <v>0</v>
      </c>
      <c r="B70" s="1006">
        <v>0</v>
      </c>
      <c r="C70" s="1006">
        <v>0</v>
      </c>
      <c r="D70" s="1006">
        <v>0</v>
      </c>
      <c r="E70" s="1006">
        <v>0</v>
      </c>
      <c r="F70" s="1007">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005">
        <v>0</v>
      </c>
      <c r="B71" s="1006">
        <v>0</v>
      </c>
      <c r="C71" s="1006">
        <v>0</v>
      </c>
      <c r="D71" s="1006">
        <v>0</v>
      </c>
      <c r="E71" s="1006">
        <v>0</v>
      </c>
      <c r="F71" s="1007">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005">
        <v>0</v>
      </c>
      <c r="B72" s="1006">
        <v>0</v>
      </c>
      <c r="C72" s="1006">
        <v>0</v>
      </c>
      <c r="D72" s="1006">
        <v>0</v>
      </c>
      <c r="E72" s="1006">
        <v>0</v>
      </c>
      <c r="F72" s="1007">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005">
        <v>0</v>
      </c>
      <c r="B73" s="1006">
        <v>0</v>
      </c>
      <c r="C73" s="1006">
        <v>0</v>
      </c>
      <c r="D73" s="1006">
        <v>0</v>
      </c>
      <c r="E73" s="1006">
        <v>0</v>
      </c>
      <c r="F73" s="1007">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'Ｈ２３（2011）'!E142</f>
        <v>0</v>
      </c>
    </row>
    <row r="74" spans="1:38" ht="14.45" customHeight="1" x14ac:dyDescent="0.15">
      <c r="A74" s="1005">
        <v>29701</v>
      </c>
      <c r="B74" s="1006">
        <v>29701</v>
      </c>
      <c r="C74" s="1006">
        <v>0</v>
      </c>
      <c r="D74" s="1006">
        <v>0</v>
      </c>
      <c r="E74" s="1006">
        <v>0</v>
      </c>
      <c r="F74" s="1007">
        <v>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'Ｈ２３（2011）'!E143</f>
        <v>0</v>
      </c>
    </row>
    <row r="75" spans="1:38" ht="14.45" customHeight="1" x14ac:dyDescent="0.15">
      <c r="A75" s="1005">
        <v>0</v>
      </c>
      <c r="B75" s="1006">
        <v>0</v>
      </c>
      <c r="C75" s="1006">
        <v>0</v>
      </c>
      <c r="D75" s="1006">
        <v>0</v>
      </c>
      <c r="E75" s="1006">
        <v>0</v>
      </c>
      <c r="F75" s="1007">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129672</v>
      </c>
      <c r="AA75" s="272">
        <f t="shared" si="23"/>
        <v>0</v>
      </c>
      <c r="AB75" s="295"/>
      <c r="AC75" s="274">
        <f>+E121</f>
        <v>23100</v>
      </c>
      <c r="AD75" s="264" t="s">
        <v>414</v>
      </c>
      <c r="AE75" s="195"/>
      <c r="AF75" s="196" t="s">
        <v>412</v>
      </c>
      <c r="AG75" s="197"/>
      <c r="AH75" s="211" t="s">
        <v>415</v>
      </c>
      <c r="AI75" s="294">
        <f t="shared" si="24"/>
        <v>0</v>
      </c>
      <c r="AJ75" s="272">
        <f t="shared" si="24"/>
        <v>0</v>
      </c>
      <c r="AK75" s="296">
        <f t="shared" si="24"/>
        <v>0</v>
      </c>
      <c r="AL75" s="1088">
        <f>'Ｈ２３（2011）'!E144</f>
        <v>0</v>
      </c>
    </row>
    <row r="76" spans="1:38" ht="14.45" customHeight="1" x14ac:dyDescent="0.15">
      <c r="A76" s="1005">
        <v>0</v>
      </c>
      <c r="B76" s="1006">
        <v>0</v>
      </c>
      <c r="C76" s="1006">
        <v>0</v>
      </c>
      <c r="D76" s="1006">
        <v>0</v>
      </c>
      <c r="E76" s="1006">
        <v>0</v>
      </c>
      <c r="F76" s="1007">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005">
        <v>0</v>
      </c>
      <c r="B77" s="1006">
        <v>0</v>
      </c>
      <c r="C77" s="1006">
        <v>0</v>
      </c>
      <c r="D77" s="1006">
        <v>0</v>
      </c>
      <c r="E77" s="1006">
        <v>0</v>
      </c>
      <c r="F77" s="1007">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005">
        <v>0</v>
      </c>
      <c r="B78" s="1006">
        <v>0</v>
      </c>
      <c r="C78" s="1006">
        <v>0</v>
      </c>
      <c r="D78" s="1006">
        <v>0</v>
      </c>
      <c r="E78" s="1006">
        <v>0</v>
      </c>
      <c r="F78" s="1007">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005">
        <v>0</v>
      </c>
      <c r="B79" s="1006">
        <v>0</v>
      </c>
      <c r="C79" s="1006">
        <v>0</v>
      </c>
      <c r="D79" s="1006">
        <v>0</v>
      </c>
      <c r="E79" s="1006">
        <v>0</v>
      </c>
      <c r="F79" s="1007">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005">
        <v>29701</v>
      </c>
      <c r="B80" s="1006">
        <v>29701</v>
      </c>
      <c r="C80" s="1006">
        <v>0</v>
      </c>
      <c r="D80" s="1006">
        <v>0</v>
      </c>
      <c r="E80" s="1006">
        <v>0</v>
      </c>
      <c r="F80" s="1007">
        <v>0</v>
      </c>
      <c r="G80" s="1004" t="s">
        <v>572</v>
      </c>
      <c r="H80" s="574"/>
      <c r="I80" s="574"/>
      <c r="K80" s="194"/>
      <c r="L80" s="195" t="s">
        <v>38</v>
      </c>
      <c r="M80" s="196" t="s">
        <v>149</v>
      </c>
      <c r="N80" s="197"/>
      <c r="O80" s="198" t="s">
        <v>40</v>
      </c>
      <c r="P80" s="199">
        <f t="shared" si="25"/>
        <v>29701</v>
      </c>
      <c r="Q80" s="200">
        <f t="shared" si="25"/>
        <v>29701</v>
      </c>
      <c r="R80" s="220"/>
      <c r="S80" s="262">
        <f t="shared" si="26"/>
        <v>0</v>
      </c>
      <c r="T80" s="263">
        <f t="shared" si="27"/>
        <v>0</v>
      </c>
      <c r="U80" s="264"/>
      <c r="V80" s="195" t="s">
        <v>38</v>
      </c>
      <c r="W80" s="196" t="s">
        <v>149</v>
      </c>
      <c r="X80" s="197"/>
      <c r="Y80" s="198" t="s">
        <v>420</v>
      </c>
      <c r="Z80" s="271">
        <f>+A122</f>
        <v>53726</v>
      </c>
      <c r="AA80" s="272">
        <f>+B122</f>
        <v>0</v>
      </c>
      <c r="AB80" s="273"/>
      <c r="AC80" s="274">
        <f>+E122</f>
        <v>0</v>
      </c>
      <c r="AD80" s="264" t="s">
        <v>421</v>
      </c>
      <c r="AE80" s="195" t="s">
        <v>38</v>
      </c>
      <c r="AF80" s="196" t="s">
        <v>149</v>
      </c>
      <c r="AG80" s="197"/>
      <c r="AH80" s="198" t="s">
        <v>422</v>
      </c>
      <c r="AI80" s="271">
        <f>+A145</f>
        <v>0</v>
      </c>
      <c r="AJ80" s="272">
        <f>+B145</f>
        <v>0</v>
      </c>
      <c r="AK80" s="275">
        <f>+C145</f>
        <v>0</v>
      </c>
      <c r="AL80" s="1088">
        <f>'Ｈ２３（2011）'!E145</f>
        <v>0</v>
      </c>
    </row>
    <row r="81" spans="1:38" ht="14.45" customHeight="1" x14ac:dyDescent="0.15">
      <c r="A81" s="1005">
        <v>0</v>
      </c>
      <c r="B81" s="1006">
        <v>0</v>
      </c>
      <c r="C81" s="1006">
        <v>0</v>
      </c>
      <c r="D81" s="1006">
        <v>0</v>
      </c>
      <c r="E81" s="1006">
        <v>0</v>
      </c>
      <c r="F81" s="1007">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005">
        <v>0</v>
      </c>
      <c r="B82" s="1006">
        <v>0</v>
      </c>
      <c r="C82" s="1006">
        <v>0</v>
      </c>
      <c r="D82" s="1006">
        <v>0</v>
      </c>
      <c r="E82" s="1006">
        <v>0</v>
      </c>
      <c r="F82" s="1007">
        <v>0</v>
      </c>
      <c r="G82" s="1004" t="s">
        <v>460</v>
      </c>
      <c r="H82" s="574"/>
      <c r="I82" s="574"/>
      <c r="K82" s="194" t="s">
        <v>131</v>
      </c>
      <c r="L82" s="216"/>
      <c r="M82" s="196" t="s">
        <v>13</v>
      </c>
      <c r="N82" s="197"/>
      <c r="O82" s="198" t="s">
        <v>44</v>
      </c>
      <c r="P82" s="199">
        <f t="shared" si="25"/>
        <v>0</v>
      </c>
      <c r="Q82" s="200">
        <f t="shared" si="25"/>
        <v>0</v>
      </c>
      <c r="R82" s="220"/>
      <c r="S82" s="262">
        <f t="shared" si="26"/>
        <v>0</v>
      </c>
      <c r="T82" s="263">
        <f t="shared" si="27"/>
        <v>0</v>
      </c>
      <c r="U82" s="264"/>
      <c r="V82" s="216"/>
      <c r="W82" s="196" t="s">
        <v>13</v>
      </c>
      <c r="X82" s="197"/>
      <c r="Y82" s="198"/>
      <c r="Z82" s="305">
        <f>Z75-Z80</f>
        <v>75946</v>
      </c>
      <c r="AA82" s="306">
        <f>AA75-AA80</f>
        <v>0</v>
      </c>
      <c r="AB82" s="273"/>
      <c r="AC82" s="274">
        <f>AC75-AC80</f>
        <v>23100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005">
        <v>0</v>
      </c>
      <c r="B83" s="1006">
        <v>0</v>
      </c>
      <c r="C83" s="1006">
        <v>0</v>
      </c>
      <c r="D83" s="1006">
        <v>0</v>
      </c>
      <c r="E83" s="1006">
        <v>0</v>
      </c>
      <c r="F83" s="1007">
        <v>0</v>
      </c>
      <c r="G83" s="1004" t="s">
        <v>575</v>
      </c>
      <c r="H83" s="574"/>
      <c r="I83" s="574"/>
      <c r="K83" s="194" t="s">
        <v>4</v>
      </c>
      <c r="L83" s="173" t="s">
        <v>45</v>
      </c>
      <c r="M83" s="197"/>
      <c r="N83" s="197"/>
      <c r="O83" s="198" t="s">
        <v>46</v>
      </c>
      <c r="P83" s="199">
        <f t="shared" si="25"/>
        <v>0</v>
      </c>
      <c r="Q83" s="200">
        <f t="shared" si="25"/>
        <v>0</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005">
        <v>0</v>
      </c>
      <c r="B84" s="1006">
        <v>0</v>
      </c>
      <c r="C84" s="1006">
        <v>0</v>
      </c>
      <c r="D84" s="1006">
        <v>0</v>
      </c>
      <c r="E84" s="1006">
        <v>0</v>
      </c>
      <c r="F84" s="1007">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005">
        <v>0</v>
      </c>
      <c r="B85" s="1006">
        <v>0</v>
      </c>
      <c r="C85" s="1006">
        <v>0</v>
      </c>
      <c r="D85" s="1006">
        <v>0</v>
      </c>
      <c r="E85" s="1006">
        <v>0</v>
      </c>
      <c r="F85" s="1007">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005">
        <v>115430</v>
      </c>
      <c r="B86" s="1006">
        <v>115430</v>
      </c>
      <c r="C86" s="1006">
        <v>0</v>
      </c>
      <c r="D86" s="1006">
        <v>1575</v>
      </c>
      <c r="E86" s="1006">
        <v>0</v>
      </c>
      <c r="F86" s="1007">
        <v>0</v>
      </c>
      <c r="G86" s="1004" t="s">
        <v>1161</v>
      </c>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'Ｈ２３（2011）'!E146</f>
        <v>0</v>
      </c>
    </row>
    <row r="87" spans="1:38" ht="14.45" customHeight="1" x14ac:dyDescent="0.15">
      <c r="A87" s="1005">
        <v>108075</v>
      </c>
      <c r="B87" s="1006">
        <v>108075</v>
      </c>
      <c r="C87" s="1006">
        <v>0</v>
      </c>
      <c r="D87" s="1006">
        <v>0</v>
      </c>
      <c r="E87" s="1006">
        <v>0</v>
      </c>
      <c r="F87" s="1007">
        <v>0</v>
      </c>
      <c r="G87" s="1004" t="s">
        <v>578</v>
      </c>
      <c r="H87" s="574"/>
      <c r="I87" s="574"/>
      <c r="K87" s="194"/>
      <c r="L87" s="173"/>
      <c r="M87" s="196" t="s">
        <v>47</v>
      </c>
      <c r="N87" s="197"/>
      <c r="O87" s="198" t="s">
        <v>48</v>
      </c>
      <c r="P87" s="199">
        <f t="shared" ref="P87:Q97" si="28">+A87</f>
        <v>108075</v>
      </c>
      <c r="Q87" s="200">
        <f t="shared" si="28"/>
        <v>108075</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005">
        <v>0</v>
      </c>
      <c r="B88" s="1006">
        <v>0</v>
      </c>
      <c r="C88" s="1006">
        <v>0</v>
      </c>
      <c r="D88" s="1006">
        <v>0</v>
      </c>
      <c r="E88" s="1006">
        <v>0</v>
      </c>
      <c r="F88" s="1007">
        <v>0</v>
      </c>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'Ｈ２３（2011）'!E148</f>
        <v>0</v>
      </c>
    </row>
    <row r="89" spans="1:38" ht="14.45" customHeight="1" x14ac:dyDescent="0.15">
      <c r="A89" s="1005">
        <v>0</v>
      </c>
      <c r="B89" s="1006">
        <v>0</v>
      </c>
      <c r="C89" s="1006">
        <v>0</v>
      </c>
      <c r="D89" s="1006">
        <v>0</v>
      </c>
      <c r="E89" s="1006">
        <v>0</v>
      </c>
      <c r="F89" s="1007">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'Ｈ２３（2011）'!E149</f>
        <v>0</v>
      </c>
    </row>
    <row r="90" spans="1:38" ht="14.45" customHeight="1" x14ac:dyDescent="0.15">
      <c r="A90" s="1005">
        <v>0</v>
      </c>
      <c r="B90" s="1006">
        <v>0</v>
      </c>
      <c r="C90" s="1006">
        <v>0</v>
      </c>
      <c r="D90" s="1006">
        <v>0</v>
      </c>
      <c r="E90" s="1006">
        <v>0</v>
      </c>
      <c r="F90" s="1007">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005">
        <v>0</v>
      </c>
      <c r="B91" s="1006">
        <v>0</v>
      </c>
      <c r="C91" s="1006">
        <v>0</v>
      </c>
      <c r="D91" s="1006">
        <v>0</v>
      </c>
      <c r="E91" s="1006">
        <v>0</v>
      </c>
      <c r="F91" s="1007">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005">
        <v>0</v>
      </c>
      <c r="B92" s="1006">
        <v>0</v>
      </c>
      <c r="C92" s="1006">
        <v>0</v>
      </c>
      <c r="D92" s="1006">
        <v>0</v>
      </c>
      <c r="E92" s="1006">
        <v>0</v>
      </c>
      <c r="F92" s="1007">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'Ｈ２３（2011）'!E150</f>
        <v>0</v>
      </c>
    </row>
    <row r="93" spans="1:38" ht="14.45" customHeight="1" x14ac:dyDescent="0.15">
      <c r="A93" s="1005">
        <v>4356</v>
      </c>
      <c r="B93" s="1006">
        <v>4356</v>
      </c>
      <c r="C93" s="1006">
        <v>0</v>
      </c>
      <c r="D93" s="1006">
        <v>0</v>
      </c>
      <c r="E93" s="1006">
        <v>0</v>
      </c>
      <c r="F93" s="1007">
        <v>0</v>
      </c>
      <c r="G93" s="1004" t="s">
        <v>587</v>
      </c>
      <c r="H93" s="574"/>
      <c r="I93" s="574"/>
      <c r="K93" s="194"/>
      <c r="L93" s="195"/>
      <c r="M93" s="173" t="s">
        <v>60</v>
      </c>
      <c r="N93" s="197"/>
      <c r="O93" s="198" t="s">
        <v>61</v>
      </c>
      <c r="P93" s="199">
        <f t="shared" si="28"/>
        <v>4356</v>
      </c>
      <c r="Q93" s="200">
        <f t="shared" si="28"/>
        <v>4356</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'Ｈ２３（2011）'!E151</f>
        <v>0</v>
      </c>
    </row>
    <row r="94" spans="1:38" ht="14.45" customHeight="1" x14ac:dyDescent="0.15">
      <c r="A94" s="1005">
        <v>0</v>
      </c>
      <c r="B94" s="1006">
        <v>0</v>
      </c>
      <c r="C94" s="1006">
        <v>0</v>
      </c>
      <c r="D94" s="1006">
        <v>0</v>
      </c>
      <c r="E94" s="1006">
        <v>0</v>
      </c>
      <c r="F94" s="1007">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'Ｈ２３（2011）'!E152</f>
        <v>0</v>
      </c>
    </row>
    <row r="95" spans="1:38" ht="14.45" customHeight="1" x14ac:dyDescent="0.15">
      <c r="A95" s="1005">
        <v>0</v>
      </c>
      <c r="B95" s="1006">
        <v>0</v>
      </c>
      <c r="C95" s="1006">
        <v>0</v>
      </c>
      <c r="D95" s="1006">
        <v>0</v>
      </c>
      <c r="E95" s="1006">
        <v>0</v>
      </c>
      <c r="F95" s="1007">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'Ｈ２３（2011）'!E153</f>
        <v>0</v>
      </c>
    </row>
    <row r="96" spans="1:38" ht="14.45" customHeight="1" x14ac:dyDescent="0.15">
      <c r="A96" s="1005">
        <v>0</v>
      </c>
      <c r="B96" s="1006">
        <v>0</v>
      </c>
      <c r="C96" s="1006">
        <v>0</v>
      </c>
      <c r="D96" s="1006">
        <v>0</v>
      </c>
      <c r="E96" s="1006">
        <v>0</v>
      </c>
      <c r="F96" s="1007">
        <v>0</v>
      </c>
      <c r="G96" s="1004" t="s">
        <v>592</v>
      </c>
      <c r="H96" s="574"/>
      <c r="I96" s="574"/>
      <c r="K96" s="194" t="s">
        <v>38</v>
      </c>
      <c r="L96" s="195"/>
      <c r="M96" s="195"/>
      <c r="N96" s="196" t="s">
        <v>66</v>
      </c>
      <c r="O96" s="198" t="s">
        <v>67</v>
      </c>
      <c r="P96" s="199">
        <f t="shared" si="28"/>
        <v>0</v>
      </c>
      <c r="Q96" s="200">
        <f t="shared" si="28"/>
        <v>0</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'Ｈ２３（2011）'!E154</f>
        <v>0</v>
      </c>
    </row>
    <row r="97" spans="1:38" ht="14.45" customHeight="1" x14ac:dyDescent="0.15">
      <c r="A97" s="1005">
        <v>4356</v>
      </c>
      <c r="B97" s="1006">
        <v>4356</v>
      </c>
      <c r="C97" s="1006">
        <v>0</v>
      </c>
      <c r="D97" s="1006">
        <v>0</v>
      </c>
      <c r="E97" s="1006">
        <v>0</v>
      </c>
      <c r="F97" s="1007">
        <v>0</v>
      </c>
      <c r="G97" s="1004" t="s">
        <v>594</v>
      </c>
      <c r="H97" s="574"/>
      <c r="I97" s="574"/>
      <c r="K97" s="194"/>
      <c r="L97" s="195"/>
      <c r="M97" s="195"/>
      <c r="N97" s="196" t="s">
        <v>150</v>
      </c>
      <c r="O97" s="198" t="s">
        <v>69</v>
      </c>
      <c r="P97" s="199">
        <f t="shared" si="28"/>
        <v>4356</v>
      </c>
      <c r="Q97" s="200">
        <f t="shared" si="28"/>
        <v>4356</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005">
        <v>2999</v>
      </c>
      <c r="B98" s="1006">
        <v>2999</v>
      </c>
      <c r="C98" s="1006">
        <v>0</v>
      </c>
      <c r="D98" s="1006">
        <v>1575</v>
      </c>
      <c r="E98" s="1006">
        <v>0</v>
      </c>
      <c r="F98" s="1007">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'Ｈ２３（2011）'!E155</f>
        <v>0</v>
      </c>
    </row>
    <row r="99" spans="1:38" ht="14.45" customHeight="1" x14ac:dyDescent="0.15">
      <c r="A99" s="1005">
        <v>0</v>
      </c>
      <c r="B99" s="1006">
        <v>0</v>
      </c>
      <c r="C99" s="1006">
        <v>0</v>
      </c>
      <c r="D99" s="1006">
        <v>0</v>
      </c>
      <c r="E99" s="1006">
        <v>0</v>
      </c>
      <c r="F99" s="1007">
        <v>0</v>
      </c>
      <c r="G99" s="1004" t="s">
        <v>598</v>
      </c>
      <c r="H99" s="574"/>
      <c r="I99" s="574"/>
      <c r="K99" s="222" t="s">
        <v>134</v>
      </c>
      <c r="L99" s="195"/>
      <c r="M99" s="196" t="s">
        <v>70</v>
      </c>
      <c r="N99" s="197"/>
      <c r="O99" s="198" t="s">
        <v>71</v>
      </c>
      <c r="P99" s="199">
        <f t="shared" ref="P99:Q103" si="35">+A98</f>
        <v>2999</v>
      </c>
      <c r="Q99" s="200">
        <f t="shared" si="35"/>
        <v>2999</v>
      </c>
      <c r="R99" s="220"/>
      <c r="S99" s="262">
        <f>+D98</f>
        <v>1575</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'Ｈ２３（2011）'!E156</f>
        <v>0</v>
      </c>
    </row>
    <row r="100" spans="1:38" ht="14.45" customHeight="1" x14ac:dyDescent="0.15">
      <c r="A100" s="1005">
        <v>0</v>
      </c>
      <c r="B100" s="1006">
        <v>0</v>
      </c>
      <c r="C100" s="1006">
        <v>0</v>
      </c>
      <c r="D100" s="1006">
        <v>0</v>
      </c>
      <c r="E100" s="1006">
        <v>0</v>
      </c>
      <c r="F100" s="1007">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005">
        <v>0</v>
      </c>
      <c r="B101" s="1006">
        <v>0</v>
      </c>
      <c r="C101" s="1006">
        <v>0</v>
      </c>
      <c r="D101" s="1006">
        <v>0</v>
      </c>
      <c r="E101" s="1006">
        <v>0</v>
      </c>
      <c r="F101" s="1007">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'Ｈ２３（2011）'!E157</f>
        <v>0</v>
      </c>
    </row>
    <row r="102" spans="1:38" ht="14.45" customHeight="1" x14ac:dyDescent="0.15">
      <c r="A102" s="1005">
        <v>0</v>
      </c>
      <c r="B102" s="1006">
        <v>0</v>
      </c>
      <c r="C102" s="1006">
        <v>0</v>
      </c>
      <c r="D102" s="1006">
        <v>0</v>
      </c>
      <c r="E102" s="1006">
        <v>0</v>
      </c>
      <c r="F102" s="1007">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005">
        <v>25872</v>
      </c>
      <c r="B103" s="1006">
        <v>25872</v>
      </c>
      <c r="C103" s="1006">
        <v>0</v>
      </c>
      <c r="D103" s="1006">
        <v>0</v>
      </c>
      <c r="E103" s="1006">
        <v>0</v>
      </c>
      <c r="F103" s="1007">
        <v>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005">
        <v>799</v>
      </c>
      <c r="B104" s="1006">
        <v>799</v>
      </c>
      <c r="C104" s="1006">
        <v>0</v>
      </c>
      <c r="D104" s="1006">
        <v>0</v>
      </c>
      <c r="E104" s="1006">
        <v>0</v>
      </c>
      <c r="F104" s="1007">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'Ｈ２３（2011）'!E158</f>
        <v>0</v>
      </c>
    </row>
    <row r="105" spans="1:38" ht="14.45" customHeight="1" x14ac:dyDescent="0.15">
      <c r="A105" s="1005">
        <v>0</v>
      </c>
      <c r="B105" s="1006">
        <v>0</v>
      </c>
      <c r="C105" s="1006">
        <v>0</v>
      </c>
      <c r="D105" s="1006">
        <v>0</v>
      </c>
      <c r="E105" s="1006">
        <v>0</v>
      </c>
      <c r="F105" s="1007">
        <v>0</v>
      </c>
      <c r="G105" s="1004" t="s">
        <v>461</v>
      </c>
      <c r="H105" s="574"/>
      <c r="I105" s="574"/>
      <c r="K105" s="194"/>
      <c r="L105" s="169"/>
      <c r="M105" s="196" t="s">
        <v>88</v>
      </c>
      <c r="N105" s="197"/>
      <c r="O105" s="198" t="s">
        <v>109</v>
      </c>
      <c r="P105" s="199">
        <f t="shared" ref="P105:Q114" si="37">+A104</f>
        <v>799</v>
      </c>
      <c r="Q105" s="200">
        <f t="shared" si="37"/>
        <v>799</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'Ｈ２３（2011）'!E159</f>
        <v>0</v>
      </c>
    </row>
    <row r="106" spans="1:38" ht="14.45" customHeight="1" x14ac:dyDescent="0.15">
      <c r="A106" s="1005">
        <v>0</v>
      </c>
      <c r="B106" s="1006">
        <v>0</v>
      </c>
      <c r="C106" s="1006">
        <v>0</v>
      </c>
      <c r="D106" s="1006">
        <v>0</v>
      </c>
      <c r="E106" s="1006">
        <v>0</v>
      </c>
      <c r="F106" s="1007">
        <v>0</v>
      </c>
      <c r="G106" s="1004" t="s">
        <v>605</v>
      </c>
      <c r="H106" s="574"/>
      <c r="I106" s="574"/>
      <c r="K106" s="194"/>
      <c r="L106" s="176" t="s">
        <v>91</v>
      </c>
      <c r="M106" s="196" t="s">
        <v>89</v>
      </c>
      <c r="N106" s="197"/>
      <c r="O106" s="198" t="s">
        <v>110</v>
      </c>
      <c r="P106" s="199">
        <f t="shared" si="37"/>
        <v>0</v>
      </c>
      <c r="Q106" s="200">
        <f t="shared" si="37"/>
        <v>0</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005">
        <v>0</v>
      </c>
      <c r="B107" s="1006">
        <v>0</v>
      </c>
      <c r="C107" s="1006">
        <v>0</v>
      </c>
      <c r="D107" s="1006">
        <v>0</v>
      </c>
      <c r="E107" s="1006">
        <v>0</v>
      </c>
      <c r="F107" s="1007">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'Ｈ２３（2011）'!E160</f>
        <v>0</v>
      </c>
    </row>
    <row r="108" spans="1:38" ht="14.45" customHeight="1" x14ac:dyDescent="0.15">
      <c r="A108" s="1005">
        <v>0</v>
      </c>
      <c r="B108" s="1006">
        <v>0</v>
      </c>
      <c r="C108" s="1006">
        <v>0</v>
      </c>
      <c r="D108" s="1006">
        <v>0</v>
      </c>
      <c r="E108" s="1006">
        <v>0</v>
      </c>
      <c r="F108" s="1007">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005">
        <v>0</v>
      </c>
      <c r="B109" s="1006">
        <v>0</v>
      </c>
      <c r="C109" s="1006">
        <v>0</v>
      </c>
      <c r="D109" s="1006">
        <v>0</v>
      </c>
      <c r="E109" s="1006">
        <v>0</v>
      </c>
      <c r="F109" s="1007">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005">
        <v>0</v>
      </c>
      <c r="B110" s="1006">
        <v>0</v>
      </c>
      <c r="C110" s="1006">
        <v>0</v>
      </c>
      <c r="D110" s="1006">
        <v>0</v>
      </c>
      <c r="E110" s="1006">
        <v>0</v>
      </c>
      <c r="F110" s="1007">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005">
        <v>0</v>
      </c>
      <c r="B111" s="1006">
        <v>0</v>
      </c>
      <c r="C111" s="1006">
        <v>0</v>
      </c>
      <c r="D111" s="1006">
        <v>0</v>
      </c>
      <c r="E111" s="1006">
        <v>0</v>
      </c>
      <c r="F111" s="1007">
        <v>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005">
        <v>25073</v>
      </c>
      <c r="B112" s="1006">
        <v>25073</v>
      </c>
      <c r="C112" s="1006">
        <v>0</v>
      </c>
      <c r="D112" s="1006">
        <v>0</v>
      </c>
      <c r="E112" s="1006">
        <v>0</v>
      </c>
      <c r="F112" s="1007">
        <v>0</v>
      </c>
      <c r="G112" s="1004" t="s">
        <v>612</v>
      </c>
      <c r="H112" s="574"/>
      <c r="I112" s="574"/>
      <c r="K112" s="194"/>
      <c r="L112" s="176" t="s">
        <v>41</v>
      </c>
      <c r="M112" s="196" t="s">
        <v>108</v>
      </c>
      <c r="N112" s="197"/>
      <c r="O112" s="198" t="s">
        <v>116</v>
      </c>
      <c r="P112" s="199">
        <f t="shared" si="37"/>
        <v>0</v>
      </c>
      <c r="Q112" s="200">
        <f t="shared" si="37"/>
        <v>0</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008">
        <v>0</v>
      </c>
      <c r="B113" s="1009">
        <v>0</v>
      </c>
      <c r="C113" s="1009">
        <v>0</v>
      </c>
      <c r="D113" s="1009">
        <v>0</v>
      </c>
      <c r="E113" s="1009">
        <v>0</v>
      </c>
      <c r="F113" s="1010">
        <v>0</v>
      </c>
      <c r="G113" s="1004" t="s">
        <v>613</v>
      </c>
      <c r="H113" s="574"/>
      <c r="I113" s="574"/>
      <c r="K113" s="194"/>
      <c r="L113" s="216"/>
      <c r="M113" s="196" t="s">
        <v>13</v>
      </c>
      <c r="N113" s="197"/>
      <c r="O113" s="198" t="s">
        <v>117</v>
      </c>
      <c r="P113" s="199">
        <f t="shared" si="37"/>
        <v>25073</v>
      </c>
      <c r="Q113" s="200">
        <f t="shared" si="37"/>
        <v>25073</v>
      </c>
      <c r="R113" s="220"/>
      <c r="S113" s="262">
        <f t="shared" si="38"/>
        <v>0</v>
      </c>
      <c r="T113" s="263">
        <f t="shared" si="39"/>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'Ｈ２３（2011）'!E161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238506</v>
      </c>
      <c r="Q115" s="316">
        <f>SUM(Q62:Q114)-Q63-Q64-Q66-Q67-Q69-Q70-Q71-Q84-Q85-Q86-Q94-Q95-Q96-Q97-Q98-Q103-Q104</f>
        <v>238506</v>
      </c>
      <c r="R115" s="316"/>
      <c r="S115" s="317">
        <f>SUM(S62:S114)-S63-S64-S66-S67-S69-S70-S71-S84-S85-S86-S94-S95-S96-S97-S98-S103-S104</f>
        <v>1575</v>
      </c>
      <c r="T115" s="318">
        <f>SUM(T62:T114)-T63-T64-T66-T67-T69-T70-T71-T84-T85-T86-T94-T95-T96-T97-T98-T103-T104</f>
        <v>0</v>
      </c>
      <c r="U115" s="319"/>
      <c r="V115" s="312" t="s">
        <v>82</v>
      </c>
      <c r="W115" s="313"/>
      <c r="X115" s="313"/>
      <c r="Y115" s="314"/>
      <c r="Z115" s="320">
        <f>Z64+Z67+Z73+Z74+Z75+Z86+Z88+Z89+Z92+Z93+Z99+Z101+Z104+Z105+Z114</f>
        <v>183043</v>
      </c>
      <c r="AA115" s="321">
        <f>AA64+AA67+AA73+AA74+AA75+AA86+AA88+AA89+AA92+AA93+AA99+AA101+AA104+AA105+AA114</f>
        <v>0</v>
      </c>
      <c r="AB115" s="322"/>
      <c r="AC115" s="323">
        <f>AC64+AC67+AC73+AC74+AC75+AC86+AC88+AC89+AC92+AC93+AC99+AC101+AC104+AC105+AC114</f>
        <v>23100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1093">
        <f>AL64+AL67+AL73+AL74+AL75+AL86+AL88+AL89+AL92+AL93+AL99+AL101+AL104+AL105+AL114</f>
        <v>0</v>
      </c>
    </row>
    <row r="116" spans="1:38" ht="14.45" customHeight="1" thickTop="1" x14ac:dyDescent="0.15">
      <c r="A116" s="1001">
        <v>183043</v>
      </c>
      <c r="B116" s="1002">
        <v>0</v>
      </c>
      <c r="C116" s="1002">
        <v>0</v>
      </c>
      <c r="D116" s="1002">
        <v>0</v>
      </c>
      <c r="E116" s="1003">
        <v>23100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v>0</v>
      </c>
      <c r="B117" s="1205">
        <v>0</v>
      </c>
      <c r="C117" s="1205">
        <v>0</v>
      </c>
      <c r="D117" s="1205">
        <v>0</v>
      </c>
      <c r="E117" s="1206">
        <v>0</v>
      </c>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v>0</v>
      </c>
      <c r="B118" s="1205">
        <v>0</v>
      </c>
      <c r="C118" s="1205">
        <v>0</v>
      </c>
      <c r="D118" s="1205">
        <v>0</v>
      </c>
      <c r="E118" s="1206">
        <v>0</v>
      </c>
      <c r="F118" s="875" t="s">
        <v>1153</v>
      </c>
      <c r="G118" s="1174"/>
      <c r="H118" s="1174"/>
      <c r="I118" s="1174"/>
      <c r="K118" s="159" t="s">
        <v>726</v>
      </c>
      <c r="L118" s="334"/>
      <c r="M118" s="334"/>
      <c r="N118" s="334"/>
      <c r="O118" s="335"/>
      <c r="P118" s="336"/>
      <c r="Q118" s="336"/>
      <c r="R118" s="1080" t="s">
        <v>1183</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v>0</v>
      </c>
      <c r="B119" s="1205">
        <v>0</v>
      </c>
      <c r="C119" s="1205">
        <v>0</v>
      </c>
      <c r="D119" s="1205">
        <v>0</v>
      </c>
      <c r="E119" s="1206">
        <v>0</v>
      </c>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v>0</v>
      </c>
      <c r="B120" s="1205">
        <v>0</v>
      </c>
      <c r="C120" s="1205">
        <v>0</v>
      </c>
      <c r="D120" s="1205">
        <v>0</v>
      </c>
      <c r="E120" s="1206">
        <v>0</v>
      </c>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04">
        <v>129672</v>
      </c>
      <c r="B121" s="1205">
        <v>0</v>
      </c>
      <c r="C121" s="1205">
        <v>0</v>
      </c>
      <c r="D121" s="1205">
        <v>0</v>
      </c>
      <c r="E121" s="1206">
        <v>23100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4">
        <v>53726</v>
      </c>
      <c r="B122" s="1205">
        <v>0</v>
      </c>
      <c r="C122" s="1205">
        <v>0</v>
      </c>
      <c r="D122" s="1205">
        <v>0</v>
      </c>
      <c r="E122" s="1206">
        <v>0</v>
      </c>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v>0</v>
      </c>
      <c r="B123" s="1006">
        <v>0</v>
      </c>
      <c r="C123" s="1006">
        <v>0</v>
      </c>
      <c r="D123" s="1006">
        <v>0</v>
      </c>
      <c r="E123" s="1007">
        <v>0</v>
      </c>
      <c r="F123" s="875" t="s">
        <v>1158</v>
      </c>
      <c r="K123" s="183"/>
      <c r="L123" s="184" t="s">
        <v>8</v>
      </c>
      <c r="M123" s="185"/>
      <c r="N123" s="185"/>
      <c r="O123" s="186"/>
      <c r="P123" s="360">
        <f t="shared" ref="P123:T138" si="40">P8+P62</f>
        <v>67503</v>
      </c>
      <c r="Q123" s="254">
        <f t="shared" si="40"/>
        <v>67503</v>
      </c>
      <c r="R123" s="254">
        <f t="shared" si="40"/>
        <v>0</v>
      </c>
      <c r="S123" s="329">
        <f t="shared" si="40"/>
        <v>0</v>
      </c>
      <c r="T123" s="361">
        <f t="shared" si="40"/>
        <v>0</v>
      </c>
      <c r="U123" s="190"/>
      <c r="V123" s="184" t="s">
        <v>8</v>
      </c>
      <c r="W123" s="185"/>
      <c r="X123" s="185"/>
      <c r="Y123" s="186"/>
      <c r="Z123" s="362">
        <f t="shared" ref="Z123:AC126" si="41">Z8</f>
        <v>0</v>
      </c>
      <c r="AA123" s="363">
        <f t="shared" si="41"/>
        <v>0</v>
      </c>
      <c r="AB123" s="549">
        <f t="shared" si="41"/>
        <v>0</v>
      </c>
      <c r="AC123" s="364">
        <f t="shared" si="41"/>
        <v>0</v>
      </c>
      <c r="AD123" s="371"/>
      <c r="AE123" s="183"/>
      <c r="AF123" s="184" t="s">
        <v>8</v>
      </c>
      <c r="AG123" s="185"/>
      <c r="AH123" s="185"/>
      <c r="AI123" s="360">
        <f t="shared" ref="AI123:AI176" si="42">Q123-Z123</f>
        <v>67503</v>
      </c>
      <c r="AJ123" s="254">
        <f>SUM(AJ124:AJ125)</f>
        <v>0</v>
      </c>
      <c r="AK123" s="365">
        <f>SUM(AK124:AK125)</f>
        <v>0</v>
      </c>
    </row>
    <row r="124" spans="1:38" ht="14.45" customHeight="1" x14ac:dyDescent="0.15">
      <c r="A124" s="1005">
        <v>0</v>
      </c>
      <c r="B124" s="1006">
        <v>0</v>
      </c>
      <c r="C124" s="1006">
        <v>0</v>
      </c>
      <c r="D124" s="1006">
        <v>0</v>
      </c>
      <c r="E124" s="1007">
        <v>0</v>
      </c>
      <c r="F124" s="875" t="s">
        <v>1159</v>
      </c>
      <c r="K124" s="194"/>
      <c r="L124" s="195"/>
      <c r="M124" s="196" t="s">
        <v>146</v>
      </c>
      <c r="N124" s="197"/>
      <c r="O124" s="198"/>
      <c r="P124" s="219">
        <f t="shared" si="40"/>
        <v>0</v>
      </c>
      <c r="Q124" s="220">
        <f t="shared" si="40"/>
        <v>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0</v>
      </c>
      <c r="AJ124" s="220">
        <f>IF($P124-$Z124=0,0,ROUND((R124-AA124)*$AI124/($P124-$Z124),0))</f>
        <v>0</v>
      </c>
      <c r="AK124" s="366">
        <f>IF(P124-Z124=0,0,ROUND((S124-AB124)*AI124/(P124-Z124),0))</f>
        <v>0</v>
      </c>
    </row>
    <row r="125" spans="1:38" ht="14.45" customHeight="1" x14ac:dyDescent="0.15">
      <c r="A125" s="1005">
        <v>0</v>
      </c>
      <c r="B125" s="1006">
        <v>0</v>
      </c>
      <c r="C125" s="1006">
        <v>0</v>
      </c>
      <c r="D125" s="1006">
        <v>0</v>
      </c>
      <c r="E125" s="1007">
        <v>0</v>
      </c>
      <c r="F125" s="875" t="s">
        <v>559</v>
      </c>
      <c r="K125" s="194"/>
      <c r="L125" s="195"/>
      <c r="M125" s="196" t="s">
        <v>13</v>
      </c>
      <c r="N125" s="167"/>
      <c r="O125" s="207"/>
      <c r="P125" s="219">
        <f t="shared" si="40"/>
        <v>67503</v>
      </c>
      <c r="Q125" s="220">
        <f t="shared" si="40"/>
        <v>67503</v>
      </c>
      <c r="R125" s="220">
        <f t="shared" si="40"/>
        <v>0</v>
      </c>
      <c r="S125" s="221">
        <f t="shared" si="40"/>
        <v>0</v>
      </c>
      <c r="T125" s="270">
        <f t="shared" si="40"/>
        <v>0</v>
      </c>
      <c r="U125" s="202"/>
      <c r="V125" s="195"/>
      <c r="W125" s="196" t="s">
        <v>13</v>
      </c>
      <c r="X125" s="167"/>
      <c r="Y125" s="207"/>
      <c r="Z125" s="219">
        <f t="shared" si="41"/>
        <v>0</v>
      </c>
      <c r="AA125" s="220">
        <f t="shared" si="41"/>
        <v>0</v>
      </c>
      <c r="AB125" s="292">
        <f t="shared" si="41"/>
        <v>0</v>
      </c>
      <c r="AC125" s="366">
        <f t="shared" si="41"/>
        <v>0</v>
      </c>
      <c r="AD125" s="371"/>
      <c r="AE125" s="194"/>
      <c r="AF125" s="195"/>
      <c r="AG125" s="196" t="s">
        <v>13</v>
      </c>
      <c r="AH125" s="167"/>
      <c r="AI125" s="219">
        <f t="shared" si="42"/>
        <v>67503</v>
      </c>
      <c r="AJ125" s="220">
        <f>IF($P125-$Z125=0,0,ROUND((R125-AA125)*$AI125/($P125-$Z125),0))</f>
        <v>0</v>
      </c>
      <c r="AK125" s="366">
        <f>IF(P125-Z125=0,0,ROUND((S125-AB125)*AI125/(P125-Z125),0))</f>
        <v>0</v>
      </c>
    </row>
    <row r="126" spans="1:38" ht="14.45" customHeight="1" x14ac:dyDescent="0.15">
      <c r="A126" s="1005">
        <v>0</v>
      </c>
      <c r="B126" s="1006">
        <v>0</v>
      </c>
      <c r="C126" s="1006">
        <v>0</v>
      </c>
      <c r="D126" s="1006">
        <v>0</v>
      </c>
      <c r="E126" s="1007">
        <v>0</v>
      </c>
      <c r="F126" s="875" t="s">
        <v>560</v>
      </c>
      <c r="K126" s="194" t="s">
        <v>4</v>
      </c>
      <c r="L126" s="173" t="s">
        <v>14</v>
      </c>
      <c r="M126" s="170"/>
      <c r="N126" s="170"/>
      <c r="O126" s="211"/>
      <c r="P126" s="219">
        <f t="shared" si="40"/>
        <v>0</v>
      </c>
      <c r="Q126" s="220">
        <f t="shared" si="40"/>
        <v>0</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0</v>
      </c>
      <c r="AJ126" s="220">
        <f>SUM(AJ127:AJ128)</f>
        <v>0</v>
      </c>
      <c r="AK126" s="366">
        <f>SUM(AK127:AK128)</f>
        <v>0</v>
      </c>
    </row>
    <row r="127" spans="1:38" ht="14.45" customHeight="1" x14ac:dyDescent="0.15">
      <c r="A127" s="1005">
        <v>0</v>
      </c>
      <c r="B127" s="1006">
        <v>0</v>
      </c>
      <c r="C127" s="1006">
        <v>0</v>
      </c>
      <c r="D127" s="1006">
        <v>0</v>
      </c>
      <c r="E127" s="1007">
        <v>0</v>
      </c>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v>0</v>
      </c>
      <c r="B128" s="1006">
        <v>0</v>
      </c>
      <c r="C128" s="1006">
        <v>0</v>
      </c>
      <c r="D128" s="1006">
        <v>0</v>
      </c>
      <c r="E128" s="1007">
        <v>0</v>
      </c>
      <c r="F128" s="875" t="s">
        <v>1160</v>
      </c>
      <c r="K128" s="194"/>
      <c r="L128" s="216"/>
      <c r="M128" s="196" t="s">
        <v>13</v>
      </c>
      <c r="N128" s="217"/>
      <c r="O128" s="218"/>
      <c r="P128" s="219">
        <f t="shared" si="40"/>
        <v>0</v>
      </c>
      <c r="Q128" s="220">
        <f t="shared" si="40"/>
        <v>0</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0</v>
      </c>
      <c r="AJ128" s="220">
        <f>IF($P128-$Z128=0,0,ROUND((R128-AA128)*$AI128/($P128-$Z128),0))</f>
        <v>0</v>
      </c>
      <c r="AK128" s="366">
        <f>IF(P128-Z128=0,0,ROUND((S128-AB128)*AI128/(P128-Z128),0))</f>
        <v>0</v>
      </c>
    </row>
    <row r="129" spans="1:37" ht="14.45" customHeight="1" x14ac:dyDescent="0.15">
      <c r="A129" s="1005">
        <v>0</v>
      </c>
      <c r="B129" s="1006">
        <v>0</v>
      </c>
      <c r="C129" s="1006">
        <v>0</v>
      </c>
      <c r="D129" s="1006">
        <v>0</v>
      </c>
      <c r="E129" s="1007">
        <v>0</v>
      </c>
      <c r="F129" s="875" t="s">
        <v>562</v>
      </c>
      <c r="K129" s="194" t="s">
        <v>4</v>
      </c>
      <c r="L129" s="169"/>
      <c r="M129" s="195" t="s">
        <v>94</v>
      </c>
      <c r="N129" s="197"/>
      <c r="O129" s="198"/>
      <c r="P129" s="219">
        <f t="shared" si="40"/>
        <v>1880</v>
      </c>
      <c r="Q129" s="220">
        <f t="shared" si="40"/>
        <v>1880</v>
      </c>
      <c r="R129" s="220">
        <f t="shared" si="40"/>
        <v>332</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1880</v>
      </c>
      <c r="AJ129" s="220">
        <f>SUM(AJ130:AJ132)</f>
        <v>332</v>
      </c>
      <c r="AK129" s="366">
        <f>SUM(AK130:AK132)</f>
        <v>0</v>
      </c>
    </row>
    <row r="130" spans="1:37" ht="14.45" customHeight="1" x14ac:dyDescent="0.15">
      <c r="A130" s="1005">
        <v>0</v>
      </c>
      <c r="B130" s="1006">
        <v>0</v>
      </c>
      <c r="C130" s="1006">
        <v>0</v>
      </c>
      <c r="D130" s="1006">
        <v>0</v>
      </c>
      <c r="E130" s="1007">
        <v>0</v>
      </c>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v>0</v>
      </c>
      <c r="B131" s="1006">
        <v>0</v>
      </c>
      <c r="C131" s="1006">
        <v>0</v>
      </c>
      <c r="D131" s="1006">
        <v>0</v>
      </c>
      <c r="E131" s="1007">
        <v>0</v>
      </c>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v>0</v>
      </c>
      <c r="B132" s="1006">
        <v>0</v>
      </c>
      <c r="C132" s="1006">
        <v>0</v>
      </c>
      <c r="D132" s="1006">
        <v>0</v>
      </c>
      <c r="E132" s="1007">
        <v>0</v>
      </c>
      <c r="F132" s="875" t="s">
        <v>569</v>
      </c>
      <c r="K132" s="194"/>
      <c r="L132" s="176" t="s">
        <v>41</v>
      </c>
      <c r="M132" s="216"/>
      <c r="N132" s="196" t="s">
        <v>13</v>
      </c>
      <c r="O132" s="198"/>
      <c r="P132" s="219">
        <f t="shared" si="40"/>
        <v>1880</v>
      </c>
      <c r="Q132" s="220">
        <f t="shared" si="40"/>
        <v>1880</v>
      </c>
      <c r="R132" s="220">
        <f t="shared" si="40"/>
        <v>332</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1880</v>
      </c>
      <c r="AJ132" s="220">
        <f t="shared" si="44"/>
        <v>332</v>
      </c>
      <c r="AK132" s="366">
        <f t="shared" si="45"/>
        <v>0</v>
      </c>
    </row>
    <row r="133" spans="1:37" ht="14.45" customHeight="1" x14ac:dyDescent="0.15">
      <c r="A133" s="1005">
        <v>0</v>
      </c>
      <c r="B133" s="1006">
        <v>0</v>
      </c>
      <c r="C133" s="1006">
        <v>0</v>
      </c>
      <c r="D133" s="1006">
        <v>0</v>
      </c>
      <c r="E133" s="1007">
        <v>0</v>
      </c>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v>0</v>
      </c>
      <c r="B134" s="1006">
        <v>0</v>
      </c>
      <c r="C134" s="1006">
        <v>0</v>
      </c>
      <c r="D134" s="1006">
        <v>0</v>
      </c>
      <c r="E134" s="1007">
        <v>0</v>
      </c>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v>0</v>
      </c>
      <c r="B135" s="1006">
        <v>0</v>
      </c>
      <c r="C135" s="1006">
        <v>0</v>
      </c>
      <c r="D135" s="1006">
        <v>0</v>
      </c>
      <c r="E135" s="1007">
        <v>0</v>
      </c>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v>53371</v>
      </c>
      <c r="B136" s="1006">
        <v>0</v>
      </c>
      <c r="C136" s="1006">
        <v>0</v>
      </c>
      <c r="D136" s="1006">
        <v>0</v>
      </c>
      <c r="E136" s="1007">
        <v>0</v>
      </c>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v>0</v>
      </c>
      <c r="B137" s="1006">
        <v>0</v>
      </c>
      <c r="C137" s="1006">
        <v>0</v>
      </c>
      <c r="D137" s="1006">
        <v>0</v>
      </c>
      <c r="E137" s="1007">
        <v>0</v>
      </c>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IF(ISERROR(Z$28*(Q137/(Q$136+Q$137+Q$138+Q$139+Q$141+Q$142+Q$143))),0,ROUND(Z$28*(Q137/(Q$136+Q$137+Q$138+Q$139+Q$141+Q$142+Q$143)),0))</f>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v>0</v>
      </c>
      <c r="B138" s="1006">
        <v>0</v>
      </c>
      <c r="C138" s="1006">
        <v>0</v>
      </c>
      <c r="D138" s="1006">
        <v>0</v>
      </c>
      <c r="E138" s="1007">
        <v>0</v>
      </c>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v>0</v>
      </c>
      <c r="B139" s="1006">
        <v>0</v>
      </c>
      <c r="C139" s="1006">
        <v>0</v>
      </c>
      <c r="D139" s="1006">
        <v>0</v>
      </c>
      <c r="E139" s="1007">
        <v>0</v>
      </c>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v>0</v>
      </c>
      <c r="B140" s="1006">
        <v>0</v>
      </c>
      <c r="C140" s="1006">
        <v>0</v>
      </c>
      <c r="D140" s="1006">
        <v>0</v>
      </c>
      <c r="E140" s="1007">
        <v>0</v>
      </c>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v>0</v>
      </c>
      <c r="B141" s="1006">
        <v>0</v>
      </c>
      <c r="C141" s="1006">
        <v>0</v>
      </c>
      <c r="D141" s="1006">
        <v>0</v>
      </c>
      <c r="E141" s="1007">
        <v>0</v>
      </c>
      <c r="F141" s="875" t="s">
        <v>578</v>
      </c>
      <c r="K141" s="194"/>
      <c r="L141" s="195" t="s">
        <v>38</v>
      </c>
      <c r="M141" s="196" t="s">
        <v>149</v>
      </c>
      <c r="N141" s="197"/>
      <c r="O141" s="198"/>
      <c r="P141" s="219">
        <f t="shared" si="48"/>
        <v>29701</v>
      </c>
      <c r="Q141" s="220">
        <f t="shared" si="48"/>
        <v>29701</v>
      </c>
      <c r="R141" s="220">
        <f t="shared" si="48"/>
        <v>0</v>
      </c>
      <c r="S141" s="221">
        <f t="shared" si="48"/>
        <v>0</v>
      </c>
      <c r="T141" s="270">
        <f t="shared" si="48"/>
        <v>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29701</v>
      </c>
      <c r="AJ141" s="220">
        <f t="shared" si="44"/>
        <v>0</v>
      </c>
      <c r="AK141" s="366">
        <f t="shared" si="45"/>
        <v>0</v>
      </c>
    </row>
    <row r="142" spans="1:37" ht="14.45" customHeight="1" x14ac:dyDescent="0.15">
      <c r="A142" s="1005">
        <v>0</v>
      </c>
      <c r="B142" s="1006">
        <v>0</v>
      </c>
      <c r="C142" s="1006">
        <v>0</v>
      </c>
      <c r="D142" s="1006">
        <v>0</v>
      </c>
      <c r="E142" s="1007">
        <v>0</v>
      </c>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v>0</v>
      </c>
      <c r="B143" s="1006">
        <v>0</v>
      </c>
      <c r="C143" s="1006">
        <v>0</v>
      </c>
      <c r="D143" s="1006">
        <v>0</v>
      </c>
      <c r="E143" s="1007">
        <v>0</v>
      </c>
      <c r="F143" s="875" t="s">
        <v>582</v>
      </c>
      <c r="K143" s="194"/>
      <c r="L143" s="216"/>
      <c r="M143" s="196" t="s">
        <v>13</v>
      </c>
      <c r="N143" s="197"/>
      <c r="O143" s="198"/>
      <c r="P143" s="219">
        <f t="shared" si="48"/>
        <v>0</v>
      </c>
      <c r="Q143" s="220">
        <f t="shared" si="48"/>
        <v>0</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0</v>
      </c>
      <c r="AJ143" s="220">
        <f t="shared" si="44"/>
        <v>0</v>
      </c>
      <c r="AK143" s="366">
        <f t="shared" si="45"/>
        <v>0</v>
      </c>
    </row>
    <row r="144" spans="1:37" ht="14.45" customHeight="1" x14ac:dyDescent="0.15">
      <c r="A144" s="1005">
        <v>0</v>
      </c>
      <c r="B144" s="1006">
        <v>0</v>
      </c>
      <c r="C144" s="1006">
        <v>0</v>
      </c>
      <c r="D144" s="1006">
        <v>0</v>
      </c>
      <c r="E144" s="1007">
        <v>0</v>
      </c>
      <c r="F144" s="875" t="s">
        <v>584</v>
      </c>
      <c r="K144" s="194" t="s">
        <v>4</v>
      </c>
      <c r="L144" s="173" t="s">
        <v>45</v>
      </c>
      <c r="M144" s="197"/>
      <c r="N144" s="197"/>
      <c r="O144" s="198"/>
      <c r="P144" s="219">
        <f t="shared" si="48"/>
        <v>0</v>
      </c>
      <c r="Q144" s="220">
        <f t="shared" si="48"/>
        <v>0</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0</v>
      </c>
      <c r="AJ144" s="220">
        <f>SUM(AJ145:AJ147)</f>
        <v>0</v>
      </c>
      <c r="AK144" s="366">
        <f>SUM(AK145:AK147)</f>
        <v>0</v>
      </c>
    </row>
    <row r="145" spans="1:37" ht="14.45" customHeight="1" x14ac:dyDescent="0.15">
      <c r="A145" s="1005">
        <v>0</v>
      </c>
      <c r="B145" s="1006">
        <v>0</v>
      </c>
      <c r="C145" s="1006">
        <v>0</v>
      </c>
      <c r="D145" s="1006">
        <v>0</v>
      </c>
      <c r="E145" s="1007">
        <v>0</v>
      </c>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v>0</v>
      </c>
      <c r="B146" s="1006">
        <v>0</v>
      </c>
      <c r="C146" s="1006">
        <v>0</v>
      </c>
      <c r="D146" s="1006">
        <v>0</v>
      </c>
      <c r="E146" s="1007">
        <v>0</v>
      </c>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v>0</v>
      </c>
      <c r="B147" s="1006">
        <v>0</v>
      </c>
      <c r="C147" s="1006">
        <v>0</v>
      </c>
      <c r="D147" s="1006">
        <v>0</v>
      </c>
      <c r="E147" s="1007">
        <v>0</v>
      </c>
      <c r="F147" s="875" t="s">
        <v>587</v>
      </c>
      <c r="K147" s="194" t="s">
        <v>161</v>
      </c>
      <c r="L147" s="195"/>
      <c r="M147" s="196" t="s">
        <v>13</v>
      </c>
      <c r="N147" s="197"/>
      <c r="O147" s="198"/>
      <c r="P147" s="219">
        <f t="shared" si="48"/>
        <v>0</v>
      </c>
      <c r="Q147" s="220">
        <f t="shared" si="48"/>
        <v>0</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0</v>
      </c>
      <c r="AJ147" s="220">
        <f t="shared" si="51"/>
        <v>0</v>
      </c>
      <c r="AK147" s="366">
        <f t="shared" si="52"/>
        <v>0</v>
      </c>
    </row>
    <row r="148" spans="1:37" ht="14.45" customHeight="1" x14ac:dyDescent="0.15">
      <c r="A148" s="1005">
        <v>0</v>
      </c>
      <c r="B148" s="1006">
        <v>0</v>
      </c>
      <c r="C148" s="1006">
        <v>0</v>
      </c>
      <c r="D148" s="1006">
        <v>0</v>
      </c>
      <c r="E148" s="1007">
        <v>0</v>
      </c>
      <c r="F148" s="875" t="s">
        <v>589</v>
      </c>
      <c r="K148" s="194" t="s">
        <v>83</v>
      </c>
      <c r="L148" s="173"/>
      <c r="M148" s="196" t="s">
        <v>47</v>
      </c>
      <c r="N148" s="197"/>
      <c r="O148" s="198"/>
      <c r="P148" s="219">
        <f t="shared" si="48"/>
        <v>108075</v>
      </c>
      <c r="Q148" s="220">
        <f t="shared" si="48"/>
        <v>108075</v>
      </c>
      <c r="R148" s="220">
        <f t="shared" si="48"/>
        <v>0</v>
      </c>
      <c r="S148" s="221">
        <f t="shared" si="48"/>
        <v>0</v>
      </c>
      <c r="T148" s="270">
        <f t="shared" si="4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108075</v>
      </c>
      <c r="AJ148" s="220">
        <f t="shared" si="51"/>
        <v>0</v>
      </c>
      <c r="AK148" s="366">
        <f t="shared" si="52"/>
        <v>0</v>
      </c>
    </row>
    <row r="149" spans="1:37" ht="14.45" customHeight="1" x14ac:dyDescent="0.15">
      <c r="A149" s="1005">
        <v>0</v>
      </c>
      <c r="B149" s="1006">
        <v>0</v>
      </c>
      <c r="C149" s="1006">
        <v>0</v>
      </c>
      <c r="D149" s="1006">
        <v>0</v>
      </c>
      <c r="E149" s="1007">
        <v>0</v>
      </c>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005">
        <v>0</v>
      </c>
      <c r="B150" s="1006">
        <v>0</v>
      </c>
      <c r="C150" s="1006">
        <v>0</v>
      </c>
      <c r="D150" s="1006">
        <v>0</v>
      </c>
      <c r="E150" s="1007">
        <v>0</v>
      </c>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v>0</v>
      </c>
      <c r="B151" s="1006">
        <v>0</v>
      </c>
      <c r="C151" s="1006">
        <v>0</v>
      </c>
      <c r="D151" s="1006">
        <v>0</v>
      </c>
      <c r="E151" s="1007">
        <v>0</v>
      </c>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v>0</v>
      </c>
      <c r="B152" s="1006">
        <v>0</v>
      </c>
      <c r="C152" s="1006">
        <v>0</v>
      </c>
      <c r="D152" s="1006">
        <v>0</v>
      </c>
      <c r="E152" s="1007">
        <v>0</v>
      </c>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v>0</v>
      </c>
      <c r="B153" s="1006">
        <v>0</v>
      </c>
      <c r="C153" s="1006">
        <v>0</v>
      </c>
      <c r="D153" s="1006">
        <v>0</v>
      </c>
      <c r="E153" s="1007">
        <v>0</v>
      </c>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v>0</v>
      </c>
      <c r="B154" s="1006">
        <v>0</v>
      </c>
      <c r="C154" s="1006">
        <v>0</v>
      </c>
      <c r="D154" s="1006">
        <v>0</v>
      </c>
      <c r="E154" s="1007">
        <v>0</v>
      </c>
      <c r="F154" s="875" t="s">
        <v>599</v>
      </c>
      <c r="K154" s="194"/>
      <c r="L154" s="195"/>
      <c r="M154" s="173" t="s">
        <v>60</v>
      </c>
      <c r="N154" s="197"/>
      <c r="O154" s="198"/>
      <c r="P154" s="219">
        <f t="shared" si="48"/>
        <v>4356</v>
      </c>
      <c r="Q154" s="220">
        <f t="shared" si="48"/>
        <v>4356</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4356</v>
      </c>
      <c r="AJ154" s="220">
        <f>SUM(AJ155:AJ159)</f>
        <v>0</v>
      </c>
      <c r="AK154" s="366">
        <f>SUM(AK155:AK159)</f>
        <v>0</v>
      </c>
    </row>
    <row r="155" spans="1:37" ht="14.45" customHeight="1" x14ac:dyDescent="0.15">
      <c r="A155" s="1005">
        <v>0</v>
      </c>
      <c r="B155" s="1006">
        <v>0</v>
      </c>
      <c r="C155" s="1006">
        <v>0</v>
      </c>
      <c r="D155" s="1006">
        <v>0</v>
      </c>
      <c r="E155" s="1007">
        <v>0</v>
      </c>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v>0</v>
      </c>
      <c r="B156" s="1006">
        <v>0</v>
      </c>
      <c r="C156" s="1006">
        <v>0</v>
      </c>
      <c r="D156" s="1006">
        <v>0</v>
      </c>
      <c r="E156" s="1007">
        <v>0</v>
      </c>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v>0</v>
      </c>
      <c r="B157" s="1006">
        <v>0</v>
      </c>
      <c r="C157" s="1006">
        <v>0</v>
      </c>
      <c r="D157" s="1006">
        <v>0</v>
      </c>
      <c r="E157" s="1007">
        <v>0</v>
      </c>
      <c r="F157" s="875" t="s">
        <v>1162</v>
      </c>
      <c r="K157" s="194"/>
      <c r="L157" s="195"/>
      <c r="M157" s="195"/>
      <c r="N157" s="196" t="s">
        <v>66</v>
      </c>
      <c r="O157" s="198"/>
      <c r="P157" s="219">
        <f t="shared" si="55"/>
        <v>0</v>
      </c>
      <c r="Q157" s="220">
        <f t="shared" si="55"/>
        <v>0</v>
      </c>
      <c r="R157" s="220">
        <f t="shared" si="55"/>
        <v>0</v>
      </c>
      <c r="S157" s="221">
        <f t="shared" si="55"/>
        <v>0</v>
      </c>
      <c r="T157" s="270">
        <f t="shared" si="55"/>
        <v>0</v>
      </c>
      <c r="U157" s="202"/>
      <c r="V157" s="195"/>
      <c r="W157" s="195"/>
      <c r="X157" s="196" t="s">
        <v>66</v>
      </c>
      <c r="Y157" s="198"/>
      <c r="Z157" s="219">
        <f>Z42</f>
        <v>0</v>
      </c>
      <c r="AA157" s="220">
        <f t="shared" si="54"/>
        <v>0</v>
      </c>
      <c r="AB157" s="292">
        <f t="shared" si="54"/>
        <v>0</v>
      </c>
      <c r="AC157" s="366">
        <f t="shared" si="54"/>
        <v>0</v>
      </c>
      <c r="AD157" s="371"/>
      <c r="AE157" s="194" t="s">
        <v>171</v>
      </c>
      <c r="AF157" s="195"/>
      <c r="AG157" s="195"/>
      <c r="AH157" s="196" t="s">
        <v>66</v>
      </c>
      <c r="AI157" s="219">
        <f t="shared" si="42"/>
        <v>0</v>
      </c>
      <c r="AJ157" s="220">
        <f t="shared" si="56"/>
        <v>0</v>
      </c>
      <c r="AK157" s="366">
        <f t="shared" si="57"/>
        <v>0</v>
      </c>
    </row>
    <row r="158" spans="1:37" ht="14.45" customHeight="1" x14ac:dyDescent="0.15">
      <c r="A158" s="1005">
        <v>0</v>
      </c>
      <c r="B158" s="1006">
        <v>0</v>
      </c>
      <c r="C158" s="1006">
        <v>0</v>
      </c>
      <c r="D158" s="1006">
        <v>0</v>
      </c>
      <c r="E158" s="1007">
        <v>0</v>
      </c>
      <c r="F158" s="875" t="s">
        <v>602</v>
      </c>
      <c r="K158" s="194"/>
      <c r="L158" s="195"/>
      <c r="M158" s="195"/>
      <c r="N158" s="196" t="s">
        <v>150</v>
      </c>
      <c r="O158" s="198"/>
      <c r="P158" s="219">
        <f t="shared" si="55"/>
        <v>4356</v>
      </c>
      <c r="Q158" s="220">
        <f t="shared" si="55"/>
        <v>4356</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4356</v>
      </c>
      <c r="AJ158" s="220">
        <f t="shared" si="56"/>
        <v>0</v>
      </c>
      <c r="AK158" s="366">
        <f t="shared" si="57"/>
        <v>0</v>
      </c>
    </row>
    <row r="159" spans="1:37" ht="14.45" customHeight="1" x14ac:dyDescent="0.15">
      <c r="A159" s="1005">
        <v>0</v>
      </c>
      <c r="B159" s="1006">
        <v>0</v>
      </c>
      <c r="C159" s="1006">
        <v>0</v>
      </c>
      <c r="D159" s="1006">
        <v>0</v>
      </c>
      <c r="E159" s="1007">
        <v>0</v>
      </c>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v>0</v>
      </c>
      <c r="B160" s="1006">
        <v>0</v>
      </c>
      <c r="C160" s="1006">
        <v>0</v>
      </c>
      <c r="D160" s="1006">
        <v>0</v>
      </c>
      <c r="E160" s="1007">
        <v>0</v>
      </c>
      <c r="F160" s="875" t="s">
        <v>605</v>
      </c>
      <c r="K160" s="194"/>
      <c r="L160" s="195"/>
      <c r="M160" s="196" t="s">
        <v>70</v>
      </c>
      <c r="N160" s="197"/>
      <c r="O160" s="198"/>
      <c r="P160" s="219">
        <f t="shared" si="55"/>
        <v>2999</v>
      </c>
      <c r="Q160" s="220">
        <f t="shared" si="55"/>
        <v>2999</v>
      </c>
      <c r="R160" s="220">
        <f t="shared" si="55"/>
        <v>0</v>
      </c>
      <c r="S160" s="221">
        <f t="shared" si="55"/>
        <v>1575</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2999</v>
      </c>
      <c r="AJ160" s="220">
        <f t="shared" si="56"/>
        <v>0</v>
      </c>
      <c r="AK160" s="366">
        <f t="shared" si="57"/>
        <v>1575</v>
      </c>
    </row>
    <row r="161" spans="1:37" ht="14.45" customHeight="1" x14ac:dyDescent="0.15">
      <c r="A161" s="1005">
        <v>0</v>
      </c>
      <c r="B161" s="1006">
        <v>0</v>
      </c>
      <c r="C161" s="1006">
        <v>0</v>
      </c>
      <c r="D161" s="1006">
        <v>0</v>
      </c>
      <c r="E161" s="1007">
        <v>0</v>
      </c>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v>0</v>
      </c>
      <c r="B162" s="1006">
        <v>0</v>
      </c>
      <c r="C162" s="1006">
        <v>0</v>
      </c>
      <c r="D162" s="1006">
        <v>0</v>
      </c>
      <c r="E162" s="1007">
        <v>0</v>
      </c>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v>0</v>
      </c>
      <c r="B163" s="1006">
        <v>0</v>
      </c>
      <c r="C163" s="1006">
        <v>0</v>
      </c>
      <c r="D163" s="1006">
        <v>0</v>
      </c>
      <c r="E163" s="1007">
        <v>0</v>
      </c>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v>0</v>
      </c>
      <c r="B164" s="1006">
        <v>0</v>
      </c>
      <c r="C164" s="1006">
        <v>0</v>
      </c>
      <c r="D164" s="1006">
        <v>0</v>
      </c>
      <c r="E164" s="1007">
        <v>0</v>
      </c>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v>0</v>
      </c>
      <c r="B165" s="1006">
        <v>0</v>
      </c>
      <c r="C165" s="1006">
        <v>0</v>
      </c>
      <c r="D165" s="1006">
        <v>0</v>
      </c>
      <c r="E165" s="1007">
        <v>0</v>
      </c>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v>0</v>
      </c>
      <c r="B166" s="1006">
        <v>0</v>
      </c>
      <c r="C166" s="1006">
        <v>0</v>
      </c>
      <c r="D166" s="1006">
        <v>0</v>
      </c>
      <c r="E166" s="1007">
        <v>0</v>
      </c>
      <c r="F166" s="875" t="s">
        <v>612</v>
      </c>
      <c r="K166" s="194"/>
      <c r="L166" s="169"/>
      <c r="M166" s="196" t="s">
        <v>88</v>
      </c>
      <c r="N166" s="197"/>
      <c r="O166" s="198"/>
      <c r="P166" s="219">
        <f t="shared" si="55"/>
        <v>799</v>
      </c>
      <c r="Q166" s="220">
        <f t="shared" si="55"/>
        <v>799</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799</v>
      </c>
      <c r="AJ166" s="220">
        <f t="shared" si="58"/>
        <v>0</v>
      </c>
      <c r="AK166" s="366">
        <f t="shared" si="59"/>
        <v>0</v>
      </c>
    </row>
    <row r="167" spans="1:37" ht="14.45" customHeight="1" thickBot="1" x14ac:dyDescent="0.2">
      <c r="A167" s="1008">
        <v>0</v>
      </c>
      <c r="B167" s="1009">
        <v>0</v>
      </c>
      <c r="C167" s="1009">
        <v>0</v>
      </c>
      <c r="D167" s="1009">
        <v>0</v>
      </c>
      <c r="E167" s="1010">
        <v>0</v>
      </c>
      <c r="F167" s="875" t="s">
        <v>613</v>
      </c>
      <c r="K167" s="194"/>
      <c r="L167" s="176" t="s">
        <v>91</v>
      </c>
      <c r="M167" s="196" t="s">
        <v>89</v>
      </c>
      <c r="N167" s="197"/>
      <c r="O167" s="198"/>
      <c r="P167" s="219">
        <f t="shared" si="55"/>
        <v>0</v>
      </c>
      <c r="Q167" s="220">
        <f t="shared" si="55"/>
        <v>0</v>
      </c>
      <c r="R167" s="220">
        <f t="shared" si="55"/>
        <v>0</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0</v>
      </c>
      <c r="AJ167" s="220">
        <f t="shared" si="58"/>
        <v>0</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0</v>
      </c>
      <c r="B170" s="1002">
        <v>0</v>
      </c>
      <c r="C170" s="1002">
        <v>0</v>
      </c>
      <c r="D170" s="1002">
        <v>0</v>
      </c>
      <c r="E170" s="1003">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7">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7">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7">
        <v>0</v>
      </c>
      <c r="F173" s="875" t="s">
        <v>1154</v>
      </c>
      <c r="K173" s="194"/>
      <c r="L173" s="176" t="s">
        <v>41</v>
      </c>
      <c r="M173" s="196" t="s">
        <v>108</v>
      </c>
      <c r="N173" s="197"/>
      <c r="O173" s="198"/>
      <c r="P173" s="219">
        <f t="shared" si="62"/>
        <v>0</v>
      </c>
      <c r="Q173" s="220">
        <f t="shared" si="62"/>
        <v>0</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0</v>
      </c>
      <c r="AJ173" s="220">
        <f t="shared" si="58"/>
        <v>0</v>
      </c>
      <c r="AK173" s="366">
        <f t="shared" si="59"/>
        <v>0</v>
      </c>
    </row>
    <row r="174" spans="1:37" ht="14.45" customHeight="1" x14ac:dyDescent="0.15">
      <c r="A174" s="1005">
        <v>0</v>
      </c>
      <c r="B174" s="1006">
        <v>0</v>
      </c>
      <c r="C174" s="1006">
        <v>0</v>
      </c>
      <c r="D174" s="1006">
        <v>0</v>
      </c>
      <c r="E174" s="1007">
        <v>0</v>
      </c>
      <c r="F174" s="875" t="s">
        <v>1155</v>
      </c>
      <c r="K174" s="194"/>
      <c r="L174" s="216"/>
      <c r="M174" s="196" t="s">
        <v>13</v>
      </c>
      <c r="N174" s="197"/>
      <c r="O174" s="198"/>
      <c r="P174" s="219">
        <f t="shared" si="62"/>
        <v>25073</v>
      </c>
      <c r="Q174" s="220">
        <f t="shared" si="62"/>
        <v>25073</v>
      </c>
      <c r="R174" s="220">
        <f t="shared" si="62"/>
        <v>0</v>
      </c>
      <c r="S174" s="221">
        <f t="shared" si="62"/>
        <v>0</v>
      </c>
      <c r="T174" s="270">
        <f t="shared" si="6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25073</v>
      </c>
      <c r="AJ174" s="220">
        <f t="shared" si="58"/>
        <v>0</v>
      </c>
      <c r="AK174" s="366">
        <f t="shared" si="59"/>
        <v>0</v>
      </c>
    </row>
    <row r="175" spans="1:37" ht="14.45" customHeight="1" x14ac:dyDescent="0.15">
      <c r="A175" s="1005">
        <v>0</v>
      </c>
      <c r="B175" s="1006">
        <v>0</v>
      </c>
      <c r="C175" s="1006">
        <v>0</v>
      </c>
      <c r="D175" s="1006">
        <v>0</v>
      </c>
      <c r="E175" s="1007">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7">
        <v>0</v>
      </c>
      <c r="F176" s="875" t="s">
        <v>1157</v>
      </c>
      <c r="K176" s="311"/>
      <c r="L176" s="312" t="s">
        <v>82</v>
      </c>
      <c r="M176" s="313"/>
      <c r="N176" s="313"/>
      <c r="O176" s="314"/>
      <c r="P176" s="315">
        <f t="shared" si="62"/>
        <v>240386</v>
      </c>
      <c r="Q176" s="316">
        <f t="shared" si="62"/>
        <v>240386</v>
      </c>
      <c r="R176" s="316">
        <f t="shared" si="62"/>
        <v>332</v>
      </c>
      <c r="S176" s="317">
        <f t="shared" si="62"/>
        <v>1575</v>
      </c>
      <c r="T176" s="318">
        <f t="shared" si="62"/>
        <v>0</v>
      </c>
      <c r="U176" s="367"/>
      <c r="V176" s="312" t="s">
        <v>82</v>
      </c>
      <c r="W176" s="313"/>
      <c r="X176" s="313"/>
      <c r="Y176" s="314"/>
      <c r="Z176" s="315">
        <f>Z61</f>
        <v>0</v>
      </c>
      <c r="AA176" s="316">
        <f>AA61</f>
        <v>0</v>
      </c>
      <c r="AB176" s="550">
        <f>AB61</f>
        <v>0</v>
      </c>
      <c r="AC176" s="368">
        <f>AC61</f>
        <v>0</v>
      </c>
      <c r="AD176" s="371"/>
      <c r="AE176" s="369"/>
      <c r="AF176" s="312" t="s">
        <v>82</v>
      </c>
      <c r="AG176" s="313"/>
      <c r="AH176" s="313"/>
      <c r="AI176" s="370">
        <f t="shared" si="42"/>
        <v>240386</v>
      </c>
      <c r="AJ176" s="316">
        <f>SUM(AJ123,AJ126,AJ129,AJ133:AJ144,AJ148:AJ154,AJ160:AJ163,AJ166:AJ175)</f>
        <v>332</v>
      </c>
      <c r="AK176" s="368">
        <f>SUM(AK123,AK126,AK129,AK133:AK144,AK148:AK154,AK160:AK163,AK166:AK175)</f>
        <v>1575</v>
      </c>
    </row>
    <row r="177" spans="1:29" ht="14.45" customHeight="1" thickTop="1" x14ac:dyDescent="0.15">
      <c r="A177" s="1005">
        <v>0</v>
      </c>
      <c r="B177" s="1006">
        <v>0</v>
      </c>
      <c r="C177" s="1006">
        <v>0</v>
      </c>
      <c r="D177" s="1006">
        <v>0</v>
      </c>
      <c r="E177" s="1007">
        <v>0</v>
      </c>
      <c r="F177" s="875" t="s">
        <v>1158</v>
      </c>
      <c r="Z177" s="518"/>
      <c r="AA177" s="371"/>
      <c r="AB177" s="371"/>
      <c r="AC177" s="442"/>
    </row>
    <row r="178" spans="1:29" ht="14.45" customHeight="1" x14ac:dyDescent="0.15">
      <c r="A178" s="1005">
        <v>0</v>
      </c>
      <c r="B178" s="1006">
        <v>0</v>
      </c>
      <c r="C178" s="1006">
        <v>0</v>
      </c>
      <c r="D178" s="1006">
        <v>0</v>
      </c>
      <c r="E178" s="1007">
        <v>0</v>
      </c>
      <c r="F178" s="875" t="s">
        <v>1159</v>
      </c>
      <c r="AC178" s="529"/>
    </row>
    <row r="179" spans="1:29" x14ac:dyDescent="0.15">
      <c r="A179" s="1005">
        <v>0</v>
      </c>
      <c r="B179" s="1006">
        <v>0</v>
      </c>
      <c r="C179" s="1006">
        <v>0</v>
      </c>
      <c r="D179" s="1006">
        <v>0</v>
      </c>
      <c r="E179" s="1007">
        <v>0</v>
      </c>
      <c r="F179" s="875" t="s">
        <v>559</v>
      </c>
      <c r="AC179" s="529"/>
    </row>
    <row r="180" spans="1:29" x14ac:dyDescent="0.15">
      <c r="A180" s="1005">
        <v>0</v>
      </c>
      <c r="B180" s="1006">
        <v>0</v>
      </c>
      <c r="C180" s="1006">
        <v>0</v>
      </c>
      <c r="D180" s="1006">
        <v>0</v>
      </c>
      <c r="E180" s="1007">
        <v>0</v>
      </c>
      <c r="F180" s="875" t="s">
        <v>560</v>
      </c>
      <c r="AC180" s="529"/>
    </row>
    <row r="181" spans="1:29" x14ac:dyDescent="0.15">
      <c r="A181" s="1005">
        <v>0</v>
      </c>
      <c r="B181" s="1006">
        <v>0</v>
      </c>
      <c r="C181" s="1006">
        <v>0</v>
      </c>
      <c r="D181" s="1006">
        <v>0</v>
      </c>
      <c r="E181" s="1007">
        <v>0</v>
      </c>
      <c r="F181" s="875" t="s">
        <v>561</v>
      </c>
      <c r="AC181" s="529"/>
    </row>
    <row r="182" spans="1:29" x14ac:dyDescent="0.15">
      <c r="A182" s="1005">
        <v>0</v>
      </c>
      <c r="B182" s="1006">
        <v>0</v>
      </c>
      <c r="C182" s="1006">
        <v>0</v>
      </c>
      <c r="D182" s="1006">
        <v>0</v>
      </c>
      <c r="E182" s="1007">
        <v>0</v>
      </c>
      <c r="F182" s="875" t="s">
        <v>1160</v>
      </c>
      <c r="AC182" s="529"/>
    </row>
    <row r="183" spans="1:29" x14ac:dyDescent="0.15">
      <c r="A183" s="1005">
        <v>0</v>
      </c>
      <c r="B183" s="1006">
        <v>0</v>
      </c>
      <c r="C183" s="1006">
        <v>0</v>
      </c>
      <c r="D183" s="1006">
        <v>0</v>
      </c>
      <c r="E183" s="1007">
        <v>0</v>
      </c>
      <c r="F183" s="875" t="s">
        <v>562</v>
      </c>
      <c r="AC183" s="529"/>
    </row>
    <row r="184" spans="1:29" x14ac:dyDescent="0.15">
      <c r="A184" s="1005">
        <v>0</v>
      </c>
      <c r="B184" s="1006">
        <v>0</v>
      </c>
      <c r="C184" s="1006">
        <v>0</v>
      </c>
      <c r="D184" s="1006">
        <v>0</v>
      </c>
      <c r="E184" s="1007">
        <v>0</v>
      </c>
      <c r="F184" s="875" t="s">
        <v>565</v>
      </c>
      <c r="AC184" s="529"/>
    </row>
    <row r="185" spans="1:29" x14ac:dyDescent="0.15">
      <c r="A185" s="1005">
        <v>0</v>
      </c>
      <c r="B185" s="1006">
        <v>0</v>
      </c>
      <c r="C185" s="1006">
        <v>0</v>
      </c>
      <c r="D185" s="1006">
        <v>0</v>
      </c>
      <c r="E185" s="1007">
        <v>0</v>
      </c>
      <c r="F185" s="875" t="s">
        <v>567</v>
      </c>
      <c r="AC185" s="529"/>
    </row>
    <row r="186" spans="1:29" x14ac:dyDescent="0.15">
      <c r="A186" s="1005">
        <v>0</v>
      </c>
      <c r="B186" s="1006">
        <v>0</v>
      </c>
      <c r="C186" s="1006">
        <v>0</v>
      </c>
      <c r="D186" s="1006">
        <v>0</v>
      </c>
      <c r="E186" s="1007">
        <v>0</v>
      </c>
      <c r="F186" s="875" t="s">
        <v>569</v>
      </c>
      <c r="AC186" s="529"/>
    </row>
    <row r="187" spans="1:29" x14ac:dyDescent="0.15">
      <c r="A187" s="1005">
        <v>0</v>
      </c>
      <c r="B187" s="1006">
        <v>0</v>
      </c>
      <c r="C187" s="1006">
        <v>0</v>
      </c>
      <c r="D187" s="1006">
        <v>0</v>
      </c>
      <c r="E187" s="1007">
        <v>0</v>
      </c>
      <c r="F187" s="875" t="s">
        <v>570</v>
      </c>
      <c r="AC187" s="529"/>
    </row>
    <row r="188" spans="1:29" x14ac:dyDescent="0.15">
      <c r="A188" s="1005">
        <v>0</v>
      </c>
      <c r="B188" s="1006">
        <v>0</v>
      </c>
      <c r="C188" s="1006">
        <v>0</v>
      </c>
      <c r="D188" s="1006">
        <v>0</v>
      </c>
      <c r="E188" s="1007">
        <v>0</v>
      </c>
      <c r="F188" s="875" t="s">
        <v>572</v>
      </c>
      <c r="AC188" s="529"/>
    </row>
    <row r="189" spans="1:29" x14ac:dyDescent="0.15">
      <c r="A189" s="1005">
        <v>0</v>
      </c>
      <c r="B189" s="1006">
        <v>0</v>
      </c>
      <c r="C189" s="1006">
        <v>0</v>
      </c>
      <c r="D189" s="1006">
        <v>0</v>
      </c>
      <c r="E189" s="1007">
        <v>0</v>
      </c>
      <c r="F189" s="875" t="s">
        <v>573</v>
      </c>
      <c r="AC189" s="529"/>
    </row>
    <row r="190" spans="1:29" x14ac:dyDescent="0.15">
      <c r="A190" s="1005">
        <v>0</v>
      </c>
      <c r="B190" s="1006">
        <v>0</v>
      </c>
      <c r="C190" s="1006">
        <v>0</v>
      </c>
      <c r="D190" s="1006">
        <v>0</v>
      </c>
      <c r="E190" s="1007">
        <v>0</v>
      </c>
      <c r="F190" s="875" t="s">
        <v>460</v>
      </c>
      <c r="AC190" s="529"/>
    </row>
    <row r="191" spans="1:29" x14ac:dyDescent="0.15">
      <c r="A191" s="1005">
        <v>0</v>
      </c>
      <c r="B191" s="1006">
        <v>0</v>
      </c>
      <c r="C191" s="1006">
        <v>0</v>
      </c>
      <c r="D191" s="1006">
        <v>0</v>
      </c>
      <c r="E191" s="1007">
        <v>0</v>
      </c>
      <c r="F191" s="875" t="s">
        <v>575</v>
      </c>
      <c r="AC191" s="529"/>
    </row>
    <row r="192" spans="1:29" x14ac:dyDescent="0.15">
      <c r="A192" s="1005">
        <v>0</v>
      </c>
      <c r="B192" s="1006">
        <v>0</v>
      </c>
      <c r="C192" s="1006">
        <v>0</v>
      </c>
      <c r="D192" s="1006">
        <v>0</v>
      </c>
      <c r="E192" s="1007">
        <v>0</v>
      </c>
      <c r="F192" s="875" t="s">
        <v>576</v>
      </c>
      <c r="AC192" s="529"/>
    </row>
    <row r="193" spans="1:29" x14ac:dyDescent="0.15">
      <c r="A193" s="1005">
        <v>0</v>
      </c>
      <c r="B193" s="1006">
        <v>0</v>
      </c>
      <c r="C193" s="1006">
        <v>0</v>
      </c>
      <c r="D193" s="1006">
        <v>0</v>
      </c>
      <c r="E193" s="1007">
        <v>0</v>
      </c>
      <c r="F193" s="875" t="s">
        <v>577</v>
      </c>
      <c r="AC193" s="529"/>
    </row>
    <row r="194" spans="1:29" x14ac:dyDescent="0.15">
      <c r="A194" s="1005">
        <v>0</v>
      </c>
      <c r="B194" s="1006">
        <v>0</v>
      </c>
      <c r="C194" s="1006">
        <v>0</v>
      </c>
      <c r="D194" s="1006">
        <v>0</v>
      </c>
      <c r="E194" s="1007">
        <v>0</v>
      </c>
      <c r="F194" s="875" t="s">
        <v>1161</v>
      </c>
      <c r="AC194" s="529"/>
    </row>
    <row r="195" spans="1:29" x14ac:dyDescent="0.15">
      <c r="A195" s="1005">
        <v>0</v>
      </c>
      <c r="B195" s="1006">
        <v>0</v>
      </c>
      <c r="C195" s="1006">
        <v>0</v>
      </c>
      <c r="D195" s="1006">
        <v>0</v>
      </c>
      <c r="E195" s="1007">
        <v>0</v>
      </c>
      <c r="F195" s="875" t="s">
        <v>578</v>
      </c>
      <c r="AC195" s="529"/>
    </row>
    <row r="196" spans="1:29" x14ac:dyDescent="0.15">
      <c r="A196" s="1005">
        <v>0</v>
      </c>
      <c r="B196" s="1006">
        <v>0</v>
      </c>
      <c r="C196" s="1006">
        <v>0</v>
      </c>
      <c r="D196" s="1006">
        <v>0</v>
      </c>
      <c r="E196" s="1007">
        <v>0</v>
      </c>
      <c r="F196" s="875" t="s">
        <v>580</v>
      </c>
      <c r="AC196" s="529"/>
    </row>
    <row r="197" spans="1:29" x14ac:dyDescent="0.15">
      <c r="A197" s="1005">
        <v>0</v>
      </c>
      <c r="B197" s="1006">
        <v>0</v>
      </c>
      <c r="C197" s="1006">
        <v>0</v>
      </c>
      <c r="D197" s="1006">
        <v>0</v>
      </c>
      <c r="E197" s="1007">
        <v>0</v>
      </c>
      <c r="F197" s="875" t="s">
        <v>582</v>
      </c>
      <c r="AC197" s="529"/>
    </row>
    <row r="198" spans="1:29" x14ac:dyDescent="0.15">
      <c r="A198" s="1005">
        <v>0</v>
      </c>
      <c r="B198" s="1006">
        <v>0</v>
      </c>
      <c r="C198" s="1006">
        <v>0</v>
      </c>
      <c r="D198" s="1006">
        <v>0</v>
      </c>
      <c r="E198" s="1007">
        <v>0</v>
      </c>
      <c r="F198" s="875" t="s">
        <v>584</v>
      </c>
      <c r="AC198" s="529"/>
    </row>
    <row r="199" spans="1:29" x14ac:dyDescent="0.15">
      <c r="A199" s="1005">
        <v>0</v>
      </c>
      <c r="B199" s="1006">
        <v>0</v>
      </c>
      <c r="C199" s="1006">
        <v>0</v>
      </c>
      <c r="D199" s="1006">
        <v>0</v>
      </c>
      <c r="E199" s="1007">
        <v>0</v>
      </c>
      <c r="F199" s="875" t="s">
        <v>585</v>
      </c>
      <c r="AC199" s="529"/>
    </row>
    <row r="200" spans="1:29" x14ac:dyDescent="0.15">
      <c r="A200" s="1005">
        <v>0</v>
      </c>
      <c r="B200" s="1006">
        <v>0</v>
      </c>
      <c r="C200" s="1006">
        <v>0</v>
      </c>
      <c r="D200" s="1006">
        <v>0</v>
      </c>
      <c r="E200" s="1007">
        <v>0</v>
      </c>
      <c r="F200" s="875" t="s">
        <v>586</v>
      </c>
      <c r="AC200" s="529"/>
    </row>
    <row r="201" spans="1:29" x14ac:dyDescent="0.15">
      <c r="A201" s="1005">
        <v>0</v>
      </c>
      <c r="B201" s="1006">
        <v>0</v>
      </c>
      <c r="C201" s="1006">
        <v>0</v>
      </c>
      <c r="D201" s="1006">
        <v>0</v>
      </c>
      <c r="E201" s="1007">
        <v>0</v>
      </c>
      <c r="F201" s="875" t="s">
        <v>587</v>
      </c>
      <c r="AC201" s="529"/>
    </row>
    <row r="202" spans="1:29" x14ac:dyDescent="0.15">
      <c r="A202" s="1005">
        <v>0</v>
      </c>
      <c r="B202" s="1006">
        <v>0</v>
      </c>
      <c r="C202" s="1006">
        <v>0</v>
      </c>
      <c r="D202" s="1006">
        <v>0</v>
      </c>
      <c r="E202" s="1007">
        <v>0</v>
      </c>
      <c r="F202" s="875" t="s">
        <v>589</v>
      </c>
      <c r="AC202" s="529"/>
    </row>
    <row r="203" spans="1:29" ht="14.25" thickBot="1" x14ac:dyDescent="0.2">
      <c r="A203" s="1008">
        <v>0</v>
      </c>
      <c r="B203" s="1009">
        <v>0</v>
      </c>
      <c r="C203" s="1009">
        <v>0</v>
      </c>
      <c r="D203" s="1009">
        <v>0</v>
      </c>
      <c r="E203" s="1010">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phoneticPr fontId="2"/>
  <pageMargins left="0.47244094488188981" right="0.39370078740157483" top="0.98425196850393704" bottom="0.98425196850393704" header="0.51181102362204722" footer="0.51181102362204722"/>
  <pageSetup paperSize="9" scale="36" fitToHeight="0" orientation="portrait" r:id="rId1"/>
  <headerFooter alignWithMargins="0"/>
  <rowBreaks count="1" manualBreakCount="1">
    <brk id="11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zoomScale="110" zoomScaleNormal="100" zoomScaleSheetLayoutView="11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082" t="s">
        <v>1180</v>
      </c>
      <c r="S2" s="1064"/>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46">
        <v>101998</v>
      </c>
      <c r="B8" s="1177">
        <v>101998</v>
      </c>
      <c r="C8" s="1177">
        <v>101998</v>
      </c>
      <c r="D8" s="1177">
        <v>0</v>
      </c>
      <c r="E8" s="1177">
        <v>4329</v>
      </c>
      <c r="F8" s="1177">
        <v>88281</v>
      </c>
      <c r="G8" s="1177">
        <v>0</v>
      </c>
      <c r="H8" s="1178">
        <v>0</v>
      </c>
      <c r="I8" s="1179" t="s">
        <v>1151</v>
      </c>
      <c r="K8" s="183"/>
      <c r="L8" s="184" t="s">
        <v>8</v>
      </c>
      <c r="M8" s="185"/>
      <c r="N8" s="185"/>
      <c r="O8" s="186" t="s">
        <v>9</v>
      </c>
      <c r="P8" s="187">
        <f>+A9</f>
        <v>90048</v>
      </c>
      <c r="Q8" s="253">
        <f>+C9</f>
        <v>90048</v>
      </c>
      <c r="R8" s="253">
        <f>+E9</f>
        <v>0</v>
      </c>
      <c r="S8" s="255">
        <f>+F9</f>
        <v>85000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1180">
        <v>90048</v>
      </c>
      <c r="B9" s="1181">
        <v>90048</v>
      </c>
      <c r="C9" s="1181">
        <v>90048</v>
      </c>
      <c r="D9" s="1181">
        <v>0</v>
      </c>
      <c r="E9" s="1181">
        <v>0</v>
      </c>
      <c r="F9" s="1181">
        <v>85000</v>
      </c>
      <c r="G9" s="1181">
        <v>0</v>
      </c>
      <c r="H9" s="1182">
        <v>0</v>
      </c>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v>0</v>
      </c>
      <c r="B10" s="1181">
        <v>0</v>
      </c>
      <c r="C10" s="1181">
        <v>0</v>
      </c>
      <c r="D10" s="1181">
        <v>0</v>
      </c>
      <c r="E10" s="1181">
        <v>0</v>
      </c>
      <c r="F10" s="1181">
        <v>0</v>
      </c>
      <c r="G10" s="1181">
        <v>0</v>
      </c>
      <c r="H10" s="1182">
        <v>0</v>
      </c>
      <c r="I10" s="1179" t="s">
        <v>1153</v>
      </c>
      <c r="K10" s="194"/>
      <c r="L10" s="195"/>
      <c r="M10" s="196" t="s">
        <v>13</v>
      </c>
      <c r="N10" s="167"/>
      <c r="O10" s="207"/>
      <c r="P10" s="208">
        <f>P8-P9</f>
        <v>90048</v>
      </c>
      <c r="Q10" s="209">
        <f>Q8-Q9</f>
        <v>90048</v>
      </c>
      <c r="R10" s="209">
        <f>R8-R9</f>
        <v>0</v>
      </c>
      <c r="S10" s="269">
        <f>S8-S9</f>
        <v>85000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180">
        <v>3360</v>
      </c>
      <c r="B11" s="1181">
        <v>3360</v>
      </c>
      <c r="C11" s="1181">
        <v>3360</v>
      </c>
      <c r="D11" s="1181">
        <v>0</v>
      </c>
      <c r="E11" s="1181">
        <v>3360</v>
      </c>
      <c r="F11" s="1181">
        <v>0</v>
      </c>
      <c r="G11" s="1181">
        <v>0</v>
      </c>
      <c r="H11" s="1182">
        <v>0</v>
      </c>
      <c r="I11" s="1179" t="s">
        <v>1154</v>
      </c>
      <c r="K11" s="194" t="s">
        <v>4</v>
      </c>
      <c r="L11" s="173" t="s">
        <v>14</v>
      </c>
      <c r="M11" s="170"/>
      <c r="N11" s="170"/>
      <c r="O11" s="211" t="s">
        <v>15</v>
      </c>
      <c r="P11" s="212">
        <f>+A11</f>
        <v>3360</v>
      </c>
      <c r="Q11" s="213">
        <f>+C11</f>
        <v>3360</v>
      </c>
      <c r="R11" s="213">
        <f>+E11</f>
        <v>3360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v>0</v>
      </c>
      <c r="B12" s="1181">
        <v>0</v>
      </c>
      <c r="C12" s="1181">
        <v>0</v>
      </c>
      <c r="D12" s="1181">
        <v>0</v>
      </c>
      <c r="E12" s="1181">
        <v>0</v>
      </c>
      <c r="F12" s="1181">
        <v>0</v>
      </c>
      <c r="G12" s="1181">
        <v>0</v>
      </c>
      <c r="H12" s="1182">
        <v>0</v>
      </c>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0">
        <v>2027</v>
      </c>
      <c r="B13" s="1181">
        <v>2027</v>
      </c>
      <c r="C13" s="1181">
        <v>2027</v>
      </c>
      <c r="D13" s="1181">
        <v>0</v>
      </c>
      <c r="E13" s="1181">
        <v>969</v>
      </c>
      <c r="F13" s="1181">
        <v>0</v>
      </c>
      <c r="G13" s="1181">
        <v>0</v>
      </c>
      <c r="H13" s="1182">
        <v>0</v>
      </c>
      <c r="I13" s="1179" t="s">
        <v>1156</v>
      </c>
      <c r="K13" s="194"/>
      <c r="L13" s="216"/>
      <c r="M13" s="196" t="s">
        <v>13</v>
      </c>
      <c r="N13" s="217"/>
      <c r="O13" s="218"/>
      <c r="P13" s="208">
        <f>P11-P12</f>
        <v>3360</v>
      </c>
      <c r="Q13" s="209">
        <f>Q11-Q12</f>
        <v>3360</v>
      </c>
      <c r="R13" s="209">
        <f>R11-R12</f>
        <v>3360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0">
        <v>2027</v>
      </c>
      <c r="B14" s="1181">
        <v>2027</v>
      </c>
      <c r="C14" s="1181">
        <v>2027</v>
      </c>
      <c r="D14" s="1181">
        <v>0</v>
      </c>
      <c r="E14" s="1181">
        <v>969</v>
      </c>
      <c r="F14" s="1181">
        <v>0</v>
      </c>
      <c r="G14" s="1181">
        <v>0</v>
      </c>
      <c r="H14" s="1182">
        <v>0</v>
      </c>
      <c r="I14" s="1179" t="s">
        <v>1157</v>
      </c>
      <c r="K14" s="194" t="s">
        <v>4</v>
      </c>
      <c r="L14" s="169"/>
      <c r="M14" s="195" t="s">
        <v>94</v>
      </c>
      <c r="N14" s="197"/>
      <c r="O14" s="198" t="s">
        <v>93</v>
      </c>
      <c r="P14" s="199">
        <f>+A14</f>
        <v>2027</v>
      </c>
      <c r="Q14" s="200">
        <f>+C14</f>
        <v>2027</v>
      </c>
      <c r="R14" s="200">
        <f t="shared" ref="R14:S16" si="1">+E14</f>
        <v>969</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v>0</v>
      </c>
      <c r="B15" s="1181">
        <v>0</v>
      </c>
      <c r="C15" s="1181">
        <v>0</v>
      </c>
      <c r="D15" s="1181">
        <v>0</v>
      </c>
      <c r="E15" s="1181">
        <v>0</v>
      </c>
      <c r="F15" s="1181">
        <v>0</v>
      </c>
      <c r="G15" s="1181">
        <v>0</v>
      </c>
      <c r="H15" s="1182">
        <v>0</v>
      </c>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v>0</v>
      </c>
      <c r="B16" s="1181">
        <v>0</v>
      </c>
      <c r="C16" s="1181">
        <v>0</v>
      </c>
      <c r="D16" s="1181">
        <v>0</v>
      </c>
      <c r="E16" s="1181">
        <v>0</v>
      </c>
      <c r="F16" s="1181">
        <v>0</v>
      </c>
      <c r="G16" s="1181">
        <v>0</v>
      </c>
      <c r="H16" s="1182">
        <v>0</v>
      </c>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v>0</v>
      </c>
      <c r="B17" s="1181">
        <v>0</v>
      </c>
      <c r="C17" s="1181">
        <v>0</v>
      </c>
      <c r="D17" s="1181">
        <v>0</v>
      </c>
      <c r="E17" s="1181">
        <v>0</v>
      </c>
      <c r="F17" s="1181">
        <v>0</v>
      </c>
      <c r="G17" s="1181">
        <v>0</v>
      </c>
      <c r="H17" s="1182">
        <v>0</v>
      </c>
      <c r="I17" s="1179" t="s">
        <v>559</v>
      </c>
      <c r="K17" s="194"/>
      <c r="L17" s="176" t="s">
        <v>41</v>
      </c>
      <c r="M17" s="216"/>
      <c r="N17" s="196" t="s">
        <v>13</v>
      </c>
      <c r="O17" s="198"/>
      <c r="P17" s="219">
        <f>P14-P15-P16</f>
        <v>2027</v>
      </c>
      <c r="Q17" s="220">
        <f>Q14-Q15-Q16</f>
        <v>2027</v>
      </c>
      <c r="R17" s="220">
        <f>R14-R15-R16</f>
        <v>969</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v>0</v>
      </c>
      <c r="B18" s="1181">
        <v>0</v>
      </c>
      <c r="C18" s="1181">
        <v>0</v>
      </c>
      <c r="D18" s="1181">
        <v>0</v>
      </c>
      <c r="E18" s="1181">
        <v>0</v>
      </c>
      <c r="F18" s="1181">
        <v>0</v>
      </c>
      <c r="G18" s="1181">
        <v>0</v>
      </c>
      <c r="H18" s="1182">
        <v>0</v>
      </c>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v>0</v>
      </c>
      <c r="B19" s="1181">
        <v>0</v>
      </c>
      <c r="C19" s="1181">
        <v>0</v>
      </c>
      <c r="D19" s="1181">
        <v>0</v>
      </c>
      <c r="E19" s="1181">
        <v>0</v>
      </c>
      <c r="F19" s="1181">
        <v>0</v>
      </c>
      <c r="G19" s="1181">
        <v>0</v>
      </c>
      <c r="H19" s="1182">
        <v>0</v>
      </c>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v>6563</v>
      </c>
      <c r="B20" s="1181">
        <v>6563</v>
      </c>
      <c r="C20" s="1181">
        <v>6563</v>
      </c>
      <c r="D20" s="1181">
        <v>0</v>
      </c>
      <c r="E20" s="1181">
        <v>0</v>
      </c>
      <c r="F20" s="1181">
        <v>3281</v>
      </c>
      <c r="G20" s="1181">
        <v>0</v>
      </c>
      <c r="H20" s="1182">
        <v>0</v>
      </c>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v>0</v>
      </c>
      <c r="B21" s="1181">
        <v>0</v>
      </c>
      <c r="C21" s="1181">
        <v>0</v>
      </c>
      <c r="D21" s="1181">
        <v>0</v>
      </c>
      <c r="E21" s="1181">
        <v>0</v>
      </c>
      <c r="F21" s="1181">
        <v>0</v>
      </c>
      <c r="G21" s="1181">
        <v>0</v>
      </c>
      <c r="H21" s="1182">
        <v>0</v>
      </c>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v>0</v>
      </c>
      <c r="B22" s="1181">
        <v>0</v>
      </c>
      <c r="C22" s="1181">
        <v>0</v>
      </c>
      <c r="D22" s="1181">
        <v>0</v>
      </c>
      <c r="E22" s="1181">
        <v>0</v>
      </c>
      <c r="F22" s="1181">
        <v>0</v>
      </c>
      <c r="G22" s="1181">
        <v>0</v>
      </c>
      <c r="H22" s="1182">
        <v>0</v>
      </c>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v>0</v>
      </c>
      <c r="B23" s="1181">
        <v>0</v>
      </c>
      <c r="C23" s="1181">
        <v>0</v>
      </c>
      <c r="D23" s="1181">
        <v>0</v>
      </c>
      <c r="E23" s="1181">
        <v>0</v>
      </c>
      <c r="F23" s="1181">
        <v>0</v>
      </c>
      <c r="G23" s="1181">
        <v>0</v>
      </c>
      <c r="H23" s="1182">
        <v>0</v>
      </c>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v>0</v>
      </c>
      <c r="B24" s="1181">
        <v>0</v>
      </c>
      <c r="C24" s="1181">
        <v>0</v>
      </c>
      <c r="D24" s="1181">
        <v>0</v>
      </c>
      <c r="E24" s="1181">
        <v>0</v>
      </c>
      <c r="F24" s="1181">
        <v>0</v>
      </c>
      <c r="G24" s="1181">
        <v>0</v>
      </c>
      <c r="H24" s="1182">
        <v>0</v>
      </c>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v>0</v>
      </c>
      <c r="B25" s="1181">
        <v>0</v>
      </c>
      <c r="C25" s="1181">
        <v>0</v>
      </c>
      <c r="D25" s="1181">
        <v>0</v>
      </c>
      <c r="E25" s="1181">
        <v>0</v>
      </c>
      <c r="F25" s="1181">
        <v>0</v>
      </c>
      <c r="G25" s="1181">
        <v>0</v>
      </c>
      <c r="H25" s="1182">
        <v>0</v>
      </c>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v>6563</v>
      </c>
      <c r="B26" s="1186">
        <v>6563</v>
      </c>
      <c r="C26" s="1186">
        <v>6563</v>
      </c>
      <c r="D26" s="1186">
        <v>0</v>
      </c>
      <c r="E26" s="1186">
        <v>0</v>
      </c>
      <c r="F26" s="1186">
        <v>3281</v>
      </c>
      <c r="G26" s="1186">
        <v>0</v>
      </c>
      <c r="H26" s="1187">
        <v>0</v>
      </c>
      <c r="I26" s="1179" t="s">
        <v>572</v>
      </c>
      <c r="K26" s="194"/>
      <c r="L26" s="195" t="s">
        <v>38</v>
      </c>
      <c r="M26" s="196" t="s">
        <v>149</v>
      </c>
      <c r="N26" s="197"/>
      <c r="O26" s="198" t="s">
        <v>40</v>
      </c>
      <c r="P26" s="199">
        <f t="shared" si="3"/>
        <v>6563</v>
      </c>
      <c r="Q26" s="200">
        <f t="shared" si="4"/>
        <v>6563</v>
      </c>
      <c r="R26" s="200">
        <f t="shared" si="5"/>
        <v>0</v>
      </c>
      <c r="S26" s="262">
        <f t="shared" si="5"/>
        <v>3281</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0">
        <v>0</v>
      </c>
      <c r="B27" s="1181">
        <v>0</v>
      </c>
      <c r="C27" s="1181">
        <v>0</v>
      </c>
      <c r="D27" s="1181">
        <v>0</v>
      </c>
      <c r="E27" s="1181">
        <v>0</v>
      </c>
      <c r="F27" s="1181">
        <v>0</v>
      </c>
      <c r="G27" s="1181">
        <v>0</v>
      </c>
      <c r="H27" s="1182">
        <v>0</v>
      </c>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0">
        <v>0</v>
      </c>
      <c r="B28" s="1181">
        <v>0</v>
      </c>
      <c r="C28" s="1181">
        <v>0</v>
      </c>
      <c r="D28" s="1181">
        <v>0</v>
      </c>
      <c r="E28" s="1181">
        <v>0</v>
      </c>
      <c r="F28" s="1181">
        <v>0</v>
      </c>
      <c r="G28" s="1181">
        <v>0</v>
      </c>
      <c r="H28" s="1182">
        <v>0</v>
      </c>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0">
        <v>0</v>
      </c>
      <c r="B29" s="1181">
        <v>0</v>
      </c>
      <c r="C29" s="1181">
        <v>0</v>
      </c>
      <c r="D29" s="1181">
        <v>0</v>
      </c>
      <c r="E29" s="1181">
        <v>0</v>
      </c>
      <c r="F29" s="1181">
        <v>0</v>
      </c>
      <c r="G29" s="1181">
        <v>0</v>
      </c>
      <c r="H29" s="1182">
        <v>0</v>
      </c>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0">
        <v>0</v>
      </c>
      <c r="B30" s="1181">
        <v>0</v>
      </c>
      <c r="C30" s="1181">
        <v>0</v>
      </c>
      <c r="D30" s="1181">
        <v>0</v>
      </c>
      <c r="E30" s="1181">
        <v>0</v>
      </c>
      <c r="F30" s="1181">
        <v>0</v>
      </c>
      <c r="G30" s="1181">
        <v>0</v>
      </c>
      <c r="H30" s="1182">
        <v>0</v>
      </c>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0">
        <v>0</v>
      </c>
      <c r="B31" s="1181">
        <v>0</v>
      </c>
      <c r="C31" s="1181">
        <v>0</v>
      </c>
      <c r="D31" s="1181">
        <v>0</v>
      </c>
      <c r="E31" s="1181">
        <v>0</v>
      </c>
      <c r="F31" s="1181">
        <v>0</v>
      </c>
      <c r="G31" s="1181">
        <v>0</v>
      </c>
      <c r="H31" s="1182">
        <v>0</v>
      </c>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0">
        <v>0</v>
      </c>
      <c r="B32" s="1181">
        <v>0</v>
      </c>
      <c r="C32" s="1181">
        <v>0</v>
      </c>
      <c r="D32" s="1181">
        <v>0</v>
      </c>
      <c r="E32" s="1181">
        <v>0</v>
      </c>
      <c r="F32" s="1181">
        <v>0</v>
      </c>
      <c r="G32" s="1181">
        <v>0</v>
      </c>
      <c r="H32" s="1182">
        <v>0</v>
      </c>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0">
        <v>0</v>
      </c>
      <c r="B33" s="1181">
        <v>0</v>
      </c>
      <c r="C33" s="1181">
        <v>0</v>
      </c>
      <c r="D33" s="1181">
        <v>0</v>
      </c>
      <c r="E33" s="1181">
        <v>0</v>
      </c>
      <c r="F33" s="1181">
        <v>0</v>
      </c>
      <c r="G33" s="1181">
        <v>0</v>
      </c>
      <c r="H33" s="1182">
        <v>0</v>
      </c>
      <c r="I33" s="1179" t="s">
        <v>578</v>
      </c>
      <c r="K33" s="194"/>
      <c r="L33" s="173"/>
      <c r="M33" s="196" t="s">
        <v>47</v>
      </c>
      <c r="N33" s="197"/>
      <c r="O33" s="198" t="s">
        <v>48</v>
      </c>
      <c r="P33" s="199">
        <f t="shared" ref="P33:P43" si="7">+A33</f>
        <v>0</v>
      </c>
      <c r="Q33" s="200">
        <f t="shared" ref="Q33:Q43" si="8">+C33</f>
        <v>0</v>
      </c>
      <c r="R33" s="200">
        <f t="shared" ref="R33:S43" si="9">+E33</f>
        <v>0</v>
      </c>
      <c r="S33" s="262">
        <f t="shared" si="9"/>
        <v>0</v>
      </c>
      <c r="T33" s="263">
        <f t="shared" ref="T33:T43" si="10">+H33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0">
        <v>0</v>
      </c>
      <c r="B34" s="1181">
        <v>0</v>
      </c>
      <c r="C34" s="1181">
        <v>0</v>
      </c>
      <c r="D34" s="1181">
        <v>0</v>
      </c>
      <c r="E34" s="1181">
        <v>0</v>
      </c>
      <c r="F34" s="1181">
        <v>0</v>
      </c>
      <c r="G34" s="1181">
        <v>0</v>
      </c>
      <c r="H34" s="1182">
        <v>0</v>
      </c>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0">
        <v>0</v>
      </c>
      <c r="B35" s="1181">
        <v>0</v>
      </c>
      <c r="C35" s="1181">
        <v>0</v>
      </c>
      <c r="D35" s="1181">
        <v>0</v>
      </c>
      <c r="E35" s="1181">
        <v>0</v>
      </c>
      <c r="F35" s="1181">
        <v>0</v>
      </c>
      <c r="G35" s="1181">
        <v>0</v>
      </c>
      <c r="H35" s="1182">
        <v>0</v>
      </c>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0">
        <v>0</v>
      </c>
      <c r="B36" s="1181">
        <v>0</v>
      </c>
      <c r="C36" s="1181">
        <v>0</v>
      </c>
      <c r="D36" s="1181">
        <v>0</v>
      </c>
      <c r="E36" s="1181">
        <v>0</v>
      </c>
      <c r="F36" s="1181">
        <v>0</v>
      </c>
      <c r="G36" s="1181">
        <v>0</v>
      </c>
      <c r="H36" s="1182">
        <v>0</v>
      </c>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0">
        <v>0</v>
      </c>
      <c r="B37" s="1181">
        <v>0</v>
      </c>
      <c r="C37" s="1181">
        <v>0</v>
      </c>
      <c r="D37" s="1181">
        <v>0</v>
      </c>
      <c r="E37" s="1181">
        <v>0</v>
      </c>
      <c r="F37" s="1181">
        <v>0</v>
      </c>
      <c r="G37" s="1181">
        <v>0</v>
      </c>
      <c r="H37" s="1182">
        <v>0</v>
      </c>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0">
        <v>0</v>
      </c>
      <c r="B38" s="1181">
        <v>0</v>
      </c>
      <c r="C38" s="1181">
        <v>0</v>
      </c>
      <c r="D38" s="1181">
        <v>0</v>
      </c>
      <c r="E38" s="1181">
        <v>0</v>
      </c>
      <c r="F38" s="1181">
        <v>0</v>
      </c>
      <c r="G38" s="1181">
        <v>0</v>
      </c>
      <c r="H38" s="1182">
        <v>0</v>
      </c>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0">
        <v>0</v>
      </c>
      <c r="B39" s="1181">
        <v>0</v>
      </c>
      <c r="C39" s="1181">
        <v>0</v>
      </c>
      <c r="D39" s="1181">
        <v>0</v>
      </c>
      <c r="E39" s="1181">
        <v>0</v>
      </c>
      <c r="F39" s="1181">
        <v>0</v>
      </c>
      <c r="G39" s="1181">
        <v>0</v>
      </c>
      <c r="H39" s="1182">
        <v>0</v>
      </c>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0">
        <v>0</v>
      </c>
      <c r="B40" s="1181">
        <v>0</v>
      </c>
      <c r="C40" s="1181">
        <v>0</v>
      </c>
      <c r="D40" s="1181">
        <v>0</v>
      </c>
      <c r="E40" s="1181">
        <v>0</v>
      </c>
      <c r="F40" s="1181">
        <v>0</v>
      </c>
      <c r="G40" s="1181">
        <v>0</v>
      </c>
      <c r="H40" s="1182">
        <v>0</v>
      </c>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0">
        <v>0</v>
      </c>
      <c r="B41" s="1181">
        <v>0</v>
      </c>
      <c r="C41" s="1181">
        <v>0</v>
      </c>
      <c r="D41" s="1181">
        <v>0</v>
      </c>
      <c r="E41" s="1181">
        <v>0</v>
      </c>
      <c r="F41" s="1181">
        <v>0</v>
      </c>
      <c r="G41" s="1181">
        <v>0</v>
      </c>
      <c r="H41" s="1182">
        <v>0</v>
      </c>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0">
        <v>0</v>
      </c>
      <c r="B42" s="1181">
        <v>0</v>
      </c>
      <c r="C42" s="1181">
        <v>0</v>
      </c>
      <c r="D42" s="1181">
        <v>0</v>
      </c>
      <c r="E42" s="1181">
        <v>0</v>
      </c>
      <c r="F42" s="1181">
        <v>0</v>
      </c>
      <c r="G42" s="1181">
        <v>0</v>
      </c>
      <c r="H42" s="1182">
        <v>0</v>
      </c>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0">
        <v>0</v>
      </c>
      <c r="B43" s="1181">
        <v>0</v>
      </c>
      <c r="C43" s="1181">
        <v>0</v>
      </c>
      <c r="D43" s="1181">
        <v>0</v>
      </c>
      <c r="E43" s="1181">
        <v>0</v>
      </c>
      <c r="F43" s="1181">
        <v>0</v>
      </c>
      <c r="G43" s="1181">
        <v>0</v>
      </c>
      <c r="H43" s="1182">
        <v>0</v>
      </c>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80">
        <v>0</v>
      </c>
      <c r="B44" s="1181">
        <v>0</v>
      </c>
      <c r="C44" s="1181">
        <v>0</v>
      </c>
      <c r="D44" s="1181">
        <v>0</v>
      </c>
      <c r="E44" s="1181">
        <v>0</v>
      </c>
      <c r="F44" s="1181">
        <v>0</v>
      </c>
      <c r="G44" s="1181">
        <v>0</v>
      </c>
      <c r="H44" s="1182">
        <v>0</v>
      </c>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80">
        <v>0</v>
      </c>
      <c r="B45" s="1181">
        <v>0</v>
      </c>
      <c r="C45" s="1181">
        <v>0</v>
      </c>
      <c r="D45" s="1181">
        <v>0</v>
      </c>
      <c r="E45" s="1181">
        <v>0</v>
      </c>
      <c r="F45" s="1181">
        <v>0</v>
      </c>
      <c r="G45" s="1181">
        <v>0</v>
      </c>
      <c r="H45" s="1182">
        <v>0</v>
      </c>
      <c r="I45" s="1179" t="s">
        <v>598</v>
      </c>
      <c r="K45" s="222" t="s">
        <v>132</v>
      </c>
      <c r="L45" s="195"/>
      <c r="M45" s="196" t="s">
        <v>70</v>
      </c>
      <c r="N45" s="197"/>
      <c r="O45" s="198" t="s">
        <v>71</v>
      </c>
      <c r="P45" s="199">
        <f>+A44</f>
        <v>0</v>
      </c>
      <c r="Q45" s="200">
        <f>+C44</f>
        <v>0</v>
      </c>
      <c r="R45" s="200">
        <f t="shared" ref="R45:S49" si="13">+E44</f>
        <v>0</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80">
        <v>0</v>
      </c>
      <c r="B46" s="1181">
        <v>0</v>
      </c>
      <c r="C46" s="1181">
        <v>0</v>
      </c>
      <c r="D46" s="1181">
        <v>0</v>
      </c>
      <c r="E46" s="1181">
        <v>0</v>
      </c>
      <c r="F46" s="1181">
        <v>0</v>
      </c>
      <c r="G46" s="1181">
        <v>0</v>
      </c>
      <c r="H46" s="1182">
        <v>0</v>
      </c>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80">
        <v>0</v>
      </c>
      <c r="B47" s="1181">
        <v>0</v>
      </c>
      <c r="C47" s="1181">
        <v>0</v>
      </c>
      <c r="D47" s="1181">
        <v>0</v>
      </c>
      <c r="E47" s="1181">
        <v>0</v>
      </c>
      <c r="F47" s="1181">
        <v>0</v>
      </c>
      <c r="G47" s="1181">
        <v>0</v>
      </c>
      <c r="H47" s="1182">
        <v>0</v>
      </c>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80">
        <v>0</v>
      </c>
      <c r="B48" s="1181">
        <v>0</v>
      </c>
      <c r="C48" s="1181">
        <v>0</v>
      </c>
      <c r="D48" s="1181">
        <v>0</v>
      </c>
      <c r="E48" s="1181">
        <v>0</v>
      </c>
      <c r="F48" s="1181">
        <v>0</v>
      </c>
      <c r="G48" s="1181">
        <v>0</v>
      </c>
      <c r="H48" s="1182">
        <v>0</v>
      </c>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80">
        <v>0</v>
      </c>
      <c r="B49" s="1181">
        <v>0</v>
      </c>
      <c r="C49" s="1181">
        <v>0</v>
      </c>
      <c r="D49" s="1181">
        <v>0</v>
      </c>
      <c r="E49" s="1181">
        <v>0</v>
      </c>
      <c r="F49" s="1181">
        <v>0</v>
      </c>
      <c r="G49" s="1181">
        <v>0</v>
      </c>
      <c r="H49" s="1182">
        <v>0</v>
      </c>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80">
        <v>0</v>
      </c>
      <c r="B50" s="1181">
        <v>0</v>
      </c>
      <c r="C50" s="1181">
        <v>0</v>
      </c>
      <c r="D50" s="1181">
        <v>0</v>
      </c>
      <c r="E50" s="1181">
        <v>0</v>
      </c>
      <c r="F50" s="1181">
        <v>0</v>
      </c>
      <c r="G50" s="1181">
        <v>0</v>
      </c>
      <c r="H50" s="1182">
        <v>0</v>
      </c>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80">
        <v>0</v>
      </c>
      <c r="B51" s="1181">
        <v>0</v>
      </c>
      <c r="C51" s="1181">
        <v>0</v>
      </c>
      <c r="D51" s="1181">
        <v>0</v>
      </c>
      <c r="E51" s="1181">
        <v>0</v>
      </c>
      <c r="F51" s="1181">
        <v>0</v>
      </c>
      <c r="G51" s="1181">
        <v>0</v>
      </c>
      <c r="H51" s="1182">
        <v>0</v>
      </c>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80">
        <v>0</v>
      </c>
      <c r="B52" s="1181">
        <v>0</v>
      </c>
      <c r="C52" s="1181">
        <v>0</v>
      </c>
      <c r="D52" s="1181">
        <v>0</v>
      </c>
      <c r="E52" s="1181">
        <v>0</v>
      </c>
      <c r="F52" s="1181">
        <v>0</v>
      </c>
      <c r="G52" s="1181">
        <v>0</v>
      </c>
      <c r="H52" s="1182">
        <v>0</v>
      </c>
      <c r="I52" s="1179" t="s">
        <v>605</v>
      </c>
      <c r="K52" s="194"/>
      <c r="L52" s="176" t="s">
        <v>91</v>
      </c>
      <c r="M52" s="196" t="s">
        <v>89</v>
      </c>
      <c r="N52" s="197"/>
      <c r="O52" s="198" t="s">
        <v>110</v>
      </c>
      <c r="P52" s="199">
        <f t="shared" si="15"/>
        <v>0</v>
      </c>
      <c r="Q52" s="200">
        <f t="shared" si="16"/>
        <v>0</v>
      </c>
      <c r="R52" s="200">
        <f t="shared" si="17"/>
        <v>0</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80">
        <v>0</v>
      </c>
      <c r="B53" s="1181">
        <v>0</v>
      </c>
      <c r="C53" s="1181">
        <v>0</v>
      </c>
      <c r="D53" s="1181">
        <v>0</v>
      </c>
      <c r="E53" s="1181">
        <v>0</v>
      </c>
      <c r="F53" s="1181">
        <v>0</v>
      </c>
      <c r="G53" s="1181">
        <v>0</v>
      </c>
      <c r="H53" s="1182">
        <v>0</v>
      </c>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80">
        <v>0</v>
      </c>
      <c r="B54" s="1181">
        <v>0</v>
      </c>
      <c r="C54" s="1181">
        <v>0</v>
      </c>
      <c r="D54" s="1181">
        <v>0</v>
      </c>
      <c r="E54" s="1181">
        <v>0</v>
      </c>
      <c r="F54" s="1181">
        <v>0</v>
      </c>
      <c r="G54" s="1181">
        <v>0</v>
      </c>
      <c r="H54" s="1182">
        <v>0</v>
      </c>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80">
        <v>0</v>
      </c>
      <c r="B55" s="1181">
        <v>0</v>
      </c>
      <c r="C55" s="1181">
        <v>0</v>
      </c>
      <c r="D55" s="1181">
        <v>0</v>
      </c>
      <c r="E55" s="1181">
        <v>0</v>
      </c>
      <c r="F55" s="1181">
        <v>0</v>
      </c>
      <c r="G55" s="1181">
        <v>0</v>
      </c>
      <c r="H55" s="1182">
        <v>0</v>
      </c>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80">
        <v>0</v>
      </c>
      <c r="B56" s="1181">
        <v>0</v>
      </c>
      <c r="C56" s="1181">
        <v>0</v>
      </c>
      <c r="D56" s="1181">
        <v>0</v>
      </c>
      <c r="E56" s="1181">
        <v>0</v>
      </c>
      <c r="F56" s="1181">
        <v>0</v>
      </c>
      <c r="G56" s="1181">
        <v>0</v>
      </c>
      <c r="H56" s="1182">
        <v>0</v>
      </c>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80">
        <v>0</v>
      </c>
      <c r="B57" s="1181">
        <v>0</v>
      </c>
      <c r="C57" s="1181">
        <v>0</v>
      </c>
      <c r="D57" s="1181">
        <v>0</v>
      </c>
      <c r="E57" s="1181">
        <v>0</v>
      </c>
      <c r="F57" s="1181">
        <v>0</v>
      </c>
      <c r="G57" s="1181">
        <v>0</v>
      </c>
      <c r="H57" s="1182">
        <v>0</v>
      </c>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80">
        <v>0</v>
      </c>
      <c r="B58" s="1181">
        <v>0</v>
      </c>
      <c r="C58" s="1181">
        <v>0</v>
      </c>
      <c r="D58" s="1181">
        <v>0</v>
      </c>
      <c r="E58" s="1181">
        <v>0</v>
      </c>
      <c r="F58" s="1181">
        <v>0</v>
      </c>
      <c r="G58" s="1181">
        <v>0</v>
      </c>
      <c r="H58" s="1182">
        <v>0</v>
      </c>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247">
        <v>0</v>
      </c>
      <c r="B59" s="1248">
        <v>0</v>
      </c>
      <c r="C59" s="1248">
        <v>0</v>
      </c>
      <c r="D59" s="1248">
        <v>0</v>
      </c>
      <c r="E59" s="1248">
        <v>0</v>
      </c>
      <c r="F59" s="1248">
        <v>0</v>
      </c>
      <c r="G59" s="1248">
        <v>0</v>
      </c>
      <c r="H59" s="1249">
        <v>0</v>
      </c>
      <c r="I59" s="1179"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101998</v>
      </c>
      <c r="Q61" s="242">
        <f>SUM(Q8:Q60)-Q9-Q10-Q12-Q13-Q15-Q16-Q17-Q30-Q31-Q32-Q40-Q41-Q42-Q43-Q44-Q49-Q50</f>
        <v>101998</v>
      </c>
      <c r="R61" s="242">
        <f>SUM(R8:R60)-R9-R10-R12-R13-R15-R16-R17-R30-R31-R32-R40-R41-R42-R43-R44-R49-R50</f>
        <v>4329</v>
      </c>
      <c r="S61" s="331">
        <f>SUM(S8:S60)-S9-S10-S12-S13-S15-S16-S17-S30-S31-S32-S40-S41-S42-S43-S44-S49-S50</f>
        <v>88281</v>
      </c>
      <c r="T61" s="332">
        <f>SUM(T8:T60)-T9-T10-T12-T13-T15-T16-T17-T30-T31-T32-T40-T41-T42-T43-T44-T49-T50</f>
        <v>0</v>
      </c>
      <c r="U61" s="244"/>
      <c r="V61" s="238" t="s">
        <v>82</v>
      </c>
      <c r="W61" s="239"/>
      <c r="X61" s="239"/>
      <c r="Y61" s="240"/>
      <c r="Z61" s="245">
        <f>SUM(Z8:Z60)-Z9-Z10-Z25-Z28-Z40-Z41-Z42-Z43-Z44</f>
        <v>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250">
        <v>201988</v>
      </c>
      <c r="B62" s="1251">
        <v>201988</v>
      </c>
      <c r="C62" s="1251">
        <v>0</v>
      </c>
      <c r="D62" s="1251">
        <v>0</v>
      </c>
      <c r="E62" s="1251">
        <v>0</v>
      </c>
      <c r="F62" s="1252">
        <v>0</v>
      </c>
      <c r="G62" s="1004" t="s">
        <v>1151</v>
      </c>
      <c r="H62" s="574"/>
      <c r="I62" s="574"/>
      <c r="K62" s="183"/>
      <c r="L62" s="184" t="s">
        <v>8</v>
      </c>
      <c r="M62" s="185"/>
      <c r="N62" s="185"/>
      <c r="O62" s="186" t="s">
        <v>9</v>
      </c>
      <c r="P62" s="252">
        <f>+A63</f>
        <v>104112</v>
      </c>
      <c r="Q62" s="253">
        <f>+B63</f>
        <v>104112</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253">
        <v>104112</v>
      </c>
      <c r="B63" s="1254">
        <v>104112</v>
      </c>
      <c r="C63" s="1254">
        <v>0</v>
      </c>
      <c r="D63" s="1254">
        <v>0</v>
      </c>
      <c r="E63" s="1254">
        <v>0</v>
      </c>
      <c r="F63" s="1255">
        <v>0</v>
      </c>
      <c r="G63" s="1004" t="s">
        <v>1152</v>
      </c>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253">
        <v>0</v>
      </c>
      <c r="B64" s="1254">
        <v>0</v>
      </c>
      <c r="C64" s="1254">
        <v>0</v>
      </c>
      <c r="D64" s="1254">
        <v>0</v>
      </c>
      <c r="E64" s="1254">
        <v>0</v>
      </c>
      <c r="F64" s="1255">
        <v>0</v>
      </c>
      <c r="G64" s="1004" t="s">
        <v>1153</v>
      </c>
      <c r="H64" s="574"/>
      <c r="I64" s="574"/>
      <c r="K64" s="194"/>
      <c r="L64" s="195"/>
      <c r="M64" s="196" t="s">
        <v>13</v>
      </c>
      <c r="N64" s="167"/>
      <c r="O64" s="207"/>
      <c r="P64" s="208">
        <f>P62-P63</f>
        <v>104112</v>
      </c>
      <c r="Q64" s="209">
        <f>Q62-Q63</f>
        <v>104112</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'Ｈ２２（2010） '!E140</f>
        <v>0</v>
      </c>
    </row>
    <row r="65" spans="1:38" ht="14.45" customHeight="1" x14ac:dyDescent="0.15">
      <c r="A65" s="1253">
        <v>0</v>
      </c>
      <c r="B65" s="1254">
        <v>0</v>
      </c>
      <c r="C65" s="1254">
        <v>0</v>
      </c>
      <c r="D65" s="1254">
        <v>0</v>
      </c>
      <c r="E65" s="1254">
        <v>0</v>
      </c>
      <c r="F65" s="1255">
        <v>0</v>
      </c>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253">
        <v>0</v>
      </c>
      <c r="B66" s="1254">
        <v>0</v>
      </c>
      <c r="C66" s="1254">
        <v>0</v>
      </c>
      <c r="D66" s="1254">
        <v>0</v>
      </c>
      <c r="E66" s="1254">
        <v>0</v>
      </c>
      <c r="F66" s="1255">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253">
        <v>0</v>
      </c>
      <c r="B67" s="1254">
        <v>0</v>
      </c>
      <c r="C67" s="1254">
        <v>0</v>
      </c>
      <c r="D67" s="1254">
        <v>0</v>
      </c>
      <c r="E67" s="1254">
        <v>0</v>
      </c>
      <c r="F67" s="1255">
        <v>0</v>
      </c>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'Ｈ２２（2010） '!E141</f>
        <v>0</v>
      </c>
    </row>
    <row r="68" spans="1:38" ht="14.45" customHeight="1" x14ac:dyDescent="0.15">
      <c r="A68" s="1253">
        <v>0</v>
      </c>
      <c r="B68" s="1254">
        <v>0</v>
      </c>
      <c r="C68" s="1254">
        <v>0</v>
      </c>
      <c r="D68" s="1254">
        <v>0</v>
      </c>
      <c r="E68" s="1254">
        <v>0</v>
      </c>
      <c r="F68" s="1255">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253">
        <v>0</v>
      </c>
      <c r="B69" s="1254">
        <v>0</v>
      </c>
      <c r="C69" s="1254">
        <v>0</v>
      </c>
      <c r="D69" s="1254">
        <v>0</v>
      </c>
      <c r="E69" s="1254">
        <v>0</v>
      </c>
      <c r="F69" s="1255">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253">
        <v>0</v>
      </c>
      <c r="B70" s="1254">
        <v>0</v>
      </c>
      <c r="C70" s="1254">
        <v>0</v>
      </c>
      <c r="D70" s="1254">
        <v>0</v>
      </c>
      <c r="E70" s="1254">
        <v>0</v>
      </c>
      <c r="F70" s="1255">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253">
        <v>0</v>
      </c>
      <c r="B71" s="1254">
        <v>0</v>
      </c>
      <c r="C71" s="1254">
        <v>0</v>
      </c>
      <c r="D71" s="1254">
        <v>0</v>
      </c>
      <c r="E71" s="1254">
        <v>0</v>
      </c>
      <c r="F71" s="1255">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253">
        <v>0</v>
      </c>
      <c r="B72" s="1254">
        <v>0</v>
      </c>
      <c r="C72" s="1254">
        <v>0</v>
      </c>
      <c r="D72" s="1254">
        <v>0</v>
      </c>
      <c r="E72" s="1254">
        <v>0</v>
      </c>
      <c r="F72" s="1255">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253">
        <v>0</v>
      </c>
      <c r="B73" s="1254">
        <v>0</v>
      </c>
      <c r="C73" s="1254">
        <v>0</v>
      </c>
      <c r="D73" s="1254">
        <v>0</v>
      </c>
      <c r="E73" s="1254">
        <v>0</v>
      </c>
      <c r="F73" s="1255">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'Ｈ２２（2010） '!E142</f>
        <v>0</v>
      </c>
    </row>
    <row r="74" spans="1:38" ht="14.45" customHeight="1" x14ac:dyDescent="0.15">
      <c r="A74" s="1253">
        <v>17918</v>
      </c>
      <c r="B74" s="1254">
        <v>17918</v>
      </c>
      <c r="C74" s="1254">
        <v>0</v>
      </c>
      <c r="D74" s="1254">
        <v>0</v>
      </c>
      <c r="E74" s="1254">
        <v>0</v>
      </c>
      <c r="F74" s="1255">
        <v>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'Ｈ２２（2010） '!E143</f>
        <v>0</v>
      </c>
    </row>
    <row r="75" spans="1:38" ht="14.45" customHeight="1" x14ac:dyDescent="0.15">
      <c r="A75" s="1253">
        <v>0</v>
      </c>
      <c r="B75" s="1254">
        <v>0</v>
      </c>
      <c r="C75" s="1254">
        <v>0</v>
      </c>
      <c r="D75" s="1254">
        <v>0</v>
      </c>
      <c r="E75" s="1254">
        <v>0</v>
      </c>
      <c r="F75" s="1255">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183366</v>
      </c>
      <c r="AA75" s="272">
        <f t="shared" si="23"/>
        <v>0</v>
      </c>
      <c r="AB75" s="295"/>
      <c r="AC75" s="274">
        <f>+E121</f>
        <v>6500</v>
      </c>
      <c r="AD75" s="264" t="s">
        <v>414</v>
      </c>
      <c r="AE75" s="195"/>
      <c r="AF75" s="196" t="s">
        <v>412</v>
      </c>
      <c r="AG75" s="197"/>
      <c r="AH75" s="211" t="s">
        <v>415</v>
      </c>
      <c r="AI75" s="294">
        <f t="shared" si="24"/>
        <v>0</v>
      </c>
      <c r="AJ75" s="272">
        <f t="shared" si="24"/>
        <v>0</v>
      </c>
      <c r="AK75" s="296">
        <f t="shared" si="24"/>
        <v>0</v>
      </c>
      <c r="AL75" s="1088">
        <f>'Ｈ２２（2010） '!E144</f>
        <v>0</v>
      </c>
    </row>
    <row r="76" spans="1:38" ht="14.45" customHeight="1" x14ac:dyDescent="0.15">
      <c r="A76" s="1253">
        <v>0</v>
      </c>
      <c r="B76" s="1254">
        <v>0</v>
      </c>
      <c r="C76" s="1254">
        <v>0</v>
      </c>
      <c r="D76" s="1254">
        <v>0</v>
      </c>
      <c r="E76" s="1254">
        <v>0</v>
      </c>
      <c r="F76" s="1255">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253">
        <v>0</v>
      </c>
      <c r="B77" s="1254">
        <v>0</v>
      </c>
      <c r="C77" s="1254">
        <v>0</v>
      </c>
      <c r="D77" s="1254">
        <v>0</v>
      </c>
      <c r="E77" s="1254">
        <v>0</v>
      </c>
      <c r="F77" s="1255">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253">
        <v>0</v>
      </c>
      <c r="B78" s="1254">
        <v>0</v>
      </c>
      <c r="C78" s="1254">
        <v>0</v>
      </c>
      <c r="D78" s="1254">
        <v>0</v>
      </c>
      <c r="E78" s="1254">
        <v>0</v>
      </c>
      <c r="F78" s="1255">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253">
        <v>0</v>
      </c>
      <c r="B79" s="1254">
        <v>0</v>
      </c>
      <c r="C79" s="1254">
        <v>0</v>
      </c>
      <c r="D79" s="1254">
        <v>0</v>
      </c>
      <c r="E79" s="1254">
        <v>0</v>
      </c>
      <c r="F79" s="1255">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253">
        <v>17918</v>
      </c>
      <c r="B80" s="1254">
        <v>17918</v>
      </c>
      <c r="C80" s="1254">
        <v>0</v>
      </c>
      <c r="D80" s="1254">
        <v>0</v>
      </c>
      <c r="E80" s="1254">
        <v>0</v>
      </c>
      <c r="F80" s="1255">
        <v>0</v>
      </c>
      <c r="G80" s="1004" t="s">
        <v>572</v>
      </c>
      <c r="H80" s="574"/>
      <c r="I80" s="574"/>
      <c r="K80" s="194"/>
      <c r="L80" s="195" t="s">
        <v>38</v>
      </c>
      <c r="M80" s="196" t="s">
        <v>149</v>
      </c>
      <c r="N80" s="197"/>
      <c r="O80" s="198" t="s">
        <v>40</v>
      </c>
      <c r="P80" s="199">
        <f t="shared" si="25"/>
        <v>17918</v>
      </c>
      <c r="Q80" s="200">
        <f t="shared" si="25"/>
        <v>17918</v>
      </c>
      <c r="R80" s="220"/>
      <c r="S80" s="262">
        <f t="shared" si="26"/>
        <v>0</v>
      </c>
      <c r="T80" s="263">
        <f t="shared" si="27"/>
        <v>0</v>
      </c>
      <c r="U80" s="264"/>
      <c r="V80" s="195" t="s">
        <v>38</v>
      </c>
      <c r="W80" s="196" t="s">
        <v>149</v>
      </c>
      <c r="X80" s="197"/>
      <c r="Y80" s="198" t="s">
        <v>420</v>
      </c>
      <c r="Z80" s="271">
        <f>+A122</f>
        <v>102594</v>
      </c>
      <c r="AA80" s="272">
        <f>+B122</f>
        <v>0</v>
      </c>
      <c r="AB80" s="273"/>
      <c r="AC80" s="274">
        <f>+E122</f>
        <v>0</v>
      </c>
      <c r="AD80" s="264" t="s">
        <v>421</v>
      </c>
      <c r="AE80" s="195" t="s">
        <v>38</v>
      </c>
      <c r="AF80" s="196" t="s">
        <v>149</v>
      </c>
      <c r="AG80" s="197"/>
      <c r="AH80" s="198" t="s">
        <v>422</v>
      </c>
      <c r="AI80" s="271">
        <f>+A145</f>
        <v>0</v>
      </c>
      <c r="AJ80" s="272">
        <f>+B145</f>
        <v>0</v>
      </c>
      <c r="AK80" s="275">
        <f>+C145</f>
        <v>0</v>
      </c>
      <c r="AL80" s="1088">
        <f>'Ｈ２２（2010） '!E145</f>
        <v>0</v>
      </c>
    </row>
    <row r="81" spans="1:38" ht="14.45" customHeight="1" x14ac:dyDescent="0.15">
      <c r="A81" s="1253">
        <v>0</v>
      </c>
      <c r="B81" s="1254">
        <v>0</v>
      </c>
      <c r="C81" s="1254">
        <v>0</v>
      </c>
      <c r="D81" s="1254">
        <v>0</v>
      </c>
      <c r="E81" s="1254">
        <v>0</v>
      </c>
      <c r="F81" s="1255">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253">
        <v>0</v>
      </c>
      <c r="B82" s="1254">
        <v>0</v>
      </c>
      <c r="C82" s="1254">
        <v>0</v>
      </c>
      <c r="D82" s="1254">
        <v>0</v>
      </c>
      <c r="E82" s="1254">
        <v>0</v>
      </c>
      <c r="F82" s="1255">
        <v>0</v>
      </c>
      <c r="G82" s="1004" t="s">
        <v>460</v>
      </c>
      <c r="H82" s="574"/>
      <c r="I82" s="574"/>
      <c r="K82" s="194" t="s">
        <v>131</v>
      </c>
      <c r="L82" s="216"/>
      <c r="M82" s="196" t="s">
        <v>13</v>
      </c>
      <c r="N82" s="197"/>
      <c r="O82" s="198" t="s">
        <v>44</v>
      </c>
      <c r="P82" s="199">
        <f t="shared" si="25"/>
        <v>0</v>
      </c>
      <c r="Q82" s="200">
        <f t="shared" si="25"/>
        <v>0</v>
      </c>
      <c r="R82" s="220"/>
      <c r="S82" s="262">
        <f t="shared" si="26"/>
        <v>0</v>
      </c>
      <c r="T82" s="263">
        <f t="shared" si="27"/>
        <v>0</v>
      </c>
      <c r="U82" s="264"/>
      <c r="V82" s="216"/>
      <c r="W82" s="196" t="s">
        <v>13</v>
      </c>
      <c r="X82" s="197"/>
      <c r="Y82" s="198"/>
      <c r="Z82" s="305">
        <f>Z75-Z80</f>
        <v>80772</v>
      </c>
      <c r="AA82" s="306">
        <f>AA75-AA80</f>
        <v>0</v>
      </c>
      <c r="AB82" s="273"/>
      <c r="AC82" s="274">
        <f>AC75-AC80</f>
        <v>6500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253">
        <v>0</v>
      </c>
      <c r="B83" s="1254">
        <v>0</v>
      </c>
      <c r="C83" s="1254">
        <v>0</v>
      </c>
      <c r="D83" s="1254">
        <v>0</v>
      </c>
      <c r="E83" s="1254">
        <v>0</v>
      </c>
      <c r="F83" s="1255">
        <v>0</v>
      </c>
      <c r="G83" s="1004" t="s">
        <v>575</v>
      </c>
      <c r="H83" s="574"/>
      <c r="I83" s="574"/>
      <c r="K83" s="194" t="s">
        <v>4</v>
      </c>
      <c r="L83" s="173" t="s">
        <v>45</v>
      </c>
      <c r="M83" s="197"/>
      <c r="N83" s="197"/>
      <c r="O83" s="198" t="s">
        <v>46</v>
      </c>
      <c r="P83" s="199">
        <f t="shared" si="25"/>
        <v>0</v>
      </c>
      <c r="Q83" s="200">
        <f t="shared" si="25"/>
        <v>0</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253">
        <v>0</v>
      </c>
      <c r="B84" s="1254">
        <v>0</v>
      </c>
      <c r="C84" s="1254">
        <v>0</v>
      </c>
      <c r="D84" s="1254">
        <v>0</v>
      </c>
      <c r="E84" s="1254">
        <v>0</v>
      </c>
      <c r="F84" s="1255">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253">
        <v>0</v>
      </c>
      <c r="B85" s="1254">
        <v>0</v>
      </c>
      <c r="C85" s="1254">
        <v>0</v>
      </c>
      <c r="D85" s="1254">
        <v>0</v>
      </c>
      <c r="E85" s="1254">
        <v>0</v>
      </c>
      <c r="F85" s="1255">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253">
        <v>39152</v>
      </c>
      <c r="B86" s="1254">
        <v>39152</v>
      </c>
      <c r="C86" s="1254">
        <v>0</v>
      </c>
      <c r="D86" s="1254">
        <v>0</v>
      </c>
      <c r="E86" s="1254">
        <v>0</v>
      </c>
      <c r="F86" s="1255">
        <v>0</v>
      </c>
      <c r="G86" s="1004" t="s">
        <v>1161</v>
      </c>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'Ｈ２２（2010） '!E146</f>
        <v>0</v>
      </c>
    </row>
    <row r="87" spans="1:38" ht="14.45" customHeight="1" x14ac:dyDescent="0.15">
      <c r="A87" s="1253">
        <v>39152</v>
      </c>
      <c r="B87" s="1254">
        <v>39152</v>
      </c>
      <c r="C87" s="1254">
        <v>0</v>
      </c>
      <c r="D87" s="1254">
        <v>0</v>
      </c>
      <c r="E87" s="1254">
        <v>0</v>
      </c>
      <c r="F87" s="1255">
        <v>0</v>
      </c>
      <c r="G87" s="1004" t="s">
        <v>578</v>
      </c>
      <c r="H87" s="574"/>
      <c r="I87" s="574"/>
      <c r="K87" s="194"/>
      <c r="L87" s="173"/>
      <c r="M87" s="196" t="s">
        <v>47</v>
      </c>
      <c r="N87" s="197"/>
      <c r="O87" s="198" t="s">
        <v>48</v>
      </c>
      <c r="P87" s="199">
        <f t="shared" ref="P87:Q97" si="28">+A87</f>
        <v>39152</v>
      </c>
      <c r="Q87" s="200">
        <f t="shared" si="28"/>
        <v>39152</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253">
        <v>0</v>
      </c>
      <c r="B88" s="1254">
        <v>0</v>
      </c>
      <c r="C88" s="1254">
        <v>0</v>
      </c>
      <c r="D88" s="1254">
        <v>0</v>
      </c>
      <c r="E88" s="1254">
        <v>0</v>
      </c>
      <c r="F88" s="1255">
        <v>0</v>
      </c>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'Ｈ２２（2010） '!E148</f>
        <v>0</v>
      </c>
    </row>
    <row r="89" spans="1:38" ht="14.45" customHeight="1" x14ac:dyDescent="0.15">
      <c r="A89" s="1253">
        <v>0</v>
      </c>
      <c r="B89" s="1254">
        <v>0</v>
      </c>
      <c r="C89" s="1254">
        <v>0</v>
      </c>
      <c r="D89" s="1254">
        <v>0</v>
      </c>
      <c r="E89" s="1254">
        <v>0</v>
      </c>
      <c r="F89" s="1255">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'Ｈ２２（2010） '!E149</f>
        <v>0</v>
      </c>
    </row>
    <row r="90" spans="1:38" ht="14.45" customHeight="1" x14ac:dyDescent="0.15">
      <c r="A90" s="1253">
        <v>0</v>
      </c>
      <c r="B90" s="1254">
        <v>0</v>
      </c>
      <c r="C90" s="1254">
        <v>0</v>
      </c>
      <c r="D90" s="1254">
        <v>0</v>
      </c>
      <c r="E90" s="1254">
        <v>0</v>
      </c>
      <c r="F90" s="1255">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253">
        <v>0</v>
      </c>
      <c r="B91" s="1254">
        <v>0</v>
      </c>
      <c r="C91" s="1254">
        <v>0</v>
      </c>
      <c r="D91" s="1254">
        <v>0</v>
      </c>
      <c r="E91" s="1254">
        <v>0</v>
      </c>
      <c r="F91" s="1255">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253">
        <v>0</v>
      </c>
      <c r="B92" s="1254">
        <v>0</v>
      </c>
      <c r="C92" s="1254">
        <v>0</v>
      </c>
      <c r="D92" s="1254">
        <v>0</v>
      </c>
      <c r="E92" s="1254">
        <v>0</v>
      </c>
      <c r="F92" s="1255">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'Ｈ２２（2010） '!E150</f>
        <v>0</v>
      </c>
    </row>
    <row r="93" spans="1:38" ht="14.45" customHeight="1" x14ac:dyDescent="0.15">
      <c r="A93" s="1253">
        <v>0</v>
      </c>
      <c r="B93" s="1254">
        <v>0</v>
      </c>
      <c r="C93" s="1254">
        <v>0</v>
      </c>
      <c r="D93" s="1254">
        <v>0</v>
      </c>
      <c r="E93" s="1254">
        <v>0</v>
      </c>
      <c r="F93" s="1255">
        <v>0</v>
      </c>
      <c r="G93" s="1004" t="s">
        <v>587</v>
      </c>
      <c r="H93" s="574"/>
      <c r="I93" s="574"/>
      <c r="K93" s="194"/>
      <c r="L93" s="195"/>
      <c r="M93" s="173" t="s">
        <v>60</v>
      </c>
      <c r="N93" s="197"/>
      <c r="O93" s="198" t="s">
        <v>61</v>
      </c>
      <c r="P93" s="199">
        <f t="shared" si="28"/>
        <v>0</v>
      </c>
      <c r="Q93" s="200">
        <f t="shared" si="28"/>
        <v>0</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'Ｈ２２（2010） '!E151</f>
        <v>0</v>
      </c>
    </row>
    <row r="94" spans="1:38" ht="14.45" customHeight="1" x14ac:dyDescent="0.15">
      <c r="A94" s="1253">
        <v>0</v>
      </c>
      <c r="B94" s="1254">
        <v>0</v>
      </c>
      <c r="C94" s="1254">
        <v>0</v>
      </c>
      <c r="D94" s="1254">
        <v>0</v>
      </c>
      <c r="E94" s="1254">
        <v>0</v>
      </c>
      <c r="F94" s="1255">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'Ｈ２２（2010） '!E152</f>
        <v>0</v>
      </c>
    </row>
    <row r="95" spans="1:38" ht="14.45" customHeight="1" x14ac:dyDescent="0.15">
      <c r="A95" s="1253">
        <v>0</v>
      </c>
      <c r="B95" s="1254">
        <v>0</v>
      </c>
      <c r="C95" s="1254">
        <v>0</v>
      </c>
      <c r="D95" s="1254">
        <v>0</v>
      </c>
      <c r="E95" s="1254">
        <v>0</v>
      </c>
      <c r="F95" s="1255">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'Ｈ２２（2010） '!E153</f>
        <v>0</v>
      </c>
    </row>
    <row r="96" spans="1:38" ht="14.45" customHeight="1" x14ac:dyDescent="0.15">
      <c r="A96" s="1253">
        <v>0</v>
      </c>
      <c r="B96" s="1254">
        <v>0</v>
      </c>
      <c r="C96" s="1254">
        <v>0</v>
      </c>
      <c r="D96" s="1254">
        <v>0</v>
      </c>
      <c r="E96" s="1254">
        <v>0</v>
      </c>
      <c r="F96" s="1255">
        <v>0</v>
      </c>
      <c r="G96" s="1004" t="s">
        <v>592</v>
      </c>
      <c r="H96" s="574"/>
      <c r="I96" s="574"/>
      <c r="K96" s="194" t="s">
        <v>38</v>
      </c>
      <c r="L96" s="195"/>
      <c r="M96" s="195"/>
      <c r="N96" s="196" t="s">
        <v>66</v>
      </c>
      <c r="O96" s="198" t="s">
        <v>67</v>
      </c>
      <c r="P96" s="199">
        <f t="shared" si="28"/>
        <v>0</v>
      </c>
      <c r="Q96" s="200">
        <f t="shared" si="28"/>
        <v>0</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'Ｈ２２（2010） '!E154</f>
        <v>0</v>
      </c>
    </row>
    <row r="97" spans="1:38" ht="14.45" customHeight="1" x14ac:dyDescent="0.15">
      <c r="A97" s="1253">
        <v>0</v>
      </c>
      <c r="B97" s="1254">
        <v>0</v>
      </c>
      <c r="C97" s="1254">
        <v>0</v>
      </c>
      <c r="D97" s="1254">
        <v>0</v>
      </c>
      <c r="E97" s="1254">
        <v>0</v>
      </c>
      <c r="F97" s="1255">
        <v>0</v>
      </c>
      <c r="G97" s="1004" t="s">
        <v>594</v>
      </c>
      <c r="H97" s="574"/>
      <c r="I97" s="574"/>
      <c r="K97" s="194"/>
      <c r="L97" s="195"/>
      <c r="M97" s="195"/>
      <c r="N97" s="196" t="s">
        <v>150</v>
      </c>
      <c r="O97" s="198" t="s">
        <v>69</v>
      </c>
      <c r="P97" s="199">
        <f t="shared" si="28"/>
        <v>0</v>
      </c>
      <c r="Q97" s="200">
        <f t="shared" si="28"/>
        <v>0</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253">
        <v>0</v>
      </c>
      <c r="B98" s="1254">
        <v>0</v>
      </c>
      <c r="C98" s="1254">
        <v>0</v>
      </c>
      <c r="D98" s="1254">
        <v>0</v>
      </c>
      <c r="E98" s="1254">
        <v>0</v>
      </c>
      <c r="F98" s="1255">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'Ｈ２２（2010） '!E155</f>
        <v>0</v>
      </c>
    </row>
    <row r="99" spans="1:38" ht="14.45" customHeight="1" x14ac:dyDescent="0.15">
      <c r="A99" s="1253">
        <v>0</v>
      </c>
      <c r="B99" s="1254">
        <v>0</v>
      </c>
      <c r="C99" s="1254">
        <v>0</v>
      </c>
      <c r="D99" s="1254">
        <v>0</v>
      </c>
      <c r="E99" s="1254">
        <v>0</v>
      </c>
      <c r="F99" s="1255">
        <v>0</v>
      </c>
      <c r="G99" s="1004" t="s">
        <v>598</v>
      </c>
      <c r="H99" s="574"/>
      <c r="I99" s="574"/>
      <c r="K99" s="222" t="s">
        <v>134</v>
      </c>
      <c r="L99" s="195"/>
      <c r="M99" s="196" t="s">
        <v>70</v>
      </c>
      <c r="N99" s="197"/>
      <c r="O99" s="198" t="s">
        <v>71</v>
      </c>
      <c r="P99" s="199">
        <f t="shared" ref="P99:Q103" si="35">+A98</f>
        <v>0</v>
      </c>
      <c r="Q99" s="200">
        <f t="shared" si="35"/>
        <v>0</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'Ｈ２２（2010） '!E156</f>
        <v>0</v>
      </c>
    </row>
    <row r="100" spans="1:38" ht="14.45" customHeight="1" x14ac:dyDescent="0.15">
      <c r="A100" s="1253">
        <v>0</v>
      </c>
      <c r="B100" s="1254">
        <v>0</v>
      </c>
      <c r="C100" s="1254">
        <v>0</v>
      </c>
      <c r="D100" s="1254">
        <v>0</v>
      </c>
      <c r="E100" s="1254">
        <v>0</v>
      </c>
      <c r="F100" s="1255">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253">
        <v>0</v>
      </c>
      <c r="B101" s="1254">
        <v>0</v>
      </c>
      <c r="C101" s="1254">
        <v>0</v>
      </c>
      <c r="D101" s="1254">
        <v>0</v>
      </c>
      <c r="E101" s="1254">
        <v>0</v>
      </c>
      <c r="F101" s="1255">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'Ｈ２２（2010） '!E157</f>
        <v>0</v>
      </c>
    </row>
    <row r="102" spans="1:38" ht="14.45" customHeight="1" x14ac:dyDescent="0.15">
      <c r="A102" s="1253">
        <v>0</v>
      </c>
      <c r="B102" s="1254">
        <v>0</v>
      </c>
      <c r="C102" s="1254">
        <v>0</v>
      </c>
      <c r="D102" s="1254">
        <v>0</v>
      </c>
      <c r="E102" s="1254">
        <v>0</v>
      </c>
      <c r="F102" s="1255">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253">
        <v>40806</v>
      </c>
      <c r="B103" s="1254">
        <v>40806</v>
      </c>
      <c r="C103" s="1254">
        <v>0</v>
      </c>
      <c r="D103" s="1254">
        <v>0</v>
      </c>
      <c r="E103" s="1254">
        <v>0</v>
      </c>
      <c r="F103" s="1255">
        <v>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253">
        <v>0</v>
      </c>
      <c r="B104" s="1254">
        <v>0</v>
      </c>
      <c r="C104" s="1254">
        <v>0</v>
      </c>
      <c r="D104" s="1254">
        <v>0</v>
      </c>
      <c r="E104" s="1254">
        <v>0</v>
      </c>
      <c r="F104" s="1255">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'Ｈ２２（2010） '!E158</f>
        <v>0</v>
      </c>
    </row>
    <row r="105" spans="1:38" ht="14.45" customHeight="1" x14ac:dyDescent="0.15">
      <c r="A105" s="1253">
        <v>18662</v>
      </c>
      <c r="B105" s="1254">
        <v>18662</v>
      </c>
      <c r="C105" s="1254">
        <v>0</v>
      </c>
      <c r="D105" s="1254">
        <v>0</v>
      </c>
      <c r="E105" s="1254">
        <v>0</v>
      </c>
      <c r="F105" s="1255">
        <v>0</v>
      </c>
      <c r="G105" s="1004" t="s">
        <v>461</v>
      </c>
      <c r="H105" s="574"/>
      <c r="I105" s="574"/>
      <c r="K105" s="194"/>
      <c r="L105" s="169"/>
      <c r="M105" s="196" t="s">
        <v>88</v>
      </c>
      <c r="N105" s="197"/>
      <c r="O105" s="198" t="s">
        <v>109</v>
      </c>
      <c r="P105" s="199">
        <f t="shared" ref="P105:Q114" si="37">+A104</f>
        <v>0</v>
      </c>
      <c r="Q105" s="200">
        <f t="shared" si="37"/>
        <v>0</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'Ｈ２２（2010） '!E159</f>
        <v>0</v>
      </c>
    </row>
    <row r="106" spans="1:38" ht="14.45" customHeight="1" x14ac:dyDescent="0.15">
      <c r="A106" s="1253">
        <v>0</v>
      </c>
      <c r="B106" s="1254">
        <v>0</v>
      </c>
      <c r="C106" s="1254">
        <v>0</v>
      </c>
      <c r="D106" s="1254">
        <v>0</v>
      </c>
      <c r="E106" s="1254">
        <v>0</v>
      </c>
      <c r="F106" s="1255">
        <v>0</v>
      </c>
      <c r="G106" s="1004" t="s">
        <v>605</v>
      </c>
      <c r="H106" s="574"/>
      <c r="I106" s="574"/>
      <c r="K106" s="194"/>
      <c r="L106" s="176" t="s">
        <v>91</v>
      </c>
      <c r="M106" s="196" t="s">
        <v>89</v>
      </c>
      <c r="N106" s="197"/>
      <c r="O106" s="198" t="s">
        <v>110</v>
      </c>
      <c r="P106" s="199">
        <f t="shared" si="37"/>
        <v>18662</v>
      </c>
      <c r="Q106" s="200">
        <f t="shared" si="37"/>
        <v>18662</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253">
        <v>0</v>
      </c>
      <c r="B107" s="1254">
        <v>0</v>
      </c>
      <c r="C107" s="1254">
        <v>0</v>
      </c>
      <c r="D107" s="1254">
        <v>0</v>
      </c>
      <c r="E107" s="1254">
        <v>0</v>
      </c>
      <c r="F107" s="1255">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'Ｈ２２（2010） '!E160</f>
        <v>0</v>
      </c>
    </row>
    <row r="108" spans="1:38" ht="14.45" customHeight="1" x14ac:dyDescent="0.15">
      <c r="A108" s="1253">
        <v>0</v>
      </c>
      <c r="B108" s="1254">
        <v>0</v>
      </c>
      <c r="C108" s="1254">
        <v>0</v>
      </c>
      <c r="D108" s="1254">
        <v>0</v>
      </c>
      <c r="E108" s="1254">
        <v>0</v>
      </c>
      <c r="F108" s="1255">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253">
        <v>0</v>
      </c>
      <c r="B109" s="1254">
        <v>0</v>
      </c>
      <c r="C109" s="1254">
        <v>0</v>
      </c>
      <c r="D109" s="1254">
        <v>0</v>
      </c>
      <c r="E109" s="1254">
        <v>0</v>
      </c>
      <c r="F109" s="1255">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253">
        <v>0</v>
      </c>
      <c r="B110" s="1254">
        <v>0</v>
      </c>
      <c r="C110" s="1254">
        <v>0</v>
      </c>
      <c r="D110" s="1254">
        <v>0</v>
      </c>
      <c r="E110" s="1254">
        <v>0</v>
      </c>
      <c r="F110" s="1255">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253">
        <v>0</v>
      </c>
      <c r="B111" s="1254">
        <v>0</v>
      </c>
      <c r="C111" s="1254">
        <v>0</v>
      </c>
      <c r="D111" s="1254">
        <v>0</v>
      </c>
      <c r="E111" s="1254">
        <v>0</v>
      </c>
      <c r="F111" s="1255">
        <v>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253">
        <v>22144</v>
      </c>
      <c r="B112" s="1254">
        <v>22144</v>
      </c>
      <c r="C112" s="1254">
        <v>0</v>
      </c>
      <c r="D112" s="1254">
        <v>0</v>
      </c>
      <c r="E112" s="1254">
        <v>0</v>
      </c>
      <c r="F112" s="1255">
        <v>0</v>
      </c>
      <c r="G112" s="1004" t="s">
        <v>612</v>
      </c>
      <c r="H112" s="574"/>
      <c r="I112" s="574"/>
      <c r="K112" s="194"/>
      <c r="L112" s="176" t="s">
        <v>41</v>
      </c>
      <c r="M112" s="196" t="s">
        <v>108</v>
      </c>
      <c r="N112" s="197"/>
      <c r="O112" s="198" t="s">
        <v>116</v>
      </c>
      <c r="P112" s="199">
        <f t="shared" si="37"/>
        <v>0</v>
      </c>
      <c r="Q112" s="200">
        <f t="shared" si="37"/>
        <v>0</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256">
        <v>0</v>
      </c>
      <c r="B113" s="1257">
        <v>0</v>
      </c>
      <c r="C113" s="1257">
        <v>0</v>
      </c>
      <c r="D113" s="1257">
        <v>0</v>
      </c>
      <c r="E113" s="1257">
        <v>0</v>
      </c>
      <c r="F113" s="1258">
        <v>0</v>
      </c>
      <c r="G113" s="1004" t="s">
        <v>613</v>
      </c>
      <c r="H113" s="574"/>
      <c r="I113" s="574"/>
      <c r="K113" s="194"/>
      <c r="L113" s="216"/>
      <c r="M113" s="196" t="s">
        <v>13</v>
      </c>
      <c r="N113" s="197"/>
      <c r="O113" s="198" t="s">
        <v>117</v>
      </c>
      <c r="P113" s="199">
        <f t="shared" si="37"/>
        <v>22144</v>
      </c>
      <c r="Q113" s="200">
        <f t="shared" si="37"/>
        <v>22144</v>
      </c>
      <c r="R113" s="220"/>
      <c r="S113" s="262">
        <f t="shared" si="38"/>
        <v>0</v>
      </c>
      <c r="T113" s="263">
        <f t="shared" si="39"/>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'Ｈ２２（2010） '!E161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201988</v>
      </c>
      <c r="Q115" s="316">
        <f>SUM(Q62:Q114)-Q63-Q64-Q66-Q67-Q69-Q70-Q71-Q84-Q85-Q86-Q94-Q95-Q96-Q97-Q98-Q103-Q104</f>
        <v>201988</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236737</v>
      </c>
      <c r="AA115" s="321">
        <f>AA64+AA67+AA73+AA74+AA75+AA86+AA88+AA89+AA92+AA93+AA99+AA101+AA104+AA105+AA114</f>
        <v>0</v>
      </c>
      <c r="AB115" s="322"/>
      <c r="AC115" s="323">
        <f>AC64+AC67+AC73+AC74+AC75+AC86+AC88+AC89+AC92+AC93+AC99+AC101+AC104+AC105+AC114</f>
        <v>6500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1093">
        <f>AL64+AL67+AL73+AL74+AL75+AL86+AL88+AL89+AL92+AL93+AL99+AL101+AL104+AL105+AL114</f>
        <v>0</v>
      </c>
    </row>
    <row r="116" spans="1:38" ht="14.45" customHeight="1" thickTop="1" x14ac:dyDescent="0.15">
      <c r="A116" s="1001">
        <v>236737</v>
      </c>
      <c r="B116" s="1002">
        <v>0</v>
      </c>
      <c r="C116" s="1002">
        <v>0</v>
      </c>
      <c r="D116" s="1002">
        <v>0</v>
      </c>
      <c r="E116" s="1003">
        <v>6500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v>0</v>
      </c>
      <c r="B117" s="1205">
        <v>0</v>
      </c>
      <c r="C117" s="1205">
        <v>0</v>
      </c>
      <c r="D117" s="1205">
        <v>0</v>
      </c>
      <c r="E117" s="1206">
        <v>0</v>
      </c>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v>0</v>
      </c>
      <c r="B118" s="1205">
        <v>0</v>
      </c>
      <c r="C118" s="1205">
        <v>0</v>
      </c>
      <c r="D118" s="1205">
        <v>0</v>
      </c>
      <c r="E118" s="1206">
        <v>0</v>
      </c>
      <c r="F118" s="875" t="s">
        <v>1153</v>
      </c>
      <c r="G118" s="1174"/>
      <c r="H118" s="1174"/>
      <c r="I118" s="1174"/>
      <c r="K118" s="159" t="s">
        <v>726</v>
      </c>
      <c r="L118" s="334"/>
      <c r="M118" s="334"/>
      <c r="N118" s="334"/>
      <c r="O118" s="335"/>
      <c r="P118" s="336"/>
      <c r="Q118" s="336"/>
      <c r="R118" s="1080" t="s">
        <v>1181</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v>0</v>
      </c>
      <c r="B119" s="1205">
        <v>0</v>
      </c>
      <c r="C119" s="1205">
        <v>0</v>
      </c>
      <c r="D119" s="1205">
        <v>0</v>
      </c>
      <c r="E119" s="1206">
        <v>0</v>
      </c>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v>0</v>
      </c>
      <c r="B120" s="1205">
        <v>0</v>
      </c>
      <c r="C120" s="1205">
        <v>0</v>
      </c>
      <c r="D120" s="1205">
        <v>0</v>
      </c>
      <c r="E120" s="1206">
        <v>0</v>
      </c>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04">
        <v>183366</v>
      </c>
      <c r="B121" s="1205">
        <v>0</v>
      </c>
      <c r="C121" s="1205">
        <v>0</v>
      </c>
      <c r="D121" s="1205">
        <v>0</v>
      </c>
      <c r="E121" s="1206">
        <v>6500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4">
        <v>102594</v>
      </c>
      <c r="B122" s="1205">
        <v>0</v>
      </c>
      <c r="C122" s="1205">
        <v>0</v>
      </c>
      <c r="D122" s="1205">
        <v>0</v>
      </c>
      <c r="E122" s="1206">
        <v>0</v>
      </c>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204">
        <v>0</v>
      </c>
      <c r="B123" s="1205">
        <v>0</v>
      </c>
      <c r="C123" s="1205">
        <v>0</v>
      </c>
      <c r="D123" s="1205">
        <v>0</v>
      </c>
      <c r="E123" s="1206">
        <v>0</v>
      </c>
      <c r="F123" s="875" t="s">
        <v>1158</v>
      </c>
      <c r="K123" s="183"/>
      <c r="L123" s="184" t="s">
        <v>8</v>
      </c>
      <c r="M123" s="185"/>
      <c r="N123" s="185"/>
      <c r="O123" s="186"/>
      <c r="P123" s="360">
        <f t="shared" ref="P123:T138" si="40">P8+P62</f>
        <v>194160</v>
      </c>
      <c r="Q123" s="254">
        <f t="shared" si="40"/>
        <v>194160</v>
      </c>
      <c r="R123" s="254">
        <f t="shared" si="40"/>
        <v>0</v>
      </c>
      <c r="S123" s="329">
        <f t="shared" si="40"/>
        <v>85000</v>
      </c>
      <c r="T123" s="361">
        <f t="shared" si="40"/>
        <v>0</v>
      </c>
      <c r="U123" s="190"/>
      <c r="V123" s="184" t="s">
        <v>8</v>
      </c>
      <c r="W123" s="185"/>
      <c r="X123" s="185"/>
      <c r="Y123" s="186"/>
      <c r="Z123" s="362">
        <f t="shared" ref="Z123:AC126" si="41">Z8</f>
        <v>0</v>
      </c>
      <c r="AA123" s="363">
        <f t="shared" si="41"/>
        <v>0</v>
      </c>
      <c r="AB123" s="549">
        <f t="shared" si="41"/>
        <v>0</v>
      </c>
      <c r="AC123" s="364">
        <f t="shared" si="41"/>
        <v>0</v>
      </c>
      <c r="AD123" s="371"/>
      <c r="AE123" s="183"/>
      <c r="AF123" s="184" t="s">
        <v>8</v>
      </c>
      <c r="AG123" s="185"/>
      <c r="AH123" s="185"/>
      <c r="AI123" s="360">
        <f t="shared" ref="AI123:AI176" si="42">Q123-Z123</f>
        <v>194160</v>
      </c>
      <c r="AJ123" s="254">
        <f>SUM(AJ124:AJ125)</f>
        <v>0</v>
      </c>
      <c r="AK123" s="365">
        <f>SUM(AK124:AK125)</f>
        <v>85000</v>
      </c>
    </row>
    <row r="124" spans="1:38" ht="14.45" customHeight="1" x14ac:dyDescent="0.15">
      <c r="A124" s="1204">
        <v>0</v>
      </c>
      <c r="B124" s="1205">
        <v>0</v>
      </c>
      <c r="C124" s="1205">
        <v>0</v>
      </c>
      <c r="D124" s="1205">
        <v>0</v>
      </c>
      <c r="E124" s="1206">
        <v>0</v>
      </c>
      <c r="F124" s="875" t="s">
        <v>1159</v>
      </c>
      <c r="K124" s="194"/>
      <c r="L124" s="195"/>
      <c r="M124" s="196" t="s">
        <v>146</v>
      </c>
      <c r="N124" s="197"/>
      <c r="O124" s="198"/>
      <c r="P124" s="219">
        <f t="shared" si="40"/>
        <v>0</v>
      </c>
      <c r="Q124" s="220">
        <f t="shared" si="40"/>
        <v>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0</v>
      </c>
      <c r="AJ124" s="220">
        <f>IF($P124-$Z124=0,0,ROUND((R124-AA124)*$AI124/($P124-$Z124),0))</f>
        <v>0</v>
      </c>
      <c r="AK124" s="366">
        <f>IF(P124-Z124=0,0,ROUND((S124-AB124)*AI124/(P124-Z124),0))</f>
        <v>0</v>
      </c>
    </row>
    <row r="125" spans="1:38" ht="14.45" customHeight="1" x14ac:dyDescent="0.15">
      <c r="A125" s="1204">
        <v>0</v>
      </c>
      <c r="B125" s="1205">
        <v>0</v>
      </c>
      <c r="C125" s="1205">
        <v>0</v>
      </c>
      <c r="D125" s="1205">
        <v>0</v>
      </c>
      <c r="E125" s="1206">
        <v>0</v>
      </c>
      <c r="F125" s="875" t="s">
        <v>559</v>
      </c>
      <c r="K125" s="194"/>
      <c r="L125" s="195"/>
      <c r="M125" s="196" t="s">
        <v>13</v>
      </c>
      <c r="N125" s="167"/>
      <c r="O125" s="207"/>
      <c r="P125" s="219">
        <f t="shared" si="40"/>
        <v>194160</v>
      </c>
      <c r="Q125" s="220">
        <f t="shared" si="40"/>
        <v>194160</v>
      </c>
      <c r="R125" s="220">
        <f t="shared" si="40"/>
        <v>0</v>
      </c>
      <c r="S125" s="221">
        <f t="shared" si="40"/>
        <v>85000</v>
      </c>
      <c r="T125" s="270">
        <f t="shared" si="40"/>
        <v>0</v>
      </c>
      <c r="U125" s="202"/>
      <c r="V125" s="195"/>
      <c r="W125" s="196" t="s">
        <v>13</v>
      </c>
      <c r="X125" s="167"/>
      <c r="Y125" s="207"/>
      <c r="Z125" s="219">
        <f t="shared" si="41"/>
        <v>0</v>
      </c>
      <c r="AA125" s="220">
        <f t="shared" si="41"/>
        <v>0</v>
      </c>
      <c r="AB125" s="292">
        <f t="shared" si="41"/>
        <v>0</v>
      </c>
      <c r="AC125" s="366">
        <f t="shared" si="41"/>
        <v>0</v>
      </c>
      <c r="AD125" s="371"/>
      <c r="AE125" s="194"/>
      <c r="AF125" s="195"/>
      <c r="AG125" s="196" t="s">
        <v>13</v>
      </c>
      <c r="AH125" s="167"/>
      <c r="AI125" s="219">
        <f t="shared" si="42"/>
        <v>194160</v>
      </c>
      <c r="AJ125" s="220">
        <f>IF($P125-$Z125=0,0,ROUND((R125-AA125)*$AI125/($P125-$Z125),0))</f>
        <v>0</v>
      </c>
      <c r="AK125" s="366">
        <f>IF(P125-Z125=0,0,ROUND((S125-AB125)*AI125/(P125-Z125),0))</f>
        <v>85000</v>
      </c>
    </row>
    <row r="126" spans="1:38" ht="14.45" customHeight="1" x14ac:dyDescent="0.15">
      <c r="A126" s="1204">
        <v>0</v>
      </c>
      <c r="B126" s="1205">
        <v>0</v>
      </c>
      <c r="C126" s="1205">
        <v>0</v>
      </c>
      <c r="D126" s="1205">
        <v>0</v>
      </c>
      <c r="E126" s="1206">
        <v>0</v>
      </c>
      <c r="F126" s="875" t="s">
        <v>560</v>
      </c>
      <c r="K126" s="194" t="s">
        <v>4</v>
      </c>
      <c r="L126" s="173" t="s">
        <v>14</v>
      </c>
      <c r="M126" s="170"/>
      <c r="N126" s="170"/>
      <c r="O126" s="211"/>
      <c r="P126" s="219">
        <f t="shared" si="40"/>
        <v>3360</v>
      </c>
      <c r="Q126" s="220">
        <f t="shared" si="40"/>
        <v>3360</v>
      </c>
      <c r="R126" s="220">
        <f t="shared" si="40"/>
        <v>3360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3360</v>
      </c>
      <c r="AJ126" s="220">
        <f>SUM(AJ127:AJ128)</f>
        <v>3360</v>
      </c>
      <c r="AK126" s="366">
        <f>SUM(AK127:AK128)</f>
        <v>0</v>
      </c>
    </row>
    <row r="127" spans="1:38" ht="14.45" customHeight="1" x14ac:dyDescent="0.15">
      <c r="A127" s="1204">
        <v>0</v>
      </c>
      <c r="B127" s="1205">
        <v>0</v>
      </c>
      <c r="C127" s="1205">
        <v>0</v>
      </c>
      <c r="D127" s="1205">
        <v>0</v>
      </c>
      <c r="E127" s="1206">
        <v>0</v>
      </c>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204">
        <v>0</v>
      </c>
      <c r="B128" s="1205">
        <v>0</v>
      </c>
      <c r="C128" s="1205">
        <v>0</v>
      </c>
      <c r="D128" s="1205">
        <v>0</v>
      </c>
      <c r="E128" s="1206">
        <v>0</v>
      </c>
      <c r="F128" s="875" t="s">
        <v>1160</v>
      </c>
      <c r="K128" s="194"/>
      <c r="L128" s="216"/>
      <c r="M128" s="196" t="s">
        <v>13</v>
      </c>
      <c r="N128" s="217"/>
      <c r="O128" s="218"/>
      <c r="P128" s="219">
        <f t="shared" si="40"/>
        <v>3360</v>
      </c>
      <c r="Q128" s="220">
        <f t="shared" si="40"/>
        <v>3360</v>
      </c>
      <c r="R128" s="220">
        <f t="shared" si="40"/>
        <v>3360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3360</v>
      </c>
      <c r="AJ128" s="220">
        <f>IF($P128-$Z128=0,0,ROUND((R128-AA128)*$AI128/($P128-$Z128),0))</f>
        <v>3360</v>
      </c>
      <c r="AK128" s="366">
        <f>IF(P128-Z128=0,0,ROUND((S128-AB128)*AI128/(P128-Z128),0))</f>
        <v>0</v>
      </c>
    </row>
    <row r="129" spans="1:37" ht="14.45" customHeight="1" x14ac:dyDescent="0.15">
      <c r="A129" s="1204">
        <v>0</v>
      </c>
      <c r="B129" s="1205">
        <v>0</v>
      </c>
      <c r="C129" s="1205">
        <v>0</v>
      </c>
      <c r="D129" s="1205">
        <v>0</v>
      </c>
      <c r="E129" s="1206">
        <v>0</v>
      </c>
      <c r="F129" s="875" t="s">
        <v>562</v>
      </c>
      <c r="K129" s="194" t="s">
        <v>4</v>
      </c>
      <c r="L129" s="169"/>
      <c r="M129" s="195" t="s">
        <v>94</v>
      </c>
      <c r="N129" s="197"/>
      <c r="O129" s="198"/>
      <c r="P129" s="219">
        <f t="shared" si="40"/>
        <v>2027</v>
      </c>
      <c r="Q129" s="220">
        <f t="shared" si="40"/>
        <v>2027</v>
      </c>
      <c r="R129" s="220">
        <f t="shared" si="40"/>
        <v>969</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2027</v>
      </c>
      <c r="AJ129" s="220">
        <f>SUM(AJ130:AJ132)</f>
        <v>969</v>
      </c>
      <c r="AK129" s="366">
        <f>SUM(AK130:AK132)</f>
        <v>0</v>
      </c>
    </row>
    <row r="130" spans="1:37" ht="14.45" customHeight="1" x14ac:dyDescent="0.15">
      <c r="A130" s="1204">
        <v>0</v>
      </c>
      <c r="B130" s="1205">
        <v>0</v>
      </c>
      <c r="C130" s="1205">
        <v>0</v>
      </c>
      <c r="D130" s="1205">
        <v>0</v>
      </c>
      <c r="E130" s="1206">
        <v>0</v>
      </c>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204">
        <v>0</v>
      </c>
      <c r="B131" s="1205">
        <v>0</v>
      </c>
      <c r="C131" s="1205">
        <v>0</v>
      </c>
      <c r="D131" s="1205">
        <v>0</v>
      </c>
      <c r="E131" s="1206">
        <v>0</v>
      </c>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204">
        <v>0</v>
      </c>
      <c r="B132" s="1205">
        <v>0</v>
      </c>
      <c r="C132" s="1205">
        <v>0</v>
      </c>
      <c r="D132" s="1205">
        <v>0</v>
      </c>
      <c r="E132" s="1206">
        <v>0</v>
      </c>
      <c r="F132" s="875" t="s">
        <v>569</v>
      </c>
      <c r="K132" s="194"/>
      <c r="L132" s="176" t="s">
        <v>41</v>
      </c>
      <c r="M132" s="216"/>
      <c r="N132" s="196" t="s">
        <v>13</v>
      </c>
      <c r="O132" s="198"/>
      <c r="P132" s="219">
        <f t="shared" si="40"/>
        <v>2027</v>
      </c>
      <c r="Q132" s="220">
        <f t="shared" si="40"/>
        <v>2027</v>
      </c>
      <c r="R132" s="220">
        <f t="shared" si="40"/>
        <v>969</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2027</v>
      </c>
      <c r="AJ132" s="220">
        <f t="shared" si="44"/>
        <v>969</v>
      </c>
      <c r="AK132" s="366">
        <f t="shared" si="45"/>
        <v>0</v>
      </c>
    </row>
    <row r="133" spans="1:37" ht="14.45" customHeight="1" x14ac:dyDescent="0.15">
      <c r="A133" s="1204">
        <v>0</v>
      </c>
      <c r="B133" s="1205">
        <v>0</v>
      </c>
      <c r="C133" s="1205">
        <v>0</v>
      </c>
      <c r="D133" s="1205">
        <v>0</v>
      </c>
      <c r="E133" s="1206">
        <v>0</v>
      </c>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204">
        <v>0</v>
      </c>
      <c r="B134" s="1205">
        <v>0</v>
      </c>
      <c r="C134" s="1205">
        <v>0</v>
      </c>
      <c r="D134" s="1205">
        <v>0</v>
      </c>
      <c r="E134" s="1206">
        <v>0</v>
      </c>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204">
        <v>0</v>
      </c>
      <c r="B135" s="1205">
        <v>0</v>
      </c>
      <c r="C135" s="1205">
        <v>0</v>
      </c>
      <c r="D135" s="1205">
        <v>0</v>
      </c>
      <c r="E135" s="1206">
        <v>0</v>
      </c>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v>53371</v>
      </c>
      <c r="B136" s="1006">
        <v>0</v>
      </c>
      <c r="C136" s="1006">
        <v>0</v>
      </c>
      <c r="D136" s="1006">
        <v>0</v>
      </c>
      <c r="E136" s="1007">
        <v>0</v>
      </c>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204">
        <v>0</v>
      </c>
      <c r="B137" s="1205">
        <v>0</v>
      </c>
      <c r="C137" s="1205">
        <v>0</v>
      </c>
      <c r="D137" s="1205">
        <v>0</v>
      </c>
      <c r="E137" s="1206">
        <v>0</v>
      </c>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 t="shared" si="47"/>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204">
        <v>0</v>
      </c>
      <c r="B138" s="1205">
        <v>0</v>
      </c>
      <c r="C138" s="1205">
        <v>0</v>
      </c>
      <c r="D138" s="1205">
        <v>0</v>
      </c>
      <c r="E138" s="1206">
        <v>0</v>
      </c>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204">
        <v>0</v>
      </c>
      <c r="B139" s="1205">
        <v>0</v>
      </c>
      <c r="C139" s="1205">
        <v>0</v>
      </c>
      <c r="D139" s="1205">
        <v>0</v>
      </c>
      <c r="E139" s="1206">
        <v>0</v>
      </c>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204">
        <v>0</v>
      </c>
      <c r="B140" s="1205">
        <v>0</v>
      </c>
      <c r="C140" s="1205">
        <v>0</v>
      </c>
      <c r="D140" s="1205">
        <v>0</v>
      </c>
      <c r="E140" s="1206">
        <v>0</v>
      </c>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204">
        <v>0</v>
      </c>
      <c r="B141" s="1205">
        <v>0</v>
      </c>
      <c r="C141" s="1205">
        <v>0</v>
      </c>
      <c r="D141" s="1205">
        <v>0</v>
      </c>
      <c r="E141" s="1206">
        <v>0</v>
      </c>
      <c r="F141" s="875" t="s">
        <v>578</v>
      </c>
      <c r="K141" s="194"/>
      <c r="L141" s="195" t="s">
        <v>38</v>
      </c>
      <c r="M141" s="196" t="s">
        <v>149</v>
      </c>
      <c r="N141" s="197"/>
      <c r="O141" s="198"/>
      <c r="P141" s="219">
        <f t="shared" si="48"/>
        <v>24481</v>
      </c>
      <c r="Q141" s="220">
        <f t="shared" si="48"/>
        <v>24481</v>
      </c>
      <c r="R141" s="220">
        <f t="shared" si="48"/>
        <v>0</v>
      </c>
      <c r="S141" s="221">
        <f t="shared" si="48"/>
        <v>3281</v>
      </c>
      <c r="T141" s="270">
        <f t="shared" si="48"/>
        <v>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24481</v>
      </c>
      <c r="AJ141" s="220">
        <f t="shared" si="44"/>
        <v>0</v>
      </c>
      <c r="AK141" s="366">
        <f t="shared" si="45"/>
        <v>3281</v>
      </c>
    </row>
    <row r="142" spans="1:37" ht="14.45" customHeight="1" x14ac:dyDescent="0.15">
      <c r="A142" s="1204">
        <v>0</v>
      </c>
      <c r="B142" s="1205">
        <v>0</v>
      </c>
      <c r="C142" s="1205">
        <v>0</v>
      </c>
      <c r="D142" s="1205">
        <v>0</v>
      </c>
      <c r="E142" s="1206">
        <v>0</v>
      </c>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204">
        <v>0</v>
      </c>
      <c r="B143" s="1205">
        <v>0</v>
      </c>
      <c r="C143" s="1205">
        <v>0</v>
      </c>
      <c r="D143" s="1205">
        <v>0</v>
      </c>
      <c r="E143" s="1206">
        <v>0</v>
      </c>
      <c r="F143" s="875" t="s">
        <v>582</v>
      </c>
      <c r="K143" s="194"/>
      <c r="L143" s="216"/>
      <c r="M143" s="196" t="s">
        <v>13</v>
      </c>
      <c r="N143" s="197"/>
      <c r="O143" s="198"/>
      <c r="P143" s="219">
        <f t="shared" si="48"/>
        <v>0</v>
      </c>
      <c r="Q143" s="220">
        <f t="shared" si="48"/>
        <v>0</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0</v>
      </c>
      <c r="AJ143" s="220">
        <f t="shared" si="44"/>
        <v>0</v>
      </c>
      <c r="AK143" s="366">
        <f t="shared" si="45"/>
        <v>0</v>
      </c>
    </row>
    <row r="144" spans="1:37" ht="14.45" customHeight="1" x14ac:dyDescent="0.15">
      <c r="A144" s="1204">
        <v>0</v>
      </c>
      <c r="B144" s="1205">
        <v>0</v>
      </c>
      <c r="C144" s="1205">
        <v>0</v>
      </c>
      <c r="D144" s="1205">
        <v>0</v>
      </c>
      <c r="E144" s="1206">
        <v>0</v>
      </c>
      <c r="F144" s="875" t="s">
        <v>584</v>
      </c>
      <c r="K144" s="194" t="s">
        <v>4</v>
      </c>
      <c r="L144" s="173" t="s">
        <v>45</v>
      </c>
      <c r="M144" s="197"/>
      <c r="N144" s="197"/>
      <c r="O144" s="198"/>
      <c r="P144" s="219">
        <f t="shared" si="48"/>
        <v>0</v>
      </c>
      <c r="Q144" s="220">
        <f t="shared" si="48"/>
        <v>0</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0</v>
      </c>
      <c r="AJ144" s="220">
        <f>SUM(AJ145:AJ147)</f>
        <v>0</v>
      </c>
      <c r="AK144" s="366">
        <f>SUM(AK145:AK147)</f>
        <v>0</v>
      </c>
    </row>
    <row r="145" spans="1:37" ht="14.45" customHeight="1" x14ac:dyDescent="0.15">
      <c r="A145" s="1204">
        <v>0</v>
      </c>
      <c r="B145" s="1205">
        <v>0</v>
      </c>
      <c r="C145" s="1205">
        <v>0</v>
      </c>
      <c r="D145" s="1205">
        <v>0</v>
      </c>
      <c r="E145" s="1206">
        <v>0</v>
      </c>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204">
        <v>0</v>
      </c>
      <c r="B146" s="1205">
        <v>0</v>
      </c>
      <c r="C146" s="1205">
        <v>0</v>
      </c>
      <c r="D146" s="1205">
        <v>0</v>
      </c>
      <c r="E146" s="1206">
        <v>0</v>
      </c>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204">
        <v>0</v>
      </c>
      <c r="B147" s="1205">
        <v>0</v>
      </c>
      <c r="C147" s="1205">
        <v>0</v>
      </c>
      <c r="D147" s="1205">
        <v>0</v>
      </c>
      <c r="E147" s="1206">
        <v>0</v>
      </c>
      <c r="F147" s="875" t="s">
        <v>587</v>
      </c>
      <c r="K147" s="194" t="s">
        <v>161</v>
      </c>
      <c r="L147" s="195"/>
      <c r="M147" s="196" t="s">
        <v>13</v>
      </c>
      <c r="N147" s="197"/>
      <c r="O147" s="198"/>
      <c r="P147" s="219">
        <f t="shared" si="48"/>
        <v>0</v>
      </c>
      <c r="Q147" s="220">
        <f t="shared" si="48"/>
        <v>0</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0</v>
      </c>
      <c r="AJ147" s="220">
        <f t="shared" si="51"/>
        <v>0</v>
      </c>
      <c r="AK147" s="366">
        <f t="shared" si="52"/>
        <v>0</v>
      </c>
    </row>
    <row r="148" spans="1:37" ht="14.45" customHeight="1" x14ac:dyDescent="0.15">
      <c r="A148" s="1204">
        <v>0</v>
      </c>
      <c r="B148" s="1205">
        <v>0</v>
      </c>
      <c r="C148" s="1205">
        <v>0</v>
      </c>
      <c r="D148" s="1205">
        <v>0</v>
      </c>
      <c r="E148" s="1206">
        <v>0</v>
      </c>
      <c r="F148" s="875" t="s">
        <v>589</v>
      </c>
      <c r="K148" s="194" t="s">
        <v>83</v>
      </c>
      <c r="L148" s="173"/>
      <c r="M148" s="196" t="s">
        <v>47</v>
      </c>
      <c r="N148" s="197"/>
      <c r="O148" s="198"/>
      <c r="P148" s="219">
        <f t="shared" si="48"/>
        <v>39152</v>
      </c>
      <c r="Q148" s="220">
        <f t="shared" si="48"/>
        <v>39152</v>
      </c>
      <c r="R148" s="220">
        <f t="shared" si="48"/>
        <v>0</v>
      </c>
      <c r="S148" s="221">
        <f t="shared" si="48"/>
        <v>0</v>
      </c>
      <c r="T148" s="270">
        <f t="shared" si="4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39152</v>
      </c>
      <c r="AJ148" s="220">
        <f t="shared" si="51"/>
        <v>0</v>
      </c>
      <c r="AK148" s="366">
        <f t="shared" si="52"/>
        <v>0</v>
      </c>
    </row>
    <row r="149" spans="1:37" ht="14.45" customHeight="1" x14ac:dyDescent="0.15">
      <c r="A149" s="1204">
        <v>0</v>
      </c>
      <c r="B149" s="1205">
        <v>0</v>
      </c>
      <c r="C149" s="1205">
        <v>0</v>
      </c>
      <c r="D149" s="1205">
        <v>0</v>
      </c>
      <c r="E149" s="1206">
        <v>0</v>
      </c>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204">
        <v>0</v>
      </c>
      <c r="B150" s="1205">
        <v>0</v>
      </c>
      <c r="C150" s="1205">
        <v>0</v>
      </c>
      <c r="D150" s="1205">
        <v>0</v>
      </c>
      <c r="E150" s="1206">
        <v>0</v>
      </c>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204">
        <v>0</v>
      </c>
      <c r="B151" s="1205">
        <v>0</v>
      </c>
      <c r="C151" s="1205">
        <v>0</v>
      </c>
      <c r="D151" s="1205">
        <v>0</v>
      </c>
      <c r="E151" s="1206">
        <v>0</v>
      </c>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204">
        <v>0</v>
      </c>
      <c r="B152" s="1205">
        <v>0</v>
      </c>
      <c r="C152" s="1205">
        <v>0</v>
      </c>
      <c r="D152" s="1205">
        <v>0</v>
      </c>
      <c r="E152" s="1206">
        <v>0</v>
      </c>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204">
        <v>0</v>
      </c>
      <c r="B153" s="1205">
        <v>0</v>
      </c>
      <c r="C153" s="1205">
        <v>0</v>
      </c>
      <c r="D153" s="1205">
        <v>0</v>
      </c>
      <c r="E153" s="1206">
        <v>0</v>
      </c>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204">
        <v>0</v>
      </c>
      <c r="B154" s="1205">
        <v>0</v>
      </c>
      <c r="C154" s="1205">
        <v>0</v>
      </c>
      <c r="D154" s="1205">
        <v>0</v>
      </c>
      <c r="E154" s="1206">
        <v>0</v>
      </c>
      <c r="F154" s="875" t="s">
        <v>599</v>
      </c>
      <c r="K154" s="194"/>
      <c r="L154" s="195"/>
      <c r="M154" s="173" t="s">
        <v>60</v>
      </c>
      <c r="N154" s="197"/>
      <c r="O154" s="198"/>
      <c r="P154" s="219">
        <f t="shared" si="48"/>
        <v>0</v>
      </c>
      <c r="Q154" s="220">
        <f t="shared" si="48"/>
        <v>0</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0</v>
      </c>
      <c r="AJ154" s="220">
        <f>SUM(AJ155:AJ159)</f>
        <v>0</v>
      </c>
      <c r="AK154" s="366">
        <f>SUM(AK155:AK159)</f>
        <v>0</v>
      </c>
    </row>
    <row r="155" spans="1:37" ht="14.45" customHeight="1" x14ac:dyDescent="0.15">
      <c r="A155" s="1204">
        <v>0</v>
      </c>
      <c r="B155" s="1205">
        <v>0</v>
      </c>
      <c r="C155" s="1205">
        <v>0</v>
      </c>
      <c r="D155" s="1205">
        <v>0</v>
      </c>
      <c r="E155" s="1206">
        <v>0</v>
      </c>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204">
        <v>0</v>
      </c>
      <c r="B156" s="1205">
        <v>0</v>
      </c>
      <c r="C156" s="1205">
        <v>0</v>
      </c>
      <c r="D156" s="1205">
        <v>0</v>
      </c>
      <c r="E156" s="1206">
        <v>0</v>
      </c>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204">
        <v>0</v>
      </c>
      <c r="B157" s="1205">
        <v>0</v>
      </c>
      <c r="C157" s="1205">
        <v>0</v>
      </c>
      <c r="D157" s="1205">
        <v>0</v>
      </c>
      <c r="E157" s="1206">
        <v>0</v>
      </c>
      <c r="F157" s="875" t="s">
        <v>1162</v>
      </c>
      <c r="K157" s="194"/>
      <c r="L157" s="195"/>
      <c r="M157" s="195"/>
      <c r="N157" s="196" t="s">
        <v>66</v>
      </c>
      <c r="O157" s="198"/>
      <c r="P157" s="219">
        <f t="shared" si="55"/>
        <v>0</v>
      </c>
      <c r="Q157" s="220">
        <f t="shared" si="55"/>
        <v>0</v>
      </c>
      <c r="R157" s="220">
        <f t="shared" si="55"/>
        <v>0</v>
      </c>
      <c r="S157" s="221">
        <f t="shared" si="55"/>
        <v>0</v>
      </c>
      <c r="T157" s="270">
        <f t="shared" si="55"/>
        <v>0</v>
      </c>
      <c r="U157" s="202"/>
      <c r="V157" s="195"/>
      <c r="W157" s="195"/>
      <c r="X157" s="196" t="s">
        <v>66</v>
      </c>
      <c r="Y157" s="198"/>
      <c r="Z157" s="219">
        <f t="shared" si="54"/>
        <v>0</v>
      </c>
      <c r="AA157" s="220">
        <f t="shared" si="54"/>
        <v>0</v>
      </c>
      <c r="AB157" s="292">
        <f t="shared" si="54"/>
        <v>0</v>
      </c>
      <c r="AC157" s="366">
        <f t="shared" si="54"/>
        <v>0</v>
      </c>
      <c r="AD157" s="371"/>
      <c r="AE157" s="194" t="s">
        <v>171</v>
      </c>
      <c r="AF157" s="195"/>
      <c r="AG157" s="195"/>
      <c r="AH157" s="196" t="s">
        <v>66</v>
      </c>
      <c r="AI157" s="219">
        <f t="shared" si="42"/>
        <v>0</v>
      </c>
      <c r="AJ157" s="220">
        <f t="shared" si="56"/>
        <v>0</v>
      </c>
      <c r="AK157" s="366">
        <f t="shared" si="57"/>
        <v>0</v>
      </c>
    </row>
    <row r="158" spans="1:37" ht="14.45" customHeight="1" x14ac:dyDescent="0.15">
      <c r="A158" s="1204">
        <v>0</v>
      </c>
      <c r="B158" s="1205">
        <v>0</v>
      </c>
      <c r="C158" s="1205">
        <v>0</v>
      </c>
      <c r="D158" s="1205">
        <v>0</v>
      </c>
      <c r="E158" s="1206">
        <v>0</v>
      </c>
      <c r="F158" s="875" t="s">
        <v>602</v>
      </c>
      <c r="K158" s="194"/>
      <c r="L158" s="195"/>
      <c r="M158" s="195"/>
      <c r="N158" s="196" t="s">
        <v>150</v>
      </c>
      <c r="O158" s="198"/>
      <c r="P158" s="219">
        <f t="shared" si="55"/>
        <v>0</v>
      </c>
      <c r="Q158" s="220">
        <f t="shared" si="55"/>
        <v>0</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0</v>
      </c>
      <c r="AJ158" s="220">
        <f t="shared" si="56"/>
        <v>0</v>
      </c>
      <c r="AK158" s="366">
        <f t="shared" si="57"/>
        <v>0</v>
      </c>
    </row>
    <row r="159" spans="1:37" ht="14.45" customHeight="1" x14ac:dyDescent="0.15">
      <c r="A159" s="1204">
        <v>0</v>
      </c>
      <c r="B159" s="1205">
        <v>0</v>
      </c>
      <c r="C159" s="1205">
        <v>0</v>
      </c>
      <c r="D159" s="1205">
        <v>0</v>
      </c>
      <c r="E159" s="1206">
        <v>0</v>
      </c>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204">
        <v>0</v>
      </c>
      <c r="B160" s="1205">
        <v>0</v>
      </c>
      <c r="C160" s="1205">
        <v>0</v>
      </c>
      <c r="D160" s="1205">
        <v>0</v>
      </c>
      <c r="E160" s="1206">
        <v>0</v>
      </c>
      <c r="F160" s="875" t="s">
        <v>605</v>
      </c>
      <c r="K160" s="194"/>
      <c r="L160" s="195"/>
      <c r="M160" s="196" t="s">
        <v>70</v>
      </c>
      <c r="N160" s="197"/>
      <c r="O160" s="198"/>
      <c r="P160" s="219">
        <f t="shared" si="55"/>
        <v>0</v>
      </c>
      <c r="Q160" s="220">
        <f t="shared" si="55"/>
        <v>0</v>
      </c>
      <c r="R160" s="220">
        <f t="shared" si="55"/>
        <v>0</v>
      </c>
      <c r="S160" s="221">
        <f t="shared" si="55"/>
        <v>0</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0</v>
      </c>
      <c r="AJ160" s="220">
        <f t="shared" si="56"/>
        <v>0</v>
      </c>
      <c r="AK160" s="366">
        <f t="shared" si="57"/>
        <v>0</v>
      </c>
    </row>
    <row r="161" spans="1:37" ht="14.45" customHeight="1" x14ac:dyDescent="0.15">
      <c r="A161" s="1204">
        <v>0</v>
      </c>
      <c r="B161" s="1205">
        <v>0</v>
      </c>
      <c r="C161" s="1205">
        <v>0</v>
      </c>
      <c r="D161" s="1205">
        <v>0</v>
      </c>
      <c r="E161" s="1206">
        <v>0</v>
      </c>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204">
        <v>0</v>
      </c>
      <c r="B162" s="1205">
        <v>0</v>
      </c>
      <c r="C162" s="1205">
        <v>0</v>
      </c>
      <c r="D162" s="1205">
        <v>0</v>
      </c>
      <c r="E162" s="1206">
        <v>0</v>
      </c>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204">
        <v>0</v>
      </c>
      <c r="B163" s="1205">
        <v>0</v>
      </c>
      <c r="C163" s="1205">
        <v>0</v>
      </c>
      <c r="D163" s="1205">
        <v>0</v>
      </c>
      <c r="E163" s="1206">
        <v>0</v>
      </c>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204">
        <v>0</v>
      </c>
      <c r="B164" s="1205">
        <v>0</v>
      </c>
      <c r="C164" s="1205">
        <v>0</v>
      </c>
      <c r="D164" s="1205">
        <v>0</v>
      </c>
      <c r="E164" s="1206">
        <v>0</v>
      </c>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204">
        <v>0</v>
      </c>
      <c r="B165" s="1205">
        <v>0</v>
      </c>
      <c r="C165" s="1205">
        <v>0</v>
      </c>
      <c r="D165" s="1205">
        <v>0</v>
      </c>
      <c r="E165" s="1206">
        <v>0</v>
      </c>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204">
        <v>0</v>
      </c>
      <c r="B166" s="1205">
        <v>0</v>
      </c>
      <c r="C166" s="1205">
        <v>0</v>
      </c>
      <c r="D166" s="1205">
        <v>0</v>
      </c>
      <c r="E166" s="1206">
        <v>0</v>
      </c>
      <c r="F166" s="875" t="s">
        <v>612</v>
      </c>
      <c r="K166" s="194"/>
      <c r="L166" s="169"/>
      <c r="M166" s="196" t="s">
        <v>88</v>
      </c>
      <c r="N166" s="197"/>
      <c r="O166" s="198"/>
      <c r="P166" s="219">
        <f t="shared" si="55"/>
        <v>0</v>
      </c>
      <c r="Q166" s="220">
        <f t="shared" si="55"/>
        <v>0</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0</v>
      </c>
      <c r="AJ166" s="220">
        <f t="shared" si="58"/>
        <v>0</v>
      </c>
      <c r="AK166" s="366">
        <f t="shared" si="59"/>
        <v>0</v>
      </c>
    </row>
    <row r="167" spans="1:37" ht="14.45" customHeight="1" thickBot="1" x14ac:dyDescent="0.2">
      <c r="A167" s="1259">
        <v>0</v>
      </c>
      <c r="B167" s="1260">
        <v>0</v>
      </c>
      <c r="C167" s="1260">
        <v>0</v>
      </c>
      <c r="D167" s="1260">
        <v>0</v>
      </c>
      <c r="E167" s="1261">
        <v>0</v>
      </c>
      <c r="F167" s="875" t="s">
        <v>613</v>
      </c>
      <c r="K167" s="194"/>
      <c r="L167" s="176" t="s">
        <v>91</v>
      </c>
      <c r="M167" s="196" t="s">
        <v>89</v>
      </c>
      <c r="N167" s="197"/>
      <c r="O167" s="198"/>
      <c r="P167" s="219">
        <f t="shared" si="55"/>
        <v>18662</v>
      </c>
      <c r="Q167" s="220">
        <f t="shared" si="55"/>
        <v>18662</v>
      </c>
      <c r="R167" s="220">
        <f t="shared" si="55"/>
        <v>0</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18662</v>
      </c>
      <c r="AJ167" s="220">
        <f t="shared" si="58"/>
        <v>0</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0</v>
      </c>
      <c r="B170" s="1002">
        <v>0</v>
      </c>
      <c r="C170" s="1002">
        <v>0</v>
      </c>
      <c r="D170" s="1002">
        <v>0</v>
      </c>
      <c r="E170" s="1003">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7">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7">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7">
        <v>0</v>
      </c>
      <c r="F173" s="875" t="s">
        <v>1154</v>
      </c>
      <c r="K173" s="194"/>
      <c r="L173" s="176" t="s">
        <v>41</v>
      </c>
      <c r="M173" s="196" t="s">
        <v>108</v>
      </c>
      <c r="N173" s="197"/>
      <c r="O173" s="198"/>
      <c r="P173" s="219">
        <f t="shared" si="62"/>
        <v>0</v>
      </c>
      <c r="Q173" s="220">
        <f t="shared" si="62"/>
        <v>0</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0</v>
      </c>
      <c r="AJ173" s="220">
        <f t="shared" si="58"/>
        <v>0</v>
      </c>
      <c r="AK173" s="366">
        <f t="shared" si="59"/>
        <v>0</v>
      </c>
    </row>
    <row r="174" spans="1:37" ht="14.45" customHeight="1" x14ac:dyDescent="0.15">
      <c r="A174" s="1005">
        <v>0</v>
      </c>
      <c r="B174" s="1006">
        <v>0</v>
      </c>
      <c r="C174" s="1006">
        <v>0</v>
      </c>
      <c r="D174" s="1006">
        <v>0</v>
      </c>
      <c r="E174" s="1007">
        <v>0</v>
      </c>
      <c r="F174" s="875" t="s">
        <v>1155</v>
      </c>
      <c r="K174" s="194"/>
      <c r="L174" s="216"/>
      <c r="M174" s="196" t="s">
        <v>13</v>
      </c>
      <c r="N174" s="197"/>
      <c r="O174" s="198"/>
      <c r="P174" s="219">
        <f t="shared" si="62"/>
        <v>22144</v>
      </c>
      <c r="Q174" s="220">
        <f t="shared" si="62"/>
        <v>22144</v>
      </c>
      <c r="R174" s="220">
        <f t="shared" si="62"/>
        <v>0</v>
      </c>
      <c r="S174" s="221">
        <f t="shared" si="62"/>
        <v>0</v>
      </c>
      <c r="T174" s="270">
        <f t="shared" si="6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22144</v>
      </c>
      <c r="AJ174" s="220">
        <f t="shared" si="58"/>
        <v>0</v>
      </c>
      <c r="AK174" s="366">
        <f t="shared" si="59"/>
        <v>0</v>
      </c>
    </row>
    <row r="175" spans="1:37" ht="14.45" customHeight="1" x14ac:dyDescent="0.15">
      <c r="A175" s="1005">
        <v>0</v>
      </c>
      <c r="B175" s="1006">
        <v>0</v>
      </c>
      <c r="C175" s="1006">
        <v>0</v>
      </c>
      <c r="D175" s="1006">
        <v>0</v>
      </c>
      <c r="E175" s="1007">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7">
        <v>0</v>
      </c>
      <c r="F176" s="875" t="s">
        <v>1157</v>
      </c>
      <c r="K176" s="311"/>
      <c r="L176" s="312" t="s">
        <v>82</v>
      </c>
      <c r="M176" s="313"/>
      <c r="N176" s="313"/>
      <c r="O176" s="314"/>
      <c r="P176" s="315">
        <f t="shared" si="62"/>
        <v>303986</v>
      </c>
      <c r="Q176" s="316">
        <f t="shared" si="62"/>
        <v>303986</v>
      </c>
      <c r="R176" s="316">
        <f t="shared" si="62"/>
        <v>4329</v>
      </c>
      <c r="S176" s="317">
        <f t="shared" si="62"/>
        <v>88281</v>
      </c>
      <c r="T176" s="318">
        <f t="shared" si="62"/>
        <v>0</v>
      </c>
      <c r="U176" s="367"/>
      <c r="V176" s="312" t="s">
        <v>82</v>
      </c>
      <c r="W176" s="313"/>
      <c r="X176" s="313"/>
      <c r="Y176" s="314"/>
      <c r="Z176" s="315">
        <f>Z61</f>
        <v>0</v>
      </c>
      <c r="AA176" s="316">
        <f>AA61</f>
        <v>0</v>
      </c>
      <c r="AB176" s="550">
        <f>AB61</f>
        <v>0</v>
      </c>
      <c r="AC176" s="368">
        <f>AC61</f>
        <v>0</v>
      </c>
      <c r="AD176" s="371"/>
      <c r="AE176" s="369"/>
      <c r="AF176" s="312" t="s">
        <v>82</v>
      </c>
      <c r="AG176" s="313"/>
      <c r="AH176" s="313"/>
      <c r="AI176" s="370">
        <f t="shared" si="42"/>
        <v>303986</v>
      </c>
      <c r="AJ176" s="316">
        <f>SUM(AJ123,AJ126,AJ129,AJ133:AJ144,AJ148:AJ154,AJ160:AJ163,AJ166:AJ175)</f>
        <v>4329</v>
      </c>
      <c r="AK176" s="368">
        <f>SUM(AK123,AK126,AK129,AK133:AK144,AK148:AK154,AK160:AK163,AK166:AK175)</f>
        <v>88281</v>
      </c>
    </row>
    <row r="177" spans="1:29" ht="14.45" customHeight="1" thickTop="1" x14ac:dyDescent="0.15">
      <c r="A177" s="1005">
        <v>0</v>
      </c>
      <c r="B177" s="1006">
        <v>0</v>
      </c>
      <c r="C177" s="1006">
        <v>0</v>
      </c>
      <c r="D177" s="1006">
        <v>0</v>
      </c>
      <c r="E177" s="1007">
        <v>0</v>
      </c>
      <c r="F177" s="875" t="s">
        <v>1158</v>
      </c>
      <c r="Z177" s="518"/>
      <c r="AA177" s="371"/>
      <c r="AB177" s="371"/>
      <c r="AC177" s="442"/>
    </row>
    <row r="178" spans="1:29" ht="14.45" customHeight="1" x14ac:dyDescent="0.15">
      <c r="A178" s="1005">
        <v>0</v>
      </c>
      <c r="B178" s="1006">
        <v>0</v>
      </c>
      <c r="C178" s="1006">
        <v>0</v>
      </c>
      <c r="D178" s="1006">
        <v>0</v>
      </c>
      <c r="E178" s="1007">
        <v>0</v>
      </c>
      <c r="F178" s="875" t="s">
        <v>1159</v>
      </c>
      <c r="AC178" s="529"/>
    </row>
    <row r="179" spans="1:29" x14ac:dyDescent="0.15">
      <c r="A179" s="1005">
        <v>0</v>
      </c>
      <c r="B179" s="1006">
        <v>0</v>
      </c>
      <c r="C179" s="1006">
        <v>0</v>
      </c>
      <c r="D179" s="1006">
        <v>0</v>
      </c>
      <c r="E179" s="1007">
        <v>0</v>
      </c>
      <c r="F179" s="875" t="s">
        <v>559</v>
      </c>
      <c r="AC179" s="529"/>
    </row>
    <row r="180" spans="1:29" x14ac:dyDescent="0.15">
      <c r="A180" s="1005">
        <v>0</v>
      </c>
      <c r="B180" s="1006">
        <v>0</v>
      </c>
      <c r="C180" s="1006">
        <v>0</v>
      </c>
      <c r="D180" s="1006">
        <v>0</v>
      </c>
      <c r="E180" s="1007">
        <v>0</v>
      </c>
      <c r="F180" s="875" t="s">
        <v>560</v>
      </c>
      <c r="AC180" s="529"/>
    </row>
    <row r="181" spans="1:29" x14ac:dyDescent="0.15">
      <c r="A181" s="1005">
        <v>0</v>
      </c>
      <c r="B181" s="1006">
        <v>0</v>
      </c>
      <c r="C181" s="1006">
        <v>0</v>
      </c>
      <c r="D181" s="1006">
        <v>0</v>
      </c>
      <c r="E181" s="1007">
        <v>0</v>
      </c>
      <c r="F181" s="875" t="s">
        <v>561</v>
      </c>
      <c r="AC181" s="529"/>
    </row>
    <row r="182" spans="1:29" x14ac:dyDescent="0.15">
      <c r="A182" s="1005">
        <v>0</v>
      </c>
      <c r="B182" s="1006">
        <v>0</v>
      </c>
      <c r="C182" s="1006">
        <v>0</v>
      </c>
      <c r="D182" s="1006">
        <v>0</v>
      </c>
      <c r="E182" s="1007">
        <v>0</v>
      </c>
      <c r="F182" s="875" t="s">
        <v>1160</v>
      </c>
      <c r="AC182" s="529"/>
    </row>
    <row r="183" spans="1:29" x14ac:dyDescent="0.15">
      <c r="A183" s="1005">
        <v>0</v>
      </c>
      <c r="B183" s="1006">
        <v>0</v>
      </c>
      <c r="C183" s="1006">
        <v>0</v>
      </c>
      <c r="D183" s="1006">
        <v>0</v>
      </c>
      <c r="E183" s="1007">
        <v>0</v>
      </c>
      <c r="F183" s="875" t="s">
        <v>562</v>
      </c>
      <c r="AC183" s="529"/>
    </row>
    <row r="184" spans="1:29" x14ac:dyDescent="0.15">
      <c r="A184" s="1005">
        <v>0</v>
      </c>
      <c r="B184" s="1006">
        <v>0</v>
      </c>
      <c r="C184" s="1006">
        <v>0</v>
      </c>
      <c r="D184" s="1006">
        <v>0</v>
      </c>
      <c r="E184" s="1007">
        <v>0</v>
      </c>
      <c r="F184" s="875" t="s">
        <v>565</v>
      </c>
      <c r="AC184" s="529"/>
    </row>
    <row r="185" spans="1:29" x14ac:dyDescent="0.15">
      <c r="A185" s="1005">
        <v>0</v>
      </c>
      <c r="B185" s="1006">
        <v>0</v>
      </c>
      <c r="C185" s="1006">
        <v>0</v>
      </c>
      <c r="D185" s="1006">
        <v>0</v>
      </c>
      <c r="E185" s="1007">
        <v>0</v>
      </c>
      <c r="F185" s="875" t="s">
        <v>567</v>
      </c>
      <c r="AC185" s="529"/>
    </row>
    <row r="186" spans="1:29" x14ac:dyDescent="0.15">
      <c r="A186" s="1005">
        <v>0</v>
      </c>
      <c r="B186" s="1006">
        <v>0</v>
      </c>
      <c r="C186" s="1006">
        <v>0</v>
      </c>
      <c r="D186" s="1006">
        <v>0</v>
      </c>
      <c r="E186" s="1007">
        <v>0</v>
      </c>
      <c r="F186" s="875" t="s">
        <v>569</v>
      </c>
      <c r="AC186" s="529"/>
    </row>
    <row r="187" spans="1:29" x14ac:dyDescent="0.15">
      <c r="A187" s="1005">
        <v>0</v>
      </c>
      <c r="B187" s="1006">
        <v>0</v>
      </c>
      <c r="C187" s="1006">
        <v>0</v>
      </c>
      <c r="D187" s="1006">
        <v>0</v>
      </c>
      <c r="E187" s="1007">
        <v>0</v>
      </c>
      <c r="F187" s="875" t="s">
        <v>570</v>
      </c>
      <c r="AC187" s="529"/>
    </row>
    <row r="188" spans="1:29" x14ac:dyDescent="0.15">
      <c r="A188" s="1005">
        <v>0</v>
      </c>
      <c r="B188" s="1006">
        <v>0</v>
      </c>
      <c r="C188" s="1006">
        <v>0</v>
      </c>
      <c r="D188" s="1006">
        <v>0</v>
      </c>
      <c r="E188" s="1007">
        <v>0</v>
      </c>
      <c r="F188" s="875" t="s">
        <v>572</v>
      </c>
      <c r="AC188" s="529"/>
    </row>
    <row r="189" spans="1:29" x14ac:dyDescent="0.15">
      <c r="A189" s="1005">
        <v>0</v>
      </c>
      <c r="B189" s="1006">
        <v>0</v>
      </c>
      <c r="C189" s="1006">
        <v>0</v>
      </c>
      <c r="D189" s="1006">
        <v>0</v>
      </c>
      <c r="E189" s="1007">
        <v>0</v>
      </c>
      <c r="F189" s="875" t="s">
        <v>573</v>
      </c>
      <c r="AC189" s="529"/>
    </row>
    <row r="190" spans="1:29" x14ac:dyDescent="0.15">
      <c r="A190" s="1005">
        <v>0</v>
      </c>
      <c r="B190" s="1006">
        <v>0</v>
      </c>
      <c r="C190" s="1006">
        <v>0</v>
      </c>
      <c r="D190" s="1006">
        <v>0</v>
      </c>
      <c r="E190" s="1007">
        <v>0</v>
      </c>
      <c r="F190" s="875" t="s">
        <v>460</v>
      </c>
      <c r="AC190" s="529"/>
    </row>
    <row r="191" spans="1:29" x14ac:dyDescent="0.15">
      <c r="A191" s="1005">
        <v>0</v>
      </c>
      <c r="B191" s="1006">
        <v>0</v>
      </c>
      <c r="C191" s="1006">
        <v>0</v>
      </c>
      <c r="D191" s="1006">
        <v>0</v>
      </c>
      <c r="E191" s="1007">
        <v>0</v>
      </c>
      <c r="F191" s="875" t="s">
        <v>575</v>
      </c>
      <c r="AC191" s="529"/>
    </row>
    <row r="192" spans="1:29" x14ac:dyDescent="0.15">
      <c r="A192" s="1005">
        <v>0</v>
      </c>
      <c r="B192" s="1006">
        <v>0</v>
      </c>
      <c r="C192" s="1006">
        <v>0</v>
      </c>
      <c r="D192" s="1006">
        <v>0</v>
      </c>
      <c r="E192" s="1007">
        <v>0</v>
      </c>
      <c r="F192" s="875" t="s">
        <v>576</v>
      </c>
      <c r="AC192" s="529"/>
    </row>
    <row r="193" spans="1:29" x14ac:dyDescent="0.15">
      <c r="A193" s="1005">
        <v>0</v>
      </c>
      <c r="B193" s="1006">
        <v>0</v>
      </c>
      <c r="C193" s="1006">
        <v>0</v>
      </c>
      <c r="D193" s="1006">
        <v>0</v>
      </c>
      <c r="E193" s="1007">
        <v>0</v>
      </c>
      <c r="F193" s="875" t="s">
        <v>577</v>
      </c>
      <c r="AC193" s="529"/>
    </row>
    <row r="194" spans="1:29" x14ac:dyDescent="0.15">
      <c r="A194" s="1005">
        <v>0</v>
      </c>
      <c r="B194" s="1006">
        <v>0</v>
      </c>
      <c r="C194" s="1006">
        <v>0</v>
      </c>
      <c r="D194" s="1006">
        <v>0</v>
      </c>
      <c r="E194" s="1007">
        <v>0</v>
      </c>
      <c r="F194" s="875" t="s">
        <v>1161</v>
      </c>
      <c r="AC194" s="529"/>
    </row>
    <row r="195" spans="1:29" x14ac:dyDescent="0.15">
      <c r="A195" s="1005">
        <v>0</v>
      </c>
      <c r="B195" s="1006">
        <v>0</v>
      </c>
      <c r="C195" s="1006">
        <v>0</v>
      </c>
      <c r="D195" s="1006">
        <v>0</v>
      </c>
      <c r="E195" s="1007">
        <v>0</v>
      </c>
      <c r="F195" s="875" t="s">
        <v>578</v>
      </c>
      <c r="AC195" s="529"/>
    </row>
    <row r="196" spans="1:29" x14ac:dyDescent="0.15">
      <c r="A196" s="1005">
        <v>0</v>
      </c>
      <c r="B196" s="1006">
        <v>0</v>
      </c>
      <c r="C196" s="1006">
        <v>0</v>
      </c>
      <c r="D196" s="1006">
        <v>0</v>
      </c>
      <c r="E196" s="1007">
        <v>0</v>
      </c>
      <c r="F196" s="875" t="s">
        <v>580</v>
      </c>
      <c r="AC196" s="529"/>
    </row>
    <row r="197" spans="1:29" x14ac:dyDescent="0.15">
      <c r="A197" s="1005">
        <v>0</v>
      </c>
      <c r="B197" s="1006">
        <v>0</v>
      </c>
      <c r="C197" s="1006">
        <v>0</v>
      </c>
      <c r="D197" s="1006">
        <v>0</v>
      </c>
      <c r="E197" s="1007">
        <v>0</v>
      </c>
      <c r="F197" s="875" t="s">
        <v>582</v>
      </c>
      <c r="AC197" s="529"/>
    </row>
    <row r="198" spans="1:29" x14ac:dyDescent="0.15">
      <c r="A198" s="1005">
        <v>0</v>
      </c>
      <c r="B198" s="1006">
        <v>0</v>
      </c>
      <c r="C198" s="1006">
        <v>0</v>
      </c>
      <c r="D198" s="1006">
        <v>0</v>
      </c>
      <c r="E198" s="1007">
        <v>0</v>
      </c>
      <c r="F198" s="875" t="s">
        <v>584</v>
      </c>
      <c r="AC198" s="529"/>
    </row>
    <row r="199" spans="1:29" x14ac:dyDescent="0.15">
      <c r="A199" s="1005">
        <v>0</v>
      </c>
      <c r="B199" s="1006">
        <v>0</v>
      </c>
      <c r="C199" s="1006">
        <v>0</v>
      </c>
      <c r="D199" s="1006">
        <v>0</v>
      </c>
      <c r="E199" s="1007">
        <v>0</v>
      </c>
      <c r="F199" s="875" t="s">
        <v>585</v>
      </c>
      <c r="AC199" s="529"/>
    </row>
    <row r="200" spans="1:29" x14ac:dyDescent="0.15">
      <c r="A200" s="1005">
        <v>0</v>
      </c>
      <c r="B200" s="1006">
        <v>0</v>
      </c>
      <c r="C200" s="1006">
        <v>0</v>
      </c>
      <c r="D200" s="1006">
        <v>0</v>
      </c>
      <c r="E200" s="1007">
        <v>0</v>
      </c>
      <c r="F200" s="875" t="s">
        <v>586</v>
      </c>
      <c r="AC200" s="529"/>
    </row>
    <row r="201" spans="1:29" x14ac:dyDescent="0.15">
      <c r="A201" s="1005">
        <v>0</v>
      </c>
      <c r="B201" s="1006">
        <v>0</v>
      </c>
      <c r="C201" s="1006">
        <v>0</v>
      </c>
      <c r="D201" s="1006">
        <v>0</v>
      </c>
      <c r="E201" s="1007">
        <v>0</v>
      </c>
      <c r="F201" s="875" t="s">
        <v>587</v>
      </c>
      <c r="AC201" s="529"/>
    </row>
    <row r="202" spans="1:29" x14ac:dyDescent="0.15">
      <c r="A202" s="1005">
        <v>0</v>
      </c>
      <c r="B202" s="1006">
        <v>0</v>
      </c>
      <c r="C202" s="1006">
        <v>0</v>
      </c>
      <c r="D202" s="1006">
        <v>0</v>
      </c>
      <c r="E202" s="1007">
        <v>0</v>
      </c>
      <c r="F202" s="875" t="s">
        <v>589</v>
      </c>
      <c r="AC202" s="529"/>
    </row>
    <row r="203" spans="1:29" ht="14.25" thickBot="1" x14ac:dyDescent="0.2">
      <c r="A203" s="1008">
        <v>0</v>
      </c>
      <c r="B203" s="1009">
        <v>0</v>
      </c>
      <c r="C203" s="1009">
        <v>0</v>
      </c>
      <c r="D203" s="1009">
        <v>0</v>
      </c>
      <c r="E203" s="1010">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scale="110" showPageBreaks="1" showGridLines="0" fitToPage="1" view="pageBreakPreview">
      <selection activeCell="AA175" sqref="AA175"/>
      <rowBreaks count="1" manualBreakCount="1">
        <brk id="115" max="16383" man="1"/>
      </rowBreaks>
      <pageMargins left="0.47244094488188981" right="0.39370078740157483" top="0.98425196850393704" bottom="0.98425196850393704" header="0.51181102362204722" footer="0.51181102362204722"/>
      <pageSetup paperSize="8" scale="39" orientation="portrait" r:id="rId1"/>
      <headerFooter alignWithMargins="0"/>
    </customSheetView>
  </customSheetViews>
  <phoneticPr fontId="2"/>
  <pageMargins left="0.47244094488188981" right="0.39370078740157483" top="0.98425196850393704" bottom="0.98425196850393704" header="0.51181102362204722" footer="0.51181102362204722"/>
  <pageSetup paperSize="8" scale="39" orientation="portrait" r:id="rId2"/>
  <headerFooter alignWithMargins="0"/>
  <rowBreaks count="1" manualBreakCount="1">
    <brk id="115" max="16383" man="1"/>
  </rowBreaks>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zoomScale="110" zoomScaleNormal="100" zoomScaleSheetLayoutView="11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082" t="s">
        <v>1179</v>
      </c>
      <c r="S2" s="1064"/>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46">
        <v>168836</v>
      </c>
      <c r="B8" s="1177">
        <v>168836</v>
      </c>
      <c r="C8" s="1177">
        <v>168836</v>
      </c>
      <c r="D8" s="1177">
        <v>0</v>
      </c>
      <c r="E8" s="1177">
        <v>75652</v>
      </c>
      <c r="F8" s="1177">
        <v>0</v>
      </c>
      <c r="G8" s="1177">
        <v>0</v>
      </c>
      <c r="H8" s="1178">
        <v>5500</v>
      </c>
      <c r="I8" s="1179"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1180">
        <v>0</v>
      </c>
      <c r="B9" s="1181">
        <v>0</v>
      </c>
      <c r="C9" s="1181">
        <v>0</v>
      </c>
      <c r="D9" s="1181">
        <v>0</v>
      </c>
      <c r="E9" s="1181">
        <v>0</v>
      </c>
      <c r="F9" s="1181">
        <v>0</v>
      </c>
      <c r="G9" s="1181">
        <v>0</v>
      </c>
      <c r="H9" s="1182">
        <v>0</v>
      </c>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v>0</v>
      </c>
      <c r="B10" s="1181">
        <v>0</v>
      </c>
      <c r="C10" s="1181">
        <v>0</v>
      </c>
      <c r="D10" s="1181">
        <v>0</v>
      </c>
      <c r="E10" s="1181">
        <v>0</v>
      </c>
      <c r="F10" s="1181">
        <v>0</v>
      </c>
      <c r="G10" s="1181">
        <v>0</v>
      </c>
      <c r="H10" s="1182">
        <v>0</v>
      </c>
      <c r="I10" s="1179"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180">
        <v>0</v>
      </c>
      <c r="B11" s="1181">
        <v>0</v>
      </c>
      <c r="C11" s="1181">
        <v>0</v>
      </c>
      <c r="D11" s="1181">
        <v>0</v>
      </c>
      <c r="E11" s="1181">
        <v>0</v>
      </c>
      <c r="F11" s="1181">
        <v>0</v>
      </c>
      <c r="G11" s="1181">
        <v>0</v>
      </c>
      <c r="H11" s="1182">
        <v>0</v>
      </c>
      <c r="I11" s="1179"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v>0</v>
      </c>
      <c r="B12" s="1181">
        <v>0</v>
      </c>
      <c r="C12" s="1181">
        <v>0</v>
      </c>
      <c r="D12" s="1181">
        <v>0</v>
      </c>
      <c r="E12" s="1181">
        <v>0</v>
      </c>
      <c r="F12" s="1181">
        <v>0</v>
      </c>
      <c r="G12" s="1181">
        <v>0</v>
      </c>
      <c r="H12" s="1182">
        <v>0</v>
      </c>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0">
        <v>6687</v>
      </c>
      <c r="B13" s="1181">
        <v>6687</v>
      </c>
      <c r="C13" s="1181">
        <v>6687</v>
      </c>
      <c r="D13" s="1181">
        <v>0</v>
      </c>
      <c r="E13" s="1181">
        <v>1391</v>
      </c>
      <c r="F13" s="1181">
        <v>0</v>
      </c>
      <c r="G13" s="1181">
        <v>0</v>
      </c>
      <c r="H13" s="1182">
        <v>0</v>
      </c>
      <c r="I13" s="1179"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0">
        <v>6687</v>
      </c>
      <c r="B14" s="1181">
        <v>6687</v>
      </c>
      <c r="C14" s="1181">
        <v>6687</v>
      </c>
      <c r="D14" s="1181">
        <v>0</v>
      </c>
      <c r="E14" s="1181">
        <v>1391</v>
      </c>
      <c r="F14" s="1181">
        <v>0</v>
      </c>
      <c r="G14" s="1181">
        <v>0</v>
      </c>
      <c r="H14" s="1182">
        <v>0</v>
      </c>
      <c r="I14" s="1179" t="s">
        <v>1157</v>
      </c>
      <c r="K14" s="194" t="s">
        <v>4</v>
      </c>
      <c r="L14" s="169"/>
      <c r="M14" s="195" t="s">
        <v>94</v>
      </c>
      <c r="N14" s="197"/>
      <c r="O14" s="198" t="s">
        <v>93</v>
      </c>
      <c r="P14" s="199">
        <f>+A14</f>
        <v>6687</v>
      </c>
      <c r="Q14" s="200">
        <f>+C14</f>
        <v>6687</v>
      </c>
      <c r="R14" s="200">
        <f t="shared" ref="R14:S16" si="1">+E14</f>
        <v>1391</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v>0</v>
      </c>
      <c r="B15" s="1181">
        <v>0</v>
      </c>
      <c r="C15" s="1181">
        <v>0</v>
      </c>
      <c r="D15" s="1181">
        <v>0</v>
      </c>
      <c r="E15" s="1181">
        <v>0</v>
      </c>
      <c r="F15" s="1181">
        <v>0</v>
      </c>
      <c r="G15" s="1181">
        <v>0</v>
      </c>
      <c r="H15" s="1182">
        <v>0</v>
      </c>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v>0</v>
      </c>
      <c r="B16" s="1181">
        <v>0</v>
      </c>
      <c r="C16" s="1181">
        <v>0</v>
      </c>
      <c r="D16" s="1181">
        <v>0</v>
      </c>
      <c r="E16" s="1181">
        <v>0</v>
      </c>
      <c r="F16" s="1181">
        <v>0</v>
      </c>
      <c r="G16" s="1181">
        <v>0</v>
      </c>
      <c r="H16" s="1182">
        <v>0</v>
      </c>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v>0</v>
      </c>
      <c r="B17" s="1181">
        <v>0</v>
      </c>
      <c r="C17" s="1181">
        <v>0</v>
      </c>
      <c r="D17" s="1181">
        <v>0</v>
      </c>
      <c r="E17" s="1181">
        <v>0</v>
      </c>
      <c r="F17" s="1181">
        <v>0</v>
      </c>
      <c r="G17" s="1181">
        <v>0</v>
      </c>
      <c r="H17" s="1182">
        <v>0</v>
      </c>
      <c r="I17" s="1179" t="s">
        <v>559</v>
      </c>
      <c r="K17" s="194"/>
      <c r="L17" s="176" t="s">
        <v>41</v>
      </c>
      <c r="M17" s="216"/>
      <c r="N17" s="196" t="s">
        <v>13</v>
      </c>
      <c r="O17" s="198"/>
      <c r="P17" s="219">
        <f>P14-P15-P16</f>
        <v>6687</v>
      </c>
      <c r="Q17" s="220">
        <f>Q14-Q15-Q16</f>
        <v>6687</v>
      </c>
      <c r="R17" s="220">
        <f>R14-R15-R16</f>
        <v>1391</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v>0</v>
      </c>
      <c r="B18" s="1181">
        <v>0</v>
      </c>
      <c r="C18" s="1181">
        <v>0</v>
      </c>
      <c r="D18" s="1181">
        <v>0</v>
      </c>
      <c r="E18" s="1181">
        <v>0</v>
      </c>
      <c r="F18" s="1181">
        <v>0</v>
      </c>
      <c r="G18" s="1181">
        <v>0</v>
      </c>
      <c r="H18" s="1182">
        <v>0</v>
      </c>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v>0</v>
      </c>
      <c r="B19" s="1181">
        <v>0</v>
      </c>
      <c r="C19" s="1181">
        <v>0</v>
      </c>
      <c r="D19" s="1181">
        <v>0</v>
      </c>
      <c r="E19" s="1181">
        <v>0</v>
      </c>
      <c r="F19" s="1181">
        <v>0</v>
      </c>
      <c r="G19" s="1181">
        <v>0</v>
      </c>
      <c r="H19" s="1182">
        <v>0</v>
      </c>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v>0</v>
      </c>
      <c r="B20" s="1181">
        <v>0</v>
      </c>
      <c r="C20" s="1181">
        <v>0</v>
      </c>
      <c r="D20" s="1181">
        <v>0</v>
      </c>
      <c r="E20" s="1181">
        <v>0</v>
      </c>
      <c r="F20" s="1181">
        <v>0</v>
      </c>
      <c r="G20" s="1181">
        <v>0</v>
      </c>
      <c r="H20" s="1182">
        <v>0</v>
      </c>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v>0</v>
      </c>
      <c r="B21" s="1181">
        <v>0</v>
      </c>
      <c r="C21" s="1181">
        <v>0</v>
      </c>
      <c r="D21" s="1181">
        <v>0</v>
      </c>
      <c r="E21" s="1181">
        <v>0</v>
      </c>
      <c r="F21" s="1181">
        <v>0</v>
      </c>
      <c r="G21" s="1181">
        <v>0</v>
      </c>
      <c r="H21" s="1182">
        <v>0</v>
      </c>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v>0</v>
      </c>
      <c r="B22" s="1181">
        <v>0</v>
      </c>
      <c r="C22" s="1181">
        <v>0</v>
      </c>
      <c r="D22" s="1181">
        <v>0</v>
      </c>
      <c r="E22" s="1181">
        <v>0</v>
      </c>
      <c r="F22" s="1181">
        <v>0</v>
      </c>
      <c r="G22" s="1181">
        <v>0</v>
      </c>
      <c r="H22" s="1182">
        <v>0</v>
      </c>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v>0</v>
      </c>
      <c r="B23" s="1181">
        <v>0</v>
      </c>
      <c r="C23" s="1181">
        <v>0</v>
      </c>
      <c r="D23" s="1181">
        <v>0</v>
      </c>
      <c r="E23" s="1181">
        <v>0</v>
      </c>
      <c r="F23" s="1181">
        <v>0</v>
      </c>
      <c r="G23" s="1181">
        <v>0</v>
      </c>
      <c r="H23" s="1182">
        <v>0</v>
      </c>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v>0</v>
      </c>
      <c r="B24" s="1181">
        <v>0</v>
      </c>
      <c r="C24" s="1181">
        <v>0</v>
      </c>
      <c r="D24" s="1181">
        <v>0</v>
      </c>
      <c r="E24" s="1181">
        <v>0</v>
      </c>
      <c r="F24" s="1181">
        <v>0</v>
      </c>
      <c r="G24" s="1181">
        <v>0</v>
      </c>
      <c r="H24" s="1182">
        <v>0</v>
      </c>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v>0</v>
      </c>
      <c r="B25" s="1181">
        <v>0</v>
      </c>
      <c r="C25" s="1181">
        <v>0</v>
      </c>
      <c r="D25" s="1181">
        <v>0</v>
      </c>
      <c r="E25" s="1181">
        <v>0</v>
      </c>
      <c r="F25" s="1181">
        <v>0</v>
      </c>
      <c r="G25" s="1181">
        <v>0</v>
      </c>
      <c r="H25" s="1182">
        <v>0</v>
      </c>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v>0</v>
      </c>
      <c r="B26" s="1186">
        <v>0</v>
      </c>
      <c r="C26" s="1186">
        <v>0</v>
      </c>
      <c r="D26" s="1186">
        <v>0</v>
      </c>
      <c r="E26" s="1186">
        <v>0</v>
      </c>
      <c r="F26" s="1186">
        <v>0</v>
      </c>
      <c r="G26" s="1186">
        <v>0</v>
      </c>
      <c r="H26" s="1187">
        <v>0</v>
      </c>
      <c r="I26" s="1179"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5">
        <v>0</v>
      </c>
      <c r="B27" s="1186">
        <v>0</v>
      </c>
      <c r="C27" s="1186">
        <v>0</v>
      </c>
      <c r="D27" s="1186">
        <v>0</v>
      </c>
      <c r="E27" s="1186">
        <v>0</v>
      </c>
      <c r="F27" s="1186">
        <v>0</v>
      </c>
      <c r="G27" s="1186">
        <v>0</v>
      </c>
      <c r="H27" s="1187">
        <v>0</v>
      </c>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5">
        <v>0</v>
      </c>
      <c r="B28" s="1186">
        <v>0</v>
      </c>
      <c r="C28" s="1186">
        <v>0</v>
      </c>
      <c r="D28" s="1186">
        <v>0</v>
      </c>
      <c r="E28" s="1186">
        <v>0</v>
      </c>
      <c r="F28" s="1186">
        <v>0</v>
      </c>
      <c r="G28" s="1186">
        <v>0</v>
      </c>
      <c r="H28" s="1187">
        <v>0</v>
      </c>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5">
        <v>0</v>
      </c>
      <c r="B29" s="1186">
        <v>0</v>
      </c>
      <c r="C29" s="1186">
        <v>0</v>
      </c>
      <c r="D29" s="1186">
        <v>0</v>
      </c>
      <c r="E29" s="1186">
        <v>0</v>
      </c>
      <c r="F29" s="1186">
        <v>0</v>
      </c>
      <c r="G29" s="1186">
        <v>0</v>
      </c>
      <c r="H29" s="1187">
        <v>0</v>
      </c>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5">
        <v>0</v>
      </c>
      <c r="B30" s="1186">
        <v>0</v>
      </c>
      <c r="C30" s="1186">
        <v>0</v>
      </c>
      <c r="D30" s="1186">
        <v>0</v>
      </c>
      <c r="E30" s="1186">
        <v>0</v>
      </c>
      <c r="F30" s="1186">
        <v>0</v>
      </c>
      <c r="G30" s="1186">
        <v>0</v>
      </c>
      <c r="H30" s="1187">
        <v>0</v>
      </c>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5">
        <v>0</v>
      </c>
      <c r="B31" s="1186">
        <v>0</v>
      </c>
      <c r="C31" s="1186">
        <v>0</v>
      </c>
      <c r="D31" s="1186">
        <v>0</v>
      </c>
      <c r="E31" s="1186">
        <v>0</v>
      </c>
      <c r="F31" s="1186">
        <v>0</v>
      </c>
      <c r="G31" s="1186">
        <v>0</v>
      </c>
      <c r="H31" s="1187">
        <v>0</v>
      </c>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5">
        <v>109639</v>
      </c>
      <c r="B32" s="1186">
        <v>109639</v>
      </c>
      <c r="C32" s="1186">
        <v>109639</v>
      </c>
      <c r="D32" s="1186">
        <v>0</v>
      </c>
      <c r="E32" s="1186">
        <v>48978</v>
      </c>
      <c r="F32" s="1186">
        <v>0</v>
      </c>
      <c r="G32" s="1186">
        <v>0</v>
      </c>
      <c r="H32" s="1187">
        <v>5500</v>
      </c>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5">
        <v>24337</v>
      </c>
      <c r="B33" s="1186">
        <v>24337</v>
      </c>
      <c r="C33" s="1186">
        <v>24337</v>
      </c>
      <c r="D33" s="1186">
        <v>0</v>
      </c>
      <c r="E33" s="1186">
        <v>12391</v>
      </c>
      <c r="F33" s="1186">
        <v>0</v>
      </c>
      <c r="G33" s="1186">
        <v>0</v>
      </c>
      <c r="H33" s="1187">
        <v>5500</v>
      </c>
      <c r="I33" s="1179" t="s">
        <v>578</v>
      </c>
      <c r="K33" s="194"/>
      <c r="L33" s="173"/>
      <c r="M33" s="196" t="s">
        <v>47</v>
      </c>
      <c r="N33" s="197"/>
      <c r="O33" s="198" t="s">
        <v>48</v>
      </c>
      <c r="P33" s="199">
        <f t="shared" ref="P33:P43" si="7">+A33</f>
        <v>24337</v>
      </c>
      <c r="Q33" s="200">
        <f t="shared" ref="Q33:Q43" si="8">+C33</f>
        <v>24337</v>
      </c>
      <c r="R33" s="200">
        <f t="shared" ref="R33:S43" si="9">+E33</f>
        <v>12391</v>
      </c>
      <c r="S33" s="262">
        <f t="shared" si="9"/>
        <v>0</v>
      </c>
      <c r="T33" s="263">
        <f t="shared" ref="T33:T43" si="10">+H33</f>
        <v>5500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5">
        <v>0</v>
      </c>
      <c r="B34" s="1186">
        <v>0</v>
      </c>
      <c r="C34" s="1186">
        <v>0</v>
      </c>
      <c r="D34" s="1186">
        <v>0</v>
      </c>
      <c r="E34" s="1186">
        <v>0</v>
      </c>
      <c r="F34" s="1186">
        <v>0</v>
      </c>
      <c r="G34" s="1186">
        <v>0</v>
      </c>
      <c r="H34" s="1187">
        <v>0</v>
      </c>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5">
        <v>0</v>
      </c>
      <c r="B35" s="1186">
        <v>0</v>
      </c>
      <c r="C35" s="1186">
        <v>0</v>
      </c>
      <c r="D35" s="1186">
        <v>0</v>
      </c>
      <c r="E35" s="1186">
        <v>0</v>
      </c>
      <c r="F35" s="1186">
        <v>0</v>
      </c>
      <c r="G35" s="1186">
        <v>0</v>
      </c>
      <c r="H35" s="1187">
        <v>0</v>
      </c>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5">
        <v>0</v>
      </c>
      <c r="B36" s="1186">
        <v>0</v>
      </c>
      <c r="C36" s="1186">
        <v>0</v>
      </c>
      <c r="D36" s="1186">
        <v>0</v>
      </c>
      <c r="E36" s="1186">
        <v>0</v>
      </c>
      <c r="F36" s="1186">
        <v>0</v>
      </c>
      <c r="G36" s="1186">
        <v>0</v>
      </c>
      <c r="H36" s="1187">
        <v>0</v>
      </c>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5">
        <v>0</v>
      </c>
      <c r="B37" s="1186">
        <v>0</v>
      </c>
      <c r="C37" s="1186">
        <v>0</v>
      </c>
      <c r="D37" s="1186">
        <v>0</v>
      </c>
      <c r="E37" s="1186">
        <v>0</v>
      </c>
      <c r="F37" s="1186">
        <v>0</v>
      </c>
      <c r="G37" s="1186">
        <v>0</v>
      </c>
      <c r="H37" s="1187">
        <v>0</v>
      </c>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5">
        <v>0</v>
      </c>
      <c r="B38" s="1186">
        <v>0</v>
      </c>
      <c r="C38" s="1186">
        <v>0</v>
      </c>
      <c r="D38" s="1186">
        <v>0</v>
      </c>
      <c r="E38" s="1186">
        <v>0</v>
      </c>
      <c r="F38" s="1186">
        <v>0</v>
      </c>
      <c r="G38" s="1186">
        <v>0</v>
      </c>
      <c r="H38" s="1187">
        <v>0</v>
      </c>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5">
        <v>0</v>
      </c>
      <c r="B39" s="1186">
        <v>0</v>
      </c>
      <c r="C39" s="1186">
        <v>0</v>
      </c>
      <c r="D39" s="1186">
        <v>0</v>
      </c>
      <c r="E39" s="1186">
        <v>0</v>
      </c>
      <c r="F39" s="1186">
        <v>0</v>
      </c>
      <c r="G39" s="1186">
        <v>0</v>
      </c>
      <c r="H39" s="1187">
        <v>0</v>
      </c>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5">
        <v>0</v>
      </c>
      <c r="B40" s="1186">
        <v>0</v>
      </c>
      <c r="C40" s="1186">
        <v>0</v>
      </c>
      <c r="D40" s="1186">
        <v>0</v>
      </c>
      <c r="E40" s="1186">
        <v>0</v>
      </c>
      <c r="F40" s="1186">
        <v>0</v>
      </c>
      <c r="G40" s="1186">
        <v>0</v>
      </c>
      <c r="H40" s="1187">
        <v>0</v>
      </c>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5">
        <v>0</v>
      </c>
      <c r="B41" s="1186">
        <v>0</v>
      </c>
      <c r="C41" s="1186">
        <v>0</v>
      </c>
      <c r="D41" s="1186">
        <v>0</v>
      </c>
      <c r="E41" s="1186">
        <v>0</v>
      </c>
      <c r="F41" s="1186">
        <v>0</v>
      </c>
      <c r="G41" s="1186">
        <v>0</v>
      </c>
      <c r="H41" s="1187">
        <v>0</v>
      </c>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5">
        <v>0</v>
      </c>
      <c r="B42" s="1186">
        <v>0</v>
      </c>
      <c r="C42" s="1186">
        <v>0</v>
      </c>
      <c r="D42" s="1186">
        <v>0</v>
      </c>
      <c r="E42" s="1186">
        <v>0</v>
      </c>
      <c r="F42" s="1186">
        <v>0</v>
      </c>
      <c r="G42" s="1186">
        <v>0</v>
      </c>
      <c r="H42" s="1187">
        <v>0</v>
      </c>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5">
        <v>0</v>
      </c>
      <c r="B43" s="1186">
        <v>0</v>
      </c>
      <c r="C43" s="1186">
        <v>0</v>
      </c>
      <c r="D43" s="1186">
        <v>0</v>
      </c>
      <c r="E43" s="1186">
        <v>0</v>
      </c>
      <c r="F43" s="1186">
        <v>0</v>
      </c>
      <c r="G43" s="1186">
        <v>0</v>
      </c>
      <c r="H43" s="1187">
        <v>0</v>
      </c>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94">
        <v>85302</v>
      </c>
      <c r="B44" s="1192">
        <v>85302</v>
      </c>
      <c r="C44" s="1192">
        <v>85302</v>
      </c>
      <c r="D44" s="1192">
        <v>0</v>
      </c>
      <c r="E44" s="1192">
        <v>36587</v>
      </c>
      <c r="F44" s="1192">
        <v>0</v>
      </c>
      <c r="G44" s="1192">
        <v>0</v>
      </c>
      <c r="H44" s="1193">
        <v>0</v>
      </c>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94">
        <v>0</v>
      </c>
      <c r="B45" s="1192">
        <v>0</v>
      </c>
      <c r="C45" s="1192">
        <v>0</v>
      </c>
      <c r="D45" s="1192">
        <v>0</v>
      </c>
      <c r="E45" s="1192">
        <v>0</v>
      </c>
      <c r="F45" s="1192">
        <v>0</v>
      </c>
      <c r="G45" s="1192">
        <v>0</v>
      </c>
      <c r="H45" s="1193">
        <v>0</v>
      </c>
      <c r="I45" s="1179" t="s">
        <v>598</v>
      </c>
      <c r="K45" s="222" t="s">
        <v>132</v>
      </c>
      <c r="L45" s="195"/>
      <c r="M45" s="196" t="s">
        <v>70</v>
      </c>
      <c r="N45" s="197"/>
      <c r="O45" s="198" t="s">
        <v>71</v>
      </c>
      <c r="P45" s="199">
        <f>+A44</f>
        <v>85302</v>
      </c>
      <c r="Q45" s="200">
        <f>+C44</f>
        <v>85302</v>
      </c>
      <c r="R45" s="200">
        <f t="shared" ref="R45:S49" si="13">+E44</f>
        <v>36587</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94">
        <v>0</v>
      </c>
      <c r="B46" s="1192">
        <v>0</v>
      </c>
      <c r="C46" s="1192">
        <v>0</v>
      </c>
      <c r="D46" s="1192">
        <v>0</v>
      </c>
      <c r="E46" s="1192">
        <v>0</v>
      </c>
      <c r="F46" s="1192">
        <v>0</v>
      </c>
      <c r="G46" s="1192">
        <v>0</v>
      </c>
      <c r="H46" s="1193">
        <v>0</v>
      </c>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94">
        <v>0</v>
      </c>
      <c r="B47" s="1192">
        <v>0</v>
      </c>
      <c r="C47" s="1192">
        <v>0</v>
      </c>
      <c r="D47" s="1192">
        <v>0</v>
      </c>
      <c r="E47" s="1192">
        <v>0</v>
      </c>
      <c r="F47" s="1192">
        <v>0</v>
      </c>
      <c r="G47" s="1192">
        <v>0</v>
      </c>
      <c r="H47" s="1193">
        <v>0</v>
      </c>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94">
        <v>0</v>
      </c>
      <c r="B48" s="1192">
        <v>0</v>
      </c>
      <c r="C48" s="1192">
        <v>0</v>
      </c>
      <c r="D48" s="1192">
        <v>0</v>
      </c>
      <c r="E48" s="1192">
        <v>0</v>
      </c>
      <c r="F48" s="1192">
        <v>0</v>
      </c>
      <c r="G48" s="1192">
        <v>0</v>
      </c>
      <c r="H48" s="1193">
        <v>0</v>
      </c>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94">
        <v>52510</v>
      </c>
      <c r="B49" s="1192">
        <v>52510</v>
      </c>
      <c r="C49" s="1192">
        <v>52510</v>
      </c>
      <c r="D49" s="1192">
        <v>0</v>
      </c>
      <c r="E49" s="1192">
        <v>25283</v>
      </c>
      <c r="F49" s="1192">
        <v>0</v>
      </c>
      <c r="G49" s="1192">
        <v>0</v>
      </c>
      <c r="H49" s="1193">
        <v>0</v>
      </c>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94">
        <v>0</v>
      </c>
      <c r="B50" s="1192">
        <v>0</v>
      </c>
      <c r="C50" s="1192">
        <v>0</v>
      </c>
      <c r="D50" s="1192">
        <v>0</v>
      </c>
      <c r="E50" s="1192">
        <v>0</v>
      </c>
      <c r="F50" s="1192">
        <v>0</v>
      </c>
      <c r="G50" s="1192">
        <v>0</v>
      </c>
      <c r="H50" s="1193">
        <v>0</v>
      </c>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94">
        <v>52510</v>
      </c>
      <c r="B51" s="1192">
        <v>52510</v>
      </c>
      <c r="C51" s="1192">
        <v>52510</v>
      </c>
      <c r="D51" s="1192">
        <v>0</v>
      </c>
      <c r="E51" s="1192">
        <v>25283</v>
      </c>
      <c r="F51" s="1192">
        <v>0</v>
      </c>
      <c r="G51" s="1192">
        <v>0</v>
      </c>
      <c r="H51" s="1193">
        <v>0</v>
      </c>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94">
        <v>0</v>
      </c>
      <c r="B52" s="1192">
        <v>0</v>
      </c>
      <c r="C52" s="1192">
        <v>0</v>
      </c>
      <c r="D52" s="1192">
        <v>0</v>
      </c>
      <c r="E52" s="1192">
        <v>0</v>
      </c>
      <c r="F52" s="1192">
        <v>0</v>
      </c>
      <c r="G52" s="1192">
        <v>0</v>
      </c>
      <c r="H52" s="1193">
        <v>0</v>
      </c>
      <c r="I52" s="1179" t="s">
        <v>605</v>
      </c>
      <c r="K52" s="194"/>
      <c r="L52" s="176" t="s">
        <v>91</v>
      </c>
      <c r="M52" s="196" t="s">
        <v>89</v>
      </c>
      <c r="N52" s="197"/>
      <c r="O52" s="198" t="s">
        <v>110</v>
      </c>
      <c r="P52" s="199">
        <f t="shared" si="15"/>
        <v>52510</v>
      </c>
      <c r="Q52" s="200">
        <f t="shared" si="16"/>
        <v>52510</v>
      </c>
      <c r="R52" s="200">
        <f t="shared" si="17"/>
        <v>25283</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94">
        <v>0</v>
      </c>
      <c r="B53" s="1192">
        <v>0</v>
      </c>
      <c r="C53" s="1192">
        <v>0</v>
      </c>
      <c r="D53" s="1192">
        <v>0</v>
      </c>
      <c r="E53" s="1192">
        <v>0</v>
      </c>
      <c r="F53" s="1192">
        <v>0</v>
      </c>
      <c r="G53" s="1192">
        <v>0</v>
      </c>
      <c r="H53" s="1193">
        <v>0</v>
      </c>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94">
        <v>0</v>
      </c>
      <c r="B54" s="1192">
        <v>0</v>
      </c>
      <c r="C54" s="1192">
        <v>0</v>
      </c>
      <c r="D54" s="1192">
        <v>0</v>
      </c>
      <c r="E54" s="1192">
        <v>0</v>
      </c>
      <c r="F54" s="1192">
        <v>0</v>
      </c>
      <c r="G54" s="1192">
        <v>0</v>
      </c>
      <c r="H54" s="1193">
        <v>0</v>
      </c>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94">
        <v>0</v>
      </c>
      <c r="B55" s="1192">
        <v>0</v>
      </c>
      <c r="C55" s="1192">
        <v>0</v>
      </c>
      <c r="D55" s="1192">
        <v>0</v>
      </c>
      <c r="E55" s="1192">
        <v>0</v>
      </c>
      <c r="F55" s="1192">
        <v>0</v>
      </c>
      <c r="G55" s="1192">
        <v>0</v>
      </c>
      <c r="H55" s="1193">
        <v>0</v>
      </c>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94">
        <v>0</v>
      </c>
      <c r="B56" s="1192">
        <v>0</v>
      </c>
      <c r="C56" s="1192">
        <v>0</v>
      </c>
      <c r="D56" s="1192">
        <v>0</v>
      </c>
      <c r="E56" s="1192">
        <v>0</v>
      </c>
      <c r="F56" s="1192">
        <v>0</v>
      </c>
      <c r="G56" s="1192">
        <v>0</v>
      </c>
      <c r="H56" s="1193">
        <v>0</v>
      </c>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94">
        <v>0</v>
      </c>
      <c r="B57" s="1192">
        <v>0</v>
      </c>
      <c r="C57" s="1192">
        <v>0</v>
      </c>
      <c r="D57" s="1192">
        <v>0</v>
      </c>
      <c r="E57" s="1192">
        <v>0</v>
      </c>
      <c r="F57" s="1192">
        <v>0</v>
      </c>
      <c r="G57" s="1192">
        <v>0</v>
      </c>
      <c r="H57" s="1193">
        <v>0</v>
      </c>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94">
        <v>0</v>
      </c>
      <c r="B58" s="1192">
        <v>0</v>
      </c>
      <c r="C58" s="1192">
        <v>0</v>
      </c>
      <c r="D58" s="1192">
        <v>0</v>
      </c>
      <c r="E58" s="1192">
        <v>0</v>
      </c>
      <c r="F58" s="1192">
        <v>0</v>
      </c>
      <c r="G58" s="1192">
        <v>0</v>
      </c>
      <c r="H58" s="1193">
        <v>0</v>
      </c>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195">
        <v>0</v>
      </c>
      <c r="B59" s="1196">
        <v>0</v>
      </c>
      <c r="C59" s="1196">
        <v>0</v>
      </c>
      <c r="D59" s="1196">
        <v>0</v>
      </c>
      <c r="E59" s="1196">
        <v>0</v>
      </c>
      <c r="F59" s="1196">
        <v>0</v>
      </c>
      <c r="G59" s="1196">
        <v>0</v>
      </c>
      <c r="H59" s="1197">
        <v>0</v>
      </c>
      <c r="I59" s="1179"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08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168836</v>
      </c>
      <c r="Q61" s="242">
        <f>SUM(Q8:Q60)-Q9-Q10-Q12-Q13-Q15-Q16-Q17-Q30-Q31-Q32-Q40-Q41-Q42-Q43-Q44-Q49-Q50</f>
        <v>168836</v>
      </c>
      <c r="R61" s="242">
        <f>SUM(R8:R60)-R9-R10-R12-R13-R15-R16-R17-R30-R31-R32-R40-R41-R42-R43-R44-R49-R50</f>
        <v>75652</v>
      </c>
      <c r="S61" s="331">
        <f>SUM(S8:S60)-S9-S10-S12-S13-S15-S16-S17-S30-S31-S32-S40-S41-S42-S43-S44-S49-S50</f>
        <v>0</v>
      </c>
      <c r="T61" s="332">
        <f>SUM(T8:T60)-T9-T10-T12-T13-T15-T16-T17-T30-T31-T32-T40-T41-T42-T43-T44-T49-T50</f>
        <v>5500</v>
      </c>
      <c r="U61" s="244"/>
      <c r="V61" s="238" t="s">
        <v>82</v>
      </c>
      <c r="W61" s="239"/>
      <c r="X61" s="239"/>
      <c r="Y61" s="240"/>
      <c r="Z61" s="245">
        <f>SUM(Z8:Z60)-Z9-Z10-Z25-Z28-Z40-Z41-Z42-Z43-Z44</f>
        <v>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1085" t="s">
        <v>405</v>
      </c>
    </row>
    <row r="62" spans="1:38" ht="14.45" customHeight="1" x14ac:dyDescent="0.15">
      <c r="A62" s="1001">
        <v>230181</v>
      </c>
      <c r="B62" s="1002">
        <v>230181</v>
      </c>
      <c r="C62" s="1002">
        <v>0</v>
      </c>
      <c r="D62" s="1002">
        <v>0</v>
      </c>
      <c r="E62" s="1002">
        <v>0</v>
      </c>
      <c r="F62" s="1003">
        <v>0</v>
      </c>
      <c r="G62" s="1004" t="s">
        <v>1151</v>
      </c>
      <c r="H62" s="574"/>
      <c r="I62" s="574"/>
      <c r="K62" s="183"/>
      <c r="L62" s="184" t="s">
        <v>8</v>
      </c>
      <c r="M62" s="185"/>
      <c r="N62" s="185"/>
      <c r="O62" s="186" t="s">
        <v>9</v>
      </c>
      <c r="P62" s="252">
        <f>+A63</f>
        <v>195787</v>
      </c>
      <c r="Q62" s="253">
        <f>+B63</f>
        <v>195787</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1086"/>
    </row>
    <row r="63" spans="1:38" ht="14.45" customHeight="1" x14ac:dyDescent="0.15">
      <c r="A63" s="1005">
        <v>195787</v>
      </c>
      <c r="B63" s="1006">
        <v>195787</v>
      </c>
      <c r="C63" s="1006">
        <v>0</v>
      </c>
      <c r="D63" s="1006">
        <v>0</v>
      </c>
      <c r="E63" s="1006">
        <v>0</v>
      </c>
      <c r="F63" s="1007">
        <v>0</v>
      </c>
      <c r="G63" s="1004" t="s">
        <v>1152</v>
      </c>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1087"/>
    </row>
    <row r="64" spans="1:38" ht="14.45" customHeight="1" x14ac:dyDescent="0.15">
      <c r="A64" s="1005">
        <v>0</v>
      </c>
      <c r="B64" s="1006">
        <v>0</v>
      </c>
      <c r="C64" s="1006">
        <v>0</v>
      </c>
      <c r="D64" s="1006">
        <v>0</v>
      </c>
      <c r="E64" s="1006">
        <v>0</v>
      </c>
      <c r="F64" s="1007">
        <v>0</v>
      </c>
      <c r="G64" s="1004" t="s">
        <v>1153</v>
      </c>
      <c r="H64" s="574"/>
      <c r="I64" s="574"/>
      <c r="K64" s="194"/>
      <c r="L64" s="195"/>
      <c r="M64" s="196" t="s">
        <v>13</v>
      </c>
      <c r="N64" s="167"/>
      <c r="O64" s="207"/>
      <c r="P64" s="208">
        <f>P62-P63</f>
        <v>195787</v>
      </c>
      <c r="Q64" s="209">
        <f>Q62-Q63</f>
        <v>195787</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1088">
        <f>'Ｈ２1（2009）'!E140</f>
        <v>0</v>
      </c>
    </row>
    <row r="65" spans="1:38" ht="14.45" customHeight="1" x14ac:dyDescent="0.15">
      <c r="A65" s="1005">
        <v>0</v>
      </c>
      <c r="B65" s="1006">
        <v>0</v>
      </c>
      <c r="C65" s="1006">
        <v>0</v>
      </c>
      <c r="D65" s="1006">
        <v>0</v>
      </c>
      <c r="E65" s="1006">
        <v>0</v>
      </c>
      <c r="F65" s="1007">
        <v>0</v>
      </c>
      <c r="G65" s="1004" t="s">
        <v>1154</v>
      </c>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1089"/>
    </row>
    <row r="66" spans="1:38" ht="14.45" customHeight="1" x14ac:dyDescent="0.15">
      <c r="A66" s="1005">
        <v>0</v>
      </c>
      <c r="B66" s="1006">
        <v>0</v>
      </c>
      <c r="C66" s="1006">
        <v>0</v>
      </c>
      <c r="D66" s="1006">
        <v>0</v>
      </c>
      <c r="E66" s="1006">
        <v>0</v>
      </c>
      <c r="F66" s="1007">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1090"/>
    </row>
    <row r="67" spans="1:38" ht="14.45" customHeight="1" x14ac:dyDescent="0.15">
      <c r="A67" s="1005">
        <v>0</v>
      </c>
      <c r="B67" s="1006">
        <v>0</v>
      </c>
      <c r="C67" s="1006">
        <v>0</v>
      </c>
      <c r="D67" s="1006">
        <v>0</v>
      </c>
      <c r="E67" s="1006">
        <v>0</v>
      </c>
      <c r="F67" s="1007">
        <v>0</v>
      </c>
      <c r="G67" s="1004" t="s">
        <v>1156</v>
      </c>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1088">
        <f>'Ｈ２1（2009）'!E141</f>
        <v>0</v>
      </c>
    </row>
    <row r="68" spans="1:38" ht="14.45" customHeight="1" x14ac:dyDescent="0.15">
      <c r="A68" s="1005">
        <v>0</v>
      </c>
      <c r="B68" s="1006">
        <v>0</v>
      </c>
      <c r="C68" s="1006">
        <v>0</v>
      </c>
      <c r="D68" s="1006">
        <v>0</v>
      </c>
      <c r="E68" s="1006">
        <v>0</v>
      </c>
      <c r="F68" s="1007">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1089"/>
    </row>
    <row r="69" spans="1:38" ht="14.45" customHeight="1" x14ac:dyDescent="0.15">
      <c r="A69" s="1005">
        <v>0</v>
      </c>
      <c r="B69" s="1006">
        <v>0</v>
      </c>
      <c r="C69" s="1006">
        <v>0</v>
      </c>
      <c r="D69" s="1006">
        <v>0</v>
      </c>
      <c r="E69" s="1006">
        <v>0</v>
      </c>
      <c r="F69" s="1007">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1091"/>
    </row>
    <row r="70" spans="1:38" ht="14.45" customHeight="1" x14ac:dyDescent="0.15">
      <c r="A70" s="1005">
        <v>0</v>
      </c>
      <c r="B70" s="1006">
        <v>0</v>
      </c>
      <c r="C70" s="1006">
        <v>0</v>
      </c>
      <c r="D70" s="1006">
        <v>0</v>
      </c>
      <c r="E70" s="1006">
        <v>0</v>
      </c>
      <c r="F70" s="1007">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1091"/>
    </row>
    <row r="71" spans="1:38" ht="14.45" customHeight="1" x14ac:dyDescent="0.15">
      <c r="A71" s="1005">
        <v>0</v>
      </c>
      <c r="B71" s="1006">
        <v>0</v>
      </c>
      <c r="C71" s="1006">
        <v>0</v>
      </c>
      <c r="D71" s="1006">
        <v>0</v>
      </c>
      <c r="E71" s="1006">
        <v>0</v>
      </c>
      <c r="F71" s="1007">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1091"/>
    </row>
    <row r="72" spans="1:38" ht="14.45" customHeight="1" x14ac:dyDescent="0.15">
      <c r="A72" s="1005">
        <v>0</v>
      </c>
      <c r="B72" s="1006">
        <v>0</v>
      </c>
      <c r="C72" s="1006">
        <v>0</v>
      </c>
      <c r="D72" s="1006">
        <v>0</v>
      </c>
      <c r="E72" s="1006">
        <v>0</v>
      </c>
      <c r="F72" s="1007">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1090"/>
    </row>
    <row r="73" spans="1:38" ht="14.45" customHeight="1" x14ac:dyDescent="0.15">
      <c r="A73" s="1005">
        <v>0</v>
      </c>
      <c r="B73" s="1006">
        <v>0</v>
      </c>
      <c r="C73" s="1006">
        <v>0</v>
      </c>
      <c r="D73" s="1006">
        <v>0</v>
      </c>
      <c r="E73" s="1006">
        <v>0</v>
      </c>
      <c r="F73" s="1007">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1088">
        <f>'Ｈ２1（2009）'!E142</f>
        <v>0</v>
      </c>
    </row>
    <row r="74" spans="1:38" ht="14.45" customHeight="1" x14ac:dyDescent="0.15">
      <c r="A74" s="1005">
        <v>0</v>
      </c>
      <c r="B74" s="1006">
        <v>0</v>
      </c>
      <c r="C74" s="1006">
        <v>0</v>
      </c>
      <c r="D74" s="1006">
        <v>0</v>
      </c>
      <c r="E74" s="1006">
        <v>0</v>
      </c>
      <c r="F74" s="1007">
        <v>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1088">
        <f>'Ｈ２1（2009）'!E143</f>
        <v>0</v>
      </c>
    </row>
    <row r="75" spans="1:38" ht="14.45" customHeight="1" x14ac:dyDescent="0.15">
      <c r="A75" s="1005">
        <v>0</v>
      </c>
      <c r="B75" s="1006">
        <v>0</v>
      </c>
      <c r="C75" s="1006">
        <v>0</v>
      </c>
      <c r="D75" s="1006">
        <v>0</v>
      </c>
      <c r="E75" s="1006">
        <v>0</v>
      </c>
      <c r="F75" s="1007">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214744</v>
      </c>
      <c r="AA75" s="272">
        <f t="shared" si="23"/>
        <v>0</v>
      </c>
      <c r="AB75" s="295"/>
      <c r="AC75" s="274">
        <f>+E121</f>
        <v>24200</v>
      </c>
      <c r="AD75" s="264" t="s">
        <v>414</v>
      </c>
      <c r="AE75" s="195"/>
      <c r="AF75" s="196" t="s">
        <v>412</v>
      </c>
      <c r="AG75" s="197"/>
      <c r="AH75" s="211" t="s">
        <v>415</v>
      </c>
      <c r="AI75" s="294">
        <f t="shared" si="24"/>
        <v>573559</v>
      </c>
      <c r="AJ75" s="272">
        <f t="shared" si="24"/>
        <v>0</v>
      </c>
      <c r="AK75" s="296">
        <f t="shared" si="24"/>
        <v>0</v>
      </c>
      <c r="AL75" s="1088">
        <f>'Ｈ２1（2009）'!E144</f>
        <v>546600</v>
      </c>
    </row>
    <row r="76" spans="1:38" ht="14.45" customHeight="1" x14ac:dyDescent="0.15">
      <c r="A76" s="1005">
        <v>0</v>
      </c>
      <c r="B76" s="1006">
        <v>0</v>
      </c>
      <c r="C76" s="1006">
        <v>0</v>
      </c>
      <c r="D76" s="1006">
        <v>0</v>
      </c>
      <c r="E76" s="1006">
        <v>0</v>
      </c>
      <c r="F76" s="1007">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1091"/>
    </row>
    <row r="77" spans="1:38" ht="14.45" customHeight="1" x14ac:dyDescent="0.15">
      <c r="A77" s="1005">
        <v>0</v>
      </c>
      <c r="B77" s="1006">
        <v>0</v>
      </c>
      <c r="C77" s="1006">
        <v>0</v>
      </c>
      <c r="D77" s="1006">
        <v>0</v>
      </c>
      <c r="E77" s="1006">
        <v>0</v>
      </c>
      <c r="F77" s="1007">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1091"/>
    </row>
    <row r="78" spans="1:38" ht="14.45" customHeight="1" x14ac:dyDescent="0.15">
      <c r="A78" s="1005">
        <v>0</v>
      </c>
      <c r="B78" s="1006">
        <v>0</v>
      </c>
      <c r="C78" s="1006">
        <v>0</v>
      </c>
      <c r="D78" s="1006">
        <v>0</v>
      </c>
      <c r="E78" s="1006">
        <v>0</v>
      </c>
      <c r="F78" s="1007">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1091"/>
    </row>
    <row r="79" spans="1:38" ht="14.45" customHeight="1" x14ac:dyDescent="0.15">
      <c r="A79" s="1005">
        <v>0</v>
      </c>
      <c r="B79" s="1006">
        <v>0</v>
      </c>
      <c r="C79" s="1006">
        <v>0</v>
      </c>
      <c r="D79" s="1006">
        <v>0</v>
      </c>
      <c r="E79" s="1006">
        <v>0</v>
      </c>
      <c r="F79" s="1007">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1090"/>
    </row>
    <row r="80" spans="1:38" ht="14.45" customHeight="1" x14ac:dyDescent="0.15">
      <c r="A80" s="1005">
        <v>0</v>
      </c>
      <c r="B80" s="1006">
        <v>0</v>
      </c>
      <c r="C80" s="1006">
        <v>0</v>
      </c>
      <c r="D80" s="1006">
        <v>0</v>
      </c>
      <c r="E80" s="1006">
        <v>0</v>
      </c>
      <c r="F80" s="1007">
        <v>0</v>
      </c>
      <c r="G80" s="1004" t="s">
        <v>572</v>
      </c>
      <c r="H80" s="574"/>
      <c r="I80" s="574"/>
      <c r="K80" s="194"/>
      <c r="L80" s="195" t="s">
        <v>38</v>
      </c>
      <c r="M80" s="196" t="s">
        <v>149</v>
      </c>
      <c r="N80" s="197"/>
      <c r="O80" s="198" t="s">
        <v>40</v>
      </c>
      <c r="P80" s="199">
        <f t="shared" si="25"/>
        <v>0</v>
      </c>
      <c r="Q80" s="200">
        <f t="shared" si="25"/>
        <v>0</v>
      </c>
      <c r="R80" s="220"/>
      <c r="S80" s="262">
        <f t="shared" si="26"/>
        <v>0</v>
      </c>
      <c r="T80" s="263">
        <f t="shared" si="27"/>
        <v>0</v>
      </c>
      <c r="U80" s="264"/>
      <c r="V80" s="195" t="s">
        <v>38</v>
      </c>
      <c r="W80" s="196" t="s">
        <v>149</v>
      </c>
      <c r="X80" s="197"/>
      <c r="Y80" s="198" t="s">
        <v>420</v>
      </c>
      <c r="Z80" s="271">
        <f>+A122</f>
        <v>106333</v>
      </c>
      <c r="AA80" s="272">
        <f>+B122</f>
        <v>0</v>
      </c>
      <c r="AB80" s="273"/>
      <c r="AC80" s="274">
        <f>+E122</f>
        <v>0</v>
      </c>
      <c r="AD80" s="264" t="s">
        <v>421</v>
      </c>
      <c r="AE80" s="195" t="s">
        <v>38</v>
      </c>
      <c r="AF80" s="196" t="s">
        <v>149</v>
      </c>
      <c r="AG80" s="197"/>
      <c r="AH80" s="198" t="s">
        <v>422</v>
      </c>
      <c r="AI80" s="271">
        <f>+A145</f>
        <v>573559</v>
      </c>
      <c r="AJ80" s="272">
        <f>+B145</f>
        <v>0</v>
      </c>
      <c r="AK80" s="275">
        <f>+C145</f>
        <v>0</v>
      </c>
      <c r="AL80" s="1088">
        <f>'Ｈ２1（2009）'!E145</f>
        <v>546600</v>
      </c>
    </row>
    <row r="81" spans="1:38" ht="14.45" customHeight="1" x14ac:dyDescent="0.15">
      <c r="A81" s="1005">
        <v>0</v>
      </c>
      <c r="B81" s="1006">
        <v>0</v>
      </c>
      <c r="C81" s="1006">
        <v>0</v>
      </c>
      <c r="D81" s="1006">
        <v>0</v>
      </c>
      <c r="E81" s="1006">
        <v>0</v>
      </c>
      <c r="F81" s="1007">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1092"/>
    </row>
    <row r="82" spans="1:38" ht="14.45" customHeight="1" x14ac:dyDescent="0.15">
      <c r="A82" s="1005">
        <v>0</v>
      </c>
      <c r="B82" s="1006">
        <v>0</v>
      </c>
      <c r="C82" s="1006">
        <v>0</v>
      </c>
      <c r="D82" s="1006">
        <v>0</v>
      </c>
      <c r="E82" s="1006">
        <v>0</v>
      </c>
      <c r="F82" s="1007">
        <v>0</v>
      </c>
      <c r="G82" s="1004" t="s">
        <v>460</v>
      </c>
      <c r="H82" s="574"/>
      <c r="I82" s="574"/>
      <c r="K82" s="194" t="s">
        <v>131</v>
      </c>
      <c r="L82" s="216"/>
      <c r="M82" s="196" t="s">
        <v>13</v>
      </c>
      <c r="N82" s="197"/>
      <c r="O82" s="198" t="s">
        <v>44</v>
      </c>
      <c r="P82" s="199">
        <f t="shared" si="25"/>
        <v>0</v>
      </c>
      <c r="Q82" s="200">
        <f t="shared" si="25"/>
        <v>0</v>
      </c>
      <c r="R82" s="220"/>
      <c r="S82" s="262">
        <f t="shared" si="26"/>
        <v>0</v>
      </c>
      <c r="T82" s="263">
        <f t="shared" si="27"/>
        <v>0</v>
      </c>
      <c r="U82" s="264"/>
      <c r="V82" s="216"/>
      <c r="W82" s="196" t="s">
        <v>13</v>
      </c>
      <c r="X82" s="197"/>
      <c r="Y82" s="198"/>
      <c r="Z82" s="305">
        <f>Z75-Z80</f>
        <v>108411</v>
      </c>
      <c r="AA82" s="306">
        <f>AA75-AA80</f>
        <v>0</v>
      </c>
      <c r="AB82" s="273"/>
      <c r="AC82" s="274">
        <f>AC75-AC80</f>
        <v>24200</v>
      </c>
      <c r="AD82" s="264" t="s">
        <v>425</v>
      </c>
      <c r="AE82" s="216"/>
      <c r="AF82" s="196" t="s">
        <v>13</v>
      </c>
      <c r="AG82" s="197"/>
      <c r="AH82" s="198"/>
      <c r="AI82" s="305">
        <f>AI75-AI80</f>
        <v>0</v>
      </c>
      <c r="AJ82" s="306">
        <f>AJ75-AJ80</f>
        <v>0</v>
      </c>
      <c r="AK82" s="273">
        <f>AK75-AK80</f>
        <v>0</v>
      </c>
      <c r="AL82" s="1088">
        <f>AL75-AL80</f>
        <v>0</v>
      </c>
    </row>
    <row r="83" spans="1:38" ht="14.45" customHeight="1" x14ac:dyDescent="0.15">
      <c r="A83" s="1005">
        <v>0</v>
      </c>
      <c r="B83" s="1006">
        <v>0</v>
      </c>
      <c r="C83" s="1006">
        <v>0</v>
      </c>
      <c r="D83" s="1006">
        <v>0</v>
      </c>
      <c r="E83" s="1006">
        <v>0</v>
      </c>
      <c r="F83" s="1007">
        <v>0</v>
      </c>
      <c r="G83" s="1004" t="s">
        <v>575</v>
      </c>
      <c r="H83" s="574"/>
      <c r="I83" s="574"/>
      <c r="K83" s="194" t="s">
        <v>4</v>
      </c>
      <c r="L83" s="173" t="s">
        <v>45</v>
      </c>
      <c r="M83" s="197"/>
      <c r="N83" s="197"/>
      <c r="O83" s="198" t="s">
        <v>46</v>
      </c>
      <c r="P83" s="199">
        <f t="shared" si="25"/>
        <v>0</v>
      </c>
      <c r="Q83" s="200">
        <f t="shared" si="25"/>
        <v>0</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1089"/>
    </row>
    <row r="84" spans="1:38" ht="14.45" customHeight="1" x14ac:dyDescent="0.15">
      <c r="A84" s="1005">
        <v>0</v>
      </c>
      <c r="B84" s="1006">
        <v>0</v>
      </c>
      <c r="C84" s="1006">
        <v>0</v>
      </c>
      <c r="D84" s="1006">
        <v>0</v>
      </c>
      <c r="E84" s="1006">
        <v>0</v>
      </c>
      <c r="F84" s="1007">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1091"/>
    </row>
    <row r="85" spans="1:38" ht="14.45" customHeight="1" x14ac:dyDescent="0.15">
      <c r="A85" s="1005">
        <v>0</v>
      </c>
      <c r="B85" s="1006">
        <v>0</v>
      </c>
      <c r="C85" s="1006">
        <v>0</v>
      </c>
      <c r="D85" s="1006">
        <v>0</v>
      </c>
      <c r="E85" s="1006">
        <v>0</v>
      </c>
      <c r="F85" s="1007">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1090"/>
    </row>
    <row r="86" spans="1:38" ht="14.45" customHeight="1" x14ac:dyDescent="0.15">
      <c r="A86" s="1005">
        <v>23712</v>
      </c>
      <c r="B86" s="1006">
        <v>23712</v>
      </c>
      <c r="C86" s="1006">
        <v>0</v>
      </c>
      <c r="D86" s="1006">
        <v>0</v>
      </c>
      <c r="E86" s="1006">
        <v>0</v>
      </c>
      <c r="F86" s="1007">
        <v>0</v>
      </c>
      <c r="G86" s="1004" t="s">
        <v>1161</v>
      </c>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1088">
        <f>'Ｈ２1（2009）'!E146</f>
        <v>0</v>
      </c>
    </row>
    <row r="87" spans="1:38" ht="14.45" customHeight="1" x14ac:dyDescent="0.15">
      <c r="A87" s="1005">
        <v>0</v>
      </c>
      <c r="B87" s="1006">
        <v>0</v>
      </c>
      <c r="C87" s="1006">
        <v>0</v>
      </c>
      <c r="D87" s="1006">
        <v>0</v>
      </c>
      <c r="E87" s="1006">
        <v>0</v>
      </c>
      <c r="F87" s="1007">
        <v>0</v>
      </c>
      <c r="G87" s="1004" t="s">
        <v>578</v>
      </c>
      <c r="H87" s="574"/>
      <c r="I87" s="574"/>
      <c r="K87" s="194"/>
      <c r="L87" s="173"/>
      <c r="M87" s="196" t="s">
        <v>47</v>
      </c>
      <c r="N87" s="197"/>
      <c r="O87" s="198" t="s">
        <v>48</v>
      </c>
      <c r="P87" s="199">
        <f t="shared" ref="P87:Q97" si="28">+A87</f>
        <v>0</v>
      </c>
      <c r="Q87" s="200">
        <f t="shared" si="28"/>
        <v>0</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1092"/>
    </row>
    <row r="88" spans="1:38" ht="14.45" customHeight="1" x14ac:dyDescent="0.15">
      <c r="A88" s="1005">
        <v>9696</v>
      </c>
      <c r="B88" s="1006">
        <v>9696</v>
      </c>
      <c r="C88" s="1006">
        <v>0</v>
      </c>
      <c r="D88" s="1006">
        <v>0</v>
      </c>
      <c r="E88" s="1006">
        <v>0</v>
      </c>
      <c r="F88" s="1007">
        <v>0</v>
      </c>
      <c r="G88" s="1004" t="s">
        <v>580</v>
      </c>
      <c r="H88" s="574"/>
      <c r="I88" s="574"/>
      <c r="K88" s="194"/>
      <c r="L88" s="195"/>
      <c r="M88" s="196" t="s">
        <v>50</v>
      </c>
      <c r="N88" s="197"/>
      <c r="O88" s="198" t="s">
        <v>51</v>
      </c>
      <c r="P88" s="199">
        <f t="shared" si="28"/>
        <v>9696</v>
      </c>
      <c r="Q88" s="200">
        <f t="shared" si="28"/>
        <v>9696</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1088">
        <f>'Ｈ２1（2009）'!E148</f>
        <v>0</v>
      </c>
    </row>
    <row r="89" spans="1:38" ht="14.45" customHeight="1" x14ac:dyDescent="0.15">
      <c r="A89" s="1005">
        <v>0</v>
      </c>
      <c r="B89" s="1006">
        <v>0</v>
      </c>
      <c r="C89" s="1006">
        <v>0</v>
      </c>
      <c r="D89" s="1006">
        <v>0</v>
      </c>
      <c r="E89" s="1006">
        <v>0</v>
      </c>
      <c r="F89" s="1007">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1088">
        <f>'Ｈ２1（2009）'!E149</f>
        <v>0</v>
      </c>
    </row>
    <row r="90" spans="1:38" ht="14.45" customHeight="1" x14ac:dyDescent="0.15">
      <c r="A90" s="1005">
        <v>0</v>
      </c>
      <c r="B90" s="1006">
        <v>0</v>
      </c>
      <c r="C90" s="1006">
        <v>0</v>
      </c>
      <c r="D90" s="1006">
        <v>0</v>
      </c>
      <c r="E90" s="1006">
        <v>0</v>
      </c>
      <c r="F90" s="1007">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1089"/>
    </row>
    <row r="91" spans="1:38" ht="14.45" customHeight="1" x14ac:dyDescent="0.15">
      <c r="A91" s="1005">
        <v>0</v>
      </c>
      <c r="B91" s="1006">
        <v>0</v>
      </c>
      <c r="C91" s="1006">
        <v>0</v>
      </c>
      <c r="D91" s="1006">
        <v>0</v>
      </c>
      <c r="E91" s="1006">
        <v>0</v>
      </c>
      <c r="F91" s="1007">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1090"/>
    </row>
    <row r="92" spans="1:38" ht="14.45" customHeight="1" x14ac:dyDescent="0.15">
      <c r="A92" s="1005">
        <v>0</v>
      </c>
      <c r="B92" s="1006">
        <v>0</v>
      </c>
      <c r="C92" s="1006">
        <v>0</v>
      </c>
      <c r="D92" s="1006">
        <v>0</v>
      </c>
      <c r="E92" s="1006">
        <v>0</v>
      </c>
      <c r="F92" s="1007">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1088">
        <f>'Ｈ２1（2009）'!E150</f>
        <v>0</v>
      </c>
    </row>
    <row r="93" spans="1:38" ht="14.45" customHeight="1" x14ac:dyDescent="0.15">
      <c r="A93" s="1005">
        <v>14016</v>
      </c>
      <c r="B93" s="1006">
        <v>14016</v>
      </c>
      <c r="C93" s="1006">
        <v>0</v>
      </c>
      <c r="D93" s="1006">
        <v>0</v>
      </c>
      <c r="E93" s="1006">
        <v>0</v>
      </c>
      <c r="F93" s="1007">
        <v>0</v>
      </c>
      <c r="G93" s="1004" t="s">
        <v>587</v>
      </c>
      <c r="H93" s="574"/>
      <c r="I93" s="574"/>
      <c r="K93" s="194"/>
      <c r="L93" s="195"/>
      <c r="M93" s="173" t="s">
        <v>60</v>
      </c>
      <c r="N93" s="197"/>
      <c r="O93" s="198" t="s">
        <v>61</v>
      </c>
      <c r="P93" s="199">
        <f t="shared" si="28"/>
        <v>14016</v>
      </c>
      <c r="Q93" s="200">
        <f t="shared" si="28"/>
        <v>14016</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1088">
        <f>'Ｈ２1（2009）'!E151</f>
        <v>0</v>
      </c>
    </row>
    <row r="94" spans="1:38" ht="14.45" customHeight="1" x14ac:dyDescent="0.15">
      <c r="A94" s="1005">
        <v>0</v>
      </c>
      <c r="B94" s="1006">
        <v>0</v>
      </c>
      <c r="C94" s="1006">
        <v>0</v>
      </c>
      <c r="D94" s="1006">
        <v>0</v>
      </c>
      <c r="E94" s="1006">
        <v>0</v>
      </c>
      <c r="F94" s="1007">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1088">
        <f>'Ｈ２1（2009）'!E152</f>
        <v>0</v>
      </c>
    </row>
    <row r="95" spans="1:38" ht="14.45" customHeight="1" x14ac:dyDescent="0.15">
      <c r="A95" s="1005">
        <v>0</v>
      </c>
      <c r="B95" s="1006">
        <v>0</v>
      </c>
      <c r="C95" s="1006">
        <v>0</v>
      </c>
      <c r="D95" s="1006">
        <v>0</v>
      </c>
      <c r="E95" s="1006">
        <v>0</v>
      </c>
      <c r="F95" s="1007">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1088">
        <f>'Ｈ２1（2009）'!E153</f>
        <v>0</v>
      </c>
    </row>
    <row r="96" spans="1:38" ht="14.45" customHeight="1" x14ac:dyDescent="0.15">
      <c r="A96" s="1005">
        <v>8589</v>
      </c>
      <c r="B96" s="1006">
        <v>8589</v>
      </c>
      <c r="C96" s="1006">
        <v>0</v>
      </c>
      <c r="D96" s="1006">
        <v>0</v>
      </c>
      <c r="E96" s="1006">
        <v>0</v>
      </c>
      <c r="F96" s="1007">
        <v>0</v>
      </c>
      <c r="G96" s="1004" t="s">
        <v>592</v>
      </c>
      <c r="H96" s="574"/>
      <c r="I96" s="574"/>
      <c r="K96" s="194" t="s">
        <v>38</v>
      </c>
      <c r="L96" s="195"/>
      <c r="M96" s="195"/>
      <c r="N96" s="196" t="s">
        <v>66</v>
      </c>
      <c r="O96" s="198" t="s">
        <v>67</v>
      </c>
      <c r="P96" s="199">
        <f t="shared" si="28"/>
        <v>8589</v>
      </c>
      <c r="Q96" s="200">
        <f t="shared" si="28"/>
        <v>8589</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1088">
        <f>'Ｈ２1（2009）'!E154</f>
        <v>0</v>
      </c>
    </row>
    <row r="97" spans="1:38" ht="14.45" customHeight="1" x14ac:dyDescent="0.15">
      <c r="A97" s="1005">
        <v>5427</v>
      </c>
      <c r="B97" s="1006">
        <v>5427</v>
      </c>
      <c r="C97" s="1006">
        <v>0</v>
      </c>
      <c r="D97" s="1006">
        <v>0</v>
      </c>
      <c r="E97" s="1006">
        <v>0</v>
      </c>
      <c r="F97" s="1007">
        <v>0</v>
      </c>
      <c r="G97" s="1004" t="s">
        <v>594</v>
      </c>
      <c r="H97" s="574"/>
      <c r="I97" s="574"/>
      <c r="K97" s="194"/>
      <c r="L97" s="195"/>
      <c r="M97" s="195"/>
      <c r="N97" s="196" t="s">
        <v>150</v>
      </c>
      <c r="O97" s="198" t="s">
        <v>69</v>
      </c>
      <c r="P97" s="199">
        <f t="shared" si="28"/>
        <v>5427</v>
      </c>
      <c r="Q97" s="200">
        <f t="shared" si="28"/>
        <v>5427</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1092"/>
    </row>
    <row r="98" spans="1:38" ht="14.45" customHeight="1" x14ac:dyDescent="0.15">
      <c r="A98" s="1005">
        <v>0</v>
      </c>
      <c r="B98" s="1006">
        <v>0</v>
      </c>
      <c r="C98" s="1006">
        <v>0</v>
      </c>
      <c r="D98" s="1006">
        <v>0</v>
      </c>
      <c r="E98" s="1006">
        <v>0</v>
      </c>
      <c r="F98" s="1007">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1094">
        <f t="shared" si="34"/>
        <v>0</v>
      </c>
      <c r="AL98" s="1088">
        <f>'Ｈ２1（2009）'!E155</f>
        <v>0</v>
      </c>
    </row>
    <row r="99" spans="1:38" ht="14.45" customHeight="1" x14ac:dyDescent="0.15">
      <c r="A99" s="1005">
        <v>0</v>
      </c>
      <c r="B99" s="1006">
        <v>0</v>
      </c>
      <c r="C99" s="1006">
        <v>0</v>
      </c>
      <c r="D99" s="1006">
        <v>0</v>
      </c>
      <c r="E99" s="1006">
        <v>0</v>
      </c>
      <c r="F99" s="1007">
        <v>0</v>
      </c>
      <c r="G99" s="1004" t="s">
        <v>598</v>
      </c>
      <c r="H99" s="574"/>
      <c r="I99" s="574"/>
      <c r="K99" s="222" t="s">
        <v>134</v>
      </c>
      <c r="L99" s="195"/>
      <c r="M99" s="196" t="s">
        <v>70</v>
      </c>
      <c r="N99" s="197"/>
      <c r="O99" s="198" t="s">
        <v>71</v>
      </c>
      <c r="P99" s="199">
        <f t="shared" ref="P99:Q103" si="35">+A98</f>
        <v>0</v>
      </c>
      <c r="Q99" s="200">
        <f t="shared" si="35"/>
        <v>0</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1088">
        <f>'Ｈ２1（2009）'!E156</f>
        <v>0</v>
      </c>
    </row>
    <row r="100" spans="1:38" ht="14.45" customHeight="1" x14ac:dyDescent="0.15">
      <c r="A100" s="1005">
        <v>0</v>
      </c>
      <c r="B100" s="1006">
        <v>0</v>
      </c>
      <c r="C100" s="1006">
        <v>0</v>
      </c>
      <c r="D100" s="1006">
        <v>0</v>
      </c>
      <c r="E100" s="1006">
        <v>0</v>
      </c>
      <c r="F100" s="1007">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1092"/>
    </row>
    <row r="101" spans="1:38" ht="14.45" customHeight="1" x14ac:dyDescent="0.15">
      <c r="A101" s="1005">
        <v>0</v>
      </c>
      <c r="B101" s="1006">
        <v>0</v>
      </c>
      <c r="C101" s="1006">
        <v>0</v>
      </c>
      <c r="D101" s="1006">
        <v>0</v>
      </c>
      <c r="E101" s="1006">
        <v>0</v>
      </c>
      <c r="F101" s="1007">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1088">
        <f>'Ｈ２1（2009）'!E157</f>
        <v>0</v>
      </c>
    </row>
    <row r="102" spans="1:38" ht="14.45" customHeight="1" x14ac:dyDescent="0.15">
      <c r="A102" s="1005">
        <v>0</v>
      </c>
      <c r="B102" s="1006">
        <v>0</v>
      </c>
      <c r="C102" s="1006">
        <v>0</v>
      </c>
      <c r="D102" s="1006">
        <v>0</v>
      </c>
      <c r="E102" s="1006">
        <v>0</v>
      </c>
      <c r="F102" s="1007">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1089"/>
    </row>
    <row r="103" spans="1:38" ht="14.45" customHeight="1" x14ac:dyDescent="0.15">
      <c r="A103" s="1005">
        <v>10682</v>
      </c>
      <c r="B103" s="1006">
        <v>10682</v>
      </c>
      <c r="C103" s="1006">
        <v>0</v>
      </c>
      <c r="D103" s="1006">
        <v>0</v>
      </c>
      <c r="E103" s="1006">
        <v>0</v>
      </c>
      <c r="F103" s="1007">
        <v>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1090"/>
    </row>
    <row r="104" spans="1:38" ht="14.45" customHeight="1" x14ac:dyDescent="0.15">
      <c r="A104" s="1005">
        <v>0</v>
      </c>
      <c r="B104" s="1006">
        <v>0</v>
      </c>
      <c r="C104" s="1006">
        <v>0</v>
      </c>
      <c r="D104" s="1006">
        <v>0</v>
      </c>
      <c r="E104" s="1006">
        <v>0</v>
      </c>
      <c r="F104" s="1007">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1088">
        <f>'Ｈ２1（2009）'!E158</f>
        <v>0</v>
      </c>
    </row>
    <row r="105" spans="1:38" ht="14.45" customHeight="1" x14ac:dyDescent="0.15">
      <c r="A105" s="1005">
        <v>8201</v>
      </c>
      <c r="B105" s="1006">
        <v>8201</v>
      </c>
      <c r="C105" s="1006">
        <v>0</v>
      </c>
      <c r="D105" s="1006">
        <v>0</v>
      </c>
      <c r="E105" s="1006">
        <v>0</v>
      </c>
      <c r="F105" s="1007">
        <v>0</v>
      </c>
      <c r="G105" s="1004" t="s">
        <v>461</v>
      </c>
      <c r="H105" s="574"/>
      <c r="I105" s="574"/>
      <c r="K105" s="194"/>
      <c r="L105" s="169"/>
      <c r="M105" s="196" t="s">
        <v>88</v>
      </c>
      <c r="N105" s="197"/>
      <c r="O105" s="198" t="s">
        <v>109</v>
      </c>
      <c r="P105" s="199">
        <f t="shared" ref="P105:Q114" si="37">+A104</f>
        <v>0</v>
      </c>
      <c r="Q105" s="200">
        <f t="shared" si="37"/>
        <v>0</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1088">
        <f>'Ｈ２1（2009）'!E159</f>
        <v>0</v>
      </c>
    </row>
    <row r="106" spans="1:38" ht="14.45" customHeight="1" x14ac:dyDescent="0.15">
      <c r="A106" s="1005">
        <v>0</v>
      </c>
      <c r="B106" s="1006">
        <v>0</v>
      </c>
      <c r="C106" s="1006">
        <v>0</v>
      </c>
      <c r="D106" s="1006">
        <v>0</v>
      </c>
      <c r="E106" s="1006">
        <v>0</v>
      </c>
      <c r="F106" s="1007">
        <v>0</v>
      </c>
      <c r="G106" s="1004" t="s">
        <v>605</v>
      </c>
      <c r="H106" s="574"/>
      <c r="I106" s="574"/>
      <c r="K106" s="194"/>
      <c r="L106" s="176" t="s">
        <v>91</v>
      </c>
      <c r="M106" s="196" t="s">
        <v>89</v>
      </c>
      <c r="N106" s="197"/>
      <c r="O106" s="198" t="s">
        <v>110</v>
      </c>
      <c r="P106" s="199">
        <f t="shared" si="37"/>
        <v>8201</v>
      </c>
      <c r="Q106" s="200">
        <f t="shared" si="37"/>
        <v>8201</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1092"/>
    </row>
    <row r="107" spans="1:38" ht="14.45" customHeight="1" x14ac:dyDescent="0.15">
      <c r="A107" s="1005">
        <v>0</v>
      </c>
      <c r="B107" s="1006">
        <v>0</v>
      </c>
      <c r="C107" s="1006">
        <v>0</v>
      </c>
      <c r="D107" s="1006">
        <v>0</v>
      </c>
      <c r="E107" s="1006">
        <v>0</v>
      </c>
      <c r="F107" s="1007">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1088">
        <f>'Ｈ２1（2009）'!E160</f>
        <v>0</v>
      </c>
    </row>
    <row r="108" spans="1:38" ht="14.45" customHeight="1" x14ac:dyDescent="0.15">
      <c r="A108" s="1005">
        <v>0</v>
      </c>
      <c r="B108" s="1006">
        <v>0</v>
      </c>
      <c r="C108" s="1006">
        <v>0</v>
      </c>
      <c r="D108" s="1006">
        <v>0</v>
      </c>
      <c r="E108" s="1006">
        <v>0</v>
      </c>
      <c r="F108" s="1007">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1089"/>
    </row>
    <row r="109" spans="1:38" ht="14.45" customHeight="1" x14ac:dyDescent="0.15">
      <c r="A109" s="1005">
        <v>0</v>
      </c>
      <c r="B109" s="1006">
        <v>0</v>
      </c>
      <c r="C109" s="1006">
        <v>0</v>
      </c>
      <c r="D109" s="1006">
        <v>0</v>
      </c>
      <c r="E109" s="1006">
        <v>0</v>
      </c>
      <c r="F109" s="1007">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1091"/>
    </row>
    <row r="110" spans="1:38" ht="14.45" customHeight="1" x14ac:dyDescent="0.15">
      <c r="A110" s="1005">
        <v>0</v>
      </c>
      <c r="B110" s="1006">
        <v>0</v>
      </c>
      <c r="C110" s="1006">
        <v>0</v>
      </c>
      <c r="D110" s="1006">
        <v>0</v>
      </c>
      <c r="E110" s="1006">
        <v>0</v>
      </c>
      <c r="F110" s="1007">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1091"/>
    </row>
    <row r="111" spans="1:38" ht="14.45" customHeight="1" x14ac:dyDescent="0.15">
      <c r="A111" s="1005">
        <v>0</v>
      </c>
      <c r="B111" s="1006">
        <v>0</v>
      </c>
      <c r="C111" s="1006">
        <v>0</v>
      </c>
      <c r="D111" s="1006">
        <v>0</v>
      </c>
      <c r="E111" s="1006">
        <v>0</v>
      </c>
      <c r="F111" s="1007">
        <v>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1091"/>
    </row>
    <row r="112" spans="1:38" ht="14.45" customHeight="1" x14ac:dyDescent="0.15">
      <c r="A112" s="1005">
        <v>2481</v>
      </c>
      <c r="B112" s="1006">
        <v>2481</v>
      </c>
      <c r="C112" s="1006">
        <v>0</v>
      </c>
      <c r="D112" s="1006">
        <v>0</v>
      </c>
      <c r="E112" s="1006">
        <v>0</v>
      </c>
      <c r="F112" s="1007">
        <v>0</v>
      </c>
      <c r="G112" s="1004" t="s">
        <v>612</v>
      </c>
      <c r="H112" s="574"/>
      <c r="I112" s="574"/>
      <c r="K112" s="194"/>
      <c r="L112" s="176" t="s">
        <v>41</v>
      </c>
      <c r="M112" s="196" t="s">
        <v>108</v>
      </c>
      <c r="N112" s="197"/>
      <c r="O112" s="198" t="s">
        <v>116</v>
      </c>
      <c r="P112" s="199">
        <f t="shared" si="37"/>
        <v>0</v>
      </c>
      <c r="Q112" s="200">
        <f t="shared" si="37"/>
        <v>0</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1090"/>
    </row>
    <row r="113" spans="1:38" ht="14.45" customHeight="1" thickBot="1" x14ac:dyDescent="0.2">
      <c r="A113" s="1008">
        <v>0</v>
      </c>
      <c r="B113" s="1009">
        <v>0</v>
      </c>
      <c r="C113" s="1009">
        <v>0</v>
      </c>
      <c r="D113" s="1009">
        <v>0</v>
      </c>
      <c r="E113" s="1009">
        <v>0</v>
      </c>
      <c r="F113" s="1010">
        <v>0</v>
      </c>
      <c r="G113" s="1004" t="s">
        <v>613</v>
      </c>
      <c r="H113" s="574"/>
      <c r="I113" s="574"/>
      <c r="K113" s="194"/>
      <c r="L113" s="216"/>
      <c r="M113" s="196" t="s">
        <v>13</v>
      </c>
      <c r="N113" s="197"/>
      <c r="O113" s="198" t="s">
        <v>117</v>
      </c>
      <c r="P113" s="199">
        <f t="shared" si="37"/>
        <v>2481</v>
      </c>
      <c r="Q113" s="200">
        <f t="shared" si="37"/>
        <v>2481</v>
      </c>
      <c r="R113" s="220"/>
      <c r="S113" s="262">
        <f t="shared" si="38"/>
        <v>0</v>
      </c>
      <c r="T113" s="263">
        <f t="shared" si="39"/>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1088">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1088">
        <f>'Ｈ２1（2009）'!E161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230181</v>
      </c>
      <c r="Q115" s="316">
        <f>SUM(Q62:Q114)-Q63-Q64-Q66-Q67-Q69-Q70-Q71-Q84-Q85-Q86-Q94-Q95-Q96-Q97-Q98-Q103-Q104</f>
        <v>230181</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268115</v>
      </c>
      <c r="AA115" s="321">
        <f>AA64+AA67+AA73+AA74+AA75+AA86+AA88+AA89+AA92+AA93+AA99+AA101+AA104+AA105+AA114</f>
        <v>0</v>
      </c>
      <c r="AB115" s="322"/>
      <c r="AC115" s="323">
        <f>AC64+AC67+AC73+AC74+AC75+AC86+AC88+AC89+AC92+AC93+AC99+AC101+AC104+AC105+AC114</f>
        <v>24200</v>
      </c>
      <c r="AD115" s="319"/>
      <c r="AE115" s="312" t="s">
        <v>82</v>
      </c>
      <c r="AF115" s="313"/>
      <c r="AG115" s="313"/>
      <c r="AH115" s="314"/>
      <c r="AI115" s="320">
        <f>AI64+AI67+AI73+AI74+AI75+AI86+AI88+AI89+AI92+AI93+AI99+AI101+AI104+AI105+AI114</f>
        <v>573559</v>
      </c>
      <c r="AJ115" s="321">
        <f>AJ64+AJ67+AJ73+AJ74+AJ75+AJ86+AJ88+AJ89+AJ92+AJ93+AJ99+AJ101+AJ104+AJ105+AJ114</f>
        <v>0</v>
      </c>
      <c r="AK115" s="322">
        <f>AK64+AK67+AK73+AK74+AK75+AK86+AK88+AK89+AK92+AK93+AK99+AK101+AK104+AK105+AK114</f>
        <v>0</v>
      </c>
      <c r="AL115" s="1093">
        <f>AL64+AL67+AL73+AL74+AL75+AL86+AL88+AL89+AL92+AL93+AL99+AL101+AL104+AL105+AL114</f>
        <v>546600</v>
      </c>
    </row>
    <row r="116" spans="1:38" ht="14.45" customHeight="1" thickTop="1" x14ac:dyDescent="0.15">
      <c r="A116" s="1001">
        <v>268115</v>
      </c>
      <c r="B116" s="1002">
        <v>0</v>
      </c>
      <c r="C116" s="1002">
        <v>0</v>
      </c>
      <c r="D116" s="1002">
        <v>0</v>
      </c>
      <c r="E116" s="1003">
        <v>24200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v>0</v>
      </c>
      <c r="B117" s="1205">
        <v>0</v>
      </c>
      <c r="C117" s="1205">
        <v>0</v>
      </c>
      <c r="D117" s="1205">
        <v>0</v>
      </c>
      <c r="E117" s="1206">
        <v>0</v>
      </c>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v>0</v>
      </c>
      <c r="B118" s="1205">
        <v>0</v>
      </c>
      <c r="C118" s="1205">
        <v>0</v>
      </c>
      <c r="D118" s="1205">
        <v>0</v>
      </c>
      <c r="E118" s="1206">
        <v>0</v>
      </c>
      <c r="F118" s="875" t="s">
        <v>1153</v>
      </c>
      <c r="G118" s="1174"/>
      <c r="H118" s="1174"/>
      <c r="I118" s="1174"/>
      <c r="K118" s="159" t="s">
        <v>726</v>
      </c>
      <c r="L118" s="334"/>
      <c r="M118" s="334"/>
      <c r="N118" s="334"/>
      <c r="O118" s="335"/>
      <c r="P118" s="336"/>
      <c r="Q118" s="336"/>
      <c r="R118" s="1080" t="s">
        <v>1178</v>
      </c>
      <c r="S118" s="1081"/>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v>0</v>
      </c>
      <c r="B119" s="1205">
        <v>0</v>
      </c>
      <c r="C119" s="1205">
        <v>0</v>
      </c>
      <c r="D119" s="1205">
        <v>0</v>
      </c>
      <c r="E119" s="1206">
        <v>0</v>
      </c>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v>0</v>
      </c>
      <c r="B120" s="1205">
        <v>0</v>
      </c>
      <c r="C120" s="1205">
        <v>0</v>
      </c>
      <c r="D120" s="1205">
        <v>0</v>
      </c>
      <c r="E120" s="1206">
        <v>0</v>
      </c>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04">
        <v>214744</v>
      </c>
      <c r="B121" s="1205">
        <v>0</v>
      </c>
      <c r="C121" s="1205">
        <v>0</v>
      </c>
      <c r="D121" s="1205">
        <v>0</v>
      </c>
      <c r="E121" s="1206">
        <v>24200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4">
        <v>106333</v>
      </c>
      <c r="B122" s="1205">
        <v>0</v>
      </c>
      <c r="C122" s="1205">
        <v>0</v>
      </c>
      <c r="D122" s="1205">
        <v>0</v>
      </c>
      <c r="E122" s="1206">
        <v>0</v>
      </c>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v>0</v>
      </c>
      <c r="B123" s="1006">
        <v>0</v>
      </c>
      <c r="C123" s="1006">
        <v>0</v>
      </c>
      <c r="D123" s="1006">
        <v>0</v>
      </c>
      <c r="E123" s="1007">
        <v>0</v>
      </c>
      <c r="F123" s="875" t="s">
        <v>1158</v>
      </c>
      <c r="K123" s="183"/>
      <c r="L123" s="184" t="s">
        <v>8</v>
      </c>
      <c r="M123" s="185"/>
      <c r="N123" s="185"/>
      <c r="O123" s="186"/>
      <c r="P123" s="360">
        <f t="shared" ref="P123:T138" si="40">P8+P62</f>
        <v>195787</v>
      </c>
      <c r="Q123" s="254">
        <f t="shared" si="40"/>
        <v>195787</v>
      </c>
      <c r="R123" s="254">
        <f t="shared" si="40"/>
        <v>0</v>
      </c>
      <c r="S123" s="329">
        <f t="shared" si="40"/>
        <v>0</v>
      </c>
      <c r="T123" s="361">
        <f t="shared" si="40"/>
        <v>0</v>
      </c>
      <c r="U123" s="190"/>
      <c r="V123" s="184" t="s">
        <v>8</v>
      </c>
      <c r="W123" s="185"/>
      <c r="X123" s="185"/>
      <c r="Y123" s="186"/>
      <c r="Z123" s="362">
        <f t="shared" ref="Z123:AC126" si="41">Z8</f>
        <v>0</v>
      </c>
      <c r="AA123" s="363">
        <f t="shared" si="41"/>
        <v>0</v>
      </c>
      <c r="AB123" s="549">
        <f t="shared" si="41"/>
        <v>0</v>
      </c>
      <c r="AC123" s="364">
        <f t="shared" si="41"/>
        <v>0</v>
      </c>
      <c r="AD123" s="371"/>
      <c r="AE123" s="183"/>
      <c r="AF123" s="184" t="s">
        <v>8</v>
      </c>
      <c r="AG123" s="185"/>
      <c r="AH123" s="185"/>
      <c r="AI123" s="360">
        <f t="shared" ref="AI123:AI176" si="42">Q123-Z123</f>
        <v>195787</v>
      </c>
      <c r="AJ123" s="254">
        <f>SUM(AJ124:AJ125)</f>
        <v>0</v>
      </c>
      <c r="AK123" s="365">
        <f>SUM(AK124:AK125)</f>
        <v>0</v>
      </c>
    </row>
    <row r="124" spans="1:38" ht="14.45" customHeight="1" x14ac:dyDescent="0.15">
      <c r="A124" s="1005">
        <v>0</v>
      </c>
      <c r="B124" s="1006">
        <v>0</v>
      </c>
      <c r="C124" s="1006">
        <v>0</v>
      </c>
      <c r="D124" s="1006">
        <v>0</v>
      </c>
      <c r="E124" s="1007">
        <v>0</v>
      </c>
      <c r="F124" s="875" t="s">
        <v>1159</v>
      </c>
      <c r="K124" s="194"/>
      <c r="L124" s="195"/>
      <c r="M124" s="196" t="s">
        <v>146</v>
      </c>
      <c r="N124" s="197"/>
      <c r="O124" s="198"/>
      <c r="P124" s="219">
        <f t="shared" si="40"/>
        <v>0</v>
      </c>
      <c r="Q124" s="220">
        <f t="shared" si="40"/>
        <v>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0</v>
      </c>
      <c r="AJ124" s="220">
        <f>IF($P124-$Z124=0,0,ROUND((R124-AA124)*$AI124/($P124-$Z124),0))</f>
        <v>0</v>
      </c>
      <c r="AK124" s="366">
        <f>IF(P124-Z124=0,0,ROUND((S124-AB124)*AI124/(P124-Z124),0))</f>
        <v>0</v>
      </c>
    </row>
    <row r="125" spans="1:38" ht="14.45" customHeight="1" x14ac:dyDescent="0.15">
      <c r="A125" s="1005">
        <v>0</v>
      </c>
      <c r="B125" s="1006">
        <v>0</v>
      </c>
      <c r="C125" s="1006">
        <v>0</v>
      </c>
      <c r="D125" s="1006">
        <v>0</v>
      </c>
      <c r="E125" s="1007">
        <v>0</v>
      </c>
      <c r="F125" s="875" t="s">
        <v>559</v>
      </c>
      <c r="K125" s="194"/>
      <c r="L125" s="195"/>
      <c r="M125" s="196" t="s">
        <v>13</v>
      </c>
      <c r="N125" s="167"/>
      <c r="O125" s="207"/>
      <c r="P125" s="219">
        <f t="shared" si="40"/>
        <v>195787</v>
      </c>
      <c r="Q125" s="220">
        <f t="shared" si="40"/>
        <v>195787</v>
      </c>
      <c r="R125" s="220">
        <f t="shared" si="40"/>
        <v>0</v>
      </c>
      <c r="S125" s="221">
        <f t="shared" si="40"/>
        <v>0</v>
      </c>
      <c r="T125" s="270">
        <f t="shared" si="40"/>
        <v>0</v>
      </c>
      <c r="U125" s="202"/>
      <c r="V125" s="195"/>
      <c r="W125" s="196" t="s">
        <v>13</v>
      </c>
      <c r="X125" s="167"/>
      <c r="Y125" s="207"/>
      <c r="Z125" s="219">
        <f t="shared" si="41"/>
        <v>0</v>
      </c>
      <c r="AA125" s="220">
        <f t="shared" si="41"/>
        <v>0</v>
      </c>
      <c r="AB125" s="292">
        <f t="shared" si="41"/>
        <v>0</v>
      </c>
      <c r="AC125" s="366">
        <f t="shared" si="41"/>
        <v>0</v>
      </c>
      <c r="AD125" s="371"/>
      <c r="AE125" s="194"/>
      <c r="AF125" s="195"/>
      <c r="AG125" s="196" t="s">
        <v>13</v>
      </c>
      <c r="AH125" s="167"/>
      <c r="AI125" s="219">
        <f t="shared" si="42"/>
        <v>195787</v>
      </c>
      <c r="AJ125" s="220">
        <f>IF($P125-$Z125=0,0,ROUND((R125-AA125)*$AI125/($P125-$Z125),0))</f>
        <v>0</v>
      </c>
      <c r="AK125" s="366">
        <f>IF(P125-Z125=0,0,ROUND((S125-AB125)*AI125/(P125-Z125),0))</f>
        <v>0</v>
      </c>
    </row>
    <row r="126" spans="1:38" ht="14.45" customHeight="1" x14ac:dyDescent="0.15">
      <c r="A126" s="1005">
        <v>0</v>
      </c>
      <c r="B126" s="1006">
        <v>0</v>
      </c>
      <c r="C126" s="1006">
        <v>0</v>
      </c>
      <c r="D126" s="1006">
        <v>0</v>
      </c>
      <c r="E126" s="1007">
        <v>0</v>
      </c>
      <c r="F126" s="875" t="s">
        <v>560</v>
      </c>
      <c r="K126" s="194" t="s">
        <v>4</v>
      </c>
      <c r="L126" s="173" t="s">
        <v>14</v>
      </c>
      <c r="M126" s="170"/>
      <c r="N126" s="170"/>
      <c r="O126" s="211"/>
      <c r="P126" s="219">
        <f t="shared" si="40"/>
        <v>0</v>
      </c>
      <c r="Q126" s="220">
        <f t="shared" si="40"/>
        <v>0</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0</v>
      </c>
      <c r="AJ126" s="220">
        <f>SUM(AJ127:AJ128)</f>
        <v>0</v>
      </c>
      <c r="AK126" s="366">
        <f>SUM(AK127:AK128)</f>
        <v>0</v>
      </c>
    </row>
    <row r="127" spans="1:38" ht="14.45" customHeight="1" x14ac:dyDescent="0.15">
      <c r="A127" s="1005">
        <v>0</v>
      </c>
      <c r="B127" s="1006">
        <v>0</v>
      </c>
      <c r="C127" s="1006">
        <v>0</v>
      </c>
      <c r="D127" s="1006">
        <v>0</v>
      </c>
      <c r="E127" s="1007">
        <v>0</v>
      </c>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v>0</v>
      </c>
      <c r="B128" s="1006">
        <v>0</v>
      </c>
      <c r="C128" s="1006">
        <v>0</v>
      </c>
      <c r="D128" s="1006">
        <v>0</v>
      </c>
      <c r="E128" s="1007">
        <v>0</v>
      </c>
      <c r="F128" s="875" t="s">
        <v>1160</v>
      </c>
      <c r="K128" s="194"/>
      <c r="L128" s="216"/>
      <c r="M128" s="196" t="s">
        <v>13</v>
      </c>
      <c r="N128" s="217"/>
      <c r="O128" s="218"/>
      <c r="P128" s="219">
        <f t="shared" si="40"/>
        <v>0</v>
      </c>
      <c r="Q128" s="220">
        <f t="shared" si="40"/>
        <v>0</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0</v>
      </c>
      <c r="AJ128" s="220">
        <f>IF($P128-$Z128=0,0,ROUND((R128-AA128)*$AI128/($P128-$Z128),0))</f>
        <v>0</v>
      </c>
      <c r="AK128" s="366">
        <f>IF(P128-Z128=0,0,ROUND((S128-AB128)*AI128/(P128-Z128),0))</f>
        <v>0</v>
      </c>
    </row>
    <row r="129" spans="1:37" ht="14.45" customHeight="1" x14ac:dyDescent="0.15">
      <c r="A129" s="1005">
        <v>0</v>
      </c>
      <c r="B129" s="1006">
        <v>0</v>
      </c>
      <c r="C129" s="1006">
        <v>0</v>
      </c>
      <c r="D129" s="1006">
        <v>0</v>
      </c>
      <c r="E129" s="1007">
        <v>0</v>
      </c>
      <c r="F129" s="875" t="s">
        <v>562</v>
      </c>
      <c r="K129" s="194" t="s">
        <v>4</v>
      </c>
      <c r="L129" s="169"/>
      <c r="M129" s="195" t="s">
        <v>94</v>
      </c>
      <c r="N129" s="197"/>
      <c r="O129" s="198"/>
      <c r="P129" s="219">
        <f t="shared" si="40"/>
        <v>6687</v>
      </c>
      <c r="Q129" s="220">
        <f t="shared" si="40"/>
        <v>6687</v>
      </c>
      <c r="R129" s="220">
        <f t="shared" si="40"/>
        <v>1391</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6687</v>
      </c>
      <c r="AJ129" s="220">
        <f>SUM(AJ130:AJ132)</f>
        <v>1391</v>
      </c>
      <c r="AK129" s="366">
        <f>SUM(AK130:AK132)</f>
        <v>0</v>
      </c>
    </row>
    <row r="130" spans="1:37" ht="14.45" customHeight="1" x14ac:dyDescent="0.15">
      <c r="A130" s="1005">
        <v>0</v>
      </c>
      <c r="B130" s="1006">
        <v>0</v>
      </c>
      <c r="C130" s="1006">
        <v>0</v>
      </c>
      <c r="D130" s="1006">
        <v>0</v>
      </c>
      <c r="E130" s="1007">
        <v>0</v>
      </c>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v>0</v>
      </c>
      <c r="B131" s="1006">
        <v>0</v>
      </c>
      <c r="C131" s="1006">
        <v>0</v>
      </c>
      <c r="D131" s="1006">
        <v>0</v>
      </c>
      <c r="E131" s="1007">
        <v>0</v>
      </c>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v>0</v>
      </c>
      <c r="B132" s="1006">
        <v>0</v>
      </c>
      <c r="C132" s="1006">
        <v>0</v>
      </c>
      <c r="D132" s="1006">
        <v>0</v>
      </c>
      <c r="E132" s="1007">
        <v>0</v>
      </c>
      <c r="F132" s="875" t="s">
        <v>569</v>
      </c>
      <c r="K132" s="194"/>
      <c r="L132" s="176" t="s">
        <v>41</v>
      </c>
      <c r="M132" s="216"/>
      <c r="N132" s="196" t="s">
        <v>13</v>
      </c>
      <c r="O132" s="198"/>
      <c r="P132" s="219">
        <f t="shared" si="40"/>
        <v>6687</v>
      </c>
      <c r="Q132" s="220">
        <f t="shared" si="40"/>
        <v>6687</v>
      </c>
      <c r="R132" s="220">
        <f t="shared" si="40"/>
        <v>1391</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6687</v>
      </c>
      <c r="AJ132" s="220">
        <f t="shared" si="44"/>
        <v>1391</v>
      </c>
      <c r="AK132" s="366">
        <f t="shared" si="45"/>
        <v>0</v>
      </c>
    </row>
    <row r="133" spans="1:37" ht="14.45" customHeight="1" x14ac:dyDescent="0.15">
      <c r="A133" s="1005">
        <v>0</v>
      </c>
      <c r="B133" s="1006">
        <v>0</v>
      </c>
      <c r="C133" s="1006">
        <v>0</v>
      </c>
      <c r="D133" s="1006">
        <v>0</v>
      </c>
      <c r="E133" s="1007">
        <v>0</v>
      </c>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v>0</v>
      </c>
      <c r="B134" s="1006">
        <v>0</v>
      </c>
      <c r="C134" s="1006">
        <v>0</v>
      </c>
      <c r="D134" s="1006">
        <v>0</v>
      </c>
      <c r="E134" s="1007">
        <v>0</v>
      </c>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v>0</v>
      </c>
      <c r="B135" s="1006">
        <v>0</v>
      </c>
      <c r="C135" s="1006">
        <v>0</v>
      </c>
      <c r="D135" s="1006">
        <v>0</v>
      </c>
      <c r="E135" s="1007">
        <v>0</v>
      </c>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v>53371</v>
      </c>
      <c r="B136" s="1006">
        <v>0</v>
      </c>
      <c r="C136" s="1006">
        <v>0</v>
      </c>
      <c r="D136" s="1006">
        <v>0</v>
      </c>
      <c r="E136" s="1007">
        <v>0</v>
      </c>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v>0</v>
      </c>
      <c r="B137" s="1006">
        <v>0</v>
      </c>
      <c r="C137" s="1006">
        <v>0</v>
      </c>
      <c r="D137" s="1006">
        <v>0</v>
      </c>
      <c r="E137" s="1007">
        <v>0</v>
      </c>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 t="shared" si="47"/>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v>0</v>
      </c>
      <c r="B138" s="1006">
        <v>0</v>
      </c>
      <c r="C138" s="1006">
        <v>0</v>
      </c>
      <c r="D138" s="1006">
        <v>0</v>
      </c>
      <c r="E138" s="1007">
        <v>0</v>
      </c>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v>573559</v>
      </c>
      <c r="B139" s="1006">
        <v>0</v>
      </c>
      <c r="C139" s="1006">
        <v>0</v>
      </c>
      <c r="D139" s="1006">
        <v>0</v>
      </c>
      <c r="E139" s="1007">
        <v>546600</v>
      </c>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v>0</v>
      </c>
      <c r="B140" s="1006">
        <v>0</v>
      </c>
      <c r="C140" s="1006">
        <v>0</v>
      </c>
      <c r="D140" s="1006">
        <v>0</v>
      </c>
      <c r="E140" s="1007">
        <v>0</v>
      </c>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v>0</v>
      </c>
      <c r="B141" s="1006">
        <v>0</v>
      </c>
      <c r="C141" s="1006">
        <v>0</v>
      </c>
      <c r="D141" s="1006">
        <v>0</v>
      </c>
      <c r="E141" s="1007">
        <v>0</v>
      </c>
      <c r="F141" s="875" t="s">
        <v>578</v>
      </c>
      <c r="K141" s="194"/>
      <c r="L141" s="195" t="s">
        <v>38</v>
      </c>
      <c r="M141" s="196" t="s">
        <v>149</v>
      </c>
      <c r="N141" s="197"/>
      <c r="O141" s="198"/>
      <c r="P141" s="219">
        <f t="shared" si="48"/>
        <v>0</v>
      </c>
      <c r="Q141" s="220">
        <f t="shared" si="48"/>
        <v>0</v>
      </c>
      <c r="R141" s="220">
        <f t="shared" si="48"/>
        <v>0</v>
      </c>
      <c r="S141" s="221">
        <f t="shared" si="48"/>
        <v>0</v>
      </c>
      <c r="T141" s="270">
        <f t="shared" si="48"/>
        <v>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0</v>
      </c>
      <c r="AJ141" s="220">
        <f t="shared" si="44"/>
        <v>0</v>
      </c>
      <c r="AK141" s="366">
        <f t="shared" si="45"/>
        <v>0</v>
      </c>
    </row>
    <row r="142" spans="1:37" ht="14.45" customHeight="1" x14ac:dyDescent="0.15">
      <c r="A142" s="1005">
        <v>0</v>
      </c>
      <c r="B142" s="1006">
        <v>0</v>
      </c>
      <c r="C142" s="1006">
        <v>0</v>
      </c>
      <c r="D142" s="1006">
        <v>0</v>
      </c>
      <c r="E142" s="1007">
        <v>0</v>
      </c>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v>0</v>
      </c>
      <c r="B143" s="1006">
        <v>0</v>
      </c>
      <c r="C143" s="1006">
        <v>0</v>
      </c>
      <c r="D143" s="1006">
        <v>0</v>
      </c>
      <c r="E143" s="1007">
        <v>0</v>
      </c>
      <c r="F143" s="875" t="s">
        <v>582</v>
      </c>
      <c r="K143" s="194"/>
      <c r="L143" s="216"/>
      <c r="M143" s="196" t="s">
        <v>13</v>
      </c>
      <c r="N143" s="197"/>
      <c r="O143" s="198"/>
      <c r="P143" s="219">
        <f t="shared" si="48"/>
        <v>0</v>
      </c>
      <c r="Q143" s="220">
        <f t="shared" si="48"/>
        <v>0</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0</v>
      </c>
      <c r="AJ143" s="220">
        <f t="shared" si="44"/>
        <v>0</v>
      </c>
      <c r="AK143" s="366">
        <f t="shared" si="45"/>
        <v>0</v>
      </c>
    </row>
    <row r="144" spans="1:37" ht="14.45" customHeight="1" x14ac:dyDescent="0.15">
      <c r="A144" s="1005">
        <v>573559</v>
      </c>
      <c r="B144" s="1006">
        <v>0</v>
      </c>
      <c r="C144" s="1006">
        <v>0</v>
      </c>
      <c r="D144" s="1006">
        <v>0</v>
      </c>
      <c r="E144" s="1007">
        <v>546600</v>
      </c>
      <c r="F144" s="875" t="s">
        <v>584</v>
      </c>
      <c r="K144" s="194" t="s">
        <v>4</v>
      </c>
      <c r="L144" s="173" t="s">
        <v>45</v>
      </c>
      <c r="M144" s="197"/>
      <c r="N144" s="197"/>
      <c r="O144" s="198"/>
      <c r="P144" s="219">
        <f t="shared" si="48"/>
        <v>0</v>
      </c>
      <c r="Q144" s="220">
        <f t="shared" si="48"/>
        <v>0</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0</v>
      </c>
      <c r="AJ144" s="220">
        <f>SUM(AJ145:AJ147)</f>
        <v>0</v>
      </c>
      <c r="AK144" s="366">
        <f>SUM(AK145:AK147)</f>
        <v>0</v>
      </c>
    </row>
    <row r="145" spans="1:37" ht="14.45" customHeight="1" x14ac:dyDescent="0.15">
      <c r="A145" s="1005">
        <v>573559</v>
      </c>
      <c r="B145" s="1006">
        <v>0</v>
      </c>
      <c r="C145" s="1006">
        <v>0</v>
      </c>
      <c r="D145" s="1006">
        <v>0</v>
      </c>
      <c r="E145" s="1007">
        <v>546600</v>
      </c>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v>0</v>
      </c>
      <c r="B146" s="1006">
        <v>0</v>
      </c>
      <c r="C146" s="1006">
        <v>0</v>
      </c>
      <c r="D146" s="1006">
        <v>0</v>
      </c>
      <c r="E146" s="1007">
        <v>0</v>
      </c>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v>0</v>
      </c>
      <c r="B147" s="1006">
        <v>0</v>
      </c>
      <c r="C147" s="1006">
        <v>0</v>
      </c>
      <c r="D147" s="1006">
        <v>0</v>
      </c>
      <c r="E147" s="1007">
        <v>0</v>
      </c>
      <c r="F147" s="875" t="s">
        <v>587</v>
      </c>
      <c r="K147" s="194" t="s">
        <v>161</v>
      </c>
      <c r="L147" s="195"/>
      <c r="M147" s="196" t="s">
        <v>13</v>
      </c>
      <c r="N147" s="197"/>
      <c r="O147" s="198"/>
      <c r="P147" s="219">
        <f t="shared" si="48"/>
        <v>0</v>
      </c>
      <c r="Q147" s="220">
        <f t="shared" si="48"/>
        <v>0</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0</v>
      </c>
      <c r="AJ147" s="220">
        <f t="shared" si="51"/>
        <v>0</v>
      </c>
      <c r="AK147" s="366">
        <f t="shared" si="52"/>
        <v>0</v>
      </c>
    </row>
    <row r="148" spans="1:37" ht="14.45" customHeight="1" x14ac:dyDescent="0.15">
      <c r="A148" s="1005">
        <v>0</v>
      </c>
      <c r="B148" s="1006">
        <v>0</v>
      </c>
      <c r="C148" s="1006">
        <v>0</v>
      </c>
      <c r="D148" s="1006">
        <v>0</v>
      </c>
      <c r="E148" s="1007">
        <v>0</v>
      </c>
      <c r="F148" s="875" t="s">
        <v>589</v>
      </c>
      <c r="K148" s="194" t="s">
        <v>83</v>
      </c>
      <c r="L148" s="173"/>
      <c r="M148" s="196" t="s">
        <v>47</v>
      </c>
      <c r="N148" s="197"/>
      <c r="O148" s="198"/>
      <c r="P148" s="219">
        <f t="shared" si="48"/>
        <v>24337</v>
      </c>
      <c r="Q148" s="220">
        <f t="shared" si="48"/>
        <v>24337</v>
      </c>
      <c r="R148" s="220">
        <f t="shared" si="48"/>
        <v>12391</v>
      </c>
      <c r="S148" s="221">
        <f t="shared" si="48"/>
        <v>0</v>
      </c>
      <c r="T148" s="270">
        <f t="shared" si="48"/>
        <v>5500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24337</v>
      </c>
      <c r="AJ148" s="220">
        <f t="shared" si="51"/>
        <v>12391</v>
      </c>
      <c r="AK148" s="366">
        <f t="shared" si="52"/>
        <v>0</v>
      </c>
    </row>
    <row r="149" spans="1:37" ht="14.45" customHeight="1" x14ac:dyDescent="0.15">
      <c r="A149" s="1005">
        <v>0</v>
      </c>
      <c r="B149" s="1006">
        <v>0</v>
      </c>
      <c r="C149" s="1006">
        <v>0</v>
      </c>
      <c r="D149" s="1006">
        <v>0</v>
      </c>
      <c r="E149" s="1007">
        <v>0</v>
      </c>
      <c r="F149" s="875" t="s">
        <v>591</v>
      </c>
      <c r="K149" s="194" t="s">
        <v>131</v>
      </c>
      <c r="L149" s="195"/>
      <c r="M149" s="196" t="s">
        <v>50</v>
      </c>
      <c r="N149" s="197"/>
      <c r="O149" s="198"/>
      <c r="P149" s="219">
        <f t="shared" si="48"/>
        <v>9696</v>
      </c>
      <c r="Q149" s="220">
        <f t="shared" si="48"/>
        <v>9696</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9696</v>
      </c>
      <c r="AJ149" s="220">
        <f t="shared" si="51"/>
        <v>0</v>
      </c>
      <c r="AK149" s="366">
        <f t="shared" si="52"/>
        <v>0</v>
      </c>
    </row>
    <row r="150" spans="1:37" ht="14.45" customHeight="1" x14ac:dyDescent="0.15">
      <c r="A150" s="1005">
        <v>0</v>
      </c>
      <c r="B150" s="1006">
        <v>0</v>
      </c>
      <c r="C150" s="1006">
        <v>0</v>
      </c>
      <c r="D150" s="1006">
        <v>0</v>
      </c>
      <c r="E150" s="1007">
        <v>0</v>
      </c>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v>0</v>
      </c>
      <c r="B151" s="1006">
        <v>0</v>
      </c>
      <c r="C151" s="1006">
        <v>0</v>
      </c>
      <c r="D151" s="1006">
        <v>0</v>
      </c>
      <c r="E151" s="1007">
        <v>0</v>
      </c>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v>0</v>
      </c>
      <c r="B152" s="1006">
        <v>0</v>
      </c>
      <c r="C152" s="1006">
        <v>0</v>
      </c>
      <c r="D152" s="1006">
        <v>0</v>
      </c>
      <c r="E152" s="1007">
        <v>0</v>
      </c>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v>0</v>
      </c>
      <c r="B153" s="1006">
        <v>0</v>
      </c>
      <c r="C153" s="1006">
        <v>0</v>
      </c>
      <c r="D153" s="1006">
        <v>0</v>
      </c>
      <c r="E153" s="1007">
        <v>0</v>
      </c>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v>0</v>
      </c>
      <c r="B154" s="1006">
        <v>0</v>
      </c>
      <c r="C154" s="1006">
        <v>0</v>
      </c>
      <c r="D154" s="1006">
        <v>0</v>
      </c>
      <c r="E154" s="1007">
        <v>0</v>
      </c>
      <c r="F154" s="875" t="s">
        <v>599</v>
      </c>
      <c r="K154" s="194"/>
      <c r="L154" s="195"/>
      <c r="M154" s="173" t="s">
        <v>60</v>
      </c>
      <c r="N154" s="197"/>
      <c r="O154" s="198"/>
      <c r="P154" s="219">
        <f t="shared" si="48"/>
        <v>14016</v>
      </c>
      <c r="Q154" s="220">
        <f t="shared" si="48"/>
        <v>14016</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14016</v>
      </c>
      <c r="AJ154" s="220">
        <f>SUM(AJ155:AJ159)</f>
        <v>0</v>
      </c>
      <c r="AK154" s="366">
        <f>SUM(AK155:AK159)</f>
        <v>0</v>
      </c>
    </row>
    <row r="155" spans="1:37" ht="14.45" customHeight="1" x14ac:dyDescent="0.15">
      <c r="A155" s="1005">
        <v>0</v>
      </c>
      <c r="B155" s="1006">
        <v>0</v>
      </c>
      <c r="C155" s="1006">
        <v>0</v>
      </c>
      <c r="D155" s="1006">
        <v>0</v>
      </c>
      <c r="E155" s="1007">
        <v>0</v>
      </c>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v>0</v>
      </c>
      <c r="B156" s="1006">
        <v>0</v>
      </c>
      <c r="C156" s="1006">
        <v>0</v>
      </c>
      <c r="D156" s="1006">
        <v>0</v>
      </c>
      <c r="E156" s="1007">
        <v>0</v>
      </c>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v>0</v>
      </c>
      <c r="B157" s="1006">
        <v>0</v>
      </c>
      <c r="C157" s="1006">
        <v>0</v>
      </c>
      <c r="D157" s="1006">
        <v>0</v>
      </c>
      <c r="E157" s="1007">
        <v>0</v>
      </c>
      <c r="F157" s="875" t="s">
        <v>1162</v>
      </c>
      <c r="K157" s="194"/>
      <c r="L157" s="195"/>
      <c r="M157" s="195"/>
      <c r="N157" s="196" t="s">
        <v>66</v>
      </c>
      <c r="O157" s="198"/>
      <c r="P157" s="219">
        <f t="shared" si="55"/>
        <v>8589</v>
      </c>
      <c r="Q157" s="220">
        <f t="shared" si="55"/>
        <v>8589</v>
      </c>
      <c r="R157" s="220">
        <f t="shared" si="55"/>
        <v>0</v>
      </c>
      <c r="S157" s="221">
        <f t="shared" si="55"/>
        <v>0</v>
      </c>
      <c r="T157" s="270">
        <f t="shared" si="55"/>
        <v>0</v>
      </c>
      <c r="U157" s="202"/>
      <c r="V157" s="195"/>
      <c r="W157" s="195"/>
      <c r="X157" s="196" t="s">
        <v>66</v>
      </c>
      <c r="Y157" s="198"/>
      <c r="Z157" s="219">
        <f t="shared" si="54"/>
        <v>0</v>
      </c>
      <c r="AA157" s="220">
        <f t="shared" si="54"/>
        <v>0</v>
      </c>
      <c r="AB157" s="292">
        <f t="shared" si="54"/>
        <v>0</v>
      </c>
      <c r="AC157" s="366">
        <f t="shared" si="54"/>
        <v>0</v>
      </c>
      <c r="AD157" s="371"/>
      <c r="AE157" s="194" t="s">
        <v>171</v>
      </c>
      <c r="AF157" s="195"/>
      <c r="AG157" s="195"/>
      <c r="AH157" s="196" t="s">
        <v>66</v>
      </c>
      <c r="AI157" s="219">
        <f t="shared" si="42"/>
        <v>8589</v>
      </c>
      <c r="AJ157" s="220">
        <f t="shared" si="56"/>
        <v>0</v>
      </c>
      <c r="AK157" s="366">
        <f t="shared" si="57"/>
        <v>0</v>
      </c>
    </row>
    <row r="158" spans="1:37" ht="14.45" customHeight="1" x14ac:dyDescent="0.15">
      <c r="A158" s="1005">
        <v>0</v>
      </c>
      <c r="B158" s="1006">
        <v>0</v>
      </c>
      <c r="C158" s="1006">
        <v>0</v>
      </c>
      <c r="D158" s="1006">
        <v>0</v>
      </c>
      <c r="E158" s="1007">
        <v>0</v>
      </c>
      <c r="F158" s="875" t="s">
        <v>602</v>
      </c>
      <c r="K158" s="194"/>
      <c r="L158" s="195"/>
      <c r="M158" s="195"/>
      <c r="N158" s="196" t="s">
        <v>150</v>
      </c>
      <c r="O158" s="198"/>
      <c r="P158" s="219">
        <f t="shared" si="55"/>
        <v>5427</v>
      </c>
      <c r="Q158" s="220">
        <f t="shared" si="55"/>
        <v>5427</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5427</v>
      </c>
      <c r="AJ158" s="220">
        <f t="shared" si="56"/>
        <v>0</v>
      </c>
      <c r="AK158" s="366">
        <f t="shared" si="57"/>
        <v>0</v>
      </c>
    </row>
    <row r="159" spans="1:37" ht="14.45" customHeight="1" x14ac:dyDescent="0.15">
      <c r="A159" s="1005">
        <v>0</v>
      </c>
      <c r="B159" s="1006">
        <v>0</v>
      </c>
      <c r="C159" s="1006">
        <v>0</v>
      </c>
      <c r="D159" s="1006">
        <v>0</v>
      </c>
      <c r="E159" s="1007">
        <v>0</v>
      </c>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v>0</v>
      </c>
      <c r="B160" s="1006">
        <v>0</v>
      </c>
      <c r="C160" s="1006">
        <v>0</v>
      </c>
      <c r="D160" s="1006">
        <v>0</v>
      </c>
      <c r="E160" s="1007">
        <v>0</v>
      </c>
      <c r="F160" s="875" t="s">
        <v>605</v>
      </c>
      <c r="K160" s="194"/>
      <c r="L160" s="195"/>
      <c r="M160" s="196" t="s">
        <v>70</v>
      </c>
      <c r="N160" s="197"/>
      <c r="O160" s="198"/>
      <c r="P160" s="219">
        <f t="shared" si="55"/>
        <v>85302</v>
      </c>
      <c r="Q160" s="220">
        <f t="shared" si="55"/>
        <v>85302</v>
      </c>
      <c r="R160" s="220">
        <f t="shared" si="55"/>
        <v>36587</v>
      </c>
      <c r="S160" s="221">
        <f t="shared" si="55"/>
        <v>0</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85302</v>
      </c>
      <c r="AJ160" s="220">
        <f t="shared" si="56"/>
        <v>36587</v>
      </c>
      <c r="AK160" s="366">
        <f t="shared" si="57"/>
        <v>0</v>
      </c>
    </row>
    <row r="161" spans="1:37" ht="14.45" customHeight="1" x14ac:dyDescent="0.15">
      <c r="A161" s="1005">
        <v>0</v>
      </c>
      <c r="B161" s="1006">
        <v>0</v>
      </c>
      <c r="C161" s="1006">
        <v>0</v>
      </c>
      <c r="D161" s="1006">
        <v>0</v>
      </c>
      <c r="E161" s="1007">
        <v>0</v>
      </c>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v>0</v>
      </c>
      <c r="B162" s="1006">
        <v>0</v>
      </c>
      <c r="C162" s="1006">
        <v>0</v>
      </c>
      <c r="D162" s="1006">
        <v>0</v>
      </c>
      <c r="E162" s="1007">
        <v>0</v>
      </c>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v>0</v>
      </c>
      <c r="B163" s="1006">
        <v>0</v>
      </c>
      <c r="C163" s="1006">
        <v>0</v>
      </c>
      <c r="D163" s="1006">
        <v>0</v>
      </c>
      <c r="E163" s="1007">
        <v>0</v>
      </c>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v>0</v>
      </c>
      <c r="B164" s="1006">
        <v>0</v>
      </c>
      <c r="C164" s="1006">
        <v>0</v>
      </c>
      <c r="D164" s="1006">
        <v>0</v>
      </c>
      <c r="E164" s="1007">
        <v>0</v>
      </c>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v>573559</v>
      </c>
      <c r="B165" s="1006">
        <v>0</v>
      </c>
      <c r="C165" s="1006">
        <v>0</v>
      </c>
      <c r="D165" s="1006">
        <v>0</v>
      </c>
      <c r="E165" s="1007">
        <v>546600</v>
      </c>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v>0</v>
      </c>
      <c r="B166" s="1006">
        <v>0</v>
      </c>
      <c r="C166" s="1006">
        <v>0</v>
      </c>
      <c r="D166" s="1006">
        <v>0</v>
      </c>
      <c r="E166" s="1007">
        <v>0</v>
      </c>
      <c r="F166" s="875" t="s">
        <v>612</v>
      </c>
      <c r="K166" s="194"/>
      <c r="L166" s="169"/>
      <c r="M166" s="196" t="s">
        <v>88</v>
      </c>
      <c r="N166" s="197"/>
      <c r="O166" s="198"/>
      <c r="P166" s="219">
        <f t="shared" si="55"/>
        <v>0</v>
      </c>
      <c r="Q166" s="220">
        <f t="shared" si="55"/>
        <v>0</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0</v>
      </c>
      <c r="AJ166" s="220">
        <f t="shared" si="58"/>
        <v>0</v>
      </c>
      <c r="AK166" s="366">
        <f t="shared" si="59"/>
        <v>0</v>
      </c>
    </row>
    <row r="167" spans="1:37" ht="14.45" customHeight="1" thickBot="1" x14ac:dyDescent="0.2">
      <c r="A167" s="1008">
        <v>573559</v>
      </c>
      <c r="B167" s="1009">
        <v>0</v>
      </c>
      <c r="C167" s="1009">
        <v>0</v>
      </c>
      <c r="D167" s="1009">
        <v>0</v>
      </c>
      <c r="E167" s="1010">
        <v>546600</v>
      </c>
      <c r="F167" s="875" t="s">
        <v>613</v>
      </c>
      <c r="K167" s="194"/>
      <c r="L167" s="176" t="s">
        <v>91</v>
      </c>
      <c r="M167" s="196" t="s">
        <v>89</v>
      </c>
      <c r="N167" s="197"/>
      <c r="O167" s="198"/>
      <c r="P167" s="219">
        <f t="shared" si="55"/>
        <v>60711</v>
      </c>
      <c r="Q167" s="220">
        <f t="shared" si="55"/>
        <v>60711</v>
      </c>
      <c r="R167" s="220">
        <f t="shared" si="55"/>
        <v>25283</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60711</v>
      </c>
      <c r="AJ167" s="220">
        <f t="shared" si="58"/>
        <v>25283</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0</v>
      </c>
      <c r="B170" s="1002">
        <v>0</v>
      </c>
      <c r="C170" s="1002">
        <v>0</v>
      </c>
      <c r="D170" s="1002">
        <v>0</v>
      </c>
      <c r="E170" s="1003">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7">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7">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7">
        <v>0</v>
      </c>
      <c r="F173" s="875" t="s">
        <v>1154</v>
      </c>
      <c r="K173" s="194"/>
      <c r="L173" s="176" t="s">
        <v>41</v>
      </c>
      <c r="M173" s="196" t="s">
        <v>108</v>
      </c>
      <c r="N173" s="197"/>
      <c r="O173" s="198"/>
      <c r="P173" s="219">
        <f t="shared" si="62"/>
        <v>0</v>
      </c>
      <c r="Q173" s="220">
        <f t="shared" si="62"/>
        <v>0</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0</v>
      </c>
      <c r="AJ173" s="220">
        <f t="shared" si="58"/>
        <v>0</v>
      </c>
      <c r="AK173" s="366">
        <f t="shared" si="59"/>
        <v>0</v>
      </c>
    </row>
    <row r="174" spans="1:37" ht="14.45" customHeight="1" x14ac:dyDescent="0.15">
      <c r="A174" s="1005">
        <v>0</v>
      </c>
      <c r="B174" s="1006">
        <v>0</v>
      </c>
      <c r="C174" s="1006">
        <v>0</v>
      </c>
      <c r="D174" s="1006">
        <v>0</v>
      </c>
      <c r="E174" s="1007">
        <v>0</v>
      </c>
      <c r="F174" s="875" t="s">
        <v>1155</v>
      </c>
      <c r="K174" s="194"/>
      <c r="L174" s="216"/>
      <c r="M174" s="196" t="s">
        <v>13</v>
      </c>
      <c r="N174" s="197"/>
      <c r="O174" s="198"/>
      <c r="P174" s="219">
        <f t="shared" si="62"/>
        <v>2481</v>
      </c>
      <c r="Q174" s="220">
        <f t="shared" si="62"/>
        <v>2481</v>
      </c>
      <c r="R174" s="220">
        <f t="shared" si="62"/>
        <v>0</v>
      </c>
      <c r="S174" s="221">
        <f t="shared" si="62"/>
        <v>0</v>
      </c>
      <c r="T174" s="270">
        <f t="shared" si="6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2481</v>
      </c>
      <c r="AJ174" s="220">
        <f t="shared" si="58"/>
        <v>0</v>
      </c>
      <c r="AK174" s="366">
        <f t="shared" si="59"/>
        <v>0</v>
      </c>
    </row>
    <row r="175" spans="1:37" ht="14.45" customHeight="1" x14ac:dyDescent="0.15">
      <c r="A175" s="1005">
        <v>0</v>
      </c>
      <c r="B175" s="1006">
        <v>0</v>
      </c>
      <c r="C175" s="1006">
        <v>0</v>
      </c>
      <c r="D175" s="1006">
        <v>0</v>
      </c>
      <c r="E175" s="1007">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7">
        <v>0</v>
      </c>
      <c r="F176" s="875" t="s">
        <v>1157</v>
      </c>
      <c r="K176" s="311"/>
      <c r="L176" s="312" t="s">
        <v>82</v>
      </c>
      <c r="M176" s="313"/>
      <c r="N176" s="313"/>
      <c r="O176" s="314"/>
      <c r="P176" s="315">
        <f t="shared" si="62"/>
        <v>399017</v>
      </c>
      <c r="Q176" s="316">
        <f t="shared" si="62"/>
        <v>399017</v>
      </c>
      <c r="R176" s="316">
        <f t="shared" si="62"/>
        <v>75652</v>
      </c>
      <c r="S176" s="317">
        <f t="shared" si="62"/>
        <v>0</v>
      </c>
      <c r="T176" s="318">
        <f t="shared" si="62"/>
        <v>5500</v>
      </c>
      <c r="U176" s="367"/>
      <c r="V176" s="312" t="s">
        <v>82</v>
      </c>
      <c r="W176" s="313"/>
      <c r="X176" s="313"/>
      <c r="Y176" s="314"/>
      <c r="Z176" s="315">
        <f>Z61</f>
        <v>0</v>
      </c>
      <c r="AA176" s="316">
        <f>AA61</f>
        <v>0</v>
      </c>
      <c r="AB176" s="550">
        <f>AB61</f>
        <v>0</v>
      </c>
      <c r="AC176" s="368">
        <f>AC61</f>
        <v>0</v>
      </c>
      <c r="AD176" s="371"/>
      <c r="AE176" s="369"/>
      <c r="AF176" s="312" t="s">
        <v>82</v>
      </c>
      <c r="AG176" s="313"/>
      <c r="AH176" s="313"/>
      <c r="AI176" s="370">
        <f t="shared" si="42"/>
        <v>399017</v>
      </c>
      <c r="AJ176" s="316">
        <f>SUM(AJ123,AJ126,AJ129,AJ133:AJ144,AJ148:AJ154,AJ160:AJ163,AJ166:AJ175)</f>
        <v>75652</v>
      </c>
      <c r="AK176" s="368">
        <f>SUM(AK123,AK126,AK129,AK133:AK144,AK148:AK154,AK160:AK163,AK166:AK175)</f>
        <v>0</v>
      </c>
    </row>
    <row r="177" spans="1:29" ht="14.45" customHeight="1" thickTop="1" x14ac:dyDescent="0.15">
      <c r="A177" s="1005">
        <v>0</v>
      </c>
      <c r="B177" s="1006">
        <v>0</v>
      </c>
      <c r="C177" s="1006">
        <v>0</v>
      </c>
      <c r="D177" s="1006">
        <v>0</v>
      </c>
      <c r="E177" s="1007">
        <v>0</v>
      </c>
      <c r="F177" s="875" t="s">
        <v>1158</v>
      </c>
      <c r="Z177" s="518"/>
      <c r="AA177" s="371"/>
      <c r="AB177" s="371"/>
      <c r="AC177" s="442"/>
    </row>
    <row r="178" spans="1:29" ht="14.45" customHeight="1" x14ac:dyDescent="0.15">
      <c r="A178" s="1005">
        <v>0</v>
      </c>
      <c r="B178" s="1006">
        <v>0</v>
      </c>
      <c r="C178" s="1006">
        <v>0</v>
      </c>
      <c r="D178" s="1006">
        <v>0</v>
      </c>
      <c r="E178" s="1007">
        <v>0</v>
      </c>
      <c r="F178" s="875" t="s">
        <v>1159</v>
      </c>
      <c r="AC178" s="529"/>
    </row>
    <row r="179" spans="1:29" x14ac:dyDescent="0.15">
      <c r="A179" s="1005">
        <v>0</v>
      </c>
      <c r="B179" s="1006">
        <v>0</v>
      </c>
      <c r="C179" s="1006">
        <v>0</v>
      </c>
      <c r="D179" s="1006">
        <v>0</v>
      </c>
      <c r="E179" s="1007">
        <v>0</v>
      </c>
      <c r="F179" s="875" t="s">
        <v>559</v>
      </c>
      <c r="AC179" s="529"/>
    </row>
    <row r="180" spans="1:29" x14ac:dyDescent="0.15">
      <c r="A180" s="1005">
        <v>0</v>
      </c>
      <c r="B180" s="1006">
        <v>0</v>
      </c>
      <c r="C180" s="1006">
        <v>0</v>
      </c>
      <c r="D180" s="1006">
        <v>0</v>
      </c>
      <c r="E180" s="1007">
        <v>0</v>
      </c>
      <c r="F180" s="875" t="s">
        <v>560</v>
      </c>
      <c r="AC180" s="529"/>
    </row>
    <row r="181" spans="1:29" x14ac:dyDescent="0.15">
      <c r="A181" s="1005">
        <v>0</v>
      </c>
      <c r="B181" s="1006">
        <v>0</v>
      </c>
      <c r="C181" s="1006">
        <v>0</v>
      </c>
      <c r="D181" s="1006">
        <v>0</v>
      </c>
      <c r="E181" s="1007">
        <v>0</v>
      </c>
      <c r="F181" s="875" t="s">
        <v>561</v>
      </c>
      <c r="AC181" s="529"/>
    </row>
    <row r="182" spans="1:29" x14ac:dyDescent="0.15">
      <c r="A182" s="1005">
        <v>0</v>
      </c>
      <c r="B182" s="1006">
        <v>0</v>
      </c>
      <c r="C182" s="1006">
        <v>0</v>
      </c>
      <c r="D182" s="1006">
        <v>0</v>
      </c>
      <c r="E182" s="1007">
        <v>0</v>
      </c>
      <c r="F182" s="875" t="s">
        <v>1160</v>
      </c>
      <c r="AC182" s="529"/>
    </row>
    <row r="183" spans="1:29" x14ac:dyDescent="0.15">
      <c r="A183" s="1005">
        <v>0</v>
      </c>
      <c r="B183" s="1006">
        <v>0</v>
      </c>
      <c r="C183" s="1006">
        <v>0</v>
      </c>
      <c r="D183" s="1006">
        <v>0</v>
      </c>
      <c r="E183" s="1007">
        <v>0</v>
      </c>
      <c r="F183" s="875" t="s">
        <v>562</v>
      </c>
      <c r="AC183" s="529"/>
    </row>
    <row r="184" spans="1:29" x14ac:dyDescent="0.15">
      <c r="A184" s="1005">
        <v>0</v>
      </c>
      <c r="B184" s="1006">
        <v>0</v>
      </c>
      <c r="C184" s="1006">
        <v>0</v>
      </c>
      <c r="D184" s="1006">
        <v>0</v>
      </c>
      <c r="E184" s="1007">
        <v>0</v>
      </c>
      <c r="F184" s="875" t="s">
        <v>565</v>
      </c>
      <c r="AC184" s="529"/>
    </row>
    <row r="185" spans="1:29" x14ac:dyDescent="0.15">
      <c r="A185" s="1005">
        <v>0</v>
      </c>
      <c r="B185" s="1006">
        <v>0</v>
      </c>
      <c r="C185" s="1006">
        <v>0</v>
      </c>
      <c r="D185" s="1006">
        <v>0</v>
      </c>
      <c r="E185" s="1007">
        <v>0</v>
      </c>
      <c r="F185" s="875" t="s">
        <v>567</v>
      </c>
      <c r="AC185" s="529"/>
    </row>
    <row r="186" spans="1:29" x14ac:dyDescent="0.15">
      <c r="A186" s="1005">
        <v>0</v>
      </c>
      <c r="B186" s="1006">
        <v>0</v>
      </c>
      <c r="C186" s="1006">
        <v>0</v>
      </c>
      <c r="D186" s="1006">
        <v>0</v>
      </c>
      <c r="E186" s="1007">
        <v>0</v>
      </c>
      <c r="F186" s="875" t="s">
        <v>569</v>
      </c>
      <c r="AC186" s="529"/>
    </row>
    <row r="187" spans="1:29" x14ac:dyDescent="0.15">
      <c r="A187" s="1005">
        <v>0</v>
      </c>
      <c r="B187" s="1006">
        <v>0</v>
      </c>
      <c r="C187" s="1006">
        <v>0</v>
      </c>
      <c r="D187" s="1006">
        <v>0</v>
      </c>
      <c r="E187" s="1007">
        <v>0</v>
      </c>
      <c r="F187" s="875" t="s">
        <v>570</v>
      </c>
      <c r="AC187" s="529"/>
    </row>
    <row r="188" spans="1:29" x14ac:dyDescent="0.15">
      <c r="A188" s="1005">
        <v>0</v>
      </c>
      <c r="B188" s="1006">
        <v>0</v>
      </c>
      <c r="C188" s="1006">
        <v>0</v>
      </c>
      <c r="D188" s="1006">
        <v>0</v>
      </c>
      <c r="E188" s="1007">
        <v>0</v>
      </c>
      <c r="F188" s="875" t="s">
        <v>572</v>
      </c>
      <c r="AC188" s="529"/>
    </row>
    <row r="189" spans="1:29" x14ac:dyDescent="0.15">
      <c r="A189" s="1005">
        <v>0</v>
      </c>
      <c r="B189" s="1006">
        <v>0</v>
      </c>
      <c r="C189" s="1006">
        <v>0</v>
      </c>
      <c r="D189" s="1006">
        <v>0</v>
      </c>
      <c r="E189" s="1007">
        <v>0</v>
      </c>
      <c r="F189" s="875" t="s">
        <v>573</v>
      </c>
      <c r="AC189" s="529"/>
    </row>
    <row r="190" spans="1:29" x14ac:dyDescent="0.15">
      <c r="A190" s="1005">
        <v>0</v>
      </c>
      <c r="B190" s="1006">
        <v>0</v>
      </c>
      <c r="C190" s="1006">
        <v>0</v>
      </c>
      <c r="D190" s="1006">
        <v>0</v>
      </c>
      <c r="E190" s="1007">
        <v>0</v>
      </c>
      <c r="F190" s="875" t="s">
        <v>460</v>
      </c>
      <c r="AC190" s="529"/>
    </row>
    <row r="191" spans="1:29" x14ac:dyDescent="0.15">
      <c r="A191" s="1005">
        <v>0</v>
      </c>
      <c r="B191" s="1006">
        <v>0</v>
      </c>
      <c r="C191" s="1006">
        <v>0</v>
      </c>
      <c r="D191" s="1006">
        <v>0</v>
      </c>
      <c r="E191" s="1007">
        <v>0</v>
      </c>
      <c r="F191" s="875" t="s">
        <v>575</v>
      </c>
      <c r="AC191" s="529"/>
    </row>
    <row r="192" spans="1:29" x14ac:dyDescent="0.15">
      <c r="A192" s="1005">
        <v>0</v>
      </c>
      <c r="B192" s="1006">
        <v>0</v>
      </c>
      <c r="C192" s="1006">
        <v>0</v>
      </c>
      <c r="D192" s="1006">
        <v>0</v>
      </c>
      <c r="E192" s="1007">
        <v>0</v>
      </c>
      <c r="F192" s="875" t="s">
        <v>576</v>
      </c>
      <c r="AC192" s="529"/>
    </row>
    <row r="193" spans="1:29" x14ac:dyDescent="0.15">
      <c r="A193" s="1005">
        <v>0</v>
      </c>
      <c r="B193" s="1006">
        <v>0</v>
      </c>
      <c r="C193" s="1006">
        <v>0</v>
      </c>
      <c r="D193" s="1006">
        <v>0</v>
      </c>
      <c r="E193" s="1007">
        <v>0</v>
      </c>
      <c r="F193" s="875" t="s">
        <v>577</v>
      </c>
      <c r="AC193" s="529"/>
    </row>
    <row r="194" spans="1:29" x14ac:dyDescent="0.15">
      <c r="A194" s="1005">
        <v>0</v>
      </c>
      <c r="B194" s="1006">
        <v>0</v>
      </c>
      <c r="C194" s="1006">
        <v>0</v>
      </c>
      <c r="D194" s="1006">
        <v>0</v>
      </c>
      <c r="E194" s="1007">
        <v>0</v>
      </c>
      <c r="F194" s="875" t="s">
        <v>1161</v>
      </c>
      <c r="AC194" s="529"/>
    </row>
    <row r="195" spans="1:29" x14ac:dyDescent="0.15">
      <c r="A195" s="1005">
        <v>0</v>
      </c>
      <c r="B195" s="1006">
        <v>0</v>
      </c>
      <c r="C195" s="1006">
        <v>0</v>
      </c>
      <c r="D195" s="1006">
        <v>0</v>
      </c>
      <c r="E195" s="1007">
        <v>0</v>
      </c>
      <c r="F195" s="875" t="s">
        <v>578</v>
      </c>
      <c r="AC195" s="529"/>
    </row>
    <row r="196" spans="1:29" x14ac:dyDescent="0.15">
      <c r="A196" s="1005">
        <v>0</v>
      </c>
      <c r="B196" s="1006">
        <v>0</v>
      </c>
      <c r="C196" s="1006">
        <v>0</v>
      </c>
      <c r="D196" s="1006">
        <v>0</v>
      </c>
      <c r="E196" s="1007">
        <v>0</v>
      </c>
      <c r="F196" s="875" t="s">
        <v>580</v>
      </c>
      <c r="AC196" s="529"/>
    </row>
    <row r="197" spans="1:29" x14ac:dyDescent="0.15">
      <c r="A197" s="1005">
        <v>0</v>
      </c>
      <c r="B197" s="1006">
        <v>0</v>
      </c>
      <c r="C197" s="1006">
        <v>0</v>
      </c>
      <c r="D197" s="1006">
        <v>0</v>
      </c>
      <c r="E197" s="1007">
        <v>0</v>
      </c>
      <c r="F197" s="875" t="s">
        <v>582</v>
      </c>
      <c r="AC197" s="529"/>
    </row>
    <row r="198" spans="1:29" x14ac:dyDescent="0.15">
      <c r="A198" s="1005">
        <v>0</v>
      </c>
      <c r="B198" s="1006">
        <v>0</v>
      </c>
      <c r="C198" s="1006">
        <v>0</v>
      </c>
      <c r="D198" s="1006">
        <v>0</v>
      </c>
      <c r="E198" s="1007">
        <v>0</v>
      </c>
      <c r="F198" s="875" t="s">
        <v>584</v>
      </c>
      <c r="AC198" s="529"/>
    </row>
    <row r="199" spans="1:29" x14ac:dyDescent="0.15">
      <c r="A199" s="1005">
        <v>0</v>
      </c>
      <c r="B199" s="1006">
        <v>0</v>
      </c>
      <c r="C199" s="1006">
        <v>0</v>
      </c>
      <c r="D199" s="1006">
        <v>0</v>
      </c>
      <c r="E199" s="1007">
        <v>0</v>
      </c>
      <c r="F199" s="875" t="s">
        <v>585</v>
      </c>
      <c r="AC199" s="529"/>
    </row>
    <row r="200" spans="1:29" x14ac:dyDescent="0.15">
      <c r="A200" s="1005">
        <v>0</v>
      </c>
      <c r="B200" s="1006">
        <v>0</v>
      </c>
      <c r="C200" s="1006">
        <v>0</v>
      </c>
      <c r="D200" s="1006">
        <v>0</v>
      </c>
      <c r="E200" s="1007">
        <v>0</v>
      </c>
      <c r="F200" s="875" t="s">
        <v>586</v>
      </c>
      <c r="AC200" s="529"/>
    </row>
    <row r="201" spans="1:29" x14ac:dyDescent="0.15">
      <c r="A201" s="1005">
        <v>0</v>
      </c>
      <c r="B201" s="1006">
        <v>0</v>
      </c>
      <c r="C201" s="1006">
        <v>0</v>
      </c>
      <c r="D201" s="1006">
        <v>0</v>
      </c>
      <c r="E201" s="1007">
        <v>0</v>
      </c>
      <c r="F201" s="875" t="s">
        <v>587</v>
      </c>
      <c r="AC201" s="529"/>
    </row>
    <row r="202" spans="1:29" x14ac:dyDescent="0.15">
      <c r="A202" s="1005">
        <v>0</v>
      </c>
      <c r="B202" s="1006">
        <v>0</v>
      </c>
      <c r="C202" s="1006">
        <v>0</v>
      </c>
      <c r="D202" s="1006">
        <v>0</v>
      </c>
      <c r="E202" s="1007">
        <v>0</v>
      </c>
      <c r="F202" s="875" t="s">
        <v>589</v>
      </c>
      <c r="AC202" s="529"/>
    </row>
    <row r="203" spans="1:29" ht="14.25" thickBot="1" x14ac:dyDescent="0.2">
      <c r="A203" s="1008">
        <v>0</v>
      </c>
      <c r="B203" s="1009">
        <v>0</v>
      </c>
      <c r="C203" s="1009">
        <v>0</v>
      </c>
      <c r="D203" s="1009">
        <v>0</v>
      </c>
      <c r="E203" s="1010">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scale="110" showPageBreaks="1" showGridLines="0" fitToPage="1" view="pageBreakPreview" topLeftCell="P112">
      <selection activeCell="AI124" sqref="AI124"/>
      <rowBreaks count="1" manualBreakCount="1">
        <brk id="115" max="16383" man="1"/>
      </rowBreaks>
      <pageMargins left="0.47244094488188981" right="0.39370078740157483" top="0.98425196850393704" bottom="0.98425196850393704" header="0.51181102362204722" footer="0.51181102362204722"/>
      <pageSetup paperSize="9" scale="26" orientation="portrait" r:id="rId1"/>
      <headerFooter alignWithMargins="0"/>
    </customSheetView>
  </customSheetViews>
  <phoneticPr fontId="2"/>
  <pageMargins left="0.47244094488188981" right="0.39370078740157483" top="0.98425196850393704" bottom="0.98425196850393704" header="0.51181102362204722" footer="0.51181102362204722"/>
  <pageSetup paperSize="9" scale="26" orientation="portrait" r:id="rId2"/>
  <headerFooter alignWithMargins="0"/>
  <rowBreaks count="1" manualBreakCount="1">
    <brk id="115" max="16383" man="1"/>
  </rowBreaks>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45"/>
  <sheetViews>
    <sheetView showGridLines="0" view="pageBreakPreview" zoomScaleNormal="100" zoomScaleSheetLayoutView="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59" t="s">
        <v>1115</v>
      </c>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969" t="s">
        <v>1144</v>
      </c>
      <c r="B7" s="969" t="s">
        <v>1145</v>
      </c>
      <c r="C7" s="969" t="s">
        <v>1146</v>
      </c>
      <c r="D7" s="969" t="s">
        <v>1147</v>
      </c>
      <c r="E7" s="969" t="s">
        <v>405</v>
      </c>
      <c r="F7" s="969" t="s">
        <v>1148</v>
      </c>
      <c r="G7" s="969" t="s">
        <v>1149</v>
      </c>
      <c r="H7" s="969" t="s">
        <v>1150</v>
      </c>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46">
        <v>6874</v>
      </c>
      <c r="B8" s="1177">
        <v>6874</v>
      </c>
      <c r="C8" s="1177">
        <v>6874</v>
      </c>
      <c r="D8" s="1177">
        <v>0</v>
      </c>
      <c r="E8" s="1177">
        <v>1809</v>
      </c>
      <c r="F8" s="1177">
        <v>0</v>
      </c>
      <c r="G8" s="1177">
        <v>0</v>
      </c>
      <c r="H8" s="1178">
        <v>0</v>
      </c>
      <c r="I8" s="1179" t="s">
        <v>1151</v>
      </c>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1180">
        <v>0</v>
      </c>
      <c r="B9" s="1181">
        <v>0</v>
      </c>
      <c r="C9" s="1181">
        <v>0</v>
      </c>
      <c r="D9" s="1181">
        <v>0</v>
      </c>
      <c r="E9" s="1181">
        <v>0</v>
      </c>
      <c r="F9" s="1181">
        <v>0</v>
      </c>
      <c r="G9" s="1181">
        <v>0</v>
      </c>
      <c r="H9" s="1182">
        <v>0</v>
      </c>
      <c r="I9" s="1179" t="s">
        <v>1152</v>
      </c>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180">
        <v>0</v>
      </c>
      <c r="B10" s="1181">
        <v>0</v>
      </c>
      <c r="C10" s="1181">
        <v>0</v>
      </c>
      <c r="D10" s="1181">
        <v>0</v>
      </c>
      <c r="E10" s="1181">
        <v>0</v>
      </c>
      <c r="F10" s="1181">
        <v>0</v>
      </c>
      <c r="G10" s="1181">
        <v>0</v>
      </c>
      <c r="H10" s="1182">
        <v>0</v>
      </c>
      <c r="I10" s="1179" t="s">
        <v>1153</v>
      </c>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180">
        <v>0</v>
      </c>
      <c r="B11" s="1181">
        <v>0</v>
      </c>
      <c r="C11" s="1181">
        <v>0</v>
      </c>
      <c r="D11" s="1181">
        <v>0</v>
      </c>
      <c r="E11" s="1181">
        <v>0</v>
      </c>
      <c r="F11" s="1181">
        <v>0</v>
      </c>
      <c r="G11" s="1181">
        <v>0</v>
      </c>
      <c r="H11" s="1182">
        <v>0</v>
      </c>
      <c r="I11" s="1179" t="s">
        <v>1154</v>
      </c>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180">
        <v>0</v>
      </c>
      <c r="B12" s="1181">
        <v>0</v>
      </c>
      <c r="C12" s="1181">
        <v>0</v>
      </c>
      <c r="D12" s="1181">
        <v>0</v>
      </c>
      <c r="E12" s="1181">
        <v>0</v>
      </c>
      <c r="F12" s="1181">
        <v>0</v>
      </c>
      <c r="G12" s="1181">
        <v>0</v>
      </c>
      <c r="H12" s="1182">
        <v>0</v>
      </c>
      <c r="I12" s="1179" t="s">
        <v>1155</v>
      </c>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180">
        <v>3619</v>
      </c>
      <c r="B13" s="1181">
        <v>3619</v>
      </c>
      <c r="C13" s="1181">
        <v>3619</v>
      </c>
      <c r="D13" s="1181">
        <v>0</v>
      </c>
      <c r="E13" s="1181">
        <v>724</v>
      </c>
      <c r="F13" s="1181">
        <v>0</v>
      </c>
      <c r="G13" s="1181">
        <v>0</v>
      </c>
      <c r="H13" s="1182">
        <v>0</v>
      </c>
      <c r="I13" s="1179" t="s">
        <v>1156</v>
      </c>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180">
        <v>3619</v>
      </c>
      <c r="B14" s="1181">
        <v>3619</v>
      </c>
      <c r="C14" s="1181">
        <v>3619</v>
      </c>
      <c r="D14" s="1181">
        <v>0</v>
      </c>
      <c r="E14" s="1181">
        <v>724</v>
      </c>
      <c r="F14" s="1181">
        <v>0</v>
      </c>
      <c r="G14" s="1181">
        <v>0</v>
      </c>
      <c r="H14" s="1182">
        <v>0</v>
      </c>
      <c r="I14" s="1179" t="s">
        <v>1157</v>
      </c>
      <c r="K14" s="194" t="s">
        <v>4</v>
      </c>
      <c r="L14" s="169"/>
      <c r="M14" s="195" t="s">
        <v>94</v>
      </c>
      <c r="N14" s="197"/>
      <c r="O14" s="198" t="s">
        <v>93</v>
      </c>
      <c r="P14" s="199">
        <f>+A14</f>
        <v>3619</v>
      </c>
      <c r="Q14" s="200">
        <f>+C14</f>
        <v>3619</v>
      </c>
      <c r="R14" s="200">
        <f t="shared" ref="R14:S16" si="1">+E14</f>
        <v>724</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180">
        <v>0</v>
      </c>
      <c r="B15" s="1181">
        <v>0</v>
      </c>
      <c r="C15" s="1181">
        <v>0</v>
      </c>
      <c r="D15" s="1181">
        <v>0</v>
      </c>
      <c r="E15" s="1181">
        <v>0</v>
      </c>
      <c r="F15" s="1181">
        <v>0</v>
      </c>
      <c r="G15" s="1181">
        <v>0</v>
      </c>
      <c r="H15" s="1182">
        <v>0</v>
      </c>
      <c r="I15" s="1179" t="s">
        <v>1158</v>
      </c>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180">
        <v>0</v>
      </c>
      <c r="B16" s="1181">
        <v>0</v>
      </c>
      <c r="C16" s="1181">
        <v>0</v>
      </c>
      <c r="D16" s="1181">
        <v>0</v>
      </c>
      <c r="E16" s="1181">
        <v>0</v>
      </c>
      <c r="F16" s="1181">
        <v>0</v>
      </c>
      <c r="G16" s="1181">
        <v>0</v>
      </c>
      <c r="H16" s="1182">
        <v>0</v>
      </c>
      <c r="I16" s="1179" t="s">
        <v>1159</v>
      </c>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180">
        <v>0</v>
      </c>
      <c r="B17" s="1181">
        <v>0</v>
      </c>
      <c r="C17" s="1181">
        <v>0</v>
      </c>
      <c r="D17" s="1181">
        <v>0</v>
      </c>
      <c r="E17" s="1181">
        <v>0</v>
      </c>
      <c r="F17" s="1181">
        <v>0</v>
      </c>
      <c r="G17" s="1181">
        <v>0</v>
      </c>
      <c r="H17" s="1182">
        <v>0</v>
      </c>
      <c r="I17" s="1179" t="s">
        <v>559</v>
      </c>
      <c r="K17" s="194"/>
      <c r="L17" s="176" t="s">
        <v>41</v>
      </c>
      <c r="M17" s="216"/>
      <c r="N17" s="196" t="s">
        <v>13</v>
      </c>
      <c r="O17" s="198"/>
      <c r="P17" s="219">
        <f>P14-P15-P16</f>
        <v>3619</v>
      </c>
      <c r="Q17" s="220">
        <f>Q14-Q15-Q16</f>
        <v>3619</v>
      </c>
      <c r="R17" s="220">
        <f>R14-R15-R16</f>
        <v>724</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180">
        <v>0</v>
      </c>
      <c r="B18" s="1181">
        <v>0</v>
      </c>
      <c r="C18" s="1181">
        <v>0</v>
      </c>
      <c r="D18" s="1181">
        <v>0</v>
      </c>
      <c r="E18" s="1181">
        <v>0</v>
      </c>
      <c r="F18" s="1181">
        <v>0</v>
      </c>
      <c r="G18" s="1181">
        <v>0</v>
      </c>
      <c r="H18" s="1182">
        <v>0</v>
      </c>
      <c r="I18" s="1179" t="s">
        <v>560</v>
      </c>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180">
        <v>0</v>
      </c>
      <c r="B19" s="1181">
        <v>0</v>
      </c>
      <c r="C19" s="1181">
        <v>0</v>
      </c>
      <c r="D19" s="1181">
        <v>0</v>
      </c>
      <c r="E19" s="1181">
        <v>0</v>
      </c>
      <c r="F19" s="1181">
        <v>0</v>
      </c>
      <c r="G19" s="1181">
        <v>0</v>
      </c>
      <c r="H19" s="1182">
        <v>0</v>
      </c>
      <c r="I19" s="1179" t="s">
        <v>561</v>
      </c>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180">
        <v>0</v>
      </c>
      <c r="B20" s="1181">
        <v>0</v>
      </c>
      <c r="C20" s="1181">
        <v>0</v>
      </c>
      <c r="D20" s="1181">
        <v>0</v>
      </c>
      <c r="E20" s="1181">
        <v>0</v>
      </c>
      <c r="F20" s="1181">
        <v>0</v>
      </c>
      <c r="G20" s="1181">
        <v>0</v>
      </c>
      <c r="H20" s="1182">
        <v>0</v>
      </c>
      <c r="I20" s="1179" t="s">
        <v>1160</v>
      </c>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180">
        <v>0</v>
      </c>
      <c r="B21" s="1181">
        <v>0</v>
      </c>
      <c r="C21" s="1181">
        <v>0</v>
      </c>
      <c r="D21" s="1181">
        <v>0</v>
      </c>
      <c r="E21" s="1181">
        <v>0</v>
      </c>
      <c r="F21" s="1181">
        <v>0</v>
      </c>
      <c r="G21" s="1181">
        <v>0</v>
      </c>
      <c r="H21" s="1182">
        <v>0</v>
      </c>
      <c r="I21" s="1179" t="s">
        <v>562</v>
      </c>
      <c r="K21" s="194" t="s">
        <v>21</v>
      </c>
      <c r="L21" s="195"/>
      <c r="M21" s="196" t="s">
        <v>22</v>
      </c>
      <c r="N21" s="197"/>
      <c r="O21" s="198" t="s">
        <v>23</v>
      </c>
      <c r="P21" s="199">
        <f t="shared" ref="P21:P31" si="3">+A21</f>
        <v>0</v>
      </c>
      <c r="Q21" s="200">
        <f t="shared" ref="Q21:Q31" si="4">+C21</f>
        <v>0</v>
      </c>
      <c r="R21" s="200">
        <f t="shared" ref="R21:S31" si="5">+E21</f>
        <v>0</v>
      </c>
      <c r="S21" s="262">
        <f t="shared" si="5"/>
        <v>0</v>
      </c>
      <c r="T21" s="263">
        <f t="shared" ref="T21:T31" si="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180">
        <v>0</v>
      </c>
      <c r="B22" s="1181">
        <v>0</v>
      </c>
      <c r="C22" s="1181">
        <v>0</v>
      </c>
      <c r="D22" s="1181">
        <v>0</v>
      </c>
      <c r="E22" s="1181">
        <v>0</v>
      </c>
      <c r="F22" s="1181">
        <v>0</v>
      </c>
      <c r="G22" s="1181">
        <v>0</v>
      </c>
      <c r="H22" s="1182">
        <v>0</v>
      </c>
      <c r="I22" s="1179" t="s">
        <v>565</v>
      </c>
      <c r="K22" s="194"/>
      <c r="L22" s="195" t="s">
        <v>25</v>
      </c>
      <c r="M22" s="196" t="s">
        <v>26</v>
      </c>
      <c r="N22" s="197"/>
      <c r="O22" s="198" t="s">
        <v>27</v>
      </c>
      <c r="P22" s="199">
        <f t="shared" si="3"/>
        <v>0</v>
      </c>
      <c r="Q22" s="200">
        <f t="shared" si="4"/>
        <v>0</v>
      </c>
      <c r="R22" s="200">
        <f t="shared" si="5"/>
        <v>0</v>
      </c>
      <c r="S22" s="262">
        <f t="shared" si="5"/>
        <v>0</v>
      </c>
      <c r="T22" s="263">
        <f t="shared" si="6"/>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180">
        <v>0</v>
      </c>
      <c r="B23" s="1181">
        <v>0</v>
      </c>
      <c r="C23" s="1181">
        <v>0</v>
      </c>
      <c r="D23" s="1181">
        <v>0</v>
      </c>
      <c r="E23" s="1181">
        <v>0</v>
      </c>
      <c r="F23" s="1181">
        <v>0</v>
      </c>
      <c r="G23" s="1181">
        <v>0</v>
      </c>
      <c r="H23" s="1182">
        <v>0</v>
      </c>
      <c r="I23" s="1179" t="s">
        <v>567</v>
      </c>
      <c r="K23" s="194"/>
      <c r="L23" s="195" t="s">
        <v>28</v>
      </c>
      <c r="M23" s="196" t="s">
        <v>29</v>
      </c>
      <c r="N23" s="197"/>
      <c r="O23" s="198" t="s">
        <v>30</v>
      </c>
      <c r="P23" s="199">
        <f t="shared" si="3"/>
        <v>0</v>
      </c>
      <c r="Q23" s="200">
        <f t="shared" si="4"/>
        <v>0</v>
      </c>
      <c r="R23" s="200">
        <f t="shared" si="5"/>
        <v>0</v>
      </c>
      <c r="S23" s="262">
        <f t="shared" si="5"/>
        <v>0</v>
      </c>
      <c r="T23" s="263">
        <f t="shared" si="6"/>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180">
        <v>0</v>
      </c>
      <c r="B24" s="1181">
        <v>0</v>
      </c>
      <c r="C24" s="1181">
        <v>0</v>
      </c>
      <c r="D24" s="1181">
        <v>0</v>
      </c>
      <c r="E24" s="1181">
        <v>0</v>
      </c>
      <c r="F24" s="1181">
        <v>0</v>
      </c>
      <c r="G24" s="1181">
        <v>0</v>
      </c>
      <c r="H24" s="1182">
        <v>0</v>
      </c>
      <c r="I24" s="1179" t="s">
        <v>569</v>
      </c>
      <c r="K24" s="194"/>
      <c r="L24" s="195" t="s">
        <v>31</v>
      </c>
      <c r="M24" s="196" t="s">
        <v>32</v>
      </c>
      <c r="N24" s="197"/>
      <c r="O24" s="198" t="s">
        <v>33</v>
      </c>
      <c r="P24" s="199">
        <f t="shared" si="3"/>
        <v>0</v>
      </c>
      <c r="Q24" s="200">
        <f t="shared" si="4"/>
        <v>0</v>
      </c>
      <c r="R24" s="200">
        <f t="shared" si="5"/>
        <v>0</v>
      </c>
      <c r="S24" s="262">
        <f t="shared" si="5"/>
        <v>0</v>
      </c>
      <c r="T24" s="263">
        <f t="shared" si="6"/>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180">
        <v>0</v>
      </c>
      <c r="B25" s="1181">
        <v>0</v>
      </c>
      <c r="C25" s="1181">
        <v>0</v>
      </c>
      <c r="D25" s="1181">
        <v>0</v>
      </c>
      <c r="E25" s="1181">
        <v>0</v>
      </c>
      <c r="F25" s="1181">
        <v>0</v>
      </c>
      <c r="G25" s="1181">
        <v>0</v>
      </c>
      <c r="H25" s="1182">
        <v>0</v>
      </c>
      <c r="I25" s="1179" t="s">
        <v>570</v>
      </c>
      <c r="K25" s="194"/>
      <c r="L25" s="195" t="s">
        <v>35</v>
      </c>
      <c r="M25" s="196" t="s">
        <v>36</v>
      </c>
      <c r="N25" s="197"/>
      <c r="O25" s="198" t="s">
        <v>37</v>
      </c>
      <c r="P25" s="199">
        <f t="shared" si="3"/>
        <v>0</v>
      </c>
      <c r="Q25" s="200">
        <f t="shared" si="4"/>
        <v>0</v>
      </c>
      <c r="R25" s="200">
        <f t="shared" si="5"/>
        <v>0</v>
      </c>
      <c r="S25" s="262">
        <f t="shared" si="5"/>
        <v>0</v>
      </c>
      <c r="T25" s="263">
        <f t="shared" si="6"/>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185">
        <v>0</v>
      </c>
      <c r="B26" s="1186">
        <v>0</v>
      </c>
      <c r="C26" s="1186">
        <v>0</v>
      </c>
      <c r="D26" s="1186">
        <v>0</v>
      </c>
      <c r="E26" s="1186">
        <v>0</v>
      </c>
      <c r="F26" s="1186">
        <v>0</v>
      </c>
      <c r="G26" s="1186">
        <v>0</v>
      </c>
      <c r="H26" s="1187">
        <v>0</v>
      </c>
      <c r="I26" s="1179" t="s">
        <v>572</v>
      </c>
      <c r="K26" s="194"/>
      <c r="L26" s="195" t="s">
        <v>38</v>
      </c>
      <c r="M26" s="196" t="s">
        <v>149</v>
      </c>
      <c r="N26" s="197"/>
      <c r="O26" s="198" t="s">
        <v>40</v>
      </c>
      <c r="P26" s="199">
        <f t="shared" si="3"/>
        <v>0</v>
      </c>
      <c r="Q26" s="200">
        <f t="shared" si="4"/>
        <v>0</v>
      </c>
      <c r="R26" s="200">
        <f t="shared" si="5"/>
        <v>0</v>
      </c>
      <c r="S26" s="262">
        <f t="shared" si="5"/>
        <v>0</v>
      </c>
      <c r="T26" s="263">
        <f t="shared" si="6"/>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185">
        <v>0</v>
      </c>
      <c r="B27" s="1186">
        <v>0</v>
      </c>
      <c r="C27" s="1186">
        <v>0</v>
      </c>
      <c r="D27" s="1186">
        <v>0</v>
      </c>
      <c r="E27" s="1186">
        <v>0</v>
      </c>
      <c r="F27" s="1186">
        <v>0</v>
      </c>
      <c r="G27" s="1186">
        <v>0</v>
      </c>
      <c r="H27" s="1187">
        <v>0</v>
      </c>
      <c r="I27" s="1179" t="s">
        <v>573</v>
      </c>
      <c r="K27" s="194"/>
      <c r="L27" s="195" t="s">
        <v>41</v>
      </c>
      <c r="M27" s="196" t="s">
        <v>42</v>
      </c>
      <c r="N27" s="197"/>
      <c r="O27" s="198" t="s">
        <v>43</v>
      </c>
      <c r="P27" s="199">
        <f t="shared" si="3"/>
        <v>0</v>
      </c>
      <c r="Q27" s="200">
        <f t="shared" si="4"/>
        <v>0</v>
      </c>
      <c r="R27" s="200">
        <f t="shared" si="5"/>
        <v>0</v>
      </c>
      <c r="S27" s="262">
        <f t="shared" si="5"/>
        <v>0</v>
      </c>
      <c r="T27" s="263">
        <f t="shared" si="6"/>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185">
        <v>0</v>
      </c>
      <c r="B28" s="1186">
        <v>0</v>
      </c>
      <c r="C28" s="1186">
        <v>0</v>
      </c>
      <c r="D28" s="1186">
        <v>0</v>
      </c>
      <c r="E28" s="1186">
        <v>0</v>
      </c>
      <c r="F28" s="1186">
        <v>0</v>
      </c>
      <c r="G28" s="1186">
        <v>0</v>
      </c>
      <c r="H28" s="1187">
        <v>0</v>
      </c>
      <c r="I28" s="1179" t="s">
        <v>460</v>
      </c>
      <c r="K28" s="194" t="s">
        <v>128</v>
      </c>
      <c r="L28" s="216"/>
      <c r="M28" s="196" t="s">
        <v>13</v>
      </c>
      <c r="N28" s="197"/>
      <c r="O28" s="198" t="s">
        <v>44</v>
      </c>
      <c r="P28" s="199">
        <f t="shared" si="3"/>
        <v>0</v>
      </c>
      <c r="Q28" s="200">
        <f t="shared" si="4"/>
        <v>0</v>
      </c>
      <c r="R28" s="200">
        <f t="shared" si="5"/>
        <v>0</v>
      </c>
      <c r="S28" s="262">
        <f t="shared" si="5"/>
        <v>0</v>
      </c>
      <c r="T28" s="263">
        <f t="shared" si="6"/>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185">
        <v>0</v>
      </c>
      <c r="B29" s="1186">
        <v>0</v>
      </c>
      <c r="C29" s="1186">
        <v>0</v>
      </c>
      <c r="D29" s="1186">
        <v>0</v>
      </c>
      <c r="E29" s="1186">
        <v>0</v>
      </c>
      <c r="F29" s="1186">
        <v>0</v>
      </c>
      <c r="G29" s="1186">
        <v>0</v>
      </c>
      <c r="H29" s="1187">
        <v>0</v>
      </c>
      <c r="I29" s="1179" t="s">
        <v>575</v>
      </c>
      <c r="K29" s="194" t="s">
        <v>4</v>
      </c>
      <c r="L29" s="173" t="s">
        <v>45</v>
      </c>
      <c r="M29" s="197"/>
      <c r="N29" s="197"/>
      <c r="O29" s="198" t="s">
        <v>46</v>
      </c>
      <c r="P29" s="199">
        <f t="shared" si="3"/>
        <v>0</v>
      </c>
      <c r="Q29" s="200">
        <f t="shared" si="4"/>
        <v>0</v>
      </c>
      <c r="R29" s="200">
        <f t="shared" si="5"/>
        <v>0</v>
      </c>
      <c r="S29" s="262">
        <f t="shared" si="5"/>
        <v>0</v>
      </c>
      <c r="T29" s="263">
        <f t="shared" si="6"/>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185">
        <v>0</v>
      </c>
      <c r="B30" s="1186">
        <v>0</v>
      </c>
      <c r="C30" s="1186">
        <v>0</v>
      </c>
      <c r="D30" s="1186">
        <v>0</v>
      </c>
      <c r="E30" s="1186">
        <v>0</v>
      </c>
      <c r="F30" s="1186">
        <v>0</v>
      </c>
      <c r="G30" s="1186">
        <v>0</v>
      </c>
      <c r="H30" s="1187">
        <v>0</v>
      </c>
      <c r="I30" s="1179" t="s">
        <v>576</v>
      </c>
      <c r="K30" s="194"/>
      <c r="L30" s="195"/>
      <c r="M30" s="196" t="s">
        <v>100</v>
      </c>
      <c r="N30" s="197"/>
      <c r="O30" s="198" t="s">
        <v>75</v>
      </c>
      <c r="P30" s="199">
        <f t="shared" si="3"/>
        <v>0</v>
      </c>
      <c r="Q30" s="200">
        <f t="shared" si="4"/>
        <v>0</v>
      </c>
      <c r="R30" s="200">
        <f t="shared" si="5"/>
        <v>0</v>
      </c>
      <c r="S30" s="262">
        <f t="shared" si="5"/>
        <v>0</v>
      </c>
      <c r="T30" s="263">
        <f t="shared" si="6"/>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185">
        <v>0</v>
      </c>
      <c r="B31" s="1186">
        <v>0</v>
      </c>
      <c r="C31" s="1186">
        <v>0</v>
      </c>
      <c r="D31" s="1186">
        <v>0</v>
      </c>
      <c r="E31" s="1186">
        <v>0</v>
      </c>
      <c r="F31" s="1186">
        <v>0</v>
      </c>
      <c r="G31" s="1186">
        <v>0</v>
      </c>
      <c r="H31" s="1187">
        <v>0</v>
      </c>
      <c r="I31" s="1179" t="s">
        <v>577</v>
      </c>
      <c r="K31" s="194"/>
      <c r="L31" s="195"/>
      <c r="M31" s="196" t="s">
        <v>101</v>
      </c>
      <c r="N31" s="197"/>
      <c r="O31" s="198" t="s">
        <v>77</v>
      </c>
      <c r="P31" s="199">
        <f t="shared" si="3"/>
        <v>0</v>
      </c>
      <c r="Q31" s="200">
        <f t="shared" si="4"/>
        <v>0</v>
      </c>
      <c r="R31" s="200">
        <f t="shared" si="5"/>
        <v>0</v>
      </c>
      <c r="S31" s="262">
        <f t="shared" si="5"/>
        <v>0</v>
      </c>
      <c r="T31" s="263">
        <f t="shared" si="6"/>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185">
        <v>0</v>
      </c>
      <c r="B32" s="1186">
        <v>0</v>
      </c>
      <c r="C32" s="1186">
        <v>0</v>
      </c>
      <c r="D32" s="1186">
        <v>0</v>
      </c>
      <c r="E32" s="1186">
        <v>0</v>
      </c>
      <c r="F32" s="1186">
        <v>0</v>
      </c>
      <c r="G32" s="1186">
        <v>0</v>
      </c>
      <c r="H32" s="1187">
        <v>0</v>
      </c>
      <c r="I32" s="1179" t="s">
        <v>1161</v>
      </c>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185">
        <v>0</v>
      </c>
      <c r="B33" s="1186">
        <v>0</v>
      </c>
      <c r="C33" s="1186">
        <v>0</v>
      </c>
      <c r="D33" s="1186">
        <v>0</v>
      </c>
      <c r="E33" s="1186">
        <v>0</v>
      </c>
      <c r="F33" s="1186">
        <v>0</v>
      </c>
      <c r="G33" s="1186">
        <v>0</v>
      </c>
      <c r="H33" s="1187">
        <v>0</v>
      </c>
      <c r="I33" s="1179" t="s">
        <v>578</v>
      </c>
      <c r="K33" s="194"/>
      <c r="L33" s="173"/>
      <c r="M33" s="196" t="s">
        <v>47</v>
      </c>
      <c r="N33" s="197"/>
      <c r="O33" s="198" t="s">
        <v>48</v>
      </c>
      <c r="P33" s="199">
        <f t="shared" ref="P33:P43" si="7">+A33</f>
        <v>0</v>
      </c>
      <c r="Q33" s="200">
        <f t="shared" ref="Q33:Q43" si="8">+C33</f>
        <v>0</v>
      </c>
      <c r="R33" s="200">
        <f t="shared" ref="R33:S43" si="9">+E33</f>
        <v>0</v>
      </c>
      <c r="S33" s="262">
        <f t="shared" si="9"/>
        <v>0</v>
      </c>
      <c r="T33" s="263">
        <f t="shared" ref="T33:T43" si="10">+H33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185">
        <v>0</v>
      </c>
      <c r="B34" s="1186">
        <v>0</v>
      </c>
      <c r="C34" s="1186">
        <v>0</v>
      </c>
      <c r="D34" s="1186">
        <v>0</v>
      </c>
      <c r="E34" s="1186">
        <v>0</v>
      </c>
      <c r="F34" s="1186">
        <v>0</v>
      </c>
      <c r="G34" s="1186">
        <v>0</v>
      </c>
      <c r="H34" s="1187">
        <v>0</v>
      </c>
      <c r="I34" s="1179" t="s">
        <v>580</v>
      </c>
      <c r="K34" s="194"/>
      <c r="L34" s="195"/>
      <c r="M34" s="196" t="s">
        <v>50</v>
      </c>
      <c r="N34" s="197"/>
      <c r="O34" s="198" t="s">
        <v>51</v>
      </c>
      <c r="P34" s="199">
        <f t="shared" si="7"/>
        <v>0</v>
      </c>
      <c r="Q34" s="200">
        <f t="shared" si="8"/>
        <v>0</v>
      </c>
      <c r="R34" s="200">
        <f t="shared" si="9"/>
        <v>0</v>
      </c>
      <c r="S34" s="262">
        <f t="shared" si="9"/>
        <v>0</v>
      </c>
      <c r="T34" s="263">
        <f t="shared" si="10"/>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185">
        <v>0</v>
      </c>
      <c r="B35" s="1186">
        <v>0</v>
      </c>
      <c r="C35" s="1186">
        <v>0</v>
      </c>
      <c r="D35" s="1186">
        <v>0</v>
      </c>
      <c r="E35" s="1186">
        <v>0</v>
      </c>
      <c r="F35" s="1186">
        <v>0</v>
      </c>
      <c r="G35" s="1186">
        <v>0</v>
      </c>
      <c r="H35" s="1187">
        <v>0</v>
      </c>
      <c r="I35" s="1179" t="s">
        <v>582</v>
      </c>
      <c r="K35" s="194" t="s">
        <v>129</v>
      </c>
      <c r="L35" s="195"/>
      <c r="M35" s="196" t="s">
        <v>52</v>
      </c>
      <c r="N35" s="197"/>
      <c r="O35" s="198" t="s">
        <v>53</v>
      </c>
      <c r="P35" s="199">
        <f t="shared" si="7"/>
        <v>0</v>
      </c>
      <c r="Q35" s="200">
        <f t="shared" si="8"/>
        <v>0</v>
      </c>
      <c r="R35" s="200">
        <f t="shared" si="9"/>
        <v>0</v>
      </c>
      <c r="S35" s="262">
        <f t="shared" si="9"/>
        <v>0</v>
      </c>
      <c r="T35" s="263">
        <f t="shared" si="10"/>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185">
        <v>0</v>
      </c>
      <c r="B36" s="1186">
        <v>0</v>
      </c>
      <c r="C36" s="1186">
        <v>0</v>
      </c>
      <c r="D36" s="1186">
        <v>0</v>
      </c>
      <c r="E36" s="1186">
        <v>0</v>
      </c>
      <c r="F36" s="1186">
        <v>0</v>
      </c>
      <c r="G36" s="1186">
        <v>0</v>
      </c>
      <c r="H36" s="1187">
        <v>0</v>
      </c>
      <c r="I36" s="1179" t="s">
        <v>584</v>
      </c>
      <c r="K36" s="194"/>
      <c r="L36" s="195" t="s">
        <v>54</v>
      </c>
      <c r="M36" s="196" t="s">
        <v>32</v>
      </c>
      <c r="N36" s="197"/>
      <c r="O36" s="198" t="s">
        <v>55</v>
      </c>
      <c r="P36" s="199">
        <f t="shared" si="7"/>
        <v>0</v>
      </c>
      <c r="Q36" s="200">
        <f t="shared" si="8"/>
        <v>0</v>
      </c>
      <c r="R36" s="200">
        <f t="shared" si="9"/>
        <v>0</v>
      </c>
      <c r="S36" s="262">
        <f t="shared" si="9"/>
        <v>0</v>
      </c>
      <c r="T36" s="263">
        <f t="shared" si="10"/>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185">
        <v>0</v>
      </c>
      <c r="B37" s="1186">
        <v>0</v>
      </c>
      <c r="C37" s="1186">
        <v>0</v>
      </c>
      <c r="D37" s="1186">
        <v>0</v>
      </c>
      <c r="E37" s="1186">
        <v>0</v>
      </c>
      <c r="F37" s="1186">
        <v>0</v>
      </c>
      <c r="G37" s="1186">
        <v>0</v>
      </c>
      <c r="H37" s="1187">
        <v>0</v>
      </c>
      <c r="I37" s="1179" t="s">
        <v>585</v>
      </c>
      <c r="K37" s="194"/>
      <c r="L37" s="195"/>
      <c r="M37" s="196" t="s">
        <v>42</v>
      </c>
      <c r="N37" s="197"/>
      <c r="O37" s="198" t="s">
        <v>56</v>
      </c>
      <c r="P37" s="199">
        <f t="shared" si="7"/>
        <v>0</v>
      </c>
      <c r="Q37" s="200">
        <f t="shared" si="8"/>
        <v>0</v>
      </c>
      <c r="R37" s="200">
        <f t="shared" si="9"/>
        <v>0</v>
      </c>
      <c r="S37" s="262">
        <f t="shared" si="9"/>
        <v>0</v>
      </c>
      <c r="T37" s="263">
        <f t="shared" si="10"/>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185">
        <v>0</v>
      </c>
      <c r="B38" s="1186">
        <v>0</v>
      </c>
      <c r="C38" s="1186">
        <v>0</v>
      </c>
      <c r="D38" s="1186">
        <v>0</v>
      </c>
      <c r="E38" s="1186">
        <v>0</v>
      </c>
      <c r="F38" s="1186">
        <v>0</v>
      </c>
      <c r="G38" s="1186">
        <v>0</v>
      </c>
      <c r="H38" s="1187">
        <v>0</v>
      </c>
      <c r="I38" s="1179" t="s">
        <v>586</v>
      </c>
      <c r="K38" s="194"/>
      <c r="L38" s="195"/>
      <c r="M38" s="196" t="s">
        <v>57</v>
      </c>
      <c r="N38" s="197"/>
      <c r="O38" s="198" t="s">
        <v>58</v>
      </c>
      <c r="P38" s="199">
        <f t="shared" si="7"/>
        <v>0</v>
      </c>
      <c r="Q38" s="200">
        <f t="shared" si="8"/>
        <v>0</v>
      </c>
      <c r="R38" s="200">
        <f t="shared" si="9"/>
        <v>0</v>
      </c>
      <c r="S38" s="262">
        <f t="shared" si="9"/>
        <v>0</v>
      </c>
      <c r="T38" s="263">
        <f t="shared" si="10"/>
        <v>0</v>
      </c>
      <c r="U38" s="202"/>
      <c r="V38" s="195"/>
      <c r="W38" s="196" t="s">
        <v>57</v>
      </c>
      <c r="X38" s="197"/>
      <c r="Y38" s="198" t="s">
        <v>30</v>
      </c>
      <c r="Z38" s="199">
        <f t="shared" ref="Z38:AB43" si="11">+A185</f>
        <v>0</v>
      </c>
      <c r="AA38" s="200">
        <f t="shared" si="11"/>
        <v>0</v>
      </c>
      <c r="AB38" s="201">
        <f t="shared" si="11"/>
        <v>0</v>
      </c>
      <c r="AC38" s="556">
        <f t="shared" ref="AC38:AC43" si="12">+E185</f>
        <v>0</v>
      </c>
      <c r="AD38" s="160"/>
      <c r="AE38" s="160"/>
      <c r="AF38" s="160"/>
      <c r="AG38" s="160"/>
      <c r="AH38" s="160"/>
      <c r="AI38" s="371"/>
      <c r="AJ38" s="371"/>
      <c r="AK38" s="371"/>
    </row>
    <row r="39" spans="1:37" ht="14.45" customHeight="1" x14ac:dyDescent="0.15">
      <c r="A39" s="1185">
        <v>0</v>
      </c>
      <c r="B39" s="1186">
        <v>0</v>
      </c>
      <c r="C39" s="1186">
        <v>0</v>
      </c>
      <c r="D39" s="1186">
        <v>0</v>
      </c>
      <c r="E39" s="1186">
        <v>0</v>
      </c>
      <c r="F39" s="1186">
        <v>0</v>
      </c>
      <c r="G39" s="1186">
        <v>0</v>
      </c>
      <c r="H39" s="1187">
        <v>0</v>
      </c>
      <c r="I39" s="1179" t="s">
        <v>587</v>
      </c>
      <c r="K39" s="194"/>
      <c r="L39" s="195"/>
      <c r="M39" s="173" t="s">
        <v>60</v>
      </c>
      <c r="N39" s="197"/>
      <c r="O39" s="198" t="s">
        <v>61</v>
      </c>
      <c r="P39" s="199">
        <f t="shared" si="7"/>
        <v>0</v>
      </c>
      <c r="Q39" s="200">
        <f t="shared" si="8"/>
        <v>0</v>
      </c>
      <c r="R39" s="200">
        <f t="shared" si="9"/>
        <v>0</v>
      </c>
      <c r="S39" s="262">
        <f t="shared" si="9"/>
        <v>0</v>
      </c>
      <c r="T39" s="263">
        <f t="shared" si="10"/>
        <v>0</v>
      </c>
      <c r="U39" s="202"/>
      <c r="V39" s="195" t="s">
        <v>59</v>
      </c>
      <c r="W39" s="173" t="s">
        <v>60</v>
      </c>
      <c r="X39" s="197"/>
      <c r="Y39" s="198" t="s">
        <v>33</v>
      </c>
      <c r="Z39" s="199">
        <f t="shared" si="11"/>
        <v>0</v>
      </c>
      <c r="AA39" s="200">
        <f t="shared" si="11"/>
        <v>0</v>
      </c>
      <c r="AB39" s="201">
        <f t="shared" si="11"/>
        <v>0</v>
      </c>
      <c r="AC39" s="556">
        <f t="shared" si="12"/>
        <v>0</v>
      </c>
      <c r="AD39" s="160"/>
      <c r="AE39" s="160"/>
      <c r="AF39" s="160"/>
      <c r="AG39" s="160"/>
      <c r="AH39" s="160"/>
      <c r="AI39" s="371"/>
      <c r="AJ39" s="371"/>
      <c r="AK39" s="371"/>
    </row>
    <row r="40" spans="1:37" ht="14.45" customHeight="1" x14ac:dyDescent="0.15">
      <c r="A40" s="1185">
        <v>0</v>
      </c>
      <c r="B40" s="1186">
        <v>0</v>
      </c>
      <c r="C40" s="1186">
        <v>0</v>
      </c>
      <c r="D40" s="1186">
        <v>0</v>
      </c>
      <c r="E40" s="1186">
        <v>0</v>
      </c>
      <c r="F40" s="1186">
        <v>0</v>
      </c>
      <c r="G40" s="1186">
        <v>0</v>
      </c>
      <c r="H40" s="1187">
        <v>0</v>
      </c>
      <c r="I40" s="1179" t="s">
        <v>589</v>
      </c>
      <c r="K40" s="194"/>
      <c r="L40" s="195" t="s">
        <v>59</v>
      </c>
      <c r="M40" s="195"/>
      <c r="N40" s="196" t="s">
        <v>62</v>
      </c>
      <c r="O40" s="198" t="s">
        <v>63</v>
      </c>
      <c r="P40" s="199">
        <f t="shared" si="7"/>
        <v>0</v>
      </c>
      <c r="Q40" s="200">
        <f t="shared" si="8"/>
        <v>0</v>
      </c>
      <c r="R40" s="200">
        <f t="shared" si="9"/>
        <v>0</v>
      </c>
      <c r="S40" s="262">
        <f t="shared" si="9"/>
        <v>0</v>
      </c>
      <c r="T40" s="263">
        <f t="shared" si="10"/>
        <v>0</v>
      </c>
      <c r="U40" s="202"/>
      <c r="V40" s="195"/>
      <c r="W40" s="195"/>
      <c r="X40" s="196" t="s">
        <v>62</v>
      </c>
      <c r="Y40" s="198" t="s">
        <v>37</v>
      </c>
      <c r="Z40" s="199">
        <f t="shared" si="11"/>
        <v>0</v>
      </c>
      <c r="AA40" s="200">
        <f t="shared" si="11"/>
        <v>0</v>
      </c>
      <c r="AB40" s="201">
        <f t="shared" si="11"/>
        <v>0</v>
      </c>
      <c r="AC40" s="556">
        <f t="shared" si="12"/>
        <v>0</v>
      </c>
      <c r="AD40" s="160"/>
      <c r="AE40" s="160"/>
      <c r="AF40" s="160"/>
      <c r="AG40" s="160"/>
      <c r="AH40" s="160"/>
      <c r="AI40" s="371"/>
      <c r="AJ40" s="371"/>
      <c r="AK40" s="371"/>
    </row>
    <row r="41" spans="1:37" ht="14.45" customHeight="1" x14ac:dyDescent="0.15">
      <c r="A41" s="1185">
        <v>0</v>
      </c>
      <c r="B41" s="1186">
        <v>0</v>
      </c>
      <c r="C41" s="1186">
        <v>0</v>
      </c>
      <c r="D41" s="1186">
        <v>0</v>
      </c>
      <c r="E41" s="1186">
        <v>0</v>
      </c>
      <c r="F41" s="1186">
        <v>0</v>
      </c>
      <c r="G41" s="1186">
        <v>0</v>
      </c>
      <c r="H41" s="1187">
        <v>0</v>
      </c>
      <c r="I41" s="1179" t="s">
        <v>591</v>
      </c>
      <c r="K41" s="194"/>
      <c r="L41" s="195"/>
      <c r="M41" s="195"/>
      <c r="N41" s="196" t="s">
        <v>64</v>
      </c>
      <c r="O41" s="198" t="s">
        <v>65</v>
      </c>
      <c r="P41" s="199">
        <f t="shared" si="7"/>
        <v>0</v>
      </c>
      <c r="Q41" s="200">
        <f t="shared" si="8"/>
        <v>0</v>
      </c>
      <c r="R41" s="200">
        <f t="shared" si="9"/>
        <v>0</v>
      </c>
      <c r="S41" s="262">
        <f t="shared" si="9"/>
        <v>0</v>
      </c>
      <c r="T41" s="263">
        <f t="shared" si="10"/>
        <v>0</v>
      </c>
      <c r="U41" s="202"/>
      <c r="V41" s="195"/>
      <c r="W41" s="195"/>
      <c r="X41" s="196" t="s">
        <v>64</v>
      </c>
      <c r="Y41" s="198" t="s">
        <v>40</v>
      </c>
      <c r="Z41" s="199">
        <f t="shared" si="11"/>
        <v>0</v>
      </c>
      <c r="AA41" s="200">
        <f t="shared" si="11"/>
        <v>0</v>
      </c>
      <c r="AB41" s="201">
        <f t="shared" si="11"/>
        <v>0</v>
      </c>
      <c r="AC41" s="556">
        <f t="shared" si="12"/>
        <v>0</v>
      </c>
      <c r="AD41" s="160"/>
      <c r="AE41" s="160"/>
      <c r="AF41" s="160"/>
      <c r="AG41" s="160"/>
      <c r="AH41" s="160"/>
      <c r="AI41" s="371"/>
      <c r="AJ41" s="371"/>
      <c r="AK41" s="371"/>
    </row>
    <row r="42" spans="1:37" ht="14.45" customHeight="1" x14ac:dyDescent="0.15">
      <c r="A42" s="1185">
        <v>0</v>
      </c>
      <c r="B42" s="1186">
        <v>0</v>
      </c>
      <c r="C42" s="1186">
        <v>0</v>
      </c>
      <c r="D42" s="1186">
        <v>0</v>
      </c>
      <c r="E42" s="1186">
        <v>0</v>
      </c>
      <c r="F42" s="1186">
        <v>0</v>
      </c>
      <c r="G42" s="1186">
        <v>0</v>
      </c>
      <c r="H42" s="1187">
        <v>0</v>
      </c>
      <c r="I42" s="1179" t="s">
        <v>592</v>
      </c>
      <c r="K42" s="194" t="s">
        <v>38</v>
      </c>
      <c r="L42" s="195"/>
      <c r="M42" s="195"/>
      <c r="N42" s="196" t="s">
        <v>66</v>
      </c>
      <c r="O42" s="198" t="s">
        <v>67</v>
      </c>
      <c r="P42" s="199">
        <f t="shared" si="7"/>
        <v>0</v>
      </c>
      <c r="Q42" s="200">
        <f t="shared" si="8"/>
        <v>0</v>
      </c>
      <c r="R42" s="200">
        <f t="shared" si="9"/>
        <v>0</v>
      </c>
      <c r="S42" s="262">
        <f t="shared" si="9"/>
        <v>0</v>
      </c>
      <c r="T42" s="263">
        <f t="shared" si="10"/>
        <v>0</v>
      </c>
      <c r="U42" s="202"/>
      <c r="V42" s="195" t="s">
        <v>675</v>
      </c>
      <c r="W42" s="195"/>
      <c r="X42" s="196" t="s">
        <v>66</v>
      </c>
      <c r="Y42" s="198" t="s">
        <v>43</v>
      </c>
      <c r="Z42" s="199">
        <f t="shared" si="11"/>
        <v>0</v>
      </c>
      <c r="AA42" s="200">
        <f t="shared" si="11"/>
        <v>0</v>
      </c>
      <c r="AB42" s="201">
        <f t="shared" si="11"/>
        <v>0</v>
      </c>
      <c r="AC42" s="556">
        <f t="shared" si="12"/>
        <v>0</v>
      </c>
      <c r="AD42" s="160"/>
      <c r="AE42" s="160"/>
      <c r="AF42" s="160"/>
      <c r="AG42" s="160"/>
      <c r="AH42" s="160"/>
      <c r="AI42" s="371"/>
      <c r="AJ42" s="371"/>
      <c r="AK42" s="371"/>
    </row>
    <row r="43" spans="1:37" ht="14.45" customHeight="1" x14ac:dyDescent="0.15">
      <c r="A43" s="1185">
        <v>0</v>
      </c>
      <c r="B43" s="1186">
        <v>0</v>
      </c>
      <c r="C43" s="1186">
        <v>0</v>
      </c>
      <c r="D43" s="1186">
        <v>0</v>
      </c>
      <c r="E43" s="1186">
        <v>0</v>
      </c>
      <c r="F43" s="1186">
        <v>0</v>
      </c>
      <c r="G43" s="1186">
        <v>0</v>
      </c>
      <c r="H43" s="1187">
        <v>0</v>
      </c>
      <c r="I43" s="1179" t="s">
        <v>594</v>
      </c>
      <c r="K43" s="194"/>
      <c r="L43" s="195"/>
      <c r="M43" s="195"/>
      <c r="N43" s="196" t="s">
        <v>150</v>
      </c>
      <c r="O43" s="198" t="s">
        <v>69</v>
      </c>
      <c r="P43" s="199">
        <f t="shared" si="7"/>
        <v>0</v>
      </c>
      <c r="Q43" s="200">
        <f t="shared" si="8"/>
        <v>0</v>
      </c>
      <c r="R43" s="200">
        <f t="shared" si="9"/>
        <v>0</v>
      </c>
      <c r="S43" s="262">
        <f t="shared" si="9"/>
        <v>0</v>
      </c>
      <c r="T43" s="263">
        <f t="shared" si="10"/>
        <v>0</v>
      </c>
      <c r="U43" s="202"/>
      <c r="V43" s="195"/>
      <c r="W43" s="195"/>
      <c r="X43" s="196" t="s">
        <v>150</v>
      </c>
      <c r="Y43" s="198" t="s">
        <v>44</v>
      </c>
      <c r="Z43" s="199">
        <f t="shared" si="11"/>
        <v>0</v>
      </c>
      <c r="AA43" s="200">
        <f t="shared" si="11"/>
        <v>0</v>
      </c>
      <c r="AB43" s="201">
        <f t="shared" si="11"/>
        <v>0</v>
      </c>
      <c r="AC43" s="556">
        <f t="shared" si="12"/>
        <v>0</v>
      </c>
      <c r="AD43" s="160"/>
      <c r="AE43" s="160"/>
      <c r="AF43" s="160"/>
      <c r="AG43" s="160"/>
      <c r="AH43" s="160"/>
      <c r="AI43" s="371"/>
      <c r="AJ43" s="371"/>
      <c r="AK43" s="371"/>
    </row>
    <row r="44" spans="1:37" ht="14.45" customHeight="1" x14ac:dyDescent="0.15">
      <c r="A44" s="1194">
        <v>0</v>
      </c>
      <c r="B44" s="1192">
        <v>0</v>
      </c>
      <c r="C44" s="1192">
        <v>0</v>
      </c>
      <c r="D44" s="1192">
        <v>0</v>
      </c>
      <c r="E44" s="1192">
        <v>0</v>
      </c>
      <c r="F44" s="1192">
        <v>0</v>
      </c>
      <c r="G44" s="1192">
        <v>0</v>
      </c>
      <c r="H44" s="1193">
        <v>0</v>
      </c>
      <c r="I44" s="1179" t="s">
        <v>595</v>
      </c>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194">
        <v>0</v>
      </c>
      <c r="B45" s="1192">
        <v>0</v>
      </c>
      <c r="C45" s="1192">
        <v>0</v>
      </c>
      <c r="D45" s="1192">
        <v>0</v>
      </c>
      <c r="E45" s="1192">
        <v>0</v>
      </c>
      <c r="F45" s="1192">
        <v>0</v>
      </c>
      <c r="G45" s="1192">
        <v>0</v>
      </c>
      <c r="H45" s="1193">
        <v>0</v>
      </c>
      <c r="I45" s="1179" t="s">
        <v>598</v>
      </c>
      <c r="K45" s="222" t="s">
        <v>132</v>
      </c>
      <c r="L45" s="195"/>
      <c r="M45" s="196" t="s">
        <v>70</v>
      </c>
      <c r="N45" s="197"/>
      <c r="O45" s="198" t="s">
        <v>71</v>
      </c>
      <c r="P45" s="199">
        <f>+A44</f>
        <v>0</v>
      </c>
      <c r="Q45" s="200">
        <f>+C44</f>
        <v>0</v>
      </c>
      <c r="R45" s="200">
        <f t="shared" ref="R45:S49" si="13">+E44</f>
        <v>0</v>
      </c>
      <c r="S45" s="262">
        <f t="shared" si="13"/>
        <v>0</v>
      </c>
      <c r="T45" s="263">
        <f>+H44</f>
        <v>0</v>
      </c>
      <c r="U45" s="202" t="s">
        <v>72</v>
      </c>
      <c r="V45" s="195" t="s">
        <v>676</v>
      </c>
      <c r="W45" s="196" t="s">
        <v>87</v>
      </c>
      <c r="X45" s="197"/>
      <c r="Y45" s="198" t="s">
        <v>46</v>
      </c>
      <c r="Z45" s="199">
        <f t="shared" ref="Z45:AB47" si="14">+A191</f>
        <v>0</v>
      </c>
      <c r="AA45" s="200">
        <f t="shared" si="14"/>
        <v>0</v>
      </c>
      <c r="AB45" s="201">
        <f t="shared" si="14"/>
        <v>0</v>
      </c>
      <c r="AC45" s="556">
        <f>+E191</f>
        <v>0</v>
      </c>
      <c r="AD45" s="160"/>
      <c r="AE45" s="160"/>
      <c r="AF45" s="160"/>
      <c r="AG45" s="160"/>
      <c r="AH45" s="160"/>
      <c r="AI45" s="371"/>
      <c r="AJ45" s="371"/>
      <c r="AK45" s="371"/>
    </row>
    <row r="46" spans="1:37" ht="14.45" customHeight="1" x14ac:dyDescent="0.15">
      <c r="A46" s="1194">
        <v>0</v>
      </c>
      <c r="B46" s="1192">
        <v>0</v>
      </c>
      <c r="C46" s="1192">
        <v>0</v>
      </c>
      <c r="D46" s="1192">
        <v>0</v>
      </c>
      <c r="E46" s="1192">
        <v>0</v>
      </c>
      <c r="F46" s="1192">
        <v>0</v>
      </c>
      <c r="G46" s="1192">
        <v>0</v>
      </c>
      <c r="H46" s="1193">
        <v>0</v>
      </c>
      <c r="I46" s="1179" t="s">
        <v>599</v>
      </c>
      <c r="K46" s="194" t="s">
        <v>130</v>
      </c>
      <c r="L46" s="195"/>
      <c r="M46" s="196" t="s">
        <v>73</v>
      </c>
      <c r="N46" s="197"/>
      <c r="O46" s="198" t="s">
        <v>74</v>
      </c>
      <c r="P46" s="199">
        <f>+A45</f>
        <v>0</v>
      </c>
      <c r="Q46" s="200">
        <f>+C45</f>
        <v>0</v>
      </c>
      <c r="R46" s="200">
        <f t="shared" si="13"/>
        <v>0</v>
      </c>
      <c r="S46" s="262">
        <f t="shared" si="13"/>
        <v>0</v>
      </c>
      <c r="T46" s="263">
        <f>+H45</f>
        <v>0</v>
      </c>
      <c r="U46" s="202"/>
      <c r="V46" s="195"/>
      <c r="W46" s="196" t="s">
        <v>73</v>
      </c>
      <c r="X46" s="197"/>
      <c r="Y46" s="198" t="s">
        <v>75</v>
      </c>
      <c r="Z46" s="199">
        <f t="shared" si="14"/>
        <v>0</v>
      </c>
      <c r="AA46" s="200">
        <f t="shared" si="14"/>
        <v>0</v>
      </c>
      <c r="AB46" s="201">
        <f t="shared" si="14"/>
        <v>0</v>
      </c>
      <c r="AC46" s="556">
        <f>+E192</f>
        <v>0</v>
      </c>
      <c r="AD46" s="160"/>
      <c r="AE46" s="160"/>
      <c r="AF46" s="160"/>
      <c r="AG46" s="160"/>
      <c r="AH46" s="160"/>
      <c r="AI46" s="371"/>
      <c r="AJ46" s="371"/>
      <c r="AK46" s="371"/>
    </row>
    <row r="47" spans="1:37" ht="14.45" customHeight="1" x14ac:dyDescent="0.15">
      <c r="A47" s="1194">
        <v>0</v>
      </c>
      <c r="B47" s="1192">
        <v>0</v>
      </c>
      <c r="C47" s="1192">
        <v>0</v>
      </c>
      <c r="D47" s="1192">
        <v>0</v>
      </c>
      <c r="E47" s="1192">
        <v>0</v>
      </c>
      <c r="F47" s="1192">
        <v>0</v>
      </c>
      <c r="G47" s="1192">
        <v>0</v>
      </c>
      <c r="H47" s="1193">
        <v>0</v>
      </c>
      <c r="I47" s="1179" t="s">
        <v>600</v>
      </c>
      <c r="K47" s="194"/>
      <c r="L47" s="216"/>
      <c r="M47" s="196" t="s">
        <v>13</v>
      </c>
      <c r="N47" s="197"/>
      <c r="O47" s="198" t="s">
        <v>76</v>
      </c>
      <c r="P47" s="199">
        <f>+A46</f>
        <v>0</v>
      </c>
      <c r="Q47" s="200">
        <f>+C46</f>
        <v>0</v>
      </c>
      <c r="R47" s="200">
        <f t="shared" si="13"/>
        <v>0</v>
      </c>
      <c r="S47" s="262">
        <f t="shared" si="13"/>
        <v>0</v>
      </c>
      <c r="T47" s="263">
        <f>+H46</f>
        <v>0</v>
      </c>
      <c r="U47" s="202"/>
      <c r="V47" s="500"/>
      <c r="W47" s="196" t="s">
        <v>13</v>
      </c>
      <c r="X47" s="197"/>
      <c r="Y47" s="198" t="s">
        <v>77</v>
      </c>
      <c r="Z47" s="199">
        <f t="shared" si="14"/>
        <v>0</v>
      </c>
      <c r="AA47" s="200">
        <f t="shared" si="14"/>
        <v>0</v>
      </c>
      <c r="AB47" s="201">
        <f t="shared" si="14"/>
        <v>0</v>
      </c>
      <c r="AC47" s="556">
        <f>+E193</f>
        <v>0</v>
      </c>
      <c r="AD47" s="160"/>
      <c r="AE47" s="160"/>
      <c r="AF47" s="160"/>
      <c r="AG47" s="160"/>
      <c r="AH47" s="160"/>
      <c r="AI47" s="371"/>
      <c r="AJ47" s="371"/>
      <c r="AK47" s="371"/>
    </row>
    <row r="48" spans="1:37" ht="14.45" customHeight="1" x14ac:dyDescent="0.15">
      <c r="A48" s="1194">
        <v>0</v>
      </c>
      <c r="B48" s="1192">
        <v>0</v>
      </c>
      <c r="C48" s="1192">
        <v>0</v>
      </c>
      <c r="D48" s="1192">
        <v>0</v>
      </c>
      <c r="E48" s="1192">
        <v>0</v>
      </c>
      <c r="F48" s="1192">
        <v>0</v>
      </c>
      <c r="G48" s="1192">
        <v>0</v>
      </c>
      <c r="H48" s="1193">
        <v>0</v>
      </c>
      <c r="I48" s="1179" t="s">
        <v>601</v>
      </c>
      <c r="K48" s="194" t="s">
        <v>4</v>
      </c>
      <c r="L48" s="173" t="s">
        <v>78</v>
      </c>
      <c r="M48" s="197"/>
      <c r="N48" s="197"/>
      <c r="O48" s="198" t="s">
        <v>79</v>
      </c>
      <c r="P48" s="199">
        <f>+A47</f>
        <v>0</v>
      </c>
      <c r="Q48" s="200">
        <f>+C47</f>
        <v>0</v>
      </c>
      <c r="R48" s="200">
        <f t="shared" si="13"/>
        <v>0</v>
      </c>
      <c r="S48" s="262">
        <f t="shared" si="13"/>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194">
        <v>3255</v>
      </c>
      <c r="B49" s="1192">
        <v>3255</v>
      </c>
      <c r="C49" s="1192">
        <v>3255</v>
      </c>
      <c r="D49" s="1192">
        <v>0</v>
      </c>
      <c r="E49" s="1192">
        <v>1085</v>
      </c>
      <c r="F49" s="1192">
        <v>0</v>
      </c>
      <c r="G49" s="1192">
        <v>0</v>
      </c>
      <c r="H49" s="1193">
        <v>0</v>
      </c>
      <c r="I49" s="1179" t="s">
        <v>1162</v>
      </c>
      <c r="K49" s="194"/>
      <c r="L49" s="195"/>
      <c r="M49" s="196" t="s">
        <v>11</v>
      </c>
      <c r="N49" s="197"/>
      <c r="O49" s="198" t="s">
        <v>80</v>
      </c>
      <c r="P49" s="199">
        <f>+A48</f>
        <v>0</v>
      </c>
      <c r="Q49" s="200">
        <f>+C48</f>
        <v>0</v>
      </c>
      <c r="R49" s="200">
        <f t="shared" si="13"/>
        <v>0</v>
      </c>
      <c r="S49" s="262">
        <f t="shared" si="13"/>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194">
        <v>0</v>
      </c>
      <c r="B50" s="1192">
        <v>0</v>
      </c>
      <c r="C50" s="1192">
        <v>0</v>
      </c>
      <c r="D50" s="1192">
        <v>0</v>
      </c>
      <c r="E50" s="1192">
        <v>0</v>
      </c>
      <c r="F50" s="1192">
        <v>0</v>
      </c>
      <c r="G50" s="1192">
        <v>0</v>
      </c>
      <c r="H50" s="1193">
        <v>0</v>
      </c>
      <c r="I50" s="1179" t="s">
        <v>602</v>
      </c>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194">
        <v>3255</v>
      </c>
      <c r="B51" s="1192">
        <v>3255</v>
      </c>
      <c r="C51" s="1192">
        <v>3255</v>
      </c>
      <c r="D51" s="1192">
        <v>0</v>
      </c>
      <c r="E51" s="1192">
        <v>1085</v>
      </c>
      <c r="F51" s="1192">
        <v>0</v>
      </c>
      <c r="G51" s="1192">
        <v>0</v>
      </c>
      <c r="H51" s="1193">
        <v>0</v>
      </c>
      <c r="I51" s="1179" t="s">
        <v>461</v>
      </c>
      <c r="K51" s="194"/>
      <c r="L51" s="169"/>
      <c r="M51" s="196" t="s">
        <v>88</v>
      </c>
      <c r="N51" s="197"/>
      <c r="O51" s="198" t="s">
        <v>109</v>
      </c>
      <c r="P51" s="199">
        <f t="shared" ref="P51:P60" si="15">+A50</f>
        <v>0</v>
      </c>
      <c r="Q51" s="200">
        <f t="shared" ref="Q51:Q60" si="16">+C50</f>
        <v>0</v>
      </c>
      <c r="R51" s="200">
        <f t="shared" ref="R51:S60" si="17">+E50</f>
        <v>0</v>
      </c>
      <c r="S51" s="262">
        <f t="shared" si="17"/>
        <v>0</v>
      </c>
      <c r="T51" s="263">
        <f t="shared" ref="T51:T60" si="18">+H50</f>
        <v>0</v>
      </c>
      <c r="U51" s="202"/>
      <c r="V51" s="173"/>
      <c r="W51" s="196" t="s">
        <v>88</v>
      </c>
      <c r="X51" s="217"/>
      <c r="Y51" s="218" t="s">
        <v>48</v>
      </c>
      <c r="Z51" s="226">
        <f t="shared" ref="Z51:AB53" si="19">+A195</f>
        <v>0</v>
      </c>
      <c r="AA51" s="227">
        <f t="shared" si="19"/>
        <v>0</v>
      </c>
      <c r="AB51" s="228">
        <f t="shared" si="19"/>
        <v>0</v>
      </c>
      <c r="AC51" s="563">
        <f>+E195</f>
        <v>0</v>
      </c>
      <c r="AD51" s="160"/>
      <c r="AE51" s="160"/>
      <c r="AF51" s="160"/>
      <c r="AG51" s="160"/>
      <c r="AH51" s="160"/>
      <c r="AI51" s="371"/>
      <c r="AJ51" s="371"/>
      <c r="AK51" s="371"/>
    </row>
    <row r="52" spans="1:38" ht="14.45" customHeight="1" x14ac:dyDescent="0.15">
      <c r="A52" s="1194">
        <v>0</v>
      </c>
      <c r="B52" s="1192">
        <v>0</v>
      </c>
      <c r="C52" s="1192">
        <v>0</v>
      </c>
      <c r="D52" s="1192">
        <v>0</v>
      </c>
      <c r="E52" s="1192">
        <v>0</v>
      </c>
      <c r="F52" s="1192">
        <v>0</v>
      </c>
      <c r="G52" s="1192">
        <v>0</v>
      </c>
      <c r="H52" s="1193">
        <v>0</v>
      </c>
      <c r="I52" s="1179" t="s">
        <v>605</v>
      </c>
      <c r="K52" s="194"/>
      <c r="L52" s="176" t="s">
        <v>91</v>
      </c>
      <c r="M52" s="196" t="s">
        <v>89</v>
      </c>
      <c r="N52" s="197"/>
      <c r="O52" s="198" t="s">
        <v>110</v>
      </c>
      <c r="P52" s="199">
        <f t="shared" si="15"/>
        <v>3255</v>
      </c>
      <c r="Q52" s="200">
        <f t="shared" si="16"/>
        <v>3255</v>
      </c>
      <c r="R52" s="200">
        <f t="shared" si="17"/>
        <v>1085</v>
      </c>
      <c r="S52" s="262">
        <f t="shared" si="17"/>
        <v>0</v>
      </c>
      <c r="T52" s="263">
        <f t="shared" si="18"/>
        <v>0</v>
      </c>
      <c r="U52" s="202"/>
      <c r="V52" s="195" t="s">
        <v>91</v>
      </c>
      <c r="W52" s="216" t="s">
        <v>89</v>
      </c>
      <c r="X52" s="217"/>
      <c r="Y52" s="218" t="s">
        <v>51</v>
      </c>
      <c r="Z52" s="226">
        <f t="shared" si="19"/>
        <v>0</v>
      </c>
      <c r="AA52" s="227">
        <f t="shared" si="19"/>
        <v>0</v>
      </c>
      <c r="AB52" s="228">
        <f t="shared" si="19"/>
        <v>0</v>
      </c>
      <c r="AC52" s="563">
        <f>+E196</f>
        <v>0</v>
      </c>
      <c r="AD52" s="160"/>
      <c r="AE52" s="160"/>
      <c r="AF52" s="160"/>
      <c r="AG52" s="160"/>
      <c r="AH52" s="160"/>
      <c r="AI52" s="371"/>
      <c r="AJ52" s="371"/>
      <c r="AK52" s="371"/>
    </row>
    <row r="53" spans="1:38" ht="14.45" customHeight="1" x14ac:dyDescent="0.15">
      <c r="A53" s="1194">
        <v>0</v>
      </c>
      <c r="B53" s="1192">
        <v>0</v>
      </c>
      <c r="C53" s="1192">
        <v>0</v>
      </c>
      <c r="D53" s="1192">
        <v>0</v>
      </c>
      <c r="E53" s="1192">
        <v>0</v>
      </c>
      <c r="F53" s="1192">
        <v>0</v>
      </c>
      <c r="G53" s="1192">
        <v>0</v>
      </c>
      <c r="H53" s="1193">
        <v>0</v>
      </c>
      <c r="I53" s="1179" t="s">
        <v>606</v>
      </c>
      <c r="K53" s="194"/>
      <c r="L53" s="176"/>
      <c r="M53" s="196" t="s">
        <v>104</v>
      </c>
      <c r="N53" s="197"/>
      <c r="O53" s="198" t="s">
        <v>111</v>
      </c>
      <c r="P53" s="199">
        <f t="shared" si="15"/>
        <v>0</v>
      </c>
      <c r="Q53" s="200">
        <f t="shared" si="16"/>
        <v>0</v>
      </c>
      <c r="R53" s="200">
        <f t="shared" si="17"/>
        <v>0</v>
      </c>
      <c r="S53" s="262">
        <f t="shared" si="17"/>
        <v>0</v>
      </c>
      <c r="T53" s="263">
        <f t="shared" si="18"/>
        <v>0</v>
      </c>
      <c r="U53" s="202"/>
      <c r="V53" s="195"/>
      <c r="W53" s="216" t="s">
        <v>104</v>
      </c>
      <c r="X53" s="217"/>
      <c r="Y53" s="218" t="s">
        <v>53</v>
      </c>
      <c r="Z53" s="226">
        <f t="shared" si="19"/>
        <v>0</v>
      </c>
      <c r="AA53" s="227">
        <f t="shared" si="19"/>
        <v>0</v>
      </c>
      <c r="AB53" s="228">
        <f t="shared" si="19"/>
        <v>0</v>
      </c>
      <c r="AC53" s="563">
        <f>+E197</f>
        <v>0</v>
      </c>
      <c r="AD53" s="160"/>
      <c r="AE53" s="160"/>
      <c r="AF53" s="160"/>
      <c r="AG53" s="160"/>
      <c r="AH53" s="160"/>
      <c r="AI53" s="371"/>
      <c r="AJ53" s="371"/>
      <c r="AK53" s="371"/>
    </row>
    <row r="54" spans="1:38" ht="14.45" customHeight="1" x14ac:dyDescent="0.15">
      <c r="A54" s="1194">
        <v>0</v>
      </c>
      <c r="B54" s="1192">
        <v>0</v>
      </c>
      <c r="C54" s="1192">
        <v>0</v>
      </c>
      <c r="D54" s="1192">
        <v>0</v>
      </c>
      <c r="E54" s="1192">
        <v>0</v>
      </c>
      <c r="F54" s="1192">
        <v>0</v>
      </c>
      <c r="G54" s="1192">
        <v>0</v>
      </c>
      <c r="H54" s="1193">
        <v>0</v>
      </c>
      <c r="I54" s="1179" t="s">
        <v>608</v>
      </c>
      <c r="K54" s="194"/>
      <c r="L54" s="176"/>
      <c r="M54" s="196" t="s">
        <v>90</v>
      </c>
      <c r="N54" s="197"/>
      <c r="O54" s="198" t="s">
        <v>112</v>
      </c>
      <c r="P54" s="199">
        <f t="shared" si="15"/>
        <v>0</v>
      </c>
      <c r="Q54" s="200">
        <f t="shared" si="16"/>
        <v>0</v>
      </c>
      <c r="R54" s="200">
        <f t="shared" si="17"/>
        <v>0</v>
      </c>
      <c r="S54" s="262">
        <f t="shared" si="17"/>
        <v>0</v>
      </c>
      <c r="T54" s="263">
        <f t="shared" si="18"/>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194">
        <v>0</v>
      </c>
      <c r="B55" s="1192">
        <v>0</v>
      </c>
      <c r="C55" s="1192">
        <v>0</v>
      </c>
      <c r="D55" s="1192">
        <v>0</v>
      </c>
      <c r="E55" s="1192">
        <v>0</v>
      </c>
      <c r="F55" s="1192">
        <v>0</v>
      </c>
      <c r="G55" s="1192">
        <v>0</v>
      </c>
      <c r="H55" s="1193">
        <v>0</v>
      </c>
      <c r="I55" s="1179" t="s">
        <v>609</v>
      </c>
      <c r="K55" s="194"/>
      <c r="L55" s="176" t="s">
        <v>92</v>
      </c>
      <c r="M55" s="196" t="s">
        <v>105</v>
      </c>
      <c r="N55" s="197"/>
      <c r="O55" s="198" t="s">
        <v>113</v>
      </c>
      <c r="P55" s="199">
        <f t="shared" si="15"/>
        <v>0</v>
      </c>
      <c r="Q55" s="200">
        <f t="shared" si="16"/>
        <v>0</v>
      </c>
      <c r="R55" s="200">
        <f t="shared" si="17"/>
        <v>0</v>
      </c>
      <c r="S55" s="262">
        <f t="shared" si="17"/>
        <v>0</v>
      </c>
      <c r="T55" s="263">
        <f t="shared" si="18"/>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194">
        <v>0</v>
      </c>
      <c r="B56" s="1192">
        <v>0</v>
      </c>
      <c r="C56" s="1192">
        <v>0</v>
      </c>
      <c r="D56" s="1192">
        <v>0</v>
      </c>
      <c r="E56" s="1192">
        <v>0</v>
      </c>
      <c r="F56" s="1192">
        <v>0</v>
      </c>
      <c r="G56" s="1192">
        <v>0</v>
      </c>
      <c r="H56" s="1193">
        <v>0</v>
      </c>
      <c r="I56" s="1179" t="s">
        <v>610</v>
      </c>
      <c r="K56" s="194"/>
      <c r="L56" s="176"/>
      <c r="M56" s="196" t="s">
        <v>106</v>
      </c>
      <c r="N56" s="197"/>
      <c r="O56" s="198" t="s">
        <v>114</v>
      </c>
      <c r="P56" s="199">
        <f t="shared" si="15"/>
        <v>0</v>
      </c>
      <c r="Q56" s="200">
        <f t="shared" si="16"/>
        <v>0</v>
      </c>
      <c r="R56" s="200">
        <f t="shared" si="17"/>
        <v>0</v>
      </c>
      <c r="S56" s="262">
        <f t="shared" si="17"/>
        <v>0</v>
      </c>
      <c r="T56" s="263">
        <f t="shared" si="18"/>
        <v>0</v>
      </c>
      <c r="U56" s="202"/>
      <c r="V56" s="195" t="s">
        <v>675</v>
      </c>
      <c r="W56" s="196" t="s">
        <v>106</v>
      </c>
      <c r="X56" s="197"/>
      <c r="Y56" s="198" t="s">
        <v>55</v>
      </c>
      <c r="Z56" s="199">
        <f t="shared" ref="Z56:AB60" si="20">+A198</f>
        <v>0</v>
      </c>
      <c r="AA56" s="200">
        <f t="shared" si="20"/>
        <v>0</v>
      </c>
      <c r="AB56" s="201">
        <f t="shared" si="20"/>
        <v>0</v>
      </c>
      <c r="AC56" s="556">
        <f>+E198</f>
        <v>0</v>
      </c>
      <c r="AD56" s="160"/>
      <c r="AE56" s="160"/>
      <c r="AF56" s="160"/>
      <c r="AG56" s="160"/>
      <c r="AH56" s="160"/>
      <c r="AI56" s="371"/>
      <c r="AJ56" s="371"/>
      <c r="AK56" s="371"/>
    </row>
    <row r="57" spans="1:38" ht="14.45" customHeight="1" x14ac:dyDescent="0.15">
      <c r="A57" s="1194">
        <v>0</v>
      </c>
      <c r="B57" s="1192">
        <v>0</v>
      </c>
      <c r="C57" s="1192">
        <v>0</v>
      </c>
      <c r="D57" s="1192">
        <v>0</v>
      </c>
      <c r="E57" s="1192">
        <v>0</v>
      </c>
      <c r="F57" s="1192">
        <v>0</v>
      </c>
      <c r="G57" s="1192">
        <v>0</v>
      </c>
      <c r="H57" s="1193">
        <v>0</v>
      </c>
      <c r="I57" s="1179" t="s">
        <v>611</v>
      </c>
      <c r="K57" s="194"/>
      <c r="L57" s="176"/>
      <c r="M57" s="196" t="s">
        <v>107</v>
      </c>
      <c r="N57" s="197"/>
      <c r="O57" s="198" t="s">
        <v>115</v>
      </c>
      <c r="P57" s="199">
        <f t="shared" si="15"/>
        <v>0</v>
      </c>
      <c r="Q57" s="200">
        <f t="shared" si="16"/>
        <v>0</v>
      </c>
      <c r="R57" s="200">
        <f t="shared" si="17"/>
        <v>0</v>
      </c>
      <c r="S57" s="262">
        <f t="shared" si="17"/>
        <v>0</v>
      </c>
      <c r="T57" s="263">
        <f t="shared" si="18"/>
        <v>0</v>
      </c>
      <c r="U57" s="202"/>
      <c r="V57" s="195"/>
      <c r="W57" s="196" t="s">
        <v>136</v>
      </c>
      <c r="X57" s="197"/>
      <c r="Y57" s="198" t="s">
        <v>56</v>
      </c>
      <c r="Z57" s="199">
        <f t="shared" si="20"/>
        <v>0</v>
      </c>
      <c r="AA57" s="200">
        <f t="shared" si="20"/>
        <v>0</v>
      </c>
      <c r="AB57" s="201">
        <f t="shared" si="20"/>
        <v>0</v>
      </c>
      <c r="AC57" s="556">
        <f>+E199</f>
        <v>0</v>
      </c>
      <c r="AD57" s="160"/>
      <c r="AE57" s="160"/>
      <c r="AF57" s="160"/>
      <c r="AG57" s="160"/>
      <c r="AH57" s="160"/>
      <c r="AI57" s="371"/>
      <c r="AJ57" s="371"/>
      <c r="AK57" s="371"/>
    </row>
    <row r="58" spans="1:38" ht="14.45" customHeight="1" thickBot="1" x14ac:dyDescent="0.2">
      <c r="A58" s="1194">
        <v>0</v>
      </c>
      <c r="B58" s="1192">
        <v>0</v>
      </c>
      <c r="C58" s="1192">
        <v>0</v>
      </c>
      <c r="D58" s="1192">
        <v>0</v>
      </c>
      <c r="E58" s="1192">
        <v>0</v>
      </c>
      <c r="F58" s="1192">
        <v>0</v>
      </c>
      <c r="G58" s="1192">
        <v>0</v>
      </c>
      <c r="H58" s="1193">
        <v>0</v>
      </c>
      <c r="I58" s="1179" t="s">
        <v>612</v>
      </c>
      <c r="K58" s="194"/>
      <c r="L58" s="176" t="s">
        <v>41</v>
      </c>
      <c r="M58" s="196" t="s">
        <v>108</v>
      </c>
      <c r="N58" s="197"/>
      <c r="O58" s="198" t="s">
        <v>116</v>
      </c>
      <c r="P58" s="199">
        <f t="shared" si="15"/>
        <v>0</v>
      </c>
      <c r="Q58" s="200">
        <f t="shared" si="16"/>
        <v>0</v>
      </c>
      <c r="R58" s="200">
        <f t="shared" si="17"/>
        <v>0</v>
      </c>
      <c r="S58" s="262">
        <f t="shared" si="17"/>
        <v>0</v>
      </c>
      <c r="T58" s="263">
        <f t="shared" si="18"/>
        <v>0</v>
      </c>
      <c r="U58" s="202"/>
      <c r="V58" s="176" t="s">
        <v>676</v>
      </c>
      <c r="W58" s="196" t="s">
        <v>138</v>
      </c>
      <c r="X58" s="197"/>
      <c r="Y58" s="198" t="s">
        <v>58</v>
      </c>
      <c r="Z58" s="199">
        <f t="shared" si="20"/>
        <v>0</v>
      </c>
      <c r="AA58" s="200">
        <f t="shared" si="20"/>
        <v>0</v>
      </c>
      <c r="AB58" s="201">
        <f t="shared" si="20"/>
        <v>0</v>
      </c>
      <c r="AC58" s="556">
        <f>+E200</f>
        <v>0</v>
      </c>
      <c r="AD58" s="160"/>
      <c r="AE58" s="160"/>
      <c r="AF58" s="160"/>
      <c r="AG58" s="160"/>
      <c r="AH58" s="160"/>
      <c r="AI58" s="371"/>
      <c r="AJ58" s="371"/>
      <c r="AK58" s="371"/>
    </row>
    <row r="59" spans="1:38" ht="14.45" customHeight="1" thickTop="1" thickBot="1" x14ac:dyDescent="0.2">
      <c r="A59" s="1195">
        <v>0</v>
      </c>
      <c r="B59" s="1196">
        <v>0</v>
      </c>
      <c r="C59" s="1196">
        <v>0</v>
      </c>
      <c r="D59" s="1196">
        <v>0</v>
      </c>
      <c r="E59" s="1196">
        <v>0</v>
      </c>
      <c r="F59" s="1196">
        <v>0</v>
      </c>
      <c r="G59" s="1196">
        <v>0</v>
      </c>
      <c r="H59" s="1197">
        <v>0</v>
      </c>
      <c r="I59" s="1179" t="s">
        <v>613</v>
      </c>
      <c r="K59" s="194"/>
      <c r="L59" s="216"/>
      <c r="M59" s="196" t="s">
        <v>13</v>
      </c>
      <c r="N59" s="197"/>
      <c r="O59" s="198" t="s">
        <v>117</v>
      </c>
      <c r="P59" s="199">
        <f t="shared" si="15"/>
        <v>0</v>
      </c>
      <c r="Q59" s="200">
        <f t="shared" si="16"/>
        <v>0</v>
      </c>
      <c r="R59" s="200">
        <f t="shared" si="17"/>
        <v>0</v>
      </c>
      <c r="S59" s="262">
        <f t="shared" si="17"/>
        <v>0</v>
      </c>
      <c r="T59" s="263">
        <f t="shared" si="18"/>
        <v>0</v>
      </c>
      <c r="U59" s="202"/>
      <c r="V59" s="216"/>
      <c r="W59" s="216" t="s">
        <v>13</v>
      </c>
      <c r="X59" s="217"/>
      <c r="Y59" s="218" t="s">
        <v>61</v>
      </c>
      <c r="Z59" s="199">
        <f t="shared" si="20"/>
        <v>0</v>
      </c>
      <c r="AA59" s="200">
        <f t="shared" si="20"/>
        <v>0</v>
      </c>
      <c r="AB59" s="201">
        <f t="shared" si="20"/>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5"/>
        <v>0</v>
      </c>
      <c r="Q60" s="200">
        <f t="shared" si="16"/>
        <v>0</v>
      </c>
      <c r="R60" s="200">
        <f t="shared" si="17"/>
        <v>0</v>
      </c>
      <c r="S60" s="262">
        <f t="shared" si="17"/>
        <v>0</v>
      </c>
      <c r="T60" s="263">
        <f t="shared" si="18"/>
        <v>0</v>
      </c>
      <c r="U60" s="202"/>
      <c r="V60" s="216" t="s">
        <v>13</v>
      </c>
      <c r="W60" s="217"/>
      <c r="X60" s="217"/>
      <c r="Y60" s="218" t="s">
        <v>63</v>
      </c>
      <c r="Z60" s="501">
        <f t="shared" si="20"/>
        <v>0</v>
      </c>
      <c r="AA60" s="488">
        <f t="shared" si="20"/>
        <v>0</v>
      </c>
      <c r="AB60" s="502">
        <f t="shared" si="20"/>
        <v>0</v>
      </c>
      <c r="AC60" s="565">
        <f>+E202</f>
        <v>0</v>
      </c>
      <c r="AD60" s="520"/>
      <c r="AE60" s="520"/>
      <c r="AF60" s="520"/>
      <c r="AG60" s="167"/>
      <c r="AH60" s="167"/>
      <c r="AI60" s="175"/>
      <c r="AJ60" s="173" t="s">
        <v>2</v>
      </c>
      <c r="AK60" s="173" t="s">
        <v>3</v>
      </c>
      <c r="AL60" s="174" t="s">
        <v>400</v>
      </c>
    </row>
    <row r="61" spans="1:38" ht="14.45" customHeight="1" thickBot="1" x14ac:dyDescent="0.2">
      <c r="A61" s="969" t="s">
        <v>1144</v>
      </c>
      <c r="B61" s="969" t="s">
        <v>1145</v>
      </c>
      <c r="C61" s="969" t="s">
        <v>1146</v>
      </c>
      <c r="D61" s="969" t="s">
        <v>1147</v>
      </c>
      <c r="E61" s="969" t="s">
        <v>405</v>
      </c>
      <c r="F61" s="969" t="s">
        <v>1148</v>
      </c>
      <c r="K61" s="194"/>
      <c r="L61" s="238" t="s">
        <v>82</v>
      </c>
      <c r="M61" s="239"/>
      <c r="N61" s="239"/>
      <c r="O61" s="240"/>
      <c r="P61" s="241">
        <f>SUM(P8:P60)-P9-P10-P12-P13-P15-P16-P17-P30-P31-P32-P40-P41-P42-P43-P44-P49-P50</f>
        <v>6874</v>
      </c>
      <c r="Q61" s="242">
        <f>SUM(Q8:Q60)-Q9-Q10-Q12-Q13-Q15-Q16-Q17-Q30-Q31-Q32-Q40-Q41-Q42-Q43-Q44-Q49-Q50</f>
        <v>6874</v>
      </c>
      <c r="R61" s="242">
        <f>SUM(R8:R60)-R9-R10-R12-R13-R15-R16-R17-R30-R31-R32-R40-R41-R42-R43-R44-R49-R50</f>
        <v>1809</v>
      </c>
      <c r="S61" s="331">
        <f>SUM(S8:S60)-S9-S10-S12-S13-S15-S16-S17-S30-S31-S32-S40-S41-S42-S43-S44-S49-S50</f>
        <v>0</v>
      </c>
      <c r="T61" s="332">
        <f>SUM(T8:T60)-T9-T10-T12-T13-T15-T16-T17-T30-T31-T32-T40-T41-T42-T43-T44-T49-T50</f>
        <v>0</v>
      </c>
      <c r="U61" s="244"/>
      <c r="V61" s="238" t="s">
        <v>82</v>
      </c>
      <c r="W61" s="239"/>
      <c r="X61" s="239"/>
      <c r="Y61" s="240"/>
      <c r="Z61" s="245">
        <f>SUM(Z8:Z60)-Z9-Z10-Z25-Z28-Z40-Z41-Z42-Z43-Z44</f>
        <v>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001">
        <v>105541</v>
      </c>
      <c r="B62" s="1002">
        <v>105541</v>
      </c>
      <c r="C62" s="1002">
        <v>0</v>
      </c>
      <c r="D62" s="1002">
        <v>0</v>
      </c>
      <c r="E62" s="1002">
        <v>0</v>
      </c>
      <c r="F62" s="1003">
        <v>0</v>
      </c>
      <c r="G62" s="1004" t="s">
        <v>1151</v>
      </c>
      <c r="H62" s="574"/>
      <c r="I62" s="574"/>
      <c r="K62" s="183"/>
      <c r="L62" s="184" t="s">
        <v>8</v>
      </c>
      <c r="M62" s="185"/>
      <c r="N62" s="185"/>
      <c r="O62" s="186" t="s">
        <v>9</v>
      </c>
      <c r="P62" s="252">
        <f>+A63</f>
        <v>7281</v>
      </c>
      <c r="Q62" s="253">
        <f>+B63</f>
        <v>7281</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005">
        <v>7281</v>
      </c>
      <c r="B63" s="1006">
        <v>7281</v>
      </c>
      <c r="C63" s="1006">
        <v>0</v>
      </c>
      <c r="D63" s="1006">
        <v>0</v>
      </c>
      <c r="E63" s="1006">
        <v>0</v>
      </c>
      <c r="F63" s="1007">
        <v>0</v>
      </c>
      <c r="G63" s="1004" t="s">
        <v>1152</v>
      </c>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005">
        <v>0</v>
      </c>
      <c r="B64" s="1006">
        <v>0</v>
      </c>
      <c r="C64" s="1006">
        <v>0</v>
      </c>
      <c r="D64" s="1006">
        <v>0</v>
      </c>
      <c r="E64" s="1006">
        <v>0</v>
      </c>
      <c r="F64" s="1007">
        <v>0</v>
      </c>
      <c r="G64" s="1004" t="s">
        <v>1153</v>
      </c>
      <c r="H64" s="574"/>
      <c r="I64" s="574"/>
      <c r="K64" s="194"/>
      <c r="L64" s="195"/>
      <c r="M64" s="196" t="s">
        <v>13</v>
      </c>
      <c r="N64" s="167"/>
      <c r="O64" s="207"/>
      <c r="P64" s="208">
        <f>P62-P63</f>
        <v>7281</v>
      </c>
      <c r="Q64" s="209">
        <f>Q62-Q63</f>
        <v>7281</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276">
        <f>'Ｈ２０（2008）'!E140</f>
        <v>0</v>
      </c>
    </row>
    <row r="65" spans="1:38" ht="14.45" customHeight="1" x14ac:dyDescent="0.15">
      <c r="A65" s="1005">
        <v>4496</v>
      </c>
      <c r="B65" s="1006">
        <v>4496</v>
      </c>
      <c r="C65" s="1006">
        <v>0</v>
      </c>
      <c r="D65" s="1006">
        <v>0</v>
      </c>
      <c r="E65" s="1006">
        <v>0</v>
      </c>
      <c r="F65" s="1007">
        <v>0</v>
      </c>
      <c r="G65" s="1004" t="s">
        <v>1154</v>
      </c>
      <c r="H65" s="574"/>
      <c r="I65" s="574"/>
      <c r="K65" s="194" t="s">
        <v>4</v>
      </c>
      <c r="L65" s="173" t="s">
        <v>14</v>
      </c>
      <c r="M65" s="170"/>
      <c r="N65" s="170"/>
      <c r="O65" s="211" t="s">
        <v>15</v>
      </c>
      <c r="P65" s="212">
        <f>+A65</f>
        <v>4496</v>
      </c>
      <c r="Q65" s="213">
        <f>+B65</f>
        <v>4496</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005">
        <v>0</v>
      </c>
      <c r="B66" s="1006">
        <v>0</v>
      </c>
      <c r="C66" s="1006">
        <v>0</v>
      </c>
      <c r="D66" s="1006">
        <v>0</v>
      </c>
      <c r="E66" s="1006">
        <v>0</v>
      </c>
      <c r="F66" s="1007">
        <v>0</v>
      </c>
      <c r="G66" s="1004" t="s">
        <v>1155</v>
      </c>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005">
        <v>0</v>
      </c>
      <c r="B67" s="1006">
        <v>0</v>
      </c>
      <c r="C67" s="1006">
        <v>0</v>
      </c>
      <c r="D67" s="1006">
        <v>0</v>
      </c>
      <c r="E67" s="1006">
        <v>0</v>
      </c>
      <c r="F67" s="1007">
        <v>0</v>
      </c>
      <c r="G67" s="1004" t="s">
        <v>1156</v>
      </c>
      <c r="H67" s="574"/>
      <c r="I67" s="574"/>
      <c r="K67" s="194"/>
      <c r="L67" s="216"/>
      <c r="M67" s="196" t="s">
        <v>13</v>
      </c>
      <c r="N67" s="217"/>
      <c r="O67" s="218"/>
      <c r="P67" s="208">
        <f>P65-P66</f>
        <v>4496</v>
      </c>
      <c r="Q67" s="209">
        <f>Q65-Q66</f>
        <v>4496</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276">
        <f>'Ｈ２０（2008）'!E141</f>
        <v>0</v>
      </c>
    </row>
    <row r="68" spans="1:38" ht="14.45" customHeight="1" x14ac:dyDescent="0.15">
      <c r="A68" s="1005">
        <v>0</v>
      </c>
      <c r="B68" s="1006">
        <v>0</v>
      </c>
      <c r="C68" s="1006">
        <v>0</v>
      </c>
      <c r="D68" s="1006">
        <v>0</v>
      </c>
      <c r="E68" s="1006">
        <v>0</v>
      </c>
      <c r="F68" s="1007">
        <v>0</v>
      </c>
      <c r="G68" s="1004" t="s">
        <v>1157</v>
      </c>
      <c r="H68" s="574"/>
      <c r="I68" s="574"/>
      <c r="K68" s="194" t="s">
        <v>4</v>
      </c>
      <c r="L68" s="169"/>
      <c r="M68" s="195" t="s">
        <v>94</v>
      </c>
      <c r="N68" s="197"/>
      <c r="O68" s="198" t="s">
        <v>93</v>
      </c>
      <c r="P68" s="199">
        <f t="shared" ref="P68:Q70" si="21">+A68</f>
        <v>0</v>
      </c>
      <c r="Q68" s="200">
        <f t="shared" si="21"/>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005">
        <v>0</v>
      </c>
      <c r="B69" s="1006">
        <v>0</v>
      </c>
      <c r="C69" s="1006">
        <v>0</v>
      </c>
      <c r="D69" s="1006">
        <v>0</v>
      </c>
      <c r="E69" s="1006">
        <v>0</v>
      </c>
      <c r="F69" s="1007">
        <v>0</v>
      </c>
      <c r="G69" s="1004" t="s">
        <v>1158</v>
      </c>
      <c r="H69" s="574"/>
      <c r="I69" s="574"/>
      <c r="K69" s="194"/>
      <c r="L69" s="176" t="s">
        <v>102</v>
      </c>
      <c r="M69" s="195"/>
      <c r="N69" s="196" t="s">
        <v>148</v>
      </c>
      <c r="O69" s="198" t="s">
        <v>97</v>
      </c>
      <c r="P69" s="199">
        <f t="shared" si="21"/>
        <v>0</v>
      </c>
      <c r="Q69" s="200">
        <f t="shared" si="21"/>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005">
        <v>0</v>
      </c>
      <c r="B70" s="1006">
        <v>0</v>
      </c>
      <c r="C70" s="1006">
        <v>0</v>
      </c>
      <c r="D70" s="1006">
        <v>0</v>
      </c>
      <c r="E70" s="1006">
        <v>0</v>
      </c>
      <c r="F70" s="1007">
        <v>0</v>
      </c>
      <c r="G70" s="1004" t="s">
        <v>1159</v>
      </c>
      <c r="H70" s="574"/>
      <c r="I70" s="574"/>
      <c r="K70" s="194"/>
      <c r="L70" s="176" t="s">
        <v>103</v>
      </c>
      <c r="M70" s="176"/>
      <c r="N70" s="196" t="s">
        <v>96</v>
      </c>
      <c r="O70" s="198" t="s">
        <v>34</v>
      </c>
      <c r="P70" s="199">
        <f t="shared" si="21"/>
        <v>0</v>
      </c>
      <c r="Q70" s="200">
        <f t="shared" si="21"/>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005">
        <v>0</v>
      </c>
      <c r="B71" s="1006">
        <v>0</v>
      </c>
      <c r="C71" s="1006">
        <v>0</v>
      </c>
      <c r="D71" s="1006">
        <v>0</v>
      </c>
      <c r="E71" s="1006">
        <v>0</v>
      </c>
      <c r="F71" s="1007">
        <v>0</v>
      </c>
      <c r="G71" s="1004" t="s">
        <v>559</v>
      </c>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005">
        <v>0</v>
      </c>
      <c r="B72" s="1006">
        <v>0</v>
      </c>
      <c r="C72" s="1006">
        <v>0</v>
      </c>
      <c r="D72" s="1006">
        <v>0</v>
      </c>
      <c r="E72" s="1006">
        <v>0</v>
      </c>
      <c r="F72" s="1007">
        <v>0</v>
      </c>
      <c r="G72" s="1004" t="s">
        <v>560</v>
      </c>
      <c r="H72" s="574"/>
      <c r="I72" s="574"/>
      <c r="K72" s="194"/>
      <c r="L72" s="176"/>
      <c r="M72" s="196" t="s">
        <v>95</v>
      </c>
      <c r="N72" s="197"/>
      <c r="O72" s="198" t="s">
        <v>98</v>
      </c>
      <c r="P72" s="199">
        <f t="shared" ref="P72:Q74" si="22">+A71</f>
        <v>0</v>
      </c>
      <c r="Q72" s="200">
        <f t="shared" si="22"/>
        <v>0</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005">
        <v>0</v>
      </c>
      <c r="B73" s="1006">
        <v>0</v>
      </c>
      <c r="C73" s="1006">
        <v>0</v>
      </c>
      <c r="D73" s="1006">
        <v>0</v>
      </c>
      <c r="E73" s="1006">
        <v>0</v>
      </c>
      <c r="F73" s="1007">
        <v>0</v>
      </c>
      <c r="G73" s="1004" t="s">
        <v>561</v>
      </c>
      <c r="H73" s="574"/>
      <c r="I73" s="574"/>
      <c r="K73" s="194"/>
      <c r="L73" s="216"/>
      <c r="M73" s="196" t="s">
        <v>13</v>
      </c>
      <c r="N73" s="197"/>
      <c r="O73" s="198" t="s">
        <v>99</v>
      </c>
      <c r="P73" s="199">
        <f t="shared" si="22"/>
        <v>0</v>
      </c>
      <c r="Q73" s="200">
        <f t="shared" si="22"/>
        <v>0</v>
      </c>
      <c r="R73" s="220"/>
      <c r="S73" s="262">
        <f>+D72</f>
        <v>0</v>
      </c>
      <c r="T73" s="263">
        <f>+F72</f>
        <v>0</v>
      </c>
      <c r="U73" s="264"/>
      <c r="V73" s="216"/>
      <c r="W73" s="196" t="s">
        <v>13</v>
      </c>
      <c r="X73" s="197"/>
      <c r="Y73" s="211" t="s">
        <v>15</v>
      </c>
      <c r="Z73" s="271">
        <f t="shared" ref="Z73:AA75" si="23">+A119</f>
        <v>0</v>
      </c>
      <c r="AA73" s="272">
        <f t="shared" si="23"/>
        <v>0</v>
      </c>
      <c r="AB73" s="273"/>
      <c r="AC73" s="274">
        <f>+E119</f>
        <v>0</v>
      </c>
      <c r="AD73" s="264"/>
      <c r="AE73" s="216"/>
      <c r="AF73" s="196" t="s">
        <v>13</v>
      </c>
      <c r="AG73" s="197"/>
      <c r="AH73" s="211" t="s">
        <v>409</v>
      </c>
      <c r="AI73" s="271">
        <f t="shared" ref="AI73:AK75" si="24">+A142</f>
        <v>0</v>
      </c>
      <c r="AJ73" s="272">
        <f t="shared" si="24"/>
        <v>0</v>
      </c>
      <c r="AK73" s="275">
        <f t="shared" si="24"/>
        <v>0</v>
      </c>
      <c r="AL73" s="276">
        <f>'Ｈ２０（2008）'!E142</f>
        <v>0</v>
      </c>
    </row>
    <row r="74" spans="1:38" ht="14.45" customHeight="1" x14ac:dyDescent="0.15">
      <c r="A74" s="1005">
        <v>6862</v>
      </c>
      <c r="B74" s="1006">
        <v>6862</v>
      </c>
      <c r="C74" s="1006">
        <v>0</v>
      </c>
      <c r="D74" s="1006">
        <v>0</v>
      </c>
      <c r="E74" s="1006">
        <v>0</v>
      </c>
      <c r="F74" s="1007">
        <v>0</v>
      </c>
      <c r="G74" s="1004" t="s">
        <v>1160</v>
      </c>
      <c r="H74" s="574"/>
      <c r="I74" s="574"/>
      <c r="K74" s="194"/>
      <c r="L74" s="196" t="s">
        <v>19</v>
      </c>
      <c r="M74" s="197"/>
      <c r="N74" s="197"/>
      <c r="O74" s="198" t="s">
        <v>20</v>
      </c>
      <c r="P74" s="199">
        <f t="shared" si="22"/>
        <v>0</v>
      </c>
      <c r="Q74" s="200">
        <f t="shared" si="22"/>
        <v>0</v>
      </c>
      <c r="R74" s="220"/>
      <c r="S74" s="262">
        <f>+D73</f>
        <v>0</v>
      </c>
      <c r="T74" s="263">
        <f>+F73</f>
        <v>0</v>
      </c>
      <c r="U74" s="264"/>
      <c r="V74" s="196" t="s">
        <v>19</v>
      </c>
      <c r="W74" s="197"/>
      <c r="X74" s="197"/>
      <c r="Y74" s="211" t="s">
        <v>142</v>
      </c>
      <c r="Z74" s="294">
        <f t="shared" si="23"/>
        <v>0</v>
      </c>
      <c r="AA74" s="272">
        <f t="shared" si="23"/>
        <v>0</v>
      </c>
      <c r="AB74" s="295"/>
      <c r="AC74" s="274">
        <f>+E120</f>
        <v>0</v>
      </c>
      <c r="AD74" s="264"/>
      <c r="AE74" s="196" t="s">
        <v>19</v>
      </c>
      <c r="AF74" s="197"/>
      <c r="AG74" s="197"/>
      <c r="AH74" s="211" t="s">
        <v>410</v>
      </c>
      <c r="AI74" s="294">
        <f t="shared" si="24"/>
        <v>0</v>
      </c>
      <c r="AJ74" s="272">
        <f t="shared" si="24"/>
        <v>0</v>
      </c>
      <c r="AK74" s="296">
        <f t="shared" si="24"/>
        <v>0</v>
      </c>
      <c r="AL74" s="276">
        <f>'Ｈ２０（2008）'!E143</f>
        <v>0</v>
      </c>
    </row>
    <row r="75" spans="1:38" ht="14.45" customHeight="1" x14ac:dyDescent="0.15">
      <c r="A75" s="1005">
        <v>0</v>
      </c>
      <c r="B75" s="1006">
        <v>0</v>
      </c>
      <c r="C75" s="1006">
        <v>0</v>
      </c>
      <c r="D75" s="1006">
        <v>0</v>
      </c>
      <c r="E75" s="1006">
        <v>0</v>
      </c>
      <c r="F75" s="1007">
        <v>0</v>
      </c>
      <c r="G75" s="1004" t="s">
        <v>562</v>
      </c>
      <c r="H75" s="574"/>
      <c r="I75" s="574"/>
      <c r="K75" s="194" t="s">
        <v>83</v>
      </c>
      <c r="L75" s="195"/>
      <c r="M75" s="196" t="s">
        <v>22</v>
      </c>
      <c r="N75" s="197"/>
      <c r="O75" s="198" t="s">
        <v>23</v>
      </c>
      <c r="P75" s="199">
        <f t="shared" ref="P75:Q85" si="25">+A75</f>
        <v>0</v>
      </c>
      <c r="Q75" s="200">
        <f t="shared" si="25"/>
        <v>0</v>
      </c>
      <c r="R75" s="220"/>
      <c r="S75" s="262">
        <f t="shared" ref="S75:S85" si="26">+D75</f>
        <v>0</v>
      </c>
      <c r="T75" s="263">
        <f t="shared" ref="T75:T85" si="27">+F75</f>
        <v>0</v>
      </c>
      <c r="U75" s="264" t="s">
        <v>411</v>
      </c>
      <c r="V75" s="195"/>
      <c r="W75" s="196" t="s">
        <v>412</v>
      </c>
      <c r="X75" s="197"/>
      <c r="Y75" s="211" t="s">
        <v>413</v>
      </c>
      <c r="Z75" s="294">
        <f t="shared" si="23"/>
        <v>234927</v>
      </c>
      <c r="AA75" s="272">
        <f t="shared" si="23"/>
        <v>0</v>
      </c>
      <c r="AB75" s="295"/>
      <c r="AC75" s="274">
        <f>+E121</f>
        <v>25500</v>
      </c>
      <c r="AD75" s="264" t="s">
        <v>414</v>
      </c>
      <c r="AE75" s="195"/>
      <c r="AF75" s="196" t="s">
        <v>412</v>
      </c>
      <c r="AG75" s="197"/>
      <c r="AH75" s="211" t="s">
        <v>415</v>
      </c>
      <c r="AI75" s="294">
        <f t="shared" si="24"/>
        <v>0</v>
      </c>
      <c r="AJ75" s="272">
        <f t="shared" si="24"/>
        <v>0</v>
      </c>
      <c r="AK75" s="296">
        <f t="shared" si="24"/>
        <v>0</v>
      </c>
      <c r="AL75" s="276">
        <f>'Ｈ２０（2008）'!E144</f>
        <v>0</v>
      </c>
    </row>
    <row r="76" spans="1:38" ht="14.45" customHeight="1" x14ac:dyDescent="0.15">
      <c r="A76" s="1005">
        <v>0</v>
      </c>
      <c r="B76" s="1006">
        <v>0</v>
      </c>
      <c r="C76" s="1006">
        <v>0</v>
      </c>
      <c r="D76" s="1006">
        <v>0</v>
      </c>
      <c r="E76" s="1006">
        <v>0</v>
      </c>
      <c r="F76" s="1007">
        <v>0</v>
      </c>
      <c r="G76" s="1004" t="s">
        <v>565</v>
      </c>
      <c r="H76" s="574"/>
      <c r="I76" s="574"/>
      <c r="K76" s="194"/>
      <c r="L76" s="195" t="s">
        <v>25</v>
      </c>
      <c r="M76" s="196" t="s">
        <v>26</v>
      </c>
      <c r="N76" s="197"/>
      <c r="O76" s="198" t="s">
        <v>27</v>
      </c>
      <c r="P76" s="199">
        <f t="shared" si="25"/>
        <v>0</v>
      </c>
      <c r="Q76" s="200">
        <f t="shared" si="25"/>
        <v>0</v>
      </c>
      <c r="R76" s="220"/>
      <c r="S76" s="262">
        <f t="shared" si="26"/>
        <v>0</v>
      </c>
      <c r="T76" s="263">
        <f t="shared" si="27"/>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005">
        <v>0</v>
      </c>
      <c r="B77" s="1006">
        <v>0</v>
      </c>
      <c r="C77" s="1006">
        <v>0</v>
      </c>
      <c r="D77" s="1006">
        <v>0</v>
      </c>
      <c r="E77" s="1006">
        <v>0</v>
      </c>
      <c r="F77" s="1007">
        <v>0</v>
      </c>
      <c r="G77" s="1004" t="s">
        <v>567</v>
      </c>
      <c r="H77" s="574"/>
      <c r="I77" s="574"/>
      <c r="K77" s="194"/>
      <c r="L77" s="195" t="s">
        <v>28</v>
      </c>
      <c r="M77" s="196" t="s">
        <v>29</v>
      </c>
      <c r="N77" s="197"/>
      <c r="O77" s="198" t="s">
        <v>30</v>
      </c>
      <c r="P77" s="199">
        <f t="shared" si="25"/>
        <v>0</v>
      </c>
      <c r="Q77" s="200">
        <f t="shared" si="25"/>
        <v>0</v>
      </c>
      <c r="R77" s="220"/>
      <c r="S77" s="262">
        <f t="shared" si="26"/>
        <v>0</v>
      </c>
      <c r="T77" s="263">
        <f t="shared" si="27"/>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005">
        <v>0</v>
      </c>
      <c r="B78" s="1006">
        <v>0</v>
      </c>
      <c r="C78" s="1006">
        <v>0</v>
      </c>
      <c r="D78" s="1006">
        <v>0</v>
      </c>
      <c r="E78" s="1006">
        <v>0</v>
      </c>
      <c r="F78" s="1007">
        <v>0</v>
      </c>
      <c r="G78" s="1004" t="s">
        <v>569</v>
      </c>
      <c r="H78" s="574"/>
      <c r="I78" s="574"/>
      <c r="K78" s="194"/>
      <c r="L78" s="195" t="s">
        <v>31</v>
      </c>
      <c r="M78" s="196" t="s">
        <v>32</v>
      </c>
      <c r="N78" s="197"/>
      <c r="O78" s="198" t="s">
        <v>33</v>
      </c>
      <c r="P78" s="199">
        <f t="shared" si="25"/>
        <v>0</v>
      </c>
      <c r="Q78" s="200">
        <f t="shared" si="25"/>
        <v>0</v>
      </c>
      <c r="R78" s="220"/>
      <c r="S78" s="262">
        <f t="shared" si="26"/>
        <v>0</v>
      </c>
      <c r="T78" s="263">
        <f t="shared" si="27"/>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005">
        <v>0</v>
      </c>
      <c r="B79" s="1006">
        <v>0</v>
      </c>
      <c r="C79" s="1006">
        <v>0</v>
      </c>
      <c r="D79" s="1006">
        <v>0</v>
      </c>
      <c r="E79" s="1006">
        <v>0</v>
      </c>
      <c r="F79" s="1007">
        <v>0</v>
      </c>
      <c r="G79" s="1004" t="s">
        <v>570</v>
      </c>
      <c r="H79" s="574"/>
      <c r="I79" s="574"/>
      <c r="K79" s="194"/>
      <c r="L79" s="195" t="s">
        <v>35</v>
      </c>
      <c r="M79" s="196" t="s">
        <v>36</v>
      </c>
      <c r="N79" s="197"/>
      <c r="O79" s="198" t="s">
        <v>37</v>
      </c>
      <c r="P79" s="199">
        <f t="shared" si="25"/>
        <v>0</v>
      </c>
      <c r="Q79" s="200">
        <f t="shared" si="25"/>
        <v>0</v>
      </c>
      <c r="R79" s="220"/>
      <c r="S79" s="262">
        <f t="shared" si="26"/>
        <v>0</v>
      </c>
      <c r="T79" s="263">
        <f t="shared" si="27"/>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005">
        <v>3808</v>
      </c>
      <c r="B80" s="1006">
        <v>3808</v>
      </c>
      <c r="C80" s="1006">
        <v>0</v>
      </c>
      <c r="D80" s="1006">
        <v>0</v>
      </c>
      <c r="E80" s="1006">
        <v>0</v>
      </c>
      <c r="F80" s="1007">
        <v>0</v>
      </c>
      <c r="G80" s="1004" t="s">
        <v>572</v>
      </c>
      <c r="H80" s="574"/>
      <c r="I80" s="574"/>
      <c r="K80" s="194"/>
      <c r="L80" s="195" t="s">
        <v>38</v>
      </c>
      <c r="M80" s="196" t="s">
        <v>149</v>
      </c>
      <c r="N80" s="197"/>
      <c r="O80" s="198" t="s">
        <v>40</v>
      </c>
      <c r="P80" s="199">
        <f t="shared" si="25"/>
        <v>3808</v>
      </c>
      <c r="Q80" s="200">
        <f t="shared" si="25"/>
        <v>3808</v>
      </c>
      <c r="R80" s="220"/>
      <c r="S80" s="262">
        <f t="shared" si="26"/>
        <v>0</v>
      </c>
      <c r="T80" s="263">
        <f t="shared" si="27"/>
        <v>0</v>
      </c>
      <c r="U80" s="264"/>
      <c r="V80" s="195" t="s">
        <v>38</v>
      </c>
      <c r="W80" s="196" t="s">
        <v>149</v>
      </c>
      <c r="X80" s="197"/>
      <c r="Y80" s="198" t="s">
        <v>420</v>
      </c>
      <c r="Z80" s="271">
        <f>+A122</f>
        <v>127359</v>
      </c>
      <c r="AA80" s="272">
        <f>+B122</f>
        <v>0</v>
      </c>
      <c r="AB80" s="273"/>
      <c r="AC80" s="274">
        <f>+E122</f>
        <v>0</v>
      </c>
      <c r="AD80" s="264" t="s">
        <v>421</v>
      </c>
      <c r="AE80" s="195" t="s">
        <v>38</v>
      </c>
      <c r="AF80" s="196" t="s">
        <v>149</v>
      </c>
      <c r="AG80" s="197"/>
      <c r="AH80" s="198" t="s">
        <v>422</v>
      </c>
      <c r="AI80" s="271">
        <f>+A145</f>
        <v>0</v>
      </c>
      <c r="AJ80" s="272">
        <f>+B145</f>
        <v>0</v>
      </c>
      <c r="AK80" s="275">
        <f>+C145</f>
        <v>0</v>
      </c>
      <c r="AL80" s="276">
        <f>'Ｈ２０（2008）'!E145</f>
        <v>0</v>
      </c>
    </row>
    <row r="81" spans="1:38" ht="14.45" customHeight="1" x14ac:dyDescent="0.15">
      <c r="A81" s="1005">
        <v>0</v>
      </c>
      <c r="B81" s="1006">
        <v>0</v>
      </c>
      <c r="C81" s="1006">
        <v>0</v>
      </c>
      <c r="D81" s="1006">
        <v>0</v>
      </c>
      <c r="E81" s="1006">
        <v>0</v>
      </c>
      <c r="F81" s="1007">
        <v>0</v>
      </c>
      <c r="G81" s="1004" t="s">
        <v>573</v>
      </c>
      <c r="H81" s="574"/>
      <c r="I81" s="574"/>
      <c r="K81" s="194"/>
      <c r="L81" s="195" t="s">
        <v>41</v>
      </c>
      <c r="M81" s="196" t="s">
        <v>42</v>
      </c>
      <c r="N81" s="197"/>
      <c r="O81" s="198" t="s">
        <v>43</v>
      </c>
      <c r="P81" s="199">
        <f t="shared" si="25"/>
        <v>0</v>
      </c>
      <c r="Q81" s="200">
        <f t="shared" si="25"/>
        <v>0</v>
      </c>
      <c r="R81" s="220"/>
      <c r="S81" s="262">
        <f t="shared" si="26"/>
        <v>0</v>
      </c>
      <c r="T81" s="263">
        <f t="shared" si="27"/>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005">
        <v>3054</v>
      </c>
      <c r="B82" s="1006">
        <v>3054</v>
      </c>
      <c r="C82" s="1006">
        <v>0</v>
      </c>
      <c r="D82" s="1006">
        <v>0</v>
      </c>
      <c r="E82" s="1006">
        <v>0</v>
      </c>
      <c r="F82" s="1007">
        <v>0</v>
      </c>
      <c r="G82" s="1004" t="s">
        <v>460</v>
      </c>
      <c r="H82" s="574"/>
      <c r="I82" s="574"/>
      <c r="K82" s="194" t="s">
        <v>131</v>
      </c>
      <c r="L82" s="216"/>
      <c r="M82" s="196" t="s">
        <v>13</v>
      </c>
      <c r="N82" s="197"/>
      <c r="O82" s="198" t="s">
        <v>44</v>
      </c>
      <c r="P82" s="199">
        <f t="shared" si="25"/>
        <v>3054</v>
      </c>
      <c r="Q82" s="200">
        <f t="shared" si="25"/>
        <v>3054</v>
      </c>
      <c r="R82" s="220"/>
      <c r="S82" s="262">
        <f t="shared" si="26"/>
        <v>0</v>
      </c>
      <c r="T82" s="263">
        <f t="shared" si="27"/>
        <v>0</v>
      </c>
      <c r="U82" s="264"/>
      <c r="V82" s="216"/>
      <c r="W82" s="196" t="s">
        <v>13</v>
      </c>
      <c r="X82" s="197"/>
      <c r="Y82" s="198"/>
      <c r="Z82" s="305">
        <f>Z75-Z80</f>
        <v>107568</v>
      </c>
      <c r="AA82" s="306">
        <f>AA75-AA80</f>
        <v>0</v>
      </c>
      <c r="AB82" s="273"/>
      <c r="AC82" s="274">
        <f>AC75-AC80</f>
        <v>25500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005">
        <v>0</v>
      </c>
      <c r="B83" s="1006">
        <v>0</v>
      </c>
      <c r="C83" s="1006">
        <v>0</v>
      </c>
      <c r="D83" s="1006">
        <v>0</v>
      </c>
      <c r="E83" s="1006">
        <v>0</v>
      </c>
      <c r="F83" s="1007">
        <v>0</v>
      </c>
      <c r="G83" s="1004" t="s">
        <v>575</v>
      </c>
      <c r="H83" s="574"/>
      <c r="I83" s="574"/>
      <c r="K83" s="194" t="s">
        <v>4</v>
      </c>
      <c r="L83" s="173" t="s">
        <v>45</v>
      </c>
      <c r="M83" s="197"/>
      <c r="N83" s="197"/>
      <c r="O83" s="198" t="s">
        <v>46</v>
      </c>
      <c r="P83" s="199">
        <f t="shared" si="25"/>
        <v>0</v>
      </c>
      <c r="Q83" s="200">
        <f t="shared" si="25"/>
        <v>0</v>
      </c>
      <c r="R83" s="220"/>
      <c r="S83" s="262">
        <f t="shared" si="26"/>
        <v>0</v>
      </c>
      <c r="T83" s="263">
        <f t="shared" si="27"/>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005">
        <v>0</v>
      </c>
      <c r="B84" s="1006">
        <v>0</v>
      </c>
      <c r="C84" s="1006">
        <v>0</v>
      </c>
      <c r="D84" s="1006">
        <v>0</v>
      </c>
      <c r="E84" s="1006">
        <v>0</v>
      </c>
      <c r="F84" s="1007">
        <v>0</v>
      </c>
      <c r="G84" s="1004" t="s">
        <v>576</v>
      </c>
      <c r="H84" s="574"/>
      <c r="I84" s="574"/>
      <c r="K84" s="194"/>
      <c r="L84" s="195"/>
      <c r="M84" s="196" t="s">
        <v>100</v>
      </c>
      <c r="N84" s="197"/>
      <c r="O84" s="198" t="s">
        <v>75</v>
      </c>
      <c r="P84" s="199">
        <f t="shared" si="25"/>
        <v>0</v>
      </c>
      <c r="Q84" s="200">
        <f t="shared" si="25"/>
        <v>0</v>
      </c>
      <c r="R84" s="220"/>
      <c r="S84" s="262">
        <f t="shared" si="26"/>
        <v>0</v>
      </c>
      <c r="T84" s="263">
        <f t="shared" si="27"/>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1005">
        <v>0</v>
      </c>
      <c r="B85" s="1006">
        <v>0</v>
      </c>
      <c r="C85" s="1006">
        <v>0</v>
      </c>
      <c r="D85" s="1006">
        <v>0</v>
      </c>
      <c r="E85" s="1006">
        <v>0</v>
      </c>
      <c r="F85" s="1007">
        <v>0</v>
      </c>
      <c r="G85" s="1004" t="s">
        <v>577</v>
      </c>
      <c r="H85" s="574"/>
      <c r="I85" s="574"/>
      <c r="K85" s="194"/>
      <c r="L85" s="195"/>
      <c r="M85" s="196" t="s">
        <v>101</v>
      </c>
      <c r="N85" s="197"/>
      <c r="O85" s="198" t="s">
        <v>77</v>
      </c>
      <c r="P85" s="199">
        <f t="shared" si="25"/>
        <v>0</v>
      </c>
      <c r="Q85" s="200">
        <f t="shared" si="25"/>
        <v>0</v>
      </c>
      <c r="R85" s="220"/>
      <c r="S85" s="262">
        <f t="shared" si="26"/>
        <v>0</v>
      </c>
      <c r="T85" s="263">
        <f t="shared" si="27"/>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005">
        <v>66512</v>
      </c>
      <c r="B86" s="1006">
        <v>66512</v>
      </c>
      <c r="C86" s="1006">
        <v>0</v>
      </c>
      <c r="D86" s="1006">
        <v>0</v>
      </c>
      <c r="E86" s="1006">
        <v>0</v>
      </c>
      <c r="F86" s="1007">
        <v>0</v>
      </c>
      <c r="G86" s="1004" t="s">
        <v>1161</v>
      </c>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271">
        <f>+A123</f>
        <v>0</v>
      </c>
      <c r="AA86" s="272">
        <f>+B123</f>
        <v>0</v>
      </c>
      <c r="AB86" s="273"/>
      <c r="AC86" s="274">
        <f>+E123</f>
        <v>0</v>
      </c>
      <c r="AD86" s="264" t="s">
        <v>430</v>
      </c>
      <c r="AE86" s="195"/>
      <c r="AF86" s="196" t="s">
        <v>13</v>
      </c>
      <c r="AG86" s="197"/>
      <c r="AH86" s="198" t="s">
        <v>431</v>
      </c>
      <c r="AI86" s="271">
        <f>+A146</f>
        <v>0</v>
      </c>
      <c r="AJ86" s="272">
        <f>+B146</f>
        <v>0</v>
      </c>
      <c r="AK86" s="275">
        <f>+C146</f>
        <v>0</v>
      </c>
      <c r="AL86" s="276">
        <f>'Ｈ２０（2008）'!E146</f>
        <v>0</v>
      </c>
    </row>
    <row r="87" spans="1:38" ht="14.45" customHeight="1" x14ac:dyDescent="0.15">
      <c r="A87" s="1005">
        <v>19248</v>
      </c>
      <c r="B87" s="1006">
        <v>19248</v>
      </c>
      <c r="C87" s="1006">
        <v>0</v>
      </c>
      <c r="D87" s="1006">
        <v>0</v>
      </c>
      <c r="E87" s="1006">
        <v>0</v>
      </c>
      <c r="F87" s="1007">
        <v>0</v>
      </c>
      <c r="G87" s="1004" t="s">
        <v>578</v>
      </c>
      <c r="H87" s="574"/>
      <c r="I87" s="574"/>
      <c r="K87" s="194"/>
      <c r="L87" s="173"/>
      <c r="M87" s="196" t="s">
        <v>47</v>
      </c>
      <c r="N87" s="197"/>
      <c r="O87" s="198" t="s">
        <v>48</v>
      </c>
      <c r="P87" s="199">
        <f t="shared" ref="P87:Q97" si="28">+A87</f>
        <v>19248</v>
      </c>
      <c r="Q87" s="200">
        <f t="shared" si="28"/>
        <v>19248</v>
      </c>
      <c r="R87" s="220"/>
      <c r="S87" s="262">
        <f t="shared" ref="S87:S97" si="29">+D87</f>
        <v>0</v>
      </c>
      <c r="T87" s="263">
        <f t="shared" ref="T87:T97" si="30">+F87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005">
        <v>0</v>
      </c>
      <c r="B88" s="1006">
        <v>0</v>
      </c>
      <c r="C88" s="1006">
        <v>0</v>
      </c>
      <c r="D88" s="1006">
        <v>0</v>
      </c>
      <c r="E88" s="1006">
        <v>0</v>
      </c>
      <c r="F88" s="1007">
        <v>0</v>
      </c>
      <c r="G88" s="1004" t="s">
        <v>580</v>
      </c>
      <c r="H88" s="574"/>
      <c r="I88" s="574"/>
      <c r="K88" s="194"/>
      <c r="L88" s="195"/>
      <c r="M88" s="196" t="s">
        <v>50</v>
      </c>
      <c r="N88" s="197"/>
      <c r="O88" s="198" t="s">
        <v>51</v>
      </c>
      <c r="P88" s="199">
        <f t="shared" si="28"/>
        <v>0</v>
      </c>
      <c r="Q88" s="200">
        <f t="shared" si="28"/>
        <v>0</v>
      </c>
      <c r="R88" s="220"/>
      <c r="S88" s="262">
        <f t="shared" si="29"/>
        <v>0</v>
      </c>
      <c r="T88" s="263">
        <f t="shared" si="30"/>
        <v>0</v>
      </c>
      <c r="U88" s="264"/>
      <c r="V88" s="195"/>
      <c r="W88" s="196" t="s">
        <v>433</v>
      </c>
      <c r="X88" s="197"/>
      <c r="Y88" s="198" t="s">
        <v>434</v>
      </c>
      <c r="Z88" s="271">
        <f>+A125</f>
        <v>0</v>
      </c>
      <c r="AA88" s="272">
        <f>+B125</f>
        <v>0</v>
      </c>
      <c r="AB88" s="273"/>
      <c r="AC88" s="274">
        <f>+E125</f>
        <v>0</v>
      </c>
      <c r="AD88" s="264"/>
      <c r="AE88" s="195"/>
      <c r="AF88" s="196" t="s">
        <v>433</v>
      </c>
      <c r="AG88" s="197"/>
      <c r="AH88" s="198" t="s">
        <v>435</v>
      </c>
      <c r="AI88" s="271">
        <f t="shared" ref="AI88:AK89" si="31">+A148</f>
        <v>0</v>
      </c>
      <c r="AJ88" s="272">
        <f t="shared" si="31"/>
        <v>0</v>
      </c>
      <c r="AK88" s="275">
        <f t="shared" si="31"/>
        <v>0</v>
      </c>
      <c r="AL88" s="276">
        <f>'Ｈ２０（2008）'!E148</f>
        <v>0</v>
      </c>
    </row>
    <row r="89" spans="1:38" ht="14.45" customHeight="1" x14ac:dyDescent="0.15">
      <c r="A89" s="1005">
        <v>0</v>
      </c>
      <c r="B89" s="1006">
        <v>0</v>
      </c>
      <c r="C89" s="1006">
        <v>0</v>
      </c>
      <c r="D89" s="1006">
        <v>0</v>
      </c>
      <c r="E89" s="1006">
        <v>0</v>
      </c>
      <c r="F89" s="1007">
        <v>0</v>
      </c>
      <c r="G89" s="1004" t="s">
        <v>582</v>
      </c>
      <c r="H89" s="574"/>
      <c r="I89" s="574"/>
      <c r="K89" s="194" t="s">
        <v>129</v>
      </c>
      <c r="L89" s="195"/>
      <c r="M89" s="196" t="s">
        <v>52</v>
      </c>
      <c r="N89" s="197"/>
      <c r="O89" s="198" t="s">
        <v>53</v>
      </c>
      <c r="P89" s="199">
        <f t="shared" si="28"/>
        <v>0</v>
      </c>
      <c r="Q89" s="200">
        <f t="shared" si="28"/>
        <v>0</v>
      </c>
      <c r="R89" s="220"/>
      <c r="S89" s="262">
        <f t="shared" si="29"/>
        <v>0</v>
      </c>
      <c r="T89" s="263">
        <f t="shared" si="30"/>
        <v>0</v>
      </c>
      <c r="U89" s="264"/>
      <c r="V89" s="195"/>
      <c r="W89" s="196" t="s">
        <v>436</v>
      </c>
      <c r="X89" s="197"/>
      <c r="Y89" s="198" t="s">
        <v>437</v>
      </c>
      <c r="Z89" s="271">
        <f>+A126</f>
        <v>0</v>
      </c>
      <c r="AA89" s="272">
        <f>+B126</f>
        <v>0</v>
      </c>
      <c r="AB89" s="273"/>
      <c r="AC89" s="274">
        <f>+E126</f>
        <v>0</v>
      </c>
      <c r="AD89" s="264"/>
      <c r="AE89" s="195"/>
      <c r="AF89" s="196" t="s">
        <v>436</v>
      </c>
      <c r="AG89" s="197"/>
      <c r="AH89" s="198" t="s">
        <v>438</v>
      </c>
      <c r="AI89" s="271">
        <f t="shared" si="31"/>
        <v>0</v>
      </c>
      <c r="AJ89" s="272">
        <f t="shared" si="31"/>
        <v>0</v>
      </c>
      <c r="AK89" s="275">
        <f t="shared" si="31"/>
        <v>0</v>
      </c>
      <c r="AL89" s="276">
        <f>'Ｈ２０（2008）'!E149</f>
        <v>0</v>
      </c>
    </row>
    <row r="90" spans="1:38" ht="14.45" customHeight="1" x14ac:dyDescent="0.15">
      <c r="A90" s="1005">
        <v>0</v>
      </c>
      <c r="B90" s="1006">
        <v>0</v>
      </c>
      <c r="C90" s="1006">
        <v>0</v>
      </c>
      <c r="D90" s="1006">
        <v>0</v>
      </c>
      <c r="E90" s="1006">
        <v>0</v>
      </c>
      <c r="F90" s="1007">
        <v>0</v>
      </c>
      <c r="G90" s="1004" t="s">
        <v>584</v>
      </c>
      <c r="H90" s="574"/>
      <c r="I90" s="574"/>
      <c r="K90" s="194"/>
      <c r="L90" s="195" t="s">
        <v>54</v>
      </c>
      <c r="M90" s="196" t="s">
        <v>32</v>
      </c>
      <c r="N90" s="197"/>
      <c r="O90" s="198" t="s">
        <v>55</v>
      </c>
      <c r="P90" s="199">
        <f t="shared" si="28"/>
        <v>0</v>
      </c>
      <c r="Q90" s="200">
        <f t="shared" si="28"/>
        <v>0</v>
      </c>
      <c r="R90" s="220"/>
      <c r="S90" s="262">
        <f t="shared" si="29"/>
        <v>0</v>
      </c>
      <c r="T90" s="263">
        <f t="shared" si="30"/>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005">
        <v>0</v>
      </c>
      <c r="B91" s="1006">
        <v>0</v>
      </c>
      <c r="C91" s="1006">
        <v>0</v>
      </c>
      <c r="D91" s="1006">
        <v>0</v>
      </c>
      <c r="E91" s="1006">
        <v>0</v>
      </c>
      <c r="F91" s="1007">
        <v>0</v>
      </c>
      <c r="G91" s="1004" t="s">
        <v>585</v>
      </c>
      <c r="H91" s="574"/>
      <c r="I91" s="574"/>
      <c r="K91" s="194"/>
      <c r="L91" s="195"/>
      <c r="M91" s="196" t="s">
        <v>42</v>
      </c>
      <c r="N91" s="197"/>
      <c r="O91" s="198" t="s">
        <v>56</v>
      </c>
      <c r="P91" s="199">
        <f t="shared" si="28"/>
        <v>0</v>
      </c>
      <c r="Q91" s="200">
        <f t="shared" si="28"/>
        <v>0</v>
      </c>
      <c r="R91" s="220"/>
      <c r="S91" s="262">
        <f t="shared" si="29"/>
        <v>0</v>
      </c>
      <c r="T91" s="263">
        <f t="shared" si="30"/>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005">
        <v>0</v>
      </c>
      <c r="B92" s="1006">
        <v>0</v>
      </c>
      <c r="C92" s="1006">
        <v>0</v>
      </c>
      <c r="D92" s="1006">
        <v>0</v>
      </c>
      <c r="E92" s="1006">
        <v>0</v>
      </c>
      <c r="F92" s="1007">
        <v>0</v>
      </c>
      <c r="G92" s="1004" t="s">
        <v>586</v>
      </c>
      <c r="H92" s="574"/>
      <c r="I92" s="574"/>
      <c r="K92" s="194"/>
      <c r="L92" s="195"/>
      <c r="M92" s="196" t="s">
        <v>57</v>
      </c>
      <c r="N92" s="197"/>
      <c r="O92" s="198" t="s">
        <v>58</v>
      </c>
      <c r="P92" s="199">
        <f t="shared" si="28"/>
        <v>0</v>
      </c>
      <c r="Q92" s="200">
        <f t="shared" si="28"/>
        <v>0</v>
      </c>
      <c r="R92" s="220"/>
      <c r="S92" s="262">
        <f t="shared" si="29"/>
        <v>0</v>
      </c>
      <c r="T92" s="263">
        <f t="shared" si="30"/>
        <v>0</v>
      </c>
      <c r="U92" s="264"/>
      <c r="V92" s="195"/>
      <c r="W92" s="196" t="s">
        <v>57</v>
      </c>
      <c r="X92" s="197"/>
      <c r="Y92" s="198" t="s">
        <v>140</v>
      </c>
      <c r="Z92" s="271">
        <f t="shared" ref="Z92:AA96" si="32">+A127</f>
        <v>0</v>
      </c>
      <c r="AA92" s="272">
        <f t="shared" si="32"/>
        <v>0</v>
      </c>
      <c r="AB92" s="273"/>
      <c r="AC92" s="274">
        <f>+E127</f>
        <v>0</v>
      </c>
      <c r="AD92" s="264"/>
      <c r="AE92" s="195"/>
      <c r="AF92" s="196" t="s">
        <v>57</v>
      </c>
      <c r="AG92" s="197"/>
      <c r="AH92" s="198" t="s">
        <v>440</v>
      </c>
      <c r="AI92" s="271">
        <f t="shared" ref="AI92:AK96" si="33">+A150</f>
        <v>0</v>
      </c>
      <c r="AJ92" s="272">
        <f t="shared" si="33"/>
        <v>0</v>
      </c>
      <c r="AK92" s="275">
        <f t="shared" si="33"/>
        <v>0</v>
      </c>
      <c r="AL92" s="276">
        <f>'Ｈ２０（2008）'!E150</f>
        <v>0</v>
      </c>
    </row>
    <row r="93" spans="1:38" ht="14.45" customHeight="1" x14ac:dyDescent="0.15">
      <c r="A93" s="1005">
        <v>45180</v>
      </c>
      <c r="B93" s="1006">
        <v>45180</v>
      </c>
      <c r="C93" s="1006">
        <v>0</v>
      </c>
      <c r="D93" s="1006">
        <v>0</v>
      </c>
      <c r="E93" s="1006">
        <v>0</v>
      </c>
      <c r="F93" s="1007">
        <v>0</v>
      </c>
      <c r="G93" s="1004" t="s">
        <v>587</v>
      </c>
      <c r="H93" s="574"/>
      <c r="I93" s="574"/>
      <c r="K93" s="194"/>
      <c r="L93" s="195"/>
      <c r="M93" s="173" t="s">
        <v>60</v>
      </c>
      <c r="N93" s="197"/>
      <c r="O93" s="198" t="s">
        <v>61</v>
      </c>
      <c r="P93" s="199">
        <f t="shared" si="28"/>
        <v>45180</v>
      </c>
      <c r="Q93" s="200">
        <f t="shared" si="28"/>
        <v>45180</v>
      </c>
      <c r="R93" s="220"/>
      <c r="S93" s="262">
        <f t="shared" si="29"/>
        <v>0</v>
      </c>
      <c r="T93" s="263">
        <f t="shared" si="30"/>
        <v>0</v>
      </c>
      <c r="U93" s="264" t="s">
        <v>441</v>
      </c>
      <c r="V93" s="195"/>
      <c r="W93" s="173" t="s">
        <v>60</v>
      </c>
      <c r="X93" s="197"/>
      <c r="Y93" s="198" t="s">
        <v>442</v>
      </c>
      <c r="Z93" s="271">
        <f t="shared" si="32"/>
        <v>0</v>
      </c>
      <c r="AA93" s="272">
        <f t="shared" si="32"/>
        <v>0</v>
      </c>
      <c r="AB93" s="273"/>
      <c r="AC93" s="274">
        <f>+E128</f>
        <v>0</v>
      </c>
      <c r="AD93" s="264"/>
      <c r="AE93" s="195"/>
      <c r="AF93" s="173" t="s">
        <v>60</v>
      </c>
      <c r="AG93" s="197"/>
      <c r="AH93" s="198" t="s">
        <v>443</v>
      </c>
      <c r="AI93" s="271">
        <f t="shared" si="33"/>
        <v>0</v>
      </c>
      <c r="AJ93" s="272">
        <f t="shared" si="33"/>
        <v>0</v>
      </c>
      <c r="AK93" s="275">
        <f t="shared" si="33"/>
        <v>0</v>
      </c>
      <c r="AL93" s="276">
        <f>'Ｈ２０（2008）'!E151</f>
        <v>0</v>
      </c>
    </row>
    <row r="94" spans="1:38" ht="14.45" customHeight="1" x14ac:dyDescent="0.15">
      <c r="A94" s="1005">
        <v>0</v>
      </c>
      <c r="B94" s="1006">
        <v>0</v>
      </c>
      <c r="C94" s="1006">
        <v>0</v>
      </c>
      <c r="D94" s="1006">
        <v>0</v>
      </c>
      <c r="E94" s="1006">
        <v>0</v>
      </c>
      <c r="F94" s="1007">
        <v>0</v>
      </c>
      <c r="G94" s="1004" t="s">
        <v>589</v>
      </c>
      <c r="H94" s="574"/>
      <c r="I94" s="574"/>
      <c r="K94" s="194"/>
      <c r="L94" s="195" t="s">
        <v>59</v>
      </c>
      <c r="M94" s="195"/>
      <c r="N94" s="196" t="s">
        <v>62</v>
      </c>
      <c r="O94" s="198" t="s">
        <v>63</v>
      </c>
      <c r="P94" s="199">
        <f t="shared" si="28"/>
        <v>0</v>
      </c>
      <c r="Q94" s="200">
        <f t="shared" si="28"/>
        <v>0</v>
      </c>
      <c r="R94" s="220"/>
      <c r="S94" s="262">
        <f t="shared" si="29"/>
        <v>0</v>
      </c>
      <c r="T94" s="263">
        <f t="shared" si="30"/>
        <v>0</v>
      </c>
      <c r="U94" s="264"/>
      <c r="V94" s="195" t="s">
        <v>59</v>
      </c>
      <c r="W94" s="195"/>
      <c r="X94" s="196" t="s">
        <v>62</v>
      </c>
      <c r="Y94" s="198" t="s">
        <v>444</v>
      </c>
      <c r="Z94" s="271">
        <f t="shared" si="32"/>
        <v>0</v>
      </c>
      <c r="AA94" s="272">
        <f t="shared" si="32"/>
        <v>0</v>
      </c>
      <c r="AB94" s="273"/>
      <c r="AC94" s="274">
        <f>+E129</f>
        <v>0</v>
      </c>
      <c r="AD94" s="264"/>
      <c r="AE94" s="195" t="s">
        <v>59</v>
      </c>
      <c r="AF94" s="195"/>
      <c r="AG94" s="196" t="s">
        <v>62</v>
      </c>
      <c r="AH94" s="198" t="s">
        <v>445</v>
      </c>
      <c r="AI94" s="271">
        <f t="shared" si="33"/>
        <v>0</v>
      </c>
      <c r="AJ94" s="272">
        <f t="shared" si="33"/>
        <v>0</v>
      </c>
      <c r="AK94" s="275">
        <f t="shared" si="33"/>
        <v>0</v>
      </c>
      <c r="AL94" s="276">
        <f>'Ｈ２０（2008）'!E152</f>
        <v>0</v>
      </c>
    </row>
    <row r="95" spans="1:38" ht="14.45" customHeight="1" x14ac:dyDescent="0.15">
      <c r="A95" s="1005">
        <v>0</v>
      </c>
      <c r="B95" s="1006">
        <v>0</v>
      </c>
      <c r="C95" s="1006">
        <v>0</v>
      </c>
      <c r="D95" s="1006">
        <v>0</v>
      </c>
      <c r="E95" s="1006">
        <v>0</v>
      </c>
      <c r="F95" s="1007">
        <v>0</v>
      </c>
      <c r="G95" s="1004" t="s">
        <v>591</v>
      </c>
      <c r="H95" s="574"/>
      <c r="I95" s="574"/>
      <c r="K95" s="194"/>
      <c r="L95" s="195"/>
      <c r="M95" s="195"/>
      <c r="N95" s="196" t="s">
        <v>64</v>
      </c>
      <c r="O95" s="198" t="s">
        <v>65</v>
      </c>
      <c r="P95" s="199">
        <f t="shared" si="28"/>
        <v>0</v>
      </c>
      <c r="Q95" s="200">
        <f t="shared" si="28"/>
        <v>0</v>
      </c>
      <c r="R95" s="220"/>
      <c r="S95" s="262">
        <f t="shared" si="29"/>
        <v>0</v>
      </c>
      <c r="T95" s="263">
        <f t="shared" si="30"/>
        <v>0</v>
      </c>
      <c r="U95" s="264"/>
      <c r="V95" s="195"/>
      <c r="W95" s="195"/>
      <c r="X95" s="196" t="s">
        <v>64</v>
      </c>
      <c r="Y95" s="198" t="s">
        <v>446</v>
      </c>
      <c r="Z95" s="271">
        <f t="shared" si="32"/>
        <v>0</v>
      </c>
      <c r="AA95" s="272">
        <f t="shared" si="32"/>
        <v>0</v>
      </c>
      <c r="AB95" s="273"/>
      <c r="AC95" s="274">
        <f>+E130</f>
        <v>0</v>
      </c>
      <c r="AD95" s="264"/>
      <c r="AE95" s="195"/>
      <c r="AF95" s="195"/>
      <c r="AG95" s="196" t="s">
        <v>64</v>
      </c>
      <c r="AH95" s="198" t="s">
        <v>447</v>
      </c>
      <c r="AI95" s="271">
        <f t="shared" si="33"/>
        <v>0</v>
      </c>
      <c r="AJ95" s="272">
        <f t="shared" si="33"/>
        <v>0</v>
      </c>
      <c r="AK95" s="275">
        <f t="shared" si="33"/>
        <v>0</v>
      </c>
      <c r="AL95" s="276">
        <f>'Ｈ２０（2008）'!E153</f>
        <v>0</v>
      </c>
    </row>
    <row r="96" spans="1:38" ht="14.45" customHeight="1" x14ac:dyDescent="0.15">
      <c r="A96" s="1005">
        <v>10949</v>
      </c>
      <c r="B96" s="1006">
        <v>10949</v>
      </c>
      <c r="C96" s="1006">
        <v>0</v>
      </c>
      <c r="D96" s="1006">
        <v>0</v>
      </c>
      <c r="E96" s="1006">
        <v>0</v>
      </c>
      <c r="F96" s="1007">
        <v>0</v>
      </c>
      <c r="G96" s="1004" t="s">
        <v>592</v>
      </c>
      <c r="H96" s="574"/>
      <c r="I96" s="574"/>
      <c r="K96" s="194" t="s">
        <v>38</v>
      </c>
      <c r="L96" s="195"/>
      <c r="M96" s="195"/>
      <c r="N96" s="196" t="s">
        <v>66</v>
      </c>
      <c r="O96" s="198" t="s">
        <v>67</v>
      </c>
      <c r="P96" s="199">
        <f t="shared" si="28"/>
        <v>10949</v>
      </c>
      <c r="Q96" s="200">
        <f t="shared" si="28"/>
        <v>10949</v>
      </c>
      <c r="R96" s="220"/>
      <c r="S96" s="262">
        <f t="shared" si="29"/>
        <v>0</v>
      </c>
      <c r="T96" s="263">
        <f t="shared" si="30"/>
        <v>0</v>
      </c>
      <c r="U96" s="264"/>
      <c r="V96" s="195"/>
      <c r="W96" s="195"/>
      <c r="X96" s="196" t="s">
        <v>66</v>
      </c>
      <c r="Y96" s="198" t="s">
        <v>448</v>
      </c>
      <c r="Z96" s="271">
        <f t="shared" si="32"/>
        <v>0</v>
      </c>
      <c r="AA96" s="272">
        <f t="shared" si="32"/>
        <v>0</v>
      </c>
      <c r="AB96" s="273"/>
      <c r="AC96" s="274">
        <f>+E131</f>
        <v>0</v>
      </c>
      <c r="AD96" s="264"/>
      <c r="AE96" s="195"/>
      <c r="AF96" s="195"/>
      <c r="AG96" s="196" t="s">
        <v>66</v>
      </c>
      <c r="AH96" s="198" t="s">
        <v>449</v>
      </c>
      <c r="AI96" s="271">
        <f t="shared" si="33"/>
        <v>0</v>
      </c>
      <c r="AJ96" s="272">
        <f t="shared" si="33"/>
        <v>0</v>
      </c>
      <c r="AK96" s="275">
        <f t="shared" si="33"/>
        <v>0</v>
      </c>
      <c r="AL96" s="276">
        <f>'Ｈ２０（2008）'!E154</f>
        <v>0</v>
      </c>
    </row>
    <row r="97" spans="1:38" ht="14.45" customHeight="1" x14ac:dyDescent="0.15">
      <c r="A97" s="1005">
        <v>34231</v>
      </c>
      <c r="B97" s="1006">
        <v>34231</v>
      </c>
      <c r="C97" s="1006">
        <v>0</v>
      </c>
      <c r="D97" s="1006">
        <v>0</v>
      </c>
      <c r="E97" s="1006">
        <v>0</v>
      </c>
      <c r="F97" s="1007">
        <v>0</v>
      </c>
      <c r="G97" s="1004" t="s">
        <v>594</v>
      </c>
      <c r="H97" s="574"/>
      <c r="I97" s="574"/>
      <c r="K97" s="194"/>
      <c r="L97" s="195"/>
      <c r="M97" s="195"/>
      <c r="N97" s="196" t="s">
        <v>150</v>
      </c>
      <c r="O97" s="198" t="s">
        <v>69</v>
      </c>
      <c r="P97" s="199">
        <f t="shared" si="28"/>
        <v>34231</v>
      </c>
      <c r="Q97" s="200">
        <f t="shared" si="28"/>
        <v>34231</v>
      </c>
      <c r="R97" s="220"/>
      <c r="S97" s="262">
        <f t="shared" si="29"/>
        <v>0</v>
      </c>
      <c r="T97" s="263">
        <f t="shared" si="30"/>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005">
        <v>2084</v>
      </c>
      <c r="B98" s="1006">
        <v>2084</v>
      </c>
      <c r="C98" s="1006">
        <v>0</v>
      </c>
      <c r="D98" s="1006">
        <v>0</v>
      </c>
      <c r="E98" s="1006">
        <v>0</v>
      </c>
      <c r="F98" s="1007">
        <v>0</v>
      </c>
      <c r="G98" s="1004" t="s">
        <v>595</v>
      </c>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271">
        <f>+A132</f>
        <v>0</v>
      </c>
      <c r="AA98" s="272">
        <f>+B132</f>
        <v>0</v>
      </c>
      <c r="AB98" s="273"/>
      <c r="AC98" s="274">
        <f>+E132</f>
        <v>0</v>
      </c>
      <c r="AD98" s="264"/>
      <c r="AE98" s="195" t="s">
        <v>41</v>
      </c>
      <c r="AF98" s="216"/>
      <c r="AG98" s="196" t="s">
        <v>13</v>
      </c>
      <c r="AH98" s="198" t="s">
        <v>451</v>
      </c>
      <c r="AI98" s="271">
        <f t="shared" ref="AI98:AK99" si="34">+A155</f>
        <v>0</v>
      </c>
      <c r="AJ98" s="272">
        <f t="shared" si="34"/>
        <v>0</v>
      </c>
      <c r="AK98" s="275">
        <f t="shared" si="34"/>
        <v>0</v>
      </c>
      <c r="AL98" s="276">
        <f>'Ｈ２０（2008）'!E155</f>
        <v>0</v>
      </c>
    </row>
    <row r="99" spans="1:38" ht="14.45" customHeight="1" x14ac:dyDescent="0.15">
      <c r="A99" s="1005">
        <v>0</v>
      </c>
      <c r="B99" s="1006">
        <v>0</v>
      </c>
      <c r="C99" s="1006">
        <v>0</v>
      </c>
      <c r="D99" s="1006">
        <v>0</v>
      </c>
      <c r="E99" s="1006">
        <v>0</v>
      </c>
      <c r="F99" s="1007">
        <v>0</v>
      </c>
      <c r="G99" s="1004" t="s">
        <v>598</v>
      </c>
      <c r="H99" s="574"/>
      <c r="I99" s="574"/>
      <c r="K99" s="222" t="s">
        <v>134</v>
      </c>
      <c r="L99" s="195"/>
      <c r="M99" s="196" t="s">
        <v>70</v>
      </c>
      <c r="N99" s="197"/>
      <c r="O99" s="198" t="s">
        <v>71</v>
      </c>
      <c r="P99" s="199">
        <f t="shared" ref="P99:Q103" si="35">+A98</f>
        <v>2084</v>
      </c>
      <c r="Q99" s="200">
        <f t="shared" si="35"/>
        <v>2084</v>
      </c>
      <c r="R99" s="220"/>
      <c r="S99" s="262">
        <f>+D98</f>
        <v>0</v>
      </c>
      <c r="T99" s="263">
        <f>+F98</f>
        <v>0</v>
      </c>
      <c r="U99" s="310" t="s">
        <v>453</v>
      </c>
      <c r="V99" s="195"/>
      <c r="W99" s="196" t="s">
        <v>70</v>
      </c>
      <c r="X99" s="197"/>
      <c r="Y99" s="198" t="s">
        <v>452</v>
      </c>
      <c r="Z99" s="271">
        <f>+A133</f>
        <v>0</v>
      </c>
      <c r="AA99" s="272">
        <f>+B133</f>
        <v>0</v>
      </c>
      <c r="AB99" s="273"/>
      <c r="AC99" s="274">
        <f>+E133</f>
        <v>0</v>
      </c>
      <c r="AD99" s="310" t="s">
        <v>453</v>
      </c>
      <c r="AE99" s="195"/>
      <c r="AF99" s="196" t="s">
        <v>70</v>
      </c>
      <c r="AG99" s="197"/>
      <c r="AH99" s="198" t="s">
        <v>454</v>
      </c>
      <c r="AI99" s="271">
        <f t="shared" si="34"/>
        <v>0</v>
      </c>
      <c r="AJ99" s="272">
        <f t="shared" si="34"/>
        <v>0</v>
      </c>
      <c r="AK99" s="275">
        <f t="shared" si="34"/>
        <v>0</v>
      </c>
      <c r="AL99" s="276">
        <f>'Ｈ２０（2008）'!E156</f>
        <v>0</v>
      </c>
    </row>
    <row r="100" spans="1:38" ht="14.45" customHeight="1" x14ac:dyDescent="0.15">
      <c r="A100" s="1005">
        <v>0</v>
      </c>
      <c r="B100" s="1006">
        <v>0</v>
      </c>
      <c r="C100" s="1006">
        <v>0</v>
      </c>
      <c r="D100" s="1006">
        <v>0</v>
      </c>
      <c r="E100" s="1006">
        <v>0</v>
      </c>
      <c r="F100" s="1007">
        <v>0</v>
      </c>
      <c r="G100" s="1004" t="s">
        <v>599</v>
      </c>
      <c r="H100" s="574"/>
      <c r="I100" s="574"/>
      <c r="K100" s="194" t="s">
        <v>130</v>
      </c>
      <c r="L100" s="195"/>
      <c r="M100" s="196" t="s">
        <v>73</v>
      </c>
      <c r="N100" s="197"/>
      <c r="O100" s="198" t="s">
        <v>74</v>
      </c>
      <c r="P100" s="199">
        <f t="shared" si="35"/>
        <v>0</v>
      </c>
      <c r="Q100" s="200">
        <f t="shared" si="35"/>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005">
        <v>0</v>
      </c>
      <c r="B101" s="1006">
        <v>0</v>
      </c>
      <c r="C101" s="1006">
        <v>0</v>
      </c>
      <c r="D101" s="1006">
        <v>0</v>
      </c>
      <c r="E101" s="1006">
        <v>0</v>
      </c>
      <c r="F101" s="1007">
        <v>0</v>
      </c>
      <c r="G101" s="1004" t="s">
        <v>600</v>
      </c>
      <c r="H101" s="574"/>
      <c r="I101" s="574"/>
      <c r="K101" s="194"/>
      <c r="L101" s="216"/>
      <c r="M101" s="196" t="s">
        <v>13</v>
      </c>
      <c r="N101" s="197"/>
      <c r="O101" s="198" t="s">
        <v>76</v>
      </c>
      <c r="P101" s="199">
        <f t="shared" si="35"/>
        <v>0</v>
      </c>
      <c r="Q101" s="200">
        <f t="shared" si="35"/>
        <v>0</v>
      </c>
      <c r="R101" s="220"/>
      <c r="S101" s="262">
        <f>+D100</f>
        <v>0</v>
      </c>
      <c r="T101" s="263">
        <f>+F100</f>
        <v>0</v>
      </c>
      <c r="U101" s="264"/>
      <c r="V101" s="216"/>
      <c r="W101" s="196" t="s">
        <v>13</v>
      </c>
      <c r="X101" s="197"/>
      <c r="Y101" s="198" t="s">
        <v>455</v>
      </c>
      <c r="Z101" s="271">
        <f>+A134</f>
        <v>0</v>
      </c>
      <c r="AA101" s="272">
        <f>+B134</f>
        <v>0</v>
      </c>
      <c r="AB101" s="273"/>
      <c r="AC101" s="274">
        <f>+E134</f>
        <v>0</v>
      </c>
      <c r="AD101" s="264"/>
      <c r="AE101" s="216"/>
      <c r="AF101" s="196" t="s">
        <v>13</v>
      </c>
      <c r="AG101" s="197"/>
      <c r="AH101" s="198" t="s">
        <v>456</v>
      </c>
      <c r="AI101" s="271">
        <f>+A157</f>
        <v>0</v>
      </c>
      <c r="AJ101" s="272">
        <f>+B157</f>
        <v>0</v>
      </c>
      <c r="AK101" s="275">
        <f>+C157</f>
        <v>0</v>
      </c>
      <c r="AL101" s="276">
        <f>'Ｈ２０（2008）'!E157</f>
        <v>0</v>
      </c>
    </row>
    <row r="102" spans="1:38" ht="14.45" customHeight="1" x14ac:dyDescent="0.15">
      <c r="A102" s="1005">
        <v>0</v>
      </c>
      <c r="B102" s="1006">
        <v>0</v>
      </c>
      <c r="C102" s="1006">
        <v>0</v>
      </c>
      <c r="D102" s="1006">
        <v>0</v>
      </c>
      <c r="E102" s="1006">
        <v>0</v>
      </c>
      <c r="F102" s="1007">
        <v>0</v>
      </c>
      <c r="G102" s="1004" t="s">
        <v>601</v>
      </c>
      <c r="H102" s="574"/>
      <c r="I102" s="574"/>
      <c r="K102" s="194" t="s">
        <v>4</v>
      </c>
      <c r="L102" s="173" t="s">
        <v>78</v>
      </c>
      <c r="M102" s="197"/>
      <c r="N102" s="197"/>
      <c r="O102" s="198" t="s">
        <v>79</v>
      </c>
      <c r="P102" s="199">
        <f t="shared" si="35"/>
        <v>0</v>
      </c>
      <c r="Q102" s="200">
        <f t="shared" si="35"/>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005">
        <v>20390</v>
      </c>
      <c r="B103" s="1006">
        <v>20390</v>
      </c>
      <c r="C103" s="1006">
        <v>0</v>
      </c>
      <c r="D103" s="1006">
        <v>0</v>
      </c>
      <c r="E103" s="1006">
        <v>0</v>
      </c>
      <c r="F103" s="1007">
        <v>0</v>
      </c>
      <c r="G103" s="1004" t="s">
        <v>1162</v>
      </c>
      <c r="H103" s="574"/>
      <c r="I103" s="574"/>
      <c r="K103" s="194"/>
      <c r="L103" s="195"/>
      <c r="M103" s="196" t="s">
        <v>11</v>
      </c>
      <c r="N103" s="197"/>
      <c r="O103" s="198" t="s">
        <v>80</v>
      </c>
      <c r="P103" s="199">
        <f t="shared" si="35"/>
        <v>0</v>
      </c>
      <c r="Q103" s="200">
        <f t="shared" si="35"/>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005">
        <v>9279</v>
      </c>
      <c r="B104" s="1006">
        <v>9279</v>
      </c>
      <c r="C104" s="1006">
        <v>0</v>
      </c>
      <c r="D104" s="1006">
        <v>0</v>
      </c>
      <c r="E104" s="1006">
        <v>0</v>
      </c>
      <c r="F104" s="1007">
        <v>0</v>
      </c>
      <c r="G104" s="1004" t="s">
        <v>602</v>
      </c>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271">
        <f>+A135</f>
        <v>0</v>
      </c>
      <c r="AA104" s="272">
        <f>+B135</f>
        <v>0</v>
      </c>
      <c r="AB104" s="273"/>
      <c r="AC104" s="274">
        <f>+E135</f>
        <v>0</v>
      </c>
      <c r="AD104" s="264"/>
      <c r="AE104" s="216"/>
      <c r="AF104" s="196" t="s">
        <v>13</v>
      </c>
      <c r="AG104" s="197"/>
      <c r="AH104" s="198" t="s">
        <v>458</v>
      </c>
      <c r="AI104" s="271">
        <f t="shared" ref="AI104:AK105" si="36">+A158</f>
        <v>0</v>
      </c>
      <c r="AJ104" s="272">
        <f t="shared" si="36"/>
        <v>0</v>
      </c>
      <c r="AK104" s="275">
        <f t="shared" si="36"/>
        <v>0</v>
      </c>
      <c r="AL104" s="276">
        <f>'Ｈ２０（2008）'!E158</f>
        <v>0</v>
      </c>
    </row>
    <row r="105" spans="1:38" ht="14.45" customHeight="1" x14ac:dyDescent="0.15">
      <c r="A105" s="1005">
        <v>0</v>
      </c>
      <c r="B105" s="1006">
        <v>0</v>
      </c>
      <c r="C105" s="1006">
        <v>0</v>
      </c>
      <c r="D105" s="1006">
        <v>0</v>
      </c>
      <c r="E105" s="1006">
        <v>0</v>
      </c>
      <c r="F105" s="1007">
        <v>0</v>
      </c>
      <c r="G105" s="1004" t="s">
        <v>461</v>
      </c>
      <c r="H105" s="574"/>
      <c r="I105" s="574"/>
      <c r="K105" s="194"/>
      <c r="L105" s="169"/>
      <c r="M105" s="196" t="s">
        <v>88</v>
      </c>
      <c r="N105" s="197"/>
      <c r="O105" s="198" t="s">
        <v>109</v>
      </c>
      <c r="P105" s="199">
        <f t="shared" ref="P105:Q114" si="37">+A104</f>
        <v>9279</v>
      </c>
      <c r="Q105" s="200">
        <f t="shared" si="37"/>
        <v>9279</v>
      </c>
      <c r="R105" s="220"/>
      <c r="S105" s="262">
        <f t="shared" ref="S105:S114" si="38">+D104</f>
        <v>0</v>
      </c>
      <c r="T105" s="263">
        <f t="shared" ref="T105:T114" si="39">+F104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36"/>
        <v>0</v>
      </c>
      <c r="AJ105" s="272">
        <f t="shared" si="36"/>
        <v>0</v>
      </c>
      <c r="AK105" s="275">
        <f t="shared" si="36"/>
        <v>0</v>
      </c>
      <c r="AL105" s="276">
        <f>'Ｈ２０（2008）'!E159</f>
        <v>0</v>
      </c>
    </row>
    <row r="106" spans="1:38" ht="14.45" customHeight="1" x14ac:dyDescent="0.15">
      <c r="A106" s="1005">
        <v>0</v>
      </c>
      <c r="B106" s="1006">
        <v>0</v>
      </c>
      <c r="C106" s="1006">
        <v>0</v>
      </c>
      <c r="D106" s="1006">
        <v>0</v>
      </c>
      <c r="E106" s="1006">
        <v>0</v>
      </c>
      <c r="F106" s="1007">
        <v>0</v>
      </c>
      <c r="G106" s="1004" t="s">
        <v>605</v>
      </c>
      <c r="H106" s="574"/>
      <c r="I106" s="574"/>
      <c r="K106" s="194"/>
      <c r="L106" s="176" t="s">
        <v>91</v>
      </c>
      <c r="M106" s="196" t="s">
        <v>89</v>
      </c>
      <c r="N106" s="197"/>
      <c r="O106" s="198" t="s">
        <v>110</v>
      </c>
      <c r="P106" s="199">
        <f t="shared" si="37"/>
        <v>0</v>
      </c>
      <c r="Q106" s="200">
        <f t="shared" si="37"/>
        <v>0</v>
      </c>
      <c r="R106" s="220"/>
      <c r="S106" s="262">
        <f t="shared" si="38"/>
        <v>0</v>
      </c>
      <c r="T106" s="263">
        <f t="shared" si="39"/>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005">
        <v>0</v>
      </c>
      <c r="B107" s="1006">
        <v>0</v>
      </c>
      <c r="C107" s="1006">
        <v>0</v>
      </c>
      <c r="D107" s="1006">
        <v>0</v>
      </c>
      <c r="E107" s="1006">
        <v>0</v>
      </c>
      <c r="F107" s="1007">
        <v>0</v>
      </c>
      <c r="G107" s="1004" t="s">
        <v>606</v>
      </c>
      <c r="H107" s="574"/>
      <c r="I107" s="574"/>
      <c r="K107" s="194"/>
      <c r="L107" s="176"/>
      <c r="M107" s="196" t="s">
        <v>104</v>
      </c>
      <c r="N107" s="197"/>
      <c r="O107" s="198" t="s">
        <v>111</v>
      </c>
      <c r="P107" s="199">
        <f t="shared" si="37"/>
        <v>0</v>
      </c>
      <c r="Q107" s="200">
        <f t="shared" si="37"/>
        <v>0</v>
      </c>
      <c r="R107" s="220"/>
      <c r="S107" s="262">
        <f t="shared" si="38"/>
        <v>0</v>
      </c>
      <c r="T107" s="263">
        <f t="shared" si="39"/>
        <v>0</v>
      </c>
      <c r="U107" s="264"/>
      <c r="V107" s="176"/>
      <c r="W107" s="196" t="s">
        <v>104</v>
      </c>
      <c r="X107" s="197"/>
      <c r="Y107" s="198" t="s">
        <v>462</v>
      </c>
      <c r="Z107" s="271">
        <f>+A137</f>
        <v>0</v>
      </c>
      <c r="AA107" s="272">
        <f>+B137</f>
        <v>0</v>
      </c>
      <c r="AB107" s="273"/>
      <c r="AC107" s="274">
        <f>+E137</f>
        <v>0</v>
      </c>
      <c r="AD107" s="264"/>
      <c r="AE107" s="176"/>
      <c r="AF107" s="196" t="s">
        <v>104</v>
      </c>
      <c r="AG107" s="197"/>
      <c r="AH107" s="198" t="s">
        <v>463</v>
      </c>
      <c r="AI107" s="271">
        <f>+A160</f>
        <v>0</v>
      </c>
      <c r="AJ107" s="272">
        <f>+B160</f>
        <v>0</v>
      </c>
      <c r="AK107" s="275">
        <f>+C160</f>
        <v>0</v>
      </c>
      <c r="AL107" s="276">
        <f>'Ｈ２０（2008）'!E160</f>
        <v>0</v>
      </c>
    </row>
    <row r="108" spans="1:38" ht="14.45" customHeight="1" x14ac:dyDescent="0.15">
      <c r="A108" s="1005">
        <v>0</v>
      </c>
      <c r="B108" s="1006">
        <v>0</v>
      </c>
      <c r="C108" s="1006">
        <v>0</v>
      </c>
      <c r="D108" s="1006">
        <v>0</v>
      </c>
      <c r="E108" s="1006">
        <v>0</v>
      </c>
      <c r="F108" s="1007">
        <v>0</v>
      </c>
      <c r="G108" s="1004" t="s">
        <v>608</v>
      </c>
      <c r="H108" s="574"/>
      <c r="I108" s="574"/>
      <c r="K108" s="194"/>
      <c r="L108" s="176"/>
      <c r="M108" s="196" t="s">
        <v>90</v>
      </c>
      <c r="N108" s="197"/>
      <c r="O108" s="198" t="s">
        <v>112</v>
      </c>
      <c r="P108" s="199">
        <f t="shared" si="37"/>
        <v>0</v>
      </c>
      <c r="Q108" s="200">
        <f t="shared" si="37"/>
        <v>0</v>
      </c>
      <c r="R108" s="220"/>
      <c r="S108" s="262">
        <f t="shared" si="38"/>
        <v>0</v>
      </c>
      <c r="T108" s="263">
        <f t="shared" si="39"/>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005">
        <v>0</v>
      </c>
      <c r="B109" s="1006">
        <v>0</v>
      </c>
      <c r="C109" s="1006">
        <v>0</v>
      </c>
      <c r="D109" s="1006">
        <v>0</v>
      </c>
      <c r="E109" s="1006">
        <v>0</v>
      </c>
      <c r="F109" s="1007">
        <v>0</v>
      </c>
      <c r="G109" s="1004" t="s">
        <v>609</v>
      </c>
      <c r="H109" s="574"/>
      <c r="I109" s="574"/>
      <c r="K109" s="194"/>
      <c r="L109" s="176" t="s">
        <v>92</v>
      </c>
      <c r="M109" s="196" t="s">
        <v>105</v>
      </c>
      <c r="N109" s="197"/>
      <c r="O109" s="198" t="s">
        <v>113</v>
      </c>
      <c r="P109" s="199">
        <f t="shared" si="37"/>
        <v>0</v>
      </c>
      <c r="Q109" s="200">
        <f t="shared" si="37"/>
        <v>0</v>
      </c>
      <c r="R109" s="220"/>
      <c r="S109" s="262">
        <f t="shared" si="38"/>
        <v>0</v>
      </c>
      <c r="T109" s="263">
        <f t="shared" si="39"/>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005">
        <v>0</v>
      </c>
      <c r="B110" s="1006">
        <v>0</v>
      </c>
      <c r="C110" s="1006">
        <v>0</v>
      </c>
      <c r="D110" s="1006">
        <v>0</v>
      </c>
      <c r="E110" s="1006">
        <v>0</v>
      </c>
      <c r="F110" s="1007">
        <v>0</v>
      </c>
      <c r="G110" s="1004" t="s">
        <v>610</v>
      </c>
      <c r="H110" s="574"/>
      <c r="I110" s="574"/>
      <c r="K110" s="194"/>
      <c r="L110" s="176"/>
      <c r="M110" s="196" t="s">
        <v>106</v>
      </c>
      <c r="N110" s="197"/>
      <c r="O110" s="198" t="s">
        <v>114</v>
      </c>
      <c r="P110" s="199">
        <f t="shared" si="37"/>
        <v>0</v>
      </c>
      <c r="Q110" s="200">
        <f t="shared" si="37"/>
        <v>0</v>
      </c>
      <c r="R110" s="220"/>
      <c r="S110" s="262">
        <f t="shared" si="38"/>
        <v>0</v>
      </c>
      <c r="T110" s="263">
        <f t="shared" si="39"/>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005">
        <v>9169</v>
      </c>
      <c r="B111" s="1006">
        <v>9169</v>
      </c>
      <c r="C111" s="1006">
        <v>0</v>
      </c>
      <c r="D111" s="1006">
        <v>0</v>
      </c>
      <c r="E111" s="1006">
        <v>0</v>
      </c>
      <c r="F111" s="1007">
        <v>0</v>
      </c>
      <c r="G111" s="1004" t="s">
        <v>611</v>
      </c>
      <c r="H111" s="574"/>
      <c r="I111" s="574"/>
      <c r="K111" s="194"/>
      <c r="L111" s="176"/>
      <c r="M111" s="196" t="s">
        <v>107</v>
      </c>
      <c r="N111" s="197"/>
      <c r="O111" s="198" t="s">
        <v>115</v>
      </c>
      <c r="P111" s="199">
        <f t="shared" si="37"/>
        <v>0</v>
      </c>
      <c r="Q111" s="200">
        <f t="shared" si="37"/>
        <v>0</v>
      </c>
      <c r="R111" s="220"/>
      <c r="S111" s="262">
        <f t="shared" si="38"/>
        <v>0</v>
      </c>
      <c r="T111" s="263">
        <f t="shared" si="39"/>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005">
        <v>1942</v>
      </c>
      <c r="B112" s="1006">
        <v>1942</v>
      </c>
      <c r="C112" s="1006">
        <v>0</v>
      </c>
      <c r="D112" s="1006">
        <v>0</v>
      </c>
      <c r="E112" s="1006">
        <v>0</v>
      </c>
      <c r="F112" s="1007">
        <v>0</v>
      </c>
      <c r="G112" s="1004" t="s">
        <v>612</v>
      </c>
      <c r="H112" s="574"/>
      <c r="I112" s="574"/>
      <c r="K112" s="194"/>
      <c r="L112" s="176" t="s">
        <v>41</v>
      </c>
      <c r="M112" s="196" t="s">
        <v>108</v>
      </c>
      <c r="N112" s="197"/>
      <c r="O112" s="198" t="s">
        <v>116</v>
      </c>
      <c r="P112" s="199">
        <f t="shared" si="37"/>
        <v>9169</v>
      </c>
      <c r="Q112" s="200">
        <f t="shared" si="37"/>
        <v>9169</v>
      </c>
      <c r="R112" s="220"/>
      <c r="S112" s="262">
        <f t="shared" si="38"/>
        <v>0</v>
      </c>
      <c r="T112" s="263">
        <f t="shared" si="39"/>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1008">
        <v>0</v>
      </c>
      <c r="B113" s="1009">
        <v>0</v>
      </c>
      <c r="C113" s="1009">
        <v>0</v>
      </c>
      <c r="D113" s="1009">
        <v>0</v>
      </c>
      <c r="E113" s="1009">
        <v>0</v>
      </c>
      <c r="F113" s="1010">
        <v>0</v>
      </c>
      <c r="G113" s="1004" t="s">
        <v>613</v>
      </c>
      <c r="H113" s="574"/>
      <c r="I113" s="574"/>
      <c r="K113" s="194"/>
      <c r="L113" s="216"/>
      <c r="M113" s="196" t="s">
        <v>13</v>
      </c>
      <c r="N113" s="197"/>
      <c r="O113" s="198" t="s">
        <v>117</v>
      </c>
      <c r="P113" s="199">
        <f t="shared" si="37"/>
        <v>1942</v>
      </c>
      <c r="Q113" s="200">
        <f t="shared" si="37"/>
        <v>1942</v>
      </c>
      <c r="R113" s="220"/>
      <c r="S113" s="262">
        <f t="shared" si="38"/>
        <v>0</v>
      </c>
      <c r="T113" s="263">
        <f t="shared" si="39"/>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 t="shared" si="37"/>
        <v>0</v>
      </c>
      <c r="Q114" s="200">
        <f t="shared" si="37"/>
        <v>0</v>
      </c>
      <c r="R114" s="220"/>
      <c r="S114" s="262">
        <f t="shared" si="38"/>
        <v>0</v>
      </c>
      <c r="T114" s="263">
        <f t="shared" si="39"/>
        <v>0</v>
      </c>
      <c r="U114" s="264"/>
      <c r="V114" s="196" t="s">
        <v>13</v>
      </c>
      <c r="W114" s="197"/>
      <c r="X114" s="197"/>
      <c r="Y114" s="198" t="s">
        <v>464</v>
      </c>
      <c r="Z114" s="271">
        <f>+A138</f>
        <v>0</v>
      </c>
      <c r="AA114" s="272">
        <f>+B138</f>
        <v>0</v>
      </c>
      <c r="AB114" s="273"/>
      <c r="AC114" s="274">
        <f>+E138</f>
        <v>0</v>
      </c>
      <c r="AD114" s="264"/>
      <c r="AE114" s="196" t="s">
        <v>13</v>
      </c>
      <c r="AF114" s="197"/>
      <c r="AG114" s="197"/>
      <c r="AH114" s="198" t="s">
        <v>465</v>
      </c>
      <c r="AI114" s="271">
        <f>+A161</f>
        <v>0</v>
      </c>
      <c r="AJ114" s="272">
        <f>+B161</f>
        <v>0</v>
      </c>
      <c r="AK114" s="275">
        <f>+C161</f>
        <v>0</v>
      </c>
      <c r="AL114" s="276">
        <f>'Ｈ２０（2008）'!E161</f>
        <v>0</v>
      </c>
    </row>
    <row r="115" spans="1:38" ht="14.45" customHeight="1" thickBot="1" x14ac:dyDescent="0.2">
      <c r="A115" s="969" t="s">
        <v>1144</v>
      </c>
      <c r="B115" s="969" t="s">
        <v>1145</v>
      </c>
      <c r="C115" s="969" t="s">
        <v>1146</v>
      </c>
      <c r="D115" s="969" t="s">
        <v>1147</v>
      </c>
      <c r="E115" s="969" t="s">
        <v>405</v>
      </c>
      <c r="K115" s="311"/>
      <c r="L115" s="312" t="s">
        <v>82</v>
      </c>
      <c r="M115" s="313"/>
      <c r="N115" s="313"/>
      <c r="O115" s="314"/>
      <c r="P115" s="315">
        <f>SUM(P62:P114)-P63-P64-P66-P67-P69-P70-P71-P84-P85-P86-P94-P95-P96-P97-P98-P103-P104</f>
        <v>105541</v>
      </c>
      <c r="Q115" s="316">
        <f>SUM(Q62:Q114)-Q63-Q64-Q66-Q67-Q69-Q70-Q71-Q84-Q85-Q86-Q94-Q95-Q96-Q97-Q98-Q103-Q104</f>
        <v>105541</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288298</v>
      </c>
      <c r="AA115" s="321">
        <f>AA64+AA67+AA73+AA74+AA75+AA86+AA88+AA89+AA92+AA93+AA99+AA101+AA104+AA105+AA114</f>
        <v>0</v>
      </c>
      <c r="AB115" s="322"/>
      <c r="AC115" s="323">
        <f>AC64+AC67+AC73+AC74+AC75+AC86+AC88+AC89+AC92+AC93+AC99+AC101+AC104+AC105+AC114</f>
        <v>25500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1001">
        <v>288298</v>
      </c>
      <c r="B116" s="1002">
        <v>0</v>
      </c>
      <c r="C116" s="1002">
        <v>0</v>
      </c>
      <c r="D116" s="1002">
        <v>0</v>
      </c>
      <c r="E116" s="1003">
        <v>25500</v>
      </c>
      <c r="F116" s="875" t="s">
        <v>1151</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04">
        <v>0</v>
      </c>
      <c r="B117" s="1205">
        <v>0</v>
      </c>
      <c r="C117" s="1205">
        <v>0</v>
      </c>
      <c r="D117" s="1205">
        <v>0</v>
      </c>
      <c r="E117" s="1206">
        <v>0</v>
      </c>
      <c r="F117" s="875" t="s">
        <v>1152</v>
      </c>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04">
        <v>0</v>
      </c>
      <c r="B118" s="1205">
        <v>0</v>
      </c>
      <c r="C118" s="1205">
        <v>0</v>
      </c>
      <c r="D118" s="1205">
        <v>0</v>
      </c>
      <c r="E118" s="1206">
        <v>0</v>
      </c>
      <c r="F118" s="875" t="s">
        <v>1153</v>
      </c>
      <c r="G118" s="1174"/>
      <c r="H118" s="1174"/>
      <c r="I118" s="1174"/>
      <c r="K118" s="159" t="s">
        <v>726</v>
      </c>
      <c r="L118" s="334"/>
      <c r="M118" s="334"/>
      <c r="N118" s="334"/>
      <c r="O118" s="335"/>
      <c r="P118" s="336"/>
      <c r="Q118" s="336"/>
      <c r="R118" s="568" t="s">
        <v>1140</v>
      </c>
      <c r="S118" s="530"/>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04">
        <v>0</v>
      </c>
      <c r="B119" s="1205">
        <v>0</v>
      </c>
      <c r="C119" s="1205">
        <v>0</v>
      </c>
      <c r="D119" s="1205">
        <v>0</v>
      </c>
      <c r="E119" s="1206">
        <v>0</v>
      </c>
      <c r="F119" s="875" t="s">
        <v>1154</v>
      </c>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04">
        <v>0</v>
      </c>
      <c r="B120" s="1205">
        <v>0</v>
      </c>
      <c r="C120" s="1205">
        <v>0</v>
      </c>
      <c r="D120" s="1205">
        <v>0</v>
      </c>
      <c r="E120" s="1206">
        <v>0</v>
      </c>
      <c r="F120" s="875" t="s">
        <v>1155</v>
      </c>
      <c r="G120" s="1174"/>
      <c r="H120" s="1174"/>
      <c r="I120" s="1174"/>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D120" s="371"/>
      <c r="AE120" s="516"/>
      <c r="AF120" s="451"/>
      <c r="AG120" s="451"/>
      <c r="AH120" s="451"/>
      <c r="AI120" s="343" t="s">
        <v>152</v>
      </c>
      <c r="AJ120" s="344" t="s">
        <v>2</v>
      </c>
      <c r="AK120" s="345" t="s">
        <v>133</v>
      </c>
    </row>
    <row r="121" spans="1:38" ht="14.45" customHeight="1" x14ac:dyDescent="0.15">
      <c r="A121" s="1204">
        <v>234927</v>
      </c>
      <c r="B121" s="1205">
        <v>0</v>
      </c>
      <c r="C121" s="1205">
        <v>0</v>
      </c>
      <c r="D121" s="1205">
        <v>0</v>
      </c>
      <c r="E121" s="1206">
        <v>25500</v>
      </c>
      <c r="F121" s="875" t="s">
        <v>1156</v>
      </c>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538</v>
      </c>
      <c r="AJ121" s="344" t="s">
        <v>715</v>
      </c>
      <c r="AK121" s="345" t="s">
        <v>716</v>
      </c>
    </row>
    <row r="122" spans="1:38" ht="14.45" customHeight="1" thickBot="1" x14ac:dyDescent="0.2">
      <c r="A122" s="1204">
        <v>127359</v>
      </c>
      <c r="B122" s="1205">
        <v>0</v>
      </c>
      <c r="C122" s="1205">
        <v>0</v>
      </c>
      <c r="D122" s="1205">
        <v>0</v>
      </c>
      <c r="E122" s="1206">
        <v>0</v>
      </c>
      <c r="F122" s="875" t="s">
        <v>1157</v>
      </c>
      <c r="G122" s="1174"/>
      <c r="H122" s="1174"/>
      <c r="I122" s="1174"/>
      <c r="K122" s="517"/>
      <c r="P122" s="349" t="s">
        <v>468</v>
      </c>
      <c r="Q122" s="350" t="s">
        <v>153</v>
      </c>
      <c r="R122" s="350" t="s">
        <v>154</v>
      </c>
      <c r="S122" s="351" t="s">
        <v>155</v>
      </c>
      <c r="T122" s="352" t="s">
        <v>469</v>
      </c>
      <c r="U122" s="353"/>
      <c r="V122" s="354"/>
      <c r="W122" s="354"/>
      <c r="X122" s="354"/>
      <c r="Y122" s="354"/>
      <c r="Z122" s="349" t="s">
        <v>470</v>
      </c>
      <c r="AA122" s="350" t="s">
        <v>471</v>
      </c>
      <c r="AB122" s="355" t="s">
        <v>472</v>
      </c>
      <c r="AC122" s="553" t="s">
        <v>469</v>
      </c>
      <c r="AD122" s="160"/>
      <c r="AE122" s="356"/>
      <c r="AF122" s="249"/>
      <c r="AG122" s="249"/>
      <c r="AH122" s="249"/>
      <c r="AI122" s="357" t="s">
        <v>544</v>
      </c>
      <c r="AJ122" s="358" t="s">
        <v>545</v>
      </c>
      <c r="AK122" s="359" t="s">
        <v>546</v>
      </c>
    </row>
    <row r="123" spans="1:38" ht="14.45" customHeight="1" x14ac:dyDescent="0.15">
      <c r="A123" s="1005">
        <v>0</v>
      </c>
      <c r="B123" s="1006">
        <v>0</v>
      </c>
      <c r="C123" s="1006">
        <v>0</v>
      </c>
      <c r="D123" s="1006">
        <v>0</v>
      </c>
      <c r="E123" s="1007">
        <v>0</v>
      </c>
      <c r="F123" s="875" t="s">
        <v>1158</v>
      </c>
      <c r="K123" s="183"/>
      <c r="L123" s="184" t="s">
        <v>8</v>
      </c>
      <c r="M123" s="185"/>
      <c r="N123" s="185"/>
      <c r="O123" s="186"/>
      <c r="P123" s="360">
        <f t="shared" ref="P123:T138" si="40">P8+P62</f>
        <v>7281</v>
      </c>
      <c r="Q123" s="254">
        <f t="shared" si="40"/>
        <v>7281</v>
      </c>
      <c r="R123" s="254">
        <f t="shared" si="40"/>
        <v>0</v>
      </c>
      <c r="S123" s="329">
        <f t="shared" si="40"/>
        <v>0</v>
      </c>
      <c r="T123" s="361">
        <f t="shared" si="40"/>
        <v>0</v>
      </c>
      <c r="U123" s="190"/>
      <c r="V123" s="184" t="s">
        <v>8</v>
      </c>
      <c r="W123" s="185"/>
      <c r="X123" s="185"/>
      <c r="Y123" s="186"/>
      <c r="Z123" s="362">
        <f t="shared" ref="Z123:AC126" si="41">Z8</f>
        <v>0</v>
      </c>
      <c r="AA123" s="363">
        <f t="shared" si="41"/>
        <v>0</v>
      </c>
      <c r="AB123" s="549">
        <f t="shared" si="41"/>
        <v>0</v>
      </c>
      <c r="AC123" s="364">
        <f t="shared" si="41"/>
        <v>0</v>
      </c>
      <c r="AD123" s="371"/>
      <c r="AE123" s="183"/>
      <c r="AF123" s="184" t="s">
        <v>8</v>
      </c>
      <c r="AG123" s="185"/>
      <c r="AH123" s="185"/>
      <c r="AI123" s="360">
        <f t="shared" ref="AI123:AI176" si="42">Q123-Z123</f>
        <v>7281</v>
      </c>
      <c r="AJ123" s="254">
        <f>SUM(AJ124:AJ125)</f>
        <v>0</v>
      </c>
      <c r="AK123" s="365">
        <f>SUM(AK124:AK125)</f>
        <v>0</v>
      </c>
    </row>
    <row r="124" spans="1:38" ht="14.45" customHeight="1" x14ac:dyDescent="0.15">
      <c r="A124" s="1005">
        <v>0</v>
      </c>
      <c r="B124" s="1006">
        <v>0</v>
      </c>
      <c r="C124" s="1006">
        <v>0</v>
      </c>
      <c r="D124" s="1006">
        <v>0</v>
      </c>
      <c r="E124" s="1007">
        <v>0</v>
      </c>
      <c r="F124" s="875" t="s">
        <v>1159</v>
      </c>
      <c r="K124" s="194"/>
      <c r="L124" s="195"/>
      <c r="M124" s="196" t="s">
        <v>146</v>
      </c>
      <c r="N124" s="197"/>
      <c r="O124" s="198"/>
      <c r="P124" s="219">
        <f t="shared" si="40"/>
        <v>0</v>
      </c>
      <c r="Q124" s="220">
        <f t="shared" si="40"/>
        <v>0</v>
      </c>
      <c r="R124" s="220">
        <f t="shared" si="40"/>
        <v>0</v>
      </c>
      <c r="S124" s="221">
        <f t="shared" si="40"/>
        <v>0</v>
      </c>
      <c r="T124" s="270">
        <f t="shared" si="40"/>
        <v>0</v>
      </c>
      <c r="U124" s="202"/>
      <c r="V124" s="195"/>
      <c r="W124" s="196" t="s">
        <v>146</v>
      </c>
      <c r="X124" s="197"/>
      <c r="Y124" s="198"/>
      <c r="Z124" s="219">
        <f t="shared" si="41"/>
        <v>0</v>
      </c>
      <c r="AA124" s="220">
        <f t="shared" si="41"/>
        <v>0</v>
      </c>
      <c r="AB124" s="292">
        <f t="shared" si="41"/>
        <v>0</v>
      </c>
      <c r="AC124" s="366">
        <f t="shared" si="41"/>
        <v>0</v>
      </c>
      <c r="AD124" s="371"/>
      <c r="AE124" s="194"/>
      <c r="AF124" s="195"/>
      <c r="AG124" s="196" t="s">
        <v>146</v>
      </c>
      <c r="AH124" s="197"/>
      <c r="AI124" s="219">
        <f t="shared" si="42"/>
        <v>0</v>
      </c>
      <c r="AJ124" s="220">
        <f>IF($P124-$Z124=0,0,ROUND((R124-AA124)*$AI124/($P124-$Z124),0))</f>
        <v>0</v>
      </c>
      <c r="AK124" s="366">
        <f>IF(P124-Z124=0,0,ROUND((S124-AB124)*AI124/(P124-Z124),0))</f>
        <v>0</v>
      </c>
    </row>
    <row r="125" spans="1:38" ht="14.45" customHeight="1" x14ac:dyDescent="0.15">
      <c r="A125" s="1005">
        <v>0</v>
      </c>
      <c r="B125" s="1006">
        <v>0</v>
      </c>
      <c r="C125" s="1006">
        <v>0</v>
      </c>
      <c r="D125" s="1006">
        <v>0</v>
      </c>
      <c r="E125" s="1007">
        <v>0</v>
      </c>
      <c r="F125" s="875" t="s">
        <v>559</v>
      </c>
      <c r="K125" s="194"/>
      <c r="L125" s="195"/>
      <c r="M125" s="196" t="s">
        <v>13</v>
      </c>
      <c r="N125" s="167"/>
      <c r="O125" s="207"/>
      <c r="P125" s="219">
        <f t="shared" si="40"/>
        <v>7281</v>
      </c>
      <c r="Q125" s="220">
        <f t="shared" si="40"/>
        <v>7281</v>
      </c>
      <c r="R125" s="220">
        <f t="shared" si="40"/>
        <v>0</v>
      </c>
      <c r="S125" s="221">
        <f t="shared" si="40"/>
        <v>0</v>
      </c>
      <c r="T125" s="270">
        <f t="shared" si="40"/>
        <v>0</v>
      </c>
      <c r="U125" s="202"/>
      <c r="V125" s="195"/>
      <c r="W125" s="196" t="s">
        <v>13</v>
      </c>
      <c r="X125" s="167"/>
      <c r="Y125" s="207"/>
      <c r="Z125" s="219">
        <f t="shared" si="41"/>
        <v>0</v>
      </c>
      <c r="AA125" s="220">
        <f t="shared" si="41"/>
        <v>0</v>
      </c>
      <c r="AB125" s="292">
        <f t="shared" si="41"/>
        <v>0</v>
      </c>
      <c r="AC125" s="366">
        <f t="shared" si="41"/>
        <v>0</v>
      </c>
      <c r="AD125" s="371"/>
      <c r="AE125" s="194"/>
      <c r="AF125" s="195"/>
      <c r="AG125" s="196" t="s">
        <v>13</v>
      </c>
      <c r="AH125" s="167"/>
      <c r="AI125" s="219">
        <f t="shared" si="42"/>
        <v>7281</v>
      </c>
      <c r="AJ125" s="220">
        <f>IF($P125-$Z125=0,0,ROUND((R125-AA125)*$AI125/($P125-$Z125),0))</f>
        <v>0</v>
      </c>
      <c r="AK125" s="366">
        <f>IF(P125-Z125=0,0,ROUND((S125-AB125)*AI125/(P125-Z125),0))</f>
        <v>0</v>
      </c>
    </row>
    <row r="126" spans="1:38" ht="14.45" customHeight="1" x14ac:dyDescent="0.15">
      <c r="A126" s="1005">
        <v>0</v>
      </c>
      <c r="B126" s="1006">
        <v>0</v>
      </c>
      <c r="C126" s="1006">
        <v>0</v>
      </c>
      <c r="D126" s="1006">
        <v>0</v>
      </c>
      <c r="E126" s="1007">
        <v>0</v>
      </c>
      <c r="F126" s="875" t="s">
        <v>560</v>
      </c>
      <c r="K126" s="194" t="s">
        <v>4</v>
      </c>
      <c r="L126" s="173" t="s">
        <v>14</v>
      </c>
      <c r="M126" s="170"/>
      <c r="N126" s="170"/>
      <c r="O126" s="211"/>
      <c r="P126" s="219">
        <f t="shared" si="40"/>
        <v>4496</v>
      </c>
      <c r="Q126" s="220">
        <f t="shared" si="40"/>
        <v>4496</v>
      </c>
      <c r="R126" s="220">
        <f t="shared" si="40"/>
        <v>0</v>
      </c>
      <c r="S126" s="221">
        <f t="shared" si="40"/>
        <v>0</v>
      </c>
      <c r="T126" s="270">
        <f t="shared" si="40"/>
        <v>0</v>
      </c>
      <c r="U126" s="202"/>
      <c r="V126" s="173" t="s">
        <v>14</v>
      </c>
      <c r="W126" s="170"/>
      <c r="X126" s="170"/>
      <c r="Y126" s="211"/>
      <c r="Z126" s="219">
        <f t="shared" si="41"/>
        <v>0</v>
      </c>
      <c r="AA126" s="220">
        <f t="shared" si="41"/>
        <v>0</v>
      </c>
      <c r="AB126" s="292">
        <f t="shared" si="41"/>
        <v>0</v>
      </c>
      <c r="AC126" s="366">
        <f t="shared" si="41"/>
        <v>0</v>
      </c>
      <c r="AD126" s="371"/>
      <c r="AE126" s="194"/>
      <c r="AF126" s="173" t="s">
        <v>14</v>
      </c>
      <c r="AG126" s="170"/>
      <c r="AH126" s="170"/>
      <c r="AI126" s="219">
        <f t="shared" si="42"/>
        <v>4496</v>
      </c>
      <c r="AJ126" s="220">
        <f>SUM(AJ127:AJ128)</f>
        <v>0</v>
      </c>
      <c r="AK126" s="366">
        <f>SUM(AK127:AK128)</f>
        <v>0</v>
      </c>
    </row>
    <row r="127" spans="1:38" ht="14.45" customHeight="1" x14ac:dyDescent="0.15">
      <c r="A127" s="1005">
        <v>0</v>
      </c>
      <c r="B127" s="1006">
        <v>0</v>
      </c>
      <c r="C127" s="1006">
        <v>0</v>
      </c>
      <c r="D127" s="1006">
        <v>0</v>
      </c>
      <c r="E127" s="1007">
        <v>0</v>
      </c>
      <c r="F127" s="875" t="s">
        <v>561</v>
      </c>
      <c r="K127" s="194"/>
      <c r="L127" s="195"/>
      <c r="M127" s="196" t="s">
        <v>16</v>
      </c>
      <c r="N127" s="197"/>
      <c r="O127" s="198"/>
      <c r="P127" s="219">
        <f t="shared" si="40"/>
        <v>0</v>
      </c>
      <c r="Q127" s="220">
        <f t="shared" si="40"/>
        <v>0</v>
      </c>
      <c r="R127" s="220">
        <f t="shared" si="40"/>
        <v>0</v>
      </c>
      <c r="S127" s="221">
        <f t="shared" si="40"/>
        <v>0</v>
      </c>
      <c r="T127" s="270">
        <f t="shared" si="4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2"/>
        <v>0</v>
      </c>
      <c r="AJ127" s="220">
        <f>IF($P127-$Z127=0,0,ROUND((R127-AA127)*$AI127/($P127-$Z127),0))</f>
        <v>0</v>
      </c>
      <c r="AK127" s="366">
        <f>IF(P127-Z127=0,0,ROUND((S127-AB127)*AI127/(P127-Z127),0))</f>
        <v>0</v>
      </c>
    </row>
    <row r="128" spans="1:38" ht="14.45" customHeight="1" x14ac:dyDescent="0.15">
      <c r="A128" s="1005">
        <v>0</v>
      </c>
      <c r="B128" s="1006">
        <v>0</v>
      </c>
      <c r="C128" s="1006">
        <v>0</v>
      </c>
      <c r="D128" s="1006">
        <v>0</v>
      </c>
      <c r="E128" s="1007">
        <v>0</v>
      </c>
      <c r="F128" s="875" t="s">
        <v>1160</v>
      </c>
      <c r="K128" s="194"/>
      <c r="L128" s="216"/>
      <c r="M128" s="196" t="s">
        <v>13</v>
      </c>
      <c r="N128" s="217"/>
      <c r="O128" s="218"/>
      <c r="P128" s="219">
        <f t="shared" si="40"/>
        <v>4496</v>
      </c>
      <c r="Q128" s="220">
        <f t="shared" si="40"/>
        <v>4496</v>
      </c>
      <c r="R128" s="220">
        <f t="shared" si="40"/>
        <v>0</v>
      </c>
      <c r="S128" s="221">
        <f t="shared" si="40"/>
        <v>0</v>
      </c>
      <c r="T128" s="270">
        <f t="shared" si="4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2"/>
        <v>4496</v>
      </c>
      <c r="AJ128" s="220">
        <f>IF($P128-$Z128=0,0,ROUND((R128-AA128)*$AI128/($P128-$Z128),0))</f>
        <v>0</v>
      </c>
      <c r="AK128" s="366">
        <f>IF(P128-Z128=0,0,ROUND((S128-AB128)*AI128/(P128-Z128),0))</f>
        <v>0</v>
      </c>
    </row>
    <row r="129" spans="1:37" ht="14.45" customHeight="1" x14ac:dyDescent="0.15">
      <c r="A129" s="1005">
        <v>0</v>
      </c>
      <c r="B129" s="1006">
        <v>0</v>
      </c>
      <c r="C129" s="1006">
        <v>0</v>
      </c>
      <c r="D129" s="1006">
        <v>0</v>
      </c>
      <c r="E129" s="1007">
        <v>0</v>
      </c>
      <c r="F129" s="875" t="s">
        <v>562</v>
      </c>
      <c r="K129" s="194" t="s">
        <v>4</v>
      </c>
      <c r="L129" s="169"/>
      <c r="M129" s="195" t="s">
        <v>94</v>
      </c>
      <c r="N129" s="197"/>
      <c r="O129" s="198"/>
      <c r="P129" s="219">
        <f t="shared" si="40"/>
        <v>3619</v>
      </c>
      <c r="Q129" s="220">
        <f t="shared" si="40"/>
        <v>3619</v>
      </c>
      <c r="R129" s="220">
        <f t="shared" si="40"/>
        <v>724</v>
      </c>
      <c r="S129" s="221">
        <f t="shared" si="40"/>
        <v>0</v>
      </c>
      <c r="T129" s="270">
        <f t="shared" si="4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2"/>
        <v>3619</v>
      </c>
      <c r="AJ129" s="220">
        <f>SUM(AJ130:AJ132)</f>
        <v>724</v>
      </c>
      <c r="AK129" s="366">
        <f>SUM(AK130:AK132)</f>
        <v>0</v>
      </c>
    </row>
    <row r="130" spans="1:37" ht="14.45" customHeight="1" x14ac:dyDescent="0.15">
      <c r="A130" s="1005">
        <v>0</v>
      </c>
      <c r="B130" s="1006">
        <v>0</v>
      </c>
      <c r="C130" s="1006">
        <v>0</v>
      </c>
      <c r="D130" s="1006">
        <v>0</v>
      </c>
      <c r="E130" s="1007">
        <v>0</v>
      </c>
      <c r="F130" s="875" t="s">
        <v>565</v>
      </c>
      <c r="K130" s="194"/>
      <c r="L130" s="176" t="s">
        <v>102</v>
      </c>
      <c r="M130" s="195"/>
      <c r="N130" s="196" t="s">
        <v>148</v>
      </c>
      <c r="O130" s="198"/>
      <c r="P130" s="219">
        <f t="shared" si="40"/>
        <v>0</v>
      </c>
      <c r="Q130" s="220">
        <f t="shared" si="40"/>
        <v>0</v>
      </c>
      <c r="R130" s="220">
        <f t="shared" si="40"/>
        <v>0</v>
      </c>
      <c r="S130" s="221">
        <f t="shared" si="40"/>
        <v>0</v>
      </c>
      <c r="T130" s="270">
        <f t="shared" si="40"/>
        <v>0</v>
      </c>
      <c r="U130" s="202"/>
      <c r="V130" s="176" t="s">
        <v>102</v>
      </c>
      <c r="W130" s="195"/>
      <c r="X130" s="196" t="s">
        <v>148</v>
      </c>
      <c r="Y130" s="198" t="s">
        <v>156</v>
      </c>
      <c r="Z130" s="219">
        <f t="shared" ref="Z130:AC132" si="43">IF(ISERROR(Z$129*(Q130/Q$129)),0,ROUND(Z$129*(Q130/Q$129),0))</f>
        <v>0</v>
      </c>
      <c r="AA130" s="220">
        <f t="shared" si="43"/>
        <v>0</v>
      </c>
      <c r="AB130" s="292">
        <f t="shared" si="43"/>
        <v>0</v>
      </c>
      <c r="AC130" s="366">
        <f t="shared" si="43"/>
        <v>0</v>
      </c>
      <c r="AD130" s="371"/>
      <c r="AE130" s="194"/>
      <c r="AF130" s="176" t="s">
        <v>102</v>
      </c>
      <c r="AG130" s="195"/>
      <c r="AH130" s="196" t="s">
        <v>148</v>
      </c>
      <c r="AI130" s="219">
        <f t="shared" si="42"/>
        <v>0</v>
      </c>
      <c r="AJ130" s="220">
        <f t="shared" ref="AJ130:AJ143" si="44">IF($P130-$Z130=0,0,ROUND((R130-AA130)*$AI130/($P130-$Z130),0))</f>
        <v>0</v>
      </c>
      <c r="AK130" s="366">
        <f t="shared" ref="AK130:AK143" si="45">IF(P130-Z130=0,0,ROUND((S130-AB130)*AI130/(P130-Z130),0))</f>
        <v>0</v>
      </c>
    </row>
    <row r="131" spans="1:37" ht="14.45" customHeight="1" x14ac:dyDescent="0.15">
      <c r="A131" s="1005">
        <v>0</v>
      </c>
      <c r="B131" s="1006">
        <v>0</v>
      </c>
      <c r="C131" s="1006">
        <v>0</v>
      </c>
      <c r="D131" s="1006">
        <v>0</v>
      </c>
      <c r="E131" s="1007">
        <v>0</v>
      </c>
      <c r="F131" s="875" t="s">
        <v>567</v>
      </c>
      <c r="K131" s="194"/>
      <c r="L131" s="176" t="s">
        <v>103</v>
      </c>
      <c r="M131" s="176"/>
      <c r="N131" s="196" t="s">
        <v>96</v>
      </c>
      <c r="O131" s="198"/>
      <c r="P131" s="219">
        <f t="shared" si="40"/>
        <v>0</v>
      </c>
      <c r="Q131" s="220">
        <f t="shared" si="40"/>
        <v>0</v>
      </c>
      <c r="R131" s="220">
        <f t="shared" si="40"/>
        <v>0</v>
      </c>
      <c r="S131" s="221">
        <f t="shared" si="40"/>
        <v>0</v>
      </c>
      <c r="T131" s="270">
        <f t="shared" si="40"/>
        <v>0</v>
      </c>
      <c r="U131" s="202"/>
      <c r="V131" s="176" t="s">
        <v>103</v>
      </c>
      <c r="W131" s="176"/>
      <c r="X131" s="196" t="s">
        <v>96</v>
      </c>
      <c r="Y131" s="198" t="s">
        <v>156</v>
      </c>
      <c r="Z131" s="219">
        <f t="shared" si="43"/>
        <v>0</v>
      </c>
      <c r="AA131" s="220">
        <f t="shared" si="43"/>
        <v>0</v>
      </c>
      <c r="AB131" s="292">
        <f t="shared" si="43"/>
        <v>0</v>
      </c>
      <c r="AC131" s="366">
        <f t="shared" si="43"/>
        <v>0</v>
      </c>
      <c r="AD131" s="371"/>
      <c r="AE131" s="194"/>
      <c r="AF131" s="176" t="s">
        <v>103</v>
      </c>
      <c r="AG131" s="176"/>
      <c r="AH131" s="196" t="s">
        <v>96</v>
      </c>
      <c r="AI131" s="219">
        <f t="shared" si="42"/>
        <v>0</v>
      </c>
      <c r="AJ131" s="220">
        <f t="shared" si="44"/>
        <v>0</v>
      </c>
      <c r="AK131" s="366">
        <f t="shared" si="45"/>
        <v>0</v>
      </c>
    </row>
    <row r="132" spans="1:37" ht="14.45" customHeight="1" x14ac:dyDescent="0.15">
      <c r="A132" s="1005">
        <v>0</v>
      </c>
      <c r="B132" s="1006">
        <v>0</v>
      </c>
      <c r="C132" s="1006">
        <v>0</v>
      </c>
      <c r="D132" s="1006">
        <v>0</v>
      </c>
      <c r="E132" s="1007">
        <v>0</v>
      </c>
      <c r="F132" s="875" t="s">
        <v>569</v>
      </c>
      <c r="K132" s="194"/>
      <c r="L132" s="176" t="s">
        <v>41</v>
      </c>
      <c r="M132" s="216"/>
      <c r="N132" s="196" t="s">
        <v>13</v>
      </c>
      <c r="O132" s="198"/>
      <c r="P132" s="219">
        <f t="shared" si="40"/>
        <v>3619</v>
      </c>
      <c r="Q132" s="220">
        <f t="shared" si="40"/>
        <v>3619</v>
      </c>
      <c r="R132" s="220">
        <f t="shared" si="40"/>
        <v>724</v>
      </c>
      <c r="S132" s="221">
        <f t="shared" si="40"/>
        <v>0</v>
      </c>
      <c r="T132" s="270">
        <f t="shared" si="40"/>
        <v>0</v>
      </c>
      <c r="U132" s="202"/>
      <c r="V132" s="176" t="s">
        <v>41</v>
      </c>
      <c r="W132" s="216"/>
      <c r="X132" s="196" t="s">
        <v>13</v>
      </c>
      <c r="Y132" s="198" t="s">
        <v>156</v>
      </c>
      <c r="Z132" s="241">
        <f t="shared" si="43"/>
        <v>0</v>
      </c>
      <c r="AA132" s="277">
        <f t="shared" si="43"/>
        <v>0</v>
      </c>
      <c r="AB132" s="567">
        <f t="shared" si="43"/>
        <v>0</v>
      </c>
      <c r="AC132" s="487">
        <f t="shared" si="43"/>
        <v>0</v>
      </c>
      <c r="AD132" s="371"/>
      <c r="AE132" s="194"/>
      <c r="AF132" s="176" t="s">
        <v>41</v>
      </c>
      <c r="AG132" s="216"/>
      <c r="AH132" s="196" t="s">
        <v>13</v>
      </c>
      <c r="AI132" s="219">
        <f t="shared" si="42"/>
        <v>3619</v>
      </c>
      <c r="AJ132" s="220">
        <f t="shared" si="44"/>
        <v>724</v>
      </c>
      <c r="AK132" s="366">
        <f t="shared" si="45"/>
        <v>0</v>
      </c>
    </row>
    <row r="133" spans="1:37" ht="14.45" customHeight="1" x14ac:dyDescent="0.15">
      <c r="A133" s="1005">
        <v>0</v>
      </c>
      <c r="B133" s="1006">
        <v>0</v>
      </c>
      <c r="C133" s="1006">
        <v>0</v>
      </c>
      <c r="D133" s="1006">
        <v>0</v>
      </c>
      <c r="E133" s="1007">
        <v>0</v>
      </c>
      <c r="F133" s="875" t="s">
        <v>570</v>
      </c>
      <c r="K133" s="194"/>
      <c r="L133" s="176"/>
      <c r="M133" s="196" t="s">
        <v>95</v>
      </c>
      <c r="N133" s="197"/>
      <c r="O133" s="198"/>
      <c r="P133" s="219">
        <f t="shared" si="40"/>
        <v>0</v>
      </c>
      <c r="Q133" s="220">
        <f t="shared" si="40"/>
        <v>0</v>
      </c>
      <c r="R133" s="220">
        <f t="shared" si="40"/>
        <v>0</v>
      </c>
      <c r="S133" s="221">
        <f t="shared" si="40"/>
        <v>0</v>
      </c>
      <c r="T133" s="270">
        <f t="shared" si="40"/>
        <v>0</v>
      </c>
      <c r="U133" s="202"/>
      <c r="V133" s="176"/>
      <c r="W133" s="196" t="s">
        <v>95</v>
      </c>
      <c r="X133" s="197"/>
      <c r="Y133" s="198" t="s">
        <v>156</v>
      </c>
      <c r="Z133" s="219">
        <f t="shared" ref="Z133:AB134" si="46">IF(ISERROR(Z$19*(Q133/(Q$133+Q$134))),0,ROUND(Z$19*(Q133/(Q$133+Q$134)),0))</f>
        <v>0</v>
      </c>
      <c r="AA133" s="220">
        <f t="shared" si="46"/>
        <v>0</v>
      </c>
      <c r="AB133" s="292">
        <f t="shared" si="46"/>
        <v>0</v>
      </c>
      <c r="AC133" s="366">
        <f>IF(ISERROR((AC$19)*(T133/(T$133+T$134))),0,ROUND((AC$19)*(T133/(T$133+T$134)),0))</f>
        <v>0</v>
      </c>
      <c r="AD133" s="371"/>
      <c r="AE133" s="194"/>
      <c r="AF133" s="176"/>
      <c r="AG133" s="196" t="s">
        <v>95</v>
      </c>
      <c r="AH133" s="197"/>
      <c r="AI133" s="219">
        <f t="shared" si="42"/>
        <v>0</v>
      </c>
      <c r="AJ133" s="220">
        <f t="shared" si="44"/>
        <v>0</v>
      </c>
      <c r="AK133" s="366">
        <f t="shared" si="45"/>
        <v>0</v>
      </c>
    </row>
    <row r="134" spans="1:37" ht="14.45" customHeight="1" x14ac:dyDescent="0.15">
      <c r="A134" s="1005">
        <v>0</v>
      </c>
      <c r="B134" s="1006">
        <v>0</v>
      </c>
      <c r="C134" s="1006">
        <v>0</v>
      </c>
      <c r="D134" s="1006">
        <v>0</v>
      </c>
      <c r="E134" s="1007">
        <v>0</v>
      </c>
      <c r="F134" s="875" t="s">
        <v>572</v>
      </c>
      <c r="K134" s="194"/>
      <c r="L134" s="216"/>
      <c r="M134" s="196" t="s">
        <v>13</v>
      </c>
      <c r="N134" s="197"/>
      <c r="O134" s="198"/>
      <c r="P134" s="219">
        <f t="shared" si="40"/>
        <v>0</v>
      </c>
      <c r="Q134" s="220">
        <f t="shared" si="40"/>
        <v>0</v>
      </c>
      <c r="R134" s="220">
        <f t="shared" si="40"/>
        <v>0</v>
      </c>
      <c r="S134" s="221">
        <f t="shared" si="40"/>
        <v>0</v>
      </c>
      <c r="T134" s="270">
        <f t="shared" si="40"/>
        <v>0</v>
      </c>
      <c r="U134" s="202"/>
      <c r="V134" s="216"/>
      <c r="W134" s="196" t="s">
        <v>13</v>
      </c>
      <c r="X134" s="197"/>
      <c r="Y134" s="198" t="s">
        <v>156</v>
      </c>
      <c r="Z134" s="219">
        <f t="shared" si="46"/>
        <v>0</v>
      </c>
      <c r="AA134" s="220">
        <f t="shared" si="46"/>
        <v>0</v>
      </c>
      <c r="AB134" s="292">
        <f t="shared" si="46"/>
        <v>0</v>
      </c>
      <c r="AC134" s="366">
        <f>IF(ISERROR((AC$19)*(T134/(T$133+T$134))),0,ROUND((AC$19)*(T134/(T$133+T$134)),0))</f>
        <v>0</v>
      </c>
      <c r="AD134" s="371"/>
      <c r="AE134" s="194"/>
      <c r="AF134" s="216"/>
      <c r="AG134" s="196" t="s">
        <v>13</v>
      </c>
      <c r="AH134" s="197"/>
      <c r="AI134" s="219">
        <f t="shared" si="42"/>
        <v>0</v>
      </c>
      <c r="AJ134" s="220">
        <f t="shared" si="44"/>
        <v>0</v>
      </c>
      <c r="AK134" s="366">
        <f t="shared" si="45"/>
        <v>0</v>
      </c>
    </row>
    <row r="135" spans="1:37" ht="14.45" customHeight="1" x14ac:dyDescent="0.15">
      <c r="A135" s="1005">
        <v>0</v>
      </c>
      <c r="B135" s="1006">
        <v>0</v>
      </c>
      <c r="C135" s="1006">
        <v>0</v>
      </c>
      <c r="D135" s="1006">
        <v>0</v>
      </c>
      <c r="E135" s="1007">
        <v>0</v>
      </c>
      <c r="F135" s="875" t="s">
        <v>573</v>
      </c>
      <c r="K135" s="194"/>
      <c r="L135" s="196" t="s">
        <v>19</v>
      </c>
      <c r="M135" s="197"/>
      <c r="N135" s="197"/>
      <c r="O135" s="198"/>
      <c r="P135" s="219">
        <f t="shared" si="40"/>
        <v>0</v>
      </c>
      <c r="Q135" s="220">
        <f t="shared" si="40"/>
        <v>0</v>
      </c>
      <c r="R135" s="220">
        <f t="shared" si="40"/>
        <v>0</v>
      </c>
      <c r="S135" s="221">
        <f t="shared" si="40"/>
        <v>0</v>
      </c>
      <c r="T135" s="270">
        <f t="shared" si="4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2"/>
        <v>0</v>
      </c>
      <c r="AJ135" s="220">
        <f t="shared" si="44"/>
        <v>0</v>
      </c>
      <c r="AK135" s="366">
        <f t="shared" si="45"/>
        <v>0</v>
      </c>
    </row>
    <row r="136" spans="1:37" ht="14.45" customHeight="1" x14ac:dyDescent="0.15">
      <c r="A136" s="1005">
        <v>53371</v>
      </c>
      <c r="B136" s="1006">
        <v>0</v>
      </c>
      <c r="C136" s="1006">
        <v>0</v>
      </c>
      <c r="D136" s="1006">
        <v>0</v>
      </c>
      <c r="E136" s="1007">
        <v>0</v>
      </c>
      <c r="F136" s="875" t="s">
        <v>460</v>
      </c>
      <c r="K136" s="194"/>
      <c r="L136" s="195"/>
      <c r="M136" s="196" t="s">
        <v>22</v>
      </c>
      <c r="N136" s="197"/>
      <c r="O136" s="198"/>
      <c r="P136" s="219">
        <f t="shared" si="40"/>
        <v>0</v>
      </c>
      <c r="Q136" s="220">
        <f t="shared" si="40"/>
        <v>0</v>
      </c>
      <c r="R136" s="220">
        <f t="shared" si="40"/>
        <v>0</v>
      </c>
      <c r="S136" s="221">
        <f t="shared" si="40"/>
        <v>0</v>
      </c>
      <c r="T136" s="270">
        <f t="shared" si="40"/>
        <v>0</v>
      </c>
      <c r="U136" s="202" t="s">
        <v>86</v>
      </c>
      <c r="V136" s="195"/>
      <c r="W136" s="196" t="s">
        <v>22</v>
      </c>
      <c r="X136" s="197"/>
      <c r="Y136" s="198" t="s">
        <v>156</v>
      </c>
      <c r="Z136" s="219">
        <f t="shared" ref="Z136:AB139" si="47">IF(ISERROR(Z$28*(Q136/(Q$136+Q$137+Q$138+Q$139+Q$141+Q$142+Q$143))),0,ROUND(Z$28*(Q136/(Q$136+Q$137+Q$138+Q$139+Q$141+Q$142+Q$143)),0))</f>
        <v>0</v>
      </c>
      <c r="AA136" s="220">
        <f t="shared" si="47"/>
        <v>0</v>
      </c>
      <c r="AB136" s="292">
        <f t="shared" si="47"/>
        <v>0</v>
      </c>
      <c r="AC136" s="366">
        <f>IF(ISERROR((AC$28)*(T136/(T$136+T$137+T$138+T$139+T$141+T$142+T$143))),0,ROUND((AC$28)*(T136/(T$136+T$137+T$138+T$139+T$141+T$142+T$143)),0))</f>
        <v>0</v>
      </c>
      <c r="AD136" s="371"/>
      <c r="AE136" s="194"/>
      <c r="AF136" s="195"/>
      <c r="AG136" s="196" t="s">
        <v>22</v>
      </c>
      <c r="AH136" s="197"/>
      <c r="AI136" s="219">
        <f t="shared" si="42"/>
        <v>0</v>
      </c>
      <c r="AJ136" s="220">
        <f t="shared" si="44"/>
        <v>0</v>
      </c>
      <c r="AK136" s="366">
        <f t="shared" si="45"/>
        <v>0</v>
      </c>
    </row>
    <row r="137" spans="1:37" ht="14.45" customHeight="1" x14ac:dyDescent="0.15">
      <c r="A137" s="1005">
        <v>0</v>
      </c>
      <c r="B137" s="1006">
        <v>0</v>
      </c>
      <c r="C137" s="1006">
        <v>0</v>
      </c>
      <c r="D137" s="1006">
        <v>0</v>
      </c>
      <c r="E137" s="1007">
        <v>0</v>
      </c>
      <c r="F137" s="875" t="s">
        <v>575</v>
      </c>
      <c r="K137" s="194"/>
      <c r="L137" s="195" t="s">
        <v>25</v>
      </c>
      <c r="M137" s="196" t="s">
        <v>26</v>
      </c>
      <c r="N137" s="197"/>
      <c r="O137" s="198"/>
      <c r="P137" s="219">
        <f t="shared" si="40"/>
        <v>0</v>
      </c>
      <c r="Q137" s="220">
        <f t="shared" si="40"/>
        <v>0</v>
      </c>
      <c r="R137" s="220">
        <f t="shared" si="40"/>
        <v>0</v>
      </c>
      <c r="S137" s="221">
        <f t="shared" si="40"/>
        <v>0</v>
      </c>
      <c r="T137" s="270">
        <f t="shared" si="40"/>
        <v>0</v>
      </c>
      <c r="U137" s="202"/>
      <c r="V137" s="195" t="s">
        <v>25</v>
      </c>
      <c r="W137" s="196" t="s">
        <v>26</v>
      </c>
      <c r="X137" s="197"/>
      <c r="Y137" s="198" t="s">
        <v>156</v>
      </c>
      <c r="Z137" s="219">
        <f t="shared" si="47"/>
        <v>0</v>
      </c>
      <c r="AA137" s="220">
        <f t="shared" si="47"/>
        <v>0</v>
      </c>
      <c r="AB137" s="292">
        <f t="shared" si="47"/>
        <v>0</v>
      </c>
      <c r="AC137" s="366">
        <f>IF(ISERROR((AC$28)*(T137/(T$136+T$137+T$138+T$139+T$141+T$142+T$143))),0,ROUND((AC$28)*(T137/(T$136+T$137+T$138+T$139+T$141+T$142+T$143)),0))</f>
        <v>0</v>
      </c>
      <c r="AD137" s="371"/>
      <c r="AE137" s="194"/>
      <c r="AF137" s="195" t="s">
        <v>25</v>
      </c>
      <c r="AG137" s="196" t="s">
        <v>26</v>
      </c>
      <c r="AH137" s="197"/>
      <c r="AI137" s="219">
        <f t="shared" si="42"/>
        <v>0</v>
      </c>
      <c r="AJ137" s="220">
        <f t="shared" si="44"/>
        <v>0</v>
      </c>
      <c r="AK137" s="366">
        <f t="shared" si="45"/>
        <v>0</v>
      </c>
    </row>
    <row r="138" spans="1:37" ht="14.45" customHeight="1" x14ac:dyDescent="0.15">
      <c r="A138" s="1005">
        <v>0</v>
      </c>
      <c r="B138" s="1006">
        <v>0</v>
      </c>
      <c r="C138" s="1006">
        <v>0</v>
      </c>
      <c r="D138" s="1006">
        <v>0</v>
      </c>
      <c r="E138" s="1007">
        <v>0</v>
      </c>
      <c r="F138" s="875" t="s">
        <v>576</v>
      </c>
      <c r="K138" s="194"/>
      <c r="L138" s="195" t="s">
        <v>28</v>
      </c>
      <c r="M138" s="196" t="s">
        <v>29</v>
      </c>
      <c r="N138" s="197"/>
      <c r="O138" s="198"/>
      <c r="P138" s="219">
        <f t="shared" si="40"/>
        <v>0</v>
      </c>
      <c r="Q138" s="220">
        <f t="shared" si="40"/>
        <v>0</v>
      </c>
      <c r="R138" s="220">
        <f t="shared" si="40"/>
        <v>0</v>
      </c>
      <c r="S138" s="221">
        <f t="shared" si="40"/>
        <v>0</v>
      </c>
      <c r="T138" s="270">
        <f t="shared" si="40"/>
        <v>0</v>
      </c>
      <c r="U138" s="202"/>
      <c r="V138" s="195" t="s">
        <v>28</v>
      </c>
      <c r="W138" s="196" t="s">
        <v>29</v>
      </c>
      <c r="X138" s="197"/>
      <c r="Y138" s="198" t="s">
        <v>156</v>
      </c>
      <c r="Z138" s="219">
        <f t="shared" si="47"/>
        <v>0</v>
      </c>
      <c r="AA138" s="220">
        <f t="shared" si="47"/>
        <v>0</v>
      </c>
      <c r="AB138" s="292">
        <f t="shared" si="47"/>
        <v>0</v>
      </c>
      <c r="AC138" s="366">
        <f>IF(ISERROR((AC$28)*(T138/(T$136+T$137+T$138+T$139+T$141+T$142+T$143))),0,ROUND((AC$28)*(T138/(T$136+T$137+T$138+T$139+T$141+T$142+T$143)),0))</f>
        <v>0</v>
      </c>
      <c r="AD138" s="371"/>
      <c r="AE138" s="194"/>
      <c r="AF138" s="195" t="s">
        <v>28</v>
      </c>
      <c r="AG138" s="196" t="s">
        <v>29</v>
      </c>
      <c r="AH138" s="197"/>
      <c r="AI138" s="219">
        <f t="shared" si="42"/>
        <v>0</v>
      </c>
      <c r="AJ138" s="220">
        <f t="shared" si="44"/>
        <v>0</v>
      </c>
      <c r="AK138" s="366">
        <f t="shared" si="45"/>
        <v>0</v>
      </c>
    </row>
    <row r="139" spans="1:37" ht="14.45" customHeight="1" x14ac:dyDescent="0.15">
      <c r="A139" s="1005">
        <v>0</v>
      </c>
      <c r="B139" s="1006">
        <v>0</v>
      </c>
      <c r="C139" s="1006">
        <v>0</v>
      </c>
      <c r="D139" s="1006">
        <v>0</v>
      </c>
      <c r="E139" s="1007">
        <v>0</v>
      </c>
      <c r="F139" s="875" t="s">
        <v>577</v>
      </c>
      <c r="K139" s="194"/>
      <c r="L139" s="195" t="s">
        <v>31</v>
      </c>
      <c r="M139" s="196" t="s">
        <v>32</v>
      </c>
      <c r="N139" s="197"/>
      <c r="O139" s="198"/>
      <c r="P139" s="219">
        <f t="shared" ref="P139:T154" si="48">P24+P78</f>
        <v>0</v>
      </c>
      <c r="Q139" s="220">
        <f t="shared" si="48"/>
        <v>0</v>
      </c>
      <c r="R139" s="220">
        <f t="shared" si="48"/>
        <v>0</v>
      </c>
      <c r="S139" s="221">
        <f t="shared" si="48"/>
        <v>0</v>
      </c>
      <c r="T139" s="270">
        <f t="shared" si="48"/>
        <v>0</v>
      </c>
      <c r="U139" s="202"/>
      <c r="V139" s="195" t="s">
        <v>31</v>
      </c>
      <c r="W139" s="196" t="s">
        <v>32</v>
      </c>
      <c r="X139" s="197"/>
      <c r="Y139" s="198" t="s">
        <v>156</v>
      </c>
      <c r="Z139" s="219">
        <f t="shared" si="47"/>
        <v>0</v>
      </c>
      <c r="AA139" s="220">
        <f t="shared" si="47"/>
        <v>0</v>
      </c>
      <c r="AB139" s="292">
        <f t="shared" si="47"/>
        <v>0</v>
      </c>
      <c r="AC139" s="366">
        <f>IF(ISERROR((AC$28)*(T139/(T$136+T$137+T$138+T$139+T$141+T$142+T$143))),0,ROUND((AC$28)*(T139/(T$136+T$137+T$138+T$139+T$141+T$142+T$143)),0))</f>
        <v>0</v>
      </c>
      <c r="AD139" s="371"/>
      <c r="AE139" s="194"/>
      <c r="AF139" s="195" t="s">
        <v>31</v>
      </c>
      <c r="AG139" s="196" t="s">
        <v>32</v>
      </c>
      <c r="AH139" s="197"/>
      <c r="AI139" s="219">
        <f t="shared" si="42"/>
        <v>0</v>
      </c>
      <c r="AJ139" s="220">
        <f t="shared" si="44"/>
        <v>0</v>
      </c>
      <c r="AK139" s="366">
        <f t="shared" si="45"/>
        <v>0</v>
      </c>
    </row>
    <row r="140" spans="1:37" ht="14.45" customHeight="1" x14ac:dyDescent="0.15">
      <c r="A140" s="1005">
        <v>0</v>
      </c>
      <c r="B140" s="1006">
        <v>0</v>
      </c>
      <c r="C140" s="1006">
        <v>0</v>
      </c>
      <c r="D140" s="1006">
        <v>0</v>
      </c>
      <c r="E140" s="1007">
        <v>0</v>
      </c>
      <c r="F140" s="875" t="s">
        <v>1161</v>
      </c>
      <c r="K140" s="194"/>
      <c r="L140" s="195" t="s">
        <v>35</v>
      </c>
      <c r="M140" s="196" t="s">
        <v>36</v>
      </c>
      <c r="N140" s="197"/>
      <c r="O140" s="198"/>
      <c r="P140" s="219">
        <f t="shared" si="48"/>
        <v>0</v>
      </c>
      <c r="Q140" s="220">
        <f t="shared" si="48"/>
        <v>0</v>
      </c>
      <c r="R140" s="220">
        <f t="shared" si="48"/>
        <v>0</v>
      </c>
      <c r="S140" s="221">
        <f t="shared" si="48"/>
        <v>0</v>
      </c>
      <c r="T140" s="270">
        <f t="shared" si="4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2"/>
        <v>0</v>
      </c>
      <c r="AJ140" s="220">
        <f t="shared" si="44"/>
        <v>0</v>
      </c>
      <c r="AK140" s="366">
        <f t="shared" si="45"/>
        <v>0</v>
      </c>
    </row>
    <row r="141" spans="1:37" ht="14.45" customHeight="1" x14ac:dyDescent="0.15">
      <c r="A141" s="1005">
        <v>0</v>
      </c>
      <c r="B141" s="1006">
        <v>0</v>
      </c>
      <c r="C141" s="1006">
        <v>0</v>
      </c>
      <c r="D141" s="1006">
        <v>0</v>
      </c>
      <c r="E141" s="1007">
        <v>0</v>
      </c>
      <c r="F141" s="875" t="s">
        <v>578</v>
      </c>
      <c r="K141" s="194"/>
      <c r="L141" s="195" t="s">
        <v>38</v>
      </c>
      <c r="M141" s="196" t="s">
        <v>149</v>
      </c>
      <c r="N141" s="197"/>
      <c r="O141" s="198"/>
      <c r="P141" s="219">
        <f t="shared" si="48"/>
        <v>3808</v>
      </c>
      <c r="Q141" s="220">
        <f t="shared" si="48"/>
        <v>3808</v>
      </c>
      <c r="R141" s="220">
        <f t="shared" si="48"/>
        <v>0</v>
      </c>
      <c r="S141" s="221">
        <f t="shared" si="48"/>
        <v>0</v>
      </c>
      <c r="T141" s="270">
        <f t="shared" si="48"/>
        <v>0</v>
      </c>
      <c r="U141" s="202"/>
      <c r="V141" s="195" t="s">
        <v>38</v>
      </c>
      <c r="W141" s="196" t="s">
        <v>149</v>
      </c>
      <c r="X141" s="197"/>
      <c r="Y141" s="198" t="s">
        <v>156</v>
      </c>
      <c r="Z141" s="219">
        <f t="shared" ref="Z141:AB143" si="49">IF(ISERROR(Z$28*(Q141/(Q$136+Q$137+Q$138+Q$139+Q$141+Q$142+Q$143))),0,ROUND(Z$28*(Q141/(Q$136+Q$137+Q$138+Q$139+Q$141+Q$142+Q$143)),0))</f>
        <v>0</v>
      </c>
      <c r="AA141" s="220">
        <f t="shared" si="49"/>
        <v>0</v>
      </c>
      <c r="AB141" s="292">
        <f t="shared" si="49"/>
        <v>0</v>
      </c>
      <c r="AC141" s="366">
        <f>IF(ISERROR((AC$28)*(T141/(T$136+T$137+T$138+T$139+T$141+T$142+T$143))),0,ROUND((AC$28)*(T141/(T$136+T$137+T$138+T$139+T$141+T$142+T$143)),0))</f>
        <v>0</v>
      </c>
      <c r="AD141" s="371"/>
      <c r="AE141" s="194"/>
      <c r="AF141" s="195" t="s">
        <v>38</v>
      </c>
      <c r="AG141" s="196" t="s">
        <v>149</v>
      </c>
      <c r="AH141" s="197"/>
      <c r="AI141" s="219">
        <f t="shared" si="42"/>
        <v>3808</v>
      </c>
      <c r="AJ141" s="220">
        <f t="shared" si="44"/>
        <v>0</v>
      </c>
      <c r="AK141" s="366">
        <f t="shared" si="45"/>
        <v>0</v>
      </c>
    </row>
    <row r="142" spans="1:37" ht="14.45" customHeight="1" x14ac:dyDescent="0.15">
      <c r="A142" s="1005">
        <v>0</v>
      </c>
      <c r="B142" s="1006">
        <v>0</v>
      </c>
      <c r="C142" s="1006">
        <v>0</v>
      </c>
      <c r="D142" s="1006">
        <v>0</v>
      </c>
      <c r="E142" s="1007">
        <v>0</v>
      </c>
      <c r="F142" s="875" t="s">
        <v>580</v>
      </c>
      <c r="K142" s="194"/>
      <c r="L142" s="195" t="s">
        <v>41</v>
      </c>
      <c r="M142" s="196" t="s">
        <v>42</v>
      </c>
      <c r="N142" s="197"/>
      <c r="O142" s="198"/>
      <c r="P142" s="219">
        <f t="shared" si="48"/>
        <v>0</v>
      </c>
      <c r="Q142" s="220">
        <f t="shared" si="48"/>
        <v>0</v>
      </c>
      <c r="R142" s="220">
        <f t="shared" si="48"/>
        <v>0</v>
      </c>
      <c r="S142" s="221">
        <f t="shared" si="48"/>
        <v>0</v>
      </c>
      <c r="T142" s="270">
        <f t="shared" si="48"/>
        <v>0</v>
      </c>
      <c r="U142" s="202"/>
      <c r="V142" s="195" t="s">
        <v>41</v>
      </c>
      <c r="W142" s="196" t="s">
        <v>42</v>
      </c>
      <c r="X142" s="197"/>
      <c r="Y142" s="198" t="s">
        <v>156</v>
      </c>
      <c r="Z142" s="219">
        <f t="shared" si="49"/>
        <v>0</v>
      </c>
      <c r="AA142" s="220">
        <f t="shared" si="49"/>
        <v>0</v>
      </c>
      <c r="AB142" s="292">
        <f t="shared" si="49"/>
        <v>0</v>
      </c>
      <c r="AC142" s="366">
        <f>IF(ISERROR((AC$28)*(T142/(T$136+T$137+T$138+T$139+T$141+T$142+T$143))),0,ROUND((AC$28)*(T142/(T$136+T$137+T$138+T$139+T$141+T$142+T$143)),0))</f>
        <v>0</v>
      </c>
      <c r="AD142" s="371"/>
      <c r="AE142" s="194" t="s">
        <v>157</v>
      </c>
      <c r="AF142" s="195" t="s">
        <v>41</v>
      </c>
      <c r="AG142" s="196" t="s">
        <v>42</v>
      </c>
      <c r="AH142" s="197"/>
      <c r="AI142" s="219">
        <f t="shared" si="42"/>
        <v>0</v>
      </c>
      <c r="AJ142" s="220">
        <f t="shared" si="44"/>
        <v>0</v>
      </c>
      <c r="AK142" s="366">
        <f t="shared" si="45"/>
        <v>0</v>
      </c>
    </row>
    <row r="143" spans="1:37" ht="14.45" customHeight="1" x14ac:dyDescent="0.15">
      <c r="A143" s="1005">
        <v>0</v>
      </c>
      <c r="B143" s="1006">
        <v>0</v>
      </c>
      <c r="C143" s="1006">
        <v>0</v>
      </c>
      <c r="D143" s="1006">
        <v>0</v>
      </c>
      <c r="E143" s="1007">
        <v>0</v>
      </c>
      <c r="F143" s="875" t="s">
        <v>582</v>
      </c>
      <c r="K143" s="194"/>
      <c r="L143" s="216"/>
      <c r="M143" s="196" t="s">
        <v>13</v>
      </c>
      <c r="N143" s="197"/>
      <c r="O143" s="198"/>
      <c r="P143" s="219">
        <f t="shared" si="48"/>
        <v>3054</v>
      </c>
      <c r="Q143" s="220">
        <f t="shared" si="48"/>
        <v>3054</v>
      </c>
      <c r="R143" s="220">
        <f t="shared" si="48"/>
        <v>0</v>
      </c>
      <c r="S143" s="221">
        <f t="shared" si="48"/>
        <v>0</v>
      </c>
      <c r="T143" s="270">
        <f t="shared" si="48"/>
        <v>0</v>
      </c>
      <c r="U143" s="202"/>
      <c r="V143" s="216"/>
      <c r="W143" s="196" t="s">
        <v>13</v>
      </c>
      <c r="X143" s="197"/>
      <c r="Y143" s="198" t="s">
        <v>156</v>
      </c>
      <c r="Z143" s="219">
        <f t="shared" si="49"/>
        <v>0</v>
      </c>
      <c r="AA143" s="220">
        <f t="shared" si="49"/>
        <v>0</v>
      </c>
      <c r="AB143" s="292">
        <f t="shared" si="49"/>
        <v>0</v>
      </c>
      <c r="AC143" s="366">
        <f>IF(ISERROR((AC$28)*(T143/(T$136+T$137+T$138+T$139+T$141+T$142+T$143))),0,ROUND((AC$28)*(T143/(T$136+T$137+T$138+T$139+T$141+T$142+T$143)),0))</f>
        <v>0</v>
      </c>
      <c r="AD143" s="371"/>
      <c r="AE143" s="194" t="s">
        <v>158</v>
      </c>
      <c r="AF143" s="216"/>
      <c r="AG143" s="196" t="s">
        <v>13</v>
      </c>
      <c r="AH143" s="197"/>
      <c r="AI143" s="219">
        <f t="shared" si="42"/>
        <v>3054</v>
      </c>
      <c r="AJ143" s="220">
        <f t="shared" si="44"/>
        <v>0</v>
      </c>
      <c r="AK143" s="366">
        <f t="shared" si="45"/>
        <v>0</v>
      </c>
    </row>
    <row r="144" spans="1:37" ht="14.45" customHeight="1" x14ac:dyDescent="0.15">
      <c r="A144" s="1005">
        <v>0</v>
      </c>
      <c r="B144" s="1006">
        <v>0</v>
      </c>
      <c r="C144" s="1006">
        <v>0</v>
      </c>
      <c r="D144" s="1006">
        <v>0</v>
      </c>
      <c r="E144" s="1007">
        <v>0</v>
      </c>
      <c r="F144" s="875" t="s">
        <v>584</v>
      </c>
      <c r="K144" s="194" t="s">
        <v>4</v>
      </c>
      <c r="L144" s="173" t="s">
        <v>45</v>
      </c>
      <c r="M144" s="197"/>
      <c r="N144" s="197"/>
      <c r="O144" s="198"/>
      <c r="P144" s="219">
        <f t="shared" si="48"/>
        <v>0</v>
      </c>
      <c r="Q144" s="220">
        <f t="shared" si="48"/>
        <v>0</v>
      </c>
      <c r="R144" s="220">
        <f t="shared" si="48"/>
        <v>0</v>
      </c>
      <c r="S144" s="221">
        <f t="shared" si="48"/>
        <v>0</v>
      </c>
      <c r="T144" s="270">
        <f t="shared" si="4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2"/>
        <v>0</v>
      </c>
      <c r="AJ144" s="220">
        <f>SUM(AJ145:AJ147)</f>
        <v>0</v>
      </c>
      <c r="AK144" s="366">
        <f>SUM(AK145:AK147)</f>
        <v>0</v>
      </c>
    </row>
    <row r="145" spans="1:37" ht="14.45" customHeight="1" x14ac:dyDescent="0.15">
      <c r="A145" s="1005">
        <v>0</v>
      </c>
      <c r="B145" s="1006">
        <v>0</v>
      </c>
      <c r="C145" s="1006">
        <v>0</v>
      </c>
      <c r="D145" s="1006">
        <v>0</v>
      </c>
      <c r="E145" s="1007">
        <v>0</v>
      </c>
      <c r="F145" s="875" t="s">
        <v>585</v>
      </c>
      <c r="K145" s="194" t="s">
        <v>21</v>
      </c>
      <c r="L145" s="195"/>
      <c r="M145" s="196" t="s">
        <v>100</v>
      </c>
      <c r="N145" s="197"/>
      <c r="O145" s="198"/>
      <c r="P145" s="219">
        <f t="shared" si="48"/>
        <v>0</v>
      </c>
      <c r="Q145" s="220">
        <f t="shared" si="48"/>
        <v>0</v>
      </c>
      <c r="R145" s="220">
        <f t="shared" si="48"/>
        <v>0</v>
      </c>
      <c r="S145" s="221">
        <f t="shared" si="48"/>
        <v>0</v>
      </c>
      <c r="T145" s="270">
        <f t="shared" si="48"/>
        <v>0</v>
      </c>
      <c r="U145" s="202"/>
      <c r="V145" s="195"/>
      <c r="W145" s="196" t="s">
        <v>100</v>
      </c>
      <c r="X145" s="197"/>
      <c r="Y145" s="198" t="s">
        <v>156</v>
      </c>
      <c r="Z145" s="219">
        <f t="shared" ref="Z145:AC147" si="50">IF(ISERROR(Z$144*(Q145/Q$144)),0,ROUND(Z$144*(Q145/Q$144),0))</f>
        <v>0</v>
      </c>
      <c r="AA145" s="220">
        <f t="shared" si="50"/>
        <v>0</v>
      </c>
      <c r="AB145" s="292">
        <f t="shared" si="50"/>
        <v>0</v>
      </c>
      <c r="AC145" s="366">
        <f t="shared" si="50"/>
        <v>0</v>
      </c>
      <c r="AD145" s="371"/>
      <c r="AE145" s="194" t="s">
        <v>160</v>
      </c>
      <c r="AF145" s="195"/>
      <c r="AG145" s="196" t="s">
        <v>100</v>
      </c>
      <c r="AH145" s="197"/>
      <c r="AI145" s="219">
        <f t="shared" si="42"/>
        <v>0</v>
      </c>
      <c r="AJ145" s="220">
        <f t="shared" ref="AJ145:AJ153" si="51">IF($P145-$Z145=0,0,ROUND((R145-AA145)*$AI145/($P145-$Z145),0))</f>
        <v>0</v>
      </c>
      <c r="AK145" s="366">
        <f t="shared" ref="AK145:AK153" si="52">IF(P145-Z145=0,0,ROUND((S145-AB145)*AI145/(P145-Z145),0))</f>
        <v>0</v>
      </c>
    </row>
    <row r="146" spans="1:37" ht="14.45" customHeight="1" x14ac:dyDescent="0.15">
      <c r="A146" s="1005">
        <v>0</v>
      </c>
      <c r="B146" s="1006">
        <v>0</v>
      </c>
      <c r="C146" s="1006">
        <v>0</v>
      </c>
      <c r="D146" s="1006">
        <v>0</v>
      </c>
      <c r="E146" s="1007">
        <v>0</v>
      </c>
      <c r="F146" s="875" t="s">
        <v>586</v>
      </c>
      <c r="K146" s="194" t="s">
        <v>128</v>
      </c>
      <c r="L146" s="195"/>
      <c r="M146" s="196" t="s">
        <v>101</v>
      </c>
      <c r="N146" s="197"/>
      <c r="O146" s="198"/>
      <c r="P146" s="219">
        <f t="shared" si="48"/>
        <v>0</v>
      </c>
      <c r="Q146" s="220">
        <f t="shared" si="48"/>
        <v>0</v>
      </c>
      <c r="R146" s="220">
        <f t="shared" si="48"/>
        <v>0</v>
      </c>
      <c r="S146" s="221">
        <f t="shared" si="48"/>
        <v>0</v>
      </c>
      <c r="T146" s="270">
        <f t="shared" si="48"/>
        <v>0</v>
      </c>
      <c r="U146" s="202"/>
      <c r="V146" s="195"/>
      <c r="W146" s="196" t="s">
        <v>101</v>
      </c>
      <c r="X146" s="197"/>
      <c r="Y146" s="198" t="s">
        <v>156</v>
      </c>
      <c r="Z146" s="219">
        <f t="shared" si="50"/>
        <v>0</v>
      </c>
      <c r="AA146" s="220">
        <f t="shared" si="50"/>
        <v>0</v>
      </c>
      <c r="AB146" s="292">
        <f t="shared" si="50"/>
        <v>0</v>
      </c>
      <c r="AC146" s="366">
        <f t="shared" si="50"/>
        <v>0</v>
      </c>
      <c r="AD146" s="371"/>
      <c r="AE146" s="194" t="s">
        <v>41</v>
      </c>
      <c r="AF146" s="195"/>
      <c r="AG146" s="196" t="s">
        <v>101</v>
      </c>
      <c r="AH146" s="197"/>
      <c r="AI146" s="219">
        <f t="shared" si="42"/>
        <v>0</v>
      </c>
      <c r="AJ146" s="220">
        <f t="shared" si="51"/>
        <v>0</v>
      </c>
      <c r="AK146" s="366">
        <f t="shared" si="52"/>
        <v>0</v>
      </c>
    </row>
    <row r="147" spans="1:37" ht="14.45" customHeight="1" x14ac:dyDescent="0.15">
      <c r="A147" s="1005">
        <v>0</v>
      </c>
      <c r="B147" s="1006">
        <v>0</v>
      </c>
      <c r="C147" s="1006">
        <v>0</v>
      </c>
      <c r="D147" s="1006">
        <v>0</v>
      </c>
      <c r="E147" s="1007">
        <v>0</v>
      </c>
      <c r="F147" s="875" t="s">
        <v>587</v>
      </c>
      <c r="K147" s="194" t="s">
        <v>161</v>
      </c>
      <c r="L147" s="195"/>
      <c r="M147" s="196" t="s">
        <v>13</v>
      </c>
      <c r="N147" s="197"/>
      <c r="O147" s="198"/>
      <c r="P147" s="219">
        <f t="shared" si="48"/>
        <v>0</v>
      </c>
      <c r="Q147" s="220">
        <f t="shared" si="48"/>
        <v>0</v>
      </c>
      <c r="R147" s="220">
        <f t="shared" si="48"/>
        <v>0</v>
      </c>
      <c r="S147" s="221">
        <f t="shared" si="48"/>
        <v>0</v>
      </c>
      <c r="T147" s="270">
        <f t="shared" si="48"/>
        <v>0</v>
      </c>
      <c r="U147" s="202"/>
      <c r="V147" s="195"/>
      <c r="W147" s="196" t="s">
        <v>13</v>
      </c>
      <c r="X147" s="197"/>
      <c r="Y147" s="198" t="s">
        <v>156</v>
      </c>
      <c r="Z147" s="219">
        <f t="shared" si="50"/>
        <v>0</v>
      </c>
      <c r="AA147" s="220">
        <f t="shared" si="50"/>
        <v>0</v>
      </c>
      <c r="AB147" s="292">
        <f t="shared" si="50"/>
        <v>0</v>
      </c>
      <c r="AC147" s="366">
        <f t="shared" si="50"/>
        <v>0</v>
      </c>
      <c r="AD147" s="371"/>
      <c r="AE147" s="194" t="s">
        <v>162</v>
      </c>
      <c r="AF147" s="195"/>
      <c r="AG147" s="196" t="s">
        <v>13</v>
      </c>
      <c r="AH147" s="197"/>
      <c r="AI147" s="219">
        <f t="shared" si="42"/>
        <v>0</v>
      </c>
      <c r="AJ147" s="220">
        <f t="shared" si="51"/>
        <v>0</v>
      </c>
      <c r="AK147" s="366">
        <f t="shared" si="52"/>
        <v>0</v>
      </c>
    </row>
    <row r="148" spans="1:37" ht="14.45" customHeight="1" x14ac:dyDescent="0.15">
      <c r="A148" s="1005">
        <v>0</v>
      </c>
      <c r="B148" s="1006">
        <v>0</v>
      </c>
      <c r="C148" s="1006">
        <v>0</v>
      </c>
      <c r="D148" s="1006">
        <v>0</v>
      </c>
      <c r="E148" s="1007">
        <v>0</v>
      </c>
      <c r="F148" s="875" t="s">
        <v>589</v>
      </c>
      <c r="K148" s="194" t="s">
        <v>83</v>
      </c>
      <c r="L148" s="173"/>
      <c r="M148" s="196" t="s">
        <v>47</v>
      </c>
      <c r="N148" s="197"/>
      <c r="O148" s="198"/>
      <c r="P148" s="219">
        <f t="shared" si="48"/>
        <v>19248</v>
      </c>
      <c r="Q148" s="220">
        <f t="shared" si="48"/>
        <v>19248</v>
      </c>
      <c r="R148" s="220">
        <f t="shared" si="48"/>
        <v>0</v>
      </c>
      <c r="S148" s="221">
        <f t="shared" si="48"/>
        <v>0</v>
      </c>
      <c r="T148" s="270">
        <f t="shared" si="4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2"/>
        <v>19248</v>
      </c>
      <c r="AJ148" s="220">
        <f t="shared" si="51"/>
        <v>0</v>
      </c>
      <c r="AK148" s="366">
        <f t="shared" si="52"/>
        <v>0</v>
      </c>
    </row>
    <row r="149" spans="1:37" ht="14.45" customHeight="1" x14ac:dyDescent="0.15">
      <c r="A149" s="1005">
        <v>0</v>
      </c>
      <c r="B149" s="1006">
        <v>0</v>
      </c>
      <c r="C149" s="1006">
        <v>0</v>
      </c>
      <c r="D149" s="1006">
        <v>0</v>
      </c>
      <c r="E149" s="1007">
        <v>0</v>
      </c>
      <c r="F149" s="875" t="s">
        <v>591</v>
      </c>
      <c r="K149" s="194" t="s">
        <v>131</v>
      </c>
      <c r="L149" s="195"/>
      <c r="M149" s="196" t="s">
        <v>50</v>
      </c>
      <c r="N149" s="197"/>
      <c r="O149" s="198"/>
      <c r="P149" s="219">
        <f t="shared" si="48"/>
        <v>0</v>
      </c>
      <c r="Q149" s="220">
        <f t="shared" si="48"/>
        <v>0</v>
      </c>
      <c r="R149" s="220">
        <f t="shared" si="48"/>
        <v>0</v>
      </c>
      <c r="S149" s="221">
        <f t="shared" si="48"/>
        <v>0</v>
      </c>
      <c r="T149" s="270">
        <f t="shared" si="4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2"/>
        <v>0</v>
      </c>
      <c r="AJ149" s="220">
        <f t="shared" si="51"/>
        <v>0</v>
      </c>
      <c r="AK149" s="366">
        <f t="shared" si="52"/>
        <v>0</v>
      </c>
    </row>
    <row r="150" spans="1:37" ht="14.45" customHeight="1" x14ac:dyDescent="0.15">
      <c r="A150" s="1005">
        <v>0</v>
      </c>
      <c r="B150" s="1006">
        <v>0</v>
      </c>
      <c r="C150" s="1006">
        <v>0</v>
      </c>
      <c r="D150" s="1006">
        <v>0</v>
      </c>
      <c r="E150" s="1007">
        <v>0</v>
      </c>
      <c r="F150" s="875" t="s">
        <v>592</v>
      </c>
      <c r="K150" s="194" t="s">
        <v>129</v>
      </c>
      <c r="L150" s="195"/>
      <c r="M150" s="196" t="s">
        <v>52</v>
      </c>
      <c r="N150" s="197"/>
      <c r="O150" s="198"/>
      <c r="P150" s="219">
        <f t="shared" si="48"/>
        <v>0</v>
      </c>
      <c r="Q150" s="220">
        <f t="shared" si="48"/>
        <v>0</v>
      </c>
      <c r="R150" s="220">
        <f t="shared" si="48"/>
        <v>0</v>
      </c>
      <c r="S150" s="221">
        <f t="shared" si="48"/>
        <v>0</v>
      </c>
      <c r="T150" s="270">
        <f t="shared" si="4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2"/>
        <v>0</v>
      </c>
      <c r="AJ150" s="220">
        <f t="shared" si="51"/>
        <v>0</v>
      </c>
      <c r="AK150" s="366">
        <f t="shared" si="52"/>
        <v>0</v>
      </c>
    </row>
    <row r="151" spans="1:37" ht="14.45" customHeight="1" x14ac:dyDescent="0.15">
      <c r="A151" s="1005">
        <v>0</v>
      </c>
      <c r="B151" s="1006">
        <v>0</v>
      </c>
      <c r="C151" s="1006">
        <v>0</v>
      </c>
      <c r="D151" s="1006">
        <v>0</v>
      </c>
      <c r="E151" s="1007">
        <v>0</v>
      </c>
      <c r="F151" s="875" t="s">
        <v>594</v>
      </c>
      <c r="K151" s="194" t="s">
        <v>38</v>
      </c>
      <c r="L151" s="195" t="s">
        <v>54</v>
      </c>
      <c r="M151" s="196" t="s">
        <v>32</v>
      </c>
      <c r="N151" s="197"/>
      <c r="O151" s="198"/>
      <c r="P151" s="219">
        <f t="shared" si="48"/>
        <v>0</v>
      </c>
      <c r="Q151" s="220">
        <f t="shared" si="48"/>
        <v>0</v>
      </c>
      <c r="R151" s="220">
        <f t="shared" si="48"/>
        <v>0</v>
      </c>
      <c r="S151" s="221">
        <f t="shared" si="48"/>
        <v>0</v>
      </c>
      <c r="T151" s="270">
        <f t="shared" si="48"/>
        <v>0</v>
      </c>
      <c r="U151" s="202"/>
      <c r="V151" s="195" t="s">
        <v>54</v>
      </c>
      <c r="W151" s="196" t="s">
        <v>32</v>
      </c>
      <c r="X151" s="197"/>
      <c r="Y151" s="198" t="s">
        <v>156</v>
      </c>
      <c r="Z151" s="219">
        <f t="shared" ref="Z151:AB152" si="53">IF(ISERROR(Z$47*(Q151/(Q$151+Q$152+Q$162))),0,ROUND(Z$47*(Q151/(Q$151+Q$152+Q$162)),0))</f>
        <v>0</v>
      </c>
      <c r="AA151" s="220">
        <f t="shared" si="53"/>
        <v>0</v>
      </c>
      <c r="AB151" s="292">
        <f t="shared" si="53"/>
        <v>0</v>
      </c>
      <c r="AC151" s="366">
        <f>IF(ISERROR((AC$47)*(T151/(T$151+T$152+T$162))),0,ROUND((AC$47)*(T151/(T$151+T$152+T$162)),0))</f>
        <v>0</v>
      </c>
      <c r="AD151" s="371"/>
      <c r="AE151" s="194" t="s">
        <v>166</v>
      </c>
      <c r="AF151" s="195" t="s">
        <v>54</v>
      </c>
      <c r="AG151" s="196" t="s">
        <v>32</v>
      </c>
      <c r="AH151" s="197"/>
      <c r="AI151" s="219">
        <f t="shared" si="42"/>
        <v>0</v>
      </c>
      <c r="AJ151" s="220">
        <f t="shared" si="51"/>
        <v>0</v>
      </c>
      <c r="AK151" s="366">
        <f t="shared" si="52"/>
        <v>0</v>
      </c>
    </row>
    <row r="152" spans="1:37" ht="14.45" customHeight="1" x14ac:dyDescent="0.15">
      <c r="A152" s="1005">
        <v>0</v>
      </c>
      <c r="B152" s="1006">
        <v>0</v>
      </c>
      <c r="C152" s="1006">
        <v>0</v>
      </c>
      <c r="D152" s="1006">
        <v>0</v>
      </c>
      <c r="E152" s="1007">
        <v>0</v>
      </c>
      <c r="F152" s="875" t="s">
        <v>595</v>
      </c>
      <c r="K152" s="194" t="s">
        <v>24</v>
      </c>
      <c r="L152" s="195"/>
      <c r="M152" s="196" t="s">
        <v>42</v>
      </c>
      <c r="N152" s="197"/>
      <c r="O152" s="198"/>
      <c r="P152" s="219">
        <f t="shared" si="48"/>
        <v>0</v>
      </c>
      <c r="Q152" s="220">
        <f t="shared" si="48"/>
        <v>0</v>
      </c>
      <c r="R152" s="220">
        <f t="shared" si="48"/>
        <v>0</v>
      </c>
      <c r="S152" s="221">
        <f t="shared" si="48"/>
        <v>0</v>
      </c>
      <c r="T152" s="270">
        <f t="shared" si="48"/>
        <v>0</v>
      </c>
      <c r="U152" s="202"/>
      <c r="V152" s="195"/>
      <c r="W152" s="196" t="s">
        <v>42</v>
      </c>
      <c r="X152" s="197"/>
      <c r="Y152" s="198" t="s">
        <v>156</v>
      </c>
      <c r="Z152" s="219">
        <f t="shared" si="53"/>
        <v>0</v>
      </c>
      <c r="AA152" s="220">
        <f t="shared" si="53"/>
        <v>0</v>
      </c>
      <c r="AB152" s="292">
        <f t="shared" si="53"/>
        <v>0</v>
      </c>
      <c r="AC152" s="366">
        <f>IF(ISERROR((AC$47)*(T152/(T$151+T$152+T$162))),0,ROUND((AC$47)*(T152/(T$151+T$152+T$162)),0))</f>
        <v>0</v>
      </c>
      <c r="AD152" s="371"/>
      <c r="AE152" s="194" t="s">
        <v>167</v>
      </c>
      <c r="AF152" s="195"/>
      <c r="AG152" s="196" t="s">
        <v>42</v>
      </c>
      <c r="AH152" s="197"/>
      <c r="AI152" s="219">
        <f t="shared" si="42"/>
        <v>0</v>
      </c>
      <c r="AJ152" s="220">
        <f t="shared" si="51"/>
        <v>0</v>
      </c>
      <c r="AK152" s="366">
        <f t="shared" si="52"/>
        <v>0</v>
      </c>
    </row>
    <row r="153" spans="1:37" ht="14.45" customHeight="1" x14ac:dyDescent="0.15">
      <c r="A153" s="1005">
        <v>0</v>
      </c>
      <c r="B153" s="1006">
        <v>0</v>
      </c>
      <c r="C153" s="1006">
        <v>0</v>
      </c>
      <c r="D153" s="1006">
        <v>0</v>
      </c>
      <c r="E153" s="1007">
        <v>0</v>
      </c>
      <c r="F153" s="875" t="s">
        <v>598</v>
      </c>
      <c r="K153" s="194" t="s">
        <v>72</v>
      </c>
      <c r="L153" s="195"/>
      <c r="M153" s="196" t="s">
        <v>57</v>
      </c>
      <c r="N153" s="197"/>
      <c r="O153" s="198"/>
      <c r="P153" s="219">
        <f t="shared" si="48"/>
        <v>0</v>
      </c>
      <c r="Q153" s="220">
        <f t="shared" si="48"/>
        <v>0</v>
      </c>
      <c r="R153" s="220">
        <f t="shared" si="48"/>
        <v>0</v>
      </c>
      <c r="S153" s="221">
        <f t="shared" si="48"/>
        <v>0</v>
      </c>
      <c r="T153" s="270">
        <f t="shared" si="48"/>
        <v>0</v>
      </c>
      <c r="U153" s="202"/>
      <c r="V153" s="195"/>
      <c r="W153" s="196" t="s">
        <v>57</v>
      </c>
      <c r="X153" s="197"/>
      <c r="Y153" s="198"/>
      <c r="Z153" s="219">
        <f t="shared" ref="Z153:AC161" si="54">Z38</f>
        <v>0</v>
      </c>
      <c r="AA153" s="220">
        <f t="shared" si="54"/>
        <v>0</v>
      </c>
      <c r="AB153" s="292">
        <f t="shared" si="54"/>
        <v>0</v>
      </c>
      <c r="AC153" s="366">
        <f t="shared" si="54"/>
        <v>0</v>
      </c>
      <c r="AD153" s="371"/>
      <c r="AE153" s="194" t="s">
        <v>168</v>
      </c>
      <c r="AF153" s="195"/>
      <c r="AG153" s="196" t="s">
        <v>57</v>
      </c>
      <c r="AH153" s="197"/>
      <c r="AI153" s="219">
        <f t="shared" si="42"/>
        <v>0</v>
      </c>
      <c r="AJ153" s="220">
        <f t="shared" si="51"/>
        <v>0</v>
      </c>
      <c r="AK153" s="366">
        <f t="shared" si="52"/>
        <v>0</v>
      </c>
    </row>
    <row r="154" spans="1:37" ht="14.45" customHeight="1" x14ac:dyDescent="0.15">
      <c r="A154" s="1005">
        <v>0</v>
      </c>
      <c r="B154" s="1006">
        <v>0</v>
      </c>
      <c r="C154" s="1006">
        <v>0</v>
      </c>
      <c r="D154" s="1006">
        <v>0</v>
      </c>
      <c r="E154" s="1007">
        <v>0</v>
      </c>
      <c r="F154" s="875" t="s">
        <v>599</v>
      </c>
      <c r="K154" s="194"/>
      <c r="L154" s="195"/>
      <c r="M154" s="173" t="s">
        <v>60</v>
      </c>
      <c r="N154" s="197"/>
      <c r="O154" s="198"/>
      <c r="P154" s="219">
        <f t="shared" si="48"/>
        <v>45180</v>
      </c>
      <c r="Q154" s="220">
        <f t="shared" si="48"/>
        <v>45180</v>
      </c>
      <c r="R154" s="220">
        <f t="shared" si="48"/>
        <v>0</v>
      </c>
      <c r="S154" s="221">
        <f t="shared" si="48"/>
        <v>0</v>
      </c>
      <c r="T154" s="270">
        <f t="shared" si="48"/>
        <v>0</v>
      </c>
      <c r="U154" s="202"/>
      <c r="V154" s="195"/>
      <c r="W154" s="173" t="s">
        <v>60</v>
      </c>
      <c r="X154" s="197"/>
      <c r="Y154" s="198"/>
      <c r="Z154" s="219">
        <f t="shared" si="54"/>
        <v>0</v>
      </c>
      <c r="AA154" s="220">
        <f t="shared" si="54"/>
        <v>0</v>
      </c>
      <c r="AB154" s="292">
        <f t="shared" si="54"/>
        <v>0</v>
      </c>
      <c r="AC154" s="366">
        <f t="shared" si="54"/>
        <v>0</v>
      </c>
      <c r="AD154" s="371"/>
      <c r="AE154" s="194" t="s">
        <v>169</v>
      </c>
      <c r="AF154" s="195"/>
      <c r="AG154" s="173" t="s">
        <v>60</v>
      </c>
      <c r="AH154" s="197"/>
      <c r="AI154" s="219">
        <f t="shared" si="42"/>
        <v>45180</v>
      </c>
      <c r="AJ154" s="220">
        <f>SUM(AJ155:AJ159)</f>
        <v>0</v>
      </c>
      <c r="AK154" s="366">
        <f>SUM(AK155:AK159)</f>
        <v>0</v>
      </c>
    </row>
    <row r="155" spans="1:37" ht="14.45" customHeight="1" x14ac:dyDescent="0.15">
      <c r="A155" s="1005">
        <v>0</v>
      </c>
      <c r="B155" s="1006">
        <v>0</v>
      </c>
      <c r="C155" s="1006">
        <v>0</v>
      </c>
      <c r="D155" s="1006">
        <v>0</v>
      </c>
      <c r="E155" s="1007">
        <v>0</v>
      </c>
      <c r="F155" s="875" t="s">
        <v>600</v>
      </c>
      <c r="K155" s="194"/>
      <c r="L155" s="195" t="s">
        <v>59</v>
      </c>
      <c r="M155" s="195"/>
      <c r="N155" s="196" t="s">
        <v>62</v>
      </c>
      <c r="O155" s="198"/>
      <c r="P155" s="219">
        <f t="shared" ref="P155:T170" si="55">P40+P94</f>
        <v>0</v>
      </c>
      <c r="Q155" s="220">
        <f t="shared" si="55"/>
        <v>0</v>
      </c>
      <c r="R155" s="220">
        <f t="shared" si="55"/>
        <v>0</v>
      </c>
      <c r="S155" s="221">
        <f t="shared" si="55"/>
        <v>0</v>
      </c>
      <c r="T155" s="270">
        <f t="shared" si="55"/>
        <v>0</v>
      </c>
      <c r="U155" s="202"/>
      <c r="V155" s="195" t="s">
        <v>59</v>
      </c>
      <c r="W155" s="195"/>
      <c r="X155" s="196" t="s">
        <v>62</v>
      </c>
      <c r="Y155" s="198"/>
      <c r="Z155" s="219">
        <f t="shared" si="54"/>
        <v>0</v>
      </c>
      <c r="AA155" s="220">
        <f t="shared" si="54"/>
        <v>0</v>
      </c>
      <c r="AB155" s="292">
        <f t="shared" si="54"/>
        <v>0</v>
      </c>
      <c r="AC155" s="366">
        <f t="shared" si="54"/>
        <v>0</v>
      </c>
      <c r="AD155" s="371"/>
      <c r="AE155" s="194" t="s">
        <v>170</v>
      </c>
      <c r="AF155" s="195" t="s">
        <v>59</v>
      </c>
      <c r="AG155" s="195"/>
      <c r="AH155" s="196" t="s">
        <v>62</v>
      </c>
      <c r="AI155" s="219">
        <f t="shared" si="42"/>
        <v>0</v>
      </c>
      <c r="AJ155" s="220">
        <f t="shared" ref="AJ155:AJ162" si="56">IF($P155-$Z155=0,0,ROUND((R155-AA155)*$AI155/($P155-$Z155),0))</f>
        <v>0</v>
      </c>
      <c r="AK155" s="366">
        <f t="shared" ref="AK155:AK162" si="57">IF(P155-Z155=0,0,ROUND((S155-AB155)*AI155/(P155-Z155),0))</f>
        <v>0</v>
      </c>
    </row>
    <row r="156" spans="1:37" ht="14.45" customHeight="1" x14ac:dyDescent="0.15">
      <c r="A156" s="1005">
        <v>0</v>
      </c>
      <c r="B156" s="1006">
        <v>0</v>
      </c>
      <c r="C156" s="1006">
        <v>0</v>
      </c>
      <c r="D156" s="1006">
        <v>0</v>
      </c>
      <c r="E156" s="1007">
        <v>0</v>
      </c>
      <c r="F156" s="875" t="s">
        <v>601</v>
      </c>
      <c r="K156" s="194"/>
      <c r="L156" s="195"/>
      <c r="M156" s="195"/>
      <c r="N156" s="196" t="s">
        <v>64</v>
      </c>
      <c r="O156" s="198"/>
      <c r="P156" s="219">
        <f t="shared" si="55"/>
        <v>0</v>
      </c>
      <c r="Q156" s="220">
        <f t="shared" si="55"/>
        <v>0</v>
      </c>
      <c r="R156" s="220">
        <f t="shared" si="55"/>
        <v>0</v>
      </c>
      <c r="S156" s="221">
        <f t="shared" si="55"/>
        <v>0</v>
      </c>
      <c r="T156" s="270">
        <f t="shared" si="55"/>
        <v>0</v>
      </c>
      <c r="U156" s="202"/>
      <c r="V156" s="195"/>
      <c r="W156" s="195"/>
      <c r="X156" s="196" t="s">
        <v>64</v>
      </c>
      <c r="Y156" s="198"/>
      <c r="Z156" s="219">
        <f t="shared" si="54"/>
        <v>0</v>
      </c>
      <c r="AA156" s="220">
        <f t="shared" si="54"/>
        <v>0</v>
      </c>
      <c r="AB156" s="292">
        <f t="shared" si="54"/>
        <v>0</v>
      </c>
      <c r="AC156" s="366">
        <f t="shared" si="54"/>
        <v>0</v>
      </c>
      <c r="AD156" s="371"/>
      <c r="AE156" s="194" t="s">
        <v>35</v>
      </c>
      <c r="AF156" s="195"/>
      <c r="AG156" s="195"/>
      <c r="AH156" s="196" t="s">
        <v>64</v>
      </c>
      <c r="AI156" s="219">
        <f t="shared" si="42"/>
        <v>0</v>
      </c>
      <c r="AJ156" s="220">
        <f t="shared" si="56"/>
        <v>0</v>
      </c>
      <c r="AK156" s="366">
        <f t="shared" si="57"/>
        <v>0</v>
      </c>
    </row>
    <row r="157" spans="1:37" ht="14.45" customHeight="1" x14ac:dyDescent="0.15">
      <c r="A157" s="1005">
        <v>0</v>
      </c>
      <c r="B157" s="1006">
        <v>0</v>
      </c>
      <c r="C157" s="1006">
        <v>0</v>
      </c>
      <c r="D157" s="1006">
        <v>0</v>
      </c>
      <c r="E157" s="1007">
        <v>0</v>
      </c>
      <c r="F157" s="875" t="s">
        <v>1162</v>
      </c>
      <c r="K157" s="194"/>
      <c r="L157" s="195"/>
      <c r="M157" s="195"/>
      <c r="N157" s="196" t="s">
        <v>66</v>
      </c>
      <c r="O157" s="198"/>
      <c r="P157" s="219">
        <f t="shared" si="55"/>
        <v>10949</v>
      </c>
      <c r="Q157" s="220">
        <f t="shared" si="55"/>
        <v>10949</v>
      </c>
      <c r="R157" s="220">
        <f t="shared" si="55"/>
        <v>0</v>
      </c>
      <c r="S157" s="221">
        <f t="shared" si="55"/>
        <v>0</v>
      </c>
      <c r="T157" s="270">
        <f t="shared" si="55"/>
        <v>0</v>
      </c>
      <c r="U157" s="202"/>
      <c r="V157" s="195"/>
      <c r="W157" s="195"/>
      <c r="X157" s="196" t="s">
        <v>66</v>
      </c>
      <c r="Y157" s="198"/>
      <c r="Z157" s="219">
        <f t="shared" si="54"/>
        <v>0</v>
      </c>
      <c r="AA157" s="220">
        <f t="shared" si="54"/>
        <v>0</v>
      </c>
      <c r="AB157" s="292">
        <f t="shared" si="54"/>
        <v>0</v>
      </c>
      <c r="AC157" s="366">
        <f t="shared" si="54"/>
        <v>0</v>
      </c>
      <c r="AD157" s="371"/>
      <c r="AE157" s="194" t="s">
        <v>171</v>
      </c>
      <c r="AF157" s="195"/>
      <c r="AG157" s="195"/>
      <c r="AH157" s="196" t="s">
        <v>66</v>
      </c>
      <c r="AI157" s="219">
        <f t="shared" si="42"/>
        <v>10949</v>
      </c>
      <c r="AJ157" s="220">
        <f t="shared" si="56"/>
        <v>0</v>
      </c>
      <c r="AK157" s="366">
        <f t="shared" si="57"/>
        <v>0</v>
      </c>
    </row>
    <row r="158" spans="1:37" ht="14.45" customHeight="1" x14ac:dyDescent="0.15">
      <c r="A158" s="1005">
        <v>0</v>
      </c>
      <c r="B158" s="1006">
        <v>0</v>
      </c>
      <c r="C158" s="1006">
        <v>0</v>
      </c>
      <c r="D158" s="1006">
        <v>0</v>
      </c>
      <c r="E158" s="1007">
        <v>0</v>
      </c>
      <c r="F158" s="875" t="s">
        <v>602</v>
      </c>
      <c r="K158" s="194"/>
      <c r="L158" s="195"/>
      <c r="M158" s="195"/>
      <c r="N158" s="196" t="s">
        <v>150</v>
      </c>
      <c r="O158" s="198"/>
      <c r="P158" s="219">
        <f t="shared" si="55"/>
        <v>34231</v>
      </c>
      <c r="Q158" s="220">
        <f t="shared" si="55"/>
        <v>34231</v>
      </c>
      <c r="R158" s="220">
        <f t="shared" si="55"/>
        <v>0</v>
      </c>
      <c r="S158" s="221">
        <f t="shared" si="55"/>
        <v>0</v>
      </c>
      <c r="T158" s="270">
        <f t="shared" si="55"/>
        <v>0</v>
      </c>
      <c r="U158" s="202"/>
      <c r="V158" s="195"/>
      <c r="W158" s="195"/>
      <c r="X158" s="196" t="s">
        <v>150</v>
      </c>
      <c r="Y158" s="505"/>
      <c r="Z158" s="219">
        <f t="shared" si="54"/>
        <v>0</v>
      </c>
      <c r="AA158" s="220">
        <f t="shared" si="54"/>
        <v>0</v>
      </c>
      <c r="AB158" s="292">
        <f t="shared" si="54"/>
        <v>0</v>
      </c>
      <c r="AC158" s="366">
        <f t="shared" si="54"/>
        <v>0</v>
      </c>
      <c r="AD158" s="371"/>
      <c r="AE158" s="194"/>
      <c r="AF158" s="195"/>
      <c r="AG158" s="195"/>
      <c r="AH158" s="196" t="s">
        <v>150</v>
      </c>
      <c r="AI158" s="219">
        <f t="shared" si="42"/>
        <v>34231</v>
      </c>
      <c r="AJ158" s="220">
        <f t="shared" si="56"/>
        <v>0</v>
      </c>
      <c r="AK158" s="366">
        <f t="shared" si="57"/>
        <v>0</v>
      </c>
    </row>
    <row r="159" spans="1:37" ht="14.45" customHeight="1" x14ac:dyDescent="0.15">
      <c r="A159" s="1005">
        <v>0</v>
      </c>
      <c r="B159" s="1006">
        <v>0</v>
      </c>
      <c r="C159" s="1006">
        <v>0</v>
      </c>
      <c r="D159" s="1006">
        <v>0</v>
      </c>
      <c r="E159" s="1007">
        <v>0</v>
      </c>
      <c r="F159" s="875" t="s">
        <v>461</v>
      </c>
      <c r="K159" s="194"/>
      <c r="L159" s="195" t="s">
        <v>41</v>
      </c>
      <c r="M159" s="216"/>
      <c r="N159" s="196" t="s">
        <v>13</v>
      </c>
      <c r="O159" s="198"/>
      <c r="P159" s="219">
        <f t="shared" si="55"/>
        <v>0</v>
      </c>
      <c r="Q159" s="220">
        <f t="shared" si="55"/>
        <v>0</v>
      </c>
      <c r="R159" s="220">
        <f t="shared" si="55"/>
        <v>0</v>
      </c>
      <c r="S159" s="221">
        <f t="shared" si="55"/>
        <v>0</v>
      </c>
      <c r="T159" s="270">
        <f t="shared" si="55"/>
        <v>0</v>
      </c>
      <c r="U159" s="202"/>
      <c r="V159" s="195" t="s">
        <v>41</v>
      </c>
      <c r="W159" s="216"/>
      <c r="X159" s="196" t="s">
        <v>13</v>
      </c>
      <c r="Y159" s="198"/>
      <c r="Z159" s="219">
        <f t="shared" si="54"/>
        <v>0</v>
      </c>
      <c r="AA159" s="220">
        <f t="shared" si="54"/>
        <v>0</v>
      </c>
      <c r="AB159" s="292">
        <f t="shared" si="54"/>
        <v>0</v>
      </c>
      <c r="AC159" s="366">
        <f t="shared" si="54"/>
        <v>0</v>
      </c>
      <c r="AD159" s="371"/>
      <c r="AE159" s="194"/>
      <c r="AF159" s="195" t="s">
        <v>41</v>
      </c>
      <c r="AG159" s="216"/>
      <c r="AH159" s="196" t="s">
        <v>13</v>
      </c>
      <c r="AI159" s="219">
        <f t="shared" si="42"/>
        <v>0</v>
      </c>
      <c r="AJ159" s="220">
        <f t="shared" si="56"/>
        <v>0</v>
      </c>
      <c r="AK159" s="366">
        <f t="shared" si="57"/>
        <v>0</v>
      </c>
    </row>
    <row r="160" spans="1:37" ht="14.45" customHeight="1" x14ac:dyDescent="0.15">
      <c r="A160" s="1005">
        <v>0</v>
      </c>
      <c r="B160" s="1006">
        <v>0</v>
      </c>
      <c r="C160" s="1006">
        <v>0</v>
      </c>
      <c r="D160" s="1006">
        <v>0</v>
      </c>
      <c r="E160" s="1007">
        <v>0</v>
      </c>
      <c r="F160" s="875" t="s">
        <v>605</v>
      </c>
      <c r="K160" s="194"/>
      <c r="L160" s="195"/>
      <c r="M160" s="196" t="s">
        <v>70</v>
      </c>
      <c r="N160" s="197"/>
      <c r="O160" s="198"/>
      <c r="P160" s="219">
        <f t="shared" si="55"/>
        <v>2084</v>
      </c>
      <c r="Q160" s="220">
        <f t="shared" si="55"/>
        <v>2084</v>
      </c>
      <c r="R160" s="220">
        <f t="shared" si="55"/>
        <v>0</v>
      </c>
      <c r="S160" s="221">
        <f t="shared" si="55"/>
        <v>0</v>
      </c>
      <c r="T160" s="270">
        <f t="shared" si="55"/>
        <v>0</v>
      </c>
      <c r="U160" s="202" t="s">
        <v>72</v>
      </c>
      <c r="V160" s="195"/>
      <c r="W160" s="196" t="s">
        <v>70</v>
      </c>
      <c r="X160" s="197"/>
      <c r="Y160" s="198"/>
      <c r="Z160" s="219">
        <f t="shared" si="54"/>
        <v>0</v>
      </c>
      <c r="AA160" s="220">
        <f t="shared" si="54"/>
        <v>0</v>
      </c>
      <c r="AB160" s="292">
        <f t="shared" si="54"/>
        <v>0</v>
      </c>
      <c r="AC160" s="366">
        <f t="shared" si="54"/>
        <v>0</v>
      </c>
      <c r="AD160" s="371"/>
      <c r="AE160" s="194"/>
      <c r="AF160" s="195"/>
      <c r="AG160" s="196" t="s">
        <v>70</v>
      </c>
      <c r="AH160" s="197"/>
      <c r="AI160" s="219">
        <f t="shared" si="42"/>
        <v>2084</v>
      </c>
      <c r="AJ160" s="220">
        <f t="shared" si="56"/>
        <v>0</v>
      </c>
      <c r="AK160" s="366">
        <f t="shared" si="57"/>
        <v>0</v>
      </c>
    </row>
    <row r="161" spans="1:37" ht="14.45" customHeight="1" x14ac:dyDescent="0.15">
      <c r="A161" s="1005">
        <v>0</v>
      </c>
      <c r="B161" s="1006">
        <v>0</v>
      </c>
      <c r="C161" s="1006">
        <v>0</v>
      </c>
      <c r="D161" s="1006">
        <v>0</v>
      </c>
      <c r="E161" s="1007">
        <v>0</v>
      </c>
      <c r="F161" s="875" t="s">
        <v>606</v>
      </c>
      <c r="K161" s="194"/>
      <c r="L161" s="195"/>
      <c r="M161" s="196" t="s">
        <v>73</v>
      </c>
      <c r="N161" s="197"/>
      <c r="O161" s="198"/>
      <c r="P161" s="219">
        <f t="shared" si="55"/>
        <v>0</v>
      </c>
      <c r="Q161" s="220">
        <f t="shared" si="55"/>
        <v>0</v>
      </c>
      <c r="R161" s="220">
        <f t="shared" si="55"/>
        <v>0</v>
      </c>
      <c r="S161" s="221">
        <f t="shared" si="55"/>
        <v>0</v>
      </c>
      <c r="T161" s="270">
        <f t="shared" si="55"/>
        <v>0</v>
      </c>
      <c r="U161" s="202"/>
      <c r="V161" s="195"/>
      <c r="W161" s="196" t="s">
        <v>73</v>
      </c>
      <c r="X161" s="197"/>
      <c r="Y161" s="198"/>
      <c r="Z161" s="219">
        <f t="shared" si="54"/>
        <v>0</v>
      </c>
      <c r="AA161" s="220">
        <f t="shared" si="54"/>
        <v>0</v>
      </c>
      <c r="AB161" s="292">
        <f t="shared" si="54"/>
        <v>0</v>
      </c>
      <c r="AC161" s="366">
        <f t="shared" si="54"/>
        <v>0</v>
      </c>
      <c r="AD161" s="371"/>
      <c r="AE161" s="194"/>
      <c r="AF161" s="195"/>
      <c r="AG161" s="196" t="s">
        <v>73</v>
      </c>
      <c r="AH161" s="197"/>
      <c r="AI161" s="219">
        <f t="shared" si="42"/>
        <v>0</v>
      </c>
      <c r="AJ161" s="220">
        <f t="shared" si="56"/>
        <v>0</v>
      </c>
      <c r="AK161" s="366">
        <f t="shared" si="57"/>
        <v>0</v>
      </c>
    </row>
    <row r="162" spans="1:37" ht="14.45" customHeight="1" x14ac:dyDescent="0.15">
      <c r="A162" s="1005">
        <v>0</v>
      </c>
      <c r="B162" s="1006">
        <v>0</v>
      </c>
      <c r="C162" s="1006">
        <v>0</v>
      </c>
      <c r="D162" s="1006">
        <v>0</v>
      </c>
      <c r="E162" s="1007">
        <v>0</v>
      </c>
      <c r="F162" s="875" t="s">
        <v>608</v>
      </c>
      <c r="K162" s="194"/>
      <c r="L162" s="216"/>
      <c r="M162" s="196" t="s">
        <v>13</v>
      </c>
      <c r="N162" s="197"/>
      <c r="O162" s="198"/>
      <c r="P162" s="219">
        <f t="shared" si="55"/>
        <v>0</v>
      </c>
      <c r="Q162" s="220">
        <f t="shared" si="55"/>
        <v>0</v>
      </c>
      <c r="R162" s="220">
        <f t="shared" si="55"/>
        <v>0</v>
      </c>
      <c r="S162" s="221">
        <f t="shared" si="55"/>
        <v>0</v>
      </c>
      <c r="T162" s="270">
        <f t="shared" si="5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42"/>
        <v>0</v>
      </c>
      <c r="AJ162" s="220">
        <f t="shared" si="56"/>
        <v>0</v>
      </c>
      <c r="AK162" s="366">
        <f t="shared" si="57"/>
        <v>0</v>
      </c>
    </row>
    <row r="163" spans="1:37" ht="14.45" customHeight="1" x14ac:dyDescent="0.15">
      <c r="A163" s="1005">
        <v>0</v>
      </c>
      <c r="B163" s="1006">
        <v>0</v>
      </c>
      <c r="C163" s="1006">
        <v>0</v>
      </c>
      <c r="D163" s="1006">
        <v>0</v>
      </c>
      <c r="E163" s="1007">
        <v>0</v>
      </c>
      <c r="F163" s="875" t="s">
        <v>609</v>
      </c>
      <c r="K163" s="194" t="s">
        <v>4</v>
      </c>
      <c r="L163" s="173" t="s">
        <v>78</v>
      </c>
      <c r="M163" s="197"/>
      <c r="N163" s="197"/>
      <c r="O163" s="198"/>
      <c r="P163" s="219">
        <f t="shared" si="55"/>
        <v>0</v>
      </c>
      <c r="Q163" s="220">
        <f t="shared" si="55"/>
        <v>0</v>
      </c>
      <c r="R163" s="220">
        <f t="shared" si="55"/>
        <v>0</v>
      </c>
      <c r="S163" s="221">
        <f t="shared" si="55"/>
        <v>0</v>
      </c>
      <c r="T163" s="270">
        <f t="shared" si="5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42"/>
        <v>0</v>
      </c>
      <c r="AJ163" s="220">
        <f>SUM(AJ164:AJ165)</f>
        <v>0</v>
      </c>
      <c r="AK163" s="366">
        <f>SUM(AK164:AK165)</f>
        <v>0</v>
      </c>
    </row>
    <row r="164" spans="1:37" ht="14.45" customHeight="1" x14ac:dyDescent="0.15">
      <c r="A164" s="1005">
        <v>0</v>
      </c>
      <c r="B164" s="1006">
        <v>0</v>
      </c>
      <c r="C164" s="1006">
        <v>0</v>
      </c>
      <c r="D164" s="1006">
        <v>0</v>
      </c>
      <c r="E164" s="1007">
        <v>0</v>
      </c>
      <c r="F164" s="875" t="s">
        <v>610</v>
      </c>
      <c r="K164" s="194"/>
      <c r="L164" s="195"/>
      <c r="M164" s="196" t="s">
        <v>11</v>
      </c>
      <c r="N164" s="197"/>
      <c r="O164" s="198"/>
      <c r="P164" s="219">
        <f t="shared" si="55"/>
        <v>0</v>
      </c>
      <c r="Q164" s="220">
        <f t="shared" si="55"/>
        <v>0</v>
      </c>
      <c r="R164" s="220">
        <f t="shared" si="55"/>
        <v>0</v>
      </c>
      <c r="S164" s="221">
        <f t="shared" si="55"/>
        <v>0</v>
      </c>
      <c r="T164" s="270">
        <f t="shared" si="5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42"/>
        <v>0</v>
      </c>
      <c r="AJ164" s="220">
        <f t="shared" ref="AJ164:AJ175" si="58">IF($P164-$Z164=0,0,ROUND((R164-AA164)*$AI164/($P164-$Z164),0))</f>
        <v>0</v>
      </c>
      <c r="AK164" s="366">
        <f t="shared" ref="AK164:AK175" si="59">IF(P164-Z164=0,0,ROUND((S164-AB164)*AI164/(P164-Z164),0))</f>
        <v>0</v>
      </c>
    </row>
    <row r="165" spans="1:37" ht="14.45" customHeight="1" x14ac:dyDescent="0.15">
      <c r="A165" s="1005">
        <v>0</v>
      </c>
      <c r="B165" s="1006">
        <v>0</v>
      </c>
      <c r="C165" s="1006">
        <v>0</v>
      </c>
      <c r="D165" s="1006">
        <v>0</v>
      </c>
      <c r="E165" s="1007">
        <v>0</v>
      </c>
      <c r="F165" s="875" t="s">
        <v>611</v>
      </c>
      <c r="K165" s="194"/>
      <c r="L165" s="216"/>
      <c r="M165" s="196" t="s">
        <v>13</v>
      </c>
      <c r="N165" s="197"/>
      <c r="O165" s="198"/>
      <c r="P165" s="219">
        <f t="shared" si="55"/>
        <v>0</v>
      </c>
      <c r="Q165" s="220">
        <f t="shared" si="55"/>
        <v>0</v>
      </c>
      <c r="R165" s="220">
        <f t="shared" si="55"/>
        <v>0</v>
      </c>
      <c r="S165" s="221">
        <f t="shared" si="55"/>
        <v>0</v>
      </c>
      <c r="T165" s="270">
        <f t="shared" si="5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42"/>
        <v>0</v>
      </c>
      <c r="AJ165" s="220">
        <f t="shared" si="58"/>
        <v>0</v>
      </c>
      <c r="AK165" s="366">
        <f t="shared" si="59"/>
        <v>0</v>
      </c>
    </row>
    <row r="166" spans="1:37" ht="14.45" customHeight="1" x14ac:dyDescent="0.15">
      <c r="A166" s="1005">
        <v>0</v>
      </c>
      <c r="B166" s="1006">
        <v>0</v>
      </c>
      <c r="C166" s="1006">
        <v>0</v>
      </c>
      <c r="D166" s="1006">
        <v>0</v>
      </c>
      <c r="E166" s="1007">
        <v>0</v>
      </c>
      <c r="F166" s="875" t="s">
        <v>612</v>
      </c>
      <c r="K166" s="194"/>
      <c r="L166" s="169"/>
      <c r="M166" s="196" t="s">
        <v>88</v>
      </c>
      <c r="N166" s="197"/>
      <c r="O166" s="198"/>
      <c r="P166" s="219">
        <f t="shared" si="55"/>
        <v>9279</v>
      </c>
      <c r="Q166" s="220">
        <f t="shared" si="55"/>
        <v>9279</v>
      </c>
      <c r="R166" s="220">
        <f t="shared" si="55"/>
        <v>0</v>
      </c>
      <c r="S166" s="221">
        <f t="shared" si="55"/>
        <v>0</v>
      </c>
      <c r="T166" s="270">
        <f t="shared" si="55"/>
        <v>0</v>
      </c>
      <c r="U166" s="202"/>
      <c r="V166" s="169"/>
      <c r="W166" s="196" t="s">
        <v>88</v>
      </c>
      <c r="X166" s="197"/>
      <c r="Y166" s="198"/>
      <c r="Z166" s="219">
        <f t="shared" ref="Z166:AC168" si="60">Z51</f>
        <v>0</v>
      </c>
      <c r="AA166" s="220">
        <f t="shared" si="60"/>
        <v>0</v>
      </c>
      <c r="AB166" s="292">
        <f t="shared" si="60"/>
        <v>0</v>
      </c>
      <c r="AC166" s="366">
        <f t="shared" si="60"/>
        <v>0</v>
      </c>
      <c r="AD166" s="371"/>
      <c r="AE166" s="194"/>
      <c r="AF166" s="169"/>
      <c r="AG166" s="196" t="s">
        <v>88</v>
      </c>
      <c r="AH166" s="197"/>
      <c r="AI166" s="219">
        <f t="shared" si="42"/>
        <v>9279</v>
      </c>
      <c r="AJ166" s="220">
        <f t="shared" si="58"/>
        <v>0</v>
      </c>
      <c r="AK166" s="366">
        <f t="shared" si="59"/>
        <v>0</v>
      </c>
    </row>
    <row r="167" spans="1:37" ht="14.45" customHeight="1" thickBot="1" x14ac:dyDescent="0.2">
      <c r="A167" s="1008">
        <v>0</v>
      </c>
      <c r="B167" s="1009">
        <v>0</v>
      </c>
      <c r="C167" s="1009">
        <v>0</v>
      </c>
      <c r="D167" s="1009">
        <v>0</v>
      </c>
      <c r="E167" s="1010">
        <v>0</v>
      </c>
      <c r="F167" s="875" t="s">
        <v>613</v>
      </c>
      <c r="K167" s="194"/>
      <c r="L167" s="176" t="s">
        <v>91</v>
      </c>
      <c r="M167" s="196" t="s">
        <v>89</v>
      </c>
      <c r="N167" s="197"/>
      <c r="O167" s="198"/>
      <c r="P167" s="219">
        <f t="shared" si="55"/>
        <v>3255</v>
      </c>
      <c r="Q167" s="220">
        <f t="shared" si="55"/>
        <v>3255</v>
      </c>
      <c r="R167" s="220">
        <f t="shared" si="55"/>
        <v>1085</v>
      </c>
      <c r="S167" s="221">
        <f t="shared" si="55"/>
        <v>0</v>
      </c>
      <c r="T167" s="270">
        <f t="shared" si="55"/>
        <v>0</v>
      </c>
      <c r="U167" s="202"/>
      <c r="V167" s="176" t="s">
        <v>91</v>
      </c>
      <c r="W167" s="196" t="s">
        <v>89</v>
      </c>
      <c r="X167" s="197"/>
      <c r="Y167" s="198"/>
      <c r="Z167" s="219">
        <f t="shared" si="60"/>
        <v>0</v>
      </c>
      <c r="AA167" s="220">
        <f t="shared" si="60"/>
        <v>0</v>
      </c>
      <c r="AB167" s="292">
        <f t="shared" si="60"/>
        <v>0</v>
      </c>
      <c r="AC167" s="366">
        <f t="shared" si="60"/>
        <v>0</v>
      </c>
      <c r="AD167" s="371"/>
      <c r="AE167" s="194"/>
      <c r="AF167" s="176" t="s">
        <v>91</v>
      </c>
      <c r="AG167" s="196" t="s">
        <v>89</v>
      </c>
      <c r="AH167" s="197"/>
      <c r="AI167" s="219">
        <f t="shared" si="42"/>
        <v>3255</v>
      </c>
      <c r="AJ167" s="220">
        <f t="shared" si="58"/>
        <v>1085</v>
      </c>
      <c r="AK167" s="366">
        <f t="shared" si="59"/>
        <v>0</v>
      </c>
    </row>
    <row r="168" spans="1:37" ht="14.45" customHeight="1" x14ac:dyDescent="0.15">
      <c r="K168" s="194"/>
      <c r="L168" s="176"/>
      <c r="M168" s="196" t="s">
        <v>104</v>
      </c>
      <c r="N168" s="197"/>
      <c r="O168" s="198"/>
      <c r="P168" s="219">
        <f t="shared" si="55"/>
        <v>0</v>
      </c>
      <c r="Q168" s="220">
        <f t="shared" si="55"/>
        <v>0</v>
      </c>
      <c r="R168" s="220">
        <f t="shared" si="55"/>
        <v>0</v>
      </c>
      <c r="S168" s="221">
        <f t="shared" si="55"/>
        <v>0</v>
      </c>
      <c r="T168" s="270">
        <f t="shared" si="55"/>
        <v>0</v>
      </c>
      <c r="U168" s="202"/>
      <c r="V168" s="176"/>
      <c r="W168" s="196" t="s">
        <v>104</v>
      </c>
      <c r="X168" s="197"/>
      <c r="Y168" s="198"/>
      <c r="Z168" s="219">
        <f t="shared" si="60"/>
        <v>0</v>
      </c>
      <c r="AA168" s="220">
        <f t="shared" si="60"/>
        <v>0</v>
      </c>
      <c r="AB168" s="292">
        <f t="shared" si="60"/>
        <v>0</v>
      </c>
      <c r="AC168" s="366">
        <f t="shared" si="60"/>
        <v>0</v>
      </c>
      <c r="AD168" s="371"/>
      <c r="AE168" s="194"/>
      <c r="AF168" s="176"/>
      <c r="AG168" s="196" t="s">
        <v>104</v>
      </c>
      <c r="AH168" s="197"/>
      <c r="AI168" s="219">
        <f t="shared" si="42"/>
        <v>0</v>
      </c>
      <c r="AJ168" s="220">
        <f t="shared" si="58"/>
        <v>0</v>
      </c>
      <c r="AK168" s="366">
        <f t="shared" si="59"/>
        <v>0</v>
      </c>
    </row>
    <row r="169" spans="1:37" ht="14.45" customHeight="1" thickBot="1" x14ac:dyDescent="0.2">
      <c r="A169" s="969" t="s">
        <v>1144</v>
      </c>
      <c r="B169" s="969" t="s">
        <v>1145</v>
      </c>
      <c r="C169" s="969" t="s">
        <v>1146</v>
      </c>
      <c r="D169" s="969" t="s">
        <v>1147</v>
      </c>
      <c r="E169" s="969" t="s">
        <v>405</v>
      </c>
      <c r="K169" s="194"/>
      <c r="L169" s="176"/>
      <c r="M169" s="196" t="s">
        <v>90</v>
      </c>
      <c r="N169" s="197"/>
      <c r="O169" s="198"/>
      <c r="P169" s="219">
        <f t="shared" si="55"/>
        <v>0</v>
      </c>
      <c r="Q169" s="220">
        <f t="shared" si="55"/>
        <v>0</v>
      </c>
      <c r="R169" s="220">
        <f t="shared" si="55"/>
        <v>0</v>
      </c>
      <c r="S169" s="221">
        <f t="shared" si="55"/>
        <v>0</v>
      </c>
      <c r="T169" s="270">
        <f t="shared" si="55"/>
        <v>0</v>
      </c>
      <c r="U169" s="202"/>
      <c r="V169" s="176"/>
      <c r="W169" s="196" t="s">
        <v>90</v>
      </c>
      <c r="X169" s="197"/>
      <c r="Y169" s="198" t="s">
        <v>156</v>
      </c>
      <c r="Z169" s="219">
        <f t="shared" ref="Z169:AB170" si="61">IF(ISERROR((Z$58+Z$59)*(Q169/(Q$169+Q$170+Q$172+Q$174))),0,ROUND((Z$58+Z$59)*(Q169/(Q$169+Q$170+Q$172+Q$174)),0))</f>
        <v>0</v>
      </c>
      <c r="AA169" s="220">
        <f t="shared" si="61"/>
        <v>0</v>
      </c>
      <c r="AB169" s="292">
        <f t="shared" si="61"/>
        <v>0</v>
      </c>
      <c r="AC169" s="366">
        <f>IF(ISERROR(((AC$58)+(AC$59))*(T169/(T$169+T$170+T$172+T$174))),0,ROUND(((AC$58)+(AC$59))*(T169/(T$169+T$170+T$172+T$174)),0))</f>
        <v>0</v>
      </c>
      <c r="AD169" s="371"/>
      <c r="AE169" s="194"/>
      <c r="AF169" s="176"/>
      <c r="AG169" s="196" t="s">
        <v>90</v>
      </c>
      <c r="AH169" s="197"/>
      <c r="AI169" s="219">
        <f t="shared" si="42"/>
        <v>0</v>
      </c>
      <c r="AJ169" s="220">
        <f t="shared" si="58"/>
        <v>0</v>
      </c>
      <c r="AK169" s="366">
        <f t="shared" si="59"/>
        <v>0</v>
      </c>
    </row>
    <row r="170" spans="1:37" ht="14.45" customHeight="1" x14ac:dyDescent="0.15">
      <c r="A170" s="1001">
        <v>0</v>
      </c>
      <c r="B170" s="1002">
        <v>0</v>
      </c>
      <c r="C170" s="1002">
        <v>0</v>
      </c>
      <c r="D170" s="1002">
        <v>0</v>
      </c>
      <c r="E170" s="1003">
        <v>0</v>
      </c>
      <c r="F170" s="875" t="s">
        <v>1151</v>
      </c>
      <c r="K170" s="194"/>
      <c r="L170" s="176" t="s">
        <v>92</v>
      </c>
      <c r="M170" s="196" t="s">
        <v>105</v>
      </c>
      <c r="N170" s="197"/>
      <c r="O170" s="198"/>
      <c r="P170" s="219">
        <f t="shared" si="55"/>
        <v>0</v>
      </c>
      <c r="Q170" s="220">
        <f t="shared" si="55"/>
        <v>0</v>
      </c>
      <c r="R170" s="220">
        <f t="shared" si="55"/>
        <v>0</v>
      </c>
      <c r="S170" s="221">
        <f t="shared" si="55"/>
        <v>0</v>
      </c>
      <c r="T170" s="270">
        <f t="shared" si="55"/>
        <v>0</v>
      </c>
      <c r="U170" s="202"/>
      <c r="V170" s="176" t="s">
        <v>92</v>
      </c>
      <c r="W170" s="196" t="s">
        <v>105</v>
      </c>
      <c r="X170" s="197"/>
      <c r="Y170" s="198" t="s">
        <v>156</v>
      </c>
      <c r="Z170" s="219">
        <f t="shared" si="61"/>
        <v>0</v>
      </c>
      <c r="AA170" s="220">
        <f t="shared" si="61"/>
        <v>0</v>
      </c>
      <c r="AB170" s="292">
        <f t="shared" si="61"/>
        <v>0</v>
      </c>
      <c r="AC170" s="366">
        <f>IF(ISERROR(((AC$58)+(AC$59))*(T170/(T$169+T$170+T$172+T$174))),0,ROUND(((AC$58)+(AC$59))*(T170/(T$169+T$170+T$172+T$174)),0))</f>
        <v>0</v>
      </c>
      <c r="AD170" s="371"/>
      <c r="AE170" s="194"/>
      <c r="AF170" s="176" t="s">
        <v>92</v>
      </c>
      <c r="AG170" s="196" t="s">
        <v>105</v>
      </c>
      <c r="AH170" s="197"/>
      <c r="AI170" s="219">
        <f t="shared" si="42"/>
        <v>0</v>
      </c>
      <c r="AJ170" s="220">
        <f t="shared" si="58"/>
        <v>0</v>
      </c>
      <c r="AK170" s="366">
        <f t="shared" si="59"/>
        <v>0</v>
      </c>
    </row>
    <row r="171" spans="1:37" ht="14.45" customHeight="1" x14ac:dyDescent="0.15">
      <c r="A171" s="1005">
        <v>0</v>
      </c>
      <c r="B171" s="1006">
        <v>0</v>
      </c>
      <c r="C171" s="1006">
        <v>0</v>
      </c>
      <c r="D171" s="1006">
        <v>0</v>
      </c>
      <c r="E171" s="1007">
        <v>0</v>
      </c>
      <c r="F171" s="875" t="s">
        <v>1152</v>
      </c>
      <c r="K171" s="194"/>
      <c r="L171" s="176"/>
      <c r="M171" s="196" t="s">
        <v>106</v>
      </c>
      <c r="N171" s="197"/>
      <c r="O171" s="198"/>
      <c r="P171" s="219">
        <f t="shared" ref="P171:T176" si="62">P56+P110</f>
        <v>0</v>
      </c>
      <c r="Q171" s="220">
        <f t="shared" si="62"/>
        <v>0</v>
      </c>
      <c r="R171" s="220">
        <f t="shared" si="62"/>
        <v>0</v>
      </c>
      <c r="S171" s="221">
        <f t="shared" si="62"/>
        <v>0</v>
      </c>
      <c r="T171" s="270">
        <f t="shared" si="6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42"/>
        <v>0</v>
      </c>
      <c r="AJ171" s="220">
        <f t="shared" si="58"/>
        <v>0</v>
      </c>
      <c r="AK171" s="366">
        <f t="shared" si="59"/>
        <v>0</v>
      </c>
    </row>
    <row r="172" spans="1:37" ht="14.45" customHeight="1" x14ac:dyDescent="0.15">
      <c r="A172" s="1005">
        <v>0</v>
      </c>
      <c r="B172" s="1006">
        <v>0</v>
      </c>
      <c r="C172" s="1006">
        <v>0</v>
      </c>
      <c r="D172" s="1006">
        <v>0</v>
      </c>
      <c r="E172" s="1007">
        <v>0</v>
      </c>
      <c r="F172" s="875" t="s">
        <v>1153</v>
      </c>
      <c r="K172" s="194"/>
      <c r="L172" s="176"/>
      <c r="M172" s="196" t="s">
        <v>107</v>
      </c>
      <c r="N172" s="197"/>
      <c r="O172" s="198"/>
      <c r="P172" s="219">
        <f t="shared" si="62"/>
        <v>0</v>
      </c>
      <c r="Q172" s="220">
        <f t="shared" si="62"/>
        <v>0</v>
      </c>
      <c r="R172" s="220">
        <f t="shared" si="62"/>
        <v>0</v>
      </c>
      <c r="S172" s="221">
        <f t="shared" si="62"/>
        <v>0</v>
      </c>
      <c r="T172" s="270">
        <f t="shared" si="6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42"/>
        <v>0</v>
      </c>
      <c r="AJ172" s="220">
        <f t="shared" si="58"/>
        <v>0</v>
      </c>
      <c r="AK172" s="366">
        <f t="shared" si="59"/>
        <v>0</v>
      </c>
    </row>
    <row r="173" spans="1:37" ht="14.45" customHeight="1" x14ac:dyDescent="0.15">
      <c r="A173" s="1005">
        <v>0</v>
      </c>
      <c r="B173" s="1006">
        <v>0</v>
      </c>
      <c r="C173" s="1006">
        <v>0</v>
      </c>
      <c r="D173" s="1006">
        <v>0</v>
      </c>
      <c r="E173" s="1007">
        <v>0</v>
      </c>
      <c r="F173" s="875" t="s">
        <v>1154</v>
      </c>
      <c r="K173" s="194"/>
      <c r="L173" s="176" t="s">
        <v>41</v>
      </c>
      <c r="M173" s="196" t="s">
        <v>108</v>
      </c>
      <c r="N173" s="197"/>
      <c r="O173" s="198"/>
      <c r="P173" s="219">
        <f t="shared" si="62"/>
        <v>9169</v>
      </c>
      <c r="Q173" s="220">
        <f t="shared" si="62"/>
        <v>9169</v>
      </c>
      <c r="R173" s="220">
        <f t="shared" si="62"/>
        <v>0</v>
      </c>
      <c r="S173" s="221">
        <f t="shared" si="62"/>
        <v>0</v>
      </c>
      <c r="T173" s="270">
        <f t="shared" si="6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42"/>
        <v>9169</v>
      </c>
      <c r="AJ173" s="220">
        <f t="shared" si="58"/>
        <v>0</v>
      </c>
      <c r="AK173" s="366">
        <f t="shared" si="59"/>
        <v>0</v>
      </c>
    </row>
    <row r="174" spans="1:37" ht="14.45" customHeight="1" x14ac:dyDescent="0.15">
      <c r="A174" s="1005">
        <v>0</v>
      </c>
      <c r="B174" s="1006">
        <v>0</v>
      </c>
      <c r="C174" s="1006">
        <v>0</v>
      </c>
      <c r="D174" s="1006">
        <v>0</v>
      </c>
      <c r="E174" s="1007">
        <v>0</v>
      </c>
      <c r="F174" s="875" t="s">
        <v>1155</v>
      </c>
      <c r="K174" s="194"/>
      <c r="L174" s="216"/>
      <c r="M174" s="196" t="s">
        <v>13</v>
      </c>
      <c r="N174" s="197"/>
      <c r="O174" s="198"/>
      <c r="P174" s="219">
        <f t="shared" si="62"/>
        <v>1942</v>
      </c>
      <c r="Q174" s="220">
        <f t="shared" si="62"/>
        <v>1942</v>
      </c>
      <c r="R174" s="220">
        <f t="shared" si="62"/>
        <v>0</v>
      </c>
      <c r="S174" s="221">
        <f t="shared" si="62"/>
        <v>0</v>
      </c>
      <c r="T174" s="270">
        <f t="shared" si="6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42"/>
        <v>1942</v>
      </c>
      <c r="AJ174" s="220">
        <f t="shared" si="58"/>
        <v>0</v>
      </c>
      <c r="AK174" s="366">
        <f t="shared" si="59"/>
        <v>0</v>
      </c>
    </row>
    <row r="175" spans="1:37" ht="14.45" customHeight="1" x14ac:dyDescent="0.15">
      <c r="A175" s="1005">
        <v>0</v>
      </c>
      <c r="B175" s="1006">
        <v>0</v>
      </c>
      <c r="C175" s="1006">
        <v>0</v>
      </c>
      <c r="D175" s="1006">
        <v>0</v>
      </c>
      <c r="E175" s="1007">
        <v>0</v>
      </c>
      <c r="F175" s="875" t="s">
        <v>1156</v>
      </c>
      <c r="K175" s="194"/>
      <c r="L175" s="196" t="s">
        <v>13</v>
      </c>
      <c r="M175" s="197"/>
      <c r="N175" s="197"/>
      <c r="O175" s="198"/>
      <c r="P175" s="219">
        <f t="shared" si="62"/>
        <v>0</v>
      </c>
      <c r="Q175" s="220">
        <f t="shared" si="62"/>
        <v>0</v>
      </c>
      <c r="R175" s="220">
        <f t="shared" si="62"/>
        <v>0</v>
      </c>
      <c r="S175" s="221">
        <f t="shared" si="62"/>
        <v>0</v>
      </c>
      <c r="T175" s="270">
        <f t="shared" si="6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42"/>
        <v>0</v>
      </c>
      <c r="AJ175" s="220">
        <f t="shared" si="58"/>
        <v>0</v>
      </c>
      <c r="AK175" s="366">
        <f t="shared" si="59"/>
        <v>0</v>
      </c>
    </row>
    <row r="176" spans="1:37" ht="14.45" customHeight="1" thickBot="1" x14ac:dyDescent="0.2">
      <c r="A176" s="1005">
        <v>0</v>
      </c>
      <c r="B176" s="1006">
        <v>0</v>
      </c>
      <c r="C176" s="1006">
        <v>0</v>
      </c>
      <c r="D176" s="1006">
        <v>0</v>
      </c>
      <c r="E176" s="1007">
        <v>0</v>
      </c>
      <c r="F176" s="875" t="s">
        <v>1157</v>
      </c>
      <c r="K176" s="311"/>
      <c r="L176" s="312" t="s">
        <v>82</v>
      </c>
      <c r="M176" s="313"/>
      <c r="N176" s="313"/>
      <c r="O176" s="314"/>
      <c r="P176" s="315">
        <f t="shared" si="62"/>
        <v>112415</v>
      </c>
      <c r="Q176" s="316">
        <f t="shared" si="62"/>
        <v>112415</v>
      </c>
      <c r="R176" s="316">
        <f t="shared" si="62"/>
        <v>1809</v>
      </c>
      <c r="S176" s="317">
        <f t="shared" si="62"/>
        <v>0</v>
      </c>
      <c r="T176" s="318">
        <f t="shared" si="62"/>
        <v>0</v>
      </c>
      <c r="U176" s="367"/>
      <c r="V176" s="312" t="s">
        <v>82</v>
      </c>
      <c r="W176" s="313"/>
      <c r="X176" s="313"/>
      <c r="Y176" s="314"/>
      <c r="Z176" s="315">
        <f>Z61</f>
        <v>0</v>
      </c>
      <c r="AA176" s="316">
        <f>AA61</f>
        <v>0</v>
      </c>
      <c r="AB176" s="550">
        <f>AB61</f>
        <v>0</v>
      </c>
      <c r="AC176" s="368">
        <f>AC61</f>
        <v>0</v>
      </c>
      <c r="AD176" s="371"/>
      <c r="AE176" s="369"/>
      <c r="AF176" s="312" t="s">
        <v>82</v>
      </c>
      <c r="AG176" s="313"/>
      <c r="AH176" s="313"/>
      <c r="AI176" s="370">
        <f t="shared" si="42"/>
        <v>112415</v>
      </c>
      <c r="AJ176" s="316">
        <f>SUM(AJ123,AJ126,AJ129,AJ133:AJ144,AJ148:AJ154,AJ160:AJ163,AJ166:AJ175)</f>
        <v>1809</v>
      </c>
      <c r="AK176" s="368">
        <f>SUM(AK123,AK126,AK129,AK133:AK144,AK148:AK154,AK160:AK163,AK166:AK175)</f>
        <v>0</v>
      </c>
    </row>
    <row r="177" spans="1:29" ht="14.45" customHeight="1" thickTop="1" x14ac:dyDescent="0.15">
      <c r="A177" s="1005">
        <v>0</v>
      </c>
      <c r="B177" s="1006">
        <v>0</v>
      </c>
      <c r="C177" s="1006">
        <v>0</v>
      </c>
      <c r="D177" s="1006">
        <v>0</v>
      </c>
      <c r="E177" s="1007">
        <v>0</v>
      </c>
      <c r="F177" s="875" t="s">
        <v>1158</v>
      </c>
      <c r="Z177" s="518"/>
      <c r="AA177" s="371"/>
      <c r="AB177" s="371"/>
      <c r="AC177" s="442"/>
    </row>
    <row r="178" spans="1:29" ht="14.45" customHeight="1" x14ac:dyDescent="0.15">
      <c r="A178" s="1005">
        <v>0</v>
      </c>
      <c r="B178" s="1006">
        <v>0</v>
      </c>
      <c r="C178" s="1006">
        <v>0</v>
      </c>
      <c r="D178" s="1006">
        <v>0</v>
      </c>
      <c r="E178" s="1007">
        <v>0</v>
      </c>
      <c r="F178" s="875" t="s">
        <v>1159</v>
      </c>
      <c r="AC178" s="529"/>
    </row>
    <row r="179" spans="1:29" x14ac:dyDescent="0.15">
      <c r="A179" s="1005">
        <v>0</v>
      </c>
      <c r="B179" s="1006">
        <v>0</v>
      </c>
      <c r="C179" s="1006">
        <v>0</v>
      </c>
      <c r="D179" s="1006">
        <v>0</v>
      </c>
      <c r="E179" s="1007">
        <v>0</v>
      </c>
      <c r="F179" s="875" t="s">
        <v>559</v>
      </c>
      <c r="AC179" s="529"/>
    </row>
    <row r="180" spans="1:29" x14ac:dyDescent="0.15">
      <c r="A180" s="1005">
        <v>0</v>
      </c>
      <c r="B180" s="1006">
        <v>0</v>
      </c>
      <c r="C180" s="1006">
        <v>0</v>
      </c>
      <c r="D180" s="1006">
        <v>0</v>
      </c>
      <c r="E180" s="1007">
        <v>0</v>
      </c>
      <c r="F180" s="875" t="s">
        <v>560</v>
      </c>
      <c r="AC180" s="529"/>
    </row>
    <row r="181" spans="1:29" x14ac:dyDescent="0.15">
      <c r="A181" s="1005">
        <v>0</v>
      </c>
      <c r="B181" s="1006">
        <v>0</v>
      </c>
      <c r="C181" s="1006">
        <v>0</v>
      </c>
      <c r="D181" s="1006">
        <v>0</v>
      </c>
      <c r="E181" s="1007">
        <v>0</v>
      </c>
      <c r="F181" s="875" t="s">
        <v>561</v>
      </c>
      <c r="AC181" s="529"/>
    </row>
    <row r="182" spans="1:29" x14ac:dyDescent="0.15">
      <c r="A182" s="1005">
        <v>0</v>
      </c>
      <c r="B182" s="1006">
        <v>0</v>
      </c>
      <c r="C182" s="1006">
        <v>0</v>
      </c>
      <c r="D182" s="1006">
        <v>0</v>
      </c>
      <c r="E182" s="1007">
        <v>0</v>
      </c>
      <c r="F182" s="875" t="s">
        <v>1160</v>
      </c>
      <c r="AC182" s="529"/>
    </row>
    <row r="183" spans="1:29" x14ac:dyDescent="0.15">
      <c r="A183" s="1005">
        <v>0</v>
      </c>
      <c r="B183" s="1006">
        <v>0</v>
      </c>
      <c r="C183" s="1006">
        <v>0</v>
      </c>
      <c r="D183" s="1006">
        <v>0</v>
      </c>
      <c r="E183" s="1007">
        <v>0</v>
      </c>
      <c r="F183" s="875" t="s">
        <v>562</v>
      </c>
      <c r="AC183" s="529"/>
    </row>
    <row r="184" spans="1:29" x14ac:dyDescent="0.15">
      <c r="A184" s="1005">
        <v>0</v>
      </c>
      <c r="B184" s="1006">
        <v>0</v>
      </c>
      <c r="C184" s="1006">
        <v>0</v>
      </c>
      <c r="D184" s="1006">
        <v>0</v>
      </c>
      <c r="E184" s="1007">
        <v>0</v>
      </c>
      <c r="F184" s="875" t="s">
        <v>565</v>
      </c>
      <c r="AC184" s="529"/>
    </row>
    <row r="185" spans="1:29" x14ac:dyDescent="0.15">
      <c r="A185" s="1005">
        <v>0</v>
      </c>
      <c r="B185" s="1006">
        <v>0</v>
      </c>
      <c r="C185" s="1006">
        <v>0</v>
      </c>
      <c r="D185" s="1006">
        <v>0</v>
      </c>
      <c r="E185" s="1007">
        <v>0</v>
      </c>
      <c r="F185" s="875" t="s">
        <v>567</v>
      </c>
      <c r="AC185" s="529"/>
    </row>
    <row r="186" spans="1:29" x14ac:dyDescent="0.15">
      <c r="A186" s="1005">
        <v>0</v>
      </c>
      <c r="B186" s="1006">
        <v>0</v>
      </c>
      <c r="C186" s="1006">
        <v>0</v>
      </c>
      <c r="D186" s="1006">
        <v>0</v>
      </c>
      <c r="E186" s="1007">
        <v>0</v>
      </c>
      <c r="F186" s="875" t="s">
        <v>569</v>
      </c>
      <c r="AC186" s="529"/>
    </row>
    <row r="187" spans="1:29" x14ac:dyDescent="0.15">
      <c r="A187" s="1005">
        <v>0</v>
      </c>
      <c r="B187" s="1006">
        <v>0</v>
      </c>
      <c r="C187" s="1006">
        <v>0</v>
      </c>
      <c r="D187" s="1006">
        <v>0</v>
      </c>
      <c r="E187" s="1007">
        <v>0</v>
      </c>
      <c r="F187" s="875" t="s">
        <v>570</v>
      </c>
      <c r="AC187" s="529"/>
    </row>
    <row r="188" spans="1:29" x14ac:dyDescent="0.15">
      <c r="A188" s="1005">
        <v>0</v>
      </c>
      <c r="B188" s="1006">
        <v>0</v>
      </c>
      <c r="C188" s="1006">
        <v>0</v>
      </c>
      <c r="D188" s="1006">
        <v>0</v>
      </c>
      <c r="E188" s="1007">
        <v>0</v>
      </c>
      <c r="F188" s="875" t="s">
        <v>572</v>
      </c>
      <c r="AC188" s="529"/>
    </row>
    <row r="189" spans="1:29" x14ac:dyDescent="0.15">
      <c r="A189" s="1005">
        <v>0</v>
      </c>
      <c r="B189" s="1006">
        <v>0</v>
      </c>
      <c r="C189" s="1006">
        <v>0</v>
      </c>
      <c r="D189" s="1006">
        <v>0</v>
      </c>
      <c r="E189" s="1007">
        <v>0</v>
      </c>
      <c r="F189" s="875" t="s">
        <v>573</v>
      </c>
      <c r="AC189" s="529"/>
    </row>
    <row r="190" spans="1:29" x14ac:dyDescent="0.15">
      <c r="A190" s="1005">
        <v>0</v>
      </c>
      <c r="B190" s="1006">
        <v>0</v>
      </c>
      <c r="C190" s="1006">
        <v>0</v>
      </c>
      <c r="D190" s="1006">
        <v>0</v>
      </c>
      <c r="E190" s="1007">
        <v>0</v>
      </c>
      <c r="F190" s="875" t="s">
        <v>460</v>
      </c>
      <c r="AC190" s="529"/>
    </row>
    <row r="191" spans="1:29" x14ac:dyDescent="0.15">
      <c r="A191" s="1005">
        <v>0</v>
      </c>
      <c r="B191" s="1006">
        <v>0</v>
      </c>
      <c r="C191" s="1006">
        <v>0</v>
      </c>
      <c r="D191" s="1006">
        <v>0</v>
      </c>
      <c r="E191" s="1007">
        <v>0</v>
      </c>
      <c r="F191" s="875" t="s">
        <v>575</v>
      </c>
      <c r="AC191" s="529"/>
    </row>
    <row r="192" spans="1:29" x14ac:dyDescent="0.15">
      <c r="A192" s="1005">
        <v>0</v>
      </c>
      <c r="B192" s="1006">
        <v>0</v>
      </c>
      <c r="C192" s="1006">
        <v>0</v>
      </c>
      <c r="D192" s="1006">
        <v>0</v>
      </c>
      <c r="E192" s="1007">
        <v>0</v>
      </c>
      <c r="F192" s="875" t="s">
        <v>576</v>
      </c>
      <c r="AC192" s="529"/>
    </row>
    <row r="193" spans="1:29" x14ac:dyDescent="0.15">
      <c r="A193" s="1005">
        <v>0</v>
      </c>
      <c r="B193" s="1006">
        <v>0</v>
      </c>
      <c r="C193" s="1006">
        <v>0</v>
      </c>
      <c r="D193" s="1006">
        <v>0</v>
      </c>
      <c r="E193" s="1007">
        <v>0</v>
      </c>
      <c r="F193" s="875" t="s">
        <v>577</v>
      </c>
      <c r="AC193" s="529"/>
    </row>
    <row r="194" spans="1:29" x14ac:dyDescent="0.15">
      <c r="A194" s="1005">
        <v>0</v>
      </c>
      <c r="B194" s="1006">
        <v>0</v>
      </c>
      <c r="C194" s="1006">
        <v>0</v>
      </c>
      <c r="D194" s="1006">
        <v>0</v>
      </c>
      <c r="E194" s="1007">
        <v>0</v>
      </c>
      <c r="F194" s="875" t="s">
        <v>1161</v>
      </c>
      <c r="AC194" s="529"/>
    </row>
    <row r="195" spans="1:29" x14ac:dyDescent="0.15">
      <c r="A195" s="1005">
        <v>0</v>
      </c>
      <c r="B195" s="1006">
        <v>0</v>
      </c>
      <c r="C195" s="1006">
        <v>0</v>
      </c>
      <c r="D195" s="1006">
        <v>0</v>
      </c>
      <c r="E195" s="1007">
        <v>0</v>
      </c>
      <c r="F195" s="875" t="s">
        <v>578</v>
      </c>
      <c r="AC195" s="529"/>
    </row>
    <row r="196" spans="1:29" x14ac:dyDescent="0.15">
      <c r="A196" s="1005">
        <v>0</v>
      </c>
      <c r="B196" s="1006">
        <v>0</v>
      </c>
      <c r="C196" s="1006">
        <v>0</v>
      </c>
      <c r="D196" s="1006">
        <v>0</v>
      </c>
      <c r="E196" s="1007">
        <v>0</v>
      </c>
      <c r="F196" s="875" t="s">
        <v>580</v>
      </c>
      <c r="AC196" s="529"/>
    </row>
    <row r="197" spans="1:29" x14ac:dyDescent="0.15">
      <c r="A197" s="1005">
        <v>0</v>
      </c>
      <c r="B197" s="1006">
        <v>0</v>
      </c>
      <c r="C197" s="1006">
        <v>0</v>
      </c>
      <c r="D197" s="1006">
        <v>0</v>
      </c>
      <c r="E197" s="1007">
        <v>0</v>
      </c>
      <c r="F197" s="875" t="s">
        <v>582</v>
      </c>
      <c r="AC197" s="529"/>
    </row>
    <row r="198" spans="1:29" x14ac:dyDescent="0.15">
      <c r="A198" s="1005">
        <v>0</v>
      </c>
      <c r="B198" s="1006">
        <v>0</v>
      </c>
      <c r="C198" s="1006">
        <v>0</v>
      </c>
      <c r="D198" s="1006">
        <v>0</v>
      </c>
      <c r="E198" s="1007">
        <v>0</v>
      </c>
      <c r="F198" s="875" t="s">
        <v>584</v>
      </c>
      <c r="AC198" s="529"/>
    </row>
    <row r="199" spans="1:29" x14ac:dyDescent="0.15">
      <c r="A199" s="1005">
        <v>0</v>
      </c>
      <c r="B199" s="1006">
        <v>0</v>
      </c>
      <c r="C199" s="1006">
        <v>0</v>
      </c>
      <c r="D199" s="1006">
        <v>0</v>
      </c>
      <c r="E199" s="1007">
        <v>0</v>
      </c>
      <c r="F199" s="875" t="s">
        <v>585</v>
      </c>
      <c r="AC199" s="529"/>
    </row>
    <row r="200" spans="1:29" x14ac:dyDescent="0.15">
      <c r="A200" s="1005">
        <v>0</v>
      </c>
      <c r="B200" s="1006">
        <v>0</v>
      </c>
      <c r="C200" s="1006">
        <v>0</v>
      </c>
      <c r="D200" s="1006">
        <v>0</v>
      </c>
      <c r="E200" s="1007">
        <v>0</v>
      </c>
      <c r="F200" s="875" t="s">
        <v>586</v>
      </c>
      <c r="AC200" s="529"/>
    </row>
    <row r="201" spans="1:29" x14ac:dyDescent="0.15">
      <c r="A201" s="1005">
        <v>0</v>
      </c>
      <c r="B201" s="1006">
        <v>0</v>
      </c>
      <c r="C201" s="1006">
        <v>0</v>
      </c>
      <c r="D201" s="1006">
        <v>0</v>
      </c>
      <c r="E201" s="1007">
        <v>0</v>
      </c>
      <c r="F201" s="875" t="s">
        <v>587</v>
      </c>
      <c r="AC201" s="529"/>
    </row>
    <row r="202" spans="1:29" x14ac:dyDescent="0.15">
      <c r="A202" s="1005">
        <v>0</v>
      </c>
      <c r="B202" s="1006">
        <v>0</v>
      </c>
      <c r="C202" s="1006">
        <v>0</v>
      </c>
      <c r="D202" s="1006">
        <v>0</v>
      </c>
      <c r="E202" s="1007">
        <v>0</v>
      </c>
      <c r="F202" s="875" t="s">
        <v>589</v>
      </c>
      <c r="AC202" s="529"/>
    </row>
    <row r="203" spans="1:29" ht="14.25" thickBot="1" x14ac:dyDescent="0.2">
      <c r="A203" s="1008">
        <v>0</v>
      </c>
      <c r="B203" s="1009">
        <v>0</v>
      </c>
      <c r="C203" s="1009">
        <v>0</v>
      </c>
      <c r="D203" s="1009">
        <v>0</v>
      </c>
      <c r="E203" s="1010">
        <v>0</v>
      </c>
      <c r="F203" s="875" t="s">
        <v>591</v>
      </c>
      <c r="AC203" s="529"/>
    </row>
    <row r="204" spans="1:29" x14ac:dyDescent="0.15">
      <c r="A204" s="650"/>
      <c r="B204" s="650"/>
      <c r="C204" s="650"/>
      <c r="D204" s="650"/>
      <c r="E204" s="650"/>
      <c r="F204" s="875"/>
      <c r="AC204" s="529"/>
    </row>
    <row r="205" spans="1:29" x14ac:dyDescent="0.15">
      <c r="F205" s="875"/>
      <c r="AC205" s="529"/>
    </row>
    <row r="206" spans="1:29" x14ac:dyDescent="0.15">
      <c r="F206" s="875"/>
      <c r="AC206" s="529"/>
    </row>
    <row r="207" spans="1:29" x14ac:dyDescent="0.15">
      <c r="F207" s="875"/>
      <c r="AC207" s="529"/>
    </row>
    <row r="208" spans="1:29" x14ac:dyDescent="0.15">
      <c r="F208" s="875"/>
      <c r="AC208" s="529"/>
    </row>
    <row r="209" spans="6:29" x14ac:dyDescent="0.15">
      <c r="F209" s="875"/>
      <c r="AC209" s="529"/>
    </row>
    <row r="210" spans="6:29" x14ac:dyDescent="0.15">
      <c r="F210" s="875"/>
      <c r="AC210" s="529"/>
    </row>
    <row r="211" spans="6:29" x14ac:dyDescent="0.15">
      <c r="F211" s="875"/>
      <c r="AC211" s="529"/>
    </row>
    <row r="212" spans="6:29" x14ac:dyDescent="0.15">
      <c r="F212" s="875"/>
      <c r="AC212" s="529"/>
    </row>
    <row r="213" spans="6:29" x14ac:dyDescent="0.15">
      <c r="F213" s="875"/>
      <c r="AC213" s="529"/>
    </row>
    <row r="214" spans="6:29" x14ac:dyDescent="0.15">
      <c r="F214" s="875"/>
      <c r="AC214" s="529"/>
    </row>
    <row r="215" spans="6:29" x14ac:dyDescent="0.15">
      <c r="F215" s="875"/>
      <c r="AC215" s="529"/>
    </row>
    <row r="216" spans="6:29" x14ac:dyDescent="0.15">
      <c r="F216" s="875"/>
      <c r="AC216" s="529"/>
    </row>
    <row r="217" spans="6:29" x14ac:dyDescent="0.15">
      <c r="F217" s="875"/>
      <c r="AC217" s="529"/>
    </row>
    <row r="218" spans="6:29" x14ac:dyDescent="0.15">
      <c r="F218" s="875"/>
      <c r="AC218" s="529"/>
    </row>
    <row r="219" spans="6:29" x14ac:dyDescent="0.15">
      <c r="F219" s="875"/>
      <c r="AC219" s="529"/>
    </row>
    <row r="220" spans="6:29" x14ac:dyDescent="0.15">
      <c r="F220" s="875"/>
      <c r="AC220" s="529"/>
    </row>
    <row r="221" spans="6:29" x14ac:dyDescent="0.15">
      <c r="F221" s="875"/>
      <c r="AC221" s="529"/>
    </row>
    <row r="222" spans="6:29" x14ac:dyDescent="0.15">
      <c r="AC222" s="529"/>
    </row>
    <row r="223" spans="6:29" x14ac:dyDescent="0.15">
      <c r="AC223" s="529"/>
    </row>
    <row r="224" spans="6: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showPageBreaks="1" showGridLines="0" fitToPage="1" view="pageBreakPreview">
      <selection activeCell="A2" sqref="A2"/>
      <rowBreaks count="1" manualBreakCount="1">
        <brk id="115" max="16383" man="1"/>
      </rowBreaks>
      <pageMargins left="0.47244094488188981" right="0.39370078740157483" top="0.98425196850393704" bottom="0.98425196850393704" header="0.51181102362204722" footer="0.51181102362204722"/>
      <pageSetup paperSize="9" scale="26" orientation="portrait" r:id="rId1"/>
      <headerFooter alignWithMargins="0"/>
    </customSheetView>
  </customSheetViews>
  <phoneticPr fontId="2"/>
  <pageMargins left="0.47244094488188981" right="0.39370078740157483" top="0.98425196850393704" bottom="0.98425196850393704" header="0.51181102362204722" footer="0.51181102362204722"/>
  <pageSetup paperSize="9" scale="26" orientation="portrait" r:id="rId2"/>
  <headerFooter alignWithMargins="0"/>
  <rowBreaks count="1" manualBreakCount="1">
    <brk id="115" max="16383" man="1"/>
  </rowBreaks>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view="pageBreakPreview" zoomScaleNormal="100" zoomScaleSheetLayoutView="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159" t="s">
        <v>731</v>
      </c>
      <c r="T2" s="134"/>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13">
        <v>14757</v>
      </c>
      <c r="B8" s="1214">
        <v>14757</v>
      </c>
      <c r="C8" s="1214">
        <v>14757</v>
      </c>
      <c r="D8" s="1214">
        <v>0</v>
      </c>
      <c r="E8" s="1214">
        <v>4331</v>
      </c>
      <c r="F8" s="1214">
        <v>0</v>
      </c>
      <c r="G8" s="1214">
        <v>0</v>
      </c>
      <c r="H8" s="1215">
        <v>0</v>
      </c>
      <c r="I8" s="1216"/>
      <c r="K8" s="183"/>
      <c r="L8" s="184" t="s">
        <v>8</v>
      </c>
      <c r="M8" s="185"/>
      <c r="N8" s="185"/>
      <c r="O8" s="186" t="s">
        <v>9</v>
      </c>
      <c r="P8" s="187">
        <f>+A9</f>
        <v>0</v>
      </c>
      <c r="Q8" s="253">
        <f>+C9</f>
        <v>0</v>
      </c>
      <c r="R8" s="253">
        <f>+E9</f>
        <v>0</v>
      </c>
      <c r="S8" s="255">
        <f>+F9</f>
        <v>0</v>
      </c>
      <c r="T8" s="256">
        <f>+H9</f>
        <v>0</v>
      </c>
      <c r="U8" s="190"/>
      <c r="V8" s="195" t="s">
        <v>145</v>
      </c>
      <c r="W8" s="217"/>
      <c r="X8" s="217"/>
      <c r="Y8" s="293" t="s">
        <v>10</v>
      </c>
      <c r="Z8" s="226">
        <f t="shared" ref="Z8:AB9" si="0">+A170</f>
        <v>0</v>
      </c>
      <c r="AA8" s="227">
        <f t="shared" si="0"/>
        <v>0</v>
      </c>
      <c r="AB8" s="228">
        <f t="shared" si="0"/>
        <v>0</v>
      </c>
      <c r="AC8" s="555">
        <f>+E170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+A10</f>
        <v>0</v>
      </c>
      <c r="Q9" s="200">
        <f>+C10</f>
        <v>0</v>
      </c>
      <c r="R9" s="200">
        <f>+E10</f>
        <v>0</v>
      </c>
      <c r="S9" s="262">
        <f>+F10</f>
        <v>0</v>
      </c>
      <c r="T9" s="263">
        <f>+H10</f>
        <v>0</v>
      </c>
      <c r="U9" s="202"/>
      <c r="V9" s="176"/>
      <c r="W9" s="196" t="s">
        <v>11</v>
      </c>
      <c r="X9" s="197"/>
      <c r="Y9" s="215" t="s">
        <v>9</v>
      </c>
      <c r="Z9" s="199">
        <f t="shared" si="0"/>
        <v>0</v>
      </c>
      <c r="AA9" s="200">
        <f t="shared" si="0"/>
        <v>0</v>
      </c>
      <c r="AB9" s="201">
        <f t="shared" si="0"/>
        <v>0</v>
      </c>
      <c r="AC9" s="556">
        <f>+E171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+A11</f>
        <v>0</v>
      </c>
      <c r="Q11" s="213">
        <f>+C11</f>
        <v>0</v>
      </c>
      <c r="R11" s="213">
        <f>+E11</f>
        <v>0</v>
      </c>
      <c r="S11" s="278">
        <f>+F11</f>
        <v>0</v>
      </c>
      <c r="T11" s="263">
        <f>+H11</f>
        <v>0</v>
      </c>
      <c r="U11" s="202"/>
      <c r="V11" s="196" t="s">
        <v>147</v>
      </c>
      <c r="W11" s="197"/>
      <c r="X11" s="197"/>
      <c r="Y11" s="215" t="s">
        <v>12</v>
      </c>
      <c r="Z11" s="199">
        <f>+A172</f>
        <v>0</v>
      </c>
      <c r="AA11" s="200">
        <f>+B172</f>
        <v>0</v>
      </c>
      <c r="AB11" s="201">
        <f>+C172</f>
        <v>0</v>
      </c>
      <c r="AC11" s="556">
        <f>+E172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+A12</f>
        <v>0</v>
      </c>
      <c r="Q12" s="200">
        <f>+C12</f>
        <v>0</v>
      </c>
      <c r="R12" s="200">
        <f>+E12</f>
        <v>0</v>
      </c>
      <c r="S12" s="262">
        <f>+F12</f>
        <v>0</v>
      </c>
      <c r="T12" s="263">
        <f>+H12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4467</v>
      </c>
      <c r="B13" s="1216">
        <v>4467</v>
      </c>
      <c r="C13" s="1216">
        <v>4467</v>
      </c>
      <c r="D13" s="1216">
        <v>0</v>
      </c>
      <c r="E13" s="1216">
        <v>901</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4467</v>
      </c>
      <c r="B14" s="1216">
        <v>4467</v>
      </c>
      <c r="C14" s="1216">
        <v>4467</v>
      </c>
      <c r="D14" s="1216">
        <v>0</v>
      </c>
      <c r="E14" s="1216">
        <v>901</v>
      </c>
      <c r="F14" s="1216">
        <v>0</v>
      </c>
      <c r="G14" s="1216">
        <v>0</v>
      </c>
      <c r="H14" s="1218">
        <v>0</v>
      </c>
      <c r="I14" s="1216"/>
      <c r="K14" s="194" t="s">
        <v>4</v>
      </c>
      <c r="L14" s="169"/>
      <c r="M14" s="195" t="s">
        <v>94</v>
      </c>
      <c r="N14" s="197"/>
      <c r="O14" s="198" t="s">
        <v>93</v>
      </c>
      <c r="P14" s="199">
        <f>+A14</f>
        <v>4467</v>
      </c>
      <c r="Q14" s="200">
        <f>+C14</f>
        <v>4467</v>
      </c>
      <c r="R14" s="200">
        <f t="shared" ref="R14:S16" si="1">+E14</f>
        <v>901</v>
      </c>
      <c r="S14" s="262">
        <f t="shared" si="1"/>
        <v>0</v>
      </c>
      <c r="T14" s="263">
        <f>+H14</f>
        <v>0</v>
      </c>
      <c r="U14" s="202"/>
      <c r="V14" s="173"/>
      <c r="W14" s="196" t="s">
        <v>135</v>
      </c>
      <c r="X14" s="197"/>
      <c r="Y14" s="215" t="s">
        <v>93</v>
      </c>
      <c r="Z14" s="199">
        <f>+A176</f>
        <v>0</v>
      </c>
      <c r="AA14" s="200">
        <f>+B176</f>
        <v>0</v>
      </c>
      <c r="AB14" s="201">
        <f>+C176</f>
        <v>0</v>
      </c>
      <c r="AC14" s="556">
        <f>+E176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+A15</f>
        <v>0</v>
      </c>
      <c r="Q15" s="200">
        <f>+C15</f>
        <v>0</v>
      </c>
      <c r="R15" s="200">
        <f t="shared" si="1"/>
        <v>0</v>
      </c>
      <c r="S15" s="262">
        <f t="shared" si="1"/>
        <v>0</v>
      </c>
      <c r="T15" s="263">
        <f>+H15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+A16</f>
        <v>0</v>
      </c>
      <c r="Q16" s="200">
        <f>+C16</f>
        <v>0</v>
      </c>
      <c r="R16" s="200">
        <f t="shared" si="1"/>
        <v>0</v>
      </c>
      <c r="S16" s="262">
        <f t="shared" si="1"/>
        <v>0</v>
      </c>
      <c r="T16" s="263">
        <f>+H16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4467</v>
      </c>
      <c r="Q17" s="220">
        <f>Q14-Q15-Q16</f>
        <v>4467</v>
      </c>
      <c r="R17" s="220">
        <f>R14-R15-R16</f>
        <v>901</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+A17</f>
        <v>0</v>
      </c>
      <c r="Q18" s="200">
        <f>+C17</f>
        <v>0</v>
      </c>
      <c r="R18" s="200">
        <f t="shared" ref="R18:S20" si="2">+E17</f>
        <v>0</v>
      </c>
      <c r="S18" s="262">
        <f t="shared" si="2"/>
        <v>0</v>
      </c>
      <c r="T18" s="263">
        <f>+H17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+A18</f>
        <v>0</v>
      </c>
      <c r="Q19" s="200">
        <f>+C18</f>
        <v>0</v>
      </c>
      <c r="R19" s="200">
        <f t="shared" si="2"/>
        <v>0</v>
      </c>
      <c r="S19" s="262">
        <f t="shared" si="2"/>
        <v>0</v>
      </c>
      <c r="T19" s="263">
        <f>+H18</f>
        <v>0</v>
      </c>
      <c r="U19" s="202"/>
      <c r="V19" s="500"/>
      <c r="W19" s="197" t="s">
        <v>13</v>
      </c>
      <c r="X19" s="197"/>
      <c r="Y19" s="215" t="s">
        <v>97</v>
      </c>
      <c r="Z19" s="199">
        <f>+A177</f>
        <v>0</v>
      </c>
      <c r="AA19" s="200">
        <f>+B177</f>
        <v>0</v>
      </c>
      <c r="AB19" s="201">
        <f>+C177</f>
        <v>0</v>
      </c>
      <c r="AC19" s="556">
        <f>+E177</f>
        <v>0</v>
      </c>
      <c r="AD19" s="160"/>
      <c r="AE19" s="160"/>
      <c r="AF19" s="160"/>
      <c r="AG19" s="160"/>
      <c r="AH19" s="160"/>
      <c r="AI19" s="371"/>
      <c r="AJ19" s="371"/>
      <c r="AK19" s="371"/>
    </row>
    <row r="20" spans="1:37" ht="14.45" customHeight="1" x14ac:dyDescent="0.15">
      <c r="A20" s="1217">
        <v>0</v>
      </c>
      <c r="B20" s="1216">
        <v>0</v>
      </c>
      <c r="C20" s="1216">
        <v>0</v>
      </c>
      <c r="D20" s="1216">
        <v>0</v>
      </c>
      <c r="E20" s="1216">
        <v>0</v>
      </c>
      <c r="F20" s="1216">
        <v>0</v>
      </c>
      <c r="G20" s="1216">
        <v>0</v>
      </c>
      <c r="H20" s="1218">
        <v>0</v>
      </c>
      <c r="I20" s="1216"/>
      <c r="K20" s="194"/>
      <c r="L20" s="196" t="s">
        <v>19</v>
      </c>
      <c r="M20" s="197"/>
      <c r="N20" s="197"/>
      <c r="O20" s="198" t="s">
        <v>20</v>
      </c>
      <c r="P20" s="199">
        <f>+A19</f>
        <v>0</v>
      </c>
      <c r="Q20" s="200">
        <f>+C19</f>
        <v>0</v>
      </c>
      <c r="R20" s="488">
        <f t="shared" si="2"/>
        <v>0</v>
      </c>
      <c r="S20" s="262">
        <f t="shared" si="2"/>
        <v>0</v>
      </c>
      <c r="T20" s="263">
        <f>+H19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 t="shared" ref="P21:P31" si="3">+A21</f>
        <v>0</v>
      </c>
      <c r="Q21" s="200">
        <f t="shared" ref="Q21:Q31" si="4">+C21</f>
        <v>0</v>
      </c>
      <c r="R21" s="200">
        <f t="shared" ref="R21:R31" si="5">+E21</f>
        <v>0</v>
      </c>
      <c r="S21" s="262">
        <f t="shared" ref="S21:S31" si="6">+F21</f>
        <v>0</v>
      </c>
      <c r="T21" s="263">
        <f t="shared" ref="T21:T31" si="7">+H21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 t="shared" si="3"/>
        <v>0</v>
      </c>
      <c r="Q22" s="200">
        <f t="shared" si="4"/>
        <v>0</v>
      </c>
      <c r="R22" s="200">
        <f t="shared" si="5"/>
        <v>0</v>
      </c>
      <c r="S22" s="262">
        <f t="shared" si="6"/>
        <v>0</v>
      </c>
      <c r="T22" s="263">
        <f t="shared" si="7"/>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 t="shared" si="3"/>
        <v>0</v>
      </c>
      <c r="Q23" s="200">
        <f t="shared" si="4"/>
        <v>0</v>
      </c>
      <c r="R23" s="200">
        <f t="shared" si="5"/>
        <v>0</v>
      </c>
      <c r="S23" s="262">
        <f t="shared" si="6"/>
        <v>0</v>
      </c>
      <c r="T23" s="263">
        <f t="shared" si="7"/>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 t="shared" si="3"/>
        <v>0</v>
      </c>
      <c r="Q24" s="200">
        <f t="shared" si="4"/>
        <v>0</v>
      </c>
      <c r="R24" s="200">
        <f t="shared" si="5"/>
        <v>0</v>
      </c>
      <c r="S24" s="262">
        <f t="shared" si="6"/>
        <v>0</v>
      </c>
      <c r="T24" s="263">
        <f t="shared" si="7"/>
        <v>0</v>
      </c>
      <c r="U24" s="202"/>
      <c r="V24" s="173" t="s">
        <v>677</v>
      </c>
      <c r="W24" s="197"/>
      <c r="X24" s="197"/>
      <c r="Y24" s="215" t="s">
        <v>34</v>
      </c>
      <c r="Z24" s="199">
        <f>+A178</f>
        <v>0</v>
      </c>
      <c r="AA24" s="200">
        <f>+B178</f>
        <v>0</v>
      </c>
      <c r="AB24" s="201">
        <f>+C178</f>
        <v>0</v>
      </c>
      <c r="AC24" s="556">
        <f>+E178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 t="shared" si="3"/>
        <v>0</v>
      </c>
      <c r="Q25" s="200">
        <f t="shared" si="4"/>
        <v>0</v>
      </c>
      <c r="R25" s="200">
        <f t="shared" si="5"/>
        <v>0</v>
      </c>
      <c r="S25" s="262">
        <f t="shared" si="6"/>
        <v>0</v>
      </c>
      <c r="T25" s="263">
        <f t="shared" si="7"/>
        <v>0</v>
      </c>
      <c r="U25" s="202"/>
      <c r="V25" s="176"/>
      <c r="W25" s="196" t="s">
        <v>36</v>
      </c>
      <c r="X25" s="197"/>
      <c r="Y25" s="215" t="s">
        <v>20</v>
      </c>
      <c r="Z25" s="199">
        <f>+A181</f>
        <v>0</v>
      </c>
      <c r="AA25" s="200">
        <f>+B181</f>
        <v>0</v>
      </c>
      <c r="AB25" s="201">
        <f>+C181</f>
        <v>0</v>
      </c>
      <c r="AC25" s="556">
        <f>+E181</f>
        <v>0</v>
      </c>
      <c r="AD25" s="160"/>
      <c r="AE25" s="160"/>
      <c r="AF25" s="160"/>
      <c r="AG25" s="160"/>
      <c r="AH25" s="160"/>
      <c r="AI25" s="371"/>
      <c r="AJ25" s="371"/>
      <c r="AK25" s="371"/>
    </row>
    <row r="26" spans="1:37" ht="14.45" customHeight="1" x14ac:dyDescent="0.15">
      <c r="A26" s="1219">
        <v>0</v>
      </c>
      <c r="B26" s="1220">
        <v>0</v>
      </c>
      <c r="C26" s="1220">
        <v>0</v>
      </c>
      <c r="D26" s="1220">
        <v>0</v>
      </c>
      <c r="E26" s="1220">
        <v>0</v>
      </c>
      <c r="F26" s="1220">
        <v>0</v>
      </c>
      <c r="G26" s="1220">
        <v>0</v>
      </c>
      <c r="H26" s="1221">
        <v>0</v>
      </c>
      <c r="I26" s="1220"/>
      <c r="K26" s="194"/>
      <c r="L26" s="195" t="s">
        <v>38</v>
      </c>
      <c r="M26" s="196" t="s">
        <v>149</v>
      </c>
      <c r="N26" s="197"/>
      <c r="O26" s="198" t="s">
        <v>40</v>
      </c>
      <c r="P26" s="199">
        <f t="shared" si="3"/>
        <v>0</v>
      </c>
      <c r="Q26" s="200">
        <f t="shared" si="4"/>
        <v>0</v>
      </c>
      <c r="R26" s="200">
        <f t="shared" si="5"/>
        <v>0</v>
      </c>
      <c r="S26" s="262">
        <f t="shared" si="6"/>
        <v>0</v>
      </c>
      <c r="T26" s="263">
        <f t="shared" si="7"/>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 t="shared" si="3"/>
        <v>0</v>
      </c>
      <c r="Q27" s="200">
        <f t="shared" si="4"/>
        <v>0</v>
      </c>
      <c r="R27" s="200">
        <f t="shared" si="5"/>
        <v>0</v>
      </c>
      <c r="S27" s="262">
        <f t="shared" si="6"/>
        <v>0</v>
      </c>
      <c r="T27" s="263">
        <f t="shared" si="7"/>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 t="shared" si="3"/>
        <v>0</v>
      </c>
      <c r="Q28" s="200">
        <f t="shared" si="4"/>
        <v>0</v>
      </c>
      <c r="R28" s="200">
        <f t="shared" si="5"/>
        <v>0</v>
      </c>
      <c r="S28" s="262">
        <f t="shared" si="6"/>
        <v>0</v>
      </c>
      <c r="T28" s="263">
        <f t="shared" si="7"/>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 t="shared" si="3"/>
        <v>0</v>
      </c>
      <c r="Q29" s="200">
        <f t="shared" si="4"/>
        <v>0</v>
      </c>
      <c r="R29" s="200">
        <f t="shared" si="5"/>
        <v>0</v>
      </c>
      <c r="S29" s="262">
        <f t="shared" si="6"/>
        <v>0</v>
      </c>
      <c r="T29" s="263">
        <f t="shared" si="7"/>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 t="shared" si="3"/>
        <v>0</v>
      </c>
      <c r="Q30" s="200">
        <f t="shared" si="4"/>
        <v>0</v>
      </c>
      <c r="R30" s="200">
        <f t="shared" si="5"/>
        <v>0</v>
      </c>
      <c r="S30" s="262">
        <f t="shared" si="6"/>
        <v>0</v>
      </c>
      <c r="T30" s="263">
        <f t="shared" si="7"/>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 t="shared" si="3"/>
        <v>0</v>
      </c>
      <c r="Q31" s="200">
        <f t="shared" si="4"/>
        <v>0</v>
      </c>
      <c r="R31" s="200">
        <f t="shared" si="5"/>
        <v>0</v>
      </c>
      <c r="S31" s="262">
        <f t="shared" si="6"/>
        <v>0</v>
      </c>
      <c r="T31" s="263">
        <f t="shared" si="7"/>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0</v>
      </c>
      <c r="B32" s="1220">
        <v>0</v>
      </c>
      <c r="C32" s="1220">
        <v>0</v>
      </c>
      <c r="D32" s="1220">
        <v>0</v>
      </c>
      <c r="E32" s="1220">
        <v>0</v>
      </c>
      <c r="F32" s="1220">
        <v>0</v>
      </c>
      <c r="G32" s="1220">
        <v>0</v>
      </c>
      <c r="H32" s="1221">
        <v>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0</v>
      </c>
      <c r="B33" s="1220">
        <v>0</v>
      </c>
      <c r="C33" s="1220">
        <v>0</v>
      </c>
      <c r="D33" s="1220">
        <v>0</v>
      </c>
      <c r="E33" s="1220">
        <v>0</v>
      </c>
      <c r="F33" s="1220">
        <v>0</v>
      </c>
      <c r="G33" s="1220">
        <v>0</v>
      </c>
      <c r="H33" s="1221">
        <v>0</v>
      </c>
      <c r="I33" s="1220"/>
      <c r="K33" s="194"/>
      <c r="L33" s="173"/>
      <c r="M33" s="196" t="s">
        <v>47</v>
      </c>
      <c r="N33" s="197"/>
      <c r="O33" s="198" t="s">
        <v>48</v>
      </c>
      <c r="P33" s="199">
        <f t="shared" ref="P33:P43" si="8">+A33</f>
        <v>0</v>
      </c>
      <c r="Q33" s="200">
        <f t="shared" ref="Q33:Q43" si="9">+C33</f>
        <v>0</v>
      </c>
      <c r="R33" s="200">
        <f t="shared" ref="R33:R43" si="10">+E33</f>
        <v>0</v>
      </c>
      <c r="S33" s="262">
        <f t="shared" ref="S33:S43" si="11">+F33</f>
        <v>0</v>
      </c>
      <c r="T33" s="263">
        <f t="shared" ref="T33:T43" si="12">+H33</f>
        <v>0</v>
      </c>
      <c r="U33" s="202" t="s">
        <v>4</v>
      </c>
      <c r="V33" s="173"/>
      <c r="W33" s="196" t="s">
        <v>49</v>
      </c>
      <c r="X33" s="197"/>
      <c r="Y33" s="198" t="s">
        <v>23</v>
      </c>
      <c r="Z33" s="199">
        <f>+A183</f>
        <v>0</v>
      </c>
      <c r="AA33" s="200">
        <f>+B183</f>
        <v>0</v>
      </c>
      <c r="AB33" s="201">
        <f>+C183</f>
        <v>0</v>
      </c>
      <c r="AC33" s="556">
        <f>+E183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 t="shared" si="8"/>
        <v>0</v>
      </c>
      <c r="Q34" s="200">
        <f t="shared" si="9"/>
        <v>0</v>
      </c>
      <c r="R34" s="200">
        <f t="shared" si="10"/>
        <v>0</v>
      </c>
      <c r="S34" s="262">
        <f t="shared" si="11"/>
        <v>0</v>
      </c>
      <c r="T34" s="263">
        <f t="shared" si="12"/>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 t="shared" si="8"/>
        <v>0</v>
      </c>
      <c r="Q35" s="200">
        <f t="shared" si="9"/>
        <v>0</v>
      </c>
      <c r="R35" s="200">
        <f t="shared" si="10"/>
        <v>0</v>
      </c>
      <c r="S35" s="262">
        <f t="shared" si="11"/>
        <v>0</v>
      </c>
      <c r="T35" s="263">
        <f t="shared" si="12"/>
        <v>0</v>
      </c>
      <c r="U35" s="202"/>
      <c r="V35" s="195"/>
      <c r="W35" s="196" t="s">
        <v>52</v>
      </c>
      <c r="X35" s="197"/>
      <c r="Y35" s="198" t="s">
        <v>27</v>
      </c>
      <c r="Z35" s="199">
        <f>+A184</f>
        <v>0</v>
      </c>
      <c r="AA35" s="200">
        <f>+B184</f>
        <v>0</v>
      </c>
      <c r="AB35" s="201">
        <f>+C184</f>
        <v>0</v>
      </c>
      <c r="AC35" s="556">
        <f>+E184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 t="shared" si="8"/>
        <v>0</v>
      </c>
      <c r="Q36" s="200">
        <f t="shared" si="9"/>
        <v>0</v>
      </c>
      <c r="R36" s="200">
        <f t="shared" si="10"/>
        <v>0</v>
      </c>
      <c r="S36" s="262">
        <f t="shared" si="11"/>
        <v>0</v>
      </c>
      <c r="T36" s="263">
        <f t="shared" si="12"/>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 t="shared" si="8"/>
        <v>0</v>
      </c>
      <c r="Q37" s="200">
        <f t="shared" si="9"/>
        <v>0</v>
      </c>
      <c r="R37" s="200">
        <f t="shared" si="10"/>
        <v>0</v>
      </c>
      <c r="S37" s="262">
        <f t="shared" si="11"/>
        <v>0</v>
      </c>
      <c r="T37" s="263">
        <f t="shared" si="12"/>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 t="shared" si="8"/>
        <v>0</v>
      </c>
      <c r="Q38" s="200">
        <f t="shared" si="9"/>
        <v>0</v>
      </c>
      <c r="R38" s="200">
        <f t="shared" si="10"/>
        <v>0</v>
      </c>
      <c r="S38" s="262">
        <f t="shared" si="11"/>
        <v>0</v>
      </c>
      <c r="T38" s="263">
        <f t="shared" si="12"/>
        <v>0</v>
      </c>
      <c r="U38" s="202"/>
      <c r="V38" s="195"/>
      <c r="W38" s="196" t="s">
        <v>57</v>
      </c>
      <c r="X38" s="197"/>
      <c r="Y38" s="198" t="s">
        <v>30</v>
      </c>
      <c r="Z38" s="199">
        <f t="shared" ref="Z38:AB43" si="13">+A185</f>
        <v>0</v>
      </c>
      <c r="AA38" s="200">
        <f t="shared" si="13"/>
        <v>0</v>
      </c>
      <c r="AB38" s="201">
        <f t="shared" si="13"/>
        <v>0</v>
      </c>
      <c r="AC38" s="556">
        <f t="shared" ref="AC38:AC43" si="14">+E185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 t="shared" si="8"/>
        <v>0</v>
      </c>
      <c r="Q39" s="200">
        <f t="shared" si="9"/>
        <v>0</v>
      </c>
      <c r="R39" s="200">
        <f t="shared" si="10"/>
        <v>0</v>
      </c>
      <c r="S39" s="262">
        <f t="shared" si="11"/>
        <v>0</v>
      </c>
      <c r="T39" s="263">
        <f t="shared" si="12"/>
        <v>0</v>
      </c>
      <c r="U39" s="202"/>
      <c r="V39" s="195" t="s">
        <v>59</v>
      </c>
      <c r="W39" s="173" t="s">
        <v>60</v>
      </c>
      <c r="X39" s="197"/>
      <c r="Y39" s="198" t="s">
        <v>33</v>
      </c>
      <c r="Z39" s="199">
        <f t="shared" si="13"/>
        <v>5470</v>
      </c>
      <c r="AA39" s="200">
        <f t="shared" si="13"/>
        <v>0</v>
      </c>
      <c r="AB39" s="201">
        <f t="shared" si="13"/>
        <v>0</v>
      </c>
      <c r="AC39" s="556">
        <f t="shared" si="14"/>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 t="shared" si="8"/>
        <v>0</v>
      </c>
      <c r="Q40" s="200">
        <f t="shared" si="9"/>
        <v>0</v>
      </c>
      <c r="R40" s="200">
        <f t="shared" si="10"/>
        <v>0</v>
      </c>
      <c r="S40" s="262">
        <f t="shared" si="11"/>
        <v>0</v>
      </c>
      <c r="T40" s="263">
        <f t="shared" si="12"/>
        <v>0</v>
      </c>
      <c r="U40" s="202"/>
      <c r="V40" s="195"/>
      <c r="W40" s="195"/>
      <c r="X40" s="196" t="s">
        <v>62</v>
      </c>
      <c r="Y40" s="198" t="s">
        <v>37</v>
      </c>
      <c r="Z40" s="199">
        <f t="shared" si="13"/>
        <v>0</v>
      </c>
      <c r="AA40" s="200">
        <f t="shared" si="13"/>
        <v>0</v>
      </c>
      <c r="AB40" s="201">
        <f t="shared" si="13"/>
        <v>0</v>
      </c>
      <c r="AC40" s="556">
        <f t="shared" si="14"/>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 t="shared" si="8"/>
        <v>0</v>
      </c>
      <c r="Q41" s="200">
        <f t="shared" si="9"/>
        <v>0</v>
      </c>
      <c r="R41" s="200">
        <f t="shared" si="10"/>
        <v>0</v>
      </c>
      <c r="S41" s="262">
        <f t="shared" si="11"/>
        <v>0</v>
      </c>
      <c r="T41" s="263">
        <f t="shared" si="12"/>
        <v>0</v>
      </c>
      <c r="U41" s="202"/>
      <c r="V41" s="195"/>
      <c r="W41" s="195"/>
      <c r="X41" s="196" t="s">
        <v>64</v>
      </c>
      <c r="Y41" s="198" t="s">
        <v>40</v>
      </c>
      <c r="Z41" s="199">
        <f t="shared" si="13"/>
        <v>0</v>
      </c>
      <c r="AA41" s="200">
        <f t="shared" si="13"/>
        <v>0</v>
      </c>
      <c r="AB41" s="201">
        <f t="shared" si="13"/>
        <v>0</v>
      </c>
      <c r="AC41" s="556">
        <f t="shared" si="14"/>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 t="shared" si="8"/>
        <v>0</v>
      </c>
      <c r="Q42" s="200">
        <f t="shared" si="9"/>
        <v>0</v>
      </c>
      <c r="R42" s="200">
        <f t="shared" si="10"/>
        <v>0</v>
      </c>
      <c r="S42" s="262">
        <f t="shared" si="11"/>
        <v>0</v>
      </c>
      <c r="T42" s="263">
        <f t="shared" si="12"/>
        <v>0</v>
      </c>
      <c r="U42" s="202"/>
      <c r="V42" s="195" t="s">
        <v>675</v>
      </c>
      <c r="W42" s="195"/>
      <c r="X42" s="196" t="s">
        <v>66</v>
      </c>
      <c r="Y42" s="198" t="s">
        <v>43</v>
      </c>
      <c r="Z42" s="199">
        <f t="shared" si="13"/>
        <v>5470</v>
      </c>
      <c r="AA42" s="200">
        <f t="shared" si="13"/>
        <v>0</v>
      </c>
      <c r="AB42" s="201">
        <f t="shared" si="13"/>
        <v>0</v>
      </c>
      <c r="AC42" s="556">
        <f t="shared" si="14"/>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 t="shared" si="8"/>
        <v>0</v>
      </c>
      <c r="Q43" s="200">
        <f t="shared" si="9"/>
        <v>0</v>
      </c>
      <c r="R43" s="200">
        <f t="shared" si="10"/>
        <v>0</v>
      </c>
      <c r="S43" s="262">
        <f t="shared" si="11"/>
        <v>0</v>
      </c>
      <c r="T43" s="263">
        <f t="shared" si="12"/>
        <v>0</v>
      </c>
      <c r="U43" s="202"/>
      <c r="V43" s="195"/>
      <c r="W43" s="195"/>
      <c r="X43" s="196" t="s">
        <v>150</v>
      </c>
      <c r="Y43" s="198" t="s">
        <v>44</v>
      </c>
      <c r="Z43" s="199">
        <f t="shared" si="13"/>
        <v>0</v>
      </c>
      <c r="AA43" s="200">
        <f t="shared" si="13"/>
        <v>0</v>
      </c>
      <c r="AB43" s="201">
        <f t="shared" si="13"/>
        <v>0</v>
      </c>
      <c r="AC43" s="556">
        <f t="shared" si="14"/>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+A44</f>
        <v>0</v>
      </c>
      <c r="Q45" s="200">
        <f>+C44</f>
        <v>0</v>
      </c>
      <c r="R45" s="200">
        <f t="shared" ref="R45:S49" si="15">+E44</f>
        <v>0</v>
      </c>
      <c r="S45" s="262">
        <f t="shared" si="15"/>
        <v>0</v>
      </c>
      <c r="T45" s="263">
        <f>+H44</f>
        <v>0</v>
      </c>
      <c r="U45" s="202" t="s">
        <v>72</v>
      </c>
      <c r="V45" s="195" t="s">
        <v>676</v>
      </c>
      <c r="W45" s="196" t="s">
        <v>87</v>
      </c>
      <c r="X45" s="197"/>
      <c r="Y45" s="198" t="s">
        <v>46</v>
      </c>
      <c r="Z45" s="199">
        <f t="shared" ref="Z45:AB47" si="16">+A191</f>
        <v>0</v>
      </c>
      <c r="AA45" s="200">
        <f t="shared" si="16"/>
        <v>0</v>
      </c>
      <c r="AB45" s="201">
        <f t="shared" si="16"/>
        <v>0</v>
      </c>
      <c r="AC45" s="556">
        <f>+E191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+A45</f>
        <v>0</v>
      </c>
      <c r="Q46" s="200">
        <f>+C45</f>
        <v>0</v>
      </c>
      <c r="R46" s="200">
        <f t="shared" si="15"/>
        <v>0</v>
      </c>
      <c r="S46" s="262">
        <f t="shared" si="15"/>
        <v>0</v>
      </c>
      <c r="T46" s="263">
        <f>+H45</f>
        <v>0</v>
      </c>
      <c r="U46" s="202"/>
      <c r="V46" s="195"/>
      <c r="W46" s="196" t="s">
        <v>73</v>
      </c>
      <c r="X46" s="197"/>
      <c r="Y46" s="198" t="s">
        <v>75</v>
      </c>
      <c r="Z46" s="199">
        <f t="shared" si="16"/>
        <v>0</v>
      </c>
      <c r="AA46" s="200">
        <f t="shared" si="16"/>
        <v>0</v>
      </c>
      <c r="AB46" s="201">
        <f t="shared" si="16"/>
        <v>0</v>
      </c>
      <c r="AC46" s="556">
        <f>+E192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+A46</f>
        <v>0</v>
      </c>
      <c r="Q47" s="200">
        <f>+C46</f>
        <v>0</v>
      </c>
      <c r="R47" s="200">
        <f t="shared" si="15"/>
        <v>0</v>
      </c>
      <c r="S47" s="262">
        <f t="shared" si="15"/>
        <v>0</v>
      </c>
      <c r="T47" s="263">
        <f>+H46</f>
        <v>0</v>
      </c>
      <c r="U47" s="202"/>
      <c r="V47" s="500"/>
      <c r="W47" s="196" t="s">
        <v>13</v>
      </c>
      <c r="X47" s="197"/>
      <c r="Y47" s="198" t="s">
        <v>77</v>
      </c>
      <c r="Z47" s="199">
        <f t="shared" si="16"/>
        <v>0</v>
      </c>
      <c r="AA47" s="200">
        <f t="shared" si="16"/>
        <v>0</v>
      </c>
      <c r="AB47" s="201">
        <f t="shared" si="16"/>
        <v>0</v>
      </c>
      <c r="AC47" s="556">
        <f>+E193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+A47</f>
        <v>0</v>
      </c>
      <c r="Q48" s="200">
        <f>+C47</f>
        <v>0</v>
      </c>
      <c r="R48" s="200">
        <f t="shared" si="15"/>
        <v>0</v>
      </c>
      <c r="S48" s="262">
        <f t="shared" si="15"/>
        <v>0</v>
      </c>
      <c r="T48" s="263">
        <f>+H47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10290</v>
      </c>
      <c r="B49" s="1223">
        <v>10290</v>
      </c>
      <c r="C49" s="1223">
        <v>10290</v>
      </c>
      <c r="D49" s="1223">
        <v>0</v>
      </c>
      <c r="E49" s="1223">
        <v>3430</v>
      </c>
      <c r="F49" s="1223">
        <v>0</v>
      </c>
      <c r="G49" s="1223">
        <v>0</v>
      </c>
      <c r="H49" s="1224">
        <v>0</v>
      </c>
      <c r="I49" s="1223"/>
      <c r="K49" s="194"/>
      <c r="L49" s="195"/>
      <c r="M49" s="196" t="s">
        <v>11</v>
      </c>
      <c r="N49" s="197"/>
      <c r="O49" s="198" t="s">
        <v>80</v>
      </c>
      <c r="P49" s="199">
        <f>+A48</f>
        <v>0</v>
      </c>
      <c r="Q49" s="200">
        <f>+C48</f>
        <v>0</v>
      </c>
      <c r="R49" s="200">
        <f t="shared" si="15"/>
        <v>0</v>
      </c>
      <c r="S49" s="262">
        <f t="shared" si="15"/>
        <v>0</v>
      </c>
      <c r="T49" s="263">
        <f>+H48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6671</v>
      </c>
      <c r="B50" s="1223">
        <v>6671</v>
      </c>
      <c r="C50" s="1223">
        <v>6671</v>
      </c>
      <c r="D50" s="1223">
        <v>0</v>
      </c>
      <c r="E50" s="1223">
        <v>2229</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3619</v>
      </c>
      <c r="B51" s="1223">
        <v>3619</v>
      </c>
      <c r="C51" s="1223">
        <v>3619</v>
      </c>
      <c r="D51" s="1223">
        <v>0</v>
      </c>
      <c r="E51" s="1223">
        <v>1201</v>
      </c>
      <c r="F51" s="1223">
        <v>0</v>
      </c>
      <c r="G51" s="1223">
        <v>0</v>
      </c>
      <c r="H51" s="1224">
        <v>0</v>
      </c>
      <c r="I51" s="1223"/>
      <c r="K51" s="194"/>
      <c r="L51" s="169"/>
      <c r="M51" s="196" t="s">
        <v>88</v>
      </c>
      <c r="N51" s="197"/>
      <c r="O51" s="198" t="s">
        <v>109</v>
      </c>
      <c r="P51" s="199">
        <f t="shared" ref="P51:P60" si="17">+A50</f>
        <v>6671</v>
      </c>
      <c r="Q51" s="200">
        <f t="shared" ref="Q51:Q60" si="18">+C50</f>
        <v>6671</v>
      </c>
      <c r="R51" s="200">
        <f t="shared" ref="R51:R60" si="19">+E50</f>
        <v>2229</v>
      </c>
      <c r="S51" s="262">
        <f t="shared" ref="S51:S60" si="20">+F50</f>
        <v>0</v>
      </c>
      <c r="T51" s="263">
        <f t="shared" ref="T51:T60" si="21">+H50</f>
        <v>0</v>
      </c>
      <c r="U51" s="202"/>
      <c r="V51" s="173"/>
      <c r="W51" s="196" t="s">
        <v>88</v>
      </c>
      <c r="X51" s="217"/>
      <c r="Y51" s="218" t="s">
        <v>48</v>
      </c>
      <c r="Z51" s="226">
        <f t="shared" ref="Z51:AB53" si="22">+A195</f>
        <v>0</v>
      </c>
      <c r="AA51" s="227">
        <f t="shared" si="22"/>
        <v>0</v>
      </c>
      <c r="AB51" s="228">
        <f t="shared" si="22"/>
        <v>0</v>
      </c>
      <c r="AC51" s="563">
        <f>+E195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 t="shared" si="17"/>
        <v>3619</v>
      </c>
      <c r="Q52" s="200">
        <f t="shared" si="18"/>
        <v>3619</v>
      </c>
      <c r="R52" s="200">
        <f t="shared" si="19"/>
        <v>1201</v>
      </c>
      <c r="S52" s="262">
        <f t="shared" si="20"/>
        <v>0</v>
      </c>
      <c r="T52" s="263">
        <f t="shared" si="21"/>
        <v>0</v>
      </c>
      <c r="U52" s="202"/>
      <c r="V52" s="195" t="s">
        <v>91</v>
      </c>
      <c r="W52" s="216" t="s">
        <v>89</v>
      </c>
      <c r="X52" s="217"/>
      <c r="Y52" s="218" t="s">
        <v>51</v>
      </c>
      <c r="Z52" s="226">
        <f t="shared" si="22"/>
        <v>0</v>
      </c>
      <c r="AA52" s="227">
        <f t="shared" si="22"/>
        <v>0</v>
      </c>
      <c r="AB52" s="228">
        <f t="shared" si="22"/>
        <v>0</v>
      </c>
      <c r="AC52" s="563">
        <f>+E196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 t="shared" si="17"/>
        <v>0</v>
      </c>
      <c r="Q53" s="200">
        <f t="shared" si="18"/>
        <v>0</v>
      </c>
      <c r="R53" s="200">
        <f t="shared" si="19"/>
        <v>0</v>
      </c>
      <c r="S53" s="262">
        <f t="shared" si="20"/>
        <v>0</v>
      </c>
      <c r="T53" s="263">
        <f t="shared" si="21"/>
        <v>0</v>
      </c>
      <c r="U53" s="202"/>
      <c r="V53" s="195"/>
      <c r="W53" s="216" t="s">
        <v>104</v>
      </c>
      <c r="X53" s="217"/>
      <c r="Y53" s="218" t="s">
        <v>53</v>
      </c>
      <c r="Z53" s="226">
        <f t="shared" si="22"/>
        <v>0</v>
      </c>
      <c r="AA53" s="227">
        <f t="shared" si="22"/>
        <v>0</v>
      </c>
      <c r="AB53" s="228">
        <f t="shared" si="22"/>
        <v>0</v>
      </c>
      <c r="AC53" s="563">
        <f>+E197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 t="shared" si="17"/>
        <v>0</v>
      </c>
      <c r="Q54" s="200">
        <f t="shared" si="18"/>
        <v>0</v>
      </c>
      <c r="R54" s="200">
        <f t="shared" si="19"/>
        <v>0</v>
      </c>
      <c r="S54" s="262">
        <f t="shared" si="20"/>
        <v>0</v>
      </c>
      <c r="T54" s="263">
        <f t="shared" si="21"/>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 t="shared" si="17"/>
        <v>0</v>
      </c>
      <c r="Q55" s="200">
        <f t="shared" si="18"/>
        <v>0</v>
      </c>
      <c r="R55" s="200">
        <f t="shared" si="19"/>
        <v>0</v>
      </c>
      <c r="S55" s="262">
        <f t="shared" si="20"/>
        <v>0</v>
      </c>
      <c r="T55" s="263">
        <f t="shared" si="21"/>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 t="shared" si="17"/>
        <v>0</v>
      </c>
      <c r="Q56" s="200">
        <f t="shared" si="18"/>
        <v>0</v>
      </c>
      <c r="R56" s="200">
        <f t="shared" si="19"/>
        <v>0</v>
      </c>
      <c r="S56" s="262">
        <f t="shared" si="20"/>
        <v>0</v>
      </c>
      <c r="T56" s="263">
        <f t="shared" si="21"/>
        <v>0</v>
      </c>
      <c r="U56" s="202"/>
      <c r="V56" s="195" t="s">
        <v>675</v>
      </c>
      <c r="W56" s="196" t="s">
        <v>106</v>
      </c>
      <c r="X56" s="197"/>
      <c r="Y56" s="198" t="s">
        <v>55</v>
      </c>
      <c r="Z56" s="199">
        <f t="shared" ref="Z56:AB60" si="23">+A198</f>
        <v>0</v>
      </c>
      <c r="AA56" s="200">
        <f t="shared" si="23"/>
        <v>0</v>
      </c>
      <c r="AB56" s="201">
        <f t="shared" si="23"/>
        <v>0</v>
      </c>
      <c r="AC56" s="556">
        <f>+E198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 t="shared" si="17"/>
        <v>0</v>
      </c>
      <c r="Q57" s="200">
        <f t="shared" si="18"/>
        <v>0</v>
      </c>
      <c r="R57" s="200">
        <f t="shared" si="19"/>
        <v>0</v>
      </c>
      <c r="S57" s="262">
        <f t="shared" si="20"/>
        <v>0</v>
      </c>
      <c r="T57" s="263">
        <f t="shared" si="21"/>
        <v>0</v>
      </c>
      <c r="U57" s="202"/>
      <c r="V57" s="195"/>
      <c r="W57" s="196" t="s">
        <v>136</v>
      </c>
      <c r="X57" s="197"/>
      <c r="Y57" s="198" t="s">
        <v>56</v>
      </c>
      <c r="Z57" s="199">
        <f t="shared" si="23"/>
        <v>0</v>
      </c>
      <c r="AA57" s="200">
        <f t="shared" si="23"/>
        <v>0</v>
      </c>
      <c r="AB57" s="201">
        <f t="shared" si="23"/>
        <v>0</v>
      </c>
      <c r="AC57" s="556">
        <f>+E199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 t="shared" si="17"/>
        <v>0</v>
      </c>
      <c r="Q58" s="200">
        <f t="shared" si="18"/>
        <v>0</v>
      </c>
      <c r="R58" s="200">
        <f t="shared" si="19"/>
        <v>0</v>
      </c>
      <c r="S58" s="262">
        <f t="shared" si="20"/>
        <v>0</v>
      </c>
      <c r="T58" s="263">
        <f t="shared" si="21"/>
        <v>0</v>
      </c>
      <c r="U58" s="202"/>
      <c r="V58" s="176" t="s">
        <v>676</v>
      </c>
      <c r="W58" s="196" t="s">
        <v>138</v>
      </c>
      <c r="X58" s="197"/>
      <c r="Y58" s="198" t="s">
        <v>58</v>
      </c>
      <c r="Z58" s="199">
        <f t="shared" si="23"/>
        <v>0</v>
      </c>
      <c r="AA58" s="200">
        <f t="shared" si="23"/>
        <v>0</v>
      </c>
      <c r="AB58" s="201">
        <f t="shared" si="23"/>
        <v>0</v>
      </c>
      <c r="AC58" s="556">
        <f>+E200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 t="shared" si="17"/>
        <v>0</v>
      </c>
      <c r="Q59" s="200">
        <f t="shared" si="18"/>
        <v>0</v>
      </c>
      <c r="R59" s="200">
        <f t="shared" si="19"/>
        <v>0</v>
      </c>
      <c r="S59" s="262">
        <f t="shared" si="20"/>
        <v>0</v>
      </c>
      <c r="T59" s="263">
        <f t="shared" si="21"/>
        <v>0</v>
      </c>
      <c r="U59" s="202"/>
      <c r="V59" s="216"/>
      <c r="W59" s="216" t="s">
        <v>13</v>
      </c>
      <c r="X59" s="217"/>
      <c r="Y59" s="218" t="s">
        <v>61</v>
      </c>
      <c r="Z59" s="199">
        <f t="shared" si="23"/>
        <v>0</v>
      </c>
      <c r="AA59" s="200">
        <f t="shared" si="23"/>
        <v>0</v>
      </c>
      <c r="AB59" s="201">
        <f t="shared" si="23"/>
        <v>0</v>
      </c>
      <c r="AC59" s="556">
        <f>+E201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 t="shared" si="17"/>
        <v>0</v>
      </c>
      <c r="Q60" s="200">
        <f t="shared" si="18"/>
        <v>0</v>
      </c>
      <c r="R60" s="200">
        <f t="shared" si="19"/>
        <v>0</v>
      </c>
      <c r="S60" s="262">
        <f t="shared" si="20"/>
        <v>0</v>
      </c>
      <c r="T60" s="263">
        <f t="shared" si="21"/>
        <v>0</v>
      </c>
      <c r="U60" s="202"/>
      <c r="V60" s="216" t="s">
        <v>13</v>
      </c>
      <c r="W60" s="217"/>
      <c r="X60" s="217"/>
      <c r="Y60" s="218" t="s">
        <v>63</v>
      </c>
      <c r="Z60" s="501">
        <f t="shared" si="23"/>
        <v>0</v>
      </c>
      <c r="AA60" s="488">
        <f t="shared" si="23"/>
        <v>0</v>
      </c>
      <c r="AB60" s="502">
        <f t="shared" si="23"/>
        <v>0</v>
      </c>
      <c r="AC60" s="565">
        <f>+E202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14757</v>
      </c>
      <c r="Q61" s="242">
        <f>SUM(Q8:Q60)-Q9-Q10-Q12-Q13-Q15-Q16-Q17-Q30-Q31-Q32-Q40-Q41-Q42-Q43-Q44-Q49-Q50</f>
        <v>14757</v>
      </c>
      <c r="R61" s="242">
        <f>SUM(R8:R60)-R9-R10-R12-R13-R15-R16-R17-R30-R31-R32-R40-R41-R42-R43-R44-R49-R50</f>
        <v>4331</v>
      </c>
      <c r="S61" s="331">
        <f>SUM(S8:S60)-S9-S10-S12-S13-S15-S16-S17-S30-S31-S32-S40-S41-S42-S43-S44-S49-S50</f>
        <v>0</v>
      </c>
      <c r="T61" s="332">
        <f>SUM(T8:T60)-T9-T10-T12-T13-T15-T16-T17-T30-T31-T32-T40-T41-T42-T43-T44-T49-T50</f>
        <v>0</v>
      </c>
      <c r="U61" s="244"/>
      <c r="V61" s="238" t="s">
        <v>82</v>
      </c>
      <c r="W61" s="239"/>
      <c r="X61" s="239"/>
      <c r="Y61" s="240"/>
      <c r="Z61" s="245">
        <f>SUM(Z8:Z60)-Z9-Z10-Z25-Z28-Z40-Z41-Z42-Z43-Z44</f>
        <v>5470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58992</v>
      </c>
      <c r="B62" s="1229">
        <v>58992</v>
      </c>
      <c r="C62" s="1229">
        <v>0</v>
      </c>
      <c r="D62" s="1229">
        <v>0</v>
      </c>
      <c r="E62" s="1229">
        <v>0</v>
      </c>
      <c r="F62" s="1229">
        <v>28100</v>
      </c>
      <c r="G62" s="1230"/>
      <c r="H62" s="574"/>
      <c r="I62" s="574"/>
      <c r="K62" s="183"/>
      <c r="L62" s="184" t="s">
        <v>8</v>
      </c>
      <c r="M62" s="185"/>
      <c r="N62" s="185"/>
      <c r="O62" s="186" t="s">
        <v>9</v>
      </c>
      <c r="P62" s="252">
        <f>+A63</f>
        <v>0</v>
      </c>
      <c r="Q62" s="253">
        <f>+B63</f>
        <v>0</v>
      </c>
      <c r="R62" s="254"/>
      <c r="S62" s="255">
        <f>+D63</f>
        <v>0</v>
      </c>
      <c r="T62" s="256">
        <f>+F63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0</v>
      </c>
      <c r="B63" s="574">
        <v>0</v>
      </c>
      <c r="C63" s="574">
        <v>0</v>
      </c>
      <c r="D63" s="574">
        <v>0</v>
      </c>
      <c r="E63" s="574">
        <v>0</v>
      </c>
      <c r="F63" s="574">
        <v>0</v>
      </c>
      <c r="G63" s="1230"/>
      <c r="H63" s="574"/>
      <c r="I63" s="574"/>
      <c r="K63" s="194"/>
      <c r="L63" s="195"/>
      <c r="M63" s="196" t="s">
        <v>11</v>
      </c>
      <c r="N63" s="197"/>
      <c r="O63" s="198" t="s">
        <v>12</v>
      </c>
      <c r="P63" s="199">
        <f>+A64</f>
        <v>0</v>
      </c>
      <c r="Q63" s="200">
        <f>+B64</f>
        <v>0</v>
      </c>
      <c r="R63" s="220"/>
      <c r="S63" s="262">
        <f>+D64</f>
        <v>0</v>
      </c>
      <c r="T63" s="263">
        <f>+F64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0</v>
      </c>
      <c r="Q64" s="209">
        <f>Q62-Q63</f>
        <v>0</v>
      </c>
      <c r="R64" s="209"/>
      <c r="S64" s="269">
        <f>S62-S63</f>
        <v>0</v>
      </c>
      <c r="T64" s="270">
        <f>T62-T63</f>
        <v>0</v>
      </c>
      <c r="U64" s="264"/>
      <c r="V64" s="195"/>
      <c r="W64" s="196" t="s">
        <v>13</v>
      </c>
      <c r="X64" s="167"/>
      <c r="Y64" s="207" t="s">
        <v>9</v>
      </c>
      <c r="Z64" s="271">
        <f>+A117</f>
        <v>0</v>
      </c>
      <c r="AA64" s="272">
        <f>+B117</f>
        <v>0</v>
      </c>
      <c r="AB64" s="273"/>
      <c r="AC64" s="274">
        <f>+E117</f>
        <v>0</v>
      </c>
      <c r="AD64" s="264"/>
      <c r="AE64" s="195"/>
      <c r="AF64" s="196" t="s">
        <v>13</v>
      </c>
      <c r="AG64" s="167"/>
      <c r="AH64" s="207" t="s">
        <v>406</v>
      </c>
      <c r="AI64" s="271">
        <f>+A140</f>
        <v>0</v>
      </c>
      <c r="AJ64" s="272">
        <f>+B140</f>
        <v>0</v>
      </c>
      <c r="AK64" s="275">
        <f>+C140</f>
        <v>0</v>
      </c>
      <c r="AL64" s="276">
        <f>'Ｈ１９（2007）'!E140</f>
        <v>0</v>
      </c>
    </row>
    <row r="65" spans="1:38" ht="14.45" customHeight="1" x14ac:dyDescent="0.15">
      <c r="A65" s="1230">
        <v>0</v>
      </c>
      <c r="B65" s="574">
        <v>0</v>
      </c>
      <c r="C65" s="574">
        <v>0</v>
      </c>
      <c r="D65" s="574">
        <v>0</v>
      </c>
      <c r="E65" s="574">
        <v>0</v>
      </c>
      <c r="F65" s="574">
        <v>0</v>
      </c>
      <c r="G65" s="1230"/>
      <c r="H65" s="574"/>
      <c r="I65" s="574"/>
      <c r="K65" s="194" t="s">
        <v>4</v>
      </c>
      <c r="L65" s="173" t="s">
        <v>14</v>
      </c>
      <c r="M65" s="170"/>
      <c r="N65" s="170"/>
      <c r="O65" s="211" t="s">
        <v>15</v>
      </c>
      <c r="P65" s="212">
        <f>+A65</f>
        <v>0</v>
      </c>
      <c r="Q65" s="213">
        <f>+B65</f>
        <v>0</v>
      </c>
      <c r="R65" s="277"/>
      <c r="S65" s="278">
        <f>+D65</f>
        <v>0</v>
      </c>
      <c r="T65" s="263">
        <f>+F65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+A66</f>
        <v>0</v>
      </c>
      <c r="Q66" s="200">
        <f>+B66</f>
        <v>0</v>
      </c>
      <c r="R66" s="220"/>
      <c r="S66" s="262">
        <f>+D66</f>
        <v>0</v>
      </c>
      <c r="T66" s="263">
        <f>+F66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1123</v>
      </c>
      <c r="B67" s="574">
        <v>1123</v>
      </c>
      <c r="C67" s="574">
        <v>0</v>
      </c>
      <c r="D67" s="574">
        <v>0</v>
      </c>
      <c r="E67" s="574">
        <v>0</v>
      </c>
      <c r="F67" s="574">
        <v>0</v>
      </c>
      <c r="G67" s="1230"/>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+A118</f>
        <v>0</v>
      </c>
      <c r="AA67" s="272">
        <f>+B118</f>
        <v>0</v>
      </c>
      <c r="AB67" s="273"/>
      <c r="AC67" s="274">
        <f>+E118</f>
        <v>0</v>
      </c>
      <c r="AD67" s="264"/>
      <c r="AE67" s="216"/>
      <c r="AF67" s="196" t="s">
        <v>13</v>
      </c>
      <c r="AG67" s="217"/>
      <c r="AH67" s="207" t="s">
        <v>408</v>
      </c>
      <c r="AI67" s="271">
        <f>+A141</f>
        <v>0</v>
      </c>
      <c r="AJ67" s="272">
        <f>+B141</f>
        <v>0</v>
      </c>
      <c r="AK67" s="275">
        <f>+C141</f>
        <v>0</v>
      </c>
      <c r="AL67" s="276">
        <f>'Ｈ１９（2007）'!E141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 t="shared" ref="P68:Q70" si="24">+A68</f>
        <v>0</v>
      </c>
      <c r="Q68" s="200">
        <f t="shared" si="24"/>
        <v>0</v>
      </c>
      <c r="R68" s="220"/>
      <c r="S68" s="262">
        <f>+D68</f>
        <v>0</v>
      </c>
      <c r="T68" s="263">
        <f>+F68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 t="shared" si="24"/>
        <v>0</v>
      </c>
      <c r="Q69" s="200">
        <f t="shared" si="24"/>
        <v>0</v>
      </c>
      <c r="R69" s="220"/>
      <c r="S69" s="262">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 t="shared" si="24"/>
        <v>0</v>
      </c>
      <c r="Q70" s="200">
        <f t="shared" si="24"/>
        <v>0</v>
      </c>
      <c r="R70" s="220"/>
      <c r="S70" s="262">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1123</v>
      </c>
      <c r="B71" s="574">
        <v>1123</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0</v>
      </c>
      <c r="B72" s="574">
        <v>0</v>
      </c>
      <c r="C72" s="574">
        <v>0</v>
      </c>
      <c r="D72" s="574">
        <v>0</v>
      </c>
      <c r="E72" s="574">
        <v>0</v>
      </c>
      <c r="F72" s="574">
        <v>0</v>
      </c>
      <c r="G72" s="1230"/>
      <c r="H72" s="574"/>
      <c r="I72" s="574"/>
      <c r="K72" s="194"/>
      <c r="L72" s="176"/>
      <c r="M72" s="196" t="s">
        <v>95</v>
      </c>
      <c r="N72" s="197"/>
      <c r="O72" s="198" t="s">
        <v>98</v>
      </c>
      <c r="P72" s="199">
        <f t="shared" ref="P72:Q74" si="25">+A71</f>
        <v>1123</v>
      </c>
      <c r="Q72" s="200">
        <f t="shared" si="25"/>
        <v>1123</v>
      </c>
      <c r="R72" s="220"/>
      <c r="S72" s="262">
        <f>+D71</f>
        <v>0</v>
      </c>
      <c r="T72" s="263">
        <f>+F71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 t="shared" si="25"/>
        <v>0</v>
      </c>
      <c r="Q73" s="200">
        <f t="shared" si="25"/>
        <v>0</v>
      </c>
      <c r="R73" s="220"/>
      <c r="S73" s="262">
        <f>+D72</f>
        <v>0</v>
      </c>
      <c r="T73" s="263">
        <f>+F72</f>
        <v>0</v>
      </c>
      <c r="U73" s="264"/>
      <c r="V73" s="216"/>
      <c r="W73" s="196" t="s">
        <v>13</v>
      </c>
      <c r="X73" s="197"/>
      <c r="Y73" s="211" t="s">
        <v>15</v>
      </c>
      <c r="Z73" s="271">
        <f t="shared" ref="Z73:AA75" si="26">+A119</f>
        <v>0</v>
      </c>
      <c r="AA73" s="272">
        <f t="shared" si="26"/>
        <v>0</v>
      </c>
      <c r="AB73" s="273"/>
      <c r="AC73" s="274">
        <f>+E119</f>
        <v>0</v>
      </c>
      <c r="AD73" s="264"/>
      <c r="AE73" s="216"/>
      <c r="AF73" s="196" t="s">
        <v>13</v>
      </c>
      <c r="AG73" s="197"/>
      <c r="AH73" s="211" t="s">
        <v>409</v>
      </c>
      <c r="AI73" s="271">
        <f t="shared" ref="AI73:AK75" si="27">+A142</f>
        <v>0</v>
      </c>
      <c r="AJ73" s="272">
        <f t="shared" si="27"/>
        <v>0</v>
      </c>
      <c r="AK73" s="275">
        <f t="shared" si="27"/>
        <v>0</v>
      </c>
      <c r="AL73" s="276">
        <f>'Ｈ１９（2007）'!E142</f>
        <v>0</v>
      </c>
    </row>
    <row r="74" spans="1:38" ht="14.45" customHeight="1" x14ac:dyDescent="0.15">
      <c r="A74" s="1230">
        <v>28914</v>
      </c>
      <c r="B74" s="574">
        <v>28914</v>
      </c>
      <c r="C74" s="574">
        <v>0</v>
      </c>
      <c r="D74" s="574">
        <v>0</v>
      </c>
      <c r="E74" s="574">
        <v>0</v>
      </c>
      <c r="F74" s="574">
        <v>28100</v>
      </c>
      <c r="G74" s="1230"/>
      <c r="H74" s="574"/>
      <c r="I74" s="574"/>
      <c r="K74" s="194"/>
      <c r="L74" s="196" t="s">
        <v>19</v>
      </c>
      <c r="M74" s="197"/>
      <c r="N74" s="197"/>
      <c r="O74" s="198" t="s">
        <v>20</v>
      </c>
      <c r="P74" s="199">
        <f t="shared" si="25"/>
        <v>0</v>
      </c>
      <c r="Q74" s="200">
        <f t="shared" si="25"/>
        <v>0</v>
      </c>
      <c r="R74" s="220"/>
      <c r="S74" s="262">
        <f>+D73</f>
        <v>0</v>
      </c>
      <c r="T74" s="263">
        <f>+F73</f>
        <v>0</v>
      </c>
      <c r="U74" s="264"/>
      <c r="V74" s="196" t="s">
        <v>19</v>
      </c>
      <c r="W74" s="197"/>
      <c r="X74" s="197"/>
      <c r="Y74" s="211" t="s">
        <v>142</v>
      </c>
      <c r="Z74" s="294">
        <f t="shared" si="26"/>
        <v>0</v>
      </c>
      <c r="AA74" s="272">
        <f t="shared" si="26"/>
        <v>0</v>
      </c>
      <c r="AB74" s="295"/>
      <c r="AC74" s="274">
        <f>+E120</f>
        <v>0</v>
      </c>
      <c r="AD74" s="264"/>
      <c r="AE74" s="196" t="s">
        <v>19</v>
      </c>
      <c r="AF74" s="197"/>
      <c r="AG74" s="197"/>
      <c r="AH74" s="211" t="s">
        <v>410</v>
      </c>
      <c r="AI74" s="294">
        <f t="shared" si="27"/>
        <v>0</v>
      </c>
      <c r="AJ74" s="272">
        <f t="shared" si="27"/>
        <v>0</v>
      </c>
      <c r="AK74" s="296">
        <f t="shared" si="27"/>
        <v>0</v>
      </c>
      <c r="AL74" s="276">
        <f>'Ｈ１９（2007）'!E143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 t="shared" ref="P75:P85" si="28">+A75</f>
        <v>0</v>
      </c>
      <c r="Q75" s="200">
        <f t="shared" ref="Q75:Q85" si="29">+B75</f>
        <v>0</v>
      </c>
      <c r="R75" s="220"/>
      <c r="S75" s="262">
        <f t="shared" ref="S75:S85" si="30">+D75</f>
        <v>0</v>
      </c>
      <c r="T75" s="263">
        <f t="shared" ref="T75:T85" si="31">+F75</f>
        <v>0</v>
      </c>
      <c r="U75" s="264" t="s">
        <v>411</v>
      </c>
      <c r="V75" s="195"/>
      <c r="W75" s="196" t="s">
        <v>412</v>
      </c>
      <c r="X75" s="197"/>
      <c r="Y75" s="211" t="s">
        <v>413</v>
      </c>
      <c r="Z75" s="294">
        <f t="shared" si="26"/>
        <v>220334</v>
      </c>
      <c r="AA75" s="272">
        <f t="shared" si="26"/>
        <v>0</v>
      </c>
      <c r="AB75" s="295"/>
      <c r="AC75" s="274">
        <f>+E121</f>
        <v>20600</v>
      </c>
      <c r="AD75" s="264" t="s">
        <v>414</v>
      </c>
      <c r="AE75" s="195"/>
      <c r="AF75" s="196" t="s">
        <v>412</v>
      </c>
      <c r="AG75" s="197"/>
      <c r="AH75" s="211" t="s">
        <v>415</v>
      </c>
      <c r="AI75" s="294">
        <f t="shared" si="27"/>
        <v>0</v>
      </c>
      <c r="AJ75" s="272">
        <f t="shared" si="27"/>
        <v>0</v>
      </c>
      <c r="AK75" s="296">
        <f t="shared" si="27"/>
        <v>0</v>
      </c>
      <c r="AL75" s="276">
        <f>'Ｈ１９（2007）'!E144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 t="shared" si="28"/>
        <v>0</v>
      </c>
      <c r="Q76" s="200">
        <f t="shared" si="29"/>
        <v>0</v>
      </c>
      <c r="R76" s="220"/>
      <c r="S76" s="262">
        <f t="shared" si="30"/>
        <v>0</v>
      </c>
      <c r="T76" s="263">
        <f t="shared" si="31"/>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 t="shared" si="28"/>
        <v>0</v>
      </c>
      <c r="Q77" s="200">
        <f t="shared" si="29"/>
        <v>0</v>
      </c>
      <c r="R77" s="220"/>
      <c r="S77" s="262">
        <f t="shared" si="30"/>
        <v>0</v>
      </c>
      <c r="T77" s="263">
        <f t="shared" si="31"/>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 t="shared" si="28"/>
        <v>0</v>
      </c>
      <c r="Q78" s="200">
        <f t="shared" si="29"/>
        <v>0</v>
      </c>
      <c r="R78" s="220"/>
      <c r="S78" s="262">
        <f t="shared" si="30"/>
        <v>0</v>
      </c>
      <c r="T78" s="263">
        <f t="shared" si="31"/>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 t="shared" si="28"/>
        <v>0</v>
      </c>
      <c r="Q79" s="200">
        <f t="shared" si="29"/>
        <v>0</v>
      </c>
      <c r="R79" s="220"/>
      <c r="S79" s="262">
        <f t="shared" si="30"/>
        <v>0</v>
      </c>
      <c r="T79" s="263">
        <f t="shared" si="31"/>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28914</v>
      </c>
      <c r="B80" s="574">
        <v>28914</v>
      </c>
      <c r="C80" s="574">
        <v>0</v>
      </c>
      <c r="D80" s="574">
        <v>0</v>
      </c>
      <c r="E80" s="574">
        <v>0</v>
      </c>
      <c r="F80" s="574">
        <v>28100</v>
      </c>
      <c r="G80" s="1230"/>
      <c r="H80" s="574"/>
      <c r="I80" s="574"/>
      <c r="K80" s="194"/>
      <c r="L80" s="195" t="s">
        <v>38</v>
      </c>
      <c r="M80" s="196" t="s">
        <v>149</v>
      </c>
      <c r="N80" s="197"/>
      <c r="O80" s="198" t="s">
        <v>40</v>
      </c>
      <c r="P80" s="199">
        <f t="shared" si="28"/>
        <v>28914</v>
      </c>
      <c r="Q80" s="200">
        <f t="shared" si="29"/>
        <v>28914</v>
      </c>
      <c r="R80" s="220"/>
      <c r="S80" s="262">
        <f t="shared" si="30"/>
        <v>0</v>
      </c>
      <c r="T80" s="263">
        <f t="shared" si="31"/>
        <v>28100</v>
      </c>
      <c r="U80" s="264"/>
      <c r="V80" s="195" t="s">
        <v>38</v>
      </c>
      <c r="W80" s="196" t="s">
        <v>149</v>
      </c>
      <c r="X80" s="197"/>
      <c r="Y80" s="198" t="s">
        <v>420</v>
      </c>
      <c r="Z80" s="271">
        <f>+A122</f>
        <v>127359</v>
      </c>
      <c r="AA80" s="272">
        <f>+B122</f>
        <v>0</v>
      </c>
      <c r="AB80" s="273"/>
      <c r="AC80" s="274">
        <f>+E122</f>
        <v>0</v>
      </c>
      <c r="AD80" s="264" t="s">
        <v>421</v>
      </c>
      <c r="AE80" s="195" t="s">
        <v>38</v>
      </c>
      <c r="AF80" s="196" t="s">
        <v>149</v>
      </c>
      <c r="AG80" s="197"/>
      <c r="AH80" s="198" t="s">
        <v>422</v>
      </c>
      <c r="AI80" s="271">
        <f>+A145</f>
        <v>0</v>
      </c>
      <c r="AJ80" s="272">
        <f>+B145</f>
        <v>0</v>
      </c>
      <c r="AK80" s="275">
        <f>+C145</f>
        <v>0</v>
      </c>
      <c r="AL80" s="276">
        <f>'Ｈ１９（2007）'!E145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 t="shared" si="28"/>
        <v>0</v>
      </c>
      <c r="Q81" s="200">
        <f t="shared" si="29"/>
        <v>0</v>
      </c>
      <c r="R81" s="220"/>
      <c r="S81" s="262">
        <f t="shared" si="30"/>
        <v>0</v>
      </c>
      <c r="T81" s="263">
        <f t="shared" si="31"/>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 t="shared" si="28"/>
        <v>0</v>
      </c>
      <c r="Q82" s="200">
        <f t="shared" si="29"/>
        <v>0</v>
      </c>
      <c r="R82" s="220"/>
      <c r="S82" s="262">
        <f t="shared" si="30"/>
        <v>0</v>
      </c>
      <c r="T82" s="263">
        <f t="shared" si="31"/>
        <v>0</v>
      </c>
      <c r="U82" s="264"/>
      <c r="V82" s="216"/>
      <c r="W82" s="196" t="s">
        <v>13</v>
      </c>
      <c r="X82" s="197"/>
      <c r="Y82" s="198"/>
      <c r="Z82" s="305">
        <f>Z75-Z80</f>
        <v>92975</v>
      </c>
      <c r="AA82" s="306">
        <f>AA75-AA80</f>
        <v>0</v>
      </c>
      <c r="AB82" s="273"/>
      <c r="AC82" s="274">
        <f>AC75-AC80</f>
        <v>20600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 t="shared" si="28"/>
        <v>0</v>
      </c>
      <c r="Q83" s="200">
        <f t="shared" si="29"/>
        <v>0</v>
      </c>
      <c r="R83" s="220"/>
      <c r="S83" s="262">
        <f t="shared" si="30"/>
        <v>0</v>
      </c>
      <c r="T83" s="263">
        <f t="shared" si="31"/>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 t="shared" si="28"/>
        <v>0</v>
      </c>
      <c r="Q84" s="200">
        <f t="shared" si="29"/>
        <v>0</v>
      </c>
      <c r="R84" s="220"/>
      <c r="S84" s="262">
        <f t="shared" si="30"/>
        <v>0</v>
      </c>
      <c r="T84" s="263">
        <f t="shared" si="31"/>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 t="shared" si="28"/>
        <v>0</v>
      </c>
      <c r="Q85" s="200">
        <f t="shared" si="29"/>
        <v>0</v>
      </c>
      <c r="R85" s="220"/>
      <c r="S85" s="262">
        <f t="shared" si="30"/>
        <v>0</v>
      </c>
      <c r="T85" s="263">
        <f t="shared" si="31"/>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24985</v>
      </c>
      <c r="B86" s="574">
        <v>24985</v>
      </c>
      <c r="C86" s="574">
        <v>0</v>
      </c>
      <c r="D86" s="574">
        <v>0</v>
      </c>
      <c r="E86" s="574">
        <v>0</v>
      </c>
      <c r="F86" s="574">
        <v>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+A123</f>
        <v>0</v>
      </c>
      <c r="AA86" s="272">
        <f>+B123</f>
        <v>0</v>
      </c>
      <c r="AB86" s="273"/>
      <c r="AC86" s="274">
        <f>+E123</f>
        <v>0</v>
      </c>
      <c r="AD86" s="264" t="s">
        <v>430</v>
      </c>
      <c r="AE86" s="195"/>
      <c r="AF86" s="196" t="s">
        <v>13</v>
      </c>
      <c r="AG86" s="197"/>
      <c r="AH86" s="198" t="s">
        <v>684</v>
      </c>
      <c r="AI86" s="271">
        <f>+A146</f>
        <v>0</v>
      </c>
      <c r="AJ86" s="272">
        <f>+B146</f>
        <v>0</v>
      </c>
      <c r="AK86" s="275">
        <f>+C146</f>
        <v>0</v>
      </c>
      <c r="AL86" s="276">
        <f>'Ｈ１９（2007）'!E146</f>
        <v>0</v>
      </c>
    </row>
    <row r="87" spans="1:38" ht="14.45" customHeight="1" x14ac:dyDescent="0.15">
      <c r="A87" s="1230">
        <v>18635</v>
      </c>
      <c r="B87" s="574">
        <v>18635</v>
      </c>
      <c r="C87" s="574">
        <v>0</v>
      </c>
      <c r="D87" s="574">
        <v>0</v>
      </c>
      <c r="E87" s="574">
        <v>0</v>
      </c>
      <c r="F87" s="574">
        <v>0</v>
      </c>
      <c r="G87" s="1230"/>
      <c r="H87" s="574"/>
      <c r="I87" s="574"/>
      <c r="K87" s="194"/>
      <c r="L87" s="173"/>
      <c r="M87" s="196" t="s">
        <v>47</v>
      </c>
      <c r="N87" s="197"/>
      <c r="O87" s="198" t="s">
        <v>48</v>
      </c>
      <c r="P87" s="199">
        <f t="shared" ref="P87:P97" si="32">+A87</f>
        <v>18635</v>
      </c>
      <c r="Q87" s="200">
        <f t="shared" ref="Q87:Q97" si="33">+B87</f>
        <v>18635</v>
      </c>
      <c r="R87" s="220"/>
      <c r="S87" s="262">
        <f t="shared" ref="S87:S97" si="34">+D87</f>
        <v>0</v>
      </c>
      <c r="T87" s="263">
        <f t="shared" ref="T87:T97" si="35">+F87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 t="shared" si="32"/>
        <v>0</v>
      </c>
      <c r="Q88" s="200">
        <f t="shared" si="33"/>
        <v>0</v>
      </c>
      <c r="R88" s="220"/>
      <c r="S88" s="262">
        <f t="shared" si="34"/>
        <v>0</v>
      </c>
      <c r="T88" s="263">
        <f t="shared" si="35"/>
        <v>0</v>
      </c>
      <c r="U88" s="264"/>
      <c r="V88" s="195"/>
      <c r="W88" s="196" t="s">
        <v>433</v>
      </c>
      <c r="X88" s="197"/>
      <c r="Y88" s="198" t="s">
        <v>685</v>
      </c>
      <c r="Z88" s="271">
        <f>+A125</f>
        <v>0</v>
      </c>
      <c r="AA88" s="272">
        <f>+B125</f>
        <v>0</v>
      </c>
      <c r="AB88" s="273"/>
      <c r="AC88" s="274">
        <f>+E125</f>
        <v>0</v>
      </c>
      <c r="AD88" s="264"/>
      <c r="AE88" s="195"/>
      <c r="AF88" s="196" t="s">
        <v>433</v>
      </c>
      <c r="AG88" s="197"/>
      <c r="AH88" s="198" t="s">
        <v>686</v>
      </c>
      <c r="AI88" s="271">
        <f t="shared" ref="AI88:AK89" si="36">+A148</f>
        <v>0</v>
      </c>
      <c r="AJ88" s="272">
        <f t="shared" si="36"/>
        <v>0</v>
      </c>
      <c r="AK88" s="275">
        <f t="shared" si="36"/>
        <v>0</v>
      </c>
      <c r="AL88" s="276">
        <f>'Ｈ１９（2007）'!E148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 t="shared" si="32"/>
        <v>0</v>
      </c>
      <c r="Q89" s="200">
        <f t="shared" si="33"/>
        <v>0</v>
      </c>
      <c r="R89" s="220"/>
      <c r="S89" s="262">
        <f t="shared" si="34"/>
        <v>0</v>
      </c>
      <c r="T89" s="263">
        <f t="shared" si="35"/>
        <v>0</v>
      </c>
      <c r="U89" s="264"/>
      <c r="V89" s="195"/>
      <c r="W89" s="196" t="s">
        <v>436</v>
      </c>
      <c r="X89" s="197"/>
      <c r="Y89" s="198" t="s">
        <v>687</v>
      </c>
      <c r="Z89" s="271">
        <f>+A126</f>
        <v>0</v>
      </c>
      <c r="AA89" s="272">
        <f>+B126</f>
        <v>0</v>
      </c>
      <c r="AB89" s="273"/>
      <c r="AC89" s="274">
        <f>+E126</f>
        <v>0</v>
      </c>
      <c r="AD89" s="264"/>
      <c r="AE89" s="195"/>
      <c r="AF89" s="196" t="s">
        <v>436</v>
      </c>
      <c r="AG89" s="197"/>
      <c r="AH89" s="198" t="s">
        <v>688</v>
      </c>
      <c r="AI89" s="271">
        <f t="shared" si="36"/>
        <v>0</v>
      </c>
      <c r="AJ89" s="272">
        <f t="shared" si="36"/>
        <v>0</v>
      </c>
      <c r="AK89" s="275">
        <f t="shared" si="36"/>
        <v>0</v>
      </c>
      <c r="AL89" s="276">
        <f>'Ｈ１９（2007）'!E149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 t="shared" si="32"/>
        <v>0</v>
      </c>
      <c r="Q90" s="200">
        <f t="shared" si="33"/>
        <v>0</v>
      </c>
      <c r="R90" s="220"/>
      <c r="S90" s="262">
        <f t="shared" si="34"/>
        <v>0</v>
      </c>
      <c r="T90" s="263">
        <f t="shared" si="35"/>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 t="shared" si="32"/>
        <v>0</v>
      </c>
      <c r="Q91" s="200">
        <f t="shared" si="33"/>
        <v>0</v>
      </c>
      <c r="R91" s="220"/>
      <c r="S91" s="262">
        <f t="shared" si="34"/>
        <v>0</v>
      </c>
      <c r="T91" s="263">
        <f t="shared" si="35"/>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 t="shared" si="32"/>
        <v>0</v>
      </c>
      <c r="Q92" s="200">
        <f t="shared" si="33"/>
        <v>0</v>
      </c>
      <c r="R92" s="220"/>
      <c r="S92" s="262">
        <f t="shared" si="34"/>
        <v>0</v>
      </c>
      <c r="T92" s="263">
        <f t="shared" si="35"/>
        <v>0</v>
      </c>
      <c r="U92" s="264"/>
      <c r="V92" s="195"/>
      <c r="W92" s="196" t="s">
        <v>57</v>
      </c>
      <c r="X92" s="197"/>
      <c r="Y92" s="198" t="s">
        <v>689</v>
      </c>
      <c r="Z92" s="271">
        <f t="shared" ref="Z92:AA96" si="37">+A127</f>
        <v>0</v>
      </c>
      <c r="AA92" s="272">
        <f t="shared" si="37"/>
        <v>0</v>
      </c>
      <c r="AB92" s="273"/>
      <c r="AC92" s="274">
        <f>+E127</f>
        <v>0</v>
      </c>
      <c r="AD92" s="264"/>
      <c r="AE92" s="195"/>
      <c r="AF92" s="196" t="s">
        <v>57</v>
      </c>
      <c r="AG92" s="197"/>
      <c r="AH92" s="198" t="s">
        <v>690</v>
      </c>
      <c r="AI92" s="271">
        <f t="shared" ref="AI92:AK96" si="38">+A150</f>
        <v>0</v>
      </c>
      <c r="AJ92" s="272">
        <f t="shared" si="38"/>
        <v>0</v>
      </c>
      <c r="AK92" s="275">
        <f t="shared" si="38"/>
        <v>0</v>
      </c>
      <c r="AL92" s="276">
        <f>'Ｈ１９（2007）'!E150</f>
        <v>0</v>
      </c>
    </row>
    <row r="93" spans="1:38" ht="14.45" customHeight="1" x14ac:dyDescent="0.15">
      <c r="A93" s="1230">
        <v>6350</v>
      </c>
      <c r="B93" s="574">
        <v>6350</v>
      </c>
      <c r="C93" s="574">
        <v>0</v>
      </c>
      <c r="D93" s="574">
        <v>0</v>
      </c>
      <c r="E93" s="574">
        <v>0</v>
      </c>
      <c r="F93" s="574">
        <v>0</v>
      </c>
      <c r="G93" s="1230"/>
      <c r="H93" s="574"/>
      <c r="I93" s="574"/>
      <c r="K93" s="194"/>
      <c r="L93" s="195"/>
      <c r="M93" s="173" t="s">
        <v>60</v>
      </c>
      <c r="N93" s="197"/>
      <c r="O93" s="198" t="s">
        <v>61</v>
      </c>
      <c r="P93" s="199">
        <f t="shared" si="32"/>
        <v>6350</v>
      </c>
      <c r="Q93" s="200">
        <f t="shared" si="33"/>
        <v>6350</v>
      </c>
      <c r="R93" s="220"/>
      <c r="S93" s="262">
        <f t="shared" si="34"/>
        <v>0</v>
      </c>
      <c r="T93" s="263">
        <f t="shared" si="35"/>
        <v>0</v>
      </c>
      <c r="U93" s="264" t="s">
        <v>441</v>
      </c>
      <c r="V93" s="195"/>
      <c r="W93" s="173" t="s">
        <v>60</v>
      </c>
      <c r="X93" s="197"/>
      <c r="Y93" s="198" t="s">
        <v>691</v>
      </c>
      <c r="Z93" s="271">
        <f t="shared" si="37"/>
        <v>0</v>
      </c>
      <c r="AA93" s="272">
        <f t="shared" si="37"/>
        <v>0</v>
      </c>
      <c r="AB93" s="273"/>
      <c r="AC93" s="274">
        <f>+E128</f>
        <v>0</v>
      </c>
      <c r="AD93" s="264"/>
      <c r="AE93" s="195"/>
      <c r="AF93" s="173" t="s">
        <v>60</v>
      </c>
      <c r="AG93" s="197"/>
      <c r="AH93" s="198" t="s">
        <v>692</v>
      </c>
      <c r="AI93" s="271">
        <f t="shared" si="38"/>
        <v>0</v>
      </c>
      <c r="AJ93" s="272">
        <f t="shared" si="38"/>
        <v>0</v>
      </c>
      <c r="AK93" s="275">
        <f t="shared" si="38"/>
        <v>0</v>
      </c>
      <c r="AL93" s="276">
        <f>'Ｈ１９（2007）'!E151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 t="shared" si="32"/>
        <v>0</v>
      </c>
      <c r="Q94" s="200">
        <f t="shared" si="33"/>
        <v>0</v>
      </c>
      <c r="R94" s="220"/>
      <c r="S94" s="262">
        <f t="shared" si="34"/>
        <v>0</v>
      </c>
      <c r="T94" s="263">
        <f t="shared" si="35"/>
        <v>0</v>
      </c>
      <c r="U94" s="264"/>
      <c r="V94" s="195" t="s">
        <v>59</v>
      </c>
      <c r="W94" s="195"/>
      <c r="X94" s="196" t="s">
        <v>62</v>
      </c>
      <c r="Y94" s="198" t="s">
        <v>693</v>
      </c>
      <c r="Z94" s="271">
        <f t="shared" si="37"/>
        <v>0</v>
      </c>
      <c r="AA94" s="272">
        <f t="shared" si="37"/>
        <v>0</v>
      </c>
      <c r="AB94" s="273"/>
      <c r="AC94" s="274">
        <f>+E129</f>
        <v>0</v>
      </c>
      <c r="AD94" s="264"/>
      <c r="AE94" s="195" t="s">
        <v>59</v>
      </c>
      <c r="AF94" s="195"/>
      <c r="AG94" s="196" t="s">
        <v>62</v>
      </c>
      <c r="AH94" s="198" t="s">
        <v>694</v>
      </c>
      <c r="AI94" s="271">
        <f t="shared" si="38"/>
        <v>0</v>
      </c>
      <c r="AJ94" s="272">
        <f t="shared" si="38"/>
        <v>0</v>
      </c>
      <c r="AK94" s="275">
        <f t="shared" si="38"/>
        <v>0</v>
      </c>
      <c r="AL94" s="276">
        <f>'Ｈ１９（2007）'!E152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 t="shared" si="32"/>
        <v>0</v>
      </c>
      <c r="Q95" s="200">
        <f t="shared" si="33"/>
        <v>0</v>
      </c>
      <c r="R95" s="220"/>
      <c r="S95" s="262">
        <f t="shared" si="34"/>
        <v>0</v>
      </c>
      <c r="T95" s="263">
        <f t="shared" si="35"/>
        <v>0</v>
      </c>
      <c r="U95" s="264"/>
      <c r="V95" s="195"/>
      <c r="W95" s="195"/>
      <c r="X95" s="196" t="s">
        <v>64</v>
      </c>
      <c r="Y95" s="198" t="s">
        <v>695</v>
      </c>
      <c r="Z95" s="271">
        <f t="shared" si="37"/>
        <v>0</v>
      </c>
      <c r="AA95" s="272">
        <f t="shared" si="37"/>
        <v>0</v>
      </c>
      <c r="AB95" s="273"/>
      <c r="AC95" s="274">
        <f>+E130</f>
        <v>0</v>
      </c>
      <c r="AD95" s="264"/>
      <c r="AE95" s="195"/>
      <c r="AF95" s="195"/>
      <c r="AG95" s="196" t="s">
        <v>64</v>
      </c>
      <c r="AH95" s="198" t="s">
        <v>696</v>
      </c>
      <c r="AI95" s="271">
        <f t="shared" si="38"/>
        <v>0</v>
      </c>
      <c r="AJ95" s="272">
        <f t="shared" si="38"/>
        <v>0</v>
      </c>
      <c r="AK95" s="275">
        <f t="shared" si="38"/>
        <v>0</v>
      </c>
      <c r="AL95" s="276">
        <f>'Ｈ１９（2007）'!E153</f>
        <v>0</v>
      </c>
    </row>
    <row r="96" spans="1:38" ht="14.45" customHeight="1" x14ac:dyDescent="0.15">
      <c r="A96" s="1230">
        <v>5620</v>
      </c>
      <c r="B96" s="574">
        <v>5620</v>
      </c>
      <c r="C96" s="574">
        <v>0</v>
      </c>
      <c r="D96" s="574">
        <v>0</v>
      </c>
      <c r="E96" s="574">
        <v>0</v>
      </c>
      <c r="F96" s="574">
        <v>0</v>
      </c>
      <c r="G96" s="1230"/>
      <c r="H96" s="574"/>
      <c r="I96" s="574"/>
      <c r="K96" s="194" t="s">
        <v>38</v>
      </c>
      <c r="L96" s="195"/>
      <c r="M96" s="195"/>
      <c r="N96" s="196" t="s">
        <v>66</v>
      </c>
      <c r="O96" s="198" t="s">
        <v>67</v>
      </c>
      <c r="P96" s="199">
        <f t="shared" si="32"/>
        <v>5620</v>
      </c>
      <c r="Q96" s="200">
        <f t="shared" si="33"/>
        <v>5620</v>
      </c>
      <c r="R96" s="220"/>
      <c r="S96" s="262">
        <f t="shared" si="34"/>
        <v>0</v>
      </c>
      <c r="T96" s="263">
        <f t="shared" si="35"/>
        <v>0</v>
      </c>
      <c r="U96" s="264"/>
      <c r="V96" s="195"/>
      <c r="W96" s="195"/>
      <c r="X96" s="196" t="s">
        <v>66</v>
      </c>
      <c r="Y96" s="198" t="s">
        <v>697</v>
      </c>
      <c r="Z96" s="271">
        <f t="shared" si="37"/>
        <v>0</v>
      </c>
      <c r="AA96" s="272">
        <f t="shared" si="37"/>
        <v>0</v>
      </c>
      <c r="AB96" s="273"/>
      <c r="AC96" s="274">
        <f>+E131</f>
        <v>0</v>
      </c>
      <c r="AD96" s="264"/>
      <c r="AE96" s="195"/>
      <c r="AF96" s="195"/>
      <c r="AG96" s="196" t="s">
        <v>66</v>
      </c>
      <c r="AH96" s="198" t="s">
        <v>698</v>
      </c>
      <c r="AI96" s="271">
        <f t="shared" si="38"/>
        <v>0</v>
      </c>
      <c r="AJ96" s="272">
        <f t="shared" si="38"/>
        <v>0</v>
      </c>
      <c r="AK96" s="275">
        <f t="shared" si="38"/>
        <v>0</v>
      </c>
      <c r="AL96" s="276">
        <f>'Ｈ１９（2007）'!E154</f>
        <v>0</v>
      </c>
    </row>
    <row r="97" spans="1:38" ht="14.45" customHeight="1" x14ac:dyDescent="0.15">
      <c r="A97" s="1230">
        <v>730</v>
      </c>
      <c r="B97" s="574">
        <v>730</v>
      </c>
      <c r="C97" s="574">
        <v>0</v>
      </c>
      <c r="D97" s="574">
        <v>0</v>
      </c>
      <c r="E97" s="574">
        <v>0</v>
      </c>
      <c r="F97" s="574">
        <v>0</v>
      </c>
      <c r="G97" s="1230"/>
      <c r="H97" s="574"/>
      <c r="I97" s="574"/>
      <c r="K97" s="194"/>
      <c r="L97" s="195"/>
      <c r="M97" s="195"/>
      <c r="N97" s="196" t="s">
        <v>150</v>
      </c>
      <c r="O97" s="198" t="s">
        <v>69</v>
      </c>
      <c r="P97" s="199">
        <f t="shared" si="32"/>
        <v>730</v>
      </c>
      <c r="Q97" s="200">
        <f t="shared" si="33"/>
        <v>730</v>
      </c>
      <c r="R97" s="220"/>
      <c r="S97" s="262">
        <f t="shared" si="34"/>
        <v>0</v>
      </c>
      <c r="T97" s="263">
        <f t="shared" si="35"/>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0</v>
      </c>
      <c r="B98" s="574">
        <v>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+A132</f>
        <v>0</v>
      </c>
      <c r="AA98" s="272">
        <f>+B132</f>
        <v>0</v>
      </c>
      <c r="AB98" s="273"/>
      <c r="AC98" s="274">
        <f>+E132</f>
        <v>0</v>
      </c>
      <c r="AD98" s="264"/>
      <c r="AE98" s="195" t="s">
        <v>41</v>
      </c>
      <c r="AF98" s="216"/>
      <c r="AG98" s="196" t="s">
        <v>13</v>
      </c>
      <c r="AH98" s="198" t="s">
        <v>700</v>
      </c>
      <c r="AI98" s="271">
        <f t="shared" ref="AI98:AK99" si="39">+A155</f>
        <v>0</v>
      </c>
      <c r="AJ98" s="272">
        <f t="shared" si="39"/>
        <v>0</v>
      </c>
      <c r="AK98" s="275">
        <f t="shared" si="39"/>
        <v>0</v>
      </c>
      <c r="AL98" s="276">
        <f>'Ｈ１９（2007）'!E155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 t="shared" ref="P99:Q103" si="40">+A98</f>
        <v>0</v>
      </c>
      <c r="Q99" s="200">
        <f t="shared" si="40"/>
        <v>0</v>
      </c>
      <c r="R99" s="220"/>
      <c r="S99" s="262">
        <f>+D98</f>
        <v>0</v>
      </c>
      <c r="T99" s="263">
        <f>+F98</f>
        <v>0</v>
      </c>
      <c r="U99" s="310" t="s">
        <v>701</v>
      </c>
      <c r="V99" s="195"/>
      <c r="W99" s="196" t="s">
        <v>70</v>
      </c>
      <c r="X99" s="197"/>
      <c r="Y99" s="198" t="s">
        <v>702</v>
      </c>
      <c r="Z99" s="271">
        <f>+A133</f>
        <v>0</v>
      </c>
      <c r="AA99" s="272">
        <f>+B133</f>
        <v>0</v>
      </c>
      <c r="AB99" s="273"/>
      <c r="AC99" s="274">
        <f>+E133</f>
        <v>0</v>
      </c>
      <c r="AD99" s="310" t="s">
        <v>453</v>
      </c>
      <c r="AE99" s="195"/>
      <c r="AF99" s="196" t="s">
        <v>70</v>
      </c>
      <c r="AG99" s="197"/>
      <c r="AH99" s="198" t="s">
        <v>703</v>
      </c>
      <c r="AI99" s="271">
        <f t="shared" si="39"/>
        <v>0</v>
      </c>
      <c r="AJ99" s="272">
        <f t="shared" si="39"/>
        <v>0</v>
      </c>
      <c r="AK99" s="275">
        <f t="shared" si="39"/>
        <v>0</v>
      </c>
      <c r="AL99" s="276">
        <f>'Ｈ１９（2007）'!E156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 t="shared" si="40"/>
        <v>0</v>
      </c>
      <c r="Q100" s="200">
        <f t="shared" si="40"/>
        <v>0</v>
      </c>
      <c r="R100" s="220"/>
      <c r="S100" s="262">
        <f>+D99</f>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 t="shared" si="40"/>
        <v>0</v>
      </c>
      <c r="Q101" s="200">
        <f t="shared" si="40"/>
        <v>0</v>
      </c>
      <c r="R101" s="220"/>
      <c r="S101" s="262">
        <f>+D100</f>
        <v>0</v>
      </c>
      <c r="T101" s="263">
        <f>+F100</f>
        <v>0</v>
      </c>
      <c r="U101" s="264"/>
      <c r="V101" s="216"/>
      <c r="W101" s="196" t="s">
        <v>13</v>
      </c>
      <c r="X101" s="197"/>
      <c r="Y101" s="198" t="s">
        <v>704</v>
      </c>
      <c r="Z101" s="271">
        <f>+A134</f>
        <v>0</v>
      </c>
      <c r="AA101" s="272">
        <f>+B134</f>
        <v>0</v>
      </c>
      <c r="AB101" s="273"/>
      <c r="AC101" s="274">
        <f>+E134</f>
        <v>0</v>
      </c>
      <c r="AD101" s="264"/>
      <c r="AE101" s="216"/>
      <c r="AF101" s="196" t="s">
        <v>13</v>
      </c>
      <c r="AG101" s="197"/>
      <c r="AH101" s="198" t="s">
        <v>705</v>
      </c>
      <c r="AI101" s="271">
        <f>+A157</f>
        <v>0</v>
      </c>
      <c r="AJ101" s="272">
        <f>+B157</f>
        <v>0</v>
      </c>
      <c r="AK101" s="275">
        <f>+C157</f>
        <v>0</v>
      </c>
      <c r="AL101" s="276">
        <f>'Ｈ１９（2007）'!E157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 t="shared" si="40"/>
        <v>0</v>
      </c>
      <c r="Q102" s="200">
        <f t="shared" si="40"/>
        <v>0</v>
      </c>
      <c r="R102" s="220"/>
      <c r="S102" s="262">
        <f>+D101</f>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3970</v>
      </c>
      <c r="B103" s="574">
        <v>3970</v>
      </c>
      <c r="C103" s="574">
        <v>0</v>
      </c>
      <c r="D103" s="574">
        <v>0</v>
      </c>
      <c r="E103" s="574">
        <v>0</v>
      </c>
      <c r="F103" s="574">
        <v>0</v>
      </c>
      <c r="G103" s="1230"/>
      <c r="H103" s="574"/>
      <c r="I103" s="574"/>
      <c r="K103" s="194"/>
      <c r="L103" s="195"/>
      <c r="M103" s="196" t="s">
        <v>11</v>
      </c>
      <c r="N103" s="197"/>
      <c r="O103" s="198" t="s">
        <v>80</v>
      </c>
      <c r="P103" s="199">
        <f t="shared" si="40"/>
        <v>0</v>
      </c>
      <c r="Q103" s="200">
        <f t="shared" si="40"/>
        <v>0</v>
      </c>
      <c r="R103" s="220"/>
      <c r="S103" s="262">
        <f>+D102</f>
        <v>0</v>
      </c>
      <c r="T103" s="263">
        <f>+F102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0</v>
      </c>
      <c r="B104" s="574">
        <v>0</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+A135</f>
        <v>0</v>
      </c>
      <c r="AA104" s="272">
        <f>+B135</f>
        <v>0</v>
      </c>
      <c r="AB104" s="273"/>
      <c r="AC104" s="274">
        <f>+E135</f>
        <v>0</v>
      </c>
      <c r="AD104" s="264"/>
      <c r="AE104" s="216"/>
      <c r="AF104" s="196" t="s">
        <v>13</v>
      </c>
      <c r="AG104" s="197"/>
      <c r="AH104" s="198" t="s">
        <v>707</v>
      </c>
      <c r="AI104" s="271">
        <f t="shared" ref="AI104:AK105" si="41">+A158</f>
        <v>0</v>
      </c>
      <c r="AJ104" s="272">
        <f t="shared" si="41"/>
        <v>0</v>
      </c>
      <c r="AK104" s="275">
        <f t="shared" si="41"/>
        <v>0</v>
      </c>
      <c r="AL104" s="276">
        <f>'Ｈ１９（2007）'!E158</f>
        <v>0</v>
      </c>
    </row>
    <row r="105" spans="1:38" ht="14.45" customHeight="1" x14ac:dyDescent="0.15">
      <c r="A105" s="1230">
        <v>2697</v>
      </c>
      <c r="B105" s="574">
        <v>2697</v>
      </c>
      <c r="C105" s="574">
        <v>0</v>
      </c>
      <c r="D105" s="574">
        <v>0</v>
      </c>
      <c r="E105" s="574">
        <v>0</v>
      </c>
      <c r="F105" s="574">
        <v>0</v>
      </c>
      <c r="G105" s="1230"/>
      <c r="H105" s="574"/>
      <c r="I105" s="574"/>
      <c r="K105" s="194"/>
      <c r="L105" s="169"/>
      <c r="M105" s="196" t="s">
        <v>88</v>
      </c>
      <c r="N105" s="197"/>
      <c r="O105" s="198" t="s">
        <v>109</v>
      </c>
      <c r="P105" s="199">
        <f t="shared" ref="P105:P114" si="42">+A104</f>
        <v>0</v>
      </c>
      <c r="Q105" s="200">
        <f t="shared" ref="Q105:Q114" si="43">+B104</f>
        <v>0</v>
      </c>
      <c r="R105" s="220"/>
      <c r="S105" s="262">
        <f t="shared" ref="S105:S114" si="44">+D104</f>
        <v>0</v>
      </c>
      <c r="T105" s="263">
        <f t="shared" ref="T105:T114" si="45">+F104</f>
        <v>0</v>
      </c>
      <c r="U105" s="264"/>
      <c r="V105" s="169"/>
      <c r="W105" s="196" t="s">
        <v>459</v>
      </c>
      <c r="X105" s="197"/>
      <c r="Y105" s="198" t="s">
        <v>460</v>
      </c>
      <c r="Z105" s="271">
        <f>+A136</f>
        <v>53371</v>
      </c>
      <c r="AA105" s="272">
        <f>+B136</f>
        <v>0</v>
      </c>
      <c r="AB105" s="273"/>
      <c r="AC105" s="274">
        <f>+E136</f>
        <v>0</v>
      </c>
      <c r="AD105" s="264"/>
      <c r="AE105" s="169"/>
      <c r="AF105" s="196" t="s">
        <v>459</v>
      </c>
      <c r="AG105" s="197"/>
      <c r="AH105" s="198" t="s">
        <v>461</v>
      </c>
      <c r="AI105" s="271">
        <f t="shared" si="41"/>
        <v>0</v>
      </c>
      <c r="AJ105" s="272">
        <f t="shared" si="41"/>
        <v>0</v>
      </c>
      <c r="AK105" s="275">
        <f t="shared" si="41"/>
        <v>0</v>
      </c>
      <c r="AL105" s="276">
        <f>'Ｈ１９（2007）'!E159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 t="shared" si="42"/>
        <v>2697</v>
      </c>
      <c r="Q106" s="200">
        <f t="shared" si="43"/>
        <v>2697</v>
      </c>
      <c r="R106" s="220"/>
      <c r="S106" s="262">
        <f t="shared" si="44"/>
        <v>0</v>
      </c>
      <c r="T106" s="263">
        <f t="shared" si="45"/>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 t="shared" si="42"/>
        <v>0</v>
      </c>
      <c r="Q107" s="200">
        <f t="shared" si="43"/>
        <v>0</v>
      </c>
      <c r="R107" s="220"/>
      <c r="S107" s="262">
        <f t="shared" si="44"/>
        <v>0</v>
      </c>
      <c r="T107" s="263">
        <f t="shared" si="45"/>
        <v>0</v>
      </c>
      <c r="U107" s="264"/>
      <c r="V107" s="176"/>
      <c r="W107" s="196" t="s">
        <v>104</v>
      </c>
      <c r="X107" s="197"/>
      <c r="Y107" s="198" t="s">
        <v>708</v>
      </c>
      <c r="Z107" s="271">
        <f>+A137</f>
        <v>0</v>
      </c>
      <c r="AA107" s="272">
        <f>+B137</f>
        <v>0</v>
      </c>
      <c r="AB107" s="273"/>
      <c r="AC107" s="274">
        <f>+E137</f>
        <v>0</v>
      </c>
      <c r="AD107" s="264"/>
      <c r="AE107" s="176"/>
      <c r="AF107" s="196" t="s">
        <v>104</v>
      </c>
      <c r="AG107" s="197"/>
      <c r="AH107" s="198" t="s">
        <v>709</v>
      </c>
      <c r="AI107" s="271">
        <f>+A160</f>
        <v>0</v>
      </c>
      <c r="AJ107" s="272">
        <f>+B160</f>
        <v>0</v>
      </c>
      <c r="AK107" s="275">
        <f>+C160</f>
        <v>0</v>
      </c>
      <c r="AL107" s="276">
        <f>'Ｈ１９（2007）'!E160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 t="shared" si="42"/>
        <v>0</v>
      </c>
      <c r="Q108" s="200">
        <f t="shared" si="43"/>
        <v>0</v>
      </c>
      <c r="R108" s="220"/>
      <c r="S108" s="262">
        <f t="shared" si="44"/>
        <v>0</v>
      </c>
      <c r="T108" s="263">
        <f t="shared" si="45"/>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 t="shared" si="42"/>
        <v>0</v>
      </c>
      <c r="Q109" s="200">
        <f t="shared" si="43"/>
        <v>0</v>
      </c>
      <c r="R109" s="220"/>
      <c r="S109" s="262">
        <f t="shared" si="44"/>
        <v>0</v>
      </c>
      <c r="T109" s="263">
        <f t="shared" si="45"/>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 t="shared" si="42"/>
        <v>0</v>
      </c>
      <c r="Q110" s="200">
        <f t="shared" si="43"/>
        <v>0</v>
      </c>
      <c r="R110" s="220"/>
      <c r="S110" s="262">
        <f t="shared" si="44"/>
        <v>0</v>
      </c>
      <c r="T110" s="263">
        <f t="shared" si="45"/>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 t="shared" si="42"/>
        <v>0</v>
      </c>
      <c r="Q111" s="200">
        <f t="shared" si="43"/>
        <v>0</v>
      </c>
      <c r="R111" s="220"/>
      <c r="S111" s="262">
        <f t="shared" si="44"/>
        <v>0</v>
      </c>
      <c r="T111" s="263">
        <f t="shared" si="45"/>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1273</v>
      </c>
      <c r="B112" s="574">
        <v>1273</v>
      </c>
      <c r="C112" s="574">
        <v>0</v>
      </c>
      <c r="D112" s="574">
        <v>0</v>
      </c>
      <c r="E112" s="574">
        <v>0</v>
      </c>
      <c r="F112" s="574">
        <v>0</v>
      </c>
      <c r="G112" s="1230"/>
      <c r="H112" s="574"/>
      <c r="I112" s="574"/>
      <c r="K112" s="194"/>
      <c r="L112" s="176" t="s">
        <v>41</v>
      </c>
      <c r="M112" s="196" t="s">
        <v>108</v>
      </c>
      <c r="N112" s="197"/>
      <c r="O112" s="198" t="s">
        <v>116</v>
      </c>
      <c r="P112" s="199">
        <f t="shared" si="42"/>
        <v>0</v>
      </c>
      <c r="Q112" s="200">
        <f t="shared" si="43"/>
        <v>0</v>
      </c>
      <c r="R112" s="220"/>
      <c r="S112" s="262">
        <f t="shared" si="44"/>
        <v>0</v>
      </c>
      <c r="T112" s="263">
        <f t="shared" si="45"/>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 t="shared" si="42"/>
        <v>1273</v>
      </c>
      <c r="Q113" s="200">
        <f t="shared" si="43"/>
        <v>1273</v>
      </c>
      <c r="R113" s="220"/>
      <c r="S113" s="262">
        <f t="shared" si="44"/>
        <v>0</v>
      </c>
      <c r="T113" s="263">
        <f t="shared" si="45"/>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 t="shared" si="42"/>
        <v>0</v>
      </c>
      <c r="Q114" s="200">
        <f t="shared" si="43"/>
        <v>0</v>
      </c>
      <c r="R114" s="220"/>
      <c r="S114" s="262">
        <f t="shared" si="44"/>
        <v>0</v>
      </c>
      <c r="T114" s="263">
        <f t="shared" si="45"/>
        <v>0</v>
      </c>
      <c r="U114" s="264"/>
      <c r="V114" s="196" t="s">
        <v>13</v>
      </c>
      <c r="W114" s="197"/>
      <c r="X114" s="197"/>
      <c r="Y114" s="198" t="s">
        <v>710</v>
      </c>
      <c r="Z114" s="271">
        <f>+A138</f>
        <v>0</v>
      </c>
      <c r="AA114" s="272">
        <f>+B138</f>
        <v>0</v>
      </c>
      <c r="AB114" s="273"/>
      <c r="AC114" s="274">
        <f>+E138</f>
        <v>0</v>
      </c>
      <c r="AD114" s="264"/>
      <c r="AE114" s="196" t="s">
        <v>13</v>
      </c>
      <c r="AF114" s="197"/>
      <c r="AG114" s="197"/>
      <c r="AH114" s="198" t="s">
        <v>711</v>
      </c>
      <c r="AI114" s="271">
        <f>+A161</f>
        <v>0</v>
      </c>
      <c r="AJ114" s="272">
        <f>+B161</f>
        <v>0</v>
      </c>
      <c r="AK114" s="275">
        <f>+C161</f>
        <v>0</v>
      </c>
      <c r="AL114" s="276">
        <f>'Ｈ１９（2007）'!E161</f>
        <v>0</v>
      </c>
    </row>
    <row r="115" spans="1:38" ht="14.45" customHeight="1" thickBot="1" x14ac:dyDescent="0.2">
      <c r="K115" s="311"/>
      <c r="L115" s="312" t="s">
        <v>82</v>
      </c>
      <c r="M115" s="313"/>
      <c r="N115" s="313"/>
      <c r="O115" s="314"/>
      <c r="P115" s="315">
        <f>SUM(P62:P114)-P63-P64-P66-P67-P69-P70-P71-P84-P85-P86-P94-P95-P96-P97-P98-P103-P104</f>
        <v>58992</v>
      </c>
      <c r="Q115" s="316">
        <f>SUM(Q62:Q114)-Q63-Q64-Q66-Q67-Q69-Q70-Q71-Q84-Q85-Q86-Q94-Q95-Q96-Q97-Q98-Q103-Q104</f>
        <v>58992</v>
      </c>
      <c r="R115" s="316"/>
      <c r="S115" s="317">
        <f>SUM(S62:S114)-S63-S64-S66-S67-S69-S70-S71-S84-S85-S86-S94-S95-S96-S97-S98-S103-S104</f>
        <v>0</v>
      </c>
      <c r="T115" s="318">
        <f>SUM(T62:T114)-T63-T64-T66-T67-T69-T70-T71-T84-T85-T86-T94-T95-T96-T97-T98-T103-T104</f>
        <v>28100</v>
      </c>
      <c r="U115" s="319"/>
      <c r="V115" s="312" t="s">
        <v>82</v>
      </c>
      <c r="W115" s="313"/>
      <c r="X115" s="313"/>
      <c r="Y115" s="314"/>
      <c r="Z115" s="320">
        <f>Z64+Z67+Z73+Z74+Z75+Z86+Z88+Z89+Z92+Z93+Z99+Z101+Z104+Z105+Z114</f>
        <v>273705</v>
      </c>
      <c r="AA115" s="321">
        <f>AA64+AA67+AA73+AA74+AA75+AA86+AA88+AA89+AA92+AA93+AA99+AA101+AA104+AA105+AA114</f>
        <v>0</v>
      </c>
      <c r="AB115" s="322"/>
      <c r="AC115" s="323">
        <f>AC64+AC67+AC73+AC74+AC75+AC86+AC88+AC89+AC92+AC93+AC99+AC101+AC104+AC105+AC114</f>
        <v>20600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1228">
        <v>273705</v>
      </c>
      <c r="B116" s="1229">
        <v>0</v>
      </c>
      <c r="C116" s="1229">
        <v>0</v>
      </c>
      <c r="D116" s="1229">
        <v>0</v>
      </c>
      <c r="E116" s="1233">
        <v>20600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34">
        <v>0</v>
      </c>
      <c r="B117" s="1235">
        <v>0</v>
      </c>
      <c r="C117" s="1235">
        <v>0</v>
      </c>
      <c r="D117" s="1235">
        <v>0</v>
      </c>
      <c r="E117" s="1236">
        <v>0</v>
      </c>
      <c r="F117" s="1174"/>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34">
        <v>0</v>
      </c>
      <c r="B118" s="1235">
        <v>0</v>
      </c>
      <c r="C118" s="1235">
        <v>0</v>
      </c>
      <c r="D118" s="1235">
        <v>0</v>
      </c>
      <c r="E118" s="1236">
        <v>0</v>
      </c>
      <c r="F118" s="1174"/>
      <c r="G118" s="1174"/>
      <c r="H118" s="1174"/>
      <c r="I118" s="1174"/>
      <c r="K118" s="159" t="s">
        <v>726</v>
      </c>
      <c r="L118" s="334"/>
      <c r="M118" s="334"/>
      <c r="N118" s="334"/>
      <c r="O118" s="335"/>
      <c r="P118" s="336"/>
      <c r="Q118" s="336"/>
      <c r="R118" s="568" t="s">
        <v>924</v>
      </c>
      <c r="S118" s="530"/>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34">
        <v>0</v>
      </c>
      <c r="B120" s="1235">
        <v>0</v>
      </c>
      <c r="C120" s="1235">
        <v>0</v>
      </c>
      <c r="D120" s="1235">
        <v>0</v>
      </c>
      <c r="E120" s="1236">
        <v>0</v>
      </c>
      <c r="F120" s="1174"/>
      <c r="G120" s="1174"/>
      <c r="H120" s="1174"/>
      <c r="I120" s="1174"/>
      <c r="K120" s="166"/>
      <c r="L120" s="167"/>
      <c r="M120" s="167"/>
      <c r="N120" s="167"/>
      <c r="O120" s="167"/>
      <c r="P120" s="168" t="s">
        <v>536</v>
      </c>
      <c r="Q120" s="169" t="s">
        <v>143</v>
      </c>
      <c r="R120" s="170" t="s">
        <v>122</v>
      </c>
      <c r="S120" s="170"/>
      <c r="T120" s="171"/>
      <c r="U120" s="172"/>
      <c r="V120" s="167"/>
      <c r="W120" s="167"/>
      <c r="X120" s="167"/>
      <c r="Y120" s="167"/>
      <c r="Z120" s="168" t="s">
        <v>537</v>
      </c>
      <c r="AA120" s="173" t="s">
        <v>124</v>
      </c>
      <c r="AB120" s="170"/>
      <c r="AC120" s="551"/>
      <c r="AD120" s="371"/>
      <c r="AE120" s="516"/>
      <c r="AF120" s="451"/>
      <c r="AG120" s="451"/>
      <c r="AH120" s="451"/>
      <c r="AI120" s="343" t="s">
        <v>152</v>
      </c>
      <c r="AJ120" s="344" t="s">
        <v>2</v>
      </c>
      <c r="AK120" s="345" t="s">
        <v>133</v>
      </c>
    </row>
    <row r="121" spans="1:38" ht="14.45" customHeight="1" x14ac:dyDescent="0.15">
      <c r="A121" s="1234">
        <v>220334</v>
      </c>
      <c r="B121" s="1235">
        <v>0</v>
      </c>
      <c r="C121" s="1235">
        <v>0</v>
      </c>
      <c r="D121" s="1235">
        <v>0</v>
      </c>
      <c r="E121" s="1236">
        <v>20600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931</v>
      </c>
      <c r="AJ121" s="344" t="s">
        <v>715</v>
      </c>
      <c r="AK121" s="345" t="s">
        <v>716</v>
      </c>
    </row>
    <row r="122" spans="1:38" ht="14.45" customHeight="1" thickBot="1" x14ac:dyDescent="0.2">
      <c r="A122" s="1234">
        <v>127359</v>
      </c>
      <c r="B122" s="1235">
        <v>0</v>
      </c>
      <c r="C122" s="1235">
        <v>0</v>
      </c>
      <c r="D122" s="1235">
        <v>0</v>
      </c>
      <c r="E122" s="1236">
        <v>0</v>
      </c>
      <c r="F122" s="1174"/>
      <c r="G122" s="1174"/>
      <c r="H122" s="1174"/>
      <c r="I122" s="1174"/>
      <c r="K122" s="517"/>
      <c r="P122" s="349" t="s">
        <v>539</v>
      </c>
      <c r="Q122" s="350" t="s">
        <v>153</v>
      </c>
      <c r="R122" s="350" t="s">
        <v>154</v>
      </c>
      <c r="S122" s="351" t="s">
        <v>155</v>
      </c>
      <c r="T122" s="352" t="s">
        <v>540</v>
      </c>
      <c r="U122" s="353"/>
      <c r="V122" s="354"/>
      <c r="W122" s="354"/>
      <c r="X122" s="354"/>
      <c r="Y122" s="354"/>
      <c r="Z122" s="349" t="s">
        <v>541</v>
      </c>
      <c r="AA122" s="350" t="s">
        <v>542</v>
      </c>
      <c r="AB122" s="355" t="s">
        <v>543</v>
      </c>
      <c r="AC122" s="553" t="s">
        <v>469</v>
      </c>
      <c r="AD122" s="160"/>
      <c r="AE122" s="356"/>
      <c r="AF122" s="249"/>
      <c r="AG122" s="249"/>
      <c r="AH122" s="249"/>
      <c r="AI122" s="357" t="s">
        <v>544</v>
      </c>
      <c r="AJ122" s="358" t="s">
        <v>545</v>
      </c>
      <c r="AK122" s="359" t="s">
        <v>546</v>
      </c>
    </row>
    <row r="123" spans="1:38" ht="14.45" customHeight="1" x14ac:dyDescent="0.15">
      <c r="A123" s="1230">
        <v>0</v>
      </c>
      <c r="B123" s="574">
        <v>0</v>
      </c>
      <c r="C123" s="574">
        <v>0</v>
      </c>
      <c r="D123" s="574">
        <v>0</v>
      </c>
      <c r="E123" s="1237">
        <v>0</v>
      </c>
      <c r="K123" s="183"/>
      <c r="L123" s="184" t="s">
        <v>8</v>
      </c>
      <c r="M123" s="185"/>
      <c r="N123" s="185"/>
      <c r="O123" s="186"/>
      <c r="P123" s="360">
        <f t="shared" ref="P123:T132" si="46">P8+P62</f>
        <v>0</v>
      </c>
      <c r="Q123" s="254">
        <f t="shared" si="46"/>
        <v>0</v>
      </c>
      <c r="R123" s="254">
        <f t="shared" si="46"/>
        <v>0</v>
      </c>
      <c r="S123" s="329">
        <f t="shared" si="46"/>
        <v>0</v>
      </c>
      <c r="T123" s="361">
        <f t="shared" si="46"/>
        <v>0</v>
      </c>
      <c r="U123" s="190"/>
      <c r="V123" s="184" t="s">
        <v>8</v>
      </c>
      <c r="W123" s="185"/>
      <c r="X123" s="185"/>
      <c r="Y123" s="186"/>
      <c r="Z123" s="362">
        <f t="shared" ref="Z123:AC126" si="47">Z8</f>
        <v>0</v>
      </c>
      <c r="AA123" s="363">
        <f t="shared" si="47"/>
        <v>0</v>
      </c>
      <c r="AB123" s="549">
        <f t="shared" si="47"/>
        <v>0</v>
      </c>
      <c r="AC123" s="364">
        <f t="shared" si="47"/>
        <v>0</v>
      </c>
      <c r="AD123" s="371"/>
      <c r="AE123" s="183"/>
      <c r="AF123" s="184" t="s">
        <v>8</v>
      </c>
      <c r="AG123" s="185"/>
      <c r="AH123" s="185"/>
      <c r="AI123" s="360">
        <f t="shared" ref="AI123:AI154" si="48">Q123-Z123</f>
        <v>0</v>
      </c>
      <c r="AJ123" s="254">
        <f>SUM(AJ124:AJ125)</f>
        <v>0</v>
      </c>
      <c r="AK123" s="365">
        <f>SUM(AK124:AK125)</f>
        <v>0</v>
      </c>
    </row>
    <row r="124" spans="1:38" ht="14.45" customHeight="1" x14ac:dyDescent="0.15">
      <c r="A124" s="1230">
        <v>0</v>
      </c>
      <c r="B124" s="574">
        <v>0</v>
      </c>
      <c r="C124" s="574">
        <v>0</v>
      </c>
      <c r="D124" s="574">
        <v>0</v>
      </c>
      <c r="E124" s="1237">
        <v>0</v>
      </c>
      <c r="K124" s="194"/>
      <c r="L124" s="195"/>
      <c r="M124" s="196" t="s">
        <v>146</v>
      </c>
      <c r="N124" s="197"/>
      <c r="O124" s="198"/>
      <c r="P124" s="219">
        <f t="shared" si="46"/>
        <v>0</v>
      </c>
      <c r="Q124" s="220">
        <f t="shared" si="46"/>
        <v>0</v>
      </c>
      <c r="R124" s="220">
        <f t="shared" si="46"/>
        <v>0</v>
      </c>
      <c r="S124" s="221">
        <f t="shared" si="46"/>
        <v>0</v>
      </c>
      <c r="T124" s="270">
        <f t="shared" si="46"/>
        <v>0</v>
      </c>
      <c r="U124" s="202"/>
      <c r="V124" s="195"/>
      <c r="W124" s="196" t="s">
        <v>146</v>
      </c>
      <c r="X124" s="197"/>
      <c r="Y124" s="198"/>
      <c r="Z124" s="219">
        <f t="shared" si="47"/>
        <v>0</v>
      </c>
      <c r="AA124" s="220">
        <f t="shared" si="47"/>
        <v>0</v>
      </c>
      <c r="AB124" s="292">
        <f t="shared" si="47"/>
        <v>0</v>
      </c>
      <c r="AC124" s="366">
        <f t="shared" si="47"/>
        <v>0</v>
      </c>
      <c r="AD124" s="371"/>
      <c r="AE124" s="194"/>
      <c r="AF124" s="195"/>
      <c r="AG124" s="196" t="s">
        <v>146</v>
      </c>
      <c r="AH124" s="197"/>
      <c r="AI124" s="219">
        <f t="shared" si="48"/>
        <v>0</v>
      </c>
      <c r="AJ124" s="220">
        <f>IF($P124-$Z124=0,0,ROUND((R124-AA124)*$AI124/($P124-$Z124),0))</f>
        <v>0</v>
      </c>
      <c r="AK124" s="366">
        <f>IF(P124-Z124=0,0,ROUND((S124-AB124)*AI124/(P124-Z124),0))</f>
        <v>0</v>
      </c>
    </row>
    <row r="125" spans="1:38" ht="14.45" customHeight="1" x14ac:dyDescent="0.15">
      <c r="A125" s="1230">
        <v>0</v>
      </c>
      <c r="B125" s="574">
        <v>0</v>
      </c>
      <c r="C125" s="574">
        <v>0</v>
      </c>
      <c r="D125" s="574">
        <v>0</v>
      </c>
      <c r="E125" s="1237">
        <v>0</v>
      </c>
      <c r="K125" s="194"/>
      <c r="L125" s="195"/>
      <c r="M125" s="196" t="s">
        <v>13</v>
      </c>
      <c r="N125" s="167"/>
      <c r="O125" s="207"/>
      <c r="P125" s="219">
        <f t="shared" si="46"/>
        <v>0</v>
      </c>
      <c r="Q125" s="220">
        <f t="shared" si="46"/>
        <v>0</v>
      </c>
      <c r="R125" s="220">
        <f t="shared" si="46"/>
        <v>0</v>
      </c>
      <c r="S125" s="221">
        <f t="shared" si="46"/>
        <v>0</v>
      </c>
      <c r="T125" s="270">
        <f t="shared" si="46"/>
        <v>0</v>
      </c>
      <c r="U125" s="202"/>
      <c r="V125" s="195"/>
      <c r="W125" s="196" t="s">
        <v>13</v>
      </c>
      <c r="X125" s="167"/>
      <c r="Y125" s="207"/>
      <c r="Z125" s="219">
        <f t="shared" si="47"/>
        <v>0</v>
      </c>
      <c r="AA125" s="220">
        <f t="shared" si="47"/>
        <v>0</v>
      </c>
      <c r="AB125" s="292">
        <f t="shared" si="47"/>
        <v>0</v>
      </c>
      <c r="AC125" s="366">
        <f t="shared" si="47"/>
        <v>0</v>
      </c>
      <c r="AD125" s="371"/>
      <c r="AE125" s="194"/>
      <c r="AF125" s="195"/>
      <c r="AG125" s="196" t="s">
        <v>13</v>
      </c>
      <c r="AH125" s="167"/>
      <c r="AI125" s="219">
        <f t="shared" si="48"/>
        <v>0</v>
      </c>
      <c r="AJ125" s="220">
        <f>IF($P125-$Z125=0,0,ROUND((R125-AA125)*$AI125/($P125-$Z125),0))</f>
        <v>0</v>
      </c>
      <c r="AK125" s="366">
        <f>IF(P125-Z125=0,0,ROUND((S125-AB125)*AI125/(P125-Z125),0))</f>
        <v>0</v>
      </c>
    </row>
    <row r="126" spans="1:38" ht="14.45" customHeight="1" x14ac:dyDescent="0.15">
      <c r="A126" s="1230">
        <v>0</v>
      </c>
      <c r="B126" s="574">
        <v>0</v>
      </c>
      <c r="C126" s="574">
        <v>0</v>
      </c>
      <c r="D126" s="574">
        <v>0</v>
      </c>
      <c r="E126" s="1237">
        <v>0</v>
      </c>
      <c r="K126" s="194" t="s">
        <v>4</v>
      </c>
      <c r="L126" s="173" t="s">
        <v>14</v>
      </c>
      <c r="M126" s="170"/>
      <c r="N126" s="170"/>
      <c r="O126" s="211"/>
      <c r="P126" s="219">
        <f t="shared" si="46"/>
        <v>0</v>
      </c>
      <c r="Q126" s="220">
        <f t="shared" si="46"/>
        <v>0</v>
      </c>
      <c r="R126" s="220">
        <f t="shared" si="46"/>
        <v>0</v>
      </c>
      <c r="S126" s="221">
        <f t="shared" si="46"/>
        <v>0</v>
      </c>
      <c r="T126" s="270">
        <f t="shared" si="46"/>
        <v>0</v>
      </c>
      <c r="U126" s="202"/>
      <c r="V126" s="173" t="s">
        <v>14</v>
      </c>
      <c r="W126" s="170"/>
      <c r="X126" s="170"/>
      <c r="Y126" s="211"/>
      <c r="Z126" s="219">
        <f t="shared" si="47"/>
        <v>0</v>
      </c>
      <c r="AA126" s="220">
        <f t="shared" si="47"/>
        <v>0</v>
      </c>
      <c r="AB126" s="292">
        <f t="shared" si="47"/>
        <v>0</v>
      </c>
      <c r="AC126" s="366">
        <f t="shared" si="47"/>
        <v>0</v>
      </c>
      <c r="AD126" s="371"/>
      <c r="AE126" s="194"/>
      <c r="AF126" s="173" t="s">
        <v>14</v>
      </c>
      <c r="AG126" s="170"/>
      <c r="AH126" s="170"/>
      <c r="AI126" s="219">
        <f t="shared" si="48"/>
        <v>0</v>
      </c>
      <c r="AJ126" s="220">
        <f>SUM(AJ127:AJ128)</f>
        <v>0</v>
      </c>
      <c r="AK126" s="366">
        <f>SUM(AK127:AK128)</f>
        <v>0</v>
      </c>
    </row>
    <row r="127" spans="1:38" ht="14.45" customHeight="1" x14ac:dyDescent="0.15">
      <c r="A127" s="1230">
        <v>0</v>
      </c>
      <c r="B127" s="574">
        <v>0</v>
      </c>
      <c r="C127" s="574">
        <v>0</v>
      </c>
      <c r="D127" s="574">
        <v>0</v>
      </c>
      <c r="E127" s="1237">
        <v>0</v>
      </c>
      <c r="K127" s="194"/>
      <c r="L127" s="195"/>
      <c r="M127" s="196" t="s">
        <v>16</v>
      </c>
      <c r="N127" s="197"/>
      <c r="O127" s="198"/>
      <c r="P127" s="219">
        <f t="shared" si="46"/>
        <v>0</v>
      </c>
      <c r="Q127" s="220">
        <f t="shared" si="46"/>
        <v>0</v>
      </c>
      <c r="R127" s="220">
        <f t="shared" si="46"/>
        <v>0</v>
      </c>
      <c r="S127" s="221">
        <f t="shared" si="46"/>
        <v>0</v>
      </c>
      <c r="T127" s="270">
        <f t="shared" si="46"/>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48"/>
        <v>0</v>
      </c>
      <c r="AJ127" s="220">
        <f>IF($P127-$Z127=0,0,ROUND((R127-AA127)*$AI127/($P127-$Z127),0))</f>
        <v>0</v>
      </c>
      <c r="AK127" s="366">
        <f>IF(P127-Z127=0,0,ROUND((S127-AB127)*AI127/(P127-Z127),0))</f>
        <v>0</v>
      </c>
    </row>
    <row r="128" spans="1:38" ht="14.45" customHeight="1" x14ac:dyDescent="0.15">
      <c r="A128" s="1230">
        <v>0</v>
      </c>
      <c r="B128" s="574">
        <v>0</v>
      </c>
      <c r="C128" s="574">
        <v>0</v>
      </c>
      <c r="D128" s="574">
        <v>0</v>
      </c>
      <c r="E128" s="1237">
        <v>0</v>
      </c>
      <c r="K128" s="194"/>
      <c r="L128" s="216"/>
      <c r="M128" s="196" t="s">
        <v>13</v>
      </c>
      <c r="N128" s="217"/>
      <c r="O128" s="218"/>
      <c r="P128" s="219">
        <f t="shared" si="46"/>
        <v>0</v>
      </c>
      <c r="Q128" s="220">
        <f t="shared" si="46"/>
        <v>0</v>
      </c>
      <c r="R128" s="220">
        <f t="shared" si="46"/>
        <v>0</v>
      </c>
      <c r="S128" s="221">
        <f t="shared" si="46"/>
        <v>0</v>
      </c>
      <c r="T128" s="270">
        <f t="shared" si="46"/>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48"/>
        <v>0</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46"/>
        <v>4467</v>
      </c>
      <c r="Q129" s="220">
        <f t="shared" si="46"/>
        <v>4467</v>
      </c>
      <c r="R129" s="220">
        <f t="shared" si="46"/>
        <v>901</v>
      </c>
      <c r="S129" s="221">
        <f t="shared" si="46"/>
        <v>0</v>
      </c>
      <c r="T129" s="270">
        <f t="shared" si="46"/>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48"/>
        <v>4467</v>
      </c>
      <c r="AJ129" s="220">
        <f>SUM(AJ130:AJ132)</f>
        <v>901</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46"/>
        <v>0</v>
      </c>
      <c r="Q130" s="220">
        <f t="shared" si="46"/>
        <v>0</v>
      </c>
      <c r="R130" s="220">
        <f t="shared" si="46"/>
        <v>0</v>
      </c>
      <c r="S130" s="221">
        <f t="shared" si="46"/>
        <v>0</v>
      </c>
      <c r="T130" s="270">
        <f t="shared" si="46"/>
        <v>0</v>
      </c>
      <c r="U130" s="202"/>
      <c r="V130" s="176" t="s">
        <v>102</v>
      </c>
      <c r="W130" s="195"/>
      <c r="X130" s="196" t="s">
        <v>148</v>
      </c>
      <c r="Y130" s="198" t="s">
        <v>156</v>
      </c>
      <c r="Z130" s="219">
        <f t="shared" ref="Z130:AC132" si="49">IF(ISERROR(Z$129*(Q130/Q$129)),0,ROUND(Z$129*(Q130/Q$129),0))</f>
        <v>0</v>
      </c>
      <c r="AA130" s="220">
        <f t="shared" si="49"/>
        <v>0</v>
      </c>
      <c r="AB130" s="292">
        <f t="shared" si="49"/>
        <v>0</v>
      </c>
      <c r="AC130" s="366">
        <f t="shared" si="49"/>
        <v>0</v>
      </c>
      <c r="AD130" s="371"/>
      <c r="AE130" s="194"/>
      <c r="AF130" s="176" t="s">
        <v>102</v>
      </c>
      <c r="AG130" s="195"/>
      <c r="AH130" s="196" t="s">
        <v>148</v>
      </c>
      <c r="AI130" s="219">
        <f t="shared" si="48"/>
        <v>0</v>
      </c>
      <c r="AJ130" s="220">
        <f t="shared" ref="AJ130:AJ143" si="50">IF($P130-$Z130=0,0,ROUND((R130-AA130)*$AI130/($P130-$Z130),0))</f>
        <v>0</v>
      </c>
      <c r="AK130" s="366">
        <f t="shared" ref="AK130:AK143" si="51">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46"/>
        <v>0</v>
      </c>
      <c r="Q131" s="220">
        <f t="shared" si="46"/>
        <v>0</v>
      </c>
      <c r="R131" s="220">
        <f t="shared" si="46"/>
        <v>0</v>
      </c>
      <c r="S131" s="221">
        <f t="shared" si="46"/>
        <v>0</v>
      </c>
      <c r="T131" s="270">
        <f t="shared" si="46"/>
        <v>0</v>
      </c>
      <c r="U131" s="202"/>
      <c r="V131" s="176" t="s">
        <v>103</v>
      </c>
      <c r="W131" s="176"/>
      <c r="X131" s="196" t="s">
        <v>96</v>
      </c>
      <c r="Y131" s="198" t="s">
        <v>156</v>
      </c>
      <c r="Z131" s="219">
        <f t="shared" si="49"/>
        <v>0</v>
      </c>
      <c r="AA131" s="220">
        <f t="shared" si="49"/>
        <v>0</v>
      </c>
      <c r="AB131" s="292">
        <f t="shared" si="49"/>
        <v>0</v>
      </c>
      <c r="AC131" s="366">
        <f t="shared" si="49"/>
        <v>0</v>
      </c>
      <c r="AD131" s="371"/>
      <c r="AE131" s="194"/>
      <c r="AF131" s="176" t="s">
        <v>103</v>
      </c>
      <c r="AG131" s="176"/>
      <c r="AH131" s="196" t="s">
        <v>96</v>
      </c>
      <c r="AI131" s="219">
        <f t="shared" si="48"/>
        <v>0</v>
      </c>
      <c r="AJ131" s="220">
        <f t="shared" si="50"/>
        <v>0</v>
      </c>
      <c r="AK131" s="366">
        <f t="shared" si="51"/>
        <v>0</v>
      </c>
    </row>
    <row r="132" spans="1:37" ht="14.45" customHeight="1" x14ac:dyDescent="0.15">
      <c r="A132" s="1230">
        <v>0</v>
      </c>
      <c r="B132" s="574">
        <v>0</v>
      </c>
      <c r="C132" s="574">
        <v>0</v>
      </c>
      <c r="D132" s="574">
        <v>0</v>
      </c>
      <c r="E132" s="1237">
        <v>0</v>
      </c>
      <c r="K132" s="194"/>
      <c r="L132" s="176" t="s">
        <v>41</v>
      </c>
      <c r="M132" s="216"/>
      <c r="N132" s="196" t="s">
        <v>13</v>
      </c>
      <c r="O132" s="198"/>
      <c r="P132" s="219">
        <f t="shared" si="46"/>
        <v>4467</v>
      </c>
      <c r="Q132" s="220">
        <f t="shared" si="46"/>
        <v>4467</v>
      </c>
      <c r="R132" s="220">
        <f t="shared" si="46"/>
        <v>901</v>
      </c>
      <c r="S132" s="221">
        <f t="shared" si="46"/>
        <v>0</v>
      </c>
      <c r="T132" s="270">
        <f t="shared" si="46"/>
        <v>0</v>
      </c>
      <c r="U132" s="202"/>
      <c r="V132" s="176" t="s">
        <v>41</v>
      </c>
      <c r="W132" s="216"/>
      <c r="X132" s="196" t="s">
        <v>13</v>
      </c>
      <c r="Y132" s="198" t="s">
        <v>156</v>
      </c>
      <c r="Z132" s="241">
        <f t="shared" si="49"/>
        <v>0</v>
      </c>
      <c r="AA132" s="277">
        <f t="shared" si="49"/>
        <v>0</v>
      </c>
      <c r="AB132" s="567">
        <f t="shared" si="49"/>
        <v>0</v>
      </c>
      <c r="AC132" s="487">
        <f t="shared" si="49"/>
        <v>0</v>
      </c>
      <c r="AD132" s="371"/>
      <c r="AE132" s="194"/>
      <c r="AF132" s="176" t="s">
        <v>41</v>
      </c>
      <c r="AG132" s="216"/>
      <c r="AH132" s="196" t="s">
        <v>13</v>
      </c>
      <c r="AI132" s="219">
        <f t="shared" si="48"/>
        <v>4467</v>
      </c>
      <c r="AJ132" s="220">
        <f t="shared" si="50"/>
        <v>901</v>
      </c>
      <c r="AK132" s="366">
        <f t="shared" si="51"/>
        <v>0</v>
      </c>
    </row>
    <row r="133" spans="1:37" ht="14.45" customHeight="1" x14ac:dyDescent="0.15">
      <c r="A133" s="1230">
        <v>0</v>
      </c>
      <c r="B133" s="574">
        <v>0</v>
      </c>
      <c r="C133" s="574">
        <v>0</v>
      </c>
      <c r="D133" s="574">
        <v>0</v>
      </c>
      <c r="E133" s="1237">
        <v>0</v>
      </c>
      <c r="K133" s="194"/>
      <c r="L133" s="176"/>
      <c r="M133" s="196" t="s">
        <v>95</v>
      </c>
      <c r="N133" s="197"/>
      <c r="O133" s="198"/>
      <c r="P133" s="219">
        <f t="shared" ref="P133:T142" si="52">P18+P72</f>
        <v>1123</v>
      </c>
      <c r="Q133" s="220">
        <f t="shared" si="52"/>
        <v>1123</v>
      </c>
      <c r="R133" s="220">
        <f t="shared" si="52"/>
        <v>0</v>
      </c>
      <c r="S133" s="221">
        <f t="shared" si="52"/>
        <v>0</v>
      </c>
      <c r="T133" s="270">
        <f t="shared" si="52"/>
        <v>0</v>
      </c>
      <c r="U133" s="202"/>
      <c r="V133" s="176"/>
      <c r="W133" s="196" t="s">
        <v>95</v>
      </c>
      <c r="X133" s="197"/>
      <c r="Y133" s="198" t="s">
        <v>156</v>
      </c>
      <c r="Z133" s="219">
        <f t="shared" ref="Z133:AB134" si="53">IF(ISERROR(Z$19*(Q133/(Q$133+Q$134))),0,ROUND(Z$19*(Q133/(Q$133+Q$134)),0))</f>
        <v>0</v>
      </c>
      <c r="AA133" s="220">
        <f t="shared" si="53"/>
        <v>0</v>
      </c>
      <c r="AB133" s="292">
        <f t="shared" si="53"/>
        <v>0</v>
      </c>
      <c r="AC133" s="366">
        <f>IF(ISERROR((AC$19)*(T133/(T$133+T$134))),0,ROUND((AC$19)*(T133/(T$133+T$134)),0))</f>
        <v>0</v>
      </c>
      <c r="AD133" s="371"/>
      <c r="AE133" s="194"/>
      <c r="AF133" s="176"/>
      <c r="AG133" s="196" t="s">
        <v>95</v>
      </c>
      <c r="AH133" s="197"/>
      <c r="AI133" s="219">
        <f t="shared" si="48"/>
        <v>1123</v>
      </c>
      <c r="AJ133" s="220">
        <f t="shared" si="50"/>
        <v>0</v>
      </c>
      <c r="AK133" s="366">
        <f t="shared" si="51"/>
        <v>0</v>
      </c>
    </row>
    <row r="134" spans="1:37" ht="14.45" customHeight="1" x14ac:dyDescent="0.15">
      <c r="A134" s="1230">
        <v>0</v>
      </c>
      <c r="B134" s="574">
        <v>0</v>
      </c>
      <c r="C134" s="574">
        <v>0</v>
      </c>
      <c r="D134" s="574">
        <v>0</v>
      </c>
      <c r="E134" s="1237">
        <v>0</v>
      </c>
      <c r="K134" s="194"/>
      <c r="L134" s="216"/>
      <c r="M134" s="196" t="s">
        <v>13</v>
      </c>
      <c r="N134" s="197"/>
      <c r="O134" s="198"/>
      <c r="P134" s="219">
        <f t="shared" si="52"/>
        <v>0</v>
      </c>
      <c r="Q134" s="220">
        <f t="shared" si="52"/>
        <v>0</v>
      </c>
      <c r="R134" s="220">
        <f t="shared" si="52"/>
        <v>0</v>
      </c>
      <c r="S134" s="221">
        <f t="shared" si="52"/>
        <v>0</v>
      </c>
      <c r="T134" s="270">
        <f t="shared" si="52"/>
        <v>0</v>
      </c>
      <c r="U134" s="202"/>
      <c r="V134" s="216"/>
      <c r="W134" s="196" t="s">
        <v>13</v>
      </c>
      <c r="X134" s="197"/>
      <c r="Y134" s="198" t="s">
        <v>156</v>
      </c>
      <c r="Z134" s="219">
        <f t="shared" si="53"/>
        <v>0</v>
      </c>
      <c r="AA134" s="220">
        <f t="shared" si="53"/>
        <v>0</v>
      </c>
      <c r="AB134" s="292">
        <f t="shared" si="53"/>
        <v>0</v>
      </c>
      <c r="AC134" s="366">
        <f>IF(ISERROR((AC$19)*(T134/(T$133+T$134))),0,ROUND((AC$19)*(T134/(T$133+T$134)),0))</f>
        <v>0</v>
      </c>
      <c r="AD134" s="371"/>
      <c r="AE134" s="194"/>
      <c r="AF134" s="216"/>
      <c r="AG134" s="196" t="s">
        <v>13</v>
      </c>
      <c r="AH134" s="197"/>
      <c r="AI134" s="219">
        <f t="shared" si="48"/>
        <v>0</v>
      </c>
      <c r="AJ134" s="220">
        <f t="shared" si="50"/>
        <v>0</v>
      </c>
      <c r="AK134" s="366">
        <f t="shared" si="51"/>
        <v>0</v>
      </c>
    </row>
    <row r="135" spans="1:37" ht="14.45" customHeight="1" x14ac:dyDescent="0.15">
      <c r="A135" s="1230">
        <v>0</v>
      </c>
      <c r="B135" s="574">
        <v>0</v>
      </c>
      <c r="C135" s="574">
        <v>0</v>
      </c>
      <c r="D135" s="574">
        <v>0</v>
      </c>
      <c r="E135" s="1237">
        <v>0</v>
      </c>
      <c r="K135" s="194"/>
      <c r="L135" s="196" t="s">
        <v>19</v>
      </c>
      <c r="M135" s="197"/>
      <c r="N135" s="197"/>
      <c r="O135" s="198"/>
      <c r="P135" s="219">
        <f t="shared" si="52"/>
        <v>0</v>
      </c>
      <c r="Q135" s="220">
        <f t="shared" si="52"/>
        <v>0</v>
      </c>
      <c r="R135" s="220">
        <f t="shared" si="52"/>
        <v>0</v>
      </c>
      <c r="S135" s="221">
        <f t="shared" si="52"/>
        <v>0</v>
      </c>
      <c r="T135" s="270">
        <f t="shared" si="52"/>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48"/>
        <v>0</v>
      </c>
      <c r="AJ135" s="220">
        <f t="shared" si="50"/>
        <v>0</v>
      </c>
      <c r="AK135" s="366">
        <f t="shared" si="51"/>
        <v>0</v>
      </c>
    </row>
    <row r="136" spans="1:37" ht="14.45" customHeight="1" x14ac:dyDescent="0.15">
      <c r="A136" s="1230">
        <v>53371</v>
      </c>
      <c r="B136" s="574">
        <v>0</v>
      </c>
      <c r="C136" s="574">
        <v>0</v>
      </c>
      <c r="D136" s="574">
        <v>0</v>
      </c>
      <c r="E136" s="1237">
        <v>0</v>
      </c>
      <c r="K136" s="194"/>
      <c r="L136" s="195"/>
      <c r="M136" s="196" t="s">
        <v>22</v>
      </c>
      <c r="N136" s="197"/>
      <c r="O136" s="198"/>
      <c r="P136" s="219">
        <f t="shared" si="52"/>
        <v>0</v>
      </c>
      <c r="Q136" s="220">
        <f t="shared" si="52"/>
        <v>0</v>
      </c>
      <c r="R136" s="220">
        <f t="shared" si="52"/>
        <v>0</v>
      </c>
      <c r="S136" s="221">
        <f t="shared" si="52"/>
        <v>0</v>
      </c>
      <c r="T136" s="270">
        <f t="shared" si="52"/>
        <v>0</v>
      </c>
      <c r="U136" s="202" t="s">
        <v>86</v>
      </c>
      <c r="V136" s="195"/>
      <c r="W136" s="196" t="s">
        <v>22</v>
      </c>
      <c r="X136" s="197"/>
      <c r="Y136" s="198" t="s">
        <v>156</v>
      </c>
      <c r="Z136" s="219">
        <f t="shared" ref="Z136:AB139" si="54">IF(ISERROR(Z$28*(Q136/(Q$136+Q$137+Q$138+Q$139+Q$141+Q$142+Q$143))),0,ROUND(Z$28*(Q136/(Q$136+Q$137+Q$138+Q$139+Q$141+Q$142+Q$143)),0))</f>
        <v>0</v>
      </c>
      <c r="AA136" s="220">
        <f t="shared" si="54"/>
        <v>0</v>
      </c>
      <c r="AB136" s="292">
        <f t="shared" si="54"/>
        <v>0</v>
      </c>
      <c r="AC136" s="366">
        <f>IF(ISERROR((AC$28)*(T136/(T$136+T$137+T$138+T$139+T$141+T$142+T$143))),0,ROUND((AC$28)*(T136/(T$136+T$137+T$138+T$139+T$141+T$142+T$143)),0))</f>
        <v>0</v>
      </c>
      <c r="AD136" s="371"/>
      <c r="AE136" s="194"/>
      <c r="AF136" s="195"/>
      <c r="AG136" s="196" t="s">
        <v>22</v>
      </c>
      <c r="AH136" s="197"/>
      <c r="AI136" s="219">
        <f t="shared" si="48"/>
        <v>0</v>
      </c>
      <c r="AJ136" s="220">
        <f t="shared" si="50"/>
        <v>0</v>
      </c>
      <c r="AK136" s="366">
        <f t="shared" si="51"/>
        <v>0</v>
      </c>
    </row>
    <row r="137" spans="1:37" ht="14.45" customHeight="1" x14ac:dyDescent="0.15">
      <c r="A137" s="1230">
        <v>0</v>
      </c>
      <c r="B137" s="574">
        <v>0</v>
      </c>
      <c r="C137" s="574">
        <v>0</v>
      </c>
      <c r="D137" s="574">
        <v>0</v>
      </c>
      <c r="E137" s="1237">
        <v>0</v>
      </c>
      <c r="K137" s="194"/>
      <c r="L137" s="195" t="s">
        <v>25</v>
      </c>
      <c r="M137" s="196" t="s">
        <v>26</v>
      </c>
      <c r="N137" s="197"/>
      <c r="O137" s="198"/>
      <c r="P137" s="219">
        <f t="shared" si="52"/>
        <v>0</v>
      </c>
      <c r="Q137" s="220">
        <f t="shared" si="52"/>
        <v>0</v>
      </c>
      <c r="R137" s="220">
        <f t="shared" si="52"/>
        <v>0</v>
      </c>
      <c r="S137" s="221">
        <f t="shared" si="52"/>
        <v>0</v>
      </c>
      <c r="T137" s="270">
        <f t="shared" si="52"/>
        <v>0</v>
      </c>
      <c r="U137" s="202"/>
      <c r="V137" s="195" t="s">
        <v>25</v>
      </c>
      <c r="W137" s="196" t="s">
        <v>26</v>
      </c>
      <c r="X137" s="197"/>
      <c r="Y137" s="198" t="s">
        <v>156</v>
      </c>
      <c r="Z137" s="219">
        <f t="shared" si="54"/>
        <v>0</v>
      </c>
      <c r="AA137" s="220">
        <f t="shared" si="54"/>
        <v>0</v>
      </c>
      <c r="AB137" s="292">
        <f t="shared" si="54"/>
        <v>0</v>
      </c>
      <c r="AC137" s="366">
        <f>IF(ISERROR((AC$28)*(T137/(T$136+T$137+T$138+T$139+T$141+T$142+T$143))),0,ROUND((AC$28)*(T137/(T$136+T$137+T$138+T$139+T$141+T$142+T$143)),0))</f>
        <v>0</v>
      </c>
      <c r="AD137" s="371"/>
      <c r="AE137" s="194"/>
      <c r="AF137" s="195" t="s">
        <v>25</v>
      </c>
      <c r="AG137" s="196" t="s">
        <v>26</v>
      </c>
      <c r="AH137" s="197"/>
      <c r="AI137" s="219">
        <f t="shared" si="48"/>
        <v>0</v>
      </c>
      <c r="AJ137" s="220">
        <f t="shared" si="50"/>
        <v>0</v>
      </c>
      <c r="AK137" s="366">
        <f t="shared" si="51"/>
        <v>0</v>
      </c>
    </row>
    <row r="138" spans="1:37" ht="14.45" customHeight="1" x14ac:dyDescent="0.15">
      <c r="A138" s="1230">
        <v>0</v>
      </c>
      <c r="B138" s="574">
        <v>0</v>
      </c>
      <c r="C138" s="574">
        <v>0</v>
      </c>
      <c r="D138" s="574">
        <v>0</v>
      </c>
      <c r="E138" s="1237">
        <v>0</v>
      </c>
      <c r="K138" s="194"/>
      <c r="L138" s="195" t="s">
        <v>28</v>
      </c>
      <c r="M138" s="196" t="s">
        <v>29</v>
      </c>
      <c r="N138" s="197"/>
      <c r="O138" s="198"/>
      <c r="P138" s="219">
        <f t="shared" si="52"/>
        <v>0</v>
      </c>
      <c r="Q138" s="220">
        <f t="shared" si="52"/>
        <v>0</v>
      </c>
      <c r="R138" s="220">
        <f t="shared" si="52"/>
        <v>0</v>
      </c>
      <c r="S138" s="221">
        <f t="shared" si="52"/>
        <v>0</v>
      </c>
      <c r="T138" s="270">
        <f t="shared" si="52"/>
        <v>0</v>
      </c>
      <c r="U138" s="202"/>
      <c r="V138" s="195" t="s">
        <v>28</v>
      </c>
      <c r="W138" s="196" t="s">
        <v>29</v>
      </c>
      <c r="X138" s="197"/>
      <c r="Y138" s="198" t="s">
        <v>156</v>
      </c>
      <c r="Z138" s="219">
        <f t="shared" si="54"/>
        <v>0</v>
      </c>
      <c r="AA138" s="220">
        <f t="shared" si="54"/>
        <v>0</v>
      </c>
      <c r="AB138" s="292">
        <f t="shared" si="54"/>
        <v>0</v>
      </c>
      <c r="AC138" s="366">
        <f>IF(ISERROR((AC$28)*(T138/(T$136+T$137+T$138+T$139+T$141+T$142+T$143))),0,ROUND((AC$28)*(T138/(T$136+T$137+T$138+T$139+T$141+T$142+T$143)),0))</f>
        <v>0</v>
      </c>
      <c r="AD138" s="371"/>
      <c r="AE138" s="194"/>
      <c r="AF138" s="195" t="s">
        <v>28</v>
      </c>
      <c r="AG138" s="196" t="s">
        <v>29</v>
      </c>
      <c r="AH138" s="197"/>
      <c r="AI138" s="219">
        <f t="shared" si="48"/>
        <v>0</v>
      </c>
      <c r="AJ138" s="220">
        <f t="shared" si="50"/>
        <v>0</v>
      </c>
      <c r="AK138" s="366">
        <f t="shared" si="51"/>
        <v>0</v>
      </c>
    </row>
    <row r="139" spans="1:37" ht="14.45" customHeight="1" x14ac:dyDescent="0.15">
      <c r="A139" s="1230">
        <v>0</v>
      </c>
      <c r="B139" s="574">
        <v>0</v>
      </c>
      <c r="C139" s="574">
        <v>0</v>
      </c>
      <c r="D139" s="574">
        <v>0</v>
      </c>
      <c r="E139" s="1237">
        <v>0</v>
      </c>
      <c r="K139" s="194"/>
      <c r="L139" s="195" t="s">
        <v>31</v>
      </c>
      <c r="M139" s="196" t="s">
        <v>32</v>
      </c>
      <c r="N139" s="197"/>
      <c r="O139" s="198"/>
      <c r="P139" s="219">
        <f t="shared" si="52"/>
        <v>0</v>
      </c>
      <c r="Q139" s="220">
        <f t="shared" si="52"/>
        <v>0</v>
      </c>
      <c r="R139" s="220">
        <f t="shared" si="52"/>
        <v>0</v>
      </c>
      <c r="S139" s="221">
        <f t="shared" si="52"/>
        <v>0</v>
      </c>
      <c r="T139" s="270">
        <f t="shared" si="52"/>
        <v>0</v>
      </c>
      <c r="U139" s="202"/>
      <c r="V139" s="195" t="s">
        <v>31</v>
      </c>
      <c r="W139" s="196" t="s">
        <v>32</v>
      </c>
      <c r="X139" s="197"/>
      <c r="Y139" s="198" t="s">
        <v>156</v>
      </c>
      <c r="Z139" s="219">
        <f t="shared" si="54"/>
        <v>0</v>
      </c>
      <c r="AA139" s="220">
        <f t="shared" si="54"/>
        <v>0</v>
      </c>
      <c r="AB139" s="292">
        <f t="shared" si="54"/>
        <v>0</v>
      </c>
      <c r="AC139" s="366">
        <f>IF(ISERROR((AC$28)*(T139/(T$136+T$137+T$138+T$139+T$141+T$142+T$143))),0,ROUND((AC$28)*(T139/(T$136+T$137+T$138+T$139+T$141+T$142+T$143)),0))</f>
        <v>0</v>
      </c>
      <c r="AD139" s="371"/>
      <c r="AE139" s="194"/>
      <c r="AF139" s="195" t="s">
        <v>31</v>
      </c>
      <c r="AG139" s="196" t="s">
        <v>32</v>
      </c>
      <c r="AH139" s="197"/>
      <c r="AI139" s="219">
        <f t="shared" si="48"/>
        <v>0</v>
      </c>
      <c r="AJ139" s="220">
        <f t="shared" si="50"/>
        <v>0</v>
      </c>
      <c r="AK139" s="366">
        <f t="shared" si="51"/>
        <v>0</v>
      </c>
    </row>
    <row r="140" spans="1:37" ht="14.45" customHeight="1" x14ac:dyDescent="0.15">
      <c r="A140" s="1230">
        <v>0</v>
      </c>
      <c r="B140" s="574">
        <v>0</v>
      </c>
      <c r="C140" s="574">
        <v>0</v>
      </c>
      <c r="D140" s="574">
        <v>0</v>
      </c>
      <c r="E140" s="1237">
        <v>0</v>
      </c>
      <c r="K140" s="194"/>
      <c r="L140" s="195" t="s">
        <v>35</v>
      </c>
      <c r="M140" s="196" t="s">
        <v>36</v>
      </c>
      <c r="N140" s="197"/>
      <c r="O140" s="198"/>
      <c r="P140" s="219">
        <f t="shared" si="52"/>
        <v>0</v>
      </c>
      <c r="Q140" s="220">
        <f t="shared" si="52"/>
        <v>0</v>
      </c>
      <c r="R140" s="220">
        <f t="shared" si="52"/>
        <v>0</v>
      </c>
      <c r="S140" s="221">
        <f t="shared" si="52"/>
        <v>0</v>
      </c>
      <c r="T140" s="270">
        <f t="shared" si="52"/>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48"/>
        <v>0</v>
      </c>
      <c r="AJ140" s="220">
        <f t="shared" si="50"/>
        <v>0</v>
      </c>
      <c r="AK140" s="366">
        <f t="shared" si="51"/>
        <v>0</v>
      </c>
    </row>
    <row r="141" spans="1:37" ht="14.45" customHeight="1" x14ac:dyDescent="0.15">
      <c r="A141" s="1230">
        <v>0</v>
      </c>
      <c r="B141" s="574">
        <v>0</v>
      </c>
      <c r="C141" s="574">
        <v>0</v>
      </c>
      <c r="D141" s="574">
        <v>0</v>
      </c>
      <c r="E141" s="1237">
        <v>0</v>
      </c>
      <c r="K141" s="194"/>
      <c r="L141" s="195" t="s">
        <v>38</v>
      </c>
      <c r="M141" s="196" t="s">
        <v>149</v>
      </c>
      <c r="N141" s="197"/>
      <c r="O141" s="198"/>
      <c r="P141" s="219">
        <f t="shared" si="52"/>
        <v>28914</v>
      </c>
      <c r="Q141" s="220">
        <f t="shared" si="52"/>
        <v>28914</v>
      </c>
      <c r="R141" s="220">
        <f t="shared" si="52"/>
        <v>0</v>
      </c>
      <c r="S141" s="221">
        <f t="shared" si="52"/>
        <v>0</v>
      </c>
      <c r="T141" s="270">
        <f t="shared" si="52"/>
        <v>28100</v>
      </c>
      <c r="U141" s="202"/>
      <c r="V141" s="195" t="s">
        <v>38</v>
      </c>
      <c r="W141" s="196" t="s">
        <v>149</v>
      </c>
      <c r="X141" s="197"/>
      <c r="Y141" s="198" t="s">
        <v>156</v>
      </c>
      <c r="Z141" s="219">
        <f t="shared" ref="Z141:AB143" si="55">IF(ISERROR(Z$28*(Q141/(Q$136+Q$137+Q$138+Q$139+Q$141+Q$142+Q$143))),0,ROUND(Z$28*(Q141/(Q$136+Q$137+Q$138+Q$139+Q$141+Q$142+Q$143)),0))</f>
        <v>0</v>
      </c>
      <c r="AA141" s="220">
        <f t="shared" si="55"/>
        <v>0</v>
      </c>
      <c r="AB141" s="292">
        <f t="shared" si="55"/>
        <v>0</v>
      </c>
      <c r="AC141" s="366">
        <f>IF(ISERROR((AC$28)*(T141/(T$136+T$137+T$138+T$139+T$141+T$142+T$143))),0,ROUND((AC$28)*(T141/(T$136+T$137+T$138+T$139+T$141+T$142+T$143)),0))</f>
        <v>0</v>
      </c>
      <c r="AD141" s="371"/>
      <c r="AE141" s="194"/>
      <c r="AF141" s="195" t="s">
        <v>38</v>
      </c>
      <c r="AG141" s="196" t="s">
        <v>149</v>
      </c>
      <c r="AH141" s="197"/>
      <c r="AI141" s="219">
        <f t="shared" si="48"/>
        <v>28914</v>
      </c>
      <c r="AJ141" s="220">
        <f t="shared" si="50"/>
        <v>0</v>
      </c>
      <c r="AK141" s="366">
        <f t="shared" si="51"/>
        <v>0</v>
      </c>
    </row>
    <row r="142" spans="1:37" ht="14.45" customHeight="1" x14ac:dyDescent="0.15">
      <c r="A142" s="1230">
        <v>0</v>
      </c>
      <c r="B142" s="574">
        <v>0</v>
      </c>
      <c r="C142" s="574">
        <v>0</v>
      </c>
      <c r="D142" s="574">
        <v>0</v>
      </c>
      <c r="E142" s="1237">
        <v>0</v>
      </c>
      <c r="K142" s="194"/>
      <c r="L142" s="195" t="s">
        <v>41</v>
      </c>
      <c r="M142" s="196" t="s">
        <v>42</v>
      </c>
      <c r="N142" s="197"/>
      <c r="O142" s="198"/>
      <c r="P142" s="219">
        <f t="shared" si="52"/>
        <v>0</v>
      </c>
      <c r="Q142" s="220">
        <f t="shared" si="52"/>
        <v>0</v>
      </c>
      <c r="R142" s="220">
        <f t="shared" si="52"/>
        <v>0</v>
      </c>
      <c r="S142" s="221">
        <f t="shared" si="52"/>
        <v>0</v>
      </c>
      <c r="T142" s="270">
        <f t="shared" si="52"/>
        <v>0</v>
      </c>
      <c r="U142" s="202"/>
      <c r="V142" s="195" t="s">
        <v>41</v>
      </c>
      <c r="W142" s="196" t="s">
        <v>42</v>
      </c>
      <c r="X142" s="197"/>
      <c r="Y142" s="198" t="s">
        <v>156</v>
      </c>
      <c r="Z142" s="219">
        <f t="shared" si="55"/>
        <v>0</v>
      </c>
      <c r="AA142" s="220">
        <f t="shared" si="55"/>
        <v>0</v>
      </c>
      <c r="AB142" s="292">
        <f t="shared" si="55"/>
        <v>0</v>
      </c>
      <c r="AC142" s="366">
        <f>IF(ISERROR((AC$28)*(T142/(T$136+T$137+T$138+T$139+T$141+T$142+T$143))),0,ROUND((AC$28)*(T142/(T$136+T$137+T$138+T$139+T$141+T$142+T$143)),0))</f>
        <v>0</v>
      </c>
      <c r="AD142" s="371"/>
      <c r="AE142" s="194" t="s">
        <v>157</v>
      </c>
      <c r="AF142" s="195" t="s">
        <v>41</v>
      </c>
      <c r="AG142" s="196" t="s">
        <v>42</v>
      </c>
      <c r="AH142" s="197"/>
      <c r="AI142" s="219">
        <f t="shared" si="48"/>
        <v>0</v>
      </c>
      <c r="AJ142" s="220">
        <f t="shared" si="50"/>
        <v>0</v>
      </c>
      <c r="AK142" s="366">
        <f t="shared" si="51"/>
        <v>0</v>
      </c>
    </row>
    <row r="143" spans="1:37" ht="14.45" customHeight="1" x14ac:dyDescent="0.15">
      <c r="A143" s="1230">
        <v>0</v>
      </c>
      <c r="B143" s="574">
        <v>0</v>
      </c>
      <c r="C143" s="574">
        <v>0</v>
      </c>
      <c r="D143" s="574">
        <v>0</v>
      </c>
      <c r="E143" s="1237">
        <v>0</v>
      </c>
      <c r="K143" s="194"/>
      <c r="L143" s="216"/>
      <c r="M143" s="196" t="s">
        <v>13</v>
      </c>
      <c r="N143" s="197"/>
      <c r="O143" s="198"/>
      <c r="P143" s="219">
        <f t="shared" ref="P143:T152" si="56">P28+P82</f>
        <v>0</v>
      </c>
      <c r="Q143" s="220">
        <f t="shared" si="56"/>
        <v>0</v>
      </c>
      <c r="R143" s="220">
        <f t="shared" si="56"/>
        <v>0</v>
      </c>
      <c r="S143" s="221">
        <f t="shared" si="56"/>
        <v>0</v>
      </c>
      <c r="T143" s="270">
        <f t="shared" si="56"/>
        <v>0</v>
      </c>
      <c r="U143" s="202"/>
      <c r="V143" s="216"/>
      <c r="W143" s="196" t="s">
        <v>13</v>
      </c>
      <c r="X143" s="197"/>
      <c r="Y143" s="198" t="s">
        <v>156</v>
      </c>
      <c r="Z143" s="219">
        <f t="shared" si="55"/>
        <v>0</v>
      </c>
      <c r="AA143" s="220">
        <f t="shared" si="55"/>
        <v>0</v>
      </c>
      <c r="AB143" s="292">
        <f t="shared" si="55"/>
        <v>0</v>
      </c>
      <c r="AC143" s="366">
        <f>IF(ISERROR((AC$28)*(T143/(T$136+T$137+T$138+T$139+T$141+T$142+T$143))),0,ROUND((AC$28)*(T143/(T$136+T$137+T$138+T$139+T$141+T$142+T$143)),0))</f>
        <v>0</v>
      </c>
      <c r="AD143" s="371"/>
      <c r="AE143" s="194" t="s">
        <v>158</v>
      </c>
      <c r="AF143" s="216"/>
      <c r="AG143" s="196" t="s">
        <v>13</v>
      </c>
      <c r="AH143" s="197"/>
      <c r="AI143" s="219">
        <f t="shared" si="48"/>
        <v>0</v>
      </c>
      <c r="AJ143" s="220">
        <f t="shared" si="50"/>
        <v>0</v>
      </c>
      <c r="AK143" s="366">
        <f t="shared" si="51"/>
        <v>0</v>
      </c>
    </row>
    <row r="144" spans="1:37" ht="14.45" customHeight="1" x14ac:dyDescent="0.15">
      <c r="A144" s="1230">
        <v>0</v>
      </c>
      <c r="B144" s="574">
        <v>0</v>
      </c>
      <c r="C144" s="574">
        <v>0</v>
      </c>
      <c r="D144" s="574">
        <v>0</v>
      </c>
      <c r="E144" s="1237">
        <v>0</v>
      </c>
      <c r="K144" s="194" t="s">
        <v>4</v>
      </c>
      <c r="L144" s="173" t="s">
        <v>45</v>
      </c>
      <c r="M144" s="197"/>
      <c r="N144" s="197"/>
      <c r="O144" s="198"/>
      <c r="P144" s="219">
        <f t="shared" si="56"/>
        <v>0</v>
      </c>
      <c r="Q144" s="220">
        <f t="shared" si="56"/>
        <v>0</v>
      </c>
      <c r="R144" s="220">
        <f t="shared" si="56"/>
        <v>0</v>
      </c>
      <c r="S144" s="221">
        <f t="shared" si="56"/>
        <v>0</v>
      </c>
      <c r="T144" s="270">
        <f t="shared" si="56"/>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48"/>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56"/>
        <v>0</v>
      </c>
      <c r="Q145" s="220">
        <f t="shared" si="56"/>
        <v>0</v>
      </c>
      <c r="R145" s="220">
        <f t="shared" si="56"/>
        <v>0</v>
      </c>
      <c r="S145" s="221">
        <f t="shared" si="56"/>
        <v>0</v>
      </c>
      <c r="T145" s="270">
        <f t="shared" si="56"/>
        <v>0</v>
      </c>
      <c r="U145" s="202"/>
      <c r="V145" s="195"/>
      <c r="W145" s="196" t="s">
        <v>100</v>
      </c>
      <c r="X145" s="197"/>
      <c r="Y145" s="198" t="s">
        <v>156</v>
      </c>
      <c r="Z145" s="219">
        <f t="shared" ref="Z145:AC147" si="57">IF(ISERROR(Z$144*(Q145/Q$144)),0,ROUND(Z$144*(Q145/Q$144),0))</f>
        <v>0</v>
      </c>
      <c r="AA145" s="220">
        <f t="shared" si="57"/>
        <v>0</v>
      </c>
      <c r="AB145" s="292">
        <f t="shared" si="57"/>
        <v>0</v>
      </c>
      <c r="AC145" s="366">
        <f t="shared" si="57"/>
        <v>0</v>
      </c>
      <c r="AD145" s="371"/>
      <c r="AE145" s="194" t="s">
        <v>160</v>
      </c>
      <c r="AF145" s="195"/>
      <c r="AG145" s="196" t="s">
        <v>100</v>
      </c>
      <c r="AH145" s="197"/>
      <c r="AI145" s="219">
        <f t="shared" si="48"/>
        <v>0</v>
      </c>
      <c r="AJ145" s="220">
        <f t="shared" ref="AJ145:AJ153" si="58">IF($P145-$Z145=0,0,ROUND((R145-AA145)*$AI145/($P145-$Z145),0))</f>
        <v>0</v>
      </c>
      <c r="AK145" s="366">
        <f t="shared" ref="AK145:AK153" si="59">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56"/>
        <v>0</v>
      </c>
      <c r="Q146" s="220">
        <f t="shared" si="56"/>
        <v>0</v>
      </c>
      <c r="R146" s="220">
        <f t="shared" si="56"/>
        <v>0</v>
      </c>
      <c r="S146" s="221">
        <f t="shared" si="56"/>
        <v>0</v>
      </c>
      <c r="T146" s="270">
        <f t="shared" si="56"/>
        <v>0</v>
      </c>
      <c r="U146" s="202"/>
      <c r="V146" s="195"/>
      <c r="W146" s="196" t="s">
        <v>101</v>
      </c>
      <c r="X146" s="197"/>
      <c r="Y146" s="198" t="s">
        <v>156</v>
      </c>
      <c r="Z146" s="219">
        <f t="shared" si="57"/>
        <v>0</v>
      </c>
      <c r="AA146" s="220">
        <f t="shared" si="57"/>
        <v>0</v>
      </c>
      <c r="AB146" s="292">
        <f t="shared" si="57"/>
        <v>0</v>
      </c>
      <c r="AC146" s="366">
        <f t="shared" si="57"/>
        <v>0</v>
      </c>
      <c r="AD146" s="371"/>
      <c r="AE146" s="194" t="s">
        <v>41</v>
      </c>
      <c r="AF146" s="195"/>
      <c r="AG146" s="196" t="s">
        <v>101</v>
      </c>
      <c r="AH146" s="197"/>
      <c r="AI146" s="219">
        <f t="shared" si="48"/>
        <v>0</v>
      </c>
      <c r="AJ146" s="220">
        <f t="shared" si="58"/>
        <v>0</v>
      </c>
      <c r="AK146" s="366">
        <f t="shared" si="59"/>
        <v>0</v>
      </c>
    </row>
    <row r="147" spans="1:37" ht="14.45" customHeight="1" x14ac:dyDescent="0.15">
      <c r="A147" s="1230">
        <v>0</v>
      </c>
      <c r="B147" s="574">
        <v>0</v>
      </c>
      <c r="C147" s="574">
        <v>0</v>
      </c>
      <c r="D147" s="574">
        <v>0</v>
      </c>
      <c r="E147" s="1237">
        <v>0</v>
      </c>
      <c r="K147" s="194" t="s">
        <v>161</v>
      </c>
      <c r="L147" s="195"/>
      <c r="M147" s="196" t="s">
        <v>13</v>
      </c>
      <c r="N147" s="197"/>
      <c r="O147" s="198"/>
      <c r="P147" s="219">
        <f t="shared" si="56"/>
        <v>0</v>
      </c>
      <c r="Q147" s="220">
        <f t="shared" si="56"/>
        <v>0</v>
      </c>
      <c r="R147" s="220">
        <f t="shared" si="56"/>
        <v>0</v>
      </c>
      <c r="S147" s="221">
        <f t="shared" si="56"/>
        <v>0</v>
      </c>
      <c r="T147" s="270">
        <f t="shared" si="56"/>
        <v>0</v>
      </c>
      <c r="U147" s="202"/>
      <c r="V147" s="195"/>
      <c r="W147" s="196" t="s">
        <v>13</v>
      </c>
      <c r="X147" s="197"/>
      <c r="Y147" s="198" t="s">
        <v>156</v>
      </c>
      <c r="Z147" s="219">
        <f t="shared" si="57"/>
        <v>0</v>
      </c>
      <c r="AA147" s="220">
        <f t="shared" si="57"/>
        <v>0</v>
      </c>
      <c r="AB147" s="292">
        <f t="shared" si="57"/>
        <v>0</v>
      </c>
      <c r="AC147" s="366">
        <f t="shared" si="57"/>
        <v>0</v>
      </c>
      <c r="AD147" s="371"/>
      <c r="AE147" s="194" t="s">
        <v>162</v>
      </c>
      <c r="AF147" s="195"/>
      <c r="AG147" s="196" t="s">
        <v>13</v>
      </c>
      <c r="AH147" s="197"/>
      <c r="AI147" s="219">
        <f t="shared" si="48"/>
        <v>0</v>
      </c>
      <c r="AJ147" s="220">
        <f t="shared" si="58"/>
        <v>0</v>
      </c>
      <c r="AK147" s="366">
        <f t="shared" si="59"/>
        <v>0</v>
      </c>
    </row>
    <row r="148" spans="1:37" ht="14.45" customHeight="1" x14ac:dyDescent="0.15">
      <c r="A148" s="1230">
        <v>0</v>
      </c>
      <c r="B148" s="574">
        <v>0</v>
      </c>
      <c r="C148" s="574">
        <v>0</v>
      </c>
      <c r="D148" s="574">
        <v>0</v>
      </c>
      <c r="E148" s="1237">
        <v>0</v>
      </c>
      <c r="K148" s="194" t="s">
        <v>83</v>
      </c>
      <c r="L148" s="173"/>
      <c r="M148" s="196" t="s">
        <v>47</v>
      </c>
      <c r="N148" s="197"/>
      <c r="O148" s="198"/>
      <c r="P148" s="219">
        <f t="shared" si="56"/>
        <v>18635</v>
      </c>
      <c r="Q148" s="220">
        <f t="shared" si="56"/>
        <v>18635</v>
      </c>
      <c r="R148" s="220">
        <f t="shared" si="56"/>
        <v>0</v>
      </c>
      <c r="S148" s="221">
        <f t="shared" si="56"/>
        <v>0</v>
      </c>
      <c r="T148" s="270">
        <f t="shared" si="56"/>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48"/>
        <v>18635</v>
      </c>
      <c r="AJ148" s="220">
        <f t="shared" si="58"/>
        <v>0</v>
      </c>
      <c r="AK148" s="366">
        <f t="shared" si="59"/>
        <v>0</v>
      </c>
    </row>
    <row r="149" spans="1:37" ht="14.45" customHeight="1" x14ac:dyDescent="0.15">
      <c r="A149" s="1230">
        <v>0</v>
      </c>
      <c r="B149" s="574">
        <v>0</v>
      </c>
      <c r="C149" s="574">
        <v>0</v>
      </c>
      <c r="D149" s="574">
        <v>0</v>
      </c>
      <c r="E149" s="1237">
        <v>0</v>
      </c>
      <c r="K149" s="194" t="s">
        <v>131</v>
      </c>
      <c r="L149" s="195"/>
      <c r="M149" s="196" t="s">
        <v>50</v>
      </c>
      <c r="N149" s="197"/>
      <c r="O149" s="198"/>
      <c r="P149" s="219">
        <f t="shared" si="56"/>
        <v>0</v>
      </c>
      <c r="Q149" s="220">
        <f t="shared" si="56"/>
        <v>0</v>
      </c>
      <c r="R149" s="220">
        <f t="shared" si="56"/>
        <v>0</v>
      </c>
      <c r="S149" s="221">
        <f t="shared" si="56"/>
        <v>0</v>
      </c>
      <c r="T149" s="270">
        <f t="shared" si="56"/>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48"/>
        <v>0</v>
      </c>
      <c r="AJ149" s="220">
        <f t="shared" si="58"/>
        <v>0</v>
      </c>
      <c r="AK149" s="366">
        <f t="shared" si="59"/>
        <v>0</v>
      </c>
    </row>
    <row r="150" spans="1:37" ht="14.45" customHeight="1" x14ac:dyDescent="0.15">
      <c r="A150" s="1230">
        <v>0</v>
      </c>
      <c r="B150" s="574">
        <v>0</v>
      </c>
      <c r="C150" s="574">
        <v>0</v>
      </c>
      <c r="D150" s="574">
        <v>0</v>
      </c>
      <c r="E150" s="1237">
        <v>0</v>
      </c>
      <c r="K150" s="194" t="s">
        <v>129</v>
      </c>
      <c r="L150" s="195"/>
      <c r="M150" s="196" t="s">
        <v>52</v>
      </c>
      <c r="N150" s="197"/>
      <c r="O150" s="198"/>
      <c r="P150" s="219">
        <f t="shared" si="56"/>
        <v>0</v>
      </c>
      <c r="Q150" s="220">
        <f t="shared" si="56"/>
        <v>0</v>
      </c>
      <c r="R150" s="220">
        <f t="shared" si="56"/>
        <v>0</v>
      </c>
      <c r="S150" s="221">
        <f t="shared" si="56"/>
        <v>0</v>
      </c>
      <c r="T150" s="270">
        <f t="shared" si="56"/>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48"/>
        <v>0</v>
      </c>
      <c r="AJ150" s="220">
        <f t="shared" si="58"/>
        <v>0</v>
      </c>
      <c r="AK150" s="366">
        <f t="shared" si="59"/>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56"/>
        <v>0</v>
      </c>
      <c r="Q151" s="220">
        <f t="shared" si="56"/>
        <v>0</v>
      </c>
      <c r="R151" s="220">
        <f t="shared" si="56"/>
        <v>0</v>
      </c>
      <c r="S151" s="221">
        <f t="shared" si="56"/>
        <v>0</v>
      </c>
      <c r="T151" s="270">
        <f t="shared" si="56"/>
        <v>0</v>
      </c>
      <c r="U151" s="202"/>
      <c r="V151" s="195" t="s">
        <v>54</v>
      </c>
      <c r="W151" s="196" t="s">
        <v>32</v>
      </c>
      <c r="X151" s="197"/>
      <c r="Y151" s="198" t="s">
        <v>156</v>
      </c>
      <c r="Z151" s="219">
        <f t="shared" ref="Z151:AB152" si="60">IF(ISERROR(Z$47*(Q151/(Q$151+Q$152+Q$162))),0,ROUND(Z$47*(Q151/(Q$151+Q$152+Q$162)),0))</f>
        <v>0</v>
      </c>
      <c r="AA151" s="220">
        <f t="shared" si="60"/>
        <v>0</v>
      </c>
      <c r="AB151" s="292">
        <f t="shared" si="60"/>
        <v>0</v>
      </c>
      <c r="AC151" s="366">
        <f>IF(ISERROR((AC$47)*(T151/(T$151+T$152+T$162))),0,ROUND((AC$47)*(T151/(T$151+T$152+T$162)),0))</f>
        <v>0</v>
      </c>
      <c r="AD151" s="371"/>
      <c r="AE151" s="194" t="s">
        <v>166</v>
      </c>
      <c r="AF151" s="195" t="s">
        <v>54</v>
      </c>
      <c r="AG151" s="196" t="s">
        <v>32</v>
      </c>
      <c r="AH151" s="197"/>
      <c r="AI151" s="219">
        <f t="shared" si="48"/>
        <v>0</v>
      </c>
      <c r="AJ151" s="220">
        <f t="shared" si="58"/>
        <v>0</v>
      </c>
      <c r="AK151" s="366">
        <f t="shared" si="59"/>
        <v>0</v>
      </c>
    </row>
    <row r="152" spans="1:37" ht="14.45" customHeight="1" x14ac:dyDescent="0.15">
      <c r="A152" s="1230">
        <v>0</v>
      </c>
      <c r="B152" s="574">
        <v>0</v>
      </c>
      <c r="C152" s="574">
        <v>0</v>
      </c>
      <c r="D152" s="574">
        <v>0</v>
      </c>
      <c r="E152" s="1237">
        <v>0</v>
      </c>
      <c r="K152" s="194" t="s">
        <v>24</v>
      </c>
      <c r="L152" s="195"/>
      <c r="M152" s="196" t="s">
        <v>42</v>
      </c>
      <c r="N152" s="197"/>
      <c r="O152" s="198"/>
      <c r="P152" s="219">
        <f t="shared" si="56"/>
        <v>0</v>
      </c>
      <c r="Q152" s="220">
        <f t="shared" si="56"/>
        <v>0</v>
      </c>
      <c r="R152" s="220">
        <f t="shared" si="56"/>
        <v>0</v>
      </c>
      <c r="S152" s="221">
        <f t="shared" si="56"/>
        <v>0</v>
      </c>
      <c r="T152" s="270">
        <f t="shared" si="56"/>
        <v>0</v>
      </c>
      <c r="U152" s="202"/>
      <c r="V152" s="195"/>
      <c r="W152" s="196" t="s">
        <v>42</v>
      </c>
      <c r="X152" s="197"/>
      <c r="Y152" s="198" t="s">
        <v>156</v>
      </c>
      <c r="Z152" s="219">
        <f t="shared" si="60"/>
        <v>0</v>
      </c>
      <c r="AA152" s="220">
        <f t="shared" si="60"/>
        <v>0</v>
      </c>
      <c r="AB152" s="292">
        <f t="shared" si="60"/>
        <v>0</v>
      </c>
      <c r="AC152" s="366">
        <f>IF(ISERROR((AC$47)*(T152/(T$151+T$152+T$162))),0,ROUND((AC$47)*(T152/(T$151+T$152+T$162)),0))</f>
        <v>0</v>
      </c>
      <c r="AD152" s="371"/>
      <c r="AE152" s="194" t="s">
        <v>167</v>
      </c>
      <c r="AF152" s="195"/>
      <c r="AG152" s="196" t="s">
        <v>42</v>
      </c>
      <c r="AH152" s="197"/>
      <c r="AI152" s="219">
        <f t="shared" si="48"/>
        <v>0</v>
      </c>
      <c r="AJ152" s="220">
        <f t="shared" si="58"/>
        <v>0</v>
      </c>
      <c r="AK152" s="366">
        <f t="shared" si="59"/>
        <v>0</v>
      </c>
    </row>
    <row r="153" spans="1:37" ht="14.45" customHeight="1" x14ac:dyDescent="0.15">
      <c r="A153" s="1230">
        <v>0</v>
      </c>
      <c r="B153" s="574">
        <v>0</v>
      </c>
      <c r="C153" s="574">
        <v>0</v>
      </c>
      <c r="D153" s="574">
        <v>0</v>
      </c>
      <c r="E153" s="1237">
        <v>0</v>
      </c>
      <c r="K153" s="194" t="s">
        <v>72</v>
      </c>
      <c r="L153" s="195"/>
      <c r="M153" s="196" t="s">
        <v>57</v>
      </c>
      <c r="N153" s="197"/>
      <c r="O153" s="198"/>
      <c r="P153" s="219">
        <f t="shared" ref="P153:T162" si="61">P38+P92</f>
        <v>0</v>
      </c>
      <c r="Q153" s="220">
        <f t="shared" si="61"/>
        <v>0</v>
      </c>
      <c r="R153" s="220">
        <f t="shared" si="61"/>
        <v>0</v>
      </c>
      <c r="S153" s="221">
        <f t="shared" si="61"/>
        <v>0</v>
      </c>
      <c r="T153" s="270">
        <f t="shared" si="61"/>
        <v>0</v>
      </c>
      <c r="U153" s="202"/>
      <c r="V153" s="195"/>
      <c r="W153" s="196" t="s">
        <v>57</v>
      </c>
      <c r="X153" s="197"/>
      <c r="Y153" s="198"/>
      <c r="Z153" s="219">
        <f t="shared" ref="Z153:AB161" si="62">Z38</f>
        <v>0</v>
      </c>
      <c r="AA153" s="220">
        <f t="shared" si="62"/>
        <v>0</v>
      </c>
      <c r="AB153" s="292">
        <f t="shared" si="62"/>
        <v>0</v>
      </c>
      <c r="AC153" s="366">
        <f t="shared" ref="AC153:AC161" si="63">AC38</f>
        <v>0</v>
      </c>
      <c r="AD153" s="371"/>
      <c r="AE153" s="194" t="s">
        <v>168</v>
      </c>
      <c r="AF153" s="195"/>
      <c r="AG153" s="196" t="s">
        <v>57</v>
      </c>
      <c r="AH153" s="197"/>
      <c r="AI153" s="219">
        <f t="shared" si="48"/>
        <v>0</v>
      </c>
      <c r="AJ153" s="220">
        <f t="shared" si="58"/>
        <v>0</v>
      </c>
      <c r="AK153" s="366">
        <f t="shared" si="59"/>
        <v>0</v>
      </c>
    </row>
    <row r="154" spans="1:37" ht="14.45" customHeight="1" x14ac:dyDescent="0.15">
      <c r="A154" s="1230">
        <v>0</v>
      </c>
      <c r="B154" s="574">
        <v>0</v>
      </c>
      <c r="C154" s="574">
        <v>0</v>
      </c>
      <c r="D154" s="574">
        <v>0</v>
      </c>
      <c r="E154" s="1237">
        <v>0</v>
      </c>
      <c r="K154" s="194"/>
      <c r="L154" s="195"/>
      <c r="M154" s="173" t="s">
        <v>60</v>
      </c>
      <c r="N154" s="197"/>
      <c r="O154" s="198"/>
      <c r="P154" s="219">
        <f t="shared" si="61"/>
        <v>6350</v>
      </c>
      <c r="Q154" s="220">
        <f t="shared" si="61"/>
        <v>6350</v>
      </c>
      <c r="R154" s="220">
        <f t="shared" si="61"/>
        <v>0</v>
      </c>
      <c r="S154" s="221">
        <f t="shared" si="61"/>
        <v>0</v>
      </c>
      <c r="T154" s="270">
        <f t="shared" si="61"/>
        <v>0</v>
      </c>
      <c r="U154" s="202"/>
      <c r="V154" s="195"/>
      <c r="W154" s="173" t="s">
        <v>60</v>
      </c>
      <c r="X154" s="197"/>
      <c r="Y154" s="198"/>
      <c r="Z154" s="219">
        <f t="shared" si="62"/>
        <v>5470</v>
      </c>
      <c r="AA154" s="220">
        <f t="shared" si="62"/>
        <v>0</v>
      </c>
      <c r="AB154" s="292">
        <f t="shared" si="62"/>
        <v>0</v>
      </c>
      <c r="AC154" s="366">
        <f t="shared" si="63"/>
        <v>0</v>
      </c>
      <c r="AD154" s="371"/>
      <c r="AE154" s="194" t="s">
        <v>169</v>
      </c>
      <c r="AF154" s="195"/>
      <c r="AG154" s="173" t="s">
        <v>60</v>
      </c>
      <c r="AH154" s="197"/>
      <c r="AI154" s="219">
        <f t="shared" si="48"/>
        <v>880</v>
      </c>
      <c r="AJ154" s="220">
        <f>SUM(AJ155:AJ159)</f>
        <v>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si="61"/>
        <v>0</v>
      </c>
      <c r="Q155" s="220">
        <f t="shared" si="61"/>
        <v>0</v>
      </c>
      <c r="R155" s="220">
        <f t="shared" si="61"/>
        <v>0</v>
      </c>
      <c r="S155" s="221">
        <f t="shared" si="61"/>
        <v>0</v>
      </c>
      <c r="T155" s="270">
        <f t="shared" si="61"/>
        <v>0</v>
      </c>
      <c r="U155" s="202"/>
      <c r="V155" s="195" t="s">
        <v>59</v>
      </c>
      <c r="W155" s="195"/>
      <c r="X155" s="196" t="s">
        <v>62</v>
      </c>
      <c r="Y155" s="198"/>
      <c r="Z155" s="219">
        <f t="shared" si="62"/>
        <v>0</v>
      </c>
      <c r="AA155" s="220">
        <f t="shared" si="62"/>
        <v>0</v>
      </c>
      <c r="AB155" s="292">
        <f t="shared" si="62"/>
        <v>0</v>
      </c>
      <c r="AC155" s="366">
        <f t="shared" si="63"/>
        <v>0</v>
      </c>
      <c r="AD155" s="371"/>
      <c r="AE155" s="194" t="s">
        <v>170</v>
      </c>
      <c r="AF155" s="195" t="s">
        <v>59</v>
      </c>
      <c r="AG155" s="195"/>
      <c r="AH155" s="196" t="s">
        <v>62</v>
      </c>
      <c r="AI155" s="219">
        <f t="shared" ref="AI155:AI176" si="64">Q155-Z155</f>
        <v>0</v>
      </c>
      <c r="AJ155" s="220">
        <f t="shared" ref="AJ155:AJ162" si="65">IF($P155-$Z155=0,0,ROUND((R155-AA155)*$AI155/($P155-$Z155),0))</f>
        <v>0</v>
      </c>
      <c r="AK155" s="366">
        <f t="shared" ref="AK155:AK162" si="66">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61"/>
        <v>0</v>
      </c>
      <c r="Q156" s="220">
        <f t="shared" si="61"/>
        <v>0</v>
      </c>
      <c r="R156" s="220">
        <f t="shared" si="61"/>
        <v>0</v>
      </c>
      <c r="S156" s="221">
        <f t="shared" si="61"/>
        <v>0</v>
      </c>
      <c r="T156" s="270">
        <f t="shared" si="61"/>
        <v>0</v>
      </c>
      <c r="U156" s="202"/>
      <c r="V156" s="195"/>
      <c r="W156" s="195"/>
      <c r="X156" s="196" t="s">
        <v>64</v>
      </c>
      <c r="Y156" s="198"/>
      <c r="Z156" s="219">
        <f t="shared" si="62"/>
        <v>0</v>
      </c>
      <c r="AA156" s="220">
        <f t="shared" si="62"/>
        <v>0</v>
      </c>
      <c r="AB156" s="292">
        <f t="shared" si="62"/>
        <v>0</v>
      </c>
      <c r="AC156" s="366">
        <f t="shared" si="63"/>
        <v>0</v>
      </c>
      <c r="AD156" s="371"/>
      <c r="AE156" s="194" t="s">
        <v>35</v>
      </c>
      <c r="AF156" s="195"/>
      <c r="AG156" s="195"/>
      <c r="AH156" s="196" t="s">
        <v>64</v>
      </c>
      <c r="AI156" s="219">
        <f t="shared" si="64"/>
        <v>0</v>
      </c>
      <c r="AJ156" s="220">
        <f t="shared" si="65"/>
        <v>0</v>
      </c>
      <c r="AK156" s="366">
        <f t="shared" si="66"/>
        <v>0</v>
      </c>
    </row>
    <row r="157" spans="1:37" ht="14.45" customHeight="1" x14ac:dyDescent="0.15">
      <c r="A157" s="1230">
        <v>0</v>
      </c>
      <c r="B157" s="574">
        <v>0</v>
      </c>
      <c r="C157" s="574">
        <v>0</v>
      </c>
      <c r="D157" s="574">
        <v>0</v>
      </c>
      <c r="E157" s="1237">
        <v>0</v>
      </c>
      <c r="K157" s="194"/>
      <c r="L157" s="195"/>
      <c r="M157" s="195"/>
      <c r="N157" s="196" t="s">
        <v>66</v>
      </c>
      <c r="O157" s="198"/>
      <c r="P157" s="219">
        <f t="shared" si="61"/>
        <v>5620</v>
      </c>
      <c r="Q157" s="220">
        <f t="shared" si="61"/>
        <v>5620</v>
      </c>
      <c r="R157" s="220">
        <f t="shared" si="61"/>
        <v>0</v>
      </c>
      <c r="S157" s="221">
        <f t="shared" si="61"/>
        <v>0</v>
      </c>
      <c r="T157" s="270">
        <f t="shared" si="61"/>
        <v>0</v>
      </c>
      <c r="U157" s="202"/>
      <c r="V157" s="195"/>
      <c r="W157" s="195"/>
      <c r="X157" s="196" t="s">
        <v>66</v>
      </c>
      <c r="Y157" s="198"/>
      <c r="Z157" s="219">
        <f t="shared" si="62"/>
        <v>5470</v>
      </c>
      <c r="AA157" s="220">
        <f t="shared" si="62"/>
        <v>0</v>
      </c>
      <c r="AB157" s="292">
        <f t="shared" si="62"/>
        <v>0</v>
      </c>
      <c r="AC157" s="366">
        <f t="shared" si="63"/>
        <v>0</v>
      </c>
      <c r="AD157" s="371"/>
      <c r="AE157" s="194" t="s">
        <v>171</v>
      </c>
      <c r="AF157" s="195"/>
      <c r="AG157" s="195"/>
      <c r="AH157" s="196" t="s">
        <v>66</v>
      </c>
      <c r="AI157" s="219">
        <f t="shared" si="64"/>
        <v>150</v>
      </c>
      <c r="AJ157" s="220">
        <f t="shared" si="65"/>
        <v>0</v>
      </c>
      <c r="AK157" s="366">
        <f t="shared" si="66"/>
        <v>0</v>
      </c>
    </row>
    <row r="158" spans="1:37" ht="14.45" customHeight="1" x14ac:dyDescent="0.15">
      <c r="A158" s="1230">
        <v>0</v>
      </c>
      <c r="B158" s="574">
        <v>0</v>
      </c>
      <c r="C158" s="574">
        <v>0</v>
      </c>
      <c r="D158" s="574">
        <v>0</v>
      </c>
      <c r="E158" s="1237">
        <v>0</v>
      </c>
      <c r="K158" s="194"/>
      <c r="L158" s="195"/>
      <c r="M158" s="195"/>
      <c r="N158" s="196" t="s">
        <v>150</v>
      </c>
      <c r="O158" s="198"/>
      <c r="P158" s="219">
        <f t="shared" si="61"/>
        <v>730</v>
      </c>
      <c r="Q158" s="220">
        <f t="shared" si="61"/>
        <v>730</v>
      </c>
      <c r="R158" s="220">
        <f t="shared" si="61"/>
        <v>0</v>
      </c>
      <c r="S158" s="221">
        <f t="shared" si="61"/>
        <v>0</v>
      </c>
      <c r="T158" s="270">
        <f t="shared" si="61"/>
        <v>0</v>
      </c>
      <c r="U158" s="202"/>
      <c r="V158" s="195"/>
      <c r="W158" s="195"/>
      <c r="X158" s="196" t="s">
        <v>150</v>
      </c>
      <c r="Y158" s="505"/>
      <c r="Z158" s="219">
        <f t="shared" si="62"/>
        <v>0</v>
      </c>
      <c r="AA158" s="220">
        <f t="shared" si="62"/>
        <v>0</v>
      </c>
      <c r="AB158" s="292">
        <f t="shared" si="62"/>
        <v>0</v>
      </c>
      <c r="AC158" s="366">
        <f t="shared" si="63"/>
        <v>0</v>
      </c>
      <c r="AD158" s="371"/>
      <c r="AE158" s="194"/>
      <c r="AF158" s="195"/>
      <c r="AG158" s="195"/>
      <c r="AH158" s="196" t="s">
        <v>150</v>
      </c>
      <c r="AI158" s="219">
        <f t="shared" si="64"/>
        <v>730</v>
      </c>
      <c r="AJ158" s="220">
        <f t="shared" si="65"/>
        <v>0</v>
      </c>
      <c r="AK158" s="366">
        <f t="shared" si="66"/>
        <v>0</v>
      </c>
    </row>
    <row r="159" spans="1:37" ht="14.45" customHeight="1" x14ac:dyDescent="0.15">
      <c r="A159" s="1230">
        <v>0</v>
      </c>
      <c r="B159" s="574">
        <v>0</v>
      </c>
      <c r="C159" s="574">
        <v>0</v>
      </c>
      <c r="D159" s="574">
        <v>0</v>
      </c>
      <c r="E159" s="1237">
        <v>0</v>
      </c>
      <c r="K159" s="194"/>
      <c r="L159" s="195" t="s">
        <v>41</v>
      </c>
      <c r="M159" s="216"/>
      <c r="N159" s="196" t="s">
        <v>13</v>
      </c>
      <c r="O159" s="198"/>
      <c r="P159" s="219">
        <f t="shared" si="61"/>
        <v>0</v>
      </c>
      <c r="Q159" s="220">
        <f t="shared" si="61"/>
        <v>0</v>
      </c>
      <c r="R159" s="220">
        <f t="shared" si="61"/>
        <v>0</v>
      </c>
      <c r="S159" s="221">
        <f t="shared" si="61"/>
        <v>0</v>
      </c>
      <c r="T159" s="270">
        <f t="shared" si="61"/>
        <v>0</v>
      </c>
      <c r="U159" s="202"/>
      <c r="V159" s="195" t="s">
        <v>41</v>
      </c>
      <c r="W159" s="216"/>
      <c r="X159" s="196" t="s">
        <v>13</v>
      </c>
      <c r="Y159" s="198"/>
      <c r="Z159" s="219">
        <f t="shared" si="62"/>
        <v>0</v>
      </c>
      <c r="AA159" s="220">
        <f t="shared" si="62"/>
        <v>0</v>
      </c>
      <c r="AB159" s="292">
        <f t="shared" si="62"/>
        <v>0</v>
      </c>
      <c r="AC159" s="366">
        <f t="shared" si="63"/>
        <v>0</v>
      </c>
      <c r="AD159" s="371"/>
      <c r="AE159" s="194"/>
      <c r="AF159" s="195" t="s">
        <v>41</v>
      </c>
      <c r="AG159" s="216"/>
      <c r="AH159" s="196" t="s">
        <v>13</v>
      </c>
      <c r="AI159" s="219">
        <f t="shared" si="64"/>
        <v>0</v>
      </c>
      <c r="AJ159" s="220">
        <f t="shared" si="65"/>
        <v>0</v>
      </c>
      <c r="AK159" s="366">
        <f t="shared" si="66"/>
        <v>0</v>
      </c>
    </row>
    <row r="160" spans="1:37" ht="14.45" customHeight="1" x14ac:dyDescent="0.15">
      <c r="A160" s="1230">
        <v>0</v>
      </c>
      <c r="B160" s="574">
        <v>0</v>
      </c>
      <c r="C160" s="574">
        <v>0</v>
      </c>
      <c r="D160" s="574">
        <v>0</v>
      </c>
      <c r="E160" s="1237">
        <v>0</v>
      </c>
      <c r="K160" s="194"/>
      <c r="L160" s="195"/>
      <c r="M160" s="196" t="s">
        <v>70</v>
      </c>
      <c r="N160" s="197"/>
      <c r="O160" s="198"/>
      <c r="P160" s="219">
        <f t="shared" si="61"/>
        <v>0</v>
      </c>
      <c r="Q160" s="220">
        <f t="shared" si="61"/>
        <v>0</v>
      </c>
      <c r="R160" s="220">
        <f t="shared" si="61"/>
        <v>0</v>
      </c>
      <c r="S160" s="221">
        <f t="shared" si="61"/>
        <v>0</v>
      </c>
      <c r="T160" s="270">
        <f t="shared" si="61"/>
        <v>0</v>
      </c>
      <c r="U160" s="202" t="s">
        <v>72</v>
      </c>
      <c r="V160" s="195"/>
      <c r="W160" s="196" t="s">
        <v>70</v>
      </c>
      <c r="X160" s="197"/>
      <c r="Y160" s="198"/>
      <c r="Z160" s="219">
        <f t="shared" si="62"/>
        <v>0</v>
      </c>
      <c r="AA160" s="220">
        <f t="shared" si="62"/>
        <v>0</v>
      </c>
      <c r="AB160" s="292">
        <f t="shared" si="62"/>
        <v>0</v>
      </c>
      <c r="AC160" s="366">
        <f t="shared" si="63"/>
        <v>0</v>
      </c>
      <c r="AD160" s="371"/>
      <c r="AE160" s="194"/>
      <c r="AF160" s="195"/>
      <c r="AG160" s="196" t="s">
        <v>70</v>
      </c>
      <c r="AH160" s="197"/>
      <c r="AI160" s="219">
        <f t="shared" si="64"/>
        <v>0</v>
      </c>
      <c r="AJ160" s="220">
        <f t="shared" si="65"/>
        <v>0</v>
      </c>
      <c r="AK160" s="366">
        <f t="shared" si="66"/>
        <v>0</v>
      </c>
    </row>
    <row r="161" spans="1:37" ht="14.45" customHeight="1" x14ac:dyDescent="0.15">
      <c r="A161" s="1230">
        <v>0</v>
      </c>
      <c r="B161" s="574">
        <v>0</v>
      </c>
      <c r="C161" s="574">
        <v>0</v>
      </c>
      <c r="D161" s="574">
        <v>0</v>
      </c>
      <c r="E161" s="1237">
        <v>0</v>
      </c>
      <c r="K161" s="194"/>
      <c r="L161" s="195"/>
      <c r="M161" s="196" t="s">
        <v>73</v>
      </c>
      <c r="N161" s="197"/>
      <c r="O161" s="198"/>
      <c r="P161" s="219">
        <f t="shared" si="61"/>
        <v>0</v>
      </c>
      <c r="Q161" s="220">
        <f t="shared" si="61"/>
        <v>0</v>
      </c>
      <c r="R161" s="220">
        <f t="shared" si="61"/>
        <v>0</v>
      </c>
      <c r="S161" s="221">
        <f t="shared" si="61"/>
        <v>0</v>
      </c>
      <c r="T161" s="270">
        <f t="shared" si="61"/>
        <v>0</v>
      </c>
      <c r="U161" s="202"/>
      <c r="V161" s="195"/>
      <c r="W161" s="196" t="s">
        <v>73</v>
      </c>
      <c r="X161" s="197"/>
      <c r="Y161" s="198"/>
      <c r="Z161" s="219">
        <f t="shared" si="62"/>
        <v>0</v>
      </c>
      <c r="AA161" s="220">
        <f t="shared" si="62"/>
        <v>0</v>
      </c>
      <c r="AB161" s="292">
        <f t="shared" si="62"/>
        <v>0</v>
      </c>
      <c r="AC161" s="366">
        <f t="shared" si="63"/>
        <v>0</v>
      </c>
      <c r="AD161" s="371"/>
      <c r="AE161" s="194"/>
      <c r="AF161" s="195"/>
      <c r="AG161" s="196" t="s">
        <v>73</v>
      </c>
      <c r="AH161" s="197"/>
      <c r="AI161" s="219">
        <f t="shared" si="64"/>
        <v>0</v>
      </c>
      <c r="AJ161" s="220">
        <f t="shared" si="65"/>
        <v>0</v>
      </c>
      <c r="AK161" s="366">
        <f t="shared" si="66"/>
        <v>0</v>
      </c>
    </row>
    <row r="162" spans="1:37" ht="14.45" customHeight="1" x14ac:dyDescent="0.15">
      <c r="A162" s="1230">
        <v>0</v>
      </c>
      <c r="B162" s="574">
        <v>0</v>
      </c>
      <c r="C162" s="574">
        <v>0</v>
      </c>
      <c r="D162" s="574">
        <v>0</v>
      </c>
      <c r="E162" s="1237">
        <v>0</v>
      </c>
      <c r="K162" s="194"/>
      <c r="L162" s="216"/>
      <c r="M162" s="196" t="s">
        <v>13</v>
      </c>
      <c r="N162" s="197"/>
      <c r="O162" s="198"/>
      <c r="P162" s="219">
        <f t="shared" si="61"/>
        <v>0</v>
      </c>
      <c r="Q162" s="220">
        <f t="shared" si="61"/>
        <v>0</v>
      </c>
      <c r="R162" s="220">
        <f t="shared" si="61"/>
        <v>0</v>
      </c>
      <c r="S162" s="221">
        <f t="shared" si="61"/>
        <v>0</v>
      </c>
      <c r="T162" s="270">
        <f t="shared" si="61"/>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64"/>
        <v>0</v>
      </c>
      <c r="AJ162" s="220">
        <f t="shared" si="65"/>
        <v>0</v>
      </c>
      <c r="AK162" s="366">
        <f t="shared" si="66"/>
        <v>0</v>
      </c>
    </row>
    <row r="163" spans="1:37" ht="14.45" customHeight="1" x14ac:dyDescent="0.15">
      <c r="A163" s="1230">
        <v>0</v>
      </c>
      <c r="B163" s="574">
        <v>0</v>
      </c>
      <c r="C163" s="574">
        <v>0</v>
      </c>
      <c r="D163" s="574">
        <v>0</v>
      </c>
      <c r="E163" s="1237">
        <v>0</v>
      </c>
      <c r="K163" s="194" t="s">
        <v>4</v>
      </c>
      <c r="L163" s="173" t="s">
        <v>78</v>
      </c>
      <c r="M163" s="197"/>
      <c r="N163" s="197"/>
      <c r="O163" s="198"/>
      <c r="P163" s="219">
        <f t="shared" ref="P163:T172" si="67">P48+P102</f>
        <v>0</v>
      </c>
      <c r="Q163" s="220">
        <f t="shared" si="67"/>
        <v>0</v>
      </c>
      <c r="R163" s="220">
        <f t="shared" si="67"/>
        <v>0</v>
      </c>
      <c r="S163" s="221">
        <f t="shared" si="67"/>
        <v>0</v>
      </c>
      <c r="T163" s="270">
        <f t="shared" si="67"/>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64"/>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67"/>
        <v>0</v>
      </c>
      <c r="Q164" s="220">
        <f t="shared" si="67"/>
        <v>0</v>
      </c>
      <c r="R164" s="220">
        <f t="shared" si="67"/>
        <v>0</v>
      </c>
      <c r="S164" s="221">
        <f t="shared" si="67"/>
        <v>0</v>
      </c>
      <c r="T164" s="270">
        <f t="shared" si="67"/>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64"/>
        <v>0</v>
      </c>
      <c r="AJ164" s="220">
        <f t="shared" ref="AJ164:AJ175" si="68">IF($P164-$Z164=0,0,ROUND((R164-AA164)*$AI164/($P164-$Z164),0))</f>
        <v>0</v>
      </c>
      <c r="AK164" s="366">
        <f t="shared" ref="AK164:AK175" si="6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67"/>
        <v>0</v>
      </c>
      <c r="Q165" s="220">
        <f t="shared" si="67"/>
        <v>0</v>
      </c>
      <c r="R165" s="220">
        <f t="shared" si="67"/>
        <v>0</v>
      </c>
      <c r="S165" s="221">
        <f t="shared" si="67"/>
        <v>0</v>
      </c>
      <c r="T165" s="270">
        <f t="shared" si="67"/>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64"/>
        <v>0</v>
      </c>
      <c r="AJ165" s="220">
        <f t="shared" si="68"/>
        <v>0</v>
      </c>
      <c r="AK165" s="366">
        <f t="shared" si="69"/>
        <v>0</v>
      </c>
    </row>
    <row r="166" spans="1:37" ht="14.45" customHeight="1" x14ac:dyDescent="0.15">
      <c r="A166" s="1230">
        <v>0</v>
      </c>
      <c r="B166" s="574">
        <v>0</v>
      </c>
      <c r="C166" s="574">
        <v>0</v>
      </c>
      <c r="D166" s="574">
        <v>0</v>
      </c>
      <c r="E166" s="1237">
        <v>0</v>
      </c>
      <c r="K166" s="194"/>
      <c r="L166" s="169"/>
      <c r="M166" s="196" t="s">
        <v>88</v>
      </c>
      <c r="N166" s="197"/>
      <c r="O166" s="198"/>
      <c r="P166" s="219">
        <f t="shared" si="67"/>
        <v>6671</v>
      </c>
      <c r="Q166" s="220">
        <f t="shared" si="67"/>
        <v>6671</v>
      </c>
      <c r="R166" s="220">
        <f t="shared" si="67"/>
        <v>2229</v>
      </c>
      <c r="S166" s="221">
        <f t="shared" si="67"/>
        <v>0</v>
      </c>
      <c r="T166" s="270">
        <f t="shared" si="67"/>
        <v>0</v>
      </c>
      <c r="U166" s="202"/>
      <c r="V166" s="169"/>
      <c r="W166" s="196" t="s">
        <v>88</v>
      </c>
      <c r="X166" s="197"/>
      <c r="Y166" s="198"/>
      <c r="Z166" s="219">
        <f t="shared" ref="Z166:AC168" si="70">Z51</f>
        <v>0</v>
      </c>
      <c r="AA166" s="220">
        <f t="shared" si="70"/>
        <v>0</v>
      </c>
      <c r="AB166" s="292">
        <f t="shared" si="70"/>
        <v>0</v>
      </c>
      <c r="AC166" s="366">
        <f t="shared" si="70"/>
        <v>0</v>
      </c>
      <c r="AD166" s="371"/>
      <c r="AE166" s="194"/>
      <c r="AF166" s="169"/>
      <c r="AG166" s="196" t="s">
        <v>88</v>
      </c>
      <c r="AH166" s="197"/>
      <c r="AI166" s="219">
        <f t="shared" si="64"/>
        <v>6671</v>
      </c>
      <c r="AJ166" s="220">
        <f t="shared" si="68"/>
        <v>2229</v>
      </c>
      <c r="AK166" s="366">
        <f t="shared" si="6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67"/>
        <v>6316</v>
      </c>
      <c r="Q167" s="220">
        <f t="shared" si="67"/>
        <v>6316</v>
      </c>
      <c r="R167" s="220">
        <f t="shared" si="67"/>
        <v>1201</v>
      </c>
      <c r="S167" s="221">
        <f t="shared" si="67"/>
        <v>0</v>
      </c>
      <c r="T167" s="270">
        <f t="shared" si="67"/>
        <v>0</v>
      </c>
      <c r="U167" s="202"/>
      <c r="V167" s="176" t="s">
        <v>91</v>
      </c>
      <c r="W167" s="196" t="s">
        <v>89</v>
      </c>
      <c r="X167" s="197"/>
      <c r="Y167" s="198"/>
      <c r="Z167" s="219">
        <f t="shared" si="70"/>
        <v>0</v>
      </c>
      <c r="AA167" s="220">
        <f t="shared" si="70"/>
        <v>0</v>
      </c>
      <c r="AB167" s="292">
        <f t="shared" si="70"/>
        <v>0</v>
      </c>
      <c r="AC167" s="366">
        <f t="shared" si="70"/>
        <v>0</v>
      </c>
      <c r="AD167" s="371"/>
      <c r="AE167" s="194"/>
      <c r="AF167" s="176" t="s">
        <v>91</v>
      </c>
      <c r="AG167" s="196" t="s">
        <v>89</v>
      </c>
      <c r="AH167" s="197"/>
      <c r="AI167" s="219">
        <f t="shared" si="64"/>
        <v>6316</v>
      </c>
      <c r="AJ167" s="220">
        <f t="shared" si="68"/>
        <v>1201</v>
      </c>
      <c r="AK167" s="366">
        <f t="shared" si="69"/>
        <v>0</v>
      </c>
    </row>
    <row r="168" spans="1:37" ht="14.45" customHeight="1" x14ac:dyDescent="0.15">
      <c r="K168" s="194"/>
      <c r="L168" s="176"/>
      <c r="M168" s="196" t="s">
        <v>104</v>
      </c>
      <c r="N168" s="197"/>
      <c r="O168" s="198"/>
      <c r="P168" s="219">
        <f t="shared" si="67"/>
        <v>0</v>
      </c>
      <c r="Q168" s="220">
        <f t="shared" si="67"/>
        <v>0</v>
      </c>
      <c r="R168" s="220">
        <f t="shared" si="67"/>
        <v>0</v>
      </c>
      <c r="S168" s="221">
        <f t="shared" si="67"/>
        <v>0</v>
      </c>
      <c r="T168" s="270">
        <f t="shared" si="67"/>
        <v>0</v>
      </c>
      <c r="U168" s="202"/>
      <c r="V168" s="176"/>
      <c r="W168" s="196" t="s">
        <v>104</v>
      </c>
      <c r="X168" s="197"/>
      <c r="Y168" s="198"/>
      <c r="Z168" s="219">
        <f t="shared" si="70"/>
        <v>0</v>
      </c>
      <c r="AA168" s="220">
        <f t="shared" si="70"/>
        <v>0</v>
      </c>
      <c r="AB168" s="292">
        <f t="shared" si="70"/>
        <v>0</v>
      </c>
      <c r="AC168" s="366">
        <f t="shared" si="70"/>
        <v>0</v>
      </c>
      <c r="AD168" s="371"/>
      <c r="AE168" s="194"/>
      <c r="AF168" s="176"/>
      <c r="AG168" s="196" t="s">
        <v>104</v>
      </c>
      <c r="AH168" s="197"/>
      <c r="AI168" s="219">
        <f t="shared" si="64"/>
        <v>0</v>
      </c>
      <c r="AJ168" s="220">
        <f t="shared" si="68"/>
        <v>0</v>
      </c>
      <c r="AK168" s="366">
        <f t="shared" si="69"/>
        <v>0</v>
      </c>
    </row>
    <row r="169" spans="1:37" ht="14.45" customHeight="1" thickBot="1" x14ac:dyDescent="0.2">
      <c r="K169" s="194"/>
      <c r="L169" s="176"/>
      <c r="M169" s="196" t="s">
        <v>90</v>
      </c>
      <c r="N169" s="197"/>
      <c r="O169" s="198"/>
      <c r="P169" s="219">
        <f t="shared" si="67"/>
        <v>0</v>
      </c>
      <c r="Q169" s="220">
        <f t="shared" si="67"/>
        <v>0</v>
      </c>
      <c r="R169" s="220">
        <f t="shared" si="67"/>
        <v>0</v>
      </c>
      <c r="S169" s="221">
        <f t="shared" si="67"/>
        <v>0</v>
      </c>
      <c r="T169" s="270">
        <f t="shared" si="67"/>
        <v>0</v>
      </c>
      <c r="U169" s="202"/>
      <c r="V169" s="176"/>
      <c r="W169" s="196" t="s">
        <v>90</v>
      </c>
      <c r="X169" s="197"/>
      <c r="Y169" s="198" t="s">
        <v>156</v>
      </c>
      <c r="Z169" s="219">
        <f t="shared" ref="Z169:AB170" si="71">IF(ISERROR((Z$58+Z$59)*(Q169/(Q$169+Q$170+Q$172+Q$174))),0,ROUND((Z$58+Z$59)*(Q169/(Q$169+Q$170+Q$172+Q$174)),0))</f>
        <v>0</v>
      </c>
      <c r="AA169" s="220">
        <f t="shared" si="71"/>
        <v>0</v>
      </c>
      <c r="AB169" s="292">
        <f t="shared" si="71"/>
        <v>0</v>
      </c>
      <c r="AC169" s="366">
        <f>IF(ISERROR(((AC$58)+(AC$59))*(T169/(T$169+T$170+T$172+T$174))),0,ROUND(((AC$58)+(AC$59))*(T169/(T$169+T$170+T$172+T$174)),0))</f>
        <v>0</v>
      </c>
      <c r="AD169" s="371"/>
      <c r="AE169" s="194"/>
      <c r="AF169" s="176"/>
      <c r="AG169" s="196" t="s">
        <v>90</v>
      </c>
      <c r="AH169" s="197"/>
      <c r="AI169" s="219">
        <f t="shared" si="64"/>
        <v>0</v>
      </c>
      <c r="AJ169" s="220">
        <f t="shared" si="68"/>
        <v>0</v>
      </c>
      <c r="AK169" s="366">
        <f t="shared" si="6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67"/>
        <v>0</v>
      </c>
      <c r="Q170" s="220">
        <f t="shared" si="67"/>
        <v>0</v>
      </c>
      <c r="R170" s="220">
        <f t="shared" si="67"/>
        <v>0</v>
      </c>
      <c r="S170" s="221">
        <f t="shared" si="67"/>
        <v>0</v>
      </c>
      <c r="T170" s="270">
        <f t="shared" si="67"/>
        <v>0</v>
      </c>
      <c r="U170" s="202"/>
      <c r="V170" s="176" t="s">
        <v>92</v>
      </c>
      <c r="W170" s="196" t="s">
        <v>105</v>
      </c>
      <c r="X170" s="197"/>
      <c r="Y170" s="198" t="s">
        <v>156</v>
      </c>
      <c r="Z170" s="219">
        <f t="shared" si="71"/>
        <v>0</v>
      </c>
      <c r="AA170" s="220">
        <f t="shared" si="71"/>
        <v>0</v>
      </c>
      <c r="AB170" s="292">
        <f t="shared" si="71"/>
        <v>0</v>
      </c>
      <c r="AC170" s="366">
        <f>IF(ISERROR(((AC$58)+(AC$59))*(T170/(T$169+T$170+T$172+T$174))),0,ROUND(((AC$58)+(AC$59))*(T170/(T$169+T$170+T$172+T$174)),0))</f>
        <v>0</v>
      </c>
      <c r="AD170" s="371"/>
      <c r="AE170" s="194"/>
      <c r="AF170" s="176" t="s">
        <v>92</v>
      </c>
      <c r="AG170" s="196" t="s">
        <v>105</v>
      </c>
      <c r="AH170" s="197"/>
      <c r="AI170" s="219">
        <f t="shared" si="64"/>
        <v>0</v>
      </c>
      <c r="AJ170" s="220">
        <f t="shared" si="68"/>
        <v>0</v>
      </c>
      <c r="AK170" s="366">
        <f t="shared" si="69"/>
        <v>0</v>
      </c>
    </row>
    <row r="171" spans="1:37" ht="14.45" customHeight="1" x14ac:dyDescent="0.15">
      <c r="A171" s="1230">
        <v>0</v>
      </c>
      <c r="B171" s="574">
        <v>0</v>
      </c>
      <c r="C171" s="574">
        <v>0</v>
      </c>
      <c r="D171" s="574">
        <v>0</v>
      </c>
      <c r="E171" s="1237">
        <v>0</v>
      </c>
      <c r="K171" s="194"/>
      <c r="L171" s="176"/>
      <c r="M171" s="196" t="s">
        <v>106</v>
      </c>
      <c r="N171" s="197"/>
      <c r="O171" s="198"/>
      <c r="P171" s="219">
        <f t="shared" si="67"/>
        <v>0</v>
      </c>
      <c r="Q171" s="220">
        <f t="shared" si="67"/>
        <v>0</v>
      </c>
      <c r="R171" s="220">
        <f t="shared" si="67"/>
        <v>0</v>
      </c>
      <c r="S171" s="221">
        <f t="shared" si="67"/>
        <v>0</v>
      </c>
      <c r="T171" s="270">
        <f t="shared" si="67"/>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64"/>
        <v>0</v>
      </c>
      <c r="AJ171" s="220">
        <f t="shared" si="68"/>
        <v>0</v>
      </c>
      <c r="AK171" s="366">
        <f t="shared" si="69"/>
        <v>0</v>
      </c>
    </row>
    <row r="172" spans="1:37" ht="14.45" customHeight="1" x14ac:dyDescent="0.15">
      <c r="A172" s="1230">
        <v>0</v>
      </c>
      <c r="B172" s="574">
        <v>0</v>
      </c>
      <c r="C172" s="574">
        <v>0</v>
      </c>
      <c r="D172" s="574">
        <v>0</v>
      </c>
      <c r="E172" s="1237">
        <v>0</v>
      </c>
      <c r="K172" s="194"/>
      <c r="L172" s="176"/>
      <c r="M172" s="196" t="s">
        <v>107</v>
      </c>
      <c r="N172" s="197"/>
      <c r="O172" s="198"/>
      <c r="P172" s="219">
        <f t="shared" si="67"/>
        <v>0</v>
      </c>
      <c r="Q172" s="220">
        <f t="shared" si="67"/>
        <v>0</v>
      </c>
      <c r="R172" s="220">
        <f t="shared" si="67"/>
        <v>0</v>
      </c>
      <c r="S172" s="221">
        <f t="shared" si="67"/>
        <v>0</v>
      </c>
      <c r="T172" s="270">
        <f t="shared" si="67"/>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64"/>
        <v>0</v>
      </c>
      <c r="AJ172" s="220">
        <f t="shared" si="68"/>
        <v>0</v>
      </c>
      <c r="AK172" s="366">
        <f t="shared" si="69"/>
        <v>0</v>
      </c>
    </row>
    <row r="173" spans="1:37" ht="14.45" customHeight="1" x14ac:dyDescent="0.15">
      <c r="A173" s="1230">
        <v>0</v>
      </c>
      <c r="B173" s="574">
        <v>0</v>
      </c>
      <c r="C173" s="574">
        <v>0</v>
      </c>
      <c r="D173" s="574">
        <v>0</v>
      </c>
      <c r="E173" s="1237">
        <v>0</v>
      </c>
      <c r="K173" s="194"/>
      <c r="L173" s="176" t="s">
        <v>41</v>
      </c>
      <c r="M173" s="196" t="s">
        <v>108</v>
      </c>
      <c r="N173" s="197"/>
      <c r="O173" s="198"/>
      <c r="P173" s="219">
        <f t="shared" ref="P173:T176" si="72">P58+P112</f>
        <v>0</v>
      </c>
      <c r="Q173" s="220">
        <f t="shared" si="72"/>
        <v>0</v>
      </c>
      <c r="R173" s="220">
        <f t="shared" si="72"/>
        <v>0</v>
      </c>
      <c r="S173" s="221">
        <f t="shared" si="72"/>
        <v>0</v>
      </c>
      <c r="T173" s="270">
        <f t="shared" si="7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64"/>
        <v>0</v>
      </c>
      <c r="AJ173" s="220">
        <f t="shared" si="68"/>
        <v>0</v>
      </c>
      <c r="AK173" s="366">
        <f t="shared" si="69"/>
        <v>0</v>
      </c>
    </row>
    <row r="174" spans="1:37" ht="14.45" customHeight="1" x14ac:dyDescent="0.15">
      <c r="A174" s="1230">
        <v>0</v>
      </c>
      <c r="B174" s="574">
        <v>0</v>
      </c>
      <c r="C174" s="574">
        <v>0</v>
      </c>
      <c r="D174" s="574">
        <v>0</v>
      </c>
      <c r="E174" s="1237">
        <v>0</v>
      </c>
      <c r="K174" s="194"/>
      <c r="L174" s="216"/>
      <c r="M174" s="196" t="s">
        <v>13</v>
      </c>
      <c r="N174" s="197"/>
      <c r="O174" s="198"/>
      <c r="P174" s="219">
        <f t="shared" si="72"/>
        <v>1273</v>
      </c>
      <c r="Q174" s="220">
        <f t="shared" si="72"/>
        <v>1273</v>
      </c>
      <c r="R174" s="220">
        <f t="shared" si="72"/>
        <v>0</v>
      </c>
      <c r="S174" s="221">
        <f t="shared" si="72"/>
        <v>0</v>
      </c>
      <c r="T174" s="270">
        <f t="shared" si="7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64"/>
        <v>1273</v>
      </c>
      <c r="AJ174" s="220">
        <f t="shared" si="68"/>
        <v>0</v>
      </c>
      <c r="AK174" s="366">
        <f t="shared" si="69"/>
        <v>0</v>
      </c>
    </row>
    <row r="175" spans="1:37" ht="14.45" customHeight="1" x14ac:dyDescent="0.15">
      <c r="A175" s="1230">
        <v>0</v>
      </c>
      <c r="B175" s="574">
        <v>0</v>
      </c>
      <c r="C175" s="574">
        <v>0</v>
      </c>
      <c r="D175" s="574">
        <v>0</v>
      </c>
      <c r="E175" s="1237">
        <v>0</v>
      </c>
      <c r="K175" s="194"/>
      <c r="L175" s="196" t="s">
        <v>13</v>
      </c>
      <c r="M175" s="197"/>
      <c r="N175" s="197"/>
      <c r="O175" s="198"/>
      <c r="P175" s="219">
        <f t="shared" si="72"/>
        <v>0</v>
      </c>
      <c r="Q175" s="220">
        <f t="shared" si="72"/>
        <v>0</v>
      </c>
      <c r="R175" s="220">
        <f t="shared" si="72"/>
        <v>0</v>
      </c>
      <c r="S175" s="221">
        <f t="shared" si="72"/>
        <v>0</v>
      </c>
      <c r="T175" s="270">
        <f t="shared" si="7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64"/>
        <v>0</v>
      </c>
      <c r="AJ175" s="220">
        <f t="shared" si="68"/>
        <v>0</v>
      </c>
      <c r="AK175" s="366">
        <f t="shared" si="69"/>
        <v>0</v>
      </c>
    </row>
    <row r="176" spans="1:37" ht="14.45" customHeight="1" thickBot="1" x14ac:dyDescent="0.2">
      <c r="A176" s="1230">
        <v>0</v>
      </c>
      <c r="B176" s="574">
        <v>0</v>
      </c>
      <c r="C176" s="574">
        <v>0</v>
      </c>
      <c r="D176" s="574">
        <v>0</v>
      </c>
      <c r="E176" s="1237">
        <v>0</v>
      </c>
      <c r="K176" s="311"/>
      <c r="L176" s="312" t="s">
        <v>82</v>
      </c>
      <c r="M176" s="313"/>
      <c r="N176" s="313"/>
      <c r="O176" s="314"/>
      <c r="P176" s="315">
        <f t="shared" si="72"/>
        <v>73749</v>
      </c>
      <c r="Q176" s="316">
        <f t="shared" si="72"/>
        <v>73749</v>
      </c>
      <c r="R176" s="316">
        <f t="shared" si="72"/>
        <v>4331</v>
      </c>
      <c r="S176" s="317">
        <f t="shared" si="72"/>
        <v>0</v>
      </c>
      <c r="T176" s="318">
        <f t="shared" si="72"/>
        <v>28100</v>
      </c>
      <c r="U176" s="367"/>
      <c r="V176" s="312" t="s">
        <v>82</v>
      </c>
      <c r="W176" s="313"/>
      <c r="X176" s="313"/>
      <c r="Y176" s="314"/>
      <c r="Z176" s="315">
        <f>Z61</f>
        <v>5470</v>
      </c>
      <c r="AA176" s="316">
        <f>AA61</f>
        <v>0</v>
      </c>
      <c r="AB176" s="550">
        <f>AB61</f>
        <v>0</v>
      </c>
      <c r="AC176" s="368">
        <f>AC61</f>
        <v>0</v>
      </c>
      <c r="AD176" s="371"/>
      <c r="AE176" s="369"/>
      <c r="AF176" s="312" t="s">
        <v>82</v>
      </c>
      <c r="AG176" s="313"/>
      <c r="AH176" s="313"/>
      <c r="AI176" s="370">
        <f t="shared" si="64"/>
        <v>68279</v>
      </c>
      <c r="AJ176" s="316">
        <f>SUM(AJ123,AJ126,AJ129,AJ133:AJ144,AJ148:AJ154,AJ160:AJ163,AJ166:AJ175)</f>
        <v>4331</v>
      </c>
      <c r="AK176" s="368">
        <f>SUM(AK123,AK126,AK129,AK133:AK144,AK148:AK154,AK160:AK163,AK166:AK175)</f>
        <v>0</v>
      </c>
    </row>
    <row r="177" spans="1:29" ht="14.45" customHeight="1" thickTop="1" x14ac:dyDescent="0.15">
      <c r="A177" s="1230">
        <v>0</v>
      </c>
      <c r="B177" s="574">
        <v>0</v>
      </c>
      <c r="C177" s="574">
        <v>0</v>
      </c>
      <c r="D177" s="574">
        <v>0</v>
      </c>
      <c r="E177" s="1237">
        <v>0</v>
      </c>
      <c r="Z177" s="518"/>
      <c r="AA177" s="371"/>
      <c r="AB177" s="371"/>
      <c r="AC177" s="442"/>
    </row>
    <row r="178" spans="1:29" ht="14.45" customHeight="1"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5470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5470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5470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5470</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showPageBreaks="1" fitToPage="1" view="pageBreakPreview">
      <rowBreaks count="1" manualBreakCount="1">
        <brk id="115" max="16383" man="1"/>
      </rowBreaks>
      <pageMargins left="0.47244094488188981" right="0.39370078740157483" top="0.98425196850393704" bottom="0.98425196850393704" header="0.51181102362204722" footer="0.51181102362204722"/>
      <pageSetup paperSize="8" scale="39" orientation="portrait" r:id="rId1"/>
      <headerFooter alignWithMargins="0"/>
    </customSheetView>
  </customSheetViews>
  <phoneticPr fontId="2"/>
  <pageMargins left="0.47244094488188981" right="0.39370078740157483" top="0.98425196850393704" bottom="0.98425196850393704" header="0.51181102362204722" footer="0.51181102362204722"/>
  <pageSetup paperSize="8" scale="39" orientation="portrait" r:id="rId2"/>
  <headerFooter alignWithMargins="0"/>
  <rowBreaks count="1" manualBreakCount="1">
    <brk id="115" max="1638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view="pageBreakPreview" zoomScaleNormal="100" zoomScaleSheetLayoutView="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371" t="s">
        <v>679</v>
      </c>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531"/>
      <c r="AF4" s="531"/>
      <c r="AG4" s="531"/>
      <c r="AH4" s="531"/>
      <c r="AI4" s="330"/>
      <c r="AJ4" s="330"/>
      <c r="AK4" s="33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531"/>
      <c r="AF5" s="531"/>
      <c r="AG5" s="531"/>
      <c r="AH5" s="531"/>
      <c r="AI5" s="330"/>
      <c r="AJ5" s="330"/>
      <c r="AK5" s="33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531"/>
      <c r="AF6" s="531"/>
      <c r="AG6" s="531"/>
      <c r="AH6" s="531"/>
      <c r="AI6" s="330"/>
      <c r="AJ6" s="330"/>
      <c r="AK6" s="33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c r="S7" s="180" t="s">
        <v>127</v>
      </c>
      <c r="T7" s="181" t="s">
        <v>402</v>
      </c>
      <c r="U7" s="172"/>
      <c r="V7" s="249"/>
      <c r="W7" s="249"/>
      <c r="X7" s="249"/>
      <c r="Y7" s="249"/>
      <c r="Z7" s="250" t="s">
        <v>5</v>
      </c>
      <c r="AA7" s="180" t="s">
        <v>6</v>
      </c>
      <c r="AB7" s="180" t="s">
        <v>7</v>
      </c>
      <c r="AC7" s="251"/>
      <c r="AD7" s="160"/>
      <c r="AE7" s="327"/>
      <c r="AF7" s="327"/>
      <c r="AG7" s="327"/>
      <c r="AH7" s="327"/>
      <c r="AI7" s="330"/>
      <c r="AJ7" s="330"/>
      <c r="AK7" s="330"/>
    </row>
    <row r="8" spans="1:37" ht="14.45" customHeight="1" x14ac:dyDescent="0.15">
      <c r="A8" s="1213">
        <v>8249</v>
      </c>
      <c r="B8" s="1214">
        <v>8249</v>
      </c>
      <c r="C8" s="1214">
        <v>8249</v>
      </c>
      <c r="D8" s="1214">
        <v>0</v>
      </c>
      <c r="E8" s="1214">
        <v>562</v>
      </c>
      <c r="F8" s="1214">
        <v>2730</v>
      </c>
      <c r="G8" s="1214">
        <v>0</v>
      </c>
      <c r="H8" s="1215">
        <v>0</v>
      </c>
      <c r="I8" s="1216"/>
      <c r="K8" s="183"/>
      <c r="L8" s="184" t="s">
        <v>8</v>
      </c>
      <c r="M8" s="185"/>
      <c r="N8" s="185"/>
      <c r="O8" s="186" t="s">
        <v>9</v>
      </c>
      <c r="P8" s="187">
        <f>'Ｈ１８（2006）'!A9</f>
        <v>0</v>
      </c>
      <c r="Q8" s="253">
        <f>'Ｈ１８（2006）'!C9</f>
        <v>0</v>
      </c>
      <c r="R8" s="253">
        <f>'Ｈ１８（2006）'!E9</f>
        <v>0</v>
      </c>
      <c r="S8" s="255">
        <f>'Ｈ１８（2006）'!F9</f>
        <v>0</v>
      </c>
      <c r="T8" s="256">
        <f>'Ｈ１８（2006）'!H9</f>
        <v>0</v>
      </c>
      <c r="U8" s="190"/>
      <c r="V8" s="195" t="s">
        <v>145</v>
      </c>
      <c r="W8" s="217"/>
      <c r="X8" s="217"/>
      <c r="Y8" s="293" t="s">
        <v>10</v>
      </c>
      <c r="Z8" s="226">
        <f>'Ｈ１８（2006）'!A170</f>
        <v>0</v>
      </c>
      <c r="AA8" s="227">
        <f>'Ｈ１８（2006）'!B170</f>
        <v>0</v>
      </c>
      <c r="AB8" s="228">
        <f>'Ｈ１８（2006）'!C170</f>
        <v>0</v>
      </c>
      <c r="AC8" s="555">
        <f>'Ｈ１８（2006）'!E170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'Ｈ１８（2006）'!A10</f>
        <v>0</v>
      </c>
      <c r="Q9" s="200">
        <f>'Ｈ１８（2006）'!C10</f>
        <v>0</v>
      </c>
      <c r="R9" s="200">
        <f>'Ｈ１８（2006）'!E10</f>
        <v>0</v>
      </c>
      <c r="S9" s="262">
        <f>'Ｈ１８（2006）'!F10</f>
        <v>0</v>
      </c>
      <c r="T9" s="263">
        <f>'Ｈ１８（2006）'!H10</f>
        <v>0</v>
      </c>
      <c r="U9" s="202"/>
      <c r="V9" s="176"/>
      <c r="W9" s="196" t="s">
        <v>11</v>
      </c>
      <c r="X9" s="197"/>
      <c r="Y9" s="215" t="s">
        <v>9</v>
      </c>
      <c r="Z9" s="199">
        <f>'Ｈ１８（2006）'!A171</f>
        <v>0</v>
      </c>
      <c r="AA9" s="200">
        <f>'Ｈ１８（2006）'!B171</f>
        <v>0</v>
      </c>
      <c r="AB9" s="201">
        <f>'Ｈ１８（2006）'!C171</f>
        <v>0</v>
      </c>
      <c r="AC9" s="556">
        <f>'Ｈ１８（2006）'!E171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'Ｈ１８（2006）'!A11</f>
        <v>0</v>
      </c>
      <c r="Q11" s="213">
        <f>'Ｈ１８（2006）'!C11</f>
        <v>0</v>
      </c>
      <c r="R11" s="213">
        <f>'Ｈ１８（2006）'!E11</f>
        <v>0</v>
      </c>
      <c r="S11" s="278">
        <f>'Ｈ１８（2006）'!F11</f>
        <v>0</v>
      </c>
      <c r="T11" s="263">
        <f>'Ｈ１８（2006）'!H11</f>
        <v>0</v>
      </c>
      <c r="U11" s="202"/>
      <c r="V11" s="196" t="s">
        <v>147</v>
      </c>
      <c r="W11" s="197"/>
      <c r="X11" s="197"/>
      <c r="Y11" s="215" t="s">
        <v>12</v>
      </c>
      <c r="Z11" s="199">
        <f>'Ｈ１８（2006）'!A172</f>
        <v>0</v>
      </c>
      <c r="AA11" s="200">
        <f>'Ｈ１８（2006）'!B172</f>
        <v>0</v>
      </c>
      <c r="AB11" s="201">
        <f>'Ｈ１８（2006）'!C172</f>
        <v>0</v>
      </c>
      <c r="AC11" s="556">
        <f>'Ｈ１８（2006）'!E172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'Ｈ１８（2006）'!A12</f>
        <v>0</v>
      </c>
      <c r="Q12" s="200">
        <f>'Ｈ１８（2006）'!C12</f>
        <v>0</v>
      </c>
      <c r="R12" s="200">
        <f>'Ｈ１８（2006）'!E12</f>
        <v>0</v>
      </c>
      <c r="S12" s="262">
        <f>'Ｈ１８（2006）'!F12</f>
        <v>0</v>
      </c>
      <c r="T12" s="263">
        <f>'Ｈ１８（2006）'!H12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2789</v>
      </c>
      <c r="B13" s="1216">
        <v>2789</v>
      </c>
      <c r="C13" s="1216">
        <v>2789</v>
      </c>
      <c r="D13" s="1216">
        <v>0</v>
      </c>
      <c r="E13" s="1216">
        <v>562</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2789</v>
      </c>
      <c r="B14" s="1216">
        <v>2789</v>
      </c>
      <c r="C14" s="1216">
        <v>2789</v>
      </c>
      <c r="D14" s="1216">
        <v>0</v>
      </c>
      <c r="E14" s="1216">
        <v>562</v>
      </c>
      <c r="F14" s="1216">
        <v>0</v>
      </c>
      <c r="G14" s="1216">
        <v>0</v>
      </c>
      <c r="H14" s="1218">
        <v>0</v>
      </c>
      <c r="I14" s="1216"/>
      <c r="K14" s="194" t="s">
        <v>4</v>
      </c>
      <c r="L14" s="169"/>
      <c r="M14" s="195" t="s">
        <v>94</v>
      </c>
      <c r="N14" s="197"/>
      <c r="O14" s="198" t="s">
        <v>93</v>
      </c>
      <c r="P14" s="199">
        <f>'Ｈ１８（2006）'!A14</f>
        <v>2789</v>
      </c>
      <c r="Q14" s="200">
        <f>'Ｈ１８（2006）'!C14</f>
        <v>2789</v>
      </c>
      <c r="R14" s="200">
        <f>'Ｈ１８（2006）'!E14</f>
        <v>562</v>
      </c>
      <c r="S14" s="262">
        <f>'Ｈ１８（2006）'!F14</f>
        <v>0</v>
      </c>
      <c r="T14" s="263">
        <f>'Ｈ１８（2006）'!H14</f>
        <v>0</v>
      </c>
      <c r="U14" s="202"/>
      <c r="V14" s="173"/>
      <c r="W14" s="196" t="s">
        <v>135</v>
      </c>
      <c r="X14" s="197"/>
      <c r="Y14" s="215" t="s">
        <v>93</v>
      </c>
      <c r="Z14" s="199">
        <f>'Ｈ１８（2006）'!A176</f>
        <v>0</v>
      </c>
      <c r="AA14" s="200">
        <f>'Ｈ１８（2006）'!B176</f>
        <v>0</v>
      </c>
      <c r="AB14" s="201">
        <f>'Ｈ１８（2006）'!C176</f>
        <v>0</v>
      </c>
      <c r="AC14" s="556">
        <f>'Ｈ１８（2006）'!E176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'Ｈ１８（2006）'!A15</f>
        <v>0</v>
      </c>
      <c r="Q15" s="200">
        <f>'Ｈ１８（2006）'!C15</f>
        <v>0</v>
      </c>
      <c r="R15" s="200">
        <f>'Ｈ１８（2006）'!E15</f>
        <v>0</v>
      </c>
      <c r="S15" s="262">
        <f>'Ｈ１８（2006）'!F15</f>
        <v>0</v>
      </c>
      <c r="T15" s="263">
        <f>'Ｈ１８（2006）'!H15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'Ｈ１８（2006）'!A16</f>
        <v>0</v>
      </c>
      <c r="Q16" s="200">
        <f>'Ｈ１８（2006）'!C16</f>
        <v>0</v>
      </c>
      <c r="R16" s="200">
        <f>'Ｈ１８（2006）'!E16</f>
        <v>0</v>
      </c>
      <c r="S16" s="262">
        <f>'Ｈ１８（2006）'!F16</f>
        <v>0</v>
      </c>
      <c r="T16" s="263">
        <f>'Ｈ１８（2006）'!H16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2789</v>
      </c>
      <c r="Q17" s="220">
        <f>Q14-Q15-Q16</f>
        <v>2789</v>
      </c>
      <c r="R17" s="220">
        <f>R14-R15-R16</f>
        <v>562</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'Ｈ１８（2006）'!A17</f>
        <v>0</v>
      </c>
      <c r="Q18" s="200">
        <f>'Ｈ１８（2006）'!C17</f>
        <v>0</v>
      </c>
      <c r="R18" s="200">
        <f>'Ｈ１８（2006）'!E17</f>
        <v>0</v>
      </c>
      <c r="S18" s="262">
        <f>'Ｈ１８（2006）'!F17</f>
        <v>0</v>
      </c>
      <c r="T18" s="263">
        <f>'Ｈ１８（2006）'!H17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'Ｈ１８（2006）'!A18</f>
        <v>0</v>
      </c>
      <c r="Q19" s="200">
        <f>'Ｈ１８（2006）'!C18</f>
        <v>0</v>
      </c>
      <c r="R19" s="200">
        <f>'Ｈ１８（2006）'!E18</f>
        <v>0</v>
      </c>
      <c r="S19" s="262">
        <f>'Ｈ１８（2006）'!F18</f>
        <v>0</v>
      </c>
      <c r="T19" s="263">
        <f>'Ｈ１８（2006）'!H18</f>
        <v>0</v>
      </c>
      <c r="U19" s="202"/>
      <c r="V19" s="500"/>
      <c r="W19" s="197" t="s">
        <v>13</v>
      </c>
      <c r="X19" s="197"/>
      <c r="Y19" s="215" t="s">
        <v>97</v>
      </c>
      <c r="Z19" s="199">
        <f>'Ｈ１８（2006）'!A177</f>
        <v>0</v>
      </c>
      <c r="AA19" s="200">
        <f>'Ｈ１８（2006）'!B177</f>
        <v>0</v>
      </c>
      <c r="AB19" s="201">
        <f>'Ｈ１８（2006）'!C177</f>
        <v>0</v>
      </c>
      <c r="AC19" s="556">
        <f>'Ｈ１８（2006）'!E177</f>
        <v>0</v>
      </c>
      <c r="AD19" s="160"/>
      <c r="AE19" s="160"/>
      <c r="AF19" s="160"/>
      <c r="AG19" s="160"/>
      <c r="AH19" s="160"/>
      <c r="AI19" s="371"/>
      <c r="AJ19" s="371"/>
      <c r="AK19" s="371"/>
    </row>
    <row r="20" spans="1:37" ht="14.45" customHeight="1" x14ac:dyDescent="0.15">
      <c r="A20" s="1217">
        <v>5460</v>
      </c>
      <c r="B20" s="1216">
        <v>5460</v>
      </c>
      <c r="C20" s="1216">
        <v>5460</v>
      </c>
      <c r="D20" s="1216">
        <v>0</v>
      </c>
      <c r="E20" s="1216">
        <v>0</v>
      </c>
      <c r="F20" s="1216">
        <v>2730</v>
      </c>
      <c r="G20" s="1216">
        <v>0</v>
      </c>
      <c r="H20" s="1218">
        <v>0</v>
      </c>
      <c r="I20" s="1216"/>
      <c r="K20" s="194"/>
      <c r="L20" s="196" t="s">
        <v>19</v>
      </c>
      <c r="M20" s="197"/>
      <c r="N20" s="197"/>
      <c r="O20" s="198" t="s">
        <v>20</v>
      </c>
      <c r="P20" s="199">
        <f>'Ｈ１８（2006）'!A19</f>
        <v>0</v>
      </c>
      <c r="Q20" s="200">
        <f>'Ｈ１８（2006）'!C19</f>
        <v>0</v>
      </c>
      <c r="R20" s="488">
        <f>'Ｈ１８（2006）'!E19</f>
        <v>0</v>
      </c>
      <c r="S20" s="262">
        <f>'Ｈ１８（2006）'!F19</f>
        <v>0</v>
      </c>
      <c r="T20" s="263">
        <f>'Ｈ１８（2006）'!H19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'Ｈ１８（2006）'!A21</f>
        <v>0</v>
      </c>
      <c r="Q21" s="200">
        <f>'Ｈ１８（2006）'!C21</f>
        <v>0</v>
      </c>
      <c r="R21" s="200">
        <f>'Ｈ１８（2006）'!E21</f>
        <v>0</v>
      </c>
      <c r="S21" s="262">
        <f>'Ｈ１８（2006）'!F21</f>
        <v>0</v>
      </c>
      <c r="T21" s="263">
        <f>'Ｈ１８（2006）'!H21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'Ｈ１８（2006）'!A22</f>
        <v>0</v>
      </c>
      <c r="Q22" s="200">
        <f>'Ｈ１８（2006）'!C22</f>
        <v>0</v>
      </c>
      <c r="R22" s="200">
        <f>'Ｈ１８（2006）'!E22</f>
        <v>0</v>
      </c>
      <c r="S22" s="262">
        <f>'Ｈ１８（2006）'!F22</f>
        <v>0</v>
      </c>
      <c r="T22" s="263">
        <f>'Ｈ１８（2006）'!H22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'Ｈ１８（2006）'!A23</f>
        <v>0</v>
      </c>
      <c r="Q23" s="200">
        <f>'Ｈ１８（2006）'!C23</f>
        <v>0</v>
      </c>
      <c r="R23" s="200">
        <f>'Ｈ１８（2006）'!E23</f>
        <v>0</v>
      </c>
      <c r="S23" s="262">
        <f>'Ｈ１８（2006）'!F23</f>
        <v>0</v>
      </c>
      <c r="T23" s="263">
        <f>'Ｈ１８（2006）'!H23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'Ｈ１８（2006）'!A24</f>
        <v>0</v>
      </c>
      <c r="Q24" s="200">
        <f>'Ｈ１８（2006）'!C24</f>
        <v>0</v>
      </c>
      <c r="R24" s="200">
        <f>'Ｈ１８（2006）'!E24</f>
        <v>0</v>
      </c>
      <c r="S24" s="262">
        <f>'Ｈ１８（2006）'!F24</f>
        <v>0</v>
      </c>
      <c r="T24" s="263">
        <f>'Ｈ１８（2006）'!H24</f>
        <v>0</v>
      </c>
      <c r="U24" s="202"/>
      <c r="V24" s="173" t="s">
        <v>677</v>
      </c>
      <c r="W24" s="197"/>
      <c r="X24" s="197"/>
      <c r="Y24" s="215" t="s">
        <v>34</v>
      </c>
      <c r="Z24" s="199">
        <f>'Ｈ１８（2006）'!A178</f>
        <v>0</v>
      </c>
      <c r="AA24" s="200">
        <f>'Ｈ１８（2006）'!B178</f>
        <v>0</v>
      </c>
      <c r="AB24" s="201">
        <f>'Ｈ１８（2006）'!C178</f>
        <v>0</v>
      </c>
      <c r="AC24" s="556">
        <f>'Ｈ１８（2006）'!E178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'Ｈ１８（2006）'!A25</f>
        <v>0</v>
      </c>
      <c r="Q25" s="200">
        <f>'Ｈ１８（2006）'!C25</f>
        <v>0</v>
      </c>
      <c r="R25" s="200">
        <f>'Ｈ１８（2006）'!E25</f>
        <v>0</v>
      </c>
      <c r="S25" s="262">
        <f>'Ｈ１８（2006）'!F25</f>
        <v>0</v>
      </c>
      <c r="T25" s="263">
        <f>'Ｈ１８（2006）'!H25</f>
        <v>0</v>
      </c>
      <c r="U25" s="202"/>
      <c r="V25" s="176"/>
      <c r="W25" s="196" t="s">
        <v>36</v>
      </c>
      <c r="X25" s="197"/>
      <c r="Y25" s="215" t="s">
        <v>20</v>
      </c>
      <c r="Z25" s="199">
        <f>'Ｈ１８（2006）'!A181</f>
        <v>0</v>
      </c>
      <c r="AA25" s="200">
        <f>'Ｈ１８（2006）'!B181</f>
        <v>0</v>
      </c>
      <c r="AB25" s="201">
        <f>'Ｈ１８（2006）'!C181</f>
        <v>0</v>
      </c>
      <c r="AC25" s="556">
        <f>'Ｈ１８（2006）'!E181</f>
        <v>0</v>
      </c>
      <c r="AD25" s="160"/>
      <c r="AE25" s="160"/>
      <c r="AF25" s="160"/>
      <c r="AG25" s="160"/>
      <c r="AH25" s="160"/>
      <c r="AI25" s="371"/>
      <c r="AJ25" s="371"/>
      <c r="AK25" s="371"/>
    </row>
    <row r="26" spans="1:37" ht="14.45" customHeight="1" x14ac:dyDescent="0.15">
      <c r="A26" s="1219">
        <v>5460</v>
      </c>
      <c r="B26" s="1220">
        <v>5460</v>
      </c>
      <c r="C26" s="1220">
        <v>5460</v>
      </c>
      <c r="D26" s="1220">
        <v>0</v>
      </c>
      <c r="E26" s="1220">
        <v>0</v>
      </c>
      <c r="F26" s="1220">
        <v>2730</v>
      </c>
      <c r="G26" s="1220">
        <v>0</v>
      </c>
      <c r="H26" s="1221">
        <v>0</v>
      </c>
      <c r="I26" s="1220"/>
      <c r="K26" s="194"/>
      <c r="L26" s="195" t="s">
        <v>38</v>
      </c>
      <c r="M26" s="196" t="s">
        <v>149</v>
      </c>
      <c r="N26" s="197"/>
      <c r="O26" s="198" t="s">
        <v>40</v>
      </c>
      <c r="P26" s="199">
        <f>'Ｈ１８（2006）'!A26</f>
        <v>5460</v>
      </c>
      <c r="Q26" s="200">
        <f>'Ｈ１８（2006）'!C26</f>
        <v>5460</v>
      </c>
      <c r="R26" s="200">
        <f>'Ｈ１８（2006）'!E26</f>
        <v>0</v>
      </c>
      <c r="S26" s="262">
        <f>'Ｈ１８（2006）'!F26</f>
        <v>2730</v>
      </c>
      <c r="T26" s="263">
        <f>'Ｈ１８（2006）'!H26</f>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'Ｈ１８（2006）'!A27</f>
        <v>0</v>
      </c>
      <c r="Q27" s="200">
        <f>'Ｈ１８（2006）'!C27</f>
        <v>0</v>
      </c>
      <c r="R27" s="200">
        <f>'Ｈ１８（2006）'!E27</f>
        <v>0</v>
      </c>
      <c r="S27" s="262">
        <f>'Ｈ１８（2006）'!F27</f>
        <v>0</v>
      </c>
      <c r="T27" s="263">
        <f>'Ｈ１８（2006）'!H27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'Ｈ１８（2006）'!A28</f>
        <v>0</v>
      </c>
      <c r="Q28" s="200">
        <f>'Ｈ１８（2006）'!C28</f>
        <v>0</v>
      </c>
      <c r="R28" s="200">
        <f>'Ｈ１８（2006）'!E28</f>
        <v>0</v>
      </c>
      <c r="S28" s="262">
        <f>'Ｈ１８（2006）'!F28</f>
        <v>0</v>
      </c>
      <c r="T28" s="263">
        <f>'Ｈ１８（2006）'!H28</f>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'Ｈ１８（2006）'!A29</f>
        <v>0</v>
      </c>
      <c r="Q29" s="200">
        <f>'Ｈ１８（2006）'!C29</f>
        <v>0</v>
      </c>
      <c r="R29" s="200">
        <f>'Ｈ１８（2006）'!E29</f>
        <v>0</v>
      </c>
      <c r="S29" s="262">
        <f>'Ｈ１８（2006）'!F29</f>
        <v>0</v>
      </c>
      <c r="T29" s="263">
        <f>'Ｈ１８（2006）'!H29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'Ｈ１８（2006）'!A30</f>
        <v>0</v>
      </c>
      <c r="Q30" s="200">
        <f>'Ｈ１８（2006）'!C30</f>
        <v>0</v>
      </c>
      <c r="R30" s="200">
        <f>'Ｈ１８（2006）'!E30</f>
        <v>0</v>
      </c>
      <c r="S30" s="262">
        <f>'Ｈ１８（2006）'!F30</f>
        <v>0</v>
      </c>
      <c r="T30" s="263">
        <f>'Ｈ１８（2006）'!H30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'Ｈ１８（2006）'!A31</f>
        <v>0</v>
      </c>
      <c r="Q31" s="200">
        <f>'Ｈ１８（2006）'!C31</f>
        <v>0</v>
      </c>
      <c r="R31" s="200">
        <f>'Ｈ１８（2006）'!E31</f>
        <v>0</v>
      </c>
      <c r="S31" s="262">
        <f>'Ｈ１８（2006）'!F31</f>
        <v>0</v>
      </c>
      <c r="T31" s="263">
        <f>'Ｈ１８（2006）'!H31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0</v>
      </c>
      <c r="B32" s="1220">
        <v>0</v>
      </c>
      <c r="C32" s="1220">
        <v>0</v>
      </c>
      <c r="D32" s="1220">
        <v>0</v>
      </c>
      <c r="E32" s="1220">
        <v>0</v>
      </c>
      <c r="F32" s="1220">
        <v>0</v>
      </c>
      <c r="G32" s="1220">
        <v>0</v>
      </c>
      <c r="H32" s="1221">
        <v>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0</v>
      </c>
      <c r="B33" s="1220">
        <v>0</v>
      </c>
      <c r="C33" s="1220">
        <v>0</v>
      </c>
      <c r="D33" s="1220">
        <v>0</v>
      </c>
      <c r="E33" s="1220">
        <v>0</v>
      </c>
      <c r="F33" s="1220">
        <v>0</v>
      </c>
      <c r="G33" s="1220">
        <v>0</v>
      </c>
      <c r="H33" s="1221">
        <v>0</v>
      </c>
      <c r="I33" s="1220"/>
      <c r="K33" s="194"/>
      <c r="L33" s="173"/>
      <c r="M33" s="196" t="s">
        <v>47</v>
      </c>
      <c r="N33" s="197"/>
      <c r="O33" s="198" t="s">
        <v>48</v>
      </c>
      <c r="P33" s="199">
        <f>'Ｈ１８（2006）'!A33</f>
        <v>0</v>
      </c>
      <c r="Q33" s="200">
        <f>'Ｈ１８（2006）'!C33</f>
        <v>0</v>
      </c>
      <c r="R33" s="200">
        <f>'Ｈ１８（2006）'!E33</f>
        <v>0</v>
      </c>
      <c r="S33" s="262">
        <f>'Ｈ１８（2006）'!F33</f>
        <v>0</v>
      </c>
      <c r="T33" s="263">
        <f>'Ｈ１８（2006）'!H33</f>
        <v>0</v>
      </c>
      <c r="U33" s="202" t="s">
        <v>4</v>
      </c>
      <c r="V33" s="173"/>
      <c r="W33" s="196" t="s">
        <v>49</v>
      </c>
      <c r="X33" s="197"/>
      <c r="Y33" s="198" t="s">
        <v>23</v>
      </c>
      <c r="Z33" s="199">
        <f>'Ｈ１８（2006）'!A183</f>
        <v>2092</v>
      </c>
      <c r="AA33" s="200">
        <f>'Ｈ１８（2006）'!B183</f>
        <v>0</v>
      </c>
      <c r="AB33" s="201">
        <f>'Ｈ１８（2006）'!C183</f>
        <v>0</v>
      </c>
      <c r="AC33" s="556">
        <f>'Ｈ１８（2006）'!E183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'Ｈ１８（2006）'!A34</f>
        <v>0</v>
      </c>
      <c r="Q34" s="200">
        <f>'Ｈ１８（2006）'!C34</f>
        <v>0</v>
      </c>
      <c r="R34" s="200">
        <f>'Ｈ１８（2006）'!E34</f>
        <v>0</v>
      </c>
      <c r="S34" s="262">
        <f>'Ｈ１８（2006）'!F34</f>
        <v>0</v>
      </c>
      <c r="T34" s="263">
        <f>'Ｈ１８（2006）'!H34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'Ｈ１８（2006）'!A35</f>
        <v>0</v>
      </c>
      <c r="Q35" s="200">
        <f>'Ｈ１８（2006）'!C35</f>
        <v>0</v>
      </c>
      <c r="R35" s="200">
        <f>'Ｈ１８（2006）'!E35</f>
        <v>0</v>
      </c>
      <c r="S35" s="262">
        <f>'Ｈ１８（2006）'!F35</f>
        <v>0</v>
      </c>
      <c r="T35" s="263">
        <f>'Ｈ１８（2006）'!H35</f>
        <v>0</v>
      </c>
      <c r="U35" s="202"/>
      <c r="V35" s="195"/>
      <c r="W35" s="196" t="s">
        <v>52</v>
      </c>
      <c r="X35" s="197"/>
      <c r="Y35" s="198" t="s">
        <v>27</v>
      </c>
      <c r="Z35" s="199">
        <f>'Ｈ１８（2006）'!A184</f>
        <v>0</v>
      </c>
      <c r="AA35" s="200">
        <f>'Ｈ１８（2006）'!B184</f>
        <v>0</v>
      </c>
      <c r="AB35" s="201">
        <f>'Ｈ１８（2006）'!C184</f>
        <v>0</v>
      </c>
      <c r="AC35" s="556">
        <f>'Ｈ１８（2006）'!E184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'Ｈ１８（2006）'!A36</f>
        <v>0</v>
      </c>
      <c r="Q36" s="200">
        <f>'Ｈ１８（2006）'!C36</f>
        <v>0</v>
      </c>
      <c r="R36" s="200">
        <f>'Ｈ１８（2006）'!E36</f>
        <v>0</v>
      </c>
      <c r="S36" s="262">
        <f>'Ｈ１８（2006）'!F36</f>
        <v>0</v>
      </c>
      <c r="T36" s="263">
        <f>'Ｈ１８（2006）'!H36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'Ｈ１８（2006）'!A37</f>
        <v>0</v>
      </c>
      <c r="Q37" s="200">
        <f>'Ｈ１８（2006）'!C37</f>
        <v>0</v>
      </c>
      <c r="R37" s="200">
        <f>'Ｈ１８（2006）'!E37</f>
        <v>0</v>
      </c>
      <c r="S37" s="262">
        <f>'Ｈ１８（2006）'!F37</f>
        <v>0</v>
      </c>
      <c r="T37" s="263">
        <f>'Ｈ１８（2006）'!H37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'Ｈ１８（2006）'!A38</f>
        <v>0</v>
      </c>
      <c r="Q38" s="200">
        <f>'Ｈ１８（2006）'!C38</f>
        <v>0</v>
      </c>
      <c r="R38" s="200">
        <f>'Ｈ１８（2006）'!E38</f>
        <v>0</v>
      </c>
      <c r="S38" s="262">
        <f>'Ｈ１８（2006）'!F38</f>
        <v>0</v>
      </c>
      <c r="T38" s="263">
        <f>'Ｈ１８（2006）'!H38</f>
        <v>0</v>
      </c>
      <c r="U38" s="202"/>
      <c r="V38" s="195"/>
      <c r="W38" s="196" t="s">
        <v>57</v>
      </c>
      <c r="X38" s="197"/>
      <c r="Y38" s="198" t="s">
        <v>30</v>
      </c>
      <c r="Z38" s="199">
        <f>'Ｈ１８（2006）'!A185</f>
        <v>0</v>
      </c>
      <c r="AA38" s="200">
        <f>'Ｈ１８（2006）'!B185</f>
        <v>0</v>
      </c>
      <c r="AB38" s="201">
        <f>'Ｈ１８（2006）'!C185</f>
        <v>0</v>
      </c>
      <c r="AC38" s="556">
        <f>'Ｈ１８（2006）'!E185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'Ｈ１８（2006）'!A39</f>
        <v>0</v>
      </c>
      <c r="Q39" s="200">
        <f>'Ｈ１８（2006）'!C39</f>
        <v>0</v>
      </c>
      <c r="R39" s="200">
        <f>'Ｈ１８（2006）'!E39</f>
        <v>0</v>
      </c>
      <c r="S39" s="262">
        <f>'Ｈ１８（2006）'!F39</f>
        <v>0</v>
      </c>
      <c r="T39" s="263">
        <f>'Ｈ１８（2006）'!H39</f>
        <v>0</v>
      </c>
      <c r="U39" s="202"/>
      <c r="V39" s="195" t="s">
        <v>59</v>
      </c>
      <c r="W39" s="173" t="s">
        <v>60</v>
      </c>
      <c r="X39" s="197"/>
      <c r="Y39" s="198" t="s">
        <v>33</v>
      </c>
      <c r="Z39" s="199">
        <f>'Ｈ１８（2006）'!A186</f>
        <v>0</v>
      </c>
      <c r="AA39" s="200">
        <f>'Ｈ１８（2006）'!B186</f>
        <v>0</v>
      </c>
      <c r="AB39" s="201">
        <f>'Ｈ１８（2006）'!C186</f>
        <v>0</v>
      </c>
      <c r="AC39" s="556">
        <f>'Ｈ１８（2006）'!E186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'Ｈ１８（2006）'!A40</f>
        <v>0</v>
      </c>
      <c r="Q40" s="200">
        <f>'Ｈ１８（2006）'!C40</f>
        <v>0</v>
      </c>
      <c r="R40" s="200">
        <f>'Ｈ１８（2006）'!E40</f>
        <v>0</v>
      </c>
      <c r="S40" s="262">
        <f>'Ｈ１８（2006）'!F40</f>
        <v>0</v>
      </c>
      <c r="T40" s="263">
        <f>'Ｈ１８（2006）'!H40</f>
        <v>0</v>
      </c>
      <c r="U40" s="202"/>
      <c r="V40" s="195"/>
      <c r="W40" s="195"/>
      <c r="X40" s="196" t="s">
        <v>62</v>
      </c>
      <c r="Y40" s="198" t="s">
        <v>37</v>
      </c>
      <c r="Z40" s="199">
        <f>'Ｈ１８（2006）'!A187</f>
        <v>0</v>
      </c>
      <c r="AA40" s="200">
        <f>'Ｈ１８（2006）'!B187</f>
        <v>0</v>
      </c>
      <c r="AB40" s="201">
        <f>'Ｈ１８（2006）'!C187</f>
        <v>0</v>
      </c>
      <c r="AC40" s="556">
        <f>'Ｈ１８（2006）'!E187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'Ｈ１８（2006）'!A41</f>
        <v>0</v>
      </c>
      <c r="Q41" s="200">
        <f>'Ｈ１８（2006）'!C41</f>
        <v>0</v>
      </c>
      <c r="R41" s="200">
        <f>'Ｈ１８（2006）'!E41</f>
        <v>0</v>
      </c>
      <c r="S41" s="262">
        <f>'Ｈ１８（2006）'!F41</f>
        <v>0</v>
      </c>
      <c r="T41" s="263">
        <f>'Ｈ１８（2006）'!H41</f>
        <v>0</v>
      </c>
      <c r="U41" s="202"/>
      <c r="V41" s="195"/>
      <c r="W41" s="195"/>
      <c r="X41" s="196" t="s">
        <v>64</v>
      </c>
      <c r="Y41" s="198" t="s">
        <v>40</v>
      </c>
      <c r="Z41" s="199">
        <f>'Ｈ１８（2006）'!A188</f>
        <v>0</v>
      </c>
      <c r="AA41" s="200">
        <f>'Ｈ１８（2006）'!B188</f>
        <v>0</v>
      </c>
      <c r="AB41" s="201">
        <f>'Ｈ１８（2006）'!C188</f>
        <v>0</v>
      </c>
      <c r="AC41" s="556">
        <f>'Ｈ１８（2006）'!E188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'Ｈ１８（2006）'!A42</f>
        <v>0</v>
      </c>
      <c r="Q42" s="200">
        <f>'Ｈ１８（2006）'!C42</f>
        <v>0</v>
      </c>
      <c r="R42" s="200">
        <f>'Ｈ１８（2006）'!E42</f>
        <v>0</v>
      </c>
      <c r="S42" s="262">
        <f>'Ｈ１８（2006）'!F42</f>
        <v>0</v>
      </c>
      <c r="T42" s="263">
        <f>'Ｈ１８（2006）'!H42</f>
        <v>0</v>
      </c>
      <c r="U42" s="202"/>
      <c r="V42" s="195" t="s">
        <v>675</v>
      </c>
      <c r="W42" s="195"/>
      <c r="X42" s="196" t="s">
        <v>66</v>
      </c>
      <c r="Y42" s="198" t="s">
        <v>43</v>
      </c>
      <c r="Z42" s="199">
        <f>'Ｈ１８（2006）'!A189</f>
        <v>0</v>
      </c>
      <c r="AA42" s="200">
        <f>'Ｈ１８（2006）'!B189</f>
        <v>0</v>
      </c>
      <c r="AB42" s="201">
        <f>'Ｈ１８（2006）'!C189</f>
        <v>0</v>
      </c>
      <c r="AC42" s="556">
        <f>'Ｈ１８（2006）'!E189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'Ｈ１８（2006）'!A43</f>
        <v>0</v>
      </c>
      <c r="Q43" s="200">
        <f>'Ｈ１８（2006）'!C43</f>
        <v>0</v>
      </c>
      <c r="R43" s="200">
        <f>'Ｈ１８（2006）'!E43</f>
        <v>0</v>
      </c>
      <c r="S43" s="262">
        <f>'Ｈ１８（2006）'!F43</f>
        <v>0</v>
      </c>
      <c r="T43" s="263">
        <f>'Ｈ１８（2006）'!H43</f>
        <v>0</v>
      </c>
      <c r="U43" s="202"/>
      <c r="V43" s="195"/>
      <c r="W43" s="195"/>
      <c r="X43" s="196" t="s">
        <v>150</v>
      </c>
      <c r="Y43" s="198" t="s">
        <v>44</v>
      </c>
      <c r="Z43" s="199">
        <f>'Ｈ１８（2006）'!A190</f>
        <v>0</v>
      </c>
      <c r="AA43" s="200">
        <f>'Ｈ１８（2006）'!B190</f>
        <v>0</v>
      </c>
      <c r="AB43" s="201">
        <f>'Ｈ１８（2006）'!C190</f>
        <v>0</v>
      </c>
      <c r="AC43" s="556">
        <f>'Ｈ１８（2006）'!E190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'Ｈ１８（2006）'!A44</f>
        <v>0</v>
      </c>
      <c r="Q45" s="200">
        <f>'Ｈ１８（2006）'!C44</f>
        <v>0</v>
      </c>
      <c r="R45" s="200">
        <f>'Ｈ１８（2006）'!E44</f>
        <v>0</v>
      </c>
      <c r="S45" s="262">
        <f>'Ｈ１８（2006）'!F44</f>
        <v>0</v>
      </c>
      <c r="T45" s="263">
        <f>'Ｈ１８（2006）'!H44</f>
        <v>0</v>
      </c>
      <c r="U45" s="202" t="s">
        <v>72</v>
      </c>
      <c r="V45" s="195" t="s">
        <v>676</v>
      </c>
      <c r="W45" s="196" t="s">
        <v>87</v>
      </c>
      <c r="X45" s="197"/>
      <c r="Y45" s="198" t="s">
        <v>46</v>
      </c>
      <c r="Z45" s="199">
        <f>'Ｈ１８（2006）'!A191</f>
        <v>0</v>
      </c>
      <c r="AA45" s="200">
        <f>'Ｈ１８（2006）'!B191</f>
        <v>0</v>
      </c>
      <c r="AB45" s="201">
        <f>'Ｈ１８（2006）'!C191</f>
        <v>0</v>
      </c>
      <c r="AC45" s="556">
        <f>'Ｈ１８（2006）'!E191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'Ｈ１８（2006）'!A45</f>
        <v>0</v>
      </c>
      <c r="Q46" s="200">
        <f>'Ｈ１８（2006）'!C45</f>
        <v>0</v>
      </c>
      <c r="R46" s="200">
        <f>'Ｈ１８（2006）'!E45</f>
        <v>0</v>
      </c>
      <c r="S46" s="262">
        <f>'Ｈ１８（2006）'!F45</f>
        <v>0</v>
      </c>
      <c r="T46" s="263">
        <f>'Ｈ１８（2006）'!H45</f>
        <v>0</v>
      </c>
      <c r="U46" s="202"/>
      <c r="V46" s="195"/>
      <c r="W46" s="196" t="s">
        <v>73</v>
      </c>
      <c r="X46" s="197"/>
      <c r="Y46" s="198" t="s">
        <v>75</v>
      </c>
      <c r="Z46" s="199">
        <f>'Ｈ１８（2006）'!A192</f>
        <v>0</v>
      </c>
      <c r="AA46" s="200">
        <f>'Ｈ１８（2006）'!B192</f>
        <v>0</v>
      </c>
      <c r="AB46" s="201">
        <f>'Ｈ１８（2006）'!C192</f>
        <v>0</v>
      </c>
      <c r="AC46" s="556">
        <f>'Ｈ１８（2006）'!E192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'Ｈ１８（2006）'!A46</f>
        <v>0</v>
      </c>
      <c r="Q47" s="200">
        <f>'Ｈ１８（2006）'!C46</f>
        <v>0</v>
      </c>
      <c r="R47" s="200">
        <f>'Ｈ１８（2006）'!E46</f>
        <v>0</v>
      </c>
      <c r="S47" s="262">
        <f>'Ｈ１８（2006）'!F46</f>
        <v>0</v>
      </c>
      <c r="T47" s="263">
        <f>'Ｈ１８（2006）'!H46</f>
        <v>0</v>
      </c>
      <c r="U47" s="202"/>
      <c r="V47" s="500"/>
      <c r="W47" s="196" t="s">
        <v>13</v>
      </c>
      <c r="X47" s="197"/>
      <c r="Y47" s="198" t="s">
        <v>77</v>
      </c>
      <c r="Z47" s="199">
        <f>'Ｈ１８（2006）'!A193</f>
        <v>0</v>
      </c>
      <c r="AA47" s="200">
        <f>'Ｈ１８（2006）'!B193</f>
        <v>0</v>
      </c>
      <c r="AB47" s="201">
        <f>'Ｈ１８（2006）'!C193</f>
        <v>0</v>
      </c>
      <c r="AC47" s="556">
        <f>'Ｈ１８（2006）'!E193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'Ｈ１８（2006）'!A47</f>
        <v>0</v>
      </c>
      <c r="Q48" s="200">
        <f>'Ｈ１８（2006）'!C47</f>
        <v>0</v>
      </c>
      <c r="R48" s="200">
        <f>'Ｈ１８（2006）'!E47</f>
        <v>0</v>
      </c>
      <c r="S48" s="262">
        <f>'Ｈ１８（2006）'!F47</f>
        <v>0</v>
      </c>
      <c r="T48" s="263">
        <f>'Ｈ１８（2006）'!H47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'Ｈ１８（2006）'!A48</f>
        <v>0</v>
      </c>
      <c r="Q49" s="200">
        <f>'Ｈ１８（2006）'!C48</f>
        <v>0</v>
      </c>
      <c r="R49" s="200">
        <f>'Ｈ１８（2006）'!E48</f>
        <v>0</v>
      </c>
      <c r="S49" s="262">
        <f>'Ｈ１８（2006）'!F48</f>
        <v>0</v>
      </c>
      <c r="T49" s="263">
        <f>'Ｈ１８（2006）'!H48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'Ｈ１８（2006）'!A50</f>
        <v>0</v>
      </c>
      <c r="Q51" s="200">
        <f>'Ｈ１８（2006）'!C50</f>
        <v>0</v>
      </c>
      <c r="R51" s="200">
        <f>'Ｈ１８（2006）'!E50</f>
        <v>0</v>
      </c>
      <c r="S51" s="262">
        <f>'Ｈ１８（2006）'!F50</f>
        <v>0</v>
      </c>
      <c r="T51" s="263">
        <f>'Ｈ１８（2006）'!H50</f>
        <v>0</v>
      </c>
      <c r="U51" s="202"/>
      <c r="V51" s="173"/>
      <c r="W51" s="196" t="s">
        <v>88</v>
      </c>
      <c r="X51" s="217"/>
      <c r="Y51" s="218" t="s">
        <v>48</v>
      </c>
      <c r="Z51" s="226">
        <f>'Ｈ１８（2006）'!A195</f>
        <v>0</v>
      </c>
      <c r="AA51" s="227">
        <f>'Ｈ１８（2006）'!B195</f>
        <v>0</v>
      </c>
      <c r="AB51" s="228">
        <f>'Ｈ１８（2006）'!C195</f>
        <v>0</v>
      </c>
      <c r="AC51" s="563">
        <f>'Ｈ１８（2006）'!E195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'Ｈ１８（2006）'!A51</f>
        <v>0</v>
      </c>
      <c r="Q52" s="200">
        <f>'Ｈ１８（2006）'!C51</f>
        <v>0</v>
      </c>
      <c r="R52" s="200">
        <f>'Ｈ１８（2006）'!E51</f>
        <v>0</v>
      </c>
      <c r="S52" s="262">
        <f>'Ｈ１８（2006）'!F51</f>
        <v>0</v>
      </c>
      <c r="T52" s="263">
        <f>'Ｈ１８（2006）'!H51</f>
        <v>0</v>
      </c>
      <c r="U52" s="202"/>
      <c r="V52" s="195" t="s">
        <v>91</v>
      </c>
      <c r="W52" s="216" t="s">
        <v>89</v>
      </c>
      <c r="X52" s="217"/>
      <c r="Y52" s="218" t="s">
        <v>51</v>
      </c>
      <c r="Z52" s="226">
        <f>'Ｈ１８（2006）'!A196</f>
        <v>0</v>
      </c>
      <c r="AA52" s="227">
        <f>'Ｈ１８（2006）'!B196</f>
        <v>0</v>
      </c>
      <c r="AB52" s="228">
        <f>'Ｈ１８（2006）'!C196</f>
        <v>0</v>
      </c>
      <c r="AC52" s="563">
        <f>'Ｈ１８（2006）'!E196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'Ｈ１８（2006）'!A52</f>
        <v>0</v>
      </c>
      <c r="Q53" s="200">
        <f>'Ｈ１８（2006）'!C52</f>
        <v>0</v>
      </c>
      <c r="R53" s="200">
        <f>'Ｈ１８（2006）'!E52</f>
        <v>0</v>
      </c>
      <c r="S53" s="262">
        <f>'Ｈ１８（2006）'!F52</f>
        <v>0</v>
      </c>
      <c r="T53" s="263">
        <f>'Ｈ１８（2006）'!H52</f>
        <v>0</v>
      </c>
      <c r="U53" s="202"/>
      <c r="V53" s="195"/>
      <c r="W53" s="216" t="s">
        <v>104</v>
      </c>
      <c r="X53" s="217"/>
      <c r="Y53" s="218" t="s">
        <v>53</v>
      </c>
      <c r="Z53" s="226">
        <f>'Ｈ１８（2006）'!A197</f>
        <v>0</v>
      </c>
      <c r="AA53" s="227">
        <f>'Ｈ１８（2006）'!B197</f>
        <v>0</v>
      </c>
      <c r="AB53" s="228">
        <f>'Ｈ１８（2006）'!C197</f>
        <v>0</v>
      </c>
      <c r="AC53" s="563">
        <f>'Ｈ１８（2006）'!E197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'Ｈ１８（2006）'!A53</f>
        <v>0</v>
      </c>
      <c r="Q54" s="200">
        <f>'Ｈ１８（2006）'!C53</f>
        <v>0</v>
      </c>
      <c r="R54" s="200">
        <f>'Ｈ１８（2006）'!E53</f>
        <v>0</v>
      </c>
      <c r="S54" s="262">
        <f>'Ｈ１８（2006）'!F53</f>
        <v>0</v>
      </c>
      <c r="T54" s="263">
        <f>'Ｈ１８（2006）'!H53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'Ｈ１８（2006）'!A54</f>
        <v>0</v>
      </c>
      <c r="Q55" s="200">
        <f>'Ｈ１８（2006）'!C54</f>
        <v>0</v>
      </c>
      <c r="R55" s="200">
        <f>'Ｈ１８（2006）'!E54</f>
        <v>0</v>
      </c>
      <c r="S55" s="262">
        <f>'Ｈ１８（2006）'!F54</f>
        <v>0</v>
      </c>
      <c r="T55" s="263">
        <f>'Ｈ１８（2006）'!H54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'Ｈ１８（2006）'!A55</f>
        <v>0</v>
      </c>
      <c r="Q56" s="200">
        <f>'Ｈ１８（2006）'!C55</f>
        <v>0</v>
      </c>
      <c r="R56" s="200">
        <f>'Ｈ１８（2006）'!E55</f>
        <v>0</v>
      </c>
      <c r="S56" s="262">
        <f>'Ｈ１８（2006）'!F55</f>
        <v>0</v>
      </c>
      <c r="T56" s="263">
        <f>'Ｈ１８（2006）'!H55</f>
        <v>0</v>
      </c>
      <c r="U56" s="202"/>
      <c r="V56" s="195" t="s">
        <v>675</v>
      </c>
      <c r="W56" s="196" t="s">
        <v>106</v>
      </c>
      <c r="X56" s="197"/>
      <c r="Y56" s="198" t="s">
        <v>55</v>
      </c>
      <c r="Z56" s="199">
        <f>'Ｈ１８（2006）'!A198</f>
        <v>0</v>
      </c>
      <c r="AA56" s="200">
        <f>'Ｈ１８（2006）'!B198</f>
        <v>0</v>
      </c>
      <c r="AB56" s="201">
        <f>'Ｈ１８（2006）'!C198</f>
        <v>0</v>
      </c>
      <c r="AC56" s="556">
        <f>'Ｈ１８（2006）'!E198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'Ｈ１８（2006）'!A56</f>
        <v>0</v>
      </c>
      <c r="Q57" s="200">
        <f>'Ｈ１８（2006）'!C56</f>
        <v>0</v>
      </c>
      <c r="R57" s="200">
        <f>'Ｈ１８（2006）'!E56</f>
        <v>0</v>
      </c>
      <c r="S57" s="262">
        <f>'Ｈ１８（2006）'!F56</f>
        <v>0</v>
      </c>
      <c r="T57" s="263">
        <f>'Ｈ１８（2006）'!H56</f>
        <v>0</v>
      </c>
      <c r="U57" s="202"/>
      <c r="V57" s="195"/>
      <c r="W57" s="196" t="s">
        <v>136</v>
      </c>
      <c r="X57" s="197"/>
      <c r="Y57" s="198" t="s">
        <v>56</v>
      </c>
      <c r="Z57" s="199">
        <f>'Ｈ１８（2006）'!A199</f>
        <v>0</v>
      </c>
      <c r="AA57" s="200">
        <f>'Ｈ１８（2006）'!B199</f>
        <v>0</v>
      </c>
      <c r="AB57" s="201">
        <f>'Ｈ１８（2006）'!C199</f>
        <v>0</v>
      </c>
      <c r="AC57" s="556">
        <f>'Ｈ１８（2006）'!E199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'Ｈ１８（2006）'!A57</f>
        <v>0</v>
      </c>
      <c r="Q58" s="200">
        <f>'Ｈ１８（2006）'!C57</f>
        <v>0</v>
      </c>
      <c r="R58" s="200">
        <f>'Ｈ１８（2006）'!E57</f>
        <v>0</v>
      </c>
      <c r="S58" s="262">
        <f>'Ｈ１８（2006）'!F57</f>
        <v>0</v>
      </c>
      <c r="T58" s="263">
        <f>'Ｈ１８（2006）'!H57</f>
        <v>0</v>
      </c>
      <c r="U58" s="202"/>
      <c r="V58" s="176" t="s">
        <v>676</v>
      </c>
      <c r="W58" s="196" t="s">
        <v>138</v>
      </c>
      <c r="X58" s="197"/>
      <c r="Y58" s="198" t="s">
        <v>58</v>
      </c>
      <c r="Z58" s="199">
        <f>'Ｈ１８（2006）'!A200</f>
        <v>0</v>
      </c>
      <c r="AA58" s="200">
        <f>'Ｈ１８（2006）'!B200</f>
        <v>0</v>
      </c>
      <c r="AB58" s="201">
        <f>'Ｈ１８（2006）'!C200</f>
        <v>0</v>
      </c>
      <c r="AC58" s="556">
        <f>'Ｈ１８（2006）'!E200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'Ｈ１８（2006）'!A58</f>
        <v>0</v>
      </c>
      <c r="Q59" s="200">
        <f>'Ｈ１８（2006）'!C58</f>
        <v>0</v>
      </c>
      <c r="R59" s="200">
        <f>'Ｈ１８（2006）'!E58</f>
        <v>0</v>
      </c>
      <c r="S59" s="262">
        <f>'Ｈ１８（2006）'!F58</f>
        <v>0</v>
      </c>
      <c r="T59" s="263">
        <f>'Ｈ１８（2006）'!H58</f>
        <v>0</v>
      </c>
      <c r="U59" s="202"/>
      <c r="V59" s="216"/>
      <c r="W59" s="216" t="s">
        <v>13</v>
      </c>
      <c r="X59" s="217"/>
      <c r="Y59" s="218" t="s">
        <v>61</v>
      </c>
      <c r="Z59" s="199">
        <f>'Ｈ１８（2006）'!A201</f>
        <v>0</v>
      </c>
      <c r="AA59" s="200">
        <f>'Ｈ１８（2006）'!B201</f>
        <v>0</v>
      </c>
      <c r="AB59" s="201">
        <f>'Ｈ１８（2006）'!C201</f>
        <v>0</v>
      </c>
      <c r="AC59" s="556">
        <f>'Ｈ１８（2006）'!E201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'Ｈ１８（2006）'!A59</f>
        <v>0</v>
      </c>
      <c r="Q60" s="200">
        <f>'Ｈ１８（2006）'!C59</f>
        <v>0</v>
      </c>
      <c r="R60" s="200">
        <f>'Ｈ１８（2006）'!E59</f>
        <v>0</v>
      </c>
      <c r="S60" s="262">
        <f>'Ｈ１８（2006）'!F59</f>
        <v>0</v>
      </c>
      <c r="T60" s="263">
        <f>'Ｈ１８（2006）'!H59</f>
        <v>0</v>
      </c>
      <c r="U60" s="202"/>
      <c r="V60" s="216" t="s">
        <v>13</v>
      </c>
      <c r="W60" s="217"/>
      <c r="X60" s="217"/>
      <c r="Y60" s="218" t="s">
        <v>63</v>
      </c>
      <c r="Z60" s="501">
        <f>'Ｈ１８（2006）'!A202</f>
        <v>0</v>
      </c>
      <c r="AA60" s="488">
        <f>'Ｈ１８（2006）'!B202</f>
        <v>0</v>
      </c>
      <c r="AB60" s="502">
        <f>'Ｈ１８（2006）'!C202</f>
        <v>0</v>
      </c>
      <c r="AC60" s="565">
        <f>'Ｈ１８（2006）'!E202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8249</v>
      </c>
      <c r="Q61" s="242">
        <f>SUM(Q8:Q60)-Q9-Q10-Q12-Q13-Q15-Q16-Q17-Q30-Q31-Q32-Q40-Q41-Q42-Q43-Q44-Q49-Q50</f>
        <v>8249</v>
      </c>
      <c r="R61" s="242">
        <f>SUM(R8:R60)-R9-R10-R12-R13-R15-R16-R17-R30-R31-R32-R40-R41-R42-R43-R44-R49-R50</f>
        <v>562</v>
      </c>
      <c r="S61" s="331">
        <f>SUM(S8:S60)-S9-S10-S12-S13-S15-S16-S17-S30-S31-S32-S40-S41-S42-S43-S44-S49-S50</f>
        <v>2730</v>
      </c>
      <c r="T61" s="332">
        <f>SUM(T8:T60)-T9-T10-T12-T13-T15-T16-T17-T30-T31-T32-T40-T41-T42-T43-T44-T49-T50</f>
        <v>0</v>
      </c>
      <c r="U61" s="244"/>
      <c r="V61" s="238" t="s">
        <v>82</v>
      </c>
      <c r="W61" s="239"/>
      <c r="X61" s="239"/>
      <c r="Y61" s="240"/>
      <c r="Z61" s="245">
        <f>SUM(Z8:Z60)-Z9-Z10-Z25-Z28-Z40-Z41-Z42-Z43-Z44</f>
        <v>2092</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72380</v>
      </c>
      <c r="B62" s="1229">
        <v>72380</v>
      </c>
      <c r="C62" s="1229">
        <v>0</v>
      </c>
      <c r="D62" s="1229">
        <v>0</v>
      </c>
      <c r="E62" s="1229">
        <v>0</v>
      </c>
      <c r="F62" s="1229">
        <v>27800</v>
      </c>
      <c r="G62" s="1230"/>
      <c r="H62" s="574"/>
      <c r="I62" s="574"/>
      <c r="K62" s="183"/>
      <c r="L62" s="184" t="s">
        <v>8</v>
      </c>
      <c r="M62" s="185"/>
      <c r="N62" s="185"/>
      <c r="O62" s="186" t="s">
        <v>9</v>
      </c>
      <c r="P62" s="252">
        <f>'Ｈ１８（2006）'!A63</f>
        <v>8998</v>
      </c>
      <c r="Q62" s="253">
        <f>'Ｈ１８（2006）'!B63</f>
        <v>8998</v>
      </c>
      <c r="R62" s="254"/>
      <c r="S62" s="255">
        <f>'Ｈ１８（2006）'!D63</f>
        <v>0</v>
      </c>
      <c r="T62" s="256">
        <f>'Ｈ１８（2006）'!F63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8998</v>
      </c>
      <c r="B63" s="574">
        <v>8998</v>
      </c>
      <c r="C63" s="574">
        <v>0</v>
      </c>
      <c r="D63" s="574">
        <v>0</v>
      </c>
      <c r="E63" s="574">
        <v>0</v>
      </c>
      <c r="F63" s="574">
        <v>0</v>
      </c>
      <c r="G63" s="1230"/>
      <c r="H63" s="574"/>
      <c r="I63" s="574"/>
      <c r="K63" s="194"/>
      <c r="L63" s="195"/>
      <c r="M63" s="196" t="s">
        <v>11</v>
      </c>
      <c r="N63" s="197"/>
      <c r="O63" s="198" t="s">
        <v>12</v>
      </c>
      <c r="P63" s="199">
        <f>'Ｈ１８（2006）'!A64</f>
        <v>0</v>
      </c>
      <c r="Q63" s="200">
        <f>'Ｈ１８（2006）'!B64</f>
        <v>0</v>
      </c>
      <c r="R63" s="220"/>
      <c r="S63" s="262">
        <f>'Ｈ１８（2006）'!D64</f>
        <v>0</v>
      </c>
      <c r="T63" s="263">
        <f>'Ｈ１８（2006）'!F64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8998</v>
      </c>
      <c r="Q64" s="209">
        <f>Q62-Q63</f>
        <v>8998</v>
      </c>
      <c r="R64" s="209"/>
      <c r="S64" s="269">
        <f>S62-S63</f>
        <v>0</v>
      </c>
      <c r="T64" s="270">
        <f>T62-T63</f>
        <v>0</v>
      </c>
      <c r="U64" s="264"/>
      <c r="V64" s="195"/>
      <c r="W64" s="196" t="s">
        <v>13</v>
      </c>
      <c r="X64" s="167"/>
      <c r="Y64" s="207" t="s">
        <v>9</v>
      </c>
      <c r="Z64" s="271">
        <f>'Ｈ１８（2006）'!A117</f>
        <v>0</v>
      </c>
      <c r="AA64" s="272">
        <f>'Ｈ１８（2006）'!B117</f>
        <v>0</v>
      </c>
      <c r="AB64" s="273"/>
      <c r="AC64" s="274">
        <f>'Ｈ１８（2006）'!E117</f>
        <v>0</v>
      </c>
      <c r="AD64" s="264"/>
      <c r="AE64" s="195"/>
      <c r="AF64" s="196" t="s">
        <v>13</v>
      </c>
      <c r="AG64" s="167"/>
      <c r="AH64" s="207" t="s">
        <v>406</v>
      </c>
      <c r="AI64" s="271">
        <f>'Ｈ１８（2006）'!A140</f>
        <v>0</v>
      </c>
      <c r="AJ64" s="272">
        <f>'Ｈ１８（2006）'!B140</f>
        <v>0</v>
      </c>
      <c r="AK64" s="275">
        <f>'Ｈ１８（2006）'!C140</f>
        <v>0</v>
      </c>
      <c r="AL64" s="276">
        <f>'Ｈ１８（2006）'!E140</f>
        <v>0</v>
      </c>
    </row>
    <row r="65" spans="1:38" ht="14.45" customHeight="1" x14ac:dyDescent="0.15">
      <c r="A65" s="1230">
        <v>0</v>
      </c>
      <c r="B65" s="574">
        <v>0</v>
      </c>
      <c r="C65" s="574">
        <v>0</v>
      </c>
      <c r="D65" s="574">
        <v>0</v>
      </c>
      <c r="E65" s="574">
        <v>0</v>
      </c>
      <c r="F65" s="574">
        <v>0</v>
      </c>
      <c r="G65" s="1230"/>
      <c r="H65" s="574"/>
      <c r="I65" s="574"/>
      <c r="K65" s="194" t="s">
        <v>4</v>
      </c>
      <c r="L65" s="173" t="s">
        <v>14</v>
      </c>
      <c r="M65" s="170"/>
      <c r="N65" s="170"/>
      <c r="O65" s="211" t="s">
        <v>15</v>
      </c>
      <c r="P65" s="212">
        <f>'Ｈ１８（2006）'!A65</f>
        <v>0</v>
      </c>
      <c r="Q65" s="213">
        <f>'Ｈ１８（2006）'!B65</f>
        <v>0</v>
      </c>
      <c r="R65" s="277"/>
      <c r="S65" s="278">
        <f>'Ｈ１８（2006）'!D65</f>
        <v>0</v>
      </c>
      <c r="T65" s="263">
        <f>'Ｈ１８（2006）'!F65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'Ｈ１８（2006）'!A66</f>
        <v>0</v>
      </c>
      <c r="Q66" s="200">
        <f>'Ｈ１８（2006）'!B66</f>
        <v>0</v>
      </c>
      <c r="R66" s="220"/>
      <c r="S66" s="262">
        <f>'Ｈ１８（2006）'!D66</f>
        <v>0</v>
      </c>
      <c r="T66" s="263">
        <f>'Ｈ１８（2006）'!F66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5018</v>
      </c>
      <c r="B67" s="574">
        <v>5018</v>
      </c>
      <c r="C67" s="574">
        <v>0</v>
      </c>
      <c r="D67" s="574">
        <v>0</v>
      </c>
      <c r="E67" s="574">
        <v>0</v>
      </c>
      <c r="F67" s="574">
        <v>0</v>
      </c>
      <c r="G67" s="1230"/>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'Ｈ１８（2006）'!A118</f>
        <v>0</v>
      </c>
      <c r="AA67" s="272">
        <f>'Ｈ１８（2006）'!B118</f>
        <v>0</v>
      </c>
      <c r="AB67" s="273"/>
      <c r="AC67" s="274">
        <f>'Ｈ１８（2006）'!E118</f>
        <v>0</v>
      </c>
      <c r="AD67" s="264"/>
      <c r="AE67" s="216"/>
      <c r="AF67" s="196" t="s">
        <v>13</v>
      </c>
      <c r="AG67" s="217"/>
      <c r="AH67" s="207" t="s">
        <v>408</v>
      </c>
      <c r="AI67" s="271">
        <f>'Ｈ１８（2006）'!A141</f>
        <v>0</v>
      </c>
      <c r="AJ67" s="272">
        <f>'Ｈ１８（2006）'!B141</f>
        <v>0</v>
      </c>
      <c r="AK67" s="275">
        <f>'Ｈ１８（2006）'!C141</f>
        <v>0</v>
      </c>
      <c r="AL67" s="276">
        <f>'Ｈ１８（2006）'!E141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'Ｈ１８（2006）'!A68</f>
        <v>0</v>
      </c>
      <c r="Q68" s="200">
        <f>'Ｈ１８（2006）'!B68</f>
        <v>0</v>
      </c>
      <c r="R68" s="220"/>
      <c r="S68" s="262">
        <f>'Ｈ１８（2006）'!D68</f>
        <v>0</v>
      </c>
      <c r="T68" s="263">
        <f>'Ｈ１８（2006）'!F68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'Ｈ１８（2006）'!A69</f>
        <v>0</v>
      </c>
      <c r="Q69" s="200">
        <f>'Ｈ１８（2006）'!B69</f>
        <v>0</v>
      </c>
      <c r="R69" s="220"/>
      <c r="S69" s="262">
        <f>'Ｈ１８（2006）'!D69</f>
        <v>0</v>
      </c>
      <c r="T69" s="263">
        <f>'Ｈ１８（2006）'!F69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'Ｈ１８（2006）'!A70</f>
        <v>0</v>
      </c>
      <c r="Q70" s="200">
        <f>'Ｈ１８（2006）'!B70</f>
        <v>0</v>
      </c>
      <c r="R70" s="220"/>
      <c r="S70" s="262">
        <f>'Ｈ１８（2006）'!D70</f>
        <v>0</v>
      </c>
      <c r="T70" s="263">
        <f>'Ｈ１８（2006）'!F70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5018</v>
      </c>
      <c r="B71" s="574">
        <v>5018</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0</v>
      </c>
      <c r="B72" s="574">
        <v>0</v>
      </c>
      <c r="C72" s="574">
        <v>0</v>
      </c>
      <c r="D72" s="574">
        <v>0</v>
      </c>
      <c r="E72" s="574">
        <v>0</v>
      </c>
      <c r="F72" s="574">
        <v>0</v>
      </c>
      <c r="G72" s="1230"/>
      <c r="H72" s="574"/>
      <c r="I72" s="574"/>
      <c r="K72" s="194"/>
      <c r="L72" s="176"/>
      <c r="M72" s="196" t="s">
        <v>95</v>
      </c>
      <c r="N72" s="197"/>
      <c r="O72" s="198" t="s">
        <v>98</v>
      </c>
      <c r="P72" s="199">
        <f>'Ｈ１８（2006）'!A71</f>
        <v>5018</v>
      </c>
      <c r="Q72" s="200">
        <f>'Ｈ１８（2006）'!B71</f>
        <v>5018</v>
      </c>
      <c r="R72" s="220"/>
      <c r="S72" s="262">
        <f>'Ｈ１８（2006）'!D71</f>
        <v>0</v>
      </c>
      <c r="T72" s="263">
        <f>'Ｈ１８（2006）'!F71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'Ｈ１８（2006）'!A72</f>
        <v>0</v>
      </c>
      <c r="Q73" s="200">
        <f>'Ｈ１８（2006）'!B72</f>
        <v>0</v>
      </c>
      <c r="R73" s="220"/>
      <c r="S73" s="262">
        <f>'Ｈ１８（2006）'!D72</f>
        <v>0</v>
      </c>
      <c r="T73" s="263">
        <f>'Ｈ１８（2006）'!F72</f>
        <v>0</v>
      </c>
      <c r="U73" s="264"/>
      <c r="V73" s="216"/>
      <c r="W73" s="196" t="s">
        <v>13</v>
      </c>
      <c r="X73" s="197"/>
      <c r="Y73" s="211" t="s">
        <v>15</v>
      </c>
      <c r="Z73" s="271">
        <f>'Ｈ１８（2006）'!A119</f>
        <v>0</v>
      </c>
      <c r="AA73" s="272">
        <f>'Ｈ１８（2006）'!B119</f>
        <v>0</v>
      </c>
      <c r="AB73" s="273"/>
      <c r="AC73" s="274">
        <f>'Ｈ１８（2006）'!E119</f>
        <v>0</v>
      </c>
      <c r="AD73" s="264"/>
      <c r="AE73" s="216"/>
      <c r="AF73" s="196" t="s">
        <v>13</v>
      </c>
      <c r="AG73" s="197"/>
      <c r="AH73" s="211" t="s">
        <v>409</v>
      </c>
      <c r="AI73" s="271">
        <f>'Ｈ１８（2006）'!A142</f>
        <v>0</v>
      </c>
      <c r="AJ73" s="272">
        <f>'Ｈ１８（2006）'!B142</f>
        <v>0</v>
      </c>
      <c r="AK73" s="275">
        <f>'Ｈ１８（2006）'!C142</f>
        <v>0</v>
      </c>
      <c r="AL73" s="276">
        <f>'Ｈ１８（2006）'!E142</f>
        <v>0</v>
      </c>
    </row>
    <row r="74" spans="1:38" ht="14.45" customHeight="1" x14ac:dyDescent="0.15">
      <c r="A74" s="1230">
        <v>30122</v>
      </c>
      <c r="B74" s="574">
        <v>30122</v>
      </c>
      <c r="C74" s="574">
        <v>0</v>
      </c>
      <c r="D74" s="574">
        <v>0</v>
      </c>
      <c r="E74" s="574">
        <v>0</v>
      </c>
      <c r="F74" s="574">
        <v>27800</v>
      </c>
      <c r="G74" s="1230"/>
      <c r="H74" s="574"/>
      <c r="I74" s="574"/>
      <c r="K74" s="194"/>
      <c r="L74" s="196" t="s">
        <v>19</v>
      </c>
      <c r="M74" s="197"/>
      <c r="N74" s="197"/>
      <c r="O74" s="198" t="s">
        <v>20</v>
      </c>
      <c r="P74" s="199">
        <f>'Ｈ１８（2006）'!A73</f>
        <v>0</v>
      </c>
      <c r="Q74" s="200">
        <f>'Ｈ１８（2006）'!B73</f>
        <v>0</v>
      </c>
      <c r="R74" s="220"/>
      <c r="S74" s="262">
        <f>'Ｈ１８（2006）'!D73</f>
        <v>0</v>
      </c>
      <c r="T74" s="263">
        <f>'Ｈ１８（2006）'!F73</f>
        <v>0</v>
      </c>
      <c r="U74" s="264"/>
      <c r="V74" s="196" t="s">
        <v>19</v>
      </c>
      <c r="W74" s="197"/>
      <c r="X74" s="197"/>
      <c r="Y74" s="211" t="s">
        <v>142</v>
      </c>
      <c r="Z74" s="294">
        <f>'Ｈ１８（2006）'!A120</f>
        <v>0</v>
      </c>
      <c r="AA74" s="272">
        <f>'Ｈ１８（2006）'!B120</f>
        <v>0</v>
      </c>
      <c r="AB74" s="295"/>
      <c r="AC74" s="274">
        <f>'Ｈ１８（2006）'!E120</f>
        <v>0</v>
      </c>
      <c r="AD74" s="264"/>
      <c r="AE74" s="196" t="s">
        <v>19</v>
      </c>
      <c r="AF74" s="197"/>
      <c r="AG74" s="197"/>
      <c r="AH74" s="211" t="s">
        <v>410</v>
      </c>
      <c r="AI74" s="294">
        <f>'Ｈ１８（2006）'!A143</f>
        <v>0</v>
      </c>
      <c r="AJ74" s="272">
        <f>'Ｈ１８（2006）'!B143</f>
        <v>0</v>
      </c>
      <c r="AK74" s="296">
        <f>'Ｈ１８（2006）'!C143</f>
        <v>0</v>
      </c>
      <c r="AL74" s="276">
        <f>'Ｈ１８（2006）'!E143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'Ｈ１８（2006）'!A75</f>
        <v>0</v>
      </c>
      <c r="Q75" s="200">
        <f>'Ｈ１８（2006）'!B75</f>
        <v>0</v>
      </c>
      <c r="R75" s="220"/>
      <c r="S75" s="262">
        <f>'Ｈ１８（2006）'!D75</f>
        <v>0</v>
      </c>
      <c r="T75" s="263">
        <f>'Ｈ１８（2006）'!F75</f>
        <v>0</v>
      </c>
      <c r="U75" s="264" t="s">
        <v>411</v>
      </c>
      <c r="V75" s="195"/>
      <c r="W75" s="196" t="s">
        <v>412</v>
      </c>
      <c r="X75" s="197"/>
      <c r="Y75" s="211" t="s">
        <v>413</v>
      </c>
      <c r="Z75" s="294">
        <f>'Ｈ１８（2006）'!A121</f>
        <v>191560</v>
      </c>
      <c r="AA75" s="272">
        <f>'Ｈ１８（2006）'!B121</f>
        <v>0</v>
      </c>
      <c r="AB75" s="295"/>
      <c r="AC75" s="274">
        <f>'Ｈ１８（2006）'!E121</f>
        <v>36400</v>
      </c>
      <c r="AD75" s="264" t="s">
        <v>414</v>
      </c>
      <c r="AE75" s="195"/>
      <c r="AF75" s="196" t="s">
        <v>412</v>
      </c>
      <c r="AG75" s="197"/>
      <c r="AH75" s="211" t="s">
        <v>415</v>
      </c>
      <c r="AI75" s="294">
        <f>'Ｈ１８（2006）'!A144</f>
        <v>0</v>
      </c>
      <c r="AJ75" s="272">
        <f>'Ｈ１８（2006）'!B144</f>
        <v>0</v>
      </c>
      <c r="AK75" s="296">
        <f>'Ｈ１８（2006）'!C144</f>
        <v>0</v>
      </c>
      <c r="AL75" s="276">
        <f>'Ｈ１８（2006）'!E144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'Ｈ１８（2006）'!A76</f>
        <v>0</v>
      </c>
      <c r="Q76" s="200">
        <f>'Ｈ１８（2006）'!B76</f>
        <v>0</v>
      </c>
      <c r="R76" s="220"/>
      <c r="S76" s="262">
        <f>'Ｈ１８（2006）'!D76</f>
        <v>0</v>
      </c>
      <c r="T76" s="263">
        <f>'Ｈ１８（2006）'!F76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'Ｈ１８（2006）'!A77</f>
        <v>0</v>
      </c>
      <c r="Q77" s="200">
        <f>'Ｈ１８（2006）'!B77</f>
        <v>0</v>
      </c>
      <c r="R77" s="220"/>
      <c r="S77" s="262">
        <f>'Ｈ１８（2006）'!D77</f>
        <v>0</v>
      </c>
      <c r="T77" s="263">
        <f>'Ｈ１８（2006）'!F77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'Ｈ１８（2006）'!A78</f>
        <v>0</v>
      </c>
      <c r="Q78" s="200">
        <f>'Ｈ１８（2006）'!B78</f>
        <v>0</v>
      </c>
      <c r="R78" s="220"/>
      <c r="S78" s="262">
        <f>'Ｈ１８（2006）'!D78</f>
        <v>0</v>
      </c>
      <c r="T78" s="263">
        <f>'Ｈ１８（2006）'!F78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'Ｈ１８（2006）'!A79</f>
        <v>0</v>
      </c>
      <c r="Q79" s="200">
        <f>'Ｈ１８（2006）'!B79</f>
        <v>0</v>
      </c>
      <c r="R79" s="220"/>
      <c r="S79" s="262">
        <f>'Ｈ１８（2006）'!D79</f>
        <v>0</v>
      </c>
      <c r="T79" s="263">
        <f>'Ｈ１８（2006）'!F79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30122</v>
      </c>
      <c r="B80" s="574">
        <v>30122</v>
      </c>
      <c r="C80" s="574">
        <v>0</v>
      </c>
      <c r="D80" s="574">
        <v>0</v>
      </c>
      <c r="E80" s="574">
        <v>0</v>
      </c>
      <c r="F80" s="574">
        <v>27800</v>
      </c>
      <c r="G80" s="1230"/>
      <c r="H80" s="574"/>
      <c r="I80" s="574"/>
      <c r="K80" s="194"/>
      <c r="L80" s="195" t="s">
        <v>38</v>
      </c>
      <c r="M80" s="196" t="s">
        <v>149</v>
      </c>
      <c r="N80" s="197"/>
      <c r="O80" s="198" t="s">
        <v>40</v>
      </c>
      <c r="P80" s="199">
        <f>'Ｈ１８（2006）'!A80</f>
        <v>30122</v>
      </c>
      <c r="Q80" s="200">
        <f>'Ｈ１８（2006）'!B80</f>
        <v>30122</v>
      </c>
      <c r="R80" s="220"/>
      <c r="S80" s="262">
        <f>'Ｈ１８（2006）'!D80</f>
        <v>0</v>
      </c>
      <c r="T80" s="263">
        <f>'Ｈ１８（2006）'!F80</f>
        <v>27800</v>
      </c>
      <c r="U80" s="264"/>
      <c r="V80" s="195" t="s">
        <v>38</v>
      </c>
      <c r="W80" s="196" t="s">
        <v>149</v>
      </c>
      <c r="X80" s="197"/>
      <c r="Y80" s="198" t="s">
        <v>420</v>
      </c>
      <c r="Z80" s="271">
        <f>'Ｈ１８（2006）'!A122</f>
        <v>114520</v>
      </c>
      <c r="AA80" s="272">
        <f>'Ｈ１８（2006）'!B122</f>
        <v>0</v>
      </c>
      <c r="AB80" s="273"/>
      <c r="AC80" s="274">
        <f>'Ｈ１８（2006）'!E122</f>
        <v>0</v>
      </c>
      <c r="AD80" s="264" t="s">
        <v>421</v>
      </c>
      <c r="AE80" s="195" t="s">
        <v>38</v>
      </c>
      <c r="AF80" s="196" t="s">
        <v>149</v>
      </c>
      <c r="AG80" s="197"/>
      <c r="AH80" s="198" t="s">
        <v>422</v>
      </c>
      <c r="AI80" s="271">
        <f>'Ｈ１８（2006）'!A145</f>
        <v>0</v>
      </c>
      <c r="AJ80" s="272">
        <f>'Ｈ１８（2006）'!B145</f>
        <v>0</v>
      </c>
      <c r="AK80" s="275">
        <f>'Ｈ１８（2006）'!C145</f>
        <v>0</v>
      </c>
      <c r="AL80" s="276">
        <f>'Ｈ１８（2006）'!E145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'Ｈ１８（2006）'!A81</f>
        <v>0</v>
      </c>
      <c r="Q81" s="200">
        <f>'Ｈ１８（2006）'!B81</f>
        <v>0</v>
      </c>
      <c r="R81" s="220"/>
      <c r="S81" s="262">
        <f>'Ｈ１８（2006）'!D81</f>
        <v>0</v>
      </c>
      <c r="T81" s="263">
        <f>'Ｈ１８（2006）'!F81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'Ｈ１８（2006）'!A82</f>
        <v>0</v>
      </c>
      <c r="Q82" s="200">
        <f>'Ｈ１８（2006）'!B82</f>
        <v>0</v>
      </c>
      <c r="R82" s="220"/>
      <c r="S82" s="262">
        <f>'Ｈ１８（2006）'!D82</f>
        <v>0</v>
      </c>
      <c r="T82" s="263">
        <f>'Ｈ１８（2006）'!F82</f>
        <v>0</v>
      </c>
      <c r="U82" s="264"/>
      <c r="V82" s="216"/>
      <c r="W82" s="196" t="s">
        <v>13</v>
      </c>
      <c r="X82" s="197"/>
      <c r="Y82" s="198"/>
      <c r="Z82" s="305">
        <f>Z75-Z80</f>
        <v>77040</v>
      </c>
      <c r="AA82" s="306">
        <f>AA75-AA80</f>
        <v>0</v>
      </c>
      <c r="AB82" s="273"/>
      <c r="AC82" s="274">
        <f>AC75-AC80</f>
        <v>36400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'Ｈ１８（2006）'!A83</f>
        <v>0</v>
      </c>
      <c r="Q83" s="200">
        <f>'Ｈ１８（2006）'!B83</f>
        <v>0</v>
      </c>
      <c r="R83" s="220"/>
      <c r="S83" s="262">
        <f>'Ｈ１８（2006）'!D83</f>
        <v>0</v>
      </c>
      <c r="T83" s="263">
        <f>'Ｈ１８（2006）'!F83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'Ｈ１８（2006）'!A84</f>
        <v>0</v>
      </c>
      <c r="Q84" s="200">
        <f>'Ｈ１８（2006）'!B84</f>
        <v>0</v>
      </c>
      <c r="R84" s="220"/>
      <c r="S84" s="262">
        <f>'Ｈ１８（2006）'!D84</f>
        <v>0</v>
      </c>
      <c r="T84" s="263">
        <f>'Ｈ１８（2006）'!F84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'Ｈ１８（2006）'!A85</f>
        <v>0</v>
      </c>
      <c r="Q85" s="200">
        <f>'Ｈ１８（2006）'!B85</f>
        <v>0</v>
      </c>
      <c r="R85" s="220"/>
      <c r="S85" s="262">
        <f>'Ｈ１８（2006）'!D85</f>
        <v>0</v>
      </c>
      <c r="T85" s="263">
        <f>'Ｈ１８（2006）'!F85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26446</v>
      </c>
      <c r="B86" s="574">
        <v>26446</v>
      </c>
      <c r="C86" s="574">
        <v>0</v>
      </c>
      <c r="D86" s="574">
        <v>0</v>
      </c>
      <c r="E86" s="574">
        <v>0</v>
      </c>
      <c r="F86" s="574">
        <v>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'Ｈ１８（2006）'!A123</f>
        <v>0</v>
      </c>
      <c r="AA86" s="272">
        <f>'Ｈ１８（2006）'!B123</f>
        <v>0</v>
      </c>
      <c r="AB86" s="273"/>
      <c r="AC86" s="274">
        <f>'Ｈ１８（2006）'!E123</f>
        <v>0</v>
      </c>
      <c r="AD86" s="264" t="s">
        <v>430</v>
      </c>
      <c r="AE86" s="195"/>
      <c r="AF86" s="196" t="s">
        <v>13</v>
      </c>
      <c r="AG86" s="197"/>
      <c r="AH86" s="198" t="s">
        <v>684</v>
      </c>
      <c r="AI86" s="271">
        <f>'Ｈ１８（2006）'!A146</f>
        <v>0</v>
      </c>
      <c r="AJ86" s="272">
        <f>'Ｈ１８（2006）'!B146</f>
        <v>0</v>
      </c>
      <c r="AK86" s="275">
        <f>'Ｈ１８（2006）'!C146</f>
        <v>0</v>
      </c>
      <c r="AL86" s="276">
        <f>'Ｈ１８（2006）'!E146</f>
        <v>0</v>
      </c>
    </row>
    <row r="87" spans="1:38" ht="14.45" customHeight="1" x14ac:dyDescent="0.15">
      <c r="A87" s="1230">
        <v>0</v>
      </c>
      <c r="B87" s="574">
        <v>0</v>
      </c>
      <c r="C87" s="574">
        <v>0</v>
      </c>
      <c r="D87" s="574">
        <v>0</v>
      </c>
      <c r="E87" s="574">
        <v>0</v>
      </c>
      <c r="F87" s="574">
        <v>0</v>
      </c>
      <c r="G87" s="1230"/>
      <c r="H87" s="574"/>
      <c r="I87" s="574"/>
      <c r="K87" s="194"/>
      <c r="L87" s="173"/>
      <c r="M87" s="196" t="s">
        <v>47</v>
      </c>
      <c r="N87" s="197"/>
      <c r="O87" s="198" t="s">
        <v>48</v>
      </c>
      <c r="P87" s="199">
        <f>'Ｈ１８（2006）'!A87</f>
        <v>0</v>
      </c>
      <c r="Q87" s="200">
        <f>'Ｈ１８（2006）'!B87</f>
        <v>0</v>
      </c>
      <c r="R87" s="220"/>
      <c r="S87" s="262">
        <f>'Ｈ１８（2006）'!D87</f>
        <v>0</v>
      </c>
      <c r="T87" s="263">
        <f>'Ｈ１８（2006）'!F87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22184</v>
      </c>
      <c r="B88" s="574">
        <v>22184</v>
      </c>
      <c r="C88" s="574">
        <v>0</v>
      </c>
      <c r="D88" s="574">
        <v>0</v>
      </c>
      <c r="E88" s="574">
        <v>0</v>
      </c>
      <c r="F88" s="574">
        <v>0</v>
      </c>
      <c r="G88" s="1230"/>
      <c r="H88" s="574"/>
      <c r="I88" s="574"/>
      <c r="K88" s="194"/>
      <c r="L88" s="195"/>
      <c r="M88" s="196" t="s">
        <v>50</v>
      </c>
      <c r="N88" s="197"/>
      <c r="O88" s="198" t="s">
        <v>51</v>
      </c>
      <c r="P88" s="199">
        <f>'Ｈ１８（2006）'!A88</f>
        <v>22184</v>
      </c>
      <c r="Q88" s="200">
        <f>'Ｈ１８（2006）'!B88</f>
        <v>22184</v>
      </c>
      <c r="R88" s="220"/>
      <c r="S88" s="262">
        <f>'Ｈ１８（2006）'!D88</f>
        <v>0</v>
      </c>
      <c r="T88" s="263">
        <f>'Ｈ１８（2006）'!F88</f>
        <v>0</v>
      </c>
      <c r="U88" s="264"/>
      <c r="V88" s="195"/>
      <c r="W88" s="196" t="s">
        <v>433</v>
      </c>
      <c r="X88" s="197"/>
      <c r="Y88" s="198" t="s">
        <v>685</v>
      </c>
      <c r="Z88" s="271">
        <f>'Ｈ１８（2006）'!A125</f>
        <v>0</v>
      </c>
      <c r="AA88" s="272">
        <f>'Ｈ１８（2006）'!B125</f>
        <v>0</v>
      </c>
      <c r="AB88" s="273"/>
      <c r="AC88" s="274">
        <f>'Ｈ１８（2006）'!E125</f>
        <v>0</v>
      </c>
      <c r="AD88" s="264"/>
      <c r="AE88" s="195"/>
      <c r="AF88" s="196" t="s">
        <v>433</v>
      </c>
      <c r="AG88" s="197"/>
      <c r="AH88" s="198" t="s">
        <v>686</v>
      </c>
      <c r="AI88" s="271">
        <f>'Ｈ１８（2006）'!A148</f>
        <v>0</v>
      </c>
      <c r="AJ88" s="272">
        <f>'Ｈ１８（2006）'!B148</f>
        <v>0</v>
      </c>
      <c r="AK88" s="275">
        <f>'Ｈ１８（2006）'!C148</f>
        <v>0</v>
      </c>
      <c r="AL88" s="276">
        <f>'Ｈ１８（2006）'!E148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'Ｈ１８（2006）'!A89</f>
        <v>0</v>
      </c>
      <c r="Q89" s="200">
        <f>'Ｈ１８（2006）'!B89</f>
        <v>0</v>
      </c>
      <c r="R89" s="220"/>
      <c r="S89" s="262">
        <f>'Ｈ１８（2006）'!D89</f>
        <v>0</v>
      </c>
      <c r="T89" s="263">
        <f>'Ｈ１８（2006）'!F89</f>
        <v>0</v>
      </c>
      <c r="U89" s="264"/>
      <c r="V89" s="195"/>
      <c r="W89" s="196" t="s">
        <v>436</v>
      </c>
      <c r="X89" s="197"/>
      <c r="Y89" s="198" t="s">
        <v>687</v>
      </c>
      <c r="Z89" s="271">
        <f>'Ｈ１８（2006）'!A126</f>
        <v>0</v>
      </c>
      <c r="AA89" s="272">
        <f>'Ｈ１８（2006）'!B126</f>
        <v>0</v>
      </c>
      <c r="AB89" s="273"/>
      <c r="AC89" s="274">
        <f>'Ｈ１８（2006）'!E126</f>
        <v>0</v>
      </c>
      <c r="AD89" s="264"/>
      <c r="AE89" s="195"/>
      <c r="AF89" s="196" t="s">
        <v>436</v>
      </c>
      <c r="AG89" s="197"/>
      <c r="AH89" s="198" t="s">
        <v>688</v>
      </c>
      <c r="AI89" s="271">
        <f>'Ｈ１８（2006）'!A149</f>
        <v>0</v>
      </c>
      <c r="AJ89" s="272">
        <f>'Ｈ１８（2006）'!B149</f>
        <v>0</v>
      </c>
      <c r="AK89" s="275">
        <f>'Ｈ１８（2006）'!C149</f>
        <v>0</v>
      </c>
      <c r="AL89" s="276">
        <f>'Ｈ１８（2006）'!E149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'Ｈ１８（2006）'!A90</f>
        <v>0</v>
      </c>
      <c r="Q90" s="200">
        <f>'Ｈ１８（2006）'!B90</f>
        <v>0</v>
      </c>
      <c r="R90" s="220"/>
      <c r="S90" s="262">
        <f>'Ｈ１８（2006）'!D90</f>
        <v>0</v>
      </c>
      <c r="T90" s="263">
        <f>'Ｈ１８（2006）'!F90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'Ｈ１８（2006）'!A91</f>
        <v>0</v>
      </c>
      <c r="Q91" s="200">
        <f>'Ｈ１８（2006）'!B91</f>
        <v>0</v>
      </c>
      <c r="R91" s="220"/>
      <c r="S91" s="262">
        <f>'Ｈ１８（2006）'!D91</f>
        <v>0</v>
      </c>
      <c r="T91" s="263">
        <f>'Ｈ１８（2006）'!F91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'Ｈ１８（2006）'!A92</f>
        <v>0</v>
      </c>
      <c r="Q92" s="200">
        <f>'Ｈ１８（2006）'!B92</f>
        <v>0</v>
      </c>
      <c r="R92" s="220"/>
      <c r="S92" s="262">
        <f>'Ｈ１８（2006）'!D92</f>
        <v>0</v>
      </c>
      <c r="T92" s="263">
        <f>'Ｈ１８（2006）'!F92</f>
        <v>0</v>
      </c>
      <c r="U92" s="264"/>
      <c r="V92" s="195"/>
      <c r="W92" s="196" t="s">
        <v>57</v>
      </c>
      <c r="X92" s="197"/>
      <c r="Y92" s="198" t="s">
        <v>689</v>
      </c>
      <c r="Z92" s="271">
        <f>'Ｈ１８（2006）'!A127</f>
        <v>0</v>
      </c>
      <c r="AA92" s="272">
        <f>'Ｈ１８（2006）'!B127</f>
        <v>0</v>
      </c>
      <c r="AB92" s="273"/>
      <c r="AC92" s="274">
        <f>'Ｈ１８（2006）'!E127</f>
        <v>0</v>
      </c>
      <c r="AD92" s="264"/>
      <c r="AE92" s="195"/>
      <c r="AF92" s="196" t="s">
        <v>57</v>
      </c>
      <c r="AG92" s="197"/>
      <c r="AH92" s="198" t="s">
        <v>690</v>
      </c>
      <c r="AI92" s="271">
        <f>'Ｈ１８（2006）'!A150</f>
        <v>0</v>
      </c>
      <c r="AJ92" s="272">
        <f>'Ｈ１８（2006）'!B150</f>
        <v>0</v>
      </c>
      <c r="AK92" s="275">
        <f>'Ｈ１８（2006）'!C150</f>
        <v>0</v>
      </c>
      <c r="AL92" s="276">
        <f>'Ｈ１８（2006）'!E150</f>
        <v>0</v>
      </c>
    </row>
    <row r="93" spans="1:38" ht="14.45" customHeight="1" x14ac:dyDescent="0.15">
      <c r="A93" s="1230">
        <v>4262</v>
      </c>
      <c r="B93" s="574">
        <v>4262</v>
      </c>
      <c r="C93" s="574">
        <v>0</v>
      </c>
      <c r="D93" s="574">
        <v>0</v>
      </c>
      <c r="E93" s="574">
        <v>0</v>
      </c>
      <c r="F93" s="574">
        <v>0</v>
      </c>
      <c r="G93" s="1230"/>
      <c r="H93" s="574"/>
      <c r="I93" s="574"/>
      <c r="K93" s="194"/>
      <c r="L93" s="195"/>
      <c r="M93" s="173" t="s">
        <v>60</v>
      </c>
      <c r="N93" s="197"/>
      <c r="O93" s="198" t="s">
        <v>61</v>
      </c>
      <c r="P93" s="199">
        <f>'Ｈ１８（2006）'!A93</f>
        <v>4262</v>
      </c>
      <c r="Q93" s="200">
        <f>'Ｈ１８（2006）'!B93</f>
        <v>4262</v>
      </c>
      <c r="R93" s="220"/>
      <c r="S93" s="262">
        <f>'Ｈ１８（2006）'!D93</f>
        <v>0</v>
      </c>
      <c r="T93" s="263">
        <f>'Ｈ１８（2006）'!F93</f>
        <v>0</v>
      </c>
      <c r="U93" s="264" t="s">
        <v>441</v>
      </c>
      <c r="V93" s="195"/>
      <c r="W93" s="173" t="s">
        <v>60</v>
      </c>
      <c r="X93" s="197"/>
      <c r="Y93" s="198" t="s">
        <v>691</v>
      </c>
      <c r="Z93" s="271">
        <f>'Ｈ１８（2006）'!A128</f>
        <v>0</v>
      </c>
      <c r="AA93" s="272">
        <f>'Ｈ１８（2006）'!B128</f>
        <v>0</v>
      </c>
      <c r="AB93" s="273"/>
      <c r="AC93" s="274">
        <f>'Ｈ１８（2006）'!E128</f>
        <v>0</v>
      </c>
      <c r="AD93" s="264"/>
      <c r="AE93" s="195"/>
      <c r="AF93" s="173" t="s">
        <v>60</v>
      </c>
      <c r="AG93" s="197"/>
      <c r="AH93" s="198" t="s">
        <v>692</v>
      </c>
      <c r="AI93" s="271">
        <f>'Ｈ１８（2006）'!A151</f>
        <v>0</v>
      </c>
      <c r="AJ93" s="272">
        <f>'Ｈ１８（2006）'!B151</f>
        <v>0</v>
      </c>
      <c r="AK93" s="275">
        <f>'Ｈ１８（2006）'!C151</f>
        <v>0</v>
      </c>
      <c r="AL93" s="276">
        <f>'Ｈ１８（2006）'!E151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'Ｈ１８（2006）'!A94</f>
        <v>0</v>
      </c>
      <c r="Q94" s="200">
        <f>'Ｈ１８（2006）'!B94</f>
        <v>0</v>
      </c>
      <c r="R94" s="220"/>
      <c r="S94" s="262">
        <f>'Ｈ１８（2006）'!D94</f>
        <v>0</v>
      </c>
      <c r="T94" s="263">
        <f>'Ｈ１８（2006）'!F94</f>
        <v>0</v>
      </c>
      <c r="U94" s="264"/>
      <c r="V94" s="195" t="s">
        <v>59</v>
      </c>
      <c r="W94" s="195"/>
      <c r="X94" s="196" t="s">
        <v>62</v>
      </c>
      <c r="Y94" s="198" t="s">
        <v>693</v>
      </c>
      <c r="Z94" s="271">
        <f>'Ｈ１８（2006）'!A129</f>
        <v>0</v>
      </c>
      <c r="AA94" s="272">
        <f>'Ｈ１８（2006）'!B129</f>
        <v>0</v>
      </c>
      <c r="AB94" s="273"/>
      <c r="AC94" s="274">
        <f>'Ｈ１８（2006）'!E129</f>
        <v>0</v>
      </c>
      <c r="AD94" s="264"/>
      <c r="AE94" s="195" t="s">
        <v>59</v>
      </c>
      <c r="AF94" s="195"/>
      <c r="AG94" s="196" t="s">
        <v>62</v>
      </c>
      <c r="AH94" s="198" t="s">
        <v>694</v>
      </c>
      <c r="AI94" s="271">
        <f>'Ｈ１８（2006）'!A152</f>
        <v>0</v>
      </c>
      <c r="AJ94" s="272">
        <f>'Ｈ１８（2006）'!B152</f>
        <v>0</v>
      </c>
      <c r="AK94" s="275">
        <f>'Ｈ１８（2006）'!C152</f>
        <v>0</v>
      </c>
      <c r="AL94" s="276">
        <f>'Ｈ１８（2006）'!E152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'Ｈ１８（2006）'!A95</f>
        <v>0</v>
      </c>
      <c r="Q95" s="200">
        <f>'Ｈ１８（2006）'!B95</f>
        <v>0</v>
      </c>
      <c r="R95" s="220"/>
      <c r="S95" s="262">
        <f>'Ｈ１８（2006）'!D95</f>
        <v>0</v>
      </c>
      <c r="T95" s="263">
        <f>'Ｈ１８（2006）'!F95</f>
        <v>0</v>
      </c>
      <c r="U95" s="264"/>
      <c r="V95" s="195"/>
      <c r="W95" s="195"/>
      <c r="X95" s="196" t="s">
        <v>64</v>
      </c>
      <c r="Y95" s="198" t="s">
        <v>695</v>
      </c>
      <c r="Z95" s="271">
        <f>'Ｈ１８（2006）'!A130</f>
        <v>0</v>
      </c>
      <c r="AA95" s="272">
        <f>'Ｈ１８（2006）'!B130</f>
        <v>0</v>
      </c>
      <c r="AB95" s="273"/>
      <c r="AC95" s="274">
        <f>'Ｈ１８（2006）'!E130</f>
        <v>0</v>
      </c>
      <c r="AD95" s="264"/>
      <c r="AE95" s="195"/>
      <c r="AF95" s="195"/>
      <c r="AG95" s="196" t="s">
        <v>64</v>
      </c>
      <c r="AH95" s="198" t="s">
        <v>696</v>
      </c>
      <c r="AI95" s="271">
        <f>'Ｈ１８（2006）'!A153</f>
        <v>0</v>
      </c>
      <c r="AJ95" s="272">
        <f>'Ｈ１８（2006）'!B153</f>
        <v>0</v>
      </c>
      <c r="AK95" s="275">
        <f>'Ｈ１８（2006）'!C153</f>
        <v>0</v>
      </c>
      <c r="AL95" s="276">
        <f>'Ｈ１８（2006）'!E153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'Ｈ１８（2006）'!A96</f>
        <v>0</v>
      </c>
      <c r="Q96" s="200">
        <f>'Ｈ１８（2006）'!B96</f>
        <v>0</v>
      </c>
      <c r="R96" s="220"/>
      <c r="S96" s="262">
        <f>'Ｈ１８（2006）'!D96</f>
        <v>0</v>
      </c>
      <c r="T96" s="263">
        <f>'Ｈ１８（2006）'!F96</f>
        <v>0</v>
      </c>
      <c r="U96" s="264"/>
      <c r="V96" s="195"/>
      <c r="W96" s="195"/>
      <c r="X96" s="196" t="s">
        <v>66</v>
      </c>
      <c r="Y96" s="198" t="s">
        <v>697</v>
      </c>
      <c r="Z96" s="271">
        <f>'Ｈ１８（2006）'!A131</f>
        <v>0</v>
      </c>
      <c r="AA96" s="272">
        <f>'Ｈ１８（2006）'!B131</f>
        <v>0</v>
      </c>
      <c r="AB96" s="273"/>
      <c r="AC96" s="274">
        <f>'Ｈ１８（2006）'!E131</f>
        <v>0</v>
      </c>
      <c r="AD96" s="264"/>
      <c r="AE96" s="195"/>
      <c r="AF96" s="195"/>
      <c r="AG96" s="196" t="s">
        <v>66</v>
      </c>
      <c r="AH96" s="198" t="s">
        <v>698</v>
      </c>
      <c r="AI96" s="271">
        <f>'Ｈ１８（2006）'!A154</f>
        <v>0</v>
      </c>
      <c r="AJ96" s="272">
        <f>'Ｈ１８（2006）'!B154</f>
        <v>0</v>
      </c>
      <c r="AK96" s="275">
        <f>'Ｈ１８（2006）'!C154</f>
        <v>0</v>
      </c>
      <c r="AL96" s="276">
        <f>'Ｈ１８（2006）'!E154</f>
        <v>0</v>
      </c>
    </row>
    <row r="97" spans="1:38" ht="14.45" customHeight="1" x14ac:dyDescent="0.15">
      <c r="A97" s="1230">
        <v>4262</v>
      </c>
      <c r="B97" s="574">
        <v>4262</v>
      </c>
      <c r="C97" s="574">
        <v>0</v>
      </c>
      <c r="D97" s="574">
        <v>0</v>
      </c>
      <c r="E97" s="574">
        <v>0</v>
      </c>
      <c r="F97" s="574">
        <v>0</v>
      </c>
      <c r="G97" s="1230"/>
      <c r="H97" s="574"/>
      <c r="I97" s="574"/>
      <c r="K97" s="194"/>
      <c r="L97" s="195"/>
      <c r="M97" s="195"/>
      <c r="N97" s="196" t="s">
        <v>150</v>
      </c>
      <c r="O97" s="198" t="s">
        <v>69</v>
      </c>
      <c r="P97" s="199">
        <f>'Ｈ１８（2006）'!A97</f>
        <v>4262</v>
      </c>
      <c r="Q97" s="200">
        <f>'Ｈ１８（2006）'!B97</f>
        <v>4262</v>
      </c>
      <c r="R97" s="220"/>
      <c r="S97" s="262">
        <f>'Ｈ１８（2006）'!D97</f>
        <v>0</v>
      </c>
      <c r="T97" s="263">
        <f>'Ｈ１８（2006）'!F97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0</v>
      </c>
      <c r="B98" s="574">
        <v>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'Ｈ１８（2006）'!A132</f>
        <v>0</v>
      </c>
      <c r="AA98" s="272">
        <f>'Ｈ１８（2006）'!B132</f>
        <v>0</v>
      </c>
      <c r="AB98" s="273"/>
      <c r="AC98" s="274">
        <f>'Ｈ１８（2006）'!E132</f>
        <v>0</v>
      </c>
      <c r="AD98" s="264"/>
      <c r="AE98" s="195" t="s">
        <v>41</v>
      </c>
      <c r="AF98" s="216"/>
      <c r="AG98" s="196" t="s">
        <v>13</v>
      </c>
      <c r="AH98" s="198" t="s">
        <v>700</v>
      </c>
      <c r="AI98" s="271">
        <f>'Ｈ１８（2006）'!A155</f>
        <v>0</v>
      </c>
      <c r="AJ98" s="272">
        <f>'Ｈ１８（2006）'!B155</f>
        <v>0</v>
      </c>
      <c r="AK98" s="275">
        <f>'Ｈ１８（2006）'!C155</f>
        <v>0</v>
      </c>
      <c r="AL98" s="276">
        <f>'Ｈ１８（2006）'!E155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'Ｈ１８（2006）'!A98</f>
        <v>0</v>
      </c>
      <c r="Q99" s="200">
        <f>'Ｈ１８（2006）'!B98</f>
        <v>0</v>
      </c>
      <c r="R99" s="220"/>
      <c r="S99" s="262">
        <f>'Ｈ１８（2006）'!D98</f>
        <v>0</v>
      </c>
      <c r="T99" s="263">
        <f>'Ｈ１８（2006）'!F98</f>
        <v>0</v>
      </c>
      <c r="U99" s="310" t="s">
        <v>701</v>
      </c>
      <c r="V99" s="195"/>
      <c r="W99" s="196" t="s">
        <v>70</v>
      </c>
      <c r="X99" s="197"/>
      <c r="Y99" s="198" t="s">
        <v>702</v>
      </c>
      <c r="Z99" s="271">
        <f>'Ｈ１８（2006）'!A133</f>
        <v>0</v>
      </c>
      <c r="AA99" s="272">
        <f>'Ｈ１８（2006）'!B133</f>
        <v>0</v>
      </c>
      <c r="AB99" s="273"/>
      <c r="AC99" s="274">
        <f>'Ｈ１８（2006）'!E133</f>
        <v>0</v>
      </c>
      <c r="AD99" s="310" t="s">
        <v>701</v>
      </c>
      <c r="AE99" s="195"/>
      <c r="AF99" s="196" t="s">
        <v>70</v>
      </c>
      <c r="AG99" s="197"/>
      <c r="AH99" s="198" t="s">
        <v>703</v>
      </c>
      <c r="AI99" s="271">
        <f>'Ｈ１８（2006）'!A156</f>
        <v>0</v>
      </c>
      <c r="AJ99" s="272">
        <f>'Ｈ１８（2006）'!B156</f>
        <v>0</v>
      </c>
      <c r="AK99" s="275">
        <f>'Ｈ１８（2006）'!C156</f>
        <v>0</v>
      </c>
      <c r="AL99" s="276">
        <f>'Ｈ１８（2006）'!E156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'Ｈ１８（2006）'!A99</f>
        <v>0</v>
      </c>
      <c r="Q100" s="200">
        <f>'Ｈ１８（2006）'!B99</f>
        <v>0</v>
      </c>
      <c r="R100" s="220"/>
      <c r="S100" s="262">
        <f>'Ｈ１８（2006）'!D99</f>
        <v>0</v>
      </c>
      <c r="T100" s="263">
        <f>'Ｈ１８（2006）'!F99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'Ｈ１８（2006）'!A100</f>
        <v>0</v>
      </c>
      <c r="Q101" s="200">
        <f>'Ｈ１８（2006）'!B100</f>
        <v>0</v>
      </c>
      <c r="R101" s="220"/>
      <c r="S101" s="262">
        <f>'Ｈ１８（2006）'!D100</f>
        <v>0</v>
      </c>
      <c r="T101" s="263">
        <f>'Ｈ１８（2006）'!F100</f>
        <v>0</v>
      </c>
      <c r="U101" s="264"/>
      <c r="V101" s="216"/>
      <c r="W101" s="196" t="s">
        <v>13</v>
      </c>
      <c r="X101" s="197"/>
      <c r="Y101" s="198" t="s">
        <v>704</v>
      </c>
      <c r="Z101" s="271">
        <f>'Ｈ１８（2006）'!A134</f>
        <v>0</v>
      </c>
      <c r="AA101" s="272">
        <f>'Ｈ１８（2006）'!B134</f>
        <v>0</v>
      </c>
      <c r="AB101" s="273"/>
      <c r="AC101" s="274">
        <f>'Ｈ１８（2006）'!E134</f>
        <v>0</v>
      </c>
      <c r="AD101" s="264"/>
      <c r="AE101" s="216"/>
      <c r="AF101" s="196" t="s">
        <v>13</v>
      </c>
      <c r="AG101" s="197"/>
      <c r="AH101" s="198" t="s">
        <v>705</v>
      </c>
      <c r="AI101" s="271">
        <f>'Ｈ１８（2006）'!A157</f>
        <v>0</v>
      </c>
      <c r="AJ101" s="272">
        <f>'Ｈ１８（2006）'!B157</f>
        <v>0</v>
      </c>
      <c r="AK101" s="275">
        <f>'Ｈ１８（2006）'!C157</f>
        <v>0</v>
      </c>
      <c r="AL101" s="276">
        <f>'Ｈ１８（2006）'!E157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'Ｈ１８（2006）'!A101</f>
        <v>0</v>
      </c>
      <c r="Q102" s="200">
        <f>'Ｈ１８（2006）'!B101</f>
        <v>0</v>
      </c>
      <c r="R102" s="220"/>
      <c r="S102" s="262">
        <f>'Ｈ１８（2006）'!D101</f>
        <v>0</v>
      </c>
      <c r="T102" s="263">
        <f>'Ｈ１８（2006）'!F101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1796</v>
      </c>
      <c r="B103" s="574">
        <v>1796</v>
      </c>
      <c r="C103" s="574">
        <v>0</v>
      </c>
      <c r="D103" s="574">
        <v>0</v>
      </c>
      <c r="E103" s="574">
        <v>0</v>
      </c>
      <c r="F103" s="574">
        <v>0</v>
      </c>
      <c r="G103" s="1230"/>
      <c r="H103" s="574"/>
      <c r="I103" s="574"/>
      <c r="K103" s="194"/>
      <c r="L103" s="195"/>
      <c r="M103" s="196" t="s">
        <v>11</v>
      </c>
      <c r="N103" s="197"/>
      <c r="O103" s="198" t="s">
        <v>80</v>
      </c>
      <c r="P103" s="199">
        <f>'Ｈ１８（2006）'!A102</f>
        <v>0</v>
      </c>
      <c r="Q103" s="200">
        <f>'Ｈ１８（2006）'!B102</f>
        <v>0</v>
      </c>
      <c r="R103" s="220"/>
      <c r="S103" s="262">
        <f>'Ｈ１８（2006）'!D102</f>
        <v>0</v>
      </c>
      <c r="T103" s="263">
        <f>'Ｈ１８（2006）'!F102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1155</v>
      </c>
      <c r="B104" s="574">
        <v>1155</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'Ｈ１８（2006）'!A135</f>
        <v>0</v>
      </c>
      <c r="AA104" s="272">
        <f>'Ｈ１８（2006）'!B135</f>
        <v>0</v>
      </c>
      <c r="AB104" s="273"/>
      <c r="AC104" s="274">
        <f>'Ｈ１８（2006）'!E135</f>
        <v>0</v>
      </c>
      <c r="AD104" s="264"/>
      <c r="AE104" s="216"/>
      <c r="AF104" s="196" t="s">
        <v>13</v>
      </c>
      <c r="AG104" s="197"/>
      <c r="AH104" s="198" t="s">
        <v>707</v>
      </c>
      <c r="AI104" s="271">
        <f>'Ｈ１８（2006）'!A158</f>
        <v>0</v>
      </c>
      <c r="AJ104" s="272">
        <f>'Ｈ１８（2006）'!B158</f>
        <v>0</v>
      </c>
      <c r="AK104" s="275">
        <f>'Ｈ１８（2006）'!C158</f>
        <v>0</v>
      </c>
      <c r="AL104" s="276">
        <f>'Ｈ１８（2006）'!E158</f>
        <v>0</v>
      </c>
    </row>
    <row r="105" spans="1:38" ht="14.45" customHeight="1" x14ac:dyDescent="0.15">
      <c r="A105" s="1230">
        <v>595</v>
      </c>
      <c r="B105" s="574">
        <v>595</v>
      </c>
      <c r="C105" s="574">
        <v>0</v>
      </c>
      <c r="D105" s="574">
        <v>0</v>
      </c>
      <c r="E105" s="574">
        <v>0</v>
      </c>
      <c r="F105" s="574">
        <v>0</v>
      </c>
      <c r="G105" s="1230"/>
      <c r="H105" s="574"/>
      <c r="I105" s="574"/>
      <c r="K105" s="194"/>
      <c r="L105" s="169"/>
      <c r="M105" s="196" t="s">
        <v>88</v>
      </c>
      <c r="N105" s="197"/>
      <c r="O105" s="198" t="s">
        <v>109</v>
      </c>
      <c r="P105" s="199">
        <f>'Ｈ１８（2006）'!A104</f>
        <v>1155</v>
      </c>
      <c r="Q105" s="200">
        <f>'Ｈ１８（2006）'!B104</f>
        <v>1155</v>
      </c>
      <c r="R105" s="220"/>
      <c r="S105" s="262">
        <f>'Ｈ１８（2006）'!D104</f>
        <v>0</v>
      </c>
      <c r="T105" s="263">
        <f>'Ｈ１８（2006）'!F104</f>
        <v>0</v>
      </c>
      <c r="U105" s="264"/>
      <c r="V105" s="169"/>
      <c r="W105" s="196" t="s">
        <v>459</v>
      </c>
      <c r="X105" s="197"/>
      <c r="Y105" s="198" t="s">
        <v>460</v>
      </c>
      <c r="Z105" s="271">
        <f>'Ｈ１８（2006）'!A136</f>
        <v>53371</v>
      </c>
      <c r="AA105" s="272">
        <f>'Ｈ１８（2006）'!B136</f>
        <v>0</v>
      </c>
      <c r="AB105" s="273"/>
      <c r="AC105" s="274">
        <f>'Ｈ１８（2006）'!E136</f>
        <v>0</v>
      </c>
      <c r="AD105" s="264"/>
      <c r="AE105" s="169"/>
      <c r="AF105" s="196" t="s">
        <v>459</v>
      </c>
      <c r="AG105" s="197"/>
      <c r="AH105" s="198" t="s">
        <v>461</v>
      </c>
      <c r="AI105" s="271">
        <f>'Ｈ１８（2006）'!A159</f>
        <v>0</v>
      </c>
      <c r="AJ105" s="272">
        <f>'Ｈ１８（2006）'!B159</f>
        <v>0</v>
      </c>
      <c r="AK105" s="275">
        <f>'Ｈ１８（2006）'!C159</f>
        <v>0</v>
      </c>
      <c r="AL105" s="276">
        <f>'Ｈ１８（2006）'!E159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'Ｈ１８（2006）'!A105</f>
        <v>595</v>
      </c>
      <c r="Q106" s="200">
        <f>'Ｈ１８（2006）'!B105</f>
        <v>595</v>
      </c>
      <c r="R106" s="220"/>
      <c r="S106" s="262">
        <f>'Ｈ１８（2006）'!D105</f>
        <v>0</v>
      </c>
      <c r="T106" s="263">
        <f>'Ｈ１８（2006）'!F105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'Ｈ１８（2006）'!A106</f>
        <v>0</v>
      </c>
      <c r="Q107" s="200">
        <f>'Ｈ１８（2006）'!B106</f>
        <v>0</v>
      </c>
      <c r="R107" s="220"/>
      <c r="S107" s="262">
        <f>'Ｈ１８（2006）'!D106</f>
        <v>0</v>
      </c>
      <c r="T107" s="263">
        <f>'Ｈ１８（2006）'!F106</f>
        <v>0</v>
      </c>
      <c r="U107" s="264"/>
      <c r="V107" s="176"/>
      <c r="W107" s="196" t="s">
        <v>104</v>
      </c>
      <c r="X107" s="197"/>
      <c r="Y107" s="198" t="s">
        <v>708</v>
      </c>
      <c r="Z107" s="271">
        <f>'Ｈ１８（2006）'!A137</f>
        <v>0</v>
      </c>
      <c r="AA107" s="272">
        <f>'Ｈ１８（2006）'!B137</f>
        <v>0</v>
      </c>
      <c r="AB107" s="273"/>
      <c r="AC107" s="274">
        <f>'Ｈ１８（2006）'!E137</f>
        <v>0</v>
      </c>
      <c r="AD107" s="264"/>
      <c r="AE107" s="176"/>
      <c r="AF107" s="196" t="s">
        <v>104</v>
      </c>
      <c r="AG107" s="197"/>
      <c r="AH107" s="198" t="s">
        <v>709</v>
      </c>
      <c r="AI107" s="271">
        <f>'Ｈ１８（2006）'!A160</f>
        <v>0</v>
      </c>
      <c r="AJ107" s="272">
        <f>'Ｈ１８（2006）'!B160</f>
        <v>0</v>
      </c>
      <c r="AK107" s="275">
        <f>'Ｈ１８（2006）'!C160</f>
        <v>0</v>
      </c>
      <c r="AL107" s="276">
        <f>'Ｈ１８（2006）'!E160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'Ｈ１８（2006）'!A107</f>
        <v>0</v>
      </c>
      <c r="Q108" s="200">
        <f>'Ｈ１８（2006）'!B107</f>
        <v>0</v>
      </c>
      <c r="R108" s="220"/>
      <c r="S108" s="262">
        <f>'Ｈ１８（2006）'!D107</f>
        <v>0</v>
      </c>
      <c r="T108" s="263">
        <f>'Ｈ１８（2006）'!F107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'Ｈ１８（2006）'!A108</f>
        <v>0</v>
      </c>
      <c r="Q109" s="200">
        <f>'Ｈ１８（2006）'!B108</f>
        <v>0</v>
      </c>
      <c r="R109" s="220"/>
      <c r="S109" s="262">
        <f>'Ｈ１８（2006）'!D108</f>
        <v>0</v>
      </c>
      <c r="T109" s="263">
        <f>'Ｈ１８（2006）'!F108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'Ｈ１８（2006）'!A109</f>
        <v>0</v>
      </c>
      <c r="Q110" s="200">
        <f>'Ｈ１８（2006）'!B109</f>
        <v>0</v>
      </c>
      <c r="R110" s="220"/>
      <c r="S110" s="262">
        <f>'Ｈ１８（2006）'!D109</f>
        <v>0</v>
      </c>
      <c r="T110" s="263">
        <f>'Ｈ１８（2006）'!F109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'Ｈ１８（2006）'!A110</f>
        <v>0</v>
      </c>
      <c r="Q111" s="200">
        <f>'Ｈ１８（2006）'!B110</f>
        <v>0</v>
      </c>
      <c r="R111" s="220"/>
      <c r="S111" s="262">
        <f>'Ｈ１８（2006）'!D110</f>
        <v>0</v>
      </c>
      <c r="T111" s="263">
        <f>'Ｈ１８（2006）'!F110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46</v>
      </c>
      <c r="B112" s="574">
        <v>46</v>
      </c>
      <c r="C112" s="574">
        <v>0</v>
      </c>
      <c r="D112" s="574">
        <v>0</v>
      </c>
      <c r="E112" s="574">
        <v>0</v>
      </c>
      <c r="F112" s="574">
        <v>0</v>
      </c>
      <c r="G112" s="1230"/>
      <c r="H112" s="574"/>
      <c r="I112" s="574"/>
      <c r="K112" s="194"/>
      <c r="L112" s="176" t="s">
        <v>41</v>
      </c>
      <c r="M112" s="196" t="s">
        <v>108</v>
      </c>
      <c r="N112" s="197"/>
      <c r="O112" s="198" t="s">
        <v>116</v>
      </c>
      <c r="P112" s="199">
        <f>'Ｈ１８（2006）'!A111</f>
        <v>0</v>
      </c>
      <c r="Q112" s="200">
        <f>'Ｈ１８（2006）'!B111</f>
        <v>0</v>
      </c>
      <c r="R112" s="220"/>
      <c r="S112" s="262">
        <f>'Ｈ１８（2006）'!D111</f>
        <v>0</v>
      </c>
      <c r="T112" s="263">
        <f>'Ｈ１８（2006）'!F111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'Ｈ１８（2006）'!A112</f>
        <v>46</v>
      </c>
      <c r="Q113" s="200">
        <f>'Ｈ１８（2006）'!B112</f>
        <v>46</v>
      </c>
      <c r="R113" s="220"/>
      <c r="S113" s="262">
        <f>'Ｈ１８（2006）'!D112</f>
        <v>0</v>
      </c>
      <c r="T113" s="263">
        <f>'Ｈ１８（2006）'!F112</f>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'Ｈ１８（2006）'!A113</f>
        <v>0</v>
      </c>
      <c r="Q114" s="200">
        <f>'Ｈ１８（2006）'!B113</f>
        <v>0</v>
      </c>
      <c r="R114" s="220"/>
      <c r="S114" s="262">
        <f>'Ｈ１８（2006）'!D113</f>
        <v>0</v>
      </c>
      <c r="T114" s="263">
        <f>'Ｈ１８（2006）'!F113</f>
        <v>0</v>
      </c>
      <c r="U114" s="264"/>
      <c r="V114" s="196" t="s">
        <v>13</v>
      </c>
      <c r="W114" s="197"/>
      <c r="X114" s="197"/>
      <c r="Y114" s="198" t="s">
        <v>710</v>
      </c>
      <c r="Z114" s="271">
        <f>'Ｈ１８（2006）'!A138</f>
        <v>0</v>
      </c>
      <c r="AA114" s="272">
        <f>'Ｈ１８（2006）'!B138</f>
        <v>0</v>
      </c>
      <c r="AB114" s="273"/>
      <c r="AC114" s="274">
        <f>'Ｈ１８（2006）'!E138</f>
        <v>0</v>
      </c>
      <c r="AD114" s="264"/>
      <c r="AE114" s="196" t="s">
        <v>13</v>
      </c>
      <c r="AF114" s="197"/>
      <c r="AG114" s="197"/>
      <c r="AH114" s="198" t="s">
        <v>711</v>
      </c>
      <c r="AI114" s="271">
        <f>'Ｈ１８（2006）'!A161</f>
        <v>0</v>
      </c>
      <c r="AJ114" s="272">
        <f>'Ｈ１８（2006）'!B161</f>
        <v>0</v>
      </c>
      <c r="AK114" s="275">
        <f>'Ｈ１８（2006）'!C161</f>
        <v>0</v>
      </c>
      <c r="AL114" s="276">
        <f>'Ｈ１８（2006）'!E161</f>
        <v>0</v>
      </c>
    </row>
    <row r="115" spans="1:38" ht="14.45" customHeight="1" thickBot="1" x14ac:dyDescent="0.2">
      <c r="K115" s="311"/>
      <c r="L115" s="312" t="s">
        <v>82</v>
      </c>
      <c r="M115" s="313"/>
      <c r="N115" s="313"/>
      <c r="O115" s="314"/>
      <c r="P115" s="315">
        <f>SUM(P62:P114)-P63-P64-P66-P67-P69-P70-P71-P84-P85-P86-P94-P95-P96-P97-P98-P103-P104</f>
        <v>72380</v>
      </c>
      <c r="Q115" s="316">
        <f>SUM(Q62:Q114)-Q63-Q64-Q66-Q67-Q69-Q70-Q71-Q84-Q85-Q86-Q94-Q95-Q96-Q97-Q98-Q103-Q104</f>
        <v>72380</v>
      </c>
      <c r="R115" s="316"/>
      <c r="S115" s="317">
        <f>SUM(S62:S114)-S63-S64-S66-S67-S69-S70-S71-S84-S85-S86-S94-S95-S96-S97-S98-S103-S104</f>
        <v>0</v>
      </c>
      <c r="T115" s="318">
        <f>SUM(T62:T114)-T63-T64-T66-T67-T69-T70-T71-T84-T85-T86-T94-T95-T96-T97-T98-T103-T104</f>
        <v>27800</v>
      </c>
      <c r="U115" s="319"/>
      <c r="V115" s="312" t="s">
        <v>82</v>
      </c>
      <c r="W115" s="313"/>
      <c r="X115" s="313"/>
      <c r="Y115" s="314"/>
      <c r="Z115" s="320">
        <f>Z64+Z67+Z73+Z74+Z75+Z86+Z88+Z89+Z92+Z93+Z99+Z101+Z104+Z105+Z114</f>
        <v>244931</v>
      </c>
      <c r="AA115" s="321">
        <f>AA64+AA67+AA73+AA74+AA75+AA86+AA88+AA89+AA92+AA93+AA99+AA101+AA104+AA105+AA114</f>
        <v>0</v>
      </c>
      <c r="AB115" s="322"/>
      <c r="AC115" s="323">
        <f>AC64+AC67+AC73+AC74+AC75+AC86+AC88+AC89+AC92+AC93+AC99+AC101+AC104+AC105+AC114</f>
        <v>36400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1228">
        <v>244931</v>
      </c>
      <c r="B116" s="1229">
        <v>0</v>
      </c>
      <c r="C116" s="1229">
        <v>0</v>
      </c>
      <c r="D116" s="1229">
        <v>0</v>
      </c>
      <c r="E116" s="1233">
        <v>36400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34">
        <v>0</v>
      </c>
      <c r="B117" s="1235">
        <v>0</v>
      </c>
      <c r="C117" s="1235">
        <v>0</v>
      </c>
      <c r="D117" s="1235">
        <v>0</v>
      </c>
      <c r="E117" s="1236">
        <v>0</v>
      </c>
      <c r="F117" s="1174"/>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34">
        <v>0</v>
      </c>
      <c r="B118" s="1235">
        <v>0</v>
      </c>
      <c r="C118" s="1235">
        <v>0</v>
      </c>
      <c r="D118" s="1235">
        <v>0</v>
      </c>
      <c r="E118" s="1236">
        <v>0</v>
      </c>
      <c r="F118" s="1174"/>
      <c r="G118" s="1174"/>
      <c r="H118" s="1174"/>
      <c r="I118" s="1174"/>
      <c r="K118" s="159" t="s">
        <v>726</v>
      </c>
      <c r="L118" s="334"/>
      <c r="M118" s="334"/>
      <c r="N118" s="334"/>
      <c r="O118" s="335"/>
      <c r="P118" s="336"/>
      <c r="Q118" s="336"/>
      <c r="R118" s="568" t="s">
        <v>925</v>
      </c>
      <c r="S118" s="530"/>
      <c r="T118" s="530"/>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236"/>
      <c r="AD119" s="371"/>
      <c r="AE119" s="515"/>
      <c r="AF119" s="507"/>
      <c r="AG119" s="507"/>
      <c r="AH119" s="507"/>
      <c r="AI119" s="339" t="s">
        <v>84</v>
      </c>
      <c r="AJ119" s="340" t="s">
        <v>85</v>
      </c>
      <c r="AK119" s="341" t="s">
        <v>85</v>
      </c>
    </row>
    <row r="120" spans="1:38" ht="14.45" customHeight="1" x14ac:dyDescent="0.15">
      <c r="A120" s="1234">
        <v>0</v>
      </c>
      <c r="B120" s="1235">
        <v>0</v>
      </c>
      <c r="C120" s="1235">
        <v>0</v>
      </c>
      <c r="D120" s="1235">
        <v>0</v>
      </c>
      <c r="E120" s="1236">
        <v>0</v>
      </c>
      <c r="F120" s="1174"/>
      <c r="G120" s="1174"/>
      <c r="H120" s="1174"/>
      <c r="I120" s="1174"/>
      <c r="K120" s="166"/>
      <c r="L120" s="167"/>
      <c r="M120" s="167"/>
      <c r="N120" s="167"/>
      <c r="O120" s="167"/>
      <c r="P120" s="168" t="s">
        <v>536</v>
      </c>
      <c r="Q120" s="169" t="s">
        <v>143</v>
      </c>
      <c r="R120" s="170" t="s">
        <v>122</v>
      </c>
      <c r="S120" s="170"/>
      <c r="T120" s="171"/>
      <c r="U120" s="172"/>
      <c r="V120" s="167"/>
      <c r="W120" s="167"/>
      <c r="X120" s="167"/>
      <c r="Y120" s="167"/>
      <c r="Z120" s="168" t="s">
        <v>537</v>
      </c>
      <c r="AA120" s="173" t="s">
        <v>124</v>
      </c>
      <c r="AB120" s="170"/>
      <c r="AC120" s="551"/>
      <c r="AD120" s="371"/>
      <c r="AE120" s="516"/>
      <c r="AF120" s="451"/>
      <c r="AG120" s="451"/>
      <c r="AH120" s="451"/>
      <c r="AI120" s="343" t="s">
        <v>152</v>
      </c>
      <c r="AJ120" s="344" t="s">
        <v>2</v>
      </c>
      <c r="AK120" s="345" t="s">
        <v>133</v>
      </c>
    </row>
    <row r="121" spans="1:38" ht="14.45" customHeight="1" x14ac:dyDescent="0.15">
      <c r="A121" s="1234">
        <v>191560</v>
      </c>
      <c r="B121" s="1235">
        <v>0</v>
      </c>
      <c r="C121" s="1235">
        <v>0</v>
      </c>
      <c r="D121" s="1235">
        <v>0</v>
      </c>
      <c r="E121" s="1236">
        <v>36400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714</v>
      </c>
      <c r="AJ121" s="344" t="s">
        <v>715</v>
      </c>
      <c r="AK121" s="345" t="s">
        <v>716</v>
      </c>
    </row>
    <row r="122" spans="1:38" ht="14.45" customHeight="1" thickBot="1" x14ac:dyDescent="0.2">
      <c r="A122" s="1234">
        <v>114520</v>
      </c>
      <c r="B122" s="1235">
        <v>0</v>
      </c>
      <c r="C122" s="1235">
        <v>0</v>
      </c>
      <c r="D122" s="1235">
        <v>0</v>
      </c>
      <c r="E122" s="1236">
        <v>0</v>
      </c>
      <c r="F122" s="1174"/>
      <c r="G122" s="1174"/>
      <c r="H122" s="1174"/>
      <c r="I122" s="1174"/>
      <c r="K122" s="517"/>
      <c r="P122" s="349" t="s">
        <v>539</v>
      </c>
      <c r="Q122" s="350" t="s">
        <v>153</v>
      </c>
      <c r="R122" s="350" t="s">
        <v>154</v>
      </c>
      <c r="S122" s="351" t="s">
        <v>155</v>
      </c>
      <c r="T122" s="352" t="s">
        <v>540</v>
      </c>
      <c r="U122" s="353"/>
      <c r="V122" s="354"/>
      <c r="W122" s="354"/>
      <c r="X122" s="354"/>
      <c r="Y122" s="354"/>
      <c r="Z122" s="349" t="s">
        <v>541</v>
      </c>
      <c r="AA122" s="350" t="s">
        <v>542</v>
      </c>
      <c r="AB122" s="355" t="s">
        <v>543</v>
      </c>
      <c r="AC122" s="548" t="s">
        <v>469</v>
      </c>
      <c r="AD122" s="160"/>
      <c r="AE122" s="356"/>
      <c r="AF122" s="249"/>
      <c r="AG122" s="249"/>
      <c r="AH122" s="249"/>
      <c r="AI122" s="357" t="s">
        <v>544</v>
      </c>
      <c r="AJ122" s="358" t="s">
        <v>545</v>
      </c>
      <c r="AK122" s="359" t="s">
        <v>546</v>
      </c>
    </row>
    <row r="123" spans="1:38" ht="14.45" customHeight="1" x14ac:dyDescent="0.15">
      <c r="A123" s="1230">
        <v>0</v>
      </c>
      <c r="B123" s="574">
        <v>0</v>
      </c>
      <c r="C123" s="574">
        <v>0</v>
      </c>
      <c r="D123" s="574">
        <v>0</v>
      </c>
      <c r="E123" s="1237">
        <v>0</v>
      </c>
      <c r="K123" s="183"/>
      <c r="L123" s="184" t="s">
        <v>8</v>
      </c>
      <c r="M123" s="185"/>
      <c r="N123" s="185"/>
      <c r="O123" s="186"/>
      <c r="P123" s="360">
        <f t="shared" ref="P123:T132" si="0">P8+P62</f>
        <v>8998</v>
      </c>
      <c r="Q123" s="254">
        <f t="shared" si="0"/>
        <v>8998</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8998</v>
      </c>
      <c r="AJ123" s="254">
        <f>SUM(AJ124:AJ125)</f>
        <v>0</v>
      </c>
      <c r="AK123" s="365">
        <f>SUM(AK124:AK125)</f>
        <v>0</v>
      </c>
    </row>
    <row r="124" spans="1:38"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Q124-Z124</f>
        <v>0</v>
      </c>
      <c r="AJ124" s="220">
        <f>IF($P124-$Z124=0,0,ROUND((R124-AA124)*$AI124/($P124-$Z124),0))</f>
        <v>0</v>
      </c>
      <c r="AK124" s="366">
        <f>IF(P124-Z124=0,0,ROUND((S124-AB124)*AI124/(P124-Z124),0))</f>
        <v>0</v>
      </c>
    </row>
    <row r="125" spans="1:38" ht="14.45" customHeight="1" x14ac:dyDescent="0.15">
      <c r="A125" s="1230">
        <v>0</v>
      </c>
      <c r="B125" s="574">
        <v>0</v>
      </c>
      <c r="C125" s="574">
        <v>0</v>
      </c>
      <c r="D125" s="574">
        <v>0</v>
      </c>
      <c r="E125" s="1237">
        <v>0</v>
      </c>
      <c r="K125" s="194"/>
      <c r="L125" s="195"/>
      <c r="M125" s="196" t="s">
        <v>13</v>
      </c>
      <c r="N125" s="167"/>
      <c r="O125" s="207"/>
      <c r="P125" s="219">
        <f t="shared" si="0"/>
        <v>8998</v>
      </c>
      <c r="Q125" s="220">
        <f t="shared" si="0"/>
        <v>8998</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8998</v>
      </c>
      <c r="AJ125" s="220">
        <f>IF($P125-$Z125=0,0,ROUND((R125-AA125)*$AI125/($P125-$Z125),0))</f>
        <v>0</v>
      </c>
      <c r="AK125" s="366">
        <f>IF(P125-Z125=0,0,ROUND((S125-AB125)*AI125/(P125-Z125),0))</f>
        <v>0</v>
      </c>
    </row>
    <row r="126" spans="1:38" ht="14.45" customHeight="1" x14ac:dyDescent="0.15">
      <c r="A126" s="1230">
        <v>0</v>
      </c>
      <c r="B126" s="574">
        <v>0</v>
      </c>
      <c r="C126" s="574">
        <v>0</v>
      </c>
      <c r="D126" s="574">
        <v>0</v>
      </c>
      <c r="E126" s="1237">
        <v>0</v>
      </c>
      <c r="K126" s="194" t="s">
        <v>4</v>
      </c>
      <c r="L126" s="173" t="s">
        <v>14</v>
      </c>
      <c r="M126" s="170"/>
      <c r="N126" s="170"/>
      <c r="O126" s="211"/>
      <c r="P126" s="219">
        <f t="shared" si="0"/>
        <v>0</v>
      </c>
      <c r="Q126" s="220">
        <f t="shared" si="0"/>
        <v>0</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0</v>
      </c>
      <c r="AJ126" s="220">
        <f>SUM(AJ127:AJ128)</f>
        <v>0</v>
      </c>
      <c r="AK126" s="366">
        <f>SUM(AK127:AK128)</f>
        <v>0</v>
      </c>
    </row>
    <row r="127" spans="1:38"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38" ht="14.45" customHeight="1" x14ac:dyDescent="0.15">
      <c r="A128" s="1230">
        <v>0</v>
      </c>
      <c r="B128" s="574">
        <v>0</v>
      </c>
      <c r="C128" s="574">
        <v>0</v>
      </c>
      <c r="D128" s="574">
        <v>0</v>
      </c>
      <c r="E128" s="1237">
        <v>0</v>
      </c>
      <c r="K128" s="194"/>
      <c r="L128" s="216"/>
      <c r="M128" s="196" t="s">
        <v>13</v>
      </c>
      <c r="N128" s="217"/>
      <c r="O128" s="218"/>
      <c r="P128" s="219">
        <f t="shared" si="0"/>
        <v>0</v>
      </c>
      <c r="Q128" s="220">
        <f t="shared" si="0"/>
        <v>0</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0</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2789</v>
      </c>
      <c r="Q129" s="220">
        <f t="shared" si="0"/>
        <v>2789</v>
      </c>
      <c r="R129" s="220">
        <f t="shared" si="0"/>
        <v>562</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2789</v>
      </c>
      <c r="AJ129" s="220">
        <f>SUM(AJ130:AJ132)</f>
        <v>562</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2789</v>
      </c>
      <c r="Q132" s="220">
        <f t="shared" si="0"/>
        <v>2789</v>
      </c>
      <c r="R132" s="220">
        <f t="shared" si="0"/>
        <v>562</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Q132-Z132</f>
        <v>2789</v>
      </c>
      <c r="AJ132" s="220">
        <f t="shared" si="4"/>
        <v>562</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ref="P133:T142" si="6">P18+P72</f>
        <v>5018</v>
      </c>
      <c r="Q133" s="220">
        <f t="shared" si="6"/>
        <v>5018</v>
      </c>
      <c r="R133" s="220">
        <f t="shared" si="6"/>
        <v>0</v>
      </c>
      <c r="S133" s="221">
        <f t="shared" si="6"/>
        <v>0</v>
      </c>
      <c r="T133" s="270">
        <f t="shared" si="6"/>
        <v>0</v>
      </c>
      <c r="U133" s="202"/>
      <c r="V133" s="176"/>
      <c r="W133" s="196" t="s">
        <v>95</v>
      </c>
      <c r="X133" s="197"/>
      <c r="Y133" s="198" t="s">
        <v>156</v>
      </c>
      <c r="Z133" s="219">
        <f t="shared" ref="Z133:AB134" si="7">IF(ISERROR(Z$19*(Q133/(Q$133+Q$134))),0,ROUND(Z$19*(Q133/(Q$133+Q$134)),0))</f>
        <v>0</v>
      </c>
      <c r="AA133" s="220">
        <f t="shared" si="7"/>
        <v>0</v>
      </c>
      <c r="AB133" s="292">
        <f t="shared" si="7"/>
        <v>0</v>
      </c>
      <c r="AC133" s="366">
        <f>IF(ISERROR((AC$19)*(T133/(T$133+T$134))),0,ROUND((AC$19)*(T133/(T$133+T$134)),0))</f>
        <v>0</v>
      </c>
      <c r="AD133" s="371"/>
      <c r="AE133" s="194"/>
      <c r="AF133" s="176"/>
      <c r="AG133" s="196" t="s">
        <v>95</v>
      </c>
      <c r="AH133" s="197"/>
      <c r="AI133" s="219">
        <f t="shared" si="2"/>
        <v>5018</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6"/>
        <v>0</v>
      </c>
      <c r="Q134" s="220">
        <f t="shared" si="6"/>
        <v>0</v>
      </c>
      <c r="R134" s="220">
        <f t="shared" si="6"/>
        <v>0</v>
      </c>
      <c r="S134" s="221">
        <f t="shared" si="6"/>
        <v>0</v>
      </c>
      <c r="T134" s="270">
        <f t="shared" si="6"/>
        <v>0</v>
      </c>
      <c r="U134" s="202"/>
      <c r="V134" s="216"/>
      <c r="W134" s="196" t="s">
        <v>13</v>
      </c>
      <c r="X134" s="197"/>
      <c r="Y134" s="198" t="s">
        <v>156</v>
      </c>
      <c r="Z134" s="219">
        <f t="shared" si="7"/>
        <v>0</v>
      </c>
      <c r="AA134" s="220">
        <f t="shared" si="7"/>
        <v>0</v>
      </c>
      <c r="AB134" s="292">
        <f t="shared" si="7"/>
        <v>0</v>
      </c>
      <c r="AC134" s="366">
        <f>IF(ISERROR((AC$19)*(T134/(T$133+T$134))),0,ROUND((AC$19)*(T134/(T$133+T$134)),0))</f>
        <v>0</v>
      </c>
      <c r="AD134" s="371"/>
      <c r="AE134" s="194"/>
      <c r="AF134" s="216"/>
      <c r="AG134" s="196" t="s">
        <v>13</v>
      </c>
      <c r="AH134" s="197"/>
      <c r="AI134" s="219">
        <f t="shared" si="2"/>
        <v>0</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6"/>
        <v>0</v>
      </c>
      <c r="Q135" s="220">
        <f t="shared" si="6"/>
        <v>0</v>
      </c>
      <c r="R135" s="220">
        <f t="shared" si="6"/>
        <v>0</v>
      </c>
      <c r="S135" s="221">
        <f t="shared" si="6"/>
        <v>0</v>
      </c>
      <c r="T135" s="270">
        <f t="shared" si="6"/>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53371</v>
      </c>
      <c r="B136" s="574">
        <v>0</v>
      </c>
      <c r="C136" s="574">
        <v>0</v>
      </c>
      <c r="D136" s="574">
        <v>0</v>
      </c>
      <c r="E136" s="1237">
        <v>0</v>
      </c>
      <c r="K136" s="194"/>
      <c r="L136" s="195"/>
      <c r="M136" s="196" t="s">
        <v>22</v>
      </c>
      <c r="N136" s="197"/>
      <c r="O136" s="198"/>
      <c r="P136" s="219">
        <f t="shared" si="6"/>
        <v>0</v>
      </c>
      <c r="Q136" s="220">
        <f t="shared" si="6"/>
        <v>0</v>
      </c>
      <c r="R136" s="220">
        <f t="shared" si="6"/>
        <v>0</v>
      </c>
      <c r="S136" s="221">
        <f t="shared" si="6"/>
        <v>0</v>
      </c>
      <c r="T136" s="270">
        <f t="shared" si="6"/>
        <v>0</v>
      </c>
      <c r="U136" s="202" t="s">
        <v>86</v>
      </c>
      <c r="V136" s="195"/>
      <c r="W136" s="196" t="s">
        <v>22</v>
      </c>
      <c r="X136" s="197"/>
      <c r="Y136" s="198" t="s">
        <v>156</v>
      </c>
      <c r="Z136" s="219">
        <f t="shared" ref="Z136:AB139" si="8">IF(ISERROR(Z$28*(Q136/(Q$136+Q$137+Q$138+Q$139+Q$141+Q$142+Q$143))),0,ROUND(Z$28*(Q136/(Q$136+Q$137+Q$138+Q$139+Q$141+Q$142+Q$143)),0))</f>
        <v>0</v>
      </c>
      <c r="AA136" s="220">
        <f t="shared" si="8"/>
        <v>0</v>
      </c>
      <c r="AB136" s="292">
        <f t="shared" si="8"/>
        <v>0</v>
      </c>
      <c r="AC136" s="366">
        <f>IF(ISERROR((AC$28)*(T136/(T$136+T$137+T$138+T$139+T$141+T$142+T$143))),0,ROUND((AC$28)*(T136/(T$136+T$137+T$138+T$139+T$141+T$142+T$143)),0))</f>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6"/>
        <v>0</v>
      </c>
      <c r="Q137" s="220">
        <f t="shared" si="6"/>
        <v>0</v>
      </c>
      <c r="R137" s="220">
        <f t="shared" si="6"/>
        <v>0</v>
      </c>
      <c r="S137" s="221">
        <f t="shared" si="6"/>
        <v>0</v>
      </c>
      <c r="T137" s="270">
        <f t="shared" si="6"/>
        <v>0</v>
      </c>
      <c r="U137" s="202"/>
      <c r="V137" s="195" t="s">
        <v>25</v>
      </c>
      <c r="W137" s="196" t="s">
        <v>26</v>
      </c>
      <c r="X137" s="197"/>
      <c r="Y137" s="198" t="s">
        <v>156</v>
      </c>
      <c r="Z137" s="219">
        <f t="shared" si="8"/>
        <v>0</v>
      </c>
      <c r="AA137" s="220">
        <f t="shared" si="8"/>
        <v>0</v>
      </c>
      <c r="AB137" s="292">
        <f t="shared" si="8"/>
        <v>0</v>
      </c>
      <c r="AC137" s="366">
        <f>IF(ISERROR((AC$28)*(T137/(T$136+T$137+T$138+T$139+T$141+T$142+T$143))),0,ROUND((AC$28)*(T137/(T$136+T$137+T$138+T$139+T$141+T$142+T$143)),0))</f>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6"/>
        <v>0</v>
      </c>
      <c r="Q138" s="220">
        <f t="shared" si="6"/>
        <v>0</v>
      </c>
      <c r="R138" s="220">
        <f t="shared" si="6"/>
        <v>0</v>
      </c>
      <c r="S138" s="221">
        <f t="shared" si="6"/>
        <v>0</v>
      </c>
      <c r="T138" s="270">
        <f t="shared" si="6"/>
        <v>0</v>
      </c>
      <c r="U138" s="202"/>
      <c r="V138" s="195" t="s">
        <v>28</v>
      </c>
      <c r="W138" s="196" t="s">
        <v>29</v>
      </c>
      <c r="X138" s="197"/>
      <c r="Y138" s="198" t="s">
        <v>156</v>
      </c>
      <c r="Z138" s="219">
        <f t="shared" si="8"/>
        <v>0</v>
      </c>
      <c r="AA138" s="220">
        <f t="shared" si="8"/>
        <v>0</v>
      </c>
      <c r="AB138" s="292">
        <f t="shared" si="8"/>
        <v>0</v>
      </c>
      <c r="AC138" s="366">
        <f>IF(ISERROR((AC$28)*(T138/(T$136+T$137+T$138+T$139+T$141+T$142+T$143))),0,ROUND((AC$28)*(T138/(T$136+T$137+T$138+T$139+T$141+T$142+T$143)),0))</f>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si="6"/>
        <v>0</v>
      </c>
      <c r="Q139" s="220">
        <f t="shared" si="6"/>
        <v>0</v>
      </c>
      <c r="R139" s="220">
        <f t="shared" si="6"/>
        <v>0</v>
      </c>
      <c r="S139" s="221">
        <f t="shared" si="6"/>
        <v>0</v>
      </c>
      <c r="T139" s="270">
        <f t="shared" si="6"/>
        <v>0</v>
      </c>
      <c r="U139" s="202"/>
      <c r="V139" s="195" t="s">
        <v>31</v>
      </c>
      <c r="W139" s="196" t="s">
        <v>32</v>
      </c>
      <c r="X139" s="197"/>
      <c r="Y139" s="198" t="s">
        <v>156</v>
      </c>
      <c r="Z139" s="219">
        <f t="shared" si="8"/>
        <v>0</v>
      </c>
      <c r="AA139" s="220">
        <f t="shared" si="8"/>
        <v>0</v>
      </c>
      <c r="AB139" s="292">
        <f t="shared" si="8"/>
        <v>0</v>
      </c>
      <c r="AC139" s="366">
        <f>IF(ISERROR((AC$28)*(T139/(T$136+T$137+T$138+T$139+T$141+T$142+T$143))),0,ROUND((AC$28)*(T139/(T$136+T$137+T$138+T$139+T$141+T$142+T$143)),0))</f>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6"/>
        <v>0</v>
      </c>
      <c r="Q140" s="220">
        <f t="shared" si="6"/>
        <v>0</v>
      </c>
      <c r="R140" s="220">
        <f t="shared" si="6"/>
        <v>0</v>
      </c>
      <c r="S140" s="221">
        <f t="shared" si="6"/>
        <v>0</v>
      </c>
      <c r="T140" s="270">
        <f t="shared" si="6"/>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6"/>
        <v>35582</v>
      </c>
      <c r="Q141" s="220">
        <f t="shared" si="6"/>
        <v>35582</v>
      </c>
      <c r="R141" s="220">
        <f t="shared" si="6"/>
        <v>0</v>
      </c>
      <c r="S141" s="221">
        <f t="shared" si="6"/>
        <v>2730</v>
      </c>
      <c r="T141" s="270">
        <f t="shared" si="6"/>
        <v>27800</v>
      </c>
      <c r="U141" s="202"/>
      <c r="V141" s="195" t="s">
        <v>38</v>
      </c>
      <c r="W141" s="196" t="s">
        <v>149</v>
      </c>
      <c r="X141" s="197"/>
      <c r="Y141" s="198" t="s">
        <v>156</v>
      </c>
      <c r="Z141" s="219">
        <f t="shared" ref="Z141:AB143" si="9">IF(ISERROR(Z$28*(Q141/(Q$136+Q$137+Q$138+Q$139+Q$141+Q$142+Q$143))),0,ROUND(Z$28*(Q141/(Q$136+Q$137+Q$138+Q$139+Q$141+Q$142+Q$143)),0))</f>
        <v>0</v>
      </c>
      <c r="AA141" s="220">
        <f t="shared" si="9"/>
        <v>0</v>
      </c>
      <c r="AB141" s="292">
        <f t="shared" si="9"/>
        <v>0</v>
      </c>
      <c r="AC141" s="366">
        <f>IF(ISERROR((AC$28)*(T141/(T$136+T$137+T$138+T$139+T$141+T$142+T$143))),0,ROUND((AC$28)*(T141/(T$136+T$137+T$138+T$139+T$141+T$142+T$143)),0))</f>
        <v>0</v>
      </c>
      <c r="AD141" s="371"/>
      <c r="AE141" s="194"/>
      <c r="AF141" s="195" t="s">
        <v>38</v>
      </c>
      <c r="AG141" s="196" t="s">
        <v>149</v>
      </c>
      <c r="AH141" s="197"/>
      <c r="AI141" s="219">
        <f t="shared" si="2"/>
        <v>35582</v>
      </c>
      <c r="AJ141" s="220">
        <f t="shared" si="4"/>
        <v>0</v>
      </c>
      <c r="AK141" s="366">
        <f t="shared" si="5"/>
        <v>2730</v>
      </c>
    </row>
    <row r="142" spans="1:37" ht="14.45" customHeight="1" x14ac:dyDescent="0.15">
      <c r="A142" s="1230">
        <v>0</v>
      </c>
      <c r="B142" s="574">
        <v>0</v>
      </c>
      <c r="C142" s="574">
        <v>0</v>
      </c>
      <c r="D142" s="574">
        <v>0</v>
      </c>
      <c r="E142" s="1237">
        <v>0</v>
      </c>
      <c r="K142" s="194"/>
      <c r="L142" s="195" t="s">
        <v>41</v>
      </c>
      <c r="M142" s="196" t="s">
        <v>42</v>
      </c>
      <c r="N142" s="197"/>
      <c r="O142" s="198"/>
      <c r="P142" s="219">
        <f t="shared" si="6"/>
        <v>0</v>
      </c>
      <c r="Q142" s="220">
        <f t="shared" si="6"/>
        <v>0</v>
      </c>
      <c r="R142" s="220">
        <f t="shared" si="6"/>
        <v>0</v>
      </c>
      <c r="S142" s="221">
        <f t="shared" si="6"/>
        <v>0</v>
      </c>
      <c r="T142" s="270">
        <f t="shared" si="6"/>
        <v>0</v>
      </c>
      <c r="U142" s="202"/>
      <c r="V142" s="195" t="s">
        <v>41</v>
      </c>
      <c r="W142" s="196" t="s">
        <v>42</v>
      </c>
      <c r="X142" s="197"/>
      <c r="Y142" s="198" t="s">
        <v>156</v>
      </c>
      <c r="Z142" s="219">
        <f t="shared" si="9"/>
        <v>0</v>
      </c>
      <c r="AA142" s="220">
        <f t="shared" si="9"/>
        <v>0</v>
      </c>
      <c r="AB142" s="292">
        <f t="shared" si="9"/>
        <v>0</v>
      </c>
      <c r="AC142" s="366">
        <f>IF(ISERROR((AC$28)*(T142/(T$136+T$137+T$138+T$139+T$141+T$142+T$143))),0,ROUND((AC$28)*(T142/(T$136+T$137+T$138+T$139+T$141+T$142+T$143)),0))</f>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ref="P143:T152" si="10">P28+P82</f>
        <v>0</v>
      </c>
      <c r="Q143" s="220">
        <f t="shared" si="10"/>
        <v>0</v>
      </c>
      <c r="R143" s="220">
        <f t="shared" si="10"/>
        <v>0</v>
      </c>
      <c r="S143" s="221">
        <f t="shared" si="10"/>
        <v>0</v>
      </c>
      <c r="T143" s="270">
        <f t="shared" si="10"/>
        <v>0</v>
      </c>
      <c r="U143" s="202"/>
      <c r="V143" s="216"/>
      <c r="W143" s="196" t="s">
        <v>13</v>
      </c>
      <c r="X143" s="197"/>
      <c r="Y143" s="198" t="s">
        <v>156</v>
      </c>
      <c r="Z143" s="219">
        <f t="shared" si="9"/>
        <v>0</v>
      </c>
      <c r="AA143" s="220">
        <f t="shared" si="9"/>
        <v>0</v>
      </c>
      <c r="AB143" s="292">
        <f t="shared" si="9"/>
        <v>0</v>
      </c>
      <c r="AC143" s="366">
        <f>IF(ISERROR((AC$28)*(T143/(T$136+T$137+T$138+T$139+T$141+T$142+T$143))),0,ROUND((AC$28)*(T143/(T$136+T$137+T$138+T$139+T$141+T$142+T$143)),0))</f>
        <v>0</v>
      </c>
      <c r="AD143" s="371"/>
      <c r="AE143" s="194" t="s">
        <v>158</v>
      </c>
      <c r="AF143" s="216"/>
      <c r="AG143" s="196" t="s">
        <v>13</v>
      </c>
      <c r="AH143" s="197"/>
      <c r="AI143" s="219">
        <f t="shared" si="2"/>
        <v>0</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10"/>
        <v>0</v>
      </c>
      <c r="Q144" s="220">
        <f t="shared" si="10"/>
        <v>0</v>
      </c>
      <c r="R144" s="220">
        <f t="shared" si="10"/>
        <v>0</v>
      </c>
      <c r="S144" s="221">
        <f t="shared" si="10"/>
        <v>0</v>
      </c>
      <c r="T144" s="270">
        <f t="shared" si="10"/>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10"/>
        <v>0</v>
      </c>
      <c r="Q145" s="220">
        <f t="shared" si="10"/>
        <v>0</v>
      </c>
      <c r="R145" s="220">
        <f t="shared" si="10"/>
        <v>0</v>
      </c>
      <c r="S145" s="221">
        <f t="shared" si="10"/>
        <v>0</v>
      </c>
      <c r="T145" s="270">
        <f t="shared" si="10"/>
        <v>0</v>
      </c>
      <c r="U145" s="202"/>
      <c r="V145" s="195"/>
      <c r="W145" s="196" t="s">
        <v>100</v>
      </c>
      <c r="X145" s="197"/>
      <c r="Y145" s="198" t="s">
        <v>156</v>
      </c>
      <c r="Z145" s="219">
        <f t="shared" ref="Z145:AC147" si="11">IF(ISERROR(Z$144*(Q145/Q$144)),0,ROUND(Z$144*(Q145/Q$144),0))</f>
        <v>0</v>
      </c>
      <c r="AA145" s="220">
        <f t="shared" si="11"/>
        <v>0</v>
      </c>
      <c r="AB145" s="292">
        <f t="shared" si="11"/>
        <v>0</v>
      </c>
      <c r="AC145" s="366">
        <f t="shared" si="11"/>
        <v>0</v>
      </c>
      <c r="AD145" s="371"/>
      <c r="AE145" s="194" t="s">
        <v>160</v>
      </c>
      <c r="AF145" s="195"/>
      <c r="AG145" s="196" t="s">
        <v>100</v>
      </c>
      <c r="AH145" s="197"/>
      <c r="AI145" s="219">
        <f t="shared" si="2"/>
        <v>0</v>
      </c>
      <c r="AJ145" s="220">
        <f t="shared" ref="AJ145:AJ153" si="12">IF($P145-$Z145=0,0,ROUND((R145-AA145)*$AI145/($P145-$Z145),0))</f>
        <v>0</v>
      </c>
      <c r="AK145" s="366">
        <f t="shared" ref="AK145:AK153" si="13">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10"/>
        <v>0</v>
      </c>
      <c r="Q146" s="220">
        <f t="shared" si="10"/>
        <v>0</v>
      </c>
      <c r="R146" s="220">
        <f t="shared" si="10"/>
        <v>0</v>
      </c>
      <c r="S146" s="221">
        <f t="shared" si="10"/>
        <v>0</v>
      </c>
      <c r="T146" s="270">
        <f t="shared" si="10"/>
        <v>0</v>
      </c>
      <c r="U146" s="202"/>
      <c r="V146" s="195"/>
      <c r="W146" s="196" t="s">
        <v>101</v>
      </c>
      <c r="X146" s="197"/>
      <c r="Y146" s="198" t="s">
        <v>156</v>
      </c>
      <c r="Z146" s="219">
        <f t="shared" si="11"/>
        <v>0</v>
      </c>
      <c r="AA146" s="220">
        <f t="shared" si="11"/>
        <v>0</v>
      </c>
      <c r="AB146" s="292">
        <f t="shared" si="11"/>
        <v>0</v>
      </c>
      <c r="AC146" s="366">
        <f t="shared" si="11"/>
        <v>0</v>
      </c>
      <c r="AD146" s="371"/>
      <c r="AE146" s="194" t="s">
        <v>41</v>
      </c>
      <c r="AF146" s="195"/>
      <c r="AG146" s="196" t="s">
        <v>101</v>
      </c>
      <c r="AH146" s="197"/>
      <c r="AI146" s="219">
        <f t="shared" si="2"/>
        <v>0</v>
      </c>
      <c r="AJ146" s="220">
        <f t="shared" si="12"/>
        <v>0</v>
      </c>
      <c r="AK146" s="366">
        <f t="shared" si="13"/>
        <v>0</v>
      </c>
    </row>
    <row r="147" spans="1:37" ht="14.45" customHeight="1" x14ac:dyDescent="0.15">
      <c r="A147" s="1230">
        <v>0</v>
      </c>
      <c r="B147" s="574">
        <v>0</v>
      </c>
      <c r="C147" s="574">
        <v>0</v>
      </c>
      <c r="D147" s="574">
        <v>0</v>
      </c>
      <c r="E147" s="1237">
        <v>0</v>
      </c>
      <c r="K147" s="194" t="s">
        <v>161</v>
      </c>
      <c r="L147" s="195"/>
      <c r="M147" s="196" t="s">
        <v>13</v>
      </c>
      <c r="N147" s="197"/>
      <c r="O147" s="198"/>
      <c r="P147" s="219">
        <f t="shared" si="10"/>
        <v>0</v>
      </c>
      <c r="Q147" s="220">
        <f t="shared" si="10"/>
        <v>0</v>
      </c>
      <c r="R147" s="220">
        <f t="shared" si="10"/>
        <v>0</v>
      </c>
      <c r="S147" s="221">
        <f t="shared" si="10"/>
        <v>0</v>
      </c>
      <c r="T147" s="270">
        <f t="shared" si="10"/>
        <v>0</v>
      </c>
      <c r="U147" s="202"/>
      <c r="V147" s="195"/>
      <c r="W147" s="196" t="s">
        <v>13</v>
      </c>
      <c r="X147" s="197"/>
      <c r="Y147" s="198" t="s">
        <v>156</v>
      </c>
      <c r="Z147" s="219">
        <f t="shared" si="11"/>
        <v>0</v>
      </c>
      <c r="AA147" s="220">
        <f t="shared" si="11"/>
        <v>0</v>
      </c>
      <c r="AB147" s="292">
        <f t="shared" si="11"/>
        <v>0</v>
      </c>
      <c r="AC147" s="366">
        <f t="shared" si="11"/>
        <v>0</v>
      </c>
      <c r="AD147" s="371"/>
      <c r="AE147" s="194" t="s">
        <v>162</v>
      </c>
      <c r="AF147" s="195"/>
      <c r="AG147" s="196" t="s">
        <v>13</v>
      </c>
      <c r="AH147" s="197"/>
      <c r="AI147" s="219">
        <f t="shared" si="2"/>
        <v>0</v>
      </c>
      <c r="AJ147" s="220">
        <f t="shared" si="12"/>
        <v>0</v>
      </c>
      <c r="AK147" s="366">
        <f t="shared" si="13"/>
        <v>0</v>
      </c>
    </row>
    <row r="148" spans="1:37" ht="14.45" customHeight="1" x14ac:dyDescent="0.15">
      <c r="A148" s="1230">
        <v>0</v>
      </c>
      <c r="B148" s="574">
        <v>0</v>
      </c>
      <c r="C148" s="574">
        <v>0</v>
      </c>
      <c r="D148" s="574">
        <v>0</v>
      </c>
      <c r="E148" s="1237">
        <v>0</v>
      </c>
      <c r="K148" s="194" t="s">
        <v>83</v>
      </c>
      <c r="L148" s="173"/>
      <c r="M148" s="196" t="s">
        <v>47</v>
      </c>
      <c r="N148" s="197"/>
      <c r="O148" s="198"/>
      <c r="P148" s="219">
        <f t="shared" si="10"/>
        <v>0</v>
      </c>
      <c r="Q148" s="220">
        <f t="shared" si="10"/>
        <v>0</v>
      </c>
      <c r="R148" s="220">
        <f t="shared" si="10"/>
        <v>0</v>
      </c>
      <c r="S148" s="221">
        <f t="shared" si="10"/>
        <v>0</v>
      </c>
      <c r="T148" s="270">
        <f t="shared" si="10"/>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0</v>
      </c>
      <c r="AJ148" s="220">
        <f t="shared" si="12"/>
        <v>0</v>
      </c>
      <c r="AK148" s="366">
        <f t="shared" si="13"/>
        <v>0</v>
      </c>
    </row>
    <row r="149" spans="1:37" ht="14.45" customHeight="1" x14ac:dyDescent="0.15">
      <c r="A149" s="1230">
        <v>0</v>
      </c>
      <c r="B149" s="574">
        <v>0</v>
      </c>
      <c r="C149" s="574">
        <v>0</v>
      </c>
      <c r="D149" s="574">
        <v>0</v>
      </c>
      <c r="E149" s="1237">
        <v>0</v>
      </c>
      <c r="K149" s="194" t="s">
        <v>131</v>
      </c>
      <c r="L149" s="195"/>
      <c r="M149" s="196" t="s">
        <v>50</v>
      </c>
      <c r="N149" s="197"/>
      <c r="O149" s="198"/>
      <c r="P149" s="219">
        <f t="shared" si="10"/>
        <v>22184</v>
      </c>
      <c r="Q149" s="220">
        <f t="shared" si="10"/>
        <v>22184</v>
      </c>
      <c r="R149" s="220">
        <f t="shared" si="10"/>
        <v>0</v>
      </c>
      <c r="S149" s="221">
        <f t="shared" si="10"/>
        <v>0</v>
      </c>
      <c r="T149" s="270">
        <f t="shared" si="10"/>
        <v>0</v>
      </c>
      <c r="U149" s="202"/>
      <c r="V149" s="195"/>
      <c r="W149" s="196" t="s">
        <v>50</v>
      </c>
      <c r="X149" s="197"/>
      <c r="Y149" s="198" t="s">
        <v>156</v>
      </c>
      <c r="Z149" s="219">
        <f>Z33-Z148</f>
        <v>2092</v>
      </c>
      <c r="AA149" s="220">
        <f>AA33-AA148</f>
        <v>0</v>
      </c>
      <c r="AB149" s="292">
        <f>AB33-AB148</f>
        <v>0</v>
      </c>
      <c r="AC149" s="366">
        <f>AC33-AC148</f>
        <v>0</v>
      </c>
      <c r="AD149" s="371"/>
      <c r="AE149" s="194" t="s">
        <v>164</v>
      </c>
      <c r="AF149" s="195"/>
      <c r="AG149" s="196" t="s">
        <v>50</v>
      </c>
      <c r="AH149" s="197"/>
      <c r="AI149" s="219">
        <f t="shared" si="2"/>
        <v>20092</v>
      </c>
      <c r="AJ149" s="220">
        <f t="shared" si="12"/>
        <v>0</v>
      </c>
      <c r="AK149" s="366">
        <f t="shared" si="13"/>
        <v>0</v>
      </c>
    </row>
    <row r="150" spans="1:37" ht="14.45" customHeight="1" x14ac:dyDescent="0.15">
      <c r="A150" s="1230">
        <v>0</v>
      </c>
      <c r="B150" s="574">
        <v>0</v>
      </c>
      <c r="C150" s="574">
        <v>0</v>
      </c>
      <c r="D150" s="574">
        <v>0</v>
      </c>
      <c r="E150" s="1237">
        <v>0</v>
      </c>
      <c r="K150" s="194" t="s">
        <v>129</v>
      </c>
      <c r="L150" s="195"/>
      <c r="M150" s="196" t="s">
        <v>52</v>
      </c>
      <c r="N150" s="197"/>
      <c r="O150" s="198"/>
      <c r="P150" s="219">
        <f t="shared" si="10"/>
        <v>0</v>
      </c>
      <c r="Q150" s="220">
        <f t="shared" si="10"/>
        <v>0</v>
      </c>
      <c r="R150" s="220">
        <f t="shared" si="10"/>
        <v>0</v>
      </c>
      <c r="S150" s="221">
        <f t="shared" si="10"/>
        <v>0</v>
      </c>
      <c r="T150" s="270">
        <f t="shared" si="10"/>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2"/>
        <v>0</v>
      </c>
      <c r="AK150" s="366">
        <f t="shared" si="13"/>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10"/>
        <v>0</v>
      </c>
      <c r="Q151" s="220">
        <f t="shared" si="10"/>
        <v>0</v>
      </c>
      <c r="R151" s="220">
        <f t="shared" si="10"/>
        <v>0</v>
      </c>
      <c r="S151" s="221">
        <f t="shared" si="10"/>
        <v>0</v>
      </c>
      <c r="T151" s="270">
        <f t="shared" si="10"/>
        <v>0</v>
      </c>
      <c r="U151" s="202"/>
      <c r="V151" s="195" t="s">
        <v>54</v>
      </c>
      <c r="W151" s="196" t="s">
        <v>32</v>
      </c>
      <c r="X151" s="197"/>
      <c r="Y151" s="198" t="s">
        <v>156</v>
      </c>
      <c r="Z151" s="219">
        <f t="shared" ref="Z151:AB152" si="14">IF(ISERROR(Z$47*(Q151/(Q$151+Q$152+Q$162))),0,ROUND(Z$47*(Q151/(Q$151+Q$152+Q$162)),0))</f>
        <v>0</v>
      </c>
      <c r="AA151" s="220">
        <f t="shared" si="14"/>
        <v>0</v>
      </c>
      <c r="AB151" s="292">
        <f t="shared" si="14"/>
        <v>0</v>
      </c>
      <c r="AC151" s="366">
        <f>IF(ISERROR((AC$47)*(T151/(T$151+T$152+T$162))),0,ROUND((AC$47)*(T151/(T$151+T$152+T$162)),0))</f>
        <v>0</v>
      </c>
      <c r="AD151" s="371"/>
      <c r="AE151" s="194" t="s">
        <v>166</v>
      </c>
      <c r="AF151" s="195" t="s">
        <v>54</v>
      </c>
      <c r="AG151" s="196" t="s">
        <v>32</v>
      </c>
      <c r="AH151" s="197"/>
      <c r="AI151" s="219">
        <f t="shared" si="2"/>
        <v>0</v>
      </c>
      <c r="AJ151" s="220">
        <f t="shared" si="12"/>
        <v>0</v>
      </c>
      <c r="AK151" s="366">
        <f t="shared" si="13"/>
        <v>0</v>
      </c>
    </row>
    <row r="152" spans="1:37" ht="14.45" customHeight="1" x14ac:dyDescent="0.15">
      <c r="A152" s="1230">
        <v>0</v>
      </c>
      <c r="B152" s="574">
        <v>0</v>
      </c>
      <c r="C152" s="574">
        <v>0</v>
      </c>
      <c r="D152" s="574">
        <v>0</v>
      </c>
      <c r="E152" s="1237">
        <v>0</v>
      </c>
      <c r="K152" s="194" t="s">
        <v>24</v>
      </c>
      <c r="L152" s="195"/>
      <c r="M152" s="196" t="s">
        <v>42</v>
      </c>
      <c r="N152" s="197"/>
      <c r="O152" s="198"/>
      <c r="P152" s="219">
        <f t="shared" si="10"/>
        <v>0</v>
      </c>
      <c r="Q152" s="220">
        <f t="shared" si="10"/>
        <v>0</v>
      </c>
      <c r="R152" s="220">
        <f t="shared" si="10"/>
        <v>0</v>
      </c>
      <c r="S152" s="221">
        <f t="shared" si="10"/>
        <v>0</v>
      </c>
      <c r="T152" s="270">
        <f t="shared" si="10"/>
        <v>0</v>
      </c>
      <c r="U152" s="202"/>
      <c r="V152" s="195"/>
      <c r="W152" s="196" t="s">
        <v>42</v>
      </c>
      <c r="X152" s="197"/>
      <c r="Y152" s="198" t="s">
        <v>156</v>
      </c>
      <c r="Z152" s="219">
        <f t="shared" si="14"/>
        <v>0</v>
      </c>
      <c r="AA152" s="220">
        <f t="shared" si="14"/>
        <v>0</v>
      </c>
      <c r="AB152" s="292">
        <f t="shared" si="14"/>
        <v>0</v>
      </c>
      <c r="AC152" s="366">
        <f>IF(ISERROR((AC$47)*(T152/(T$151+T$152+T$162))),0,ROUND((AC$47)*(T152/(T$151+T$152+T$162)),0))</f>
        <v>0</v>
      </c>
      <c r="AD152" s="371"/>
      <c r="AE152" s="194" t="s">
        <v>167</v>
      </c>
      <c r="AF152" s="195"/>
      <c r="AG152" s="196" t="s">
        <v>42</v>
      </c>
      <c r="AH152" s="197"/>
      <c r="AI152" s="219">
        <f t="shared" si="2"/>
        <v>0</v>
      </c>
      <c r="AJ152" s="220">
        <f t="shared" si="12"/>
        <v>0</v>
      </c>
      <c r="AK152" s="366">
        <f t="shared" si="13"/>
        <v>0</v>
      </c>
    </row>
    <row r="153" spans="1:37" ht="14.45" customHeight="1" x14ac:dyDescent="0.15">
      <c r="A153" s="1230">
        <v>0</v>
      </c>
      <c r="B153" s="574">
        <v>0</v>
      </c>
      <c r="C153" s="574">
        <v>0</v>
      </c>
      <c r="D153" s="574">
        <v>0</v>
      </c>
      <c r="E153" s="1237">
        <v>0</v>
      </c>
      <c r="K153" s="194" t="s">
        <v>72</v>
      </c>
      <c r="L153" s="195"/>
      <c r="M153" s="196" t="s">
        <v>57</v>
      </c>
      <c r="N153" s="197"/>
      <c r="O153" s="198"/>
      <c r="P153" s="219">
        <f t="shared" ref="P153:T162" si="15">P38+P92</f>
        <v>0</v>
      </c>
      <c r="Q153" s="220">
        <f t="shared" si="15"/>
        <v>0</v>
      </c>
      <c r="R153" s="220">
        <f t="shared" si="15"/>
        <v>0</v>
      </c>
      <c r="S153" s="221">
        <f t="shared" si="15"/>
        <v>0</v>
      </c>
      <c r="T153" s="270">
        <f t="shared" si="15"/>
        <v>0</v>
      </c>
      <c r="U153" s="202"/>
      <c r="V153" s="195"/>
      <c r="W153" s="196" t="s">
        <v>57</v>
      </c>
      <c r="X153" s="197"/>
      <c r="Y153" s="198"/>
      <c r="Z153" s="219">
        <f t="shared" ref="Z153:AB161" si="16">Z38</f>
        <v>0</v>
      </c>
      <c r="AA153" s="220">
        <f t="shared" si="16"/>
        <v>0</v>
      </c>
      <c r="AB153" s="292">
        <f t="shared" si="16"/>
        <v>0</v>
      </c>
      <c r="AC153" s="366">
        <f t="shared" ref="AC153:AC161" si="17">AC38</f>
        <v>0</v>
      </c>
      <c r="AD153" s="371"/>
      <c r="AE153" s="194" t="s">
        <v>168</v>
      </c>
      <c r="AF153" s="195"/>
      <c r="AG153" s="196" t="s">
        <v>57</v>
      </c>
      <c r="AH153" s="197"/>
      <c r="AI153" s="219">
        <f t="shared" si="2"/>
        <v>0</v>
      </c>
      <c r="AJ153" s="220">
        <f t="shared" si="12"/>
        <v>0</v>
      </c>
      <c r="AK153" s="366">
        <f t="shared" si="13"/>
        <v>0</v>
      </c>
    </row>
    <row r="154" spans="1:37" ht="14.45" customHeight="1" x14ac:dyDescent="0.15">
      <c r="A154" s="1230">
        <v>0</v>
      </c>
      <c r="B154" s="574">
        <v>0</v>
      </c>
      <c r="C154" s="574">
        <v>0</v>
      </c>
      <c r="D154" s="574">
        <v>0</v>
      </c>
      <c r="E154" s="1237">
        <v>0</v>
      </c>
      <c r="K154" s="194"/>
      <c r="L154" s="195"/>
      <c r="M154" s="173" t="s">
        <v>60</v>
      </c>
      <c r="N154" s="197"/>
      <c r="O154" s="198"/>
      <c r="P154" s="219">
        <f t="shared" si="15"/>
        <v>4262</v>
      </c>
      <c r="Q154" s="220">
        <f t="shared" si="15"/>
        <v>4262</v>
      </c>
      <c r="R154" s="220">
        <f t="shared" si="15"/>
        <v>0</v>
      </c>
      <c r="S154" s="221">
        <f t="shared" si="15"/>
        <v>0</v>
      </c>
      <c r="T154" s="270">
        <f t="shared" si="15"/>
        <v>0</v>
      </c>
      <c r="U154" s="202"/>
      <c r="V154" s="195"/>
      <c r="W154" s="173" t="s">
        <v>60</v>
      </c>
      <c r="X154" s="197"/>
      <c r="Y154" s="198"/>
      <c r="Z154" s="219">
        <f t="shared" si="16"/>
        <v>0</v>
      </c>
      <c r="AA154" s="220">
        <f t="shared" si="16"/>
        <v>0</v>
      </c>
      <c r="AB154" s="292">
        <f t="shared" si="16"/>
        <v>0</v>
      </c>
      <c r="AC154" s="366">
        <f t="shared" si="17"/>
        <v>0</v>
      </c>
      <c r="AD154" s="371"/>
      <c r="AE154" s="194" t="s">
        <v>169</v>
      </c>
      <c r="AF154" s="195"/>
      <c r="AG154" s="173" t="s">
        <v>60</v>
      </c>
      <c r="AH154" s="197"/>
      <c r="AI154" s="219">
        <f t="shared" si="2"/>
        <v>4262</v>
      </c>
      <c r="AJ154" s="220">
        <f>SUM(AJ155:AJ159)</f>
        <v>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si="15"/>
        <v>0</v>
      </c>
      <c r="Q155" s="220">
        <f t="shared" si="15"/>
        <v>0</v>
      </c>
      <c r="R155" s="220">
        <f t="shared" si="15"/>
        <v>0</v>
      </c>
      <c r="S155" s="221">
        <f t="shared" si="15"/>
        <v>0</v>
      </c>
      <c r="T155" s="270">
        <f t="shared" si="15"/>
        <v>0</v>
      </c>
      <c r="U155" s="202"/>
      <c r="V155" s="195" t="s">
        <v>59</v>
      </c>
      <c r="W155" s="195"/>
      <c r="X155" s="196" t="s">
        <v>62</v>
      </c>
      <c r="Y155" s="198"/>
      <c r="Z155" s="219">
        <f t="shared" si="16"/>
        <v>0</v>
      </c>
      <c r="AA155" s="220">
        <f t="shared" si="16"/>
        <v>0</v>
      </c>
      <c r="AB155" s="292">
        <f t="shared" si="16"/>
        <v>0</v>
      </c>
      <c r="AC155" s="366">
        <f t="shared" si="17"/>
        <v>0</v>
      </c>
      <c r="AD155" s="371"/>
      <c r="AE155" s="194" t="s">
        <v>170</v>
      </c>
      <c r="AF155" s="195" t="s">
        <v>59</v>
      </c>
      <c r="AG155" s="195"/>
      <c r="AH155" s="196" t="s">
        <v>62</v>
      </c>
      <c r="AI155" s="219">
        <f t="shared" si="2"/>
        <v>0</v>
      </c>
      <c r="AJ155" s="220">
        <f t="shared" ref="AJ155:AJ162" si="18">IF($P155-$Z155=0,0,ROUND((R155-AA155)*$AI155/($P155-$Z155),0))</f>
        <v>0</v>
      </c>
      <c r="AK155" s="366">
        <f t="shared" ref="AK155:AK162" si="19">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6"/>
        <v>0</v>
      </c>
      <c r="AA156" s="220">
        <f t="shared" si="16"/>
        <v>0</v>
      </c>
      <c r="AB156" s="292">
        <f t="shared" si="16"/>
        <v>0</v>
      </c>
      <c r="AC156" s="366">
        <f t="shared" si="17"/>
        <v>0</v>
      </c>
      <c r="AD156" s="371"/>
      <c r="AE156" s="194" t="s">
        <v>35</v>
      </c>
      <c r="AF156" s="195"/>
      <c r="AG156" s="195"/>
      <c r="AH156" s="196" t="s">
        <v>64</v>
      </c>
      <c r="AI156" s="219">
        <f t="shared" si="2"/>
        <v>0</v>
      </c>
      <c r="AJ156" s="220">
        <f t="shared" si="18"/>
        <v>0</v>
      </c>
      <c r="AK156" s="366">
        <f t="shared" si="19"/>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6"/>
        <v>0</v>
      </c>
      <c r="AA157" s="220">
        <f t="shared" si="16"/>
        <v>0</v>
      </c>
      <c r="AB157" s="292">
        <f t="shared" si="16"/>
        <v>0</v>
      </c>
      <c r="AC157" s="366">
        <f t="shared" si="17"/>
        <v>0</v>
      </c>
      <c r="AD157" s="371"/>
      <c r="AE157" s="194" t="s">
        <v>171</v>
      </c>
      <c r="AF157" s="195"/>
      <c r="AG157" s="195"/>
      <c r="AH157" s="196" t="s">
        <v>66</v>
      </c>
      <c r="AI157" s="219">
        <f t="shared" si="2"/>
        <v>0</v>
      </c>
      <c r="AJ157" s="220">
        <f t="shared" si="18"/>
        <v>0</v>
      </c>
      <c r="AK157" s="366">
        <f t="shared" si="19"/>
        <v>0</v>
      </c>
    </row>
    <row r="158" spans="1:37" ht="14.45" customHeight="1" x14ac:dyDescent="0.15">
      <c r="A158" s="1230">
        <v>0</v>
      </c>
      <c r="B158" s="574">
        <v>0</v>
      </c>
      <c r="C158" s="574">
        <v>0</v>
      </c>
      <c r="D158" s="574">
        <v>0</v>
      </c>
      <c r="E158" s="1237">
        <v>0</v>
      </c>
      <c r="K158" s="194"/>
      <c r="L158" s="195"/>
      <c r="M158" s="195"/>
      <c r="N158" s="196" t="s">
        <v>150</v>
      </c>
      <c r="O158" s="198"/>
      <c r="P158" s="219">
        <f t="shared" si="15"/>
        <v>4262</v>
      </c>
      <c r="Q158" s="220">
        <f t="shared" si="15"/>
        <v>4262</v>
      </c>
      <c r="R158" s="220">
        <f t="shared" si="15"/>
        <v>0</v>
      </c>
      <c r="S158" s="221">
        <f t="shared" si="15"/>
        <v>0</v>
      </c>
      <c r="T158" s="270">
        <f t="shared" si="15"/>
        <v>0</v>
      </c>
      <c r="U158" s="202"/>
      <c r="V158" s="195"/>
      <c r="W158" s="195"/>
      <c r="X158" s="196" t="s">
        <v>150</v>
      </c>
      <c r="Y158" s="505"/>
      <c r="Z158" s="219">
        <f t="shared" si="16"/>
        <v>0</v>
      </c>
      <c r="AA158" s="220">
        <f t="shared" si="16"/>
        <v>0</v>
      </c>
      <c r="AB158" s="292">
        <f t="shared" si="16"/>
        <v>0</v>
      </c>
      <c r="AC158" s="366">
        <f t="shared" si="17"/>
        <v>0</v>
      </c>
      <c r="AD158" s="371"/>
      <c r="AE158" s="194"/>
      <c r="AF158" s="195"/>
      <c r="AG158" s="195"/>
      <c r="AH158" s="196" t="s">
        <v>150</v>
      </c>
      <c r="AI158" s="219">
        <f t="shared" si="2"/>
        <v>4262</v>
      </c>
      <c r="AJ158" s="220">
        <f t="shared" si="18"/>
        <v>0</v>
      </c>
      <c r="AK158" s="366">
        <f t="shared" si="19"/>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6"/>
        <v>0</v>
      </c>
      <c r="AA159" s="220">
        <f t="shared" si="16"/>
        <v>0</v>
      </c>
      <c r="AB159" s="292">
        <f t="shared" si="16"/>
        <v>0</v>
      </c>
      <c r="AC159" s="366">
        <f t="shared" si="17"/>
        <v>0</v>
      </c>
      <c r="AD159" s="371"/>
      <c r="AE159" s="194"/>
      <c r="AF159" s="195" t="s">
        <v>41</v>
      </c>
      <c r="AG159" s="216"/>
      <c r="AH159" s="196" t="s">
        <v>13</v>
      </c>
      <c r="AI159" s="219">
        <f t="shared" si="2"/>
        <v>0</v>
      </c>
      <c r="AJ159" s="220">
        <f t="shared" si="18"/>
        <v>0</v>
      </c>
      <c r="AK159" s="366">
        <f t="shared" si="19"/>
        <v>0</v>
      </c>
    </row>
    <row r="160" spans="1:37" ht="14.45" customHeight="1" x14ac:dyDescent="0.15">
      <c r="A160" s="1230">
        <v>0</v>
      </c>
      <c r="B160" s="574">
        <v>0</v>
      </c>
      <c r="C160" s="574">
        <v>0</v>
      </c>
      <c r="D160" s="574">
        <v>0</v>
      </c>
      <c r="E160" s="1237">
        <v>0</v>
      </c>
      <c r="K160" s="194"/>
      <c r="L160" s="195"/>
      <c r="M160" s="196" t="s">
        <v>70</v>
      </c>
      <c r="N160" s="197"/>
      <c r="O160" s="198"/>
      <c r="P160" s="219">
        <f t="shared" si="15"/>
        <v>0</v>
      </c>
      <c r="Q160" s="220">
        <f t="shared" si="15"/>
        <v>0</v>
      </c>
      <c r="R160" s="220">
        <f t="shared" si="15"/>
        <v>0</v>
      </c>
      <c r="S160" s="221">
        <f t="shared" si="15"/>
        <v>0</v>
      </c>
      <c r="T160" s="270">
        <f t="shared" si="15"/>
        <v>0</v>
      </c>
      <c r="U160" s="202" t="s">
        <v>72</v>
      </c>
      <c r="V160" s="195"/>
      <c r="W160" s="196" t="s">
        <v>70</v>
      </c>
      <c r="X160" s="197"/>
      <c r="Y160" s="198"/>
      <c r="Z160" s="219">
        <f t="shared" si="16"/>
        <v>0</v>
      </c>
      <c r="AA160" s="220">
        <f t="shared" si="16"/>
        <v>0</v>
      </c>
      <c r="AB160" s="292">
        <f t="shared" si="16"/>
        <v>0</v>
      </c>
      <c r="AC160" s="366">
        <f t="shared" si="17"/>
        <v>0</v>
      </c>
      <c r="AD160" s="371"/>
      <c r="AE160" s="194"/>
      <c r="AF160" s="195"/>
      <c r="AG160" s="196" t="s">
        <v>70</v>
      </c>
      <c r="AH160" s="197"/>
      <c r="AI160" s="219">
        <f t="shared" si="2"/>
        <v>0</v>
      </c>
      <c r="AJ160" s="220">
        <f t="shared" si="18"/>
        <v>0</v>
      </c>
      <c r="AK160" s="366">
        <f t="shared" si="19"/>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6"/>
        <v>0</v>
      </c>
      <c r="AA161" s="220">
        <f t="shared" si="16"/>
        <v>0</v>
      </c>
      <c r="AB161" s="292">
        <f t="shared" si="16"/>
        <v>0</v>
      </c>
      <c r="AC161" s="366">
        <f t="shared" si="17"/>
        <v>0</v>
      </c>
      <c r="AD161" s="371"/>
      <c r="AE161" s="194"/>
      <c r="AF161" s="195"/>
      <c r="AG161" s="196" t="s">
        <v>73</v>
      </c>
      <c r="AH161" s="197"/>
      <c r="AI161" s="219">
        <f t="shared" si="2"/>
        <v>0</v>
      </c>
      <c r="AJ161" s="220">
        <f t="shared" si="18"/>
        <v>0</v>
      </c>
      <c r="AK161" s="366">
        <f t="shared" si="19"/>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8"/>
        <v>0</v>
      </c>
      <c r="AK162" s="366">
        <f t="shared" si="19"/>
        <v>0</v>
      </c>
    </row>
    <row r="163" spans="1:37" ht="14.45" customHeight="1" x14ac:dyDescent="0.15">
      <c r="A163" s="1230">
        <v>0</v>
      </c>
      <c r="B163" s="574">
        <v>0</v>
      </c>
      <c r="C163" s="574">
        <v>0</v>
      </c>
      <c r="D163" s="574">
        <v>0</v>
      </c>
      <c r="E163" s="1237">
        <v>0</v>
      </c>
      <c r="K163" s="194" t="s">
        <v>4</v>
      </c>
      <c r="L163" s="173" t="s">
        <v>78</v>
      </c>
      <c r="M163" s="197"/>
      <c r="N163" s="197"/>
      <c r="O163" s="198"/>
      <c r="P163" s="219">
        <f t="shared" ref="P163:T172" si="20">P48+P102</f>
        <v>0</v>
      </c>
      <c r="Q163" s="220">
        <f t="shared" si="20"/>
        <v>0</v>
      </c>
      <c r="R163" s="220">
        <f t="shared" si="20"/>
        <v>0</v>
      </c>
      <c r="S163" s="221">
        <f t="shared" si="20"/>
        <v>0</v>
      </c>
      <c r="T163" s="270">
        <f t="shared" si="20"/>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20"/>
        <v>0</v>
      </c>
      <c r="Q164" s="220">
        <f t="shared" si="20"/>
        <v>0</v>
      </c>
      <c r="R164" s="220">
        <f t="shared" si="20"/>
        <v>0</v>
      </c>
      <c r="S164" s="221">
        <f t="shared" si="20"/>
        <v>0</v>
      </c>
      <c r="T164" s="270">
        <f t="shared" si="20"/>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75" si="21">IF($P164-$Z164=0,0,ROUND((R164-AA164)*$AI164/($P164-$Z164),0))</f>
        <v>0</v>
      </c>
      <c r="AK164" s="366">
        <f t="shared" ref="AK164:AK175" si="22">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20"/>
        <v>0</v>
      </c>
      <c r="Q165" s="220">
        <f t="shared" si="20"/>
        <v>0</v>
      </c>
      <c r="R165" s="220">
        <f t="shared" si="20"/>
        <v>0</v>
      </c>
      <c r="S165" s="221">
        <f t="shared" si="20"/>
        <v>0</v>
      </c>
      <c r="T165" s="270">
        <f t="shared" si="20"/>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21"/>
        <v>0</v>
      </c>
      <c r="AK165" s="366">
        <f t="shared" si="22"/>
        <v>0</v>
      </c>
    </row>
    <row r="166" spans="1:37" ht="14.45" customHeight="1" x14ac:dyDescent="0.15">
      <c r="A166" s="1230">
        <v>0</v>
      </c>
      <c r="B166" s="574">
        <v>0</v>
      </c>
      <c r="C166" s="574">
        <v>0</v>
      </c>
      <c r="D166" s="574">
        <v>0</v>
      </c>
      <c r="E166" s="1237">
        <v>0</v>
      </c>
      <c r="K166" s="194"/>
      <c r="L166" s="169"/>
      <c r="M166" s="196" t="s">
        <v>88</v>
      </c>
      <c r="N166" s="197"/>
      <c r="O166" s="198"/>
      <c r="P166" s="219">
        <f t="shared" si="20"/>
        <v>1155</v>
      </c>
      <c r="Q166" s="220">
        <f t="shared" si="20"/>
        <v>1155</v>
      </c>
      <c r="R166" s="220">
        <f t="shared" si="20"/>
        <v>0</v>
      </c>
      <c r="S166" s="221">
        <f t="shared" si="20"/>
        <v>0</v>
      </c>
      <c r="T166" s="270">
        <f t="shared" si="20"/>
        <v>0</v>
      </c>
      <c r="U166" s="202"/>
      <c r="V166" s="169"/>
      <c r="W166" s="196" t="s">
        <v>88</v>
      </c>
      <c r="X166" s="197"/>
      <c r="Y166" s="198"/>
      <c r="Z166" s="219">
        <f t="shared" ref="Z166:AC168" si="23">Z51</f>
        <v>0</v>
      </c>
      <c r="AA166" s="220">
        <f t="shared" si="23"/>
        <v>0</v>
      </c>
      <c r="AB166" s="292">
        <f t="shared" si="23"/>
        <v>0</v>
      </c>
      <c r="AC166" s="366">
        <f t="shared" si="23"/>
        <v>0</v>
      </c>
      <c r="AD166" s="371"/>
      <c r="AE166" s="194"/>
      <c r="AF166" s="169"/>
      <c r="AG166" s="196" t="s">
        <v>88</v>
      </c>
      <c r="AH166" s="197"/>
      <c r="AI166" s="219">
        <f t="shared" si="2"/>
        <v>1155</v>
      </c>
      <c r="AJ166" s="220">
        <f t="shared" si="21"/>
        <v>0</v>
      </c>
      <c r="AK166" s="366">
        <f t="shared" si="22"/>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20"/>
        <v>595</v>
      </c>
      <c r="Q167" s="220">
        <f t="shared" si="20"/>
        <v>595</v>
      </c>
      <c r="R167" s="220">
        <f t="shared" si="20"/>
        <v>0</v>
      </c>
      <c r="S167" s="221">
        <f t="shared" si="20"/>
        <v>0</v>
      </c>
      <c r="T167" s="270">
        <f t="shared" si="20"/>
        <v>0</v>
      </c>
      <c r="U167" s="202"/>
      <c r="V167" s="176" t="s">
        <v>91</v>
      </c>
      <c r="W167" s="196" t="s">
        <v>89</v>
      </c>
      <c r="X167" s="197"/>
      <c r="Y167" s="198"/>
      <c r="Z167" s="219">
        <f t="shared" si="23"/>
        <v>0</v>
      </c>
      <c r="AA167" s="220">
        <f t="shared" si="23"/>
        <v>0</v>
      </c>
      <c r="AB167" s="292">
        <f t="shared" si="23"/>
        <v>0</v>
      </c>
      <c r="AC167" s="366">
        <f t="shared" si="23"/>
        <v>0</v>
      </c>
      <c r="AD167" s="371"/>
      <c r="AE167" s="194"/>
      <c r="AF167" s="176" t="s">
        <v>91</v>
      </c>
      <c r="AG167" s="196" t="s">
        <v>89</v>
      </c>
      <c r="AH167" s="197"/>
      <c r="AI167" s="219">
        <f t="shared" si="2"/>
        <v>595</v>
      </c>
      <c r="AJ167" s="220">
        <f t="shared" si="21"/>
        <v>0</v>
      </c>
      <c r="AK167" s="366">
        <f t="shared" si="22"/>
        <v>0</v>
      </c>
    </row>
    <row r="168" spans="1:37" ht="14.45" customHeight="1" x14ac:dyDescent="0.15">
      <c r="K168" s="194"/>
      <c r="L168" s="176"/>
      <c r="M168" s="196" t="s">
        <v>104</v>
      </c>
      <c r="N168" s="197"/>
      <c r="O168" s="198"/>
      <c r="P168" s="219">
        <f t="shared" si="20"/>
        <v>0</v>
      </c>
      <c r="Q168" s="220">
        <f t="shared" si="20"/>
        <v>0</v>
      </c>
      <c r="R168" s="220">
        <f t="shared" si="20"/>
        <v>0</v>
      </c>
      <c r="S168" s="221">
        <f t="shared" si="20"/>
        <v>0</v>
      </c>
      <c r="T168" s="270">
        <f t="shared" si="20"/>
        <v>0</v>
      </c>
      <c r="U168" s="202"/>
      <c r="V168" s="176"/>
      <c r="W168" s="196" t="s">
        <v>104</v>
      </c>
      <c r="X168" s="197"/>
      <c r="Y168" s="198"/>
      <c r="Z168" s="219">
        <f t="shared" si="23"/>
        <v>0</v>
      </c>
      <c r="AA168" s="220">
        <f t="shared" si="23"/>
        <v>0</v>
      </c>
      <c r="AB168" s="292">
        <f t="shared" si="23"/>
        <v>0</v>
      </c>
      <c r="AC168" s="366">
        <f t="shared" si="23"/>
        <v>0</v>
      </c>
      <c r="AD168" s="371"/>
      <c r="AE168" s="194"/>
      <c r="AF168" s="176"/>
      <c r="AG168" s="196" t="s">
        <v>104</v>
      </c>
      <c r="AH168" s="197"/>
      <c r="AI168" s="219">
        <f t="shared" si="2"/>
        <v>0</v>
      </c>
      <c r="AJ168" s="220">
        <f t="shared" si="21"/>
        <v>0</v>
      </c>
      <c r="AK168" s="366">
        <f t="shared" si="22"/>
        <v>0</v>
      </c>
    </row>
    <row r="169" spans="1:37" ht="14.45" customHeight="1" thickBot="1" x14ac:dyDescent="0.2">
      <c r="K169" s="194"/>
      <c r="L169" s="176"/>
      <c r="M169" s="196" t="s">
        <v>90</v>
      </c>
      <c r="N169" s="197"/>
      <c r="O169" s="198"/>
      <c r="P169" s="219">
        <f t="shared" si="20"/>
        <v>0</v>
      </c>
      <c r="Q169" s="220">
        <f t="shared" si="20"/>
        <v>0</v>
      </c>
      <c r="R169" s="220">
        <f t="shared" si="20"/>
        <v>0</v>
      </c>
      <c r="S169" s="221">
        <f t="shared" si="20"/>
        <v>0</v>
      </c>
      <c r="T169" s="270">
        <f t="shared" si="20"/>
        <v>0</v>
      </c>
      <c r="U169" s="202"/>
      <c r="V169" s="176"/>
      <c r="W169" s="196" t="s">
        <v>90</v>
      </c>
      <c r="X169" s="197"/>
      <c r="Y169" s="198" t="s">
        <v>156</v>
      </c>
      <c r="Z169" s="219">
        <f t="shared" ref="Z169:AB170" si="24">IF(ISERROR((Z$58+Z$59)*(Q169/(Q$169+Q$170+Q$172+Q$174))),0,ROUND((Z$58+Z$59)*(Q169/(Q$169+Q$170+Q$172+Q$174)),0))</f>
        <v>0</v>
      </c>
      <c r="AA169" s="220">
        <f t="shared" si="24"/>
        <v>0</v>
      </c>
      <c r="AB169" s="292">
        <f t="shared" si="24"/>
        <v>0</v>
      </c>
      <c r="AC169" s="366">
        <f>IF(ISERROR(((AC$58)+(AC$59))*(T169/(T$169+T$170+T$172+T$174))),0,ROUND(((AC$58)+(AC$59))*(T169/(T$169+T$170+T$172+T$174)),0))</f>
        <v>0</v>
      </c>
      <c r="AD169" s="371"/>
      <c r="AE169" s="194"/>
      <c r="AF169" s="176"/>
      <c r="AG169" s="196" t="s">
        <v>90</v>
      </c>
      <c r="AH169" s="197"/>
      <c r="AI169" s="219">
        <f t="shared" si="2"/>
        <v>0</v>
      </c>
      <c r="AJ169" s="220">
        <f t="shared" si="21"/>
        <v>0</v>
      </c>
      <c r="AK169" s="366">
        <f t="shared" si="22"/>
        <v>0</v>
      </c>
    </row>
    <row r="170" spans="1:37" ht="14.45" customHeight="1" x14ac:dyDescent="0.15">
      <c r="A170" s="1228">
        <v>0</v>
      </c>
      <c r="B170" s="1229">
        <v>0</v>
      </c>
      <c r="C170" s="1229">
        <v>0</v>
      </c>
      <c r="D170" s="1229">
        <v>0</v>
      </c>
      <c r="E170" s="1233">
        <v>0</v>
      </c>
      <c r="K170" s="194"/>
      <c r="L170" s="176" t="s">
        <v>92</v>
      </c>
      <c r="M170" s="196" t="s">
        <v>105</v>
      </c>
      <c r="N170" s="197"/>
      <c r="O170" s="198"/>
      <c r="P170" s="219">
        <f t="shared" si="20"/>
        <v>0</v>
      </c>
      <c r="Q170" s="220">
        <f t="shared" si="20"/>
        <v>0</v>
      </c>
      <c r="R170" s="220">
        <f t="shared" si="20"/>
        <v>0</v>
      </c>
      <c r="S170" s="221">
        <f t="shared" si="20"/>
        <v>0</v>
      </c>
      <c r="T170" s="270">
        <f t="shared" si="20"/>
        <v>0</v>
      </c>
      <c r="U170" s="202"/>
      <c r="V170" s="176" t="s">
        <v>92</v>
      </c>
      <c r="W170" s="196" t="s">
        <v>105</v>
      </c>
      <c r="X170" s="197"/>
      <c r="Y170" s="198" t="s">
        <v>156</v>
      </c>
      <c r="Z170" s="219">
        <f t="shared" si="24"/>
        <v>0</v>
      </c>
      <c r="AA170" s="220">
        <f t="shared" si="24"/>
        <v>0</v>
      </c>
      <c r="AB170" s="292">
        <f t="shared" si="24"/>
        <v>0</v>
      </c>
      <c r="AC170" s="366">
        <f>IF(ISERROR(((AC$58)+(AC$59))*(T170/(T$169+T$170+T$172+T$174))),0,ROUND(((AC$58)+(AC$59))*(T170/(T$169+T$170+T$172+T$174)),0))</f>
        <v>0</v>
      </c>
      <c r="AD170" s="371"/>
      <c r="AE170" s="194"/>
      <c r="AF170" s="176" t="s">
        <v>92</v>
      </c>
      <c r="AG170" s="196" t="s">
        <v>105</v>
      </c>
      <c r="AH170" s="197"/>
      <c r="AI170" s="219">
        <f t="shared" si="2"/>
        <v>0</v>
      </c>
      <c r="AJ170" s="220">
        <f t="shared" si="21"/>
        <v>0</v>
      </c>
      <c r="AK170" s="366">
        <f t="shared" si="22"/>
        <v>0</v>
      </c>
    </row>
    <row r="171" spans="1:37" ht="14.45" customHeight="1" x14ac:dyDescent="0.15">
      <c r="A171" s="1230">
        <v>0</v>
      </c>
      <c r="B171" s="574">
        <v>0</v>
      </c>
      <c r="C171" s="574">
        <v>0</v>
      </c>
      <c r="D171" s="574">
        <v>0</v>
      </c>
      <c r="E171" s="1237">
        <v>0</v>
      </c>
      <c r="K171" s="194"/>
      <c r="L171" s="176"/>
      <c r="M171" s="196" t="s">
        <v>106</v>
      </c>
      <c r="N171" s="197"/>
      <c r="O171" s="198"/>
      <c r="P171" s="219">
        <f t="shared" si="20"/>
        <v>0</v>
      </c>
      <c r="Q171" s="220">
        <f t="shared" si="20"/>
        <v>0</v>
      </c>
      <c r="R171" s="220">
        <f t="shared" si="20"/>
        <v>0</v>
      </c>
      <c r="S171" s="221">
        <f t="shared" si="20"/>
        <v>0</v>
      </c>
      <c r="T171" s="270">
        <f t="shared" si="20"/>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1"/>
        <v>0</v>
      </c>
      <c r="AK171" s="366">
        <f t="shared" si="22"/>
        <v>0</v>
      </c>
    </row>
    <row r="172" spans="1:37" ht="14.45" customHeight="1" x14ac:dyDescent="0.15">
      <c r="A172" s="1230">
        <v>0</v>
      </c>
      <c r="B172" s="574">
        <v>0</v>
      </c>
      <c r="C172" s="574">
        <v>0</v>
      </c>
      <c r="D172" s="574">
        <v>0</v>
      </c>
      <c r="E172" s="1237">
        <v>0</v>
      </c>
      <c r="K172" s="194"/>
      <c r="L172" s="176"/>
      <c r="M172" s="196" t="s">
        <v>107</v>
      </c>
      <c r="N172" s="197"/>
      <c r="O172" s="198"/>
      <c r="P172" s="219">
        <f t="shared" si="20"/>
        <v>0</v>
      </c>
      <c r="Q172" s="220">
        <f t="shared" si="20"/>
        <v>0</v>
      </c>
      <c r="R172" s="220">
        <f t="shared" si="20"/>
        <v>0</v>
      </c>
      <c r="S172" s="221">
        <f t="shared" si="20"/>
        <v>0</v>
      </c>
      <c r="T172" s="270">
        <f t="shared" si="20"/>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1"/>
        <v>0</v>
      </c>
      <c r="AK172" s="366">
        <f t="shared" si="22"/>
        <v>0</v>
      </c>
    </row>
    <row r="173" spans="1:37" ht="14.45" customHeight="1" x14ac:dyDescent="0.15">
      <c r="A173" s="1230">
        <v>0</v>
      </c>
      <c r="B173" s="574">
        <v>0</v>
      </c>
      <c r="C173" s="574">
        <v>0</v>
      </c>
      <c r="D173" s="574">
        <v>0</v>
      </c>
      <c r="E173" s="1237">
        <v>0</v>
      </c>
      <c r="K173" s="194"/>
      <c r="L173" s="176" t="s">
        <v>41</v>
      </c>
      <c r="M173" s="196" t="s">
        <v>108</v>
      </c>
      <c r="N173" s="197"/>
      <c r="O173" s="198"/>
      <c r="P173" s="219">
        <f t="shared" ref="P173:T176" si="25">P58+P112</f>
        <v>0</v>
      </c>
      <c r="Q173" s="220">
        <f t="shared" si="25"/>
        <v>0</v>
      </c>
      <c r="R173" s="220">
        <f t="shared" si="25"/>
        <v>0</v>
      </c>
      <c r="S173" s="221">
        <f t="shared" si="25"/>
        <v>0</v>
      </c>
      <c r="T173" s="270">
        <f t="shared" si="25"/>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1"/>
        <v>0</v>
      </c>
      <c r="AK173" s="366">
        <f t="shared" si="22"/>
        <v>0</v>
      </c>
    </row>
    <row r="174" spans="1:37" ht="14.45" customHeight="1" x14ac:dyDescent="0.15">
      <c r="A174" s="1230">
        <v>0</v>
      </c>
      <c r="B174" s="574">
        <v>0</v>
      </c>
      <c r="C174" s="574">
        <v>0</v>
      </c>
      <c r="D174" s="574">
        <v>0</v>
      </c>
      <c r="E174" s="1237">
        <v>0</v>
      </c>
      <c r="K174" s="194"/>
      <c r="L174" s="216"/>
      <c r="M174" s="196" t="s">
        <v>13</v>
      </c>
      <c r="N174" s="197"/>
      <c r="O174" s="198"/>
      <c r="P174" s="219">
        <f t="shared" si="25"/>
        <v>46</v>
      </c>
      <c r="Q174" s="220">
        <f t="shared" si="25"/>
        <v>46</v>
      </c>
      <c r="R174" s="220">
        <f t="shared" si="25"/>
        <v>0</v>
      </c>
      <c r="S174" s="221">
        <f t="shared" si="25"/>
        <v>0</v>
      </c>
      <c r="T174" s="270">
        <f t="shared" si="25"/>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46</v>
      </c>
      <c r="AJ174" s="220">
        <f t="shared" si="21"/>
        <v>0</v>
      </c>
      <c r="AK174" s="366">
        <f t="shared" si="22"/>
        <v>0</v>
      </c>
    </row>
    <row r="175" spans="1:37" ht="14.45" customHeight="1" x14ac:dyDescent="0.15">
      <c r="A175" s="1230">
        <v>0</v>
      </c>
      <c r="B175" s="574">
        <v>0</v>
      </c>
      <c r="C175" s="574">
        <v>0</v>
      </c>
      <c r="D175" s="574">
        <v>0</v>
      </c>
      <c r="E175" s="1237">
        <v>0</v>
      </c>
      <c r="K175" s="194"/>
      <c r="L175" s="196" t="s">
        <v>13</v>
      </c>
      <c r="M175" s="197"/>
      <c r="N175" s="197"/>
      <c r="O175" s="198"/>
      <c r="P175" s="219">
        <f t="shared" si="25"/>
        <v>0</v>
      </c>
      <c r="Q175" s="220">
        <f t="shared" si="25"/>
        <v>0</v>
      </c>
      <c r="R175" s="220">
        <f t="shared" si="25"/>
        <v>0</v>
      </c>
      <c r="S175" s="221">
        <f t="shared" si="25"/>
        <v>0</v>
      </c>
      <c r="T175" s="270">
        <f t="shared" si="25"/>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1"/>
        <v>0</v>
      </c>
      <c r="AK175" s="366">
        <f t="shared" si="22"/>
        <v>0</v>
      </c>
    </row>
    <row r="176" spans="1:37" ht="14.45" customHeight="1" thickBot="1" x14ac:dyDescent="0.2">
      <c r="A176" s="1230">
        <v>0</v>
      </c>
      <c r="B176" s="574">
        <v>0</v>
      </c>
      <c r="C176" s="574">
        <v>0</v>
      </c>
      <c r="D176" s="574">
        <v>0</v>
      </c>
      <c r="E176" s="1237">
        <v>0</v>
      </c>
      <c r="K176" s="311"/>
      <c r="L176" s="312" t="s">
        <v>82</v>
      </c>
      <c r="M176" s="313"/>
      <c r="N176" s="313"/>
      <c r="O176" s="314"/>
      <c r="P176" s="315">
        <f t="shared" si="25"/>
        <v>80629</v>
      </c>
      <c r="Q176" s="316">
        <f t="shared" si="25"/>
        <v>80629</v>
      </c>
      <c r="R176" s="316">
        <f t="shared" si="25"/>
        <v>562</v>
      </c>
      <c r="S176" s="317">
        <f t="shared" si="25"/>
        <v>2730</v>
      </c>
      <c r="T176" s="318">
        <f t="shared" si="25"/>
        <v>27800</v>
      </c>
      <c r="U176" s="367"/>
      <c r="V176" s="312" t="s">
        <v>82</v>
      </c>
      <c r="W176" s="313"/>
      <c r="X176" s="313"/>
      <c r="Y176" s="314"/>
      <c r="Z176" s="315">
        <f>Z61</f>
        <v>2092</v>
      </c>
      <c r="AA176" s="316">
        <f>AA61</f>
        <v>0</v>
      </c>
      <c r="AB176" s="550">
        <f>AB61</f>
        <v>0</v>
      </c>
      <c r="AC176" s="368">
        <f>AC61</f>
        <v>0</v>
      </c>
      <c r="AD176" s="371"/>
      <c r="AE176" s="369"/>
      <c r="AF176" s="312" t="s">
        <v>82</v>
      </c>
      <c r="AG176" s="313"/>
      <c r="AH176" s="313"/>
      <c r="AI176" s="370">
        <f t="shared" si="2"/>
        <v>78537</v>
      </c>
      <c r="AJ176" s="316">
        <f>SUM(AJ123,AJ126,AJ129,AJ133:AJ144,AJ148:AJ154,AJ160:AJ163,AJ166:AJ175)</f>
        <v>562</v>
      </c>
      <c r="AK176" s="368">
        <f>SUM(AK123,AK126,AK129,AK133:AK144,AK148:AK154,AK160:AK163,AK166:AK175)</f>
        <v>2730</v>
      </c>
    </row>
    <row r="177" spans="1:29" ht="14.45" customHeight="1" thickTop="1" x14ac:dyDescent="0.15">
      <c r="A177" s="1230">
        <v>0</v>
      </c>
      <c r="B177" s="574">
        <v>0</v>
      </c>
      <c r="C177" s="574">
        <v>0</v>
      </c>
      <c r="D177" s="574">
        <v>0</v>
      </c>
      <c r="E177" s="1237">
        <v>0</v>
      </c>
      <c r="Z177" s="518"/>
      <c r="AA177" s="371"/>
      <c r="AB177" s="371"/>
      <c r="AC177" s="442"/>
    </row>
    <row r="178" spans="1:29" ht="14.45" customHeight="1"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2092</v>
      </c>
      <c r="B182" s="574">
        <v>0</v>
      </c>
      <c r="C182" s="574">
        <v>0</v>
      </c>
      <c r="D182" s="574">
        <v>0</v>
      </c>
      <c r="E182" s="1237">
        <v>0</v>
      </c>
      <c r="AC182" s="529"/>
    </row>
    <row r="183" spans="1:29" x14ac:dyDescent="0.15">
      <c r="A183" s="1230">
        <v>2092</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2092</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showPageBreaks="1" fitToPage="1" view="pageBreakPreview">
      <selection activeCell="A2" sqref="A2"/>
      <rowBreaks count="1" manualBreakCount="1">
        <brk id="117" max="16383" man="1"/>
      </rowBreaks>
      <pageMargins left="0.78740157480314965" right="0.78740157480314965" top="0.98425196850393704" bottom="0.98425196850393704" header="0.51181102362204722" footer="0.51181102362204722"/>
      <pageSetup paperSize="8" scale="39" orientation="portrait"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r:id="rId2"/>
  <headerFooter alignWithMargins="0"/>
  <rowBreaks count="1" manualBreakCount="1">
    <brk id="117"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topLeftCell="O123"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729</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32624</v>
      </c>
      <c r="B8" s="1214">
        <v>32624</v>
      </c>
      <c r="C8" s="1214">
        <v>32624</v>
      </c>
      <c r="D8" s="1214">
        <v>0</v>
      </c>
      <c r="E8" s="1214">
        <v>9135</v>
      </c>
      <c r="F8" s="1214">
        <v>1300</v>
      </c>
      <c r="G8" s="1214">
        <v>0</v>
      </c>
      <c r="H8" s="1215">
        <v>14700</v>
      </c>
      <c r="I8" s="1216"/>
      <c r="K8" s="183"/>
      <c r="L8" s="184" t="s">
        <v>8</v>
      </c>
      <c r="M8" s="185"/>
      <c r="N8" s="185"/>
      <c r="O8" s="186" t="s">
        <v>9</v>
      </c>
      <c r="P8" s="187">
        <f>'Ｈ１７（2005）'!A9</f>
        <v>0</v>
      </c>
      <c r="Q8" s="253">
        <f>'Ｈ１７（2005）'!C9</f>
        <v>0</v>
      </c>
      <c r="R8" s="253">
        <f>'Ｈ１７（2005）'!E9</f>
        <v>0</v>
      </c>
      <c r="S8" s="255">
        <f>'Ｈ１７（2005）'!F9</f>
        <v>0</v>
      </c>
      <c r="T8" s="256">
        <f>'Ｈ１７（2005）'!H9</f>
        <v>0</v>
      </c>
      <c r="U8" s="190"/>
      <c r="V8" s="195" t="s">
        <v>145</v>
      </c>
      <c r="W8" s="217"/>
      <c r="X8" s="217"/>
      <c r="Y8" s="293" t="s">
        <v>10</v>
      </c>
      <c r="Z8" s="226">
        <f>'Ｈ１７（2005）'!A170</f>
        <v>0</v>
      </c>
      <c r="AA8" s="227">
        <f>'Ｈ１７（2005）'!B170</f>
        <v>0</v>
      </c>
      <c r="AB8" s="228">
        <f>'Ｈ１７（2005）'!C170</f>
        <v>0</v>
      </c>
      <c r="AC8" s="555">
        <f>'Ｈ１７（2005）'!E170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'Ｈ１７（2005）'!A10</f>
        <v>0</v>
      </c>
      <c r="Q9" s="200">
        <f>'Ｈ１７（2005）'!C10</f>
        <v>0</v>
      </c>
      <c r="R9" s="200">
        <f>'Ｈ１７（2005）'!E10</f>
        <v>0</v>
      </c>
      <c r="S9" s="262">
        <f>'Ｈ１７（2005）'!F10</f>
        <v>0</v>
      </c>
      <c r="T9" s="263">
        <f>'Ｈ１７（2005）'!H10</f>
        <v>0</v>
      </c>
      <c r="U9" s="202"/>
      <c r="V9" s="176"/>
      <c r="W9" s="196" t="s">
        <v>11</v>
      </c>
      <c r="X9" s="197"/>
      <c r="Y9" s="215" t="s">
        <v>9</v>
      </c>
      <c r="Z9" s="199">
        <f>'Ｈ１７（2005）'!A171</f>
        <v>0</v>
      </c>
      <c r="AA9" s="200">
        <f>'Ｈ１７（2005）'!B171</f>
        <v>0</v>
      </c>
      <c r="AB9" s="201">
        <f>'Ｈ１７（2005）'!C171</f>
        <v>0</v>
      </c>
      <c r="AC9" s="556">
        <f>'Ｈ１７（2005）'!E171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'Ｈ１７（2005）'!A11</f>
        <v>0</v>
      </c>
      <c r="Q11" s="213">
        <f>'Ｈ１７（2005）'!C11</f>
        <v>0</v>
      </c>
      <c r="R11" s="213">
        <f>'Ｈ１７（2005）'!E11</f>
        <v>0</v>
      </c>
      <c r="S11" s="278">
        <f>'Ｈ１７（2005）'!F11</f>
        <v>0</v>
      </c>
      <c r="T11" s="263">
        <f>'Ｈ１７（2005）'!H11</f>
        <v>0</v>
      </c>
      <c r="U11" s="202"/>
      <c r="V11" s="196" t="s">
        <v>147</v>
      </c>
      <c r="W11" s="197"/>
      <c r="X11" s="197"/>
      <c r="Y11" s="215" t="s">
        <v>12</v>
      </c>
      <c r="Z11" s="199">
        <f>'Ｈ１７（2005）'!A172</f>
        <v>0</v>
      </c>
      <c r="AA11" s="200">
        <f>'Ｈ１７（2005）'!B172</f>
        <v>0</v>
      </c>
      <c r="AB11" s="201">
        <f>'Ｈ１７（2005）'!C172</f>
        <v>0</v>
      </c>
      <c r="AC11" s="556">
        <f>'Ｈ１７（2005）'!E172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'Ｈ１７（2005）'!A12</f>
        <v>0</v>
      </c>
      <c r="Q12" s="200">
        <f>'Ｈ１７（2005）'!C12</f>
        <v>0</v>
      </c>
      <c r="R12" s="200">
        <f>'Ｈ１７（2005）'!E12</f>
        <v>0</v>
      </c>
      <c r="S12" s="262">
        <f>'Ｈ１７（2005）'!F12</f>
        <v>0</v>
      </c>
      <c r="T12" s="263">
        <f>'Ｈ１７（2005）'!H12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9734</v>
      </c>
      <c r="B13" s="1216">
        <v>9734</v>
      </c>
      <c r="C13" s="1216">
        <v>9734</v>
      </c>
      <c r="D13" s="1216">
        <v>0</v>
      </c>
      <c r="E13" s="1216">
        <v>1785</v>
      </c>
      <c r="F13" s="1216">
        <v>1300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9734</v>
      </c>
      <c r="B14" s="1216">
        <v>9734</v>
      </c>
      <c r="C14" s="1216">
        <v>9734</v>
      </c>
      <c r="D14" s="1216">
        <v>0</v>
      </c>
      <c r="E14" s="1216">
        <v>1785</v>
      </c>
      <c r="F14" s="1216">
        <v>1300</v>
      </c>
      <c r="G14" s="1216">
        <v>0</v>
      </c>
      <c r="H14" s="1218">
        <v>0</v>
      </c>
      <c r="I14" s="1216"/>
      <c r="K14" s="194" t="s">
        <v>4</v>
      </c>
      <c r="L14" s="169"/>
      <c r="M14" s="195" t="s">
        <v>94</v>
      </c>
      <c r="N14" s="197"/>
      <c r="O14" s="198" t="s">
        <v>93</v>
      </c>
      <c r="P14" s="199">
        <f>'Ｈ１７（2005）'!A14</f>
        <v>9734</v>
      </c>
      <c r="Q14" s="200">
        <f>'Ｈ１７（2005）'!C14</f>
        <v>9734</v>
      </c>
      <c r="R14" s="200">
        <f>'Ｈ１７（2005）'!E14</f>
        <v>1785</v>
      </c>
      <c r="S14" s="262">
        <f>'Ｈ１７（2005）'!F14</f>
        <v>1300</v>
      </c>
      <c r="T14" s="263">
        <f>'Ｈ１７（2005）'!H14</f>
        <v>0</v>
      </c>
      <c r="U14" s="202"/>
      <c r="V14" s="173"/>
      <c r="W14" s="196" t="s">
        <v>135</v>
      </c>
      <c r="X14" s="197"/>
      <c r="Y14" s="215" t="s">
        <v>93</v>
      </c>
      <c r="Z14" s="199">
        <f>'Ｈ１７（2005）'!A176</f>
        <v>0</v>
      </c>
      <c r="AA14" s="200">
        <f>'Ｈ１７（2005）'!B176</f>
        <v>0</v>
      </c>
      <c r="AB14" s="201">
        <f>'Ｈ１７（2005）'!C176</f>
        <v>0</v>
      </c>
      <c r="AC14" s="556">
        <f>'Ｈ１７（2005）'!E176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'Ｈ１７（2005）'!A15</f>
        <v>0</v>
      </c>
      <c r="Q15" s="200">
        <f>'Ｈ１７（2005）'!C15</f>
        <v>0</v>
      </c>
      <c r="R15" s="200">
        <f>'Ｈ１７（2005）'!E15</f>
        <v>0</v>
      </c>
      <c r="S15" s="262">
        <f>'Ｈ１７（2005）'!F15</f>
        <v>0</v>
      </c>
      <c r="T15" s="263">
        <f>'Ｈ１７（2005）'!H15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'Ｈ１７（2005）'!A16</f>
        <v>0</v>
      </c>
      <c r="Q16" s="200">
        <f>'Ｈ１７（2005）'!C16</f>
        <v>0</v>
      </c>
      <c r="R16" s="200">
        <f>'Ｈ１７（2005）'!E16</f>
        <v>0</v>
      </c>
      <c r="S16" s="262">
        <f>'Ｈ１７（2005）'!F16</f>
        <v>0</v>
      </c>
      <c r="T16" s="263">
        <f>'Ｈ１７（2005）'!H16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9734</v>
      </c>
      <c r="Q17" s="220">
        <f>Q14-Q15-Q16</f>
        <v>9734</v>
      </c>
      <c r="R17" s="220">
        <f>R14-R15-R16</f>
        <v>1785</v>
      </c>
      <c r="S17" s="292">
        <f>S14-S15-S16</f>
        <v>1300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'Ｈ１７（2005）'!A17</f>
        <v>0</v>
      </c>
      <c r="Q18" s="200">
        <f>'Ｈ１７（2005）'!C17</f>
        <v>0</v>
      </c>
      <c r="R18" s="200">
        <f>'Ｈ１７（2005）'!E17</f>
        <v>0</v>
      </c>
      <c r="S18" s="262">
        <f>'Ｈ１７（2005）'!F17</f>
        <v>0</v>
      </c>
      <c r="T18" s="263">
        <f>'Ｈ１７（2005）'!H17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'Ｈ１７（2005）'!A18</f>
        <v>0</v>
      </c>
      <c r="Q19" s="200">
        <f>'Ｈ１７（2005）'!C18</f>
        <v>0</v>
      </c>
      <c r="R19" s="200">
        <f>'Ｈ１７（2005）'!E18</f>
        <v>0</v>
      </c>
      <c r="S19" s="262">
        <f>'Ｈ１７（2005）'!F18</f>
        <v>0</v>
      </c>
      <c r="T19" s="263">
        <f>'Ｈ１７（2005）'!H18</f>
        <v>0</v>
      </c>
      <c r="U19" s="202"/>
      <c r="V19" s="500"/>
      <c r="W19" s="197" t="s">
        <v>13</v>
      </c>
      <c r="X19" s="197"/>
      <c r="Y19" s="215" t="s">
        <v>97</v>
      </c>
      <c r="Z19" s="199">
        <f>'Ｈ１７（2005）'!A177</f>
        <v>0</v>
      </c>
      <c r="AA19" s="200">
        <f>'Ｈ１７（2005）'!B177</f>
        <v>0</v>
      </c>
      <c r="AB19" s="201">
        <f>'Ｈ１７（2005）'!C177</f>
        <v>0</v>
      </c>
      <c r="AC19" s="556">
        <f>'Ｈ１７（2005）'!E177</f>
        <v>0</v>
      </c>
      <c r="AD19" s="160"/>
      <c r="AE19" s="160"/>
      <c r="AF19" s="160"/>
      <c r="AG19" s="160"/>
      <c r="AH19" s="160"/>
      <c r="AI19" s="371"/>
      <c r="AJ19" s="371"/>
      <c r="AK19" s="371"/>
    </row>
    <row r="20" spans="1:37" ht="14.45" customHeight="1" x14ac:dyDescent="0.15">
      <c r="A20" s="1217">
        <v>0</v>
      </c>
      <c r="B20" s="1216">
        <v>0</v>
      </c>
      <c r="C20" s="1216">
        <v>0</v>
      </c>
      <c r="D20" s="1216">
        <v>0</v>
      </c>
      <c r="E20" s="1216">
        <v>0</v>
      </c>
      <c r="F20" s="1216">
        <v>0</v>
      </c>
      <c r="G20" s="1216">
        <v>0</v>
      </c>
      <c r="H20" s="1218">
        <v>0</v>
      </c>
      <c r="I20" s="1216"/>
      <c r="K20" s="194"/>
      <c r="L20" s="196" t="s">
        <v>19</v>
      </c>
      <c r="M20" s="197"/>
      <c r="N20" s="197"/>
      <c r="O20" s="198" t="s">
        <v>20</v>
      </c>
      <c r="P20" s="199">
        <f>'Ｈ１７（2005）'!A19</f>
        <v>0</v>
      </c>
      <c r="Q20" s="200">
        <f>'Ｈ１７（2005）'!C19</f>
        <v>0</v>
      </c>
      <c r="R20" s="488">
        <f>'Ｈ１７（2005）'!E19</f>
        <v>0</v>
      </c>
      <c r="S20" s="262">
        <f>'Ｈ１７（2005）'!F19</f>
        <v>0</v>
      </c>
      <c r="T20" s="263">
        <f>'Ｈ１７（2005）'!H19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'Ｈ１７（2005）'!A21</f>
        <v>0</v>
      </c>
      <c r="Q21" s="200">
        <f>'Ｈ１７（2005）'!C21</f>
        <v>0</v>
      </c>
      <c r="R21" s="200">
        <f>'Ｈ１７（2005）'!E21</f>
        <v>0</v>
      </c>
      <c r="S21" s="262">
        <f>'Ｈ１７（2005）'!F21</f>
        <v>0</v>
      </c>
      <c r="T21" s="263">
        <f>'Ｈ１７（2005）'!H21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'Ｈ１７（2005）'!A22</f>
        <v>0</v>
      </c>
      <c r="Q22" s="200">
        <f>'Ｈ１７（2005）'!C22</f>
        <v>0</v>
      </c>
      <c r="R22" s="200">
        <f>'Ｈ１７（2005）'!E22</f>
        <v>0</v>
      </c>
      <c r="S22" s="262">
        <f>'Ｈ１７（2005）'!F22</f>
        <v>0</v>
      </c>
      <c r="T22" s="263">
        <f>'Ｈ１７（2005）'!H22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'Ｈ１７（2005）'!A23</f>
        <v>0</v>
      </c>
      <c r="Q23" s="200">
        <f>'Ｈ１７（2005）'!C23</f>
        <v>0</v>
      </c>
      <c r="R23" s="200">
        <f>'Ｈ１７（2005）'!E23</f>
        <v>0</v>
      </c>
      <c r="S23" s="262">
        <f>'Ｈ１７（2005）'!F23</f>
        <v>0</v>
      </c>
      <c r="T23" s="263">
        <f>'Ｈ１７（2005）'!H23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'Ｈ１７（2005）'!A24</f>
        <v>0</v>
      </c>
      <c r="Q24" s="200">
        <f>'Ｈ１７（2005）'!C24</f>
        <v>0</v>
      </c>
      <c r="R24" s="200">
        <f>'Ｈ１７（2005）'!E24</f>
        <v>0</v>
      </c>
      <c r="S24" s="262">
        <f>'Ｈ１７（2005）'!F24</f>
        <v>0</v>
      </c>
      <c r="T24" s="263">
        <f>'Ｈ１７（2005）'!H24</f>
        <v>0</v>
      </c>
      <c r="U24" s="202"/>
      <c r="V24" s="173" t="s">
        <v>677</v>
      </c>
      <c r="W24" s="197"/>
      <c r="X24" s="197"/>
      <c r="Y24" s="215" t="s">
        <v>34</v>
      </c>
      <c r="Z24" s="199">
        <f>'Ｈ１７（2005）'!A178</f>
        <v>149</v>
      </c>
      <c r="AA24" s="200">
        <f>'Ｈ１７（2005）'!B178</f>
        <v>0</v>
      </c>
      <c r="AB24" s="201">
        <f>'Ｈ１７（2005）'!C178</f>
        <v>0</v>
      </c>
      <c r="AC24" s="556">
        <f>'Ｈ１７（2005）'!E178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'Ｈ１７（2005）'!A25</f>
        <v>0</v>
      </c>
      <c r="Q25" s="200">
        <f>'Ｈ１７（2005）'!C25</f>
        <v>0</v>
      </c>
      <c r="R25" s="200">
        <f>'Ｈ１７（2005）'!E25</f>
        <v>0</v>
      </c>
      <c r="S25" s="262">
        <f>'Ｈ１７（2005）'!F25</f>
        <v>0</v>
      </c>
      <c r="T25" s="263">
        <f>'Ｈ１７（2005）'!H25</f>
        <v>0</v>
      </c>
      <c r="U25" s="202"/>
      <c r="V25" s="176"/>
      <c r="W25" s="196" t="s">
        <v>36</v>
      </c>
      <c r="X25" s="197"/>
      <c r="Y25" s="215" t="s">
        <v>20</v>
      </c>
      <c r="Z25" s="199">
        <f>'Ｈ１７（2005）'!A181</f>
        <v>0</v>
      </c>
      <c r="AA25" s="200">
        <f>'Ｈ１７（2005）'!B181</f>
        <v>0</v>
      </c>
      <c r="AB25" s="201">
        <f>'Ｈ１７（2005）'!C181</f>
        <v>0</v>
      </c>
      <c r="AC25" s="556">
        <f>'Ｈ１７（2005）'!E181</f>
        <v>0</v>
      </c>
      <c r="AD25" s="160"/>
      <c r="AE25" s="160"/>
      <c r="AF25" s="160"/>
      <c r="AG25" s="160"/>
      <c r="AH25" s="160"/>
      <c r="AI25" s="371"/>
      <c r="AJ25" s="371"/>
      <c r="AK25" s="371"/>
    </row>
    <row r="26" spans="1:37" ht="14.45" customHeight="1" x14ac:dyDescent="0.15">
      <c r="A26" s="1219">
        <v>0</v>
      </c>
      <c r="B26" s="1220">
        <v>0</v>
      </c>
      <c r="C26" s="1220">
        <v>0</v>
      </c>
      <c r="D26" s="1220">
        <v>0</v>
      </c>
      <c r="E26" s="1220">
        <v>0</v>
      </c>
      <c r="F26" s="1220">
        <v>0</v>
      </c>
      <c r="G26" s="1220">
        <v>0</v>
      </c>
      <c r="H26" s="1221">
        <v>0</v>
      </c>
      <c r="I26" s="1220"/>
      <c r="K26" s="194"/>
      <c r="L26" s="195" t="s">
        <v>38</v>
      </c>
      <c r="M26" s="196" t="s">
        <v>149</v>
      </c>
      <c r="N26" s="197"/>
      <c r="O26" s="198" t="s">
        <v>40</v>
      </c>
      <c r="P26" s="199">
        <f>'Ｈ１７（2005）'!A26</f>
        <v>0</v>
      </c>
      <c r="Q26" s="200">
        <f>'Ｈ１７（2005）'!C26</f>
        <v>0</v>
      </c>
      <c r="R26" s="200">
        <f>'Ｈ１７（2005）'!E26</f>
        <v>0</v>
      </c>
      <c r="S26" s="262">
        <f>'Ｈ１７（2005）'!F26</f>
        <v>0</v>
      </c>
      <c r="T26" s="263">
        <f>'Ｈ１７（2005）'!H26</f>
        <v>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'Ｈ１７（2005）'!A27</f>
        <v>0</v>
      </c>
      <c r="Q27" s="200">
        <f>'Ｈ１７（2005）'!C27</f>
        <v>0</v>
      </c>
      <c r="R27" s="200">
        <f>'Ｈ１７（2005）'!E27</f>
        <v>0</v>
      </c>
      <c r="S27" s="262">
        <f>'Ｈ１７（2005）'!F27</f>
        <v>0</v>
      </c>
      <c r="T27" s="263">
        <f>'Ｈ１７（2005）'!H27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'Ｈ１７（2005）'!A28</f>
        <v>0</v>
      </c>
      <c r="Q28" s="200">
        <f>'Ｈ１７（2005）'!C28</f>
        <v>0</v>
      </c>
      <c r="R28" s="200">
        <f>'Ｈ１７（2005）'!E28</f>
        <v>0</v>
      </c>
      <c r="S28" s="262">
        <f>'Ｈ１７（2005）'!F28</f>
        <v>0</v>
      </c>
      <c r="T28" s="263">
        <f>'Ｈ１７（2005）'!H28</f>
        <v>0</v>
      </c>
      <c r="U28" s="202"/>
      <c r="V28" s="216"/>
      <c r="W28" s="196" t="s">
        <v>13</v>
      </c>
      <c r="X28" s="197"/>
      <c r="Y28" s="215"/>
      <c r="Z28" s="219">
        <f>Z24-Z25</f>
        <v>149</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'Ｈ１７（2005）'!A29</f>
        <v>0</v>
      </c>
      <c r="Q29" s="200">
        <f>'Ｈ１７（2005）'!C29</f>
        <v>0</v>
      </c>
      <c r="R29" s="200">
        <f>'Ｈ１７（2005）'!E29</f>
        <v>0</v>
      </c>
      <c r="S29" s="262">
        <f>'Ｈ１７（2005）'!F29</f>
        <v>0</v>
      </c>
      <c r="T29" s="263">
        <f>'Ｈ１７（2005）'!H29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'Ｈ１７（2005）'!A30</f>
        <v>0</v>
      </c>
      <c r="Q30" s="200">
        <f>'Ｈ１７（2005）'!C30</f>
        <v>0</v>
      </c>
      <c r="R30" s="200">
        <f>'Ｈ１７（2005）'!E30</f>
        <v>0</v>
      </c>
      <c r="S30" s="262">
        <f>'Ｈ１７（2005）'!F30</f>
        <v>0</v>
      </c>
      <c r="T30" s="263">
        <f>'Ｈ１７（2005）'!H30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'Ｈ１７（2005）'!A31</f>
        <v>0</v>
      </c>
      <c r="Q31" s="200">
        <f>'Ｈ１７（2005）'!C31</f>
        <v>0</v>
      </c>
      <c r="R31" s="200">
        <f>'Ｈ１７（2005）'!E31</f>
        <v>0</v>
      </c>
      <c r="S31" s="262">
        <f>'Ｈ１７（2005）'!F31</f>
        <v>0</v>
      </c>
      <c r="T31" s="263">
        <f>'Ｈ１７（2005）'!H31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0</v>
      </c>
      <c r="B32" s="1220">
        <v>0</v>
      </c>
      <c r="C32" s="1220">
        <v>0</v>
      </c>
      <c r="D32" s="1220">
        <v>0</v>
      </c>
      <c r="E32" s="1220">
        <v>0</v>
      </c>
      <c r="F32" s="1220">
        <v>0</v>
      </c>
      <c r="G32" s="1220">
        <v>0</v>
      </c>
      <c r="H32" s="1221">
        <v>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0</v>
      </c>
      <c r="B33" s="1220">
        <v>0</v>
      </c>
      <c r="C33" s="1220">
        <v>0</v>
      </c>
      <c r="D33" s="1220">
        <v>0</v>
      </c>
      <c r="E33" s="1220">
        <v>0</v>
      </c>
      <c r="F33" s="1220">
        <v>0</v>
      </c>
      <c r="G33" s="1220">
        <v>0</v>
      </c>
      <c r="H33" s="1221">
        <v>0</v>
      </c>
      <c r="I33" s="1220"/>
      <c r="K33" s="194"/>
      <c r="L33" s="173"/>
      <c r="M33" s="196" t="s">
        <v>47</v>
      </c>
      <c r="N33" s="197"/>
      <c r="O33" s="198" t="s">
        <v>48</v>
      </c>
      <c r="P33" s="199">
        <f>'Ｈ１７（2005）'!A33</f>
        <v>0</v>
      </c>
      <c r="Q33" s="200">
        <f>'Ｈ１７（2005）'!C33</f>
        <v>0</v>
      </c>
      <c r="R33" s="200">
        <f>'Ｈ１７（2005）'!E33</f>
        <v>0</v>
      </c>
      <c r="S33" s="262">
        <f>'Ｈ１７（2005）'!F33</f>
        <v>0</v>
      </c>
      <c r="T33" s="263">
        <f>'Ｈ１７（2005）'!H33</f>
        <v>0</v>
      </c>
      <c r="U33" s="202" t="s">
        <v>4</v>
      </c>
      <c r="V33" s="173"/>
      <c r="W33" s="196" t="s">
        <v>49</v>
      </c>
      <c r="X33" s="197"/>
      <c r="Y33" s="198" t="s">
        <v>23</v>
      </c>
      <c r="Z33" s="199">
        <f>'Ｈ１７（2005）'!A183</f>
        <v>0</v>
      </c>
      <c r="AA33" s="200">
        <f>'Ｈ１７（2005）'!B183</f>
        <v>0</v>
      </c>
      <c r="AB33" s="201">
        <f>'Ｈ１７（2005）'!C183</f>
        <v>0</v>
      </c>
      <c r="AC33" s="556">
        <f>'Ｈ１７（2005）'!E183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'Ｈ１７（2005）'!A34</f>
        <v>0</v>
      </c>
      <c r="Q34" s="200">
        <f>'Ｈ１７（2005）'!C34</f>
        <v>0</v>
      </c>
      <c r="R34" s="200">
        <f>'Ｈ１７（2005）'!E34</f>
        <v>0</v>
      </c>
      <c r="S34" s="262">
        <f>'Ｈ１７（2005）'!F34</f>
        <v>0</v>
      </c>
      <c r="T34" s="263">
        <f>'Ｈ１７（2005）'!H34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'Ｈ１７（2005）'!A35</f>
        <v>0</v>
      </c>
      <c r="Q35" s="200">
        <f>'Ｈ１７（2005）'!C35</f>
        <v>0</v>
      </c>
      <c r="R35" s="200">
        <f>'Ｈ１７（2005）'!E35</f>
        <v>0</v>
      </c>
      <c r="S35" s="262">
        <f>'Ｈ１７（2005）'!F35</f>
        <v>0</v>
      </c>
      <c r="T35" s="263">
        <f>'Ｈ１７（2005）'!H35</f>
        <v>0</v>
      </c>
      <c r="U35" s="202"/>
      <c r="V35" s="195"/>
      <c r="W35" s="196" t="s">
        <v>52</v>
      </c>
      <c r="X35" s="197"/>
      <c r="Y35" s="198" t="s">
        <v>27</v>
      </c>
      <c r="Z35" s="199">
        <f>'Ｈ１７（2005）'!A184</f>
        <v>0</v>
      </c>
      <c r="AA35" s="200">
        <f>'Ｈ１７（2005）'!B184</f>
        <v>0</v>
      </c>
      <c r="AB35" s="201">
        <f>'Ｈ１７（2005）'!C184</f>
        <v>0</v>
      </c>
      <c r="AC35" s="556">
        <f>'Ｈ１７（2005）'!E184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'Ｈ１７（2005）'!A36</f>
        <v>0</v>
      </c>
      <c r="Q36" s="200">
        <f>'Ｈ１７（2005）'!C36</f>
        <v>0</v>
      </c>
      <c r="R36" s="200">
        <f>'Ｈ１７（2005）'!E36</f>
        <v>0</v>
      </c>
      <c r="S36" s="262">
        <f>'Ｈ１７（2005）'!F36</f>
        <v>0</v>
      </c>
      <c r="T36" s="263">
        <f>'Ｈ１７（2005）'!H36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'Ｈ１７（2005）'!A37</f>
        <v>0</v>
      </c>
      <c r="Q37" s="200">
        <f>'Ｈ１７（2005）'!C37</f>
        <v>0</v>
      </c>
      <c r="R37" s="200">
        <f>'Ｈ１７（2005）'!E37</f>
        <v>0</v>
      </c>
      <c r="S37" s="262">
        <f>'Ｈ１７（2005）'!F37</f>
        <v>0</v>
      </c>
      <c r="T37" s="263">
        <f>'Ｈ１７（2005）'!H37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'Ｈ１７（2005）'!A38</f>
        <v>0</v>
      </c>
      <c r="Q38" s="200">
        <f>'Ｈ１７（2005）'!C38</f>
        <v>0</v>
      </c>
      <c r="R38" s="200">
        <f>'Ｈ１７（2005）'!E38</f>
        <v>0</v>
      </c>
      <c r="S38" s="262">
        <f>'Ｈ１７（2005）'!F38</f>
        <v>0</v>
      </c>
      <c r="T38" s="263">
        <f>'Ｈ１７（2005）'!H38</f>
        <v>0</v>
      </c>
      <c r="U38" s="202"/>
      <c r="V38" s="195"/>
      <c r="W38" s="196" t="s">
        <v>57</v>
      </c>
      <c r="X38" s="197"/>
      <c r="Y38" s="198" t="s">
        <v>30</v>
      </c>
      <c r="Z38" s="199">
        <f>'Ｈ１７（2005）'!A185</f>
        <v>0</v>
      </c>
      <c r="AA38" s="200">
        <f>'Ｈ１７（2005）'!B185</f>
        <v>0</v>
      </c>
      <c r="AB38" s="201">
        <f>'Ｈ１７（2005）'!C185</f>
        <v>0</v>
      </c>
      <c r="AC38" s="556">
        <f>'Ｈ１７（2005）'!E185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'Ｈ１７（2005）'!A39</f>
        <v>0</v>
      </c>
      <c r="Q39" s="200">
        <f>'Ｈ１７（2005）'!C39</f>
        <v>0</v>
      </c>
      <c r="R39" s="200">
        <f>'Ｈ１７（2005）'!E39</f>
        <v>0</v>
      </c>
      <c r="S39" s="262">
        <f>'Ｈ１７（2005）'!F39</f>
        <v>0</v>
      </c>
      <c r="T39" s="263">
        <f>'Ｈ１７（2005）'!H39</f>
        <v>0</v>
      </c>
      <c r="U39" s="202"/>
      <c r="V39" s="195" t="s">
        <v>59</v>
      </c>
      <c r="W39" s="173" t="s">
        <v>60</v>
      </c>
      <c r="X39" s="197"/>
      <c r="Y39" s="198" t="s">
        <v>33</v>
      </c>
      <c r="Z39" s="199">
        <f>'Ｈ１７（2005）'!A186</f>
        <v>0</v>
      </c>
      <c r="AA39" s="200">
        <f>'Ｈ１７（2005）'!B186</f>
        <v>0</v>
      </c>
      <c r="AB39" s="201">
        <f>'Ｈ１７（2005）'!C186</f>
        <v>0</v>
      </c>
      <c r="AC39" s="556">
        <f>'Ｈ１７（2005）'!E186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'Ｈ１７（2005）'!A40</f>
        <v>0</v>
      </c>
      <c r="Q40" s="200">
        <f>'Ｈ１７（2005）'!C40</f>
        <v>0</v>
      </c>
      <c r="R40" s="200">
        <f>'Ｈ１７（2005）'!E40</f>
        <v>0</v>
      </c>
      <c r="S40" s="262">
        <f>'Ｈ１７（2005）'!F40</f>
        <v>0</v>
      </c>
      <c r="T40" s="263">
        <f>'Ｈ１７（2005）'!H40</f>
        <v>0</v>
      </c>
      <c r="U40" s="202"/>
      <c r="V40" s="195"/>
      <c r="W40" s="195"/>
      <c r="X40" s="196" t="s">
        <v>62</v>
      </c>
      <c r="Y40" s="198" t="s">
        <v>37</v>
      </c>
      <c r="Z40" s="199">
        <f>'Ｈ１７（2005）'!A187</f>
        <v>0</v>
      </c>
      <c r="AA40" s="200">
        <f>'Ｈ１７（2005）'!B187</f>
        <v>0</v>
      </c>
      <c r="AB40" s="201">
        <f>'Ｈ１７（2005）'!C187</f>
        <v>0</v>
      </c>
      <c r="AC40" s="556">
        <f>'Ｈ１７（2005）'!E187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'Ｈ１７（2005）'!A41</f>
        <v>0</v>
      </c>
      <c r="Q41" s="200">
        <f>'Ｈ１７（2005）'!C41</f>
        <v>0</v>
      </c>
      <c r="R41" s="200">
        <f>'Ｈ１７（2005）'!E41</f>
        <v>0</v>
      </c>
      <c r="S41" s="262">
        <f>'Ｈ１７（2005）'!F41</f>
        <v>0</v>
      </c>
      <c r="T41" s="263">
        <f>'Ｈ１７（2005）'!H41</f>
        <v>0</v>
      </c>
      <c r="U41" s="202"/>
      <c r="V41" s="195"/>
      <c r="W41" s="195"/>
      <c r="X41" s="196" t="s">
        <v>64</v>
      </c>
      <c r="Y41" s="198" t="s">
        <v>40</v>
      </c>
      <c r="Z41" s="199">
        <f>'Ｈ１７（2005）'!A188</f>
        <v>0</v>
      </c>
      <c r="AA41" s="200">
        <f>'Ｈ１７（2005）'!B188</f>
        <v>0</v>
      </c>
      <c r="AB41" s="201">
        <f>'Ｈ１７（2005）'!C188</f>
        <v>0</v>
      </c>
      <c r="AC41" s="556">
        <f>'Ｈ１７（2005）'!E188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'Ｈ１７（2005）'!A42</f>
        <v>0</v>
      </c>
      <c r="Q42" s="200">
        <f>'Ｈ１７（2005）'!C42</f>
        <v>0</v>
      </c>
      <c r="R42" s="200">
        <f>'Ｈ１７（2005）'!E42</f>
        <v>0</v>
      </c>
      <c r="S42" s="262">
        <f>'Ｈ１７（2005）'!F42</f>
        <v>0</v>
      </c>
      <c r="T42" s="263">
        <f>'Ｈ１７（2005）'!H42</f>
        <v>0</v>
      </c>
      <c r="U42" s="202"/>
      <c r="V42" s="195" t="s">
        <v>675</v>
      </c>
      <c r="W42" s="195"/>
      <c r="X42" s="196" t="s">
        <v>66</v>
      </c>
      <c r="Y42" s="198" t="s">
        <v>43</v>
      </c>
      <c r="Z42" s="199">
        <f>'Ｈ１７（2005）'!A189</f>
        <v>0</v>
      </c>
      <c r="AA42" s="200">
        <f>'Ｈ１７（2005）'!B189</f>
        <v>0</v>
      </c>
      <c r="AB42" s="201">
        <f>'Ｈ１７（2005）'!C189</f>
        <v>0</v>
      </c>
      <c r="AC42" s="556">
        <f>'Ｈ１７（2005）'!E189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'Ｈ１７（2005）'!A43</f>
        <v>0</v>
      </c>
      <c r="Q43" s="200">
        <f>'Ｈ１７（2005）'!C43</f>
        <v>0</v>
      </c>
      <c r="R43" s="200">
        <f>'Ｈ１７（2005）'!E43</f>
        <v>0</v>
      </c>
      <c r="S43" s="262">
        <f>'Ｈ１７（2005）'!F43</f>
        <v>0</v>
      </c>
      <c r="T43" s="263">
        <f>'Ｈ１７（2005）'!H43</f>
        <v>0</v>
      </c>
      <c r="U43" s="202"/>
      <c r="V43" s="195"/>
      <c r="W43" s="195"/>
      <c r="X43" s="196" t="s">
        <v>150</v>
      </c>
      <c r="Y43" s="198" t="s">
        <v>44</v>
      </c>
      <c r="Z43" s="199">
        <f>'Ｈ１７（2005）'!A190</f>
        <v>0</v>
      </c>
      <c r="AA43" s="200">
        <f>'Ｈ１７（2005）'!B190</f>
        <v>0</v>
      </c>
      <c r="AB43" s="201">
        <f>'Ｈ１７（2005）'!C190</f>
        <v>0</v>
      </c>
      <c r="AC43" s="556">
        <f>'Ｈ１７（2005）'!E190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'Ｈ１７（2005）'!A44</f>
        <v>0</v>
      </c>
      <c r="Q45" s="200">
        <f>'Ｈ１７（2005）'!C44</f>
        <v>0</v>
      </c>
      <c r="R45" s="200">
        <f>'Ｈ１７（2005）'!E44</f>
        <v>0</v>
      </c>
      <c r="S45" s="262">
        <f>'Ｈ１７（2005）'!F44</f>
        <v>0</v>
      </c>
      <c r="T45" s="263">
        <f>'Ｈ１７（2005）'!H44</f>
        <v>0</v>
      </c>
      <c r="U45" s="202" t="s">
        <v>72</v>
      </c>
      <c r="V45" s="195" t="s">
        <v>676</v>
      </c>
      <c r="W45" s="196" t="s">
        <v>87</v>
      </c>
      <c r="X45" s="197"/>
      <c r="Y45" s="198" t="s">
        <v>46</v>
      </c>
      <c r="Z45" s="199">
        <f>'Ｈ１７（2005）'!A191</f>
        <v>0</v>
      </c>
      <c r="AA45" s="200">
        <f>'Ｈ１７（2005）'!B191</f>
        <v>0</v>
      </c>
      <c r="AB45" s="201">
        <f>'Ｈ１７（2005）'!C191</f>
        <v>0</v>
      </c>
      <c r="AC45" s="556">
        <f>'Ｈ１７（2005）'!E191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'Ｈ１７（2005）'!A45</f>
        <v>0</v>
      </c>
      <c r="Q46" s="200">
        <f>'Ｈ１７（2005）'!C45</f>
        <v>0</v>
      </c>
      <c r="R46" s="200">
        <f>'Ｈ１７（2005）'!E45</f>
        <v>0</v>
      </c>
      <c r="S46" s="262">
        <f>'Ｈ１７（2005）'!F45</f>
        <v>0</v>
      </c>
      <c r="T46" s="263">
        <f>'Ｈ１７（2005）'!H45</f>
        <v>0</v>
      </c>
      <c r="U46" s="202"/>
      <c r="V46" s="195"/>
      <c r="W46" s="196" t="s">
        <v>73</v>
      </c>
      <c r="X46" s="197"/>
      <c r="Y46" s="198" t="s">
        <v>75</v>
      </c>
      <c r="Z46" s="199">
        <f>'Ｈ１７（2005）'!A192</f>
        <v>0</v>
      </c>
      <c r="AA46" s="200">
        <f>'Ｈ１７（2005）'!B192</f>
        <v>0</v>
      </c>
      <c r="AB46" s="201">
        <f>'Ｈ１７（2005）'!C192</f>
        <v>0</v>
      </c>
      <c r="AC46" s="556">
        <f>'Ｈ１７（2005）'!E192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'Ｈ１７（2005）'!A46</f>
        <v>0</v>
      </c>
      <c r="Q47" s="200">
        <f>'Ｈ１７（2005）'!C46</f>
        <v>0</v>
      </c>
      <c r="R47" s="200">
        <f>'Ｈ１７（2005）'!E46</f>
        <v>0</v>
      </c>
      <c r="S47" s="262">
        <f>'Ｈ１７（2005）'!F46</f>
        <v>0</v>
      </c>
      <c r="T47" s="263">
        <f>'Ｈ１７（2005）'!H46</f>
        <v>0</v>
      </c>
      <c r="U47" s="202"/>
      <c r="V47" s="500"/>
      <c r="W47" s="196" t="s">
        <v>13</v>
      </c>
      <c r="X47" s="197"/>
      <c r="Y47" s="198" t="s">
        <v>77</v>
      </c>
      <c r="Z47" s="199">
        <f>'Ｈ１７（2005）'!A193</f>
        <v>0</v>
      </c>
      <c r="AA47" s="200">
        <f>'Ｈ１７（2005）'!B193</f>
        <v>0</v>
      </c>
      <c r="AB47" s="201">
        <f>'Ｈ１７（2005）'!C193</f>
        <v>0</v>
      </c>
      <c r="AC47" s="556">
        <f>'Ｈ１７（2005）'!E193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'Ｈ１７（2005）'!A47</f>
        <v>0</v>
      </c>
      <c r="Q48" s="200">
        <f>'Ｈ１７（2005）'!C47</f>
        <v>0</v>
      </c>
      <c r="R48" s="200">
        <f>'Ｈ１７（2005）'!E47</f>
        <v>0</v>
      </c>
      <c r="S48" s="262">
        <f>'Ｈ１７（2005）'!F47</f>
        <v>0</v>
      </c>
      <c r="T48" s="263">
        <f>'Ｈ１７（2005）'!H47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22890</v>
      </c>
      <c r="B49" s="1223">
        <v>22890</v>
      </c>
      <c r="C49" s="1223">
        <v>22890</v>
      </c>
      <c r="D49" s="1223">
        <v>0</v>
      </c>
      <c r="E49" s="1223">
        <v>7350</v>
      </c>
      <c r="F49" s="1223">
        <v>0</v>
      </c>
      <c r="G49" s="1223">
        <v>0</v>
      </c>
      <c r="H49" s="1224">
        <v>14700</v>
      </c>
      <c r="I49" s="1223"/>
      <c r="K49" s="194"/>
      <c r="L49" s="195"/>
      <c r="M49" s="196" t="s">
        <v>11</v>
      </c>
      <c r="N49" s="197"/>
      <c r="O49" s="198" t="s">
        <v>80</v>
      </c>
      <c r="P49" s="199">
        <f>'Ｈ１７（2005）'!A48</f>
        <v>0</v>
      </c>
      <c r="Q49" s="200">
        <f>'Ｈ１７（2005）'!C48</f>
        <v>0</v>
      </c>
      <c r="R49" s="200">
        <f>'Ｈ１７（2005）'!E48</f>
        <v>0</v>
      </c>
      <c r="S49" s="262">
        <f>'Ｈ１７（2005）'!F48</f>
        <v>0</v>
      </c>
      <c r="T49" s="263">
        <f>'Ｈ１７（2005）'!H48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22890</v>
      </c>
      <c r="B50" s="1223">
        <v>22890</v>
      </c>
      <c r="C50" s="1223">
        <v>22890</v>
      </c>
      <c r="D50" s="1223">
        <v>0</v>
      </c>
      <c r="E50" s="1223">
        <v>7350</v>
      </c>
      <c r="F50" s="1223">
        <v>0</v>
      </c>
      <c r="G50" s="1223">
        <v>0</v>
      </c>
      <c r="H50" s="1224">
        <v>14700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'Ｈ１７（2005）'!A50</f>
        <v>22890</v>
      </c>
      <c r="Q51" s="200">
        <f>'Ｈ１７（2005）'!C50</f>
        <v>22890</v>
      </c>
      <c r="R51" s="200">
        <f>'Ｈ１７（2005）'!E50</f>
        <v>7350</v>
      </c>
      <c r="S51" s="262">
        <f>'Ｈ１７（2005）'!F50</f>
        <v>0</v>
      </c>
      <c r="T51" s="263">
        <f>'Ｈ１７（2005）'!H50</f>
        <v>14700</v>
      </c>
      <c r="U51" s="202"/>
      <c r="V51" s="173"/>
      <c r="W51" s="196" t="s">
        <v>88</v>
      </c>
      <c r="X51" s="217"/>
      <c r="Y51" s="218" t="s">
        <v>48</v>
      </c>
      <c r="Z51" s="226">
        <f>'Ｈ１７（2005）'!A195</f>
        <v>0</v>
      </c>
      <c r="AA51" s="227">
        <f>'Ｈ１７（2005）'!B195</f>
        <v>0</v>
      </c>
      <c r="AB51" s="228">
        <f>'Ｈ１７（2005）'!C195</f>
        <v>0</v>
      </c>
      <c r="AC51" s="563">
        <f>'Ｈ１７（2005）'!E195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'Ｈ１７（2005）'!A51</f>
        <v>0</v>
      </c>
      <c r="Q52" s="200">
        <f>'Ｈ１７（2005）'!C51</f>
        <v>0</v>
      </c>
      <c r="R52" s="200">
        <f>'Ｈ１７（2005）'!E51</f>
        <v>0</v>
      </c>
      <c r="S52" s="262">
        <f>'Ｈ１７（2005）'!F51</f>
        <v>0</v>
      </c>
      <c r="T52" s="263">
        <f>'Ｈ１７（2005）'!H51</f>
        <v>0</v>
      </c>
      <c r="U52" s="202"/>
      <c r="V52" s="195" t="s">
        <v>91</v>
      </c>
      <c r="W52" s="216" t="s">
        <v>89</v>
      </c>
      <c r="X52" s="217"/>
      <c r="Y52" s="218" t="s">
        <v>51</v>
      </c>
      <c r="Z52" s="226">
        <f>'Ｈ１７（2005）'!A196</f>
        <v>0</v>
      </c>
      <c r="AA52" s="227">
        <f>'Ｈ１７（2005）'!B196</f>
        <v>0</v>
      </c>
      <c r="AB52" s="228">
        <f>'Ｈ１７（2005）'!C196</f>
        <v>0</v>
      </c>
      <c r="AC52" s="563">
        <f>'Ｈ１７（2005）'!E196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'Ｈ１７（2005）'!A52</f>
        <v>0</v>
      </c>
      <c r="Q53" s="200">
        <f>'Ｈ１７（2005）'!C52</f>
        <v>0</v>
      </c>
      <c r="R53" s="200">
        <f>'Ｈ１７（2005）'!E52</f>
        <v>0</v>
      </c>
      <c r="S53" s="262">
        <f>'Ｈ１７（2005）'!F52</f>
        <v>0</v>
      </c>
      <c r="T53" s="263">
        <f>'Ｈ１７（2005）'!H52</f>
        <v>0</v>
      </c>
      <c r="U53" s="202"/>
      <c r="V53" s="195"/>
      <c r="W53" s="216" t="s">
        <v>104</v>
      </c>
      <c r="X53" s="217"/>
      <c r="Y53" s="218" t="s">
        <v>53</v>
      </c>
      <c r="Z53" s="226">
        <f>'Ｈ１７（2005）'!A197</f>
        <v>0</v>
      </c>
      <c r="AA53" s="227">
        <f>'Ｈ１７（2005）'!B197</f>
        <v>0</v>
      </c>
      <c r="AB53" s="228">
        <f>'Ｈ１７（2005）'!C197</f>
        <v>0</v>
      </c>
      <c r="AC53" s="563">
        <f>'Ｈ１７（2005）'!E197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'Ｈ１７（2005）'!A53</f>
        <v>0</v>
      </c>
      <c r="Q54" s="200">
        <f>'Ｈ１７（2005）'!C53</f>
        <v>0</v>
      </c>
      <c r="R54" s="200">
        <f>'Ｈ１７（2005）'!E53</f>
        <v>0</v>
      </c>
      <c r="S54" s="262">
        <f>'Ｈ１７（2005）'!F53</f>
        <v>0</v>
      </c>
      <c r="T54" s="263">
        <f>'Ｈ１７（2005）'!H53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'Ｈ１７（2005）'!A54</f>
        <v>0</v>
      </c>
      <c r="Q55" s="200">
        <f>'Ｈ１７（2005）'!C54</f>
        <v>0</v>
      </c>
      <c r="R55" s="200">
        <f>'Ｈ１７（2005）'!E54</f>
        <v>0</v>
      </c>
      <c r="S55" s="262">
        <f>'Ｈ１７（2005）'!F54</f>
        <v>0</v>
      </c>
      <c r="T55" s="263">
        <f>'Ｈ１７（2005）'!H54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'Ｈ１７（2005）'!A55</f>
        <v>0</v>
      </c>
      <c r="Q56" s="200">
        <f>'Ｈ１７（2005）'!C55</f>
        <v>0</v>
      </c>
      <c r="R56" s="200">
        <f>'Ｈ１７（2005）'!E55</f>
        <v>0</v>
      </c>
      <c r="S56" s="262">
        <f>'Ｈ１７（2005）'!F55</f>
        <v>0</v>
      </c>
      <c r="T56" s="263">
        <f>'Ｈ１７（2005）'!H55</f>
        <v>0</v>
      </c>
      <c r="U56" s="202"/>
      <c r="V56" s="195" t="s">
        <v>675</v>
      </c>
      <c r="W56" s="196" t="s">
        <v>106</v>
      </c>
      <c r="X56" s="197"/>
      <c r="Y56" s="198" t="s">
        <v>55</v>
      </c>
      <c r="Z56" s="199">
        <f>'Ｈ１７（2005）'!A198</f>
        <v>0</v>
      </c>
      <c r="AA56" s="200">
        <f>'Ｈ１７（2005）'!B198</f>
        <v>0</v>
      </c>
      <c r="AB56" s="201">
        <f>'Ｈ１７（2005）'!C198</f>
        <v>0</v>
      </c>
      <c r="AC56" s="556">
        <f>'Ｈ１７（2005）'!E198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'Ｈ１７（2005）'!A56</f>
        <v>0</v>
      </c>
      <c r="Q57" s="200">
        <f>'Ｈ１７（2005）'!C56</f>
        <v>0</v>
      </c>
      <c r="R57" s="200">
        <f>'Ｈ１７（2005）'!E56</f>
        <v>0</v>
      </c>
      <c r="S57" s="262">
        <f>'Ｈ１７（2005）'!F56</f>
        <v>0</v>
      </c>
      <c r="T57" s="263">
        <f>'Ｈ１７（2005）'!H56</f>
        <v>0</v>
      </c>
      <c r="U57" s="202"/>
      <c r="V57" s="195"/>
      <c r="W57" s="196" t="s">
        <v>136</v>
      </c>
      <c r="X57" s="197"/>
      <c r="Y57" s="198" t="s">
        <v>56</v>
      </c>
      <c r="Z57" s="199">
        <f>'Ｈ１７（2005）'!A199</f>
        <v>0</v>
      </c>
      <c r="AA57" s="200">
        <f>'Ｈ１７（2005）'!B199</f>
        <v>0</v>
      </c>
      <c r="AB57" s="201">
        <f>'Ｈ１７（2005）'!C199</f>
        <v>0</v>
      </c>
      <c r="AC57" s="556">
        <f>'Ｈ１７（2005）'!E199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'Ｈ１７（2005）'!A57</f>
        <v>0</v>
      </c>
      <c r="Q58" s="200">
        <f>'Ｈ１７（2005）'!C57</f>
        <v>0</v>
      </c>
      <c r="R58" s="200">
        <f>'Ｈ１７（2005）'!E57</f>
        <v>0</v>
      </c>
      <c r="S58" s="262">
        <f>'Ｈ１７（2005）'!F57</f>
        <v>0</v>
      </c>
      <c r="T58" s="263">
        <f>'Ｈ１７（2005）'!H57</f>
        <v>0</v>
      </c>
      <c r="U58" s="202"/>
      <c r="V58" s="176" t="s">
        <v>676</v>
      </c>
      <c r="W58" s="196" t="s">
        <v>138</v>
      </c>
      <c r="X58" s="197"/>
      <c r="Y58" s="198" t="s">
        <v>58</v>
      </c>
      <c r="Z58" s="199">
        <f>'Ｈ１７（2005）'!A200</f>
        <v>0</v>
      </c>
      <c r="AA58" s="200">
        <f>'Ｈ１７（2005）'!B200</f>
        <v>0</v>
      </c>
      <c r="AB58" s="201">
        <f>'Ｈ１７（2005）'!C200</f>
        <v>0</v>
      </c>
      <c r="AC58" s="556">
        <f>'Ｈ１７（2005）'!E200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'Ｈ１７（2005）'!A58</f>
        <v>0</v>
      </c>
      <c r="Q59" s="200">
        <f>'Ｈ１７（2005）'!C58</f>
        <v>0</v>
      </c>
      <c r="R59" s="200">
        <f>'Ｈ１７（2005）'!E58</f>
        <v>0</v>
      </c>
      <c r="S59" s="262">
        <f>'Ｈ１７（2005）'!F58</f>
        <v>0</v>
      </c>
      <c r="T59" s="263">
        <f>'Ｈ１７（2005）'!H58</f>
        <v>0</v>
      </c>
      <c r="U59" s="202"/>
      <c r="V59" s="216"/>
      <c r="W59" s="216" t="s">
        <v>13</v>
      </c>
      <c r="X59" s="217"/>
      <c r="Y59" s="218" t="s">
        <v>61</v>
      </c>
      <c r="Z59" s="199">
        <f>'Ｈ１７（2005）'!A201</f>
        <v>0</v>
      </c>
      <c r="AA59" s="200">
        <f>'Ｈ１７（2005）'!B201</f>
        <v>0</v>
      </c>
      <c r="AB59" s="201">
        <f>'Ｈ１７（2005）'!C201</f>
        <v>0</v>
      </c>
      <c r="AC59" s="556">
        <f>'Ｈ１７（2005）'!E201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'Ｈ１７（2005）'!A59</f>
        <v>0</v>
      </c>
      <c r="Q60" s="200">
        <f>'Ｈ１７（2005）'!C59</f>
        <v>0</v>
      </c>
      <c r="R60" s="200">
        <f>'Ｈ１７（2005）'!E59</f>
        <v>0</v>
      </c>
      <c r="S60" s="262">
        <f>'Ｈ１７（2005）'!F59</f>
        <v>0</v>
      </c>
      <c r="T60" s="263">
        <f>'Ｈ１７（2005）'!H59</f>
        <v>0</v>
      </c>
      <c r="U60" s="202"/>
      <c r="V60" s="216" t="s">
        <v>13</v>
      </c>
      <c r="W60" s="217"/>
      <c r="X60" s="217"/>
      <c r="Y60" s="218" t="s">
        <v>63</v>
      </c>
      <c r="Z60" s="501">
        <f>'Ｈ１７（2005）'!A202</f>
        <v>0</v>
      </c>
      <c r="AA60" s="488">
        <f>'Ｈ１７（2005）'!B202</f>
        <v>0</v>
      </c>
      <c r="AB60" s="502">
        <f>'Ｈ１７（2005）'!C202</f>
        <v>0</v>
      </c>
      <c r="AC60" s="565">
        <f>'Ｈ１７（2005）'!E202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32624</v>
      </c>
      <c r="Q61" s="242">
        <f>SUM(Q8:Q60)-Q9-Q10-Q12-Q13-Q15-Q16-Q17-Q30-Q31-Q32-Q40-Q41-Q42-Q43-Q44-Q49-Q50</f>
        <v>32624</v>
      </c>
      <c r="R61" s="242">
        <f>SUM(R8:R60)-R9-R10-R12-R13-R15-R16-R17-R30-R31-R32-R40-R41-R42-R43-R44-R49-R50</f>
        <v>9135</v>
      </c>
      <c r="S61" s="331">
        <f>SUM(S8:S60)-S9-S10-S12-S13-S15-S16-S17-S30-S31-S32-S40-S41-S42-S43-S44-S49-S50</f>
        <v>1300</v>
      </c>
      <c r="T61" s="332">
        <f>SUM(T8:T60)-T9-T10-T12-T13-T15-T16-T17-T30-T31-T32-T40-T41-T42-T43-T44-T49-T50</f>
        <v>14700</v>
      </c>
      <c r="U61" s="244"/>
      <c r="V61" s="238" t="s">
        <v>82</v>
      </c>
      <c r="W61" s="239"/>
      <c r="X61" s="239"/>
      <c r="Y61" s="240"/>
      <c r="Z61" s="245">
        <f>SUM(Z8:Z60)-Z9-Z10-Z25-Z28-Z40-Z41-Z42-Z43-Z44</f>
        <v>149</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34">
        <v>49507</v>
      </c>
      <c r="B62" s="134">
        <v>49507</v>
      </c>
      <c r="C62" s="134">
        <v>0</v>
      </c>
      <c r="D62" s="134">
        <v>0</v>
      </c>
      <c r="E62" s="134">
        <v>0</v>
      </c>
      <c r="F62" s="134">
        <v>0</v>
      </c>
      <c r="G62" s="1230"/>
      <c r="H62" s="574"/>
      <c r="I62" s="574"/>
      <c r="K62" s="183"/>
      <c r="L62" s="184" t="s">
        <v>8</v>
      </c>
      <c r="M62" s="185"/>
      <c r="N62" s="185"/>
      <c r="O62" s="186" t="s">
        <v>9</v>
      </c>
      <c r="P62" s="252">
        <f>'Ｈ１７（2005）'!A63</f>
        <v>593</v>
      </c>
      <c r="Q62" s="253">
        <f>'Ｈ１７（2005）'!B63</f>
        <v>593</v>
      </c>
      <c r="R62" s="254"/>
      <c r="S62" s="255">
        <f>'Ｈ１７（2005）'!D63</f>
        <v>0</v>
      </c>
      <c r="T62" s="256">
        <f>'Ｈ１７（2005）'!F63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34">
        <v>593</v>
      </c>
      <c r="B63" s="134">
        <v>593</v>
      </c>
      <c r="C63" s="134">
        <v>0</v>
      </c>
      <c r="D63" s="134">
        <v>0</v>
      </c>
      <c r="E63" s="134">
        <v>0</v>
      </c>
      <c r="F63" s="134">
        <v>0</v>
      </c>
      <c r="G63" s="1230"/>
      <c r="H63" s="574"/>
      <c r="I63" s="574"/>
      <c r="K63" s="194"/>
      <c r="L63" s="195"/>
      <c r="M63" s="196" t="s">
        <v>11</v>
      </c>
      <c r="N63" s="197"/>
      <c r="O63" s="198" t="s">
        <v>12</v>
      </c>
      <c r="P63" s="199">
        <f>'Ｈ１７（2005）'!A64</f>
        <v>0</v>
      </c>
      <c r="Q63" s="200">
        <f>'Ｈ１７（2005）'!B64</f>
        <v>0</v>
      </c>
      <c r="R63" s="220"/>
      <c r="S63" s="262">
        <f>'Ｈ１７（2005）'!D64</f>
        <v>0</v>
      </c>
      <c r="T63" s="263">
        <f>'Ｈ１７（2005）'!F64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34">
        <v>0</v>
      </c>
      <c r="B64" s="134">
        <v>0</v>
      </c>
      <c r="C64" s="134">
        <v>0</v>
      </c>
      <c r="D64" s="134">
        <v>0</v>
      </c>
      <c r="E64" s="134">
        <v>0</v>
      </c>
      <c r="F64" s="134">
        <v>0</v>
      </c>
      <c r="G64" s="1230"/>
      <c r="H64" s="574"/>
      <c r="I64" s="574"/>
      <c r="K64" s="194"/>
      <c r="L64" s="195"/>
      <c r="M64" s="196" t="s">
        <v>13</v>
      </c>
      <c r="N64" s="167"/>
      <c r="O64" s="207"/>
      <c r="P64" s="208">
        <f>P62-P63</f>
        <v>593</v>
      </c>
      <c r="Q64" s="209">
        <f>Q62-Q63</f>
        <v>593</v>
      </c>
      <c r="R64" s="209"/>
      <c r="S64" s="269">
        <f>S62-S63</f>
        <v>0</v>
      </c>
      <c r="T64" s="270">
        <f>T62-T63</f>
        <v>0</v>
      </c>
      <c r="U64" s="264"/>
      <c r="V64" s="195"/>
      <c r="W64" s="196" t="s">
        <v>13</v>
      </c>
      <c r="X64" s="167"/>
      <c r="Y64" s="207" t="s">
        <v>9</v>
      </c>
      <c r="Z64" s="271">
        <f>'Ｈ１７（2005）'!A117</f>
        <v>0</v>
      </c>
      <c r="AA64" s="272">
        <f>'Ｈ１７（2005）'!B117</f>
        <v>0</v>
      </c>
      <c r="AB64" s="273"/>
      <c r="AC64" s="274">
        <f>'Ｈ１７（2005）'!E117</f>
        <v>0</v>
      </c>
      <c r="AD64" s="264"/>
      <c r="AE64" s="195"/>
      <c r="AF64" s="196" t="s">
        <v>13</v>
      </c>
      <c r="AG64" s="167"/>
      <c r="AH64" s="207" t="s">
        <v>406</v>
      </c>
      <c r="AI64" s="271">
        <f>'Ｈ１７（2005）'!A140</f>
        <v>0</v>
      </c>
      <c r="AJ64" s="272">
        <f>'Ｈ１７（2005）'!B140</f>
        <v>0</v>
      </c>
      <c r="AK64" s="275">
        <f>'Ｈ１７（2005）'!C140</f>
        <v>0</v>
      </c>
      <c r="AL64" s="276">
        <f>'Ｈ１７（2005）'!E140</f>
        <v>0</v>
      </c>
    </row>
    <row r="65" spans="1:38" ht="14.45" customHeight="1" x14ac:dyDescent="0.15">
      <c r="A65" s="134">
        <v>0</v>
      </c>
      <c r="B65" s="134">
        <v>0</v>
      </c>
      <c r="C65" s="134">
        <v>0</v>
      </c>
      <c r="D65" s="134">
        <v>0</v>
      </c>
      <c r="E65" s="134">
        <v>0</v>
      </c>
      <c r="F65" s="134">
        <v>0</v>
      </c>
      <c r="G65" s="1230"/>
      <c r="H65" s="574"/>
      <c r="I65" s="574"/>
      <c r="K65" s="194" t="s">
        <v>4</v>
      </c>
      <c r="L65" s="173" t="s">
        <v>14</v>
      </c>
      <c r="M65" s="170"/>
      <c r="N65" s="170"/>
      <c r="O65" s="211" t="s">
        <v>15</v>
      </c>
      <c r="P65" s="212">
        <f>'Ｈ１７（2005）'!A65</f>
        <v>0</v>
      </c>
      <c r="Q65" s="213">
        <f>'Ｈ１７（2005）'!B65</f>
        <v>0</v>
      </c>
      <c r="R65" s="277"/>
      <c r="S65" s="278">
        <f>'Ｈ１７（2005）'!D65</f>
        <v>0</v>
      </c>
      <c r="T65" s="263">
        <f>'Ｈ１７（2005）'!F65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34">
        <v>0</v>
      </c>
      <c r="B66" s="134">
        <v>0</v>
      </c>
      <c r="C66" s="134">
        <v>0</v>
      </c>
      <c r="D66" s="134">
        <v>0</v>
      </c>
      <c r="E66" s="134">
        <v>0</v>
      </c>
      <c r="F66" s="134">
        <v>0</v>
      </c>
      <c r="G66" s="1230"/>
      <c r="H66" s="574"/>
      <c r="I66" s="574"/>
      <c r="K66" s="194"/>
      <c r="L66" s="195"/>
      <c r="M66" s="196" t="s">
        <v>16</v>
      </c>
      <c r="N66" s="197"/>
      <c r="O66" s="198" t="s">
        <v>17</v>
      </c>
      <c r="P66" s="199">
        <f>'Ｈ１７（2005）'!A66</f>
        <v>0</v>
      </c>
      <c r="Q66" s="200">
        <f>'Ｈ１７（2005）'!B66</f>
        <v>0</v>
      </c>
      <c r="R66" s="220"/>
      <c r="S66" s="262">
        <f>'Ｈ１７（2005）'!D66</f>
        <v>0</v>
      </c>
      <c r="T66" s="263">
        <f>'Ｈ１７（2005）'!F66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34">
        <v>17070</v>
      </c>
      <c r="B67" s="134">
        <v>17070</v>
      </c>
      <c r="C67" s="134">
        <v>0</v>
      </c>
      <c r="D67" s="134">
        <v>0</v>
      </c>
      <c r="E67" s="134">
        <v>0</v>
      </c>
      <c r="F67" s="134">
        <v>0</v>
      </c>
      <c r="G67" s="1230"/>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'Ｈ１７（2005）'!A118</f>
        <v>0</v>
      </c>
      <c r="AA67" s="272">
        <f>'Ｈ１７（2005）'!B118</f>
        <v>0</v>
      </c>
      <c r="AB67" s="273"/>
      <c r="AC67" s="274">
        <f>'Ｈ１７（2005）'!E118</f>
        <v>0</v>
      </c>
      <c r="AD67" s="264"/>
      <c r="AE67" s="216"/>
      <c r="AF67" s="196" t="s">
        <v>13</v>
      </c>
      <c r="AG67" s="217"/>
      <c r="AH67" s="207" t="s">
        <v>408</v>
      </c>
      <c r="AI67" s="271">
        <f>'Ｈ１７（2005）'!A141</f>
        <v>0</v>
      </c>
      <c r="AJ67" s="272">
        <f>'Ｈ１７（2005）'!B141</f>
        <v>0</v>
      </c>
      <c r="AK67" s="275">
        <f>'Ｈ１７（2005）'!C141</f>
        <v>0</v>
      </c>
      <c r="AL67" s="276">
        <f>'Ｈ１７（2005）'!E141</f>
        <v>0</v>
      </c>
    </row>
    <row r="68" spans="1:38" ht="14.45" customHeight="1" x14ac:dyDescent="0.15">
      <c r="A68" s="134">
        <v>0</v>
      </c>
      <c r="B68" s="134">
        <v>0</v>
      </c>
      <c r="C68" s="134">
        <v>0</v>
      </c>
      <c r="D68" s="134">
        <v>0</v>
      </c>
      <c r="E68" s="134">
        <v>0</v>
      </c>
      <c r="F68" s="134">
        <v>0</v>
      </c>
      <c r="G68" s="1230"/>
      <c r="H68" s="574"/>
      <c r="I68" s="574"/>
      <c r="K68" s="194" t="s">
        <v>4</v>
      </c>
      <c r="L68" s="169"/>
      <c r="M68" s="195" t="s">
        <v>94</v>
      </c>
      <c r="N68" s="197"/>
      <c r="O68" s="198" t="s">
        <v>93</v>
      </c>
      <c r="P68" s="199">
        <f>'Ｈ１７（2005）'!A68</f>
        <v>0</v>
      </c>
      <c r="Q68" s="200">
        <f>'Ｈ１７（2005）'!B68</f>
        <v>0</v>
      </c>
      <c r="R68" s="220"/>
      <c r="S68" s="262">
        <f>'Ｈ１７（2005）'!D68</f>
        <v>0</v>
      </c>
      <c r="T68" s="263">
        <f>'Ｈ１７（2005）'!F68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34">
        <v>0</v>
      </c>
      <c r="B69" s="134">
        <v>0</v>
      </c>
      <c r="C69" s="134">
        <v>0</v>
      </c>
      <c r="D69" s="134">
        <v>0</v>
      </c>
      <c r="E69" s="134">
        <v>0</v>
      </c>
      <c r="F69" s="134">
        <v>0</v>
      </c>
      <c r="G69" s="1230"/>
      <c r="H69" s="574"/>
      <c r="I69" s="574"/>
      <c r="K69" s="194"/>
      <c r="L69" s="176" t="s">
        <v>102</v>
      </c>
      <c r="M69" s="195"/>
      <c r="N69" s="196" t="s">
        <v>148</v>
      </c>
      <c r="O69" s="198" t="s">
        <v>97</v>
      </c>
      <c r="P69" s="199">
        <f>'Ｈ１７（2005）'!A69</f>
        <v>0</v>
      </c>
      <c r="Q69" s="200">
        <f>'Ｈ１７（2005）'!B69</f>
        <v>0</v>
      </c>
      <c r="R69" s="220"/>
      <c r="S69" s="262">
        <f>'Ｈ１７（2005）'!D69</f>
        <v>0</v>
      </c>
      <c r="T69" s="263">
        <f>'Ｈ１７（2005）'!F69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34">
        <v>0</v>
      </c>
      <c r="B70" s="134">
        <v>0</v>
      </c>
      <c r="C70" s="134">
        <v>0</v>
      </c>
      <c r="D70" s="134">
        <v>0</v>
      </c>
      <c r="E70" s="134">
        <v>0</v>
      </c>
      <c r="F70" s="134">
        <v>0</v>
      </c>
      <c r="G70" s="1230"/>
      <c r="H70" s="574"/>
      <c r="I70" s="574"/>
      <c r="K70" s="194"/>
      <c r="L70" s="176" t="s">
        <v>103</v>
      </c>
      <c r="M70" s="176"/>
      <c r="N70" s="196" t="s">
        <v>96</v>
      </c>
      <c r="O70" s="198" t="s">
        <v>34</v>
      </c>
      <c r="P70" s="199">
        <f>'Ｈ１７（2005）'!A70</f>
        <v>0</v>
      </c>
      <c r="Q70" s="200">
        <f>'Ｈ１７（2005）'!B70</f>
        <v>0</v>
      </c>
      <c r="R70" s="220"/>
      <c r="S70" s="262">
        <f>'Ｈ１７（2005）'!D70</f>
        <v>0</v>
      </c>
      <c r="T70" s="263">
        <f>'Ｈ１７（2005）'!F70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34">
        <v>17070</v>
      </c>
      <c r="B71" s="134">
        <v>17070</v>
      </c>
      <c r="C71" s="134">
        <v>0</v>
      </c>
      <c r="D71" s="134">
        <v>0</v>
      </c>
      <c r="E71" s="134">
        <v>0</v>
      </c>
      <c r="F71" s="13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34">
        <v>0</v>
      </c>
      <c r="B72" s="134">
        <v>0</v>
      </c>
      <c r="C72" s="134">
        <v>0</v>
      </c>
      <c r="D72" s="134">
        <v>0</v>
      </c>
      <c r="E72" s="134">
        <v>0</v>
      </c>
      <c r="F72" s="134">
        <v>0</v>
      </c>
      <c r="G72" s="1230"/>
      <c r="H72" s="574"/>
      <c r="I72" s="574"/>
      <c r="K72" s="194"/>
      <c r="L72" s="176"/>
      <c r="M72" s="196" t="s">
        <v>95</v>
      </c>
      <c r="N72" s="197"/>
      <c r="O72" s="198" t="s">
        <v>98</v>
      </c>
      <c r="P72" s="199">
        <f>'Ｈ１７（2005）'!A71</f>
        <v>17070</v>
      </c>
      <c r="Q72" s="200">
        <f>'Ｈ１７（2005）'!B71</f>
        <v>17070</v>
      </c>
      <c r="R72" s="220"/>
      <c r="S72" s="262">
        <f>'Ｈ１７（2005）'!D71</f>
        <v>0</v>
      </c>
      <c r="T72" s="263">
        <f>'Ｈ１７（2005）'!F71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34">
        <v>0</v>
      </c>
      <c r="B73" s="134">
        <v>0</v>
      </c>
      <c r="C73" s="134">
        <v>0</v>
      </c>
      <c r="D73" s="134">
        <v>0</v>
      </c>
      <c r="E73" s="134">
        <v>0</v>
      </c>
      <c r="F73" s="134">
        <v>0</v>
      </c>
      <c r="G73" s="1230"/>
      <c r="H73" s="574"/>
      <c r="I73" s="574"/>
      <c r="K73" s="194"/>
      <c r="L73" s="216"/>
      <c r="M73" s="196" t="s">
        <v>13</v>
      </c>
      <c r="N73" s="197"/>
      <c r="O73" s="198" t="s">
        <v>99</v>
      </c>
      <c r="P73" s="199">
        <f>'Ｈ１７（2005）'!A72</f>
        <v>0</v>
      </c>
      <c r="Q73" s="200">
        <f>'Ｈ１７（2005）'!B72</f>
        <v>0</v>
      </c>
      <c r="R73" s="220"/>
      <c r="S73" s="262">
        <f>'Ｈ１７（2005）'!D72</f>
        <v>0</v>
      </c>
      <c r="T73" s="263">
        <f>'Ｈ１７（2005）'!F72</f>
        <v>0</v>
      </c>
      <c r="U73" s="264"/>
      <c r="V73" s="216"/>
      <c r="W73" s="196" t="s">
        <v>13</v>
      </c>
      <c r="X73" s="197"/>
      <c r="Y73" s="211" t="s">
        <v>15</v>
      </c>
      <c r="Z73" s="271">
        <f>'Ｈ１７（2005）'!A119</f>
        <v>0</v>
      </c>
      <c r="AA73" s="272">
        <f>'Ｈ１７（2005）'!B119</f>
        <v>0</v>
      </c>
      <c r="AB73" s="273"/>
      <c r="AC73" s="274">
        <f>'Ｈ１７（2005）'!E119</f>
        <v>0</v>
      </c>
      <c r="AD73" s="264"/>
      <c r="AE73" s="216"/>
      <c r="AF73" s="196" t="s">
        <v>13</v>
      </c>
      <c r="AG73" s="197"/>
      <c r="AH73" s="211" t="s">
        <v>409</v>
      </c>
      <c r="AI73" s="271">
        <f>'Ｈ１７（2005）'!A142</f>
        <v>0</v>
      </c>
      <c r="AJ73" s="272">
        <f>'Ｈ１７（2005）'!B142</f>
        <v>0</v>
      </c>
      <c r="AK73" s="275">
        <f>'Ｈ１７（2005）'!C142</f>
        <v>0</v>
      </c>
      <c r="AL73" s="276">
        <f>'Ｈ１７（2005）'!E142</f>
        <v>0</v>
      </c>
    </row>
    <row r="74" spans="1:38" ht="14.45" customHeight="1" x14ac:dyDescent="0.15">
      <c r="A74" s="134">
        <v>2593</v>
      </c>
      <c r="B74" s="134">
        <v>2593</v>
      </c>
      <c r="C74" s="134">
        <v>0</v>
      </c>
      <c r="D74" s="134">
        <v>0</v>
      </c>
      <c r="E74" s="134">
        <v>0</v>
      </c>
      <c r="F74" s="134">
        <v>0</v>
      </c>
      <c r="G74" s="1230"/>
      <c r="H74" s="574"/>
      <c r="I74" s="574"/>
      <c r="K74" s="194"/>
      <c r="L74" s="196" t="s">
        <v>19</v>
      </c>
      <c r="M74" s="197"/>
      <c r="N74" s="197"/>
      <c r="O74" s="198" t="s">
        <v>20</v>
      </c>
      <c r="P74" s="199">
        <f>'Ｈ１７（2005）'!A73</f>
        <v>0</v>
      </c>
      <c r="Q74" s="200">
        <f>'Ｈ１７（2005）'!B73</f>
        <v>0</v>
      </c>
      <c r="R74" s="220"/>
      <c r="S74" s="262">
        <f>'Ｈ１７（2005）'!D73</f>
        <v>0</v>
      </c>
      <c r="T74" s="263">
        <f>'Ｈ１７（2005）'!F73</f>
        <v>0</v>
      </c>
      <c r="U74" s="264"/>
      <c r="V74" s="196" t="s">
        <v>19</v>
      </c>
      <c r="W74" s="197"/>
      <c r="X74" s="197"/>
      <c r="Y74" s="211" t="s">
        <v>142</v>
      </c>
      <c r="Z74" s="294">
        <f>'Ｈ１７（2005）'!A120</f>
        <v>0</v>
      </c>
      <c r="AA74" s="272">
        <f>'Ｈ１７（2005）'!B120</f>
        <v>0</v>
      </c>
      <c r="AB74" s="295"/>
      <c r="AC74" s="274">
        <f>'Ｈ１７（2005）'!E120</f>
        <v>0</v>
      </c>
      <c r="AD74" s="264"/>
      <c r="AE74" s="196" t="s">
        <v>19</v>
      </c>
      <c r="AF74" s="197"/>
      <c r="AG74" s="197"/>
      <c r="AH74" s="211" t="s">
        <v>410</v>
      </c>
      <c r="AI74" s="294">
        <f>'Ｈ１７（2005）'!A143</f>
        <v>0</v>
      </c>
      <c r="AJ74" s="272">
        <f>'Ｈ１７（2005）'!B143</f>
        <v>0</v>
      </c>
      <c r="AK74" s="296">
        <f>'Ｈ１７（2005）'!C143</f>
        <v>0</v>
      </c>
      <c r="AL74" s="276">
        <f>'Ｈ１７（2005）'!E143</f>
        <v>0</v>
      </c>
    </row>
    <row r="75" spans="1:38" ht="14.45" customHeight="1" x14ac:dyDescent="0.15">
      <c r="A75" s="134">
        <v>0</v>
      </c>
      <c r="B75" s="134">
        <v>0</v>
      </c>
      <c r="C75" s="134">
        <v>0</v>
      </c>
      <c r="D75" s="134">
        <v>0</v>
      </c>
      <c r="E75" s="134">
        <v>0</v>
      </c>
      <c r="F75" s="134">
        <v>0</v>
      </c>
      <c r="G75" s="1230"/>
      <c r="H75" s="574"/>
      <c r="I75" s="574"/>
      <c r="K75" s="194" t="s">
        <v>83</v>
      </c>
      <c r="L75" s="195"/>
      <c r="M75" s="196" t="s">
        <v>22</v>
      </c>
      <c r="N75" s="197"/>
      <c r="O75" s="198" t="s">
        <v>23</v>
      </c>
      <c r="P75" s="199">
        <f>'Ｈ１７（2005）'!A75</f>
        <v>0</v>
      </c>
      <c r="Q75" s="200">
        <f>'Ｈ１７（2005）'!B75</f>
        <v>0</v>
      </c>
      <c r="R75" s="220"/>
      <c r="S75" s="262">
        <f>'Ｈ１７（2005）'!D75</f>
        <v>0</v>
      </c>
      <c r="T75" s="263">
        <f>'Ｈ１７（2005）'!F75</f>
        <v>0</v>
      </c>
      <c r="U75" s="264" t="s">
        <v>411</v>
      </c>
      <c r="V75" s="195"/>
      <c r="W75" s="196" t="s">
        <v>412</v>
      </c>
      <c r="X75" s="197"/>
      <c r="Y75" s="211" t="s">
        <v>413</v>
      </c>
      <c r="Z75" s="294">
        <f>'Ｈ１７（2005）'!A121</f>
        <v>145079</v>
      </c>
      <c r="AA75" s="272">
        <f>'Ｈ１７（2005）'!B121</f>
        <v>0</v>
      </c>
      <c r="AB75" s="295"/>
      <c r="AC75" s="274">
        <f>'Ｈ１７（2005）'!E121</f>
        <v>21600</v>
      </c>
      <c r="AD75" s="264" t="s">
        <v>414</v>
      </c>
      <c r="AE75" s="195"/>
      <c r="AF75" s="196" t="s">
        <v>412</v>
      </c>
      <c r="AG75" s="197"/>
      <c r="AH75" s="211" t="s">
        <v>415</v>
      </c>
      <c r="AI75" s="294">
        <f>'Ｈ１７（2005）'!A144</f>
        <v>656471</v>
      </c>
      <c r="AJ75" s="272">
        <f>'Ｈ１７（2005）'!B144</f>
        <v>0</v>
      </c>
      <c r="AK75" s="296">
        <f>'Ｈ１７（2005）'!C144</f>
        <v>0</v>
      </c>
      <c r="AL75" s="276">
        <f>'Ｈ１７（2005）'!E144</f>
        <v>642300</v>
      </c>
    </row>
    <row r="76" spans="1:38" ht="14.45" customHeight="1" x14ac:dyDescent="0.15">
      <c r="A76" s="134">
        <v>0</v>
      </c>
      <c r="B76" s="134">
        <v>0</v>
      </c>
      <c r="C76" s="134">
        <v>0</v>
      </c>
      <c r="D76" s="134">
        <v>0</v>
      </c>
      <c r="E76" s="134">
        <v>0</v>
      </c>
      <c r="F76" s="134">
        <v>0</v>
      </c>
      <c r="G76" s="1230"/>
      <c r="H76" s="574"/>
      <c r="I76" s="574"/>
      <c r="K76" s="194"/>
      <c r="L76" s="195" t="s">
        <v>25</v>
      </c>
      <c r="M76" s="196" t="s">
        <v>26</v>
      </c>
      <c r="N76" s="197"/>
      <c r="O76" s="198" t="s">
        <v>27</v>
      </c>
      <c r="P76" s="199">
        <f>'Ｈ１７（2005）'!A76</f>
        <v>0</v>
      </c>
      <c r="Q76" s="200">
        <f>'Ｈ１７（2005）'!B76</f>
        <v>0</v>
      </c>
      <c r="R76" s="220"/>
      <c r="S76" s="262">
        <f>'Ｈ１７（2005）'!D76</f>
        <v>0</v>
      </c>
      <c r="T76" s="263">
        <f>'Ｈ１７（2005）'!F76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34">
        <v>0</v>
      </c>
      <c r="B77" s="134">
        <v>0</v>
      </c>
      <c r="C77" s="134">
        <v>0</v>
      </c>
      <c r="D77" s="134">
        <v>0</v>
      </c>
      <c r="E77" s="134">
        <v>0</v>
      </c>
      <c r="F77" s="134">
        <v>0</v>
      </c>
      <c r="G77" s="1230"/>
      <c r="H77" s="574"/>
      <c r="I77" s="574"/>
      <c r="K77" s="194"/>
      <c r="L77" s="195" t="s">
        <v>28</v>
      </c>
      <c r="M77" s="196" t="s">
        <v>29</v>
      </c>
      <c r="N77" s="197"/>
      <c r="O77" s="198" t="s">
        <v>30</v>
      </c>
      <c r="P77" s="199">
        <f>'Ｈ１７（2005）'!A77</f>
        <v>0</v>
      </c>
      <c r="Q77" s="200">
        <f>'Ｈ１７（2005）'!B77</f>
        <v>0</v>
      </c>
      <c r="R77" s="220"/>
      <c r="S77" s="262">
        <f>'Ｈ１７（2005）'!D77</f>
        <v>0</v>
      </c>
      <c r="T77" s="263">
        <f>'Ｈ１７（2005）'!F77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34">
        <v>0</v>
      </c>
      <c r="B78" s="134">
        <v>0</v>
      </c>
      <c r="C78" s="134">
        <v>0</v>
      </c>
      <c r="D78" s="134">
        <v>0</v>
      </c>
      <c r="E78" s="134">
        <v>0</v>
      </c>
      <c r="F78" s="134">
        <v>0</v>
      </c>
      <c r="G78" s="1230"/>
      <c r="H78" s="574"/>
      <c r="I78" s="574"/>
      <c r="K78" s="194"/>
      <c r="L78" s="195" t="s">
        <v>31</v>
      </c>
      <c r="M78" s="196" t="s">
        <v>32</v>
      </c>
      <c r="N78" s="197"/>
      <c r="O78" s="198" t="s">
        <v>33</v>
      </c>
      <c r="P78" s="199">
        <f>'Ｈ１７（2005）'!A78</f>
        <v>0</v>
      </c>
      <c r="Q78" s="200">
        <f>'Ｈ１７（2005）'!B78</f>
        <v>0</v>
      </c>
      <c r="R78" s="220"/>
      <c r="S78" s="262">
        <f>'Ｈ１７（2005）'!D78</f>
        <v>0</v>
      </c>
      <c r="T78" s="263">
        <f>'Ｈ１７（2005）'!F78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34">
        <v>0</v>
      </c>
      <c r="B79" s="134">
        <v>0</v>
      </c>
      <c r="C79" s="134">
        <v>0</v>
      </c>
      <c r="D79" s="134">
        <v>0</v>
      </c>
      <c r="E79" s="134">
        <v>0</v>
      </c>
      <c r="F79" s="134">
        <v>0</v>
      </c>
      <c r="G79" s="1230"/>
      <c r="H79" s="574"/>
      <c r="I79" s="574"/>
      <c r="K79" s="194"/>
      <c r="L79" s="195" t="s">
        <v>35</v>
      </c>
      <c r="M79" s="196" t="s">
        <v>36</v>
      </c>
      <c r="N79" s="197"/>
      <c r="O79" s="198" t="s">
        <v>37</v>
      </c>
      <c r="P79" s="199">
        <f>'Ｈ１７（2005）'!A79</f>
        <v>0</v>
      </c>
      <c r="Q79" s="200">
        <f>'Ｈ１７（2005）'!B79</f>
        <v>0</v>
      </c>
      <c r="R79" s="220"/>
      <c r="S79" s="262">
        <f>'Ｈ１７（2005）'!D79</f>
        <v>0</v>
      </c>
      <c r="T79" s="263">
        <f>'Ｈ１７（2005）'!F79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34">
        <v>2444</v>
      </c>
      <c r="B80" s="134">
        <v>2444</v>
      </c>
      <c r="C80" s="134">
        <v>0</v>
      </c>
      <c r="D80" s="134">
        <v>0</v>
      </c>
      <c r="E80" s="134">
        <v>0</v>
      </c>
      <c r="F80" s="134">
        <v>0</v>
      </c>
      <c r="G80" s="1230"/>
      <c r="H80" s="574"/>
      <c r="I80" s="574"/>
      <c r="K80" s="194"/>
      <c r="L80" s="195" t="s">
        <v>38</v>
      </c>
      <c r="M80" s="196" t="s">
        <v>149</v>
      </c>
      <c r="N80" s="197"/>
      <c r="O80" s="198" t="s">
        <v>40</v>
      </c>
      <c r="P80" s="199">
        <f>'Ｈ１７（2005）'!A80</f>
        <v>2444</v>
      </c>
      <c r="Q80" s="200">
        <f>'Ｈ１７（2005）'!B80</f>
        <v>2444</v>
      </c>
      <c r="R80" s="220"/>
      <c r="S80" s="262">
        <f>'Ｈ１７（2005）'!D80</f>
        <v>0</v>
      </c>
      <c r="T80" s="263">
        <f>'Ｈ１７（2005）'!F80</f>
        <v>0</v>
      </c>
      <c r="U80" s="264"/>
      <c r="V80" s="195" t="s">
        <v>38</v>
      </c>
      <c r="W80" s="196" t="s">
        <v>149</v>
      </c>
      <c r="X80" s="197"/>
      <c r="Y80" s="198" t="s">
        <v>420</v>
      </c>
      <c r="Z80" s="271">
        <f>'Ｈ１７（2005）'!A122</f>
        <v>100667</v>
      </c>
      <c r="AA80" s="272">
        <f>'Ｈ１７（2005）'!B122</f>
        <v>0</v>
      </c>
      <c r="AB80" s="273"/>
      <c r="AC80" s="274">
        <f>'Ｈ１７（2005）'!E122</f>
        <v>0</v>
      </c>
      <c r="AD80" s="264" t="s">
        <v>421</v>
      </c>
      <c r="AE80" s="195" t="s">
        <v>38</v>
      </c>
      <c r="AF80" s="196" t="s">
        <v>149</v>
      </c>
      <c r="AG80" s="197"/>
      <c r="AH80" s="198" t="s">
        <v>422</v>
      </c>
      <c r="AI80" s="271">
        <f>'Ｈ１７（2005）'!A145</f>
        <v>656471</v>
      </c>
      <c r="AJ80" s="272">
        <f>'Ｈ１７（2005）'!B145</f>
        <v>0</v>
      </c>
      <c r="AK80" s="275">
        <f>'Ｈ１７（2005）'!C145</f>
        <v>0</v>
      </c>
      <c r="AL80" s="276">
        <f>'Ｈ１７（2005）'!E145</f>
        <v>642300</v>
      </c>
    </row>
    <row r="81" spans="1:38" ht="14.45" customHeight="1" x14ac:dyDescent="0.15">
      <c r="A81" s="134">
        <v>0</v>
      </c>
      <c r="B81" s="134">
        <v>0</v>
      </c>
      <c r="C81" s="134">
        <v>0</v>
      </c>
      <c r="D81" s="134">
        <v>0</v>
      </c>
      <c r="E81" s="134">
        <v>0</v>
      </c>
      <c r="F81" s="134">
        <v>0</v>
      </c>
      <c r="G81" s="1230"/>
      <c r="H81" s="574"/>
      <c r="I81" s="574"/>
      <c r="K81" s="194"/>
      <c r="L81" s="195" t="s">
        <v>41</v>
      </c>
      <c r="M81" s="196" t="s">
        <v>42</v>
      </c>
      <c r="N81" s="197"/>
      <c r="O81" s="198" t="s">
        <v>43</v>
      </c>
      <c r="P81" s="199">
        <f>'Ｈ１７（2005）'!A81</f>
        <v>0</v>
      </c>
      <c r="Q81" s="200">
        <f>'Ｈ１７（2005）'!B81</f>
        <v>0</v>
      </c>
      <c r="R81" s="220"/>
      <c r="S81" s="262">
        <f>'Ｈ１７（2005）'!D81</f>
        <v>0</v>
      </c>
      <c r="T81" s="263">
        <f>'Ｈ１７（2005）'!F81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34">
        <v>149</v>
      </c>
      <c r="B82" s="134">
        <v>149</v>
      </c>
      <c r="C82" s="134">
        <v>0</v>
      </c>
      <c r="D82" s="134">
        <v>0</v>
      </c>
      <c r="E82" s="134">
        <v>0</v>
      </c>
      <c r="F82" s="134">
        <v>0</v>
      </c>
      <c r="G82" s="1230"/>
      <c r="H82" s="574"/>
      <c r="I82" s="574"/>
      <c r="K82" s="194" t="s">
        <v>131</v>
      </c>
      <c r="L82" s="216"/>
      <c r="M82" s="196" t="s">
        <v>13</v>
      </c>
      <c r="N82" s="197"/>
      <c r="O82" s="198" t="s">
        <v>44</v>
      </c>
      <c r="P82" s="199">
        <f>'Ｈ１７（2005）'!A82</f>
        <v>149</v>
      </c>
      <c r="Q82" s="200">
        <f>'Ｈ１７（2005）'!B82</f>
        <v>149</v>
      </c>
      <c r="R82" s="220"/>
      <c r="S82" s="262">
        <f>'Ｈ１７（2005）'!D82</f>
        <v>0</v>
      </c>
      <c r="T82" s="263">
        <f>'Ｈ１７（2005）'!F82</f>
        <v>0</v>
      </c>
      <c r="U82" s="264"/>
      <c r="V82" s="216"/>
      <c r="W82" s="196" t="s">
        <v>13</v>
      </c>
      <c r="X82" s="197"/>
      <c r="Y82" s="198"/>
      <c r="Z82" s="305">
        <f>Z75-Z80</f>
        <v>44412</v>
      </c>
      <c r="AA82" s="306">
        <f>AA75-AA80</f>
        <v>0</v>
      </c>
      <c r="AB82" s="273"/>
      <c r="AC82" s="274">
        <f>AC75-AC80</f>
        <v>21600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34">
        <v>0</v>
      </c>
      <c r="B83" s="134">
        <v>0</v>
      </c>
      <c r="C83" s="134">
        <v>0</v>
      </c>
      <c r="D83" s="134">
        <v>0</v>
      </c>
      <c r="E83" s="134">
        <v>0</v>
      </c>
      <c r="F83" s="134">
        <v>0</v>
      </c>
      <c r="G83" s="1230"/>
      <c r="H83" s="574"/>
      <c r="I83" s="574"/>
      <c r="K83" s="194" t="s">
        <v>4</v>
      </c>
      <c r="L83" s="173" t="s">
        <v>45</v>
      </c>
      <c r="M83" s="197"/>
      <c r="N83" s="197"/>
      <c r="O83" s="198" t="s">
        <v>46</v>
      </c>
      <c r="P83" s="199">
        <f>'Ｈ１７（2005）'!A83</f>
        <v>0</v>
      </c>
      <c r="Q83" s="200">
        <f>'Ｈ１７（2005）'!B83</f>
        <v>0</v>
      </c>
      <c r="R83" s="220"/>
      <c r="S83" s="262">
        <f>'Ｈ１７（2005）'!D83</f>
        <v>0</v>
      </c>
      <c r="T83" s="263">
        <f>'Ｈ１７（2005）'!F83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34">
        <v>0</v>
      </c>
      <c r="B84" s="134">
        <v>0</v>
      </c>
      <c r="C84" s="134">
        <v>0</v>
      </c>
      <c r="D84" s="134">
        <v>0</v>
      </c>
      <c r="E84" s="134">
        <v>0</v>
      </c>
      <c r="F84" s="134">
        <v>0</v>
      </c>
      <c r="G84" s="1230"/>
      <c r="H84" s="574"/>
      <c r="I84" s="574"/>
      <c r="K84" s="194"/>
      <c r="L84" s="195"/>
      <c r="M84" s="196" t="s">
        <v>100</v>
      </c>
      <c r="N84" s="197"/>
      <c r="O84" s="198" t="s">
        <v>75</v>
      </c>
      <c r="P84" s="199">
        <f>'Ｈ１７（2005）'!A84</f>
        <v>0</v>
      </c>
      <c r="Q84" s="200">
        <f>'Ｈ１７（2005）'!B84</f>
        <v>0</v>
      </c>
      <c r="R84" s="220"/>
      <c r="S84" s="262">
        <f>'Ｈ１７（2005）'!D84</f>
        <v>0</v>
      </c>
      <c r="T84" s="263">
        <f>'Ｈ１７（2005）'!F84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34">
        <v>0</v>
      </c>
      <c r="B85" s="134">
        <v>0</v>
      </c>
      <c r="C85" s="134">
        <v>0</v>
      </c>
      <c r="D85" s="134">
        <v>0</v>
      </c>
      <c r="E85" s="134">
        <v>0</v>
      </c>
      <c r="F85" s="134">
        <v>0</v>
      </c>
      <c r="G85" s="1230"/>
      <c r="H85" s="574"/>
      <c r="I85" s="574"/>
      <c r="K85" s="194"/>
      <c r="L85" s="195"/>
      <c r="M85" s="196" t="s">
        <v>101</v>
      </c>
      <c r="N85" s="197"/>
      <c r="O85" s="198" t="s">
        <v>77</v>
      </c>
      <c r="P85" s="199">
        <f>'Ｈ１７（2005）'!A85</f>
        <v>0</v>
      </c>
      <c r="Q85" s="200">
        <f>'Ｈ１７（2005）'!B85</f>
        <v>0</v>
      </c>
      <c r="R85" s="220"/>
      <c r="S85" s="262">
        <f>'Ｈ１７（2005）'!D85</f>
        <v>0</v>
      </c>
      <c r="T85" s="263">
        <f>'Ｈ１７（2005）'!F85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34">
        <v>23120</v>
      </c>
      <c r="B86" s="134">
        <v>23120</v>
      </c>
      <c r="C86" s="134">
        <v>0</v>
      </c>
      <c r="D86" s="134">
        <v>0</v>
      </c>
      <c r="E86" s="134">
        <v>0</v>
      </c>
      <c r="F86" s="134">
        <v>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'Ｈ１７（2005）'!A123</f>
        <v>0</v>
      </c>
      <c r="AA86" s="272">
        <f>'Ｈ１７（2005）'!B123</f>
        <v>0</v>
      </c>
      <c r="AB86" s="273"/>
      <c r="AC86" s="274">
        <f>'Ｈ１７（2005）'!E123</f>
        <v>0</v>
      </c>
      <c r="AD86" s="264" t="s">
        <v>430</v>
      </c>
      <c r="AE86" s="195"/>
      <c r="AF86" s="196" t="s">
        <v>13</v>
      </c>
      <c r="AG86" s="197"/>
      <c r="AH86" s="198" t="s">
        <v>684</v>
      </c>
      <c r="AI86" s="271">
        <f>'Ｈ１７（2005）'!A146</f>
        <v>0</v>
      </c>
      <c r="AJ86" s="272">
        <f>'Ｈ１７（2005）'!B146</f>
        <v>0</v>
      </c>
      <c r="AK86" s="275">
        <f>'Ｈ１７（2005）'!C146</f>
        <v>0</v>
      </c>
      <c r="AL86" s="276">
        <f>'Ｈ１７（2005）'!E146</f>
        <v>0</v>
      </c>
    </row>
    <row r="87" spans="1:38" ht="14.45" customHeight="1" x14ac:dyDescent="0.15">
      <c r="A87" s="134">
        <v>0</v>
      </c>
      <c r="B87" s="134">
        <v>0</v>
      </c>
      <c r="C87" s="134">
        <v>0</v>
      </c>
      <c r="D87" s="134">
        <v>0</v>
      </c>
      <c r="E87" s="134">
        <v>0</v>
      </c>
      <c r="F87" s="134">
        <v>0</v>
      </c>
      <c r="G87" s="1230"/>
      <c r="H87" s="574"/>
      <c r="I87" s="574"/>
      <c r="K87" s="194"/>
      <c r="L87" s="173"/>
      <c r="M87" s="196" t="s">
        <v>47</v>
      </c>
      <c r="N87" s="197"/>
      <c r="O87" s="198" t="s">
        <v>48</v>
      </c>
      <c r="P87" s="199">
        <f>'Ｈ１７（2005）'!A87</f>
        <v>0</v>
      </c>
      <c r="Q87" s="200">
        <f>'Ｈ１７（2005）'!B87</f>
        <v>0</v>
      </c>
      <c r="R87" s="220"/>
      <c r="S87" s="262">
        <f>'Ｈ１７（2005）'!D87</f>
        <v>0</v>
      </c>
      <c r="T87" s="263">
        <f>'Ｈ１７（2005）'!F87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34">
        <v>20485</v>
      </c>
      <c r="B88" s="134">
        <v>20485</v>
      </c>
      <c r="C88" s="134">
        <v>0</v>
      </c>
      <c r="D88" s="134">
        <v>0</v>
      </c>
      <c r="E88" s="134">
        <v>0</v>
      </c>
      <c r="F88" s="134">
        <v>0</v>
      </c>
      <c r="G88" s="1230"/>
      <c r="H88" s="574"/>
      <c r="I88" s="574"/>
      <c r="K88" s="194"/>
      <c r="L88" s="195"/>
      <c r="M88" s="196" t="s">
        <v>50</v>
      </c>
      <c r="N88" s="197"/>
      <c r="O88" s="198" t="s">
        <v>51</v>
      </c>
      <c r="P88" s="199">
        <f>'Ｈ１７（2005）'!A88</f>
        <v>20485</v>
      </c>
      <c r="Q88" s="200">
        <f>'Ｈ１７（2005）'!B88</f>
        <v>20485</v>
      </c>
      <c r="R88" s="220"/>
      <c r="S88" s="262">
        <f>'Ｈ１７（2005）'!D88</f>
        <v>0</v>
      </c>
      <c r="T88" s="263">
        <f>'Ｈ１７（2005）'!F88</f>
        <v>0</v>
      </c>
      <c r="U88" s="264"/>
      <c r="V88" s="195"/>
      <c r="W88" s="196" t="s">
        <v>433</v>
      </c>
      <c r="X88" s="197"/>
      <c r="Y88" s="198" t="s">
        <v>685</v>
      </c>
      <c r="Z88" s="271">
        <f>'Ｈ１７（2005）'!A125</f>
        <v>0</v>
      </c>
      <c r="AA88" s="272">
        <f>'Ｈ１７（2005）'!B125</f>
        <v>0</v>
      </c>
      <c r="AB88" s="273"/>
      <c r="AC88" s="274">
        <f>'Ｈ１７（2005）'!E125</f>
        <v>0</v>
      </c>
      <c r="AD88" s="264"/>
      <c r="AE88" s="195"/>
      <c r="AF88" s="196" t="s">
        <v>433</v>
      </c>
      <c r="AG88" s="197"/>
      <c r="AH88" s="198" t="s">
        <v>686</v>
      </c>
      <c r="AI88" s="271">
        <f>'Ｈ１７（2005）'!A148</f>
        <v>0</v>
      </c>
      <c r="AJ88" s="272">
        <f>'Ｈ１７（2005）'!B148</f>
        <v>0</v>
      </c>
      <c r="AK88" s="275">
        <f>'Ｈ１７（2005）'!C148</f>
        <v>0</v>
      </c>
      <c r="AL88" s="276">
        <f>'Ｈ１７（2005）'!E148</f>
        <v>0</v>
      </c>
    </row>
    <row r="89" spans="1:38" ht="14.45" customHeight="1" x14ac:dyDescent="0.15">
      <c r="A89" s="134">
        <v>0</v>
      </c>
      <c r="B89" s="134">
        <v>0</v>
      </c>
      <c r="C89" s="134">
        <v>0</v>
      </c>
      <c r="D89" s="134">
        <v>0</v>
      </c>
      <c r="E89" s="134">
        <v>0</v>
      </c>
      <c r="F89" s="134">
        <v>0</v>
      </c>
      <c r="G89" s="1230"/>
      <c r="H89" s="574"/>
      <c r="I89" s="574"/>
      <c r="K89" s="194" t="s">
        <v>129</v>
      </c>
      <c r="L89" s="195"/>
      <c r="M89" s="196" t="s">
        <v>52</v>
      </c>
      <c r="N89" s="197"/>
      <c r="O89" s="198" t="s">
        <v>53</v>
      </c>
      <c r="P89" s="199">
        <f>'Ｈ１７（2005）'!A89</f>
        <v>0</v>
      </c>
      <c r="Q89" s="200">
        <f>'Ｈ１７（2005）'!B89</f>
        <v>0</v>
      </c>
      <c r="R89" s="220"/>
      <c r="S89" s="262">
        <f>'Ｈ１７（2005）'!D89</f>
        <v>0</v>
      </c>
      <c r="T89" s="263">
        <f>'Ｈ１７（2005）'!F89</f>
        <v>0</v>
      </c>
      <c r="U89" s="264"/>
      <c r="V89" s="195"/>
      <c r="W89" s="196" t="s">
        <v>436</v>
      </c>
      <c r="X89" s="197"/>
      <c r="Y89" s="198" t="s">
        <v>687</v>
      </c>
      <c r="Z89" s="271">
        <f>'Ｈ１７（2005）'!A126</f>
        <v>0</v>
      </c>
      <c r="AA89" s="272">
        <f>'Ｈ１７（2005）'!B126</f>
        <v>0</v>
      </c>
      <c r="AB89" s="273"/>
      <c r="AC89" s="274">
        <f>'Ｈ１７（2005）'!E126</f>
        <v>0</v>
      </c>
      <c r="AD89" s="264"/>
      <c r="AE89" s="195"/>
      <c r="AF89" s="196" t="s">
        <v>436</v>
      </c>
      <c r="AG89" s="197"/>
      <c r="AH89" s="198" t="s">
        <v>688</v>
      </c>
      <c r="AI89" s="271">
        <f>'Ｈ１７（2005）'!A149</f>
        <v>0</v>
      </c>
      <c r="AJ89" s="272">
        <f>'Ｈ１７（2005）'!B149</f>
        <v>0</v>
      </c>
      <c r="AK89" s="275">
        <f>'Ｈ１７（2005）'!C149</f>
        <v>0</v>
      </c>
      <c r="AL89" s="276">
        <f>'Ｈ１７（2005）'!E149</f>
        <v>0</v>
      </c>
    </row>
    <row r="90" spans="1:38" ht="14.45" customHeight="1" x14ac:dyDescent="0.15">
      <c r="A90" s="134">
        <v>0</v>
      </c>
      <c r="B90" s="134">
        <v>0</v>
      </c>
      <c r="C90" s="134">
        <v>0</v>
      </c>
      <c r="D90" s="134">
        <v>0</v>
      </c>
      <c r="E90" s="134">
        <v>0</v>
      </c>
      <c r="F90" s="134">
        <v>0</v>
      </c>
      <c r="G90" s="1230"/>
      <c r="H90" s="574"/>
      <c r="I90" s="574"/>
      <c r="K90" s="194"/>
      <c r="L90" s="195" t="s">
        <v>54</v>
      </c>
      <c r="M90" s="196" t="s">
        <v>32</v>
      </c>
      <c r="N90" s="197"/>
      <c r="O90" s="198" t="s">
        <v>55</v>
      </c>
      <c r="P90" s="199">
        <f>'Ｈ１７（2005）'!A90</f>
        <v>0</v>
      </c>
      <c r="Q90" s="200">
        <f>'Ｈ１７（2005）'!B90</f>
        <v>0</v>
      </c>
      <c r="R90" s="220"/>
      <c r="S90" s="262">
        <f>'Ｈ１７（2005）'!D90</f>
        <v>0</v>
      </c>
      <c r="T90" s="263">
        <f>'Ｈ１７（2005）'!F90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34">
        <v>0</v>
      </c>
      <c r="B91" s="134">
        <v>0</v>
      </c>
      <c r="C91" s="134">
        <v>0</v>
      </c>
      <c r="D91" s="134">
        <v>0</v>
      </c>
      <c r="E91" s="134">
        <v>0</v>
      </c>
      <c r="F91" s="134">
        <v>0</v>
      </c>
      <c r="G91" s="1230"/>
      <c r="H91" s="574"/>
      <c r="I91" s="574"/>
      <c r="K91" s="194"/>
      <c r="L91" s="195"/>
      <c r="M91" s="196" t="s">
        <v>42</v>
      </c>
      <c r="N91" s="197"/>
      <c r="O91" s="198" t="s">
        <v>56</v>
      </c>
      <c r="P91" s="199">
        <f>'Ｈ１７（2005）'!A91</f>
        <v>0</v>
      </c>
      <c r="Q91" s="200">
        <f>'Ｈ１７（2005）'!B91</f>
        <v>0</v>
      </c>
      <c r="R91" s="220"/>
      <c r="S91" s="262">
        <f>'Ｈ１７（2005）'!D91</f>
        <v>0</v>
      </c>
      <c r="T91" s="263">
        <f>'Ｈ１７（2005）'!F91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34">
        <v>0</v>
      </c>
      <c r="B92" s="134">
        <v>0</v>
      </c>
      <c r="C92" s="134">
        <v>0</v>
      </c>
      <c r="D92" s="134">
        <v>0</v>
      </c>
      <c r="E92" s="134">
        <v>0</v>
      </c>
      <c r="F92" s="134">
        <v>0</v>
      </c>
      <c r="G92" s="1230"/>
      <c r="H92" s="574"/>
      <c r="I92" s="574"/>
      <c r="K92" s="194"/>
      <c r="L92" s="195"/>
      <c r="M92" s="196" t="s">
        <v>57</v>
      </c>
      <c r="N92" s="197"/>
      <c r="O92" s="198" t="s">
        <v>58</v>
      </c>
      <c r="P92" s="199">
        <f>'Ｈ１７（2005）'!A92</f>
        <v>0</v>
      </c>
      <c r="Q92" s="200">
        <f>'Ｈ１７（2005）'!B92</f>
        <v>0</v>
      </c>
      <c r="R92" s="220"/>
      <c r="S92" s="262">
        <f>'Ｈ１７（2005）'!D92</f>
        <v>0</v>
      </c>
      <c r="T92" s="263">
        <f>'Ｈ１７（2005）'!F92</f>
        <v>0</v>
      </c>
      <c r="U92" s="264"/>
      <c r="V92" s="195"/>
      <c r="W92" s="196" t="s">
        <v>57</v>
      </c>
      <c r="X92" s="197"/>
      <c r="Y92" s="198" t="s">
        <v>689</v>
      </c>
      <c r="Z92" s="271">
        <f>'Ｈ１７（2005）'!A127</f>
        <v>0</v>
      </c>
      <c r="AA92" s="272">
        <f>'Ｈ１７（2005）'!B127</f>
        <v>0</v>
      </c>
      <c r="AB92" s="273"/>
      <c r="AC92" s="274">
        <f>'Ｈ１７（2005）'!E127</f>
        <v>0</v>
      </c>
      <c r="AD92" s="264"/>
      <c r="AE92" s="195"/>
      <c r="AF92" s="196" t="s">
        <v>57</v>
      </c>
      <c r="AG92" s="197"/>
      <c r="AH92" s="198" t="s">
        <v>690</v>
      </c>
      <c r="AI92" s="271">
        <f>'Ｈ１７（2005）'!A150</f>
        <v>0</v>
      </c>
      <c r="AJ92" s="272">
        <f>'Ｈ１７（2005）'!B150</f>
        <v>0</v>
      </c>
      <c r="AK92" s="275">
        <f>'Ｈ１７（2005）'!C150</f>
        <v>0</v>
      </c>
      <c r="AL92" s="276">
        <f>'Ｈ１７（2005）'!E150</f>
        <v>0</v>
      </c>
    </row>
    <row r="93" spans="1:38" ht="14.45" customHeight="1" x14ac:dyDescent="0.15">
      <c r="A93" s="134">
        <v>2635</v>
      </c>
      <c r="B93" s="134">
        <v>2635</v>
      </c>
      <c r="C93" s="134">
        <v>0</v>
      </c>
      <c r="D93" s="134">
        <v>0</v>
      </c>
      <c r="E93" s="134">
        <v>0</v>
      </c>
      <c r="F93" s="134">
        <v>0</v>
      </c>
      <c r="G93" s="1230"/>
      <c r="H93" s="574"/>
      <c r="I93" s="574"/>
      <c r="K93" s="194"/>
      <c r="L93" s="195"/>
      <c r="M93" s="173" t="s">
        <v>60</v>
      </c>
      <c r="N93" s="197"/>
      <c r="O93" s="198" t="s">
        <v>61</v>
      </c>
      <c r="P93" s="199">
        <f>'Ｈ１７（2005）'!A93</f>
        <v>2635</v>
      </c>
      <c r="Q93" s="200">
        <f>'Ｈ１７（2005）'!B93</f>
        <v>2635</v>
      </c>
      <c r="R93" s="220"/>
      <c r="S93" s="262">
        <f>'Ｈ１７（2005）'!D93</f>
        <v>0</v>
      </c>
      <c r="T93" s="263">
        <f>'Ｈ１７（2005）'!F93</f>
        <v>0</v>
      </c>
      <c r="U93" s="264" t="s">
        <v>441</v>
      </c>
      <c r="V93" s="195"/>
      <c r="W93" s="173" t="s">
        <v>60</v>
      </c>
      <c r="X93" s="197"/>
      <c r="Y93" s="198" t="s">
        <v>691</v>
      </c>
      <c r="Z93" s="271">
        <f>'Ｈ１７（2005）'!A128</f>
        <v>0</v>
      </c>
      <c r="AA93" s="272">
        <f>'Ｈ１７（2005）'!B128</f>
        <v>0</v>
      </c>
      <c r="AB93" s="273"/>
      <c r="AC93" s="274">
        <f>'Ｈ１７（2005）'!E128</f>
        <v>0</v>
      </c>
      <c r="AD93" s="264"/>
      <c r="AE93" s="195"/>
      <c r="AF93" s="173" t="s">
        <v>60</v>
      </c>
      <c r="AG93" s="197"/>
      <c r="AH93" s="198" t="s">
        <v>692</v>
      </c>
      <c r="AI93" s="271">
        <f>'Ｈ１７（2005）'!A151</f>
        <v>0</v>
      </c>
      <c r="AJ93" s="272">
        <f>'Ｈ１７（2005）'!B151</f>
        <v>0</v>
      </c>
      <c r="AK93" s="275">
        <f>'Ｈ１７（2005）'!C151</f>
        <v>0</v>
      </c>
      <c r="AL93" s="276">
        <f>'Ｈ１７（2005）'!E151</f>
        <v>0</v>
      </c>
    </row>
    <row r="94" spans="1:38" ht="14.45" customHeight="1" x14ac:dyDescent="0.15">
      <c r="A94" s="134">
        <v>0</v>
      </c>
      <c r="B94" s="134">
        <v>0</v>
      </c>
      <c r="C94" s="134">
        <v>0</v>
      </c>
      <c r="D94" s="134">
        <v>0</v>
      </c>
      <c r="E94" s="134">
        <v>0</v>
      </c>
      <c r="F94" s="134">
        <v>0</v>
      </c>
      <c r="G94" s="1230"/>
      <c r="H94" s="574"/>
      <c r="I94" s="574"/>
      <c r="K94" s="194"/>
      <c r="L94" s="195" t="s">
        <v>59</v>
      </c>
      <c r="M94" s="195"/>
      <c r="N94" s="196" t="s">
        <v>62</v>
      </c>
      <c r="O94" s="198" t="s">
        <v>63</v>
      </c>
      <c r="P94" s="199">
        <f>'Ｈ１７（2005）'!A94</f>
        <v>0</v>
      </c>
      <c r="Q94" s="200">
        <f>'Ｈ１７（2005）'!B94</f>
        <v>0</v>
      </c>
      <c r="R94" s="220"/>
      <c r="S94" s="262">
        <f>'Ｈ１７（2005）'!D94</f>
        <v>0</v>
      </c>
      <c r="T94" s="263">
        <f>'Ｈ１７（2005）'!F94</f>
        <v>0</v>
      </c>
      <c r="U94" s="264"/>
      <c r="V94" s="195" t="s">
        <v>59</v>
      </c>
      <c r="W94" s="195"/>
      <c r="X94" s="196" t="s">
        <v>62</v>
      </c>
      <c r="Y94" s="198" t="s">
        <v>693</v>
      </c>
      <c r="Z94" s="271">
        <f>'Ｈ１７（2005）'!A129</f>
        <v>0</v>
      </c>
      <c r="AA94" s="272">
        <f>'Ｈ１７（2005）'!B129</f>
        <v>0</v>
      </c>
      <c r="AB94" s="273"/>
      <c r="AC94" s="274">
        <f>'Ｈ１７（2005）'!E129</f>
        <v>0</v>
      </c>
      <c r="AD94" s="264"/>
      <c r="AE94" s="195" t="s">
        <v>59</v>
      </c>
      <c r="AF94" s="195"/>
      <c r="AG94" s="196" t="s">
        <v>62</v>
      </c>
      <c r="AH94" s="198" t="s">
        <v>694</v>
      </c>
      <c r="AI94" s="271">
        <f>'Ｈ１７（2005）'!A152</f>
        <v>0</v>
      </c>
      <c r="AJ94" s="272">
        <f>'Ｈ１７（2005）'!B152</f>
        <v>0</v>
      </c>
      <c r="AK94" s="275">
        <f>'Ｈ１７（2005）'!C152</f>
        <v>0</v>
      </c>
      <c r="AL94" s="276">
        <f>'Ｈ１７（2005）'!E152</f>
        <v>0</v>
      </c>
    </row>
    <row r="95" spans="1:38" ht="14.45" customHeight="1" x14ac:dyDescent="0.15">
      <c r="A95" s="134">
        <v>0</v>
      </c>
      <c r="B95" s="134">
        <v>0</v>
      </c>
      <c r="C95" s="134">
        <v>0</v>
      </c>
      <c r="D95" s="134">
        <v>0</v>
      </c>
      <c r="E95" s="134">
        <v>0</v>
      </c>
      <c r="F95" s="134">
        <v>0</v>
      </c>
      <c r="G95" s="1230"/>
      <c r="H95" s="574"/>
      <c r="I95" s="574"/>
      <c r="K95" s="194"/>
      <c r="L95" s="195"/>
      <c r="M95" s="195"/>
      <c r="N95" s="196" t="s">
        <v>64</v>
      </c>
      <c r="O95" s="198" t="s">
        <v>65</v>
      </c>
      <c r="P95" s="199">
        <f>'Ｈ１７（2005）'!A95</f>
        <v>0</v>
      </c>
      <c r="Q95" s="200">
        <f>'Ｈ１７（2005）'!B95</f>
        <v>0</v>
      </c>
      <c r="R95" s="220"/>
      <c r="S95" s="262">
        <f>'Ｈ１７（2005）'!D95</f>
        <v>0</v>
      </c>
      <c r="T95" s="263">
        <f>'Ｈ１７（2005）'!F95</f>
        <v>0</v>
      </c>
      <c r="U95" s="264"/>
      <c r="V95" s="195"/>
      <c r="W95" s="195"/>
      <c r="X95" s="196" t="s">
        <v>64</v>
      </c>
      <c r="Y95" s="198" t="s">
        <v>695</v>
      </c>
      <c r="Z95" s="271">
        <f>'Ｈ１７（2005）'!A130</f>
        <v>0</v>
      </c>
      <c r="AA95" s="272">
        <f>'Ｈ１７（2005）'!B130</f>
        <v>0</v>
      </c>
      <c r="AB95" s="273"/>
      <c r="AC95" s="274">
        <f>'Ｈ１７（2005）'!E130</f>
        <v>0</v>
      </c>
      <c r="AD95" s="264"/>
      <c r="AE95" s="195"/>
      <c r="AF95" s="195"/>
      <c r="AG95" s="196" t="s">
        <v>64</v>
      </c>
      <c r="AH95" s="198" t="s">
        <v>696</v>
      </c>
      <c r="AI95" s="271">
        <f>'Ｈ１７（2005）'!A153</f>
        <v>0</v>
      </c>
      <c r="AJ95" s="272">
        <f>'Ｈ１７（2005）'!B153</f>
        <v>0</v>
      </c>
      <c r="AK95" s="275">
        <f>'Ｈ１７（2005）'!C153</f>
        <v>0</v>
      </c>
      <c r="AL95" s="276">
        <f>'Ｈ１７（2005）'!E153</f>
        <v>0</v>
      </c>
    </row>
    <row r="96" spans="1:38" ht="14.45" customHeight="1" x14ac:dyDescent="0.15">
      <c r="A96" s="134">
        <v>0</v>
      </c>
      <c r="B96" s="134">
        <v>0</v>
      </c>
      <c r="C96" s="134">
        <v>0</v>
      </c>
      <c r="D96" s="134">
        <v>0</v>
      </c>
      <c r="E96" s="134">
        <v>0</v>
      </c>
      <c r="F96" s="134">
        <v>0</v>
      </c>
      <c r="G96" s="1230"/>
      <c r="H96" s="574"/>
      <c r="I96" s="574"/>
      <c r="K96" s="194" t="s">
        <v>38</v>
      </c>
      <c r="L96" s="195"/>
      <c r="M96" s="195"/>
      <c r="N96" s="196" t="s">
        <v>66</v>
      </c>
      <c r="O96" s="198" t="s">
        <v>67</v>
      </c>
      <c r="P96" s="199">
        <f>'Ｈ１７（2005）'!A96</f>
        <v>0</v>
      </c>
      <c r="Q96" s="200">
        <f>'Ｈ１７（2005）'!B96</f>
        <v>0</v>
      </c>
      <c r="R96" s="220"/>
      <c r="S96" s="262">
        <f>'Ｈ１７（2005）'!D96</f>
        <v>0</v>
      </c>
      <c r="T96" s="263">
        <f>'Ｈ１７（2005）'!F96</f>
        <v>0</v>
      </c>
      <c r="U96" s="264"/>
      <c r="V96" s="195"/>
      <c r="W96" s="195"/>
      <c r="X96" s="196" t="s">
        <v>66</v>
      </c>
      <c r="Y96" s="198" t="s">
        <v>697</v>
      </c>
      <c r="Z96" s="271">
        <f>'Ｈ１７（2005）'!A131</f>
        <v>0</v>
      </c>
      <c r="AA96" s="272">
        <f>'Ｈ１７（2005）'!B131</f>
        <v>0</v>
      </c>
      <c r="AB96" s="273"/>
      <c r="AC96" s="274">
        <f>'Ｈ１７（2005）'!E131</f>
        <v>0</v>
      </c>
      <c r="AD96" s="264"/>
      <c r="AE96" s="195"/>
      <c r="AF96" s="195"/>
      <c r="AG96" s="196" t="s">
        <v>66</v>
      </c>
      <c r="AH96" s="198" t="s">
        <v>698</v>
      </c>
      <c r="AI96" s="271">
        <f>'Ｈ１７（2005）'!A154</f>
        <v>0</v>
      </c>
      <c r="AJ96" s="272">
        <f>'Ｈ１７（2005）'!B154</f>
        <v>0</v>
      </c>
      <c r="AK96" s="275">
        <f>'Ｈ１７（2005）'!C154</f>
        <v>0</v>
      </c>
      <c r="AL96" s="276">
        <f>'Ｈ１７（2005）'!E154</f>
        <v>0</v>
      </c>
    </row>
    <row r="97" spans="1:38" ht="14.45" customHeight="1" x14ac:dyDescent="0.15">
      <c r="A97" s="134">
        <v>2635</v>
      </c>
      <c r="B97" s="134">
        <v>2635</v>
      </c>
      <c r="C97" s="134">
        <v>0</v>
      </c>
      <c r="D97" s="134">
        <v>0</v>
      </c>
      <c r="E97" s="134">
        <v>0</v>
      </c>
      <c r="F97" s="134">
        <v>0</v>
      </c>
      <c r="G97" s="1230"/>
      <c r="H97" s="574"/>
      <c r="I97" s="574"/>
      <c r="K97" s="194"/>
      <c r="L97" s="195"/>
      <c r="M97" s="195"/>
      <c r="N97" s="196" t="s">
        <v>150</v>
      </c>
      <c r="O97" s="198" t="s">
        <v>69</v>
      </c>
      <c r="P97" s="199">
        <f>'Ｈ１７（2005）'!A97</f>
        <v>2635</v>
      </c>
      <c r="Q97" s="200">
        <f>'Ｈ１７（2005）'!B97</f>
        <v>2635</v>
      </c>
      <c r="R97" s="220"/>
      <c r="S97" s="262">
        <f>'Ｈ１７（2005）'!D97</f>
        <v>0</v>
      </c>
      <c r="T97" s="263">
        <f>'Ｈ１７（2005）'!F97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34">
        <v>0</v>
      </c>
      <c r="B98" s="134">
        <v>0</v>
      </c>
      <c r="C98" s="134">
        <v>0</v>
      </c>
      <c r="D98" s="134">
        <v>0</v>
      </c>
      <c r="E98" s="134">
        <v>0</v>
      </c>
      <c r="F98" s="13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'Ｈ１７（2005）'!A132</f>
        <v>0</v>
      </c>
      <c r="AA98" s="272">
        <f>'Ｈ１７（2005）'!B132</f>
        <v>0</v>
      </c>
      <c r="AB98" s="273"/>
      <c r="AC98" s="274">
        <f>'Ｈ１７（2005）'!E132</f>
        <v>0</v>
      </c>
      <c r="AD98" s="264"/>
      <c r="AE98" s="195" t="s">
        <v>41</v>
      </c>
      <c r="AF98" s="216"/>
      <c r="AG98" s="196" t="s">
        <v>13</v>
      </c>
      <c r="AH98" s="198" t="s">
        <v>700</v>
      </c>
      <c r="AI98" s="271">
        <f>'Ｈ１７（2005）'!A155</f>
        <v>0</v>
      </c>
      <c r="AJ98" s="272">
        <f>'Ｈ１７（2005）'!B155</f>
        <v>0</v>
      </c>
      <c r="AK98" s="275">
        <f>'Ｈ１７（2005）'!C155</f>
        <v>0</v>
      </c>
      <c r="AL98" s="276">
        <f>'Ｈ１７（2005）'!E155</f>
        <v>0</v>
      </c>
    </row>
    <row r="99" spans="1:38" ht="14.45" customHeight="1" x14ac:dyDescent="0.15">
      <c r="A99" s="134">
        <v>0</v>
      </c>
      <c r="B99" s="134">
        <v>0</v>
      </c>
      <c r="C99" s="134">
        <v>0</v>
      </c>
      <c r="D99" s="134">
        <v>0</v>
      </c>
      <c r="E99" s="134">
        <v>0</v>
      </c>
      <c r="F99" s="134">
        <v>0</v>
      </c>
      <c r="G99" s="1230"/>
      <c r="H99" s="574"/>
      <c r="I99" s="574"/>
      <c r="K99" s="222" t="s">
        <v>134</v>
      </c>
      <c r="L99" s="195"/>
      <c r="M99" s="196" t="s">
        <v>70</v>
      </c>
      <c r="N99" s="197"/>
      <c r="O99" s="198" t="s">
        <v>71</v>
      </c>
      <c r="P99" s="199">
        <f>'Ｈ１７（2005）'!A98</f>
        <v>0</v>
      </c>
      <c r="Q99" s="200">
        <f>'Ｈ１７（2005）'!B98</f>
        <v>0</v>
      </c>
      <c r="R99" s="220"/>
      <c r="S99" s="262">
        <f>'Ｈ１７（2005）'!D98</f>
        <v>0</v>
      </c>
      <c r="T99" s="263">
        <f>'Ｈ１７（2005）'!F98</f>
        <v>0</v>
      </c>
      <c r="U99" s="310" t="s">
        <v>701</v>
      </c>
      <c r="V99" s="195"/>
      <c r="W99" s="196" t="s">
        <v>70</v>
      </c>
      <c r="X99" s="197"/>
      <c r="Y99" s="198" t="s">
        <v>702</v>
      </c>
      <c r="Z99" s="271">
        <f>'Ｈ１７（2005）'!A133</f>
        <v>0</v>
      </c>
      <c r="AA99" s="272">
        <f>'Ｈ１７（2005）'!B133</f>
        <v>0</v>
      </c>
      <c r="AB99" s="273"/>
      <c r="AC99" s="274">
        <f>'Ｈ１７（2005）'!E133</f>
        <v>0</v>
      </c>
      <c r="AD99" s="310" t="s">
        <v>701</v>
      </c>
      <c r="AE99" s="195"/>
      <c r="AF99" s="196" t="s">
        <v>70</v>
      </c>
      <c r="AG99" s="197"/>
      <c r="AH99" s="198" t="s">
        <v>703</v>
      </c>
      <c r="AI99" s="271">
        <f>'Ｈ１７（2005）'!A156</f>
        <v>0</v>
      </c>
      <c r="AJ99" s="272">
        <f>'Ｈ１７（2005）'!B156</f>
        <v>0</v>
      </c>
      <c r="AK99" s="275">
        <f>'Ｈ１７（2005）'!C156</f>
        <v>0</v>
      </c>
      <c r="AL99" s="276">
        <f>'Ｈ１７（2005）'!E156</f>
        <v>0</v>
      </c>
    </row>
    <row r="100" spans="1:38" ht="14.45" customHeight="1" x14ac:dyDescent="0.15">
      <c r="A100" s="134">
        <v>0</v>
      </c>
      <c r="B100" s="134">
        <v>0</v>
      </c>
      <c r="C100" s="134">
        <v>0</v>
      </c>
      <c r="D100" s="134">
        <v>0</v>
      </c>
      <c r="E100" s="134">
        <v>0</v>
      </c>
      <c r="F100" s="134">
        <v>0</v>
      </c>
      <c r="G100" s="1230"/>
      <c r="H100" s="574"/>
      <c r="I100" s="574"/>
      <c r="K100" s="194" t="s">
        <v>130</v>
      </c>
      <c r="L100" s="195"/>
      <c r="M100" s="196" t="s">
        <v>73</v>
      </c>
      <c r="N100" s="197"/>
      <c r="O100" s="198" t="s">
        <v>74</v>
      </c>
      <c r="P100" s="199">
        <f>'Ｈ１７（2005）'!A99</f>
        <v>0</v>
      </c>
      <c r="Q100" s="200">
        <f>'Ｈ１７（2005）'!B99</f>
        <v>0</v>
      </c>
      <c r="R100" s="220"/>
      <c r="S100" s="262">
        <f>'Ｈ１７（2005）'!D99</f>
        <v>0</v>
      </c>
      <c r="T100" s="263">
        <f>'Ｈ１７（2005）'!F99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34">
        <v>0</v>
      </c>
      <c r="B101" s="134">
        <v>0</v>
      </c>
      <c r="C101" s="134">
        <v>0</v>
      </c>
      <c r="D101" s="134">
        <v>0</v>
      </c>
      <c r="E101" s="134">
        <v>0</v>
      </c>
      <c r="F101" s="134">
        <v>0</v>
      </c>
      <c r="G101" s="1230"/>
      <c r="H101" s="574"/>
      <c r="I101" s="574"/>
      <c r="K101" s="194"/>
      <c r="L101" s="216"/>
      <c r="M101" s="196" t="s">
        <v>13</v>
      </c>
      <c r="N101" s="197"/>
      <c r="O101" s="198" t="s">
        <v>76</v>
      </c>
      <c r="P101" s="199">
        <f>'Ｈ１７（2005）'!A100</f>
        <v>0</v>
      </c>
      <c r="Q101" s="200">
        <f>'Ｈ１７（2005）'!B100</f>
        <v>0</v>
      </c>
      <c r="R101" s="220"/>
      <c r="S101" s="262">
        <f>'Ｈ１７（2005）'!D100</f>
        <v>0</v>
      </c>
      <c r="T101" s="263">
        <f>'Ｈ１７（2005）'!F100</f>
        <v>0</v>
      </c>
      <c r="U101" s="264"/>
      <c r="V101" s="216"/>
      <c r="W101" s="196" t="s">
        <v>13</v>
      </c>
      <c r="X101" s="197"/>
      <c r="Y101" s="198" t="s">
        <v>704</v>
      </c>
      <c r="Z101" s="271">
        <f>'Ｈ１７（2005）'!A134</f>
        <v>0</v>
      </c>
      <c r="AA101" s="272">
        <f>'Ｈ１７（2005）'!B134</f>
        <v>0</v>
      </c>
      <c r="AB101" s="273"/>
      <c r="AC101" s="274">
        <f>'Ｈ１７（2005）'!E134</f>
        <v>0</v>
      </c>
      <c r="AD101" s="264"/>
      <c r="AE101" s="216"/>
      <c r="AF101" s="196" t="s">
        <v>13</v>
      </c>
      <c r="AG101" s="197"/>
      <c r="AH101" s="198" t="s">
        <v>705</v>
      </c>
      <c r="AI101" s="271">
        <f>'Ｈ１７（2005）'!A157</f>
        <v>0</v>
      </c>
      <c r="AJ101" s="272">
        <f>'Ｈ１７（2005）'!B157</f>
        <v>0</v>
      </c>
      <c r="AK101" s="275">
        <f>'Ｈ１７（2005）'!C157</f>
        <v>0</v>
      </c>
      <c r="AL101" s="276">
        <f>'Ｈ１７（2005）'!E157</f>
        <v>0</v>
      </c>
    </row>
    <row r="102" spans="1:38" ht="14.45" customHeight="1" x14ac:dyDescent="0.15">
      <c r="A102" s="134">
        <v>0</v>
      </c>
      <c r="B102" s="134">
        <v>0</v>
      </c>
      <c r="C102" s="134">
        <v>0</v>
      </c>
      <c r="D102" s="134">
        <v>0</v>
      </c>
      <c r="E102" s="134">
        <v>0</v>
      </c>
      <c r="F102" s="134">
        <v>0</v>
      </c>
      <c r="G102" s="1230"/>
      <c r="H102" s="574"/>
      <c r="I102" s="574"/>
      <c r="K102" s="194" t="s">
        <v>4</v>
      </c>
      <c r="L102" s="173" t="s">
        <v>78</v>
      </c>
      <c r="M102" s="197"/>
      <c r="N102" s="197"/>
      <c r="O102" s="198" t="s">
        <v>79</v>
      </c>
      <c r="P102" s="199">
        <f>'Ｈ１７（2005）'!A101</f>
        <v>0</v>
      </c>
      <c r="Q102" s="200">
        <f>'Ｈ１７（2005）'!B101</f>
        <v>0</v>
      </c>
      <c r="R102" s="220"/>
      <c r="S102" s="262">
        <f>'Ｈ１７（2005）'!D101</f>
        <v>0</v>
      </c>
      <c r="T102" s="263">
        <f>'Ｈ１７（2005）'!F101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34">
        <v>6131</v>
      </c>
      <c r="B103" s="134">
        <v>6131</v>
      </c>
      <c r="C103" s="134">
        <v>0</v>
      </c>
      <c r="D103" s="134">
        <v>0</v>
      </c>
      <c r="E103" s="134">
        <v>0</v>
      </c>
      <c r="F103" s="134">
        <v>0</v>
      </c>
      <c r="G103" s="1230"/>
      <c r="H103" s="574"/>
      <c r="I103" s="574"/>
      <c r="K103" s="194"/>
      <c r="L103" s="195"/>
      <c r="M103" s="196" t="s">
        <v>11</v>
      </c>
      <c r="N103" s="197"/>
      <c r="O103" s="198" t="s">
        <v>80</v>
      </c>
      <c r="P103" s="199">
        <f>'Ｈ１７（2005）'!A102</f>
        <v>0</v>
      </c>
      <c r="Q103" s="200">
        <f>'Ｈ１７（2005）'!B102</f>
        <v>0</v>
      </c>
      <c r="R103" s="220"/>
      <c r="S103" s="262">
        <f>'Ｈ１７（2005）'!D102</f>
        <v>0</v>
      </c>
      <c r="T103" s="263">
        <f>'Ｈ１７（2005）'!F102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34">
        <v>1394</v>
      </c>
      <c r="B104" s="134">
        <v>1394</v>
      </c>
      <c r="C104" s="134">
        <v>0</v>
      </c>
      <c r="D104" s="134">
        <v>0</v>
      </c>
      <c r="E104" s="134">
        <v>0</v>
      </c>
      <c r="F104" s="13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'Ｈ１７（2005）'!A135</f>
        <v>0</v>
      </c>
      <c r="AA104" s="272">
        <f>'Ｈ１７（2005）'!B135</f>
        <v>0</v>
      </c>
      <c r="AB104" s="273"/>
      <c r="AC104" s="274">
        <f>'Ｈ１７（2005）'!E135</f>
        <v>0</v>
      </c>
      <c r="AD104" s="264"/>
      <c r="AE104" s="216"/>
      <c r="AF104" s="196" t="s">
        <v>13</v>
      </c>
      <c r="AG104" s="197"/>
      <c r="AH104" s="198" t="s">
        <v>707</v>
      </c>
      <c r="AI104" s="271">
        <f>'Ｈ１７（2005）'!A158</f>
        <v>0</v>
      </c>
      <c r="AJ104" s="272">
        <f>'Ｈ１７（2005）'!B158</f>
        <v>0</v>
      </c>
      <c r="AK104" s="275">
        <f>'Ｈ１７（2005）'!C158</f>
        <v>0</v>
      </c>
      <c r="AL104" s="276">
        <f>'Ｈ１７（2005）'!E158</f>
        <v>0</v>
      </c>
    </row>
    <row r="105" spans="1:38" ht="14.45" customHeight="1" x14ac:dyDescent="0.15">
      <c r="A105" s="134">
        <v>4737</v>
      </c>
      <c r="B105" s="134">
        <v>4737</v>
      </c>
      <c r="C105" s="134">
        <v>0</v>
      </c>
      <c r="D105" s="134">
        <v>0</v>
      </c>
      <c r="E105" s="134">
        <v>0</v>
      </c>
      <c r="F105" s="134">
        <v>0</v>
      </c>
      <c r="G105" s="1230"/>
      <c r="H105" s="574"/>
      <c r="I105" s="574"/>
      <c r="K105" s="194"/>
      <c r="L105" s="169"/>
      <c r="M105" s="196" t="s">
        <v>88</v>
      </c>
      <c r="N105" s="197"/>
      <c r="O105" s="198" t="s">
        <v>109</v>
      </c>
      <c r="P105" s="199">
        <f>'Ｈ１７（2005）'!A104</f>
        <v>1394</v>
      </c>
      <c r="Q105" s="200">
        <f>'Ｈ１７（2005）'!B104</f>
        <v>1394</v>
      </c>
      <c r="R105" s="220"/>
      <c r="S105" s="262">
        <f>'Ｈ１７（2005）'!D104</f>
        <v>0</v>
      </c>
      <c r="T105" s="263">
        <f>'Ｈ１７（2005）'!F104</f>
        <v>0</v>
      </c>
      <c r="U105" s="264"/>
      <c r="V105" s="169"/>
      <c r="W105" s="196" t="s">
        <v>459</v>
      </c>
      <c r="X105" s="197"/>
      <c r="Y105" s="198" t="s">
        <v>460</v>
      </c>
      <c r="Z105" s="271">
        <f>'Ｈ１７（2005）'!A136</f>
        <v>53371</v>
      </c>
      <c r="AA105" s="272">
        <f>'Ｈ１７（2005）'!B136</f>
        <v>0</v>
      </c>
      <c r="AB105" s="273"/>
      <c r="AC105" s="274">
        <f>'Ｈ１７（2005）'!E136</f>
        <v>0</v>
      </c>
      <c r="AD105" s="264"/>
      <c r="AE105" s="169"/>
      <c r="AF105" s="196" t="s">
        <v>459</v>
      </c>
      <c r="AG105" s="197"/>
      <c r="AH105" s="198" t="s">
        <v>461</v>
      </c>
      <c r="AI105" s="271">
        <f>'Ｈ１７（2005）'!A159</f>
        <v>0</v>
      </c>
      <c r="AJ105" s="272">
        <f>'Ｈ１７（2005）'!B159</f>
        <v>0</v>
      </c>
      <c r="AK105" s="275">
        <f>'Ｈ１７（2005）'!C159</f>
        <v>0</v>
      </c>
      <c r="AL105" s="276">
        <f>'Ｈ１７（2005）'!E159</f>
        <v>0</v>
      </c>
    </row>
    <row r="106" spans="1:38" ht="14.45" customHeight="1" x14ac:dyDescent="0.15">
      <c r="A106" s="134">
        <v>0</v>
      </c>
      <c r="B106" s="134">
        <v>0</v>
      </c>
      <c r="C106" s="134">
        <v>0</v>
      </c>
      <c r="D106" s="134">
        <v>0</v>
      </c>
      <c r="E106" s="134">
        <v>0</v>
      </c>
      <c r="F106" s="134">
        <v>0</v>
      </c>
      <c r="G106" s="1230"/>
      <c r="H106" s="574"/>
      <c r="I106" s="574"/>
      <c r="K106" s="194"/>
      <c r="L106" s="176" t="s">
        <v>91</v>
      </c>
      <c r="M106" s="196" t="s">
        <v>89</v>
      </c>
      <c r="N106" s="197"/>
      <c r="O106" s="198" t="s">
        <v>110</v>
      </c>
      <c r="P106" s="199">
        <f>'Ｈ１７（2005）'!A105</f>
        <v>4737</v>
      </c>
      <c r="Q106" s="200">
        <f>'Ｈ１７（2005）'!B105</f>
        <v>4737</v>
      </c>
      <c r="R106" s="220"/>
      <c r="S106" s="262">
        <f>'Ｈ１７（2005）'!D105</f>
        <v>0</v>
      </c>
      <c r="T106" s="263">
        <f>'Ｈ１７（2005）'!F105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34">
        <v>0</v>
      </c>
      <c r="B107" s="134">
        <v>0</v>
      </c>
      <c r="C107" s="134">
        <v>0</v>
      </c>
      <c r="D107" s="134">
        <v>0</v>
      </c>
      <c r="E107" s="134">
        <v>0</v>
      </c>
      <c r="F107" s="134">
        <v>0</v>
      </c>
      <c r="G107" s="1230"/>
      <c r="H107" s="574"/>
      <c r="I107" s="574"/>
      <c r="K107" s="194"/>
      <c r="L107" s="176"/>
      <c r="M107" s="196" t="s">
        <v>104</v>
      </c>
      <c r="N107" s="197"/>
      <c r="O107" s="198" t="s">
        <v>111</v>
      </c>
      <c r="P107" s="199">
        <f>'Ｈ１７（2005）'!A106</f>
        <v>0</v>
      </c>
      <c r="Q107" s="200">
        <f>'Ｈ１７（2005）'!B106</f>
        <v>0</v>
      </c>
      <c r="R107" s="220"/>
      <c r="S107" s="262">
        <f>'Ｈ１７（2005）'!D106</f>
        <v>0</v>
      </c>
      <c r="T107" s="263">
        <f>'Ｈ１７（2005）'!F106</f>
        <v>0</v>
      </c>
      <c r="U107" s="264"/>
      <c r="V107" s="176"/>
      <c r="W107" s="196" t="s">
        <v>104</v>
      </c>
      <c r="X107" s="197"/>
      <c r="Y107" s="198" t="s">
        <v>708</v>
      </c>
      <c r="Z107" s="271">
        <f>'Ｈ１７（2005）'!A137</f>
        <v>0</v>
      </c>
      <c r="AA107" s="272">
        <f>'Ｈ１７（2005）'!B137</f>
        <v>0</v>
      </c>
      <c r="AB107" s="273"/>
      <c r="AC107" s="274">
        <f>'Ｈ１７（2005）'!E137</f>
        <v>0</v>
      </c>
      <c r="AD107" s="264"/>
      <c r="AE107" s="176"/>
      <c r="AF107" s="196" t="s">
        <v>104</v>
      </c>
      <c r="AG107" s="197"/>
      <c r="AH107" s="198" t="s">
        <v>709</v>
      </c>
      <c r="AI107" s="271">
        <f>'Ｈ１７（2005）'!A160</f>
        <v>0</v>
      </c>
      <c r="AJ107" s="272">
        <f>'Ｈ１７（2005）'!B160</f>
        <v>0</v>
      </c>
      <c r="AK107" s="275">
        <f>'Ｈ１７（2005）'!C160</f>
        <v>0</v>
      </c>
      <c r="AL107" s="276">
        <f>'Ｈ１７（2005）'!E160</f>
        <v>0</v>
      </c>
    </row>
    <row r="108" spans="1:38" ht="14.45" customHeight="1" x14ac:dyDescent="0.15">
      <c r="A108" s="134">
        <v>0</v>
      </c>
      <c r="B108" s="134">
        <v>0</v>
      </c>
      <c r="C108" s="134">
        <v>0</v>
      </c>
      <c r="D108" s="134">
        <v>0</v>
      </c>
      <c r="E108" s="134">
        <v>0</v>
      </c>
      <c r="F108" s="134">
        <v>0</v>
      </c>
      <c r="G108" s="1230"/>
      <c r="H108" s="574"/>
      <c r="I108" s="574"/>
      <c r="K108" s="194"/>
      <c r="L108" s="176"/>
      <c r="M108" s="196" t="s">
        <v>90</v>
      </c>
      <c r="N108" s="197"/>
      <c r="O108" s="198" t="s">
        <v>112</v>
      </c>
      <c r="P108" s="199">
        <f>'Ｈ１７（2005）'!A107</f>
        <v>0</v>
      </c>
      <c r="Q108" s="200">
        <f>'Ｈ１７（2005）'!B107</f>
        <v>0</v>
      </c>
      <c r="R108" s="220"/>
      <c r="S108" s="262">
        <f>'Ｈ１７（2005）'!D107</f>
        <v>0</v>
      </c>
      <c r="T108" s="263">
        <f>'Ｈ１７（2005）'!F107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34">
        <v>0</v>
      </c>
      <c r="B109" s="134">
        <v>0</v>
      </c>
      <c r="C109" s="134">
        <v>0</v>
      </c>
      <c r="D109" s="134">
        <v>0</v>
      </c>
      <c r="E109" s="134">
        <v>0</v>
      </c>
      <c r="F109" s="134">
        <v>0</v>
      </c>
      <c r="G109" s="1230"/>
      <c r="H109" s="574"/>
      <c r="I109" s="574"/>
      <c r="K109" s="194"/>
      <c r="L109" s="176" t="s">
        <v>92</v>
      </c>
      <c r="M109" s="196" t="s">
        <v>105</v>
      </c>
      <c r="N109" s="197"/>
      <c r="O109" s="198" t="s">
        <v>113</v>
      </c>
      <c r="P109" s="199">
        <f>'Ｈ１７（2005）'!A108</f>
        <v>0</v>
      </c>
      <c r="Q109" s="200">
        <f>'Ｈ１７（2005）'!B108</f>
        <v>0</v>
      </c>
      <c r="R109" s="220"/>
      <c r="S109" s="262">
        <f>'Ｈ１７（2005）'!D108</f>
        <v>0</v>
      </c>
      <c r="T109" s="263">
        <f>'Ｈ１７（2005）'!F108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34">
        <v>0</v>
      </c>
      <c r="B110" s="134">
        <v>0</v>
      </c>
      <c r="C110" s="134">
        <v>0</v>
      </c>
      <c r="D110" s="134">
        <v>0</v>
      </c>
      <c r="E110" s="134">
        <v>0</v>
      </c>
      <c r="F110" s="134">
        <v>0</v>
      </c>
      <c r="G110" s="1230"/>
      <c r="H110" s="574"/>
      <c r="I110" s="574"/>
      <c r="K110" s="194"/>
      <c r="L110" s="176"/>
      <c r="M110" s="196" t="s">
        <v>106</v>
      </c>
      <c r="N110" s="197"/>
      <c r="O110" s="198" t="s">
        <v>114</v>
      </c>
      <c r="P110" s="199">
        <f>'Ｈ１７（2005）'!A109</f>
        <v>0</v>
      </c>
      <c r="Q110" s="200">
        <f>'Ｈ１７（2005）'!B109</f>
        <v>0</v>
      </c>
      <c r="R110" s="220"/>
      <c r="S110" s="262">
        <f>'Ｈ１７（2005）'!D109</f>
        <v>0</v>
      </c>
      <c r="T110" s="263">
        <f>'Ｈ１７（2005）'!F109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34">
        <v>0</v>
      </c>
      <c r="B111" s="134">
        <v>0</v>
      </c>
      <c r="C111" s="134">
        <v>0</v>
      </c>
      <c r="D111" s="134">
        <v>0</v>
      </c>
      <c r="E111" s="134">
        <v>0</v>
      </c>
      <c r="F111" s="134">
        <v>0</v>
      </c>
      <c r="G111" s="1230"/>
      <c r="H111" s="574"/>
      <c r="I111" s="574"/>
      <c r="K111" s="194"/>
      <c r="L111" s="176"/>
      <c r="M111" s="196" t="s">
        <v>107</v>
      </c>
      <c r="N111" s="197"/>
      <c r="O111" s="198" t="s">
        <v>115</v>
      </c>
      <c r="P111" s="199">
        <f>'Ｈ１７（2005）'!A110</f>
        <v>0</v>
      </c>
      <c r="Q111" s="200">
        <f>'Ｈ１７（2005）'!B110</f>
        <v>0</v>
      </c>
      <c r="R111" s="220"/>
      <c r="S111" s="262">
        <f>'Ｈ１７（2005）'!D110</f>
        <v>0</v>
      </c>
      <c r="T111" s="263">
        <f>'Ｈ１７（2005）'!F110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34">
        <v>0</v>
      </c>
      <c r="B112" s="134">
        <v>0</v>
      </c>
      <c r="C112" s="134">
        <v>0</v>
      </c>
      <c r="D112" s="134">
        <v>0</v>
      </c>
      <c r="E112" s="134">
        <v>0</v>
      </c>
      <c r="F112" s="134">
        <v>0</v>
      </c>
      <c r="G112" s="1230"/>
      <c r="H112" s="574"/>
      <c r="I112" s="574"/>
      <c r="K112" s="194"/>
      <c r="L112" s="176" t="s">
        <v>41</v>
      </c>
      <c r="M112" s="196" t="s">
        <v>108</v>
      </c>
      <c r="N112" s="197"/>
      <c r="O112" s="198" t="s">
        <v>116</v>
      </c>
      <c r="P112" s="199">
        <f>'Ｈ１７（2005）'!A111</f>
        <v>0</v>
      </c>
      <c r="Q112" s="200">
        <f>'Ｈ１７（2005）'!B111</f>
        <v>0</v>
      </c>
      <c r="R112" s="220"/>
      <c r="S112" s="262">
        <f>'Ｈ１７（2005）'!D111</f>
        <v>0</v>
      </c>
      <c r="T112" s="263">
        <f>'Ｈ１７（2005）'!F111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x14ac:dyDescent="0.15">
      <c r="A113" s="134">
        <v>0</v>
      </c>
      <c r="B113" s="134">
        <v>0</v>
      </c>
      <c r="C113" s="134">
        <v>0</v>
      </c>
      <c r="D113" s="134">
        <v>0</v>
      </c>
      <c r="E113" s="134">
        <v>0</v>
      </c>
      <c r="F113" s="134">
        <v>0</v>
      </c>
      <c r="G113" s="1230"/>
      <c r="H113" s="574"/>
      <c r="I113" s="574"/>
      <c r="K113" s="194"/>
      <c r="L113" s="216"/>
      <c r="M113" s="196" t="s">
        <v>13</v>
      </c>
      <c r="N113" s="197"/>
      <c r="O113" s="198" t="s">
        <v>117</v>
      </c>
      <c r="P113" s="199">
        <f>'Ｈ１７（2005）'!A112</f>
        <v>0</v>
      </c>
      <c r="Q113" s="200">
        <f>'Ｈ１７（2005）'!B112</f>
        <v>0</v>
      </c>
      <c r="R113" s="220"/>
      <c r="S113" s="262">
        <f>'Ｈ１７（2005）'!D112</f>
        <v>0</v>
      </c>
      <c r="T113" s="263">
        <f>'Ｈ１７（2005）'!F112</f>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'Ｈ１７（2005）'!A113</f>
        <v>0</v>
      </c>
      <c r="Q114" s="200">
        <f>'Ｈ１７（2005）'!B113</f>
        <v>0</v>
      </c>
      <c r="R114" s="220"/>
      <c r="S114" s="262">
        <f>'Ｈ１７（2005）'!D113</f>
        <v>0</v>
      </c>
      <c r="T114" s="263">
        <f>'Ｈ１７（2005）'!F113</f>
        <v>0</v>
      </c>
      <c r="U114" s="264"/>
      <c r="V114" s="196" t="s">
        <v>13</v>
      </c>
      <c r="W114" s="197"/>
      <c r="X114" s="197"/>
      <c r="Y114" s="198" t="s">
        <v>710</v>
      </c>
      <c r="Z114" s="271">
        <f>'Ｈ１７（2005）'!A138</f>
        <v>0</v>
      </c>
      <c r="AA114" s="272">
        <f>'Ｈ１７（2005）'!B138</f>
        <v>0</v>
      </c>
      <c r="AB114" s="273"/>
      <c r="AC114" s="274">
        <f>'Ｈ１７（2005）'!E138</f>
        <v>0</v>
      </c>
      <c r="AD114" s="264"/>
      <c r="AE114" s="196" t="s">
        <v>13</v>
      </c>
      <c r="AF114" s="197"/>
      <c r="AG114" s="197"/>
      <c r="AH114" s="198" t="s">
        <v>711</v>
      </c>
      <c r="AI114" s="271">
        <f>'Ｈ１７（2005）'!A161</f>
        <v>0</v>
      </c>
      <c r="AJ114" s="272">
        <f>'Ｈ１７（2005）'!B161</f>
        <v>0</v>
      </c>
      <c r="AK114" s="275">
        <f>'Ｈ１７（2005）'!C161</f>
        <v>0</v>
      </c>
      <c r="AL114" s="276">
        <f>'Ｈ１７（2005）'!E161</f>
        <v>0</v>
      </c>
    </row>
    <row r="115" spans="1:41" ht="14.45" customHeight="1" thickBot="1" x14ac:dyDescent="0.2">
      <c r="K115" s="311"/>
      <c r="L115" s="312" t="s">
        <v>82</v>
      </c>
      <c r="M115" s="313"/>
      <c r="N115" s="313"/>
      <c r="O115" s="314"/>
      <c r="P115" s="315">
        <f>SUM(P62:P114)-P63-P64-P66-P67-P69-P70-P71-P84-P85-P86-P94-P95-P96-P97-P98-P103-P104</f>
        <v>49507</v>
      </c>
      <c r="Q115" s="316">
        <f>SUM(Q62:Q114)-Q63-Q64-Q66-Q67-Q69-Q70-Q71-Q84-Q85-Q86-Q94-Q95-Q96-Q97-Q98-Q103-Q104</f>
        <v>49507</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198450</v>
      </c>
      <c r="AA115" s="321">
        <f>AA64+AA67+AA73+AA74+AA75+AA86+AA88+AA89+AA92+AA93+AA99+AA101+AA104+AA105+AA114</f>
        <v>0</v>
      </c>
      <c r="AB115" s="322"/>
      <c r="AC115" s="323">
        <f>AC64+AC67+AC73+AC74+AC75+AC86+AC88+AC89+AC92+AC93+AC99+AC101+AC104+AC105+AC114</f>
        <v>21600</v>
      </c>
      <c r="AD115" s="319"/>
      <c r="AE115" s="312" t="s">
        <v>82</v>
      </c>
      <c r="AF115" s="313"/>
      <c r="AG115" s="313"/>
      <c r="AH115" s="314"/>
      <c r="AI115" s="320">
        <f>AI64+AI67+AI73+AI74+AI75+AI86+AI88+AI89+AI92+AI93+AI99+AI101+AI104+AI105+AI114</f>
        <v>656471</v>
      </c>
      <c r="AJ115" s="321">
        <f>AJ64+AJ67+AJ73+AJ74+AJ75+AJ86+AJ88+AJ89+AJ92+AJ93+AJ99+AJ101+AJ104+AJ105+AJ114</f>
        <v>0</v>
      </c>
      <c r="AK115" s="322">
        <f>AK64+AK67+AK73+AK74+AK75+AK86+AK88+AK89+AK92+AK93+AK99+AK101+AK104+AK105+AK114</f>
        <v>0</v>
      </c>
      <c r="AL115" s="324">
        <f>AL64+AL67+AL73+AL74+AL75+AL86+AL88+AL89+AL92+AL93+AL99+AL101+AL104+AL105+AL114</f>
        <v>642300</v>
      </c>
    </row>
    <row r="116" spans="1:41" ht="14.45" customHeight="1" thickTop="1" x14ac:dyDescent="0.15">
      <c r="A116" s="1228">
        <v>198450</v>
      </c>
      <c r="B116" s="1229">
        <v>0</v>
      </c>
      <c r="C116" s="1229">
        <v>0</v>
      </c>
      <c r="D116" s="1229">
        <v>0</v>
      </c>
      <c r="E116" s="1233">
        <v>21600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729</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145079</v>
      </c>
      <c r="B121" s="1235">
        <v>0</v>
      </c>
      <c r="C121" s="1235">
        <v>0</v>
      </c>
      <c r="D121" s="1235">
        <v>0</v>
      </c>
      <c r="E121" s="1236">
        <v>21600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100667</v>
      </c>
      <c r="B122" s="1235">
        <v>0</v>
      </c>
      <c r="C122" s="1235">
        <v>0</v>
      </c>
      <c r="D122" s="1235">
        <v>0</v>
      </c>
      <c r="E122" s="1236">
        <v>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593</v>
      </c>
      <c r="Q123" s="254">
        <f t="shared" si="0"/>
        <v>593</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593</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593</v>
      </c>
      <c r="Q125" s="220">
        <f t="shared" si="0"/>
        <v>593</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AC10</f>
        <v>0</v>
      </c>
      <c r="AD125" s="371"/>
      <c r="AE125" s="194"/>
      <c r="AF125" s="195"/>
      <c r="AG125" s="196" t="s">
        <v>13</v>
      </c>
      <c r="AH125" s="167"/>
      <c r="AI125" s="219">
        <f t="shared" si="2"/>
        <v>593</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0</v>
      </c>
      <c r="Q126" s="220">
        <f t="shared" si="0"/>
        <v>0</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0</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0</v>
      </c>
      <c r="Q128" s="220">
        <f t="shared" si="0"/>
        <v>0</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0</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9734</v>
      </c>
      <c r="Q129" s="220">
        <f t="shared" si="0"/>
        <v>9734</v>
      </c>
      <c r="R129" s="220">
        <f t="shared" si="0"/>
        <v>1785</v>
      </c>
      <c r="S129" s="221">
        <f t="shared" si="0"/>
        <v>1300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9734</v>
      </c>
      <c r="AJ129" s="220">
        <f>SUM(AJ130:AJ132)</f>
        <v>1785</v>
      </c>
      <c r="AK129" s="366">
        <f>SUM(AK130:AK132)</f>
        <v>1300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9734</v>
      </c>
      <c r="Q132" s="220">
        <f t="shared" si="0"/>
        <v>9734</v>
      </c>
      <c r="R132" s="220">
        <f t="shared" si="0"/>
        <v>1785</v>
      </c>
      <c r="S132" s="221">
        <f t="shared" si="0"/>
        <v>1300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9734</v>
      </c>
      <c r="AJ132" s="220">
        <f t="shared" si="4"/>
        <v>1785</v>
      </c>
      <c r="AK132" s="366">
        <f t="shared" si="5"/>
        <v>1300</v>
      </c>
    </row>
    <row r="133" spans="1:37" ht="14.45" customHeight="1" x14ac:dyDescent="0.15">
      <c r="A133" s="1230">
        <v>0</v>
      </c>
      <c r="B133" s="574">
        <v>0</v>
      </c>
      <c r="C133" s="574">
        <v>0</v>
      </c>
      <c r="D133" s="574">
        <v>0</v>
      </c>
      <c r="E133" s="1237">
        <v>0</v>
      </c>
      <c r="K133" s="194"/>
      <c r="L133" s="176"/>
      <c r="M133" s="196" t="s">
        <v>95</v>
      </c>
      <c r="N133" s="197"/>
      <c r="O133" s="198"/>
      <c r="P133" s="219">
        <f t="shared" si="0"/>
        <v>17070</v>
      </c>
      <c r="Q133" s="220">
        <f t="shared" si="0"/>
        <v>17070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17070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0</v>
      </c>
      <c r="Q134" s="220">
        <f t="shared" si="0"/>
        <v>0</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0</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53371</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656471</v>
      </c>
      <c r="B139" s="574">
        <v>0</v>
      </c>
      <c r="C139" s="574">
        <v>0</v>
      </c>
      <c r="D139" s="574">
        <v>0</v>
      </c>
      <c r="E139" s="1237">
        <v>642300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2444</v>
      </c>
      <c r="Q141" s="220">
        <f t="shared" si="8"/>
        <v>2444</v>
      </c>
      <c r="R141" s="220">
        <f t="shared" si="8"/>
        <v>0</v>
      </c>
      <c r="S141" s="221">
        <f t="shared" si="8"/>
        <v>0</v>
      </c>
      <c r="T141" s="270">
        <f t="shared" si="8"/>
        <v>0</v>
      </c>
      <c r="U141" s="202"/>
      <c r="V141" s="195" t="s">
        <v>38</v>
      </c>
      <c r="W141" s="196" t="s">
        <v>149</v>
      </c>
      <c r="X141" s="197"/>
      <c r="Y141" s="198" t="s">
        <v>156</v>
      </c>
      <c r="Z141" s="219">
        <f t="shared" ref="Z141:AC143" si="9">IF(ISERROR((Z$28)*(Q141/(Q$136+Q$137+Q$138+Q$139+Q$141+Q$142+Q$143))),0,ROUND((Z$28)*(Q141/(Q$136+Q$137+Q$138+Q$139+Q$141+Q$142+Q$143)),0))</f>
        <v>140</v>
      </c>
      <c r="AA141" s="220">
        <f t="shared" si="9"/>
        <v>0</v>
      </c>
      <c r="AB141" s="292">
        <f t="shared" si="9"/>
        <v>0</v>
      </c>
      <c r="AC141" s="366">
        <f t="shared" si="9"/>
        <v>0</v>
      </c>
      <c r="AD141" s="371"/>
      <c r="AE141" s="194"/>
      <c r="AF141" s="195" t="s">
        <v>38</v>
      </c>
      <c r="AG141" s="196" t="s">
        <v>149</v>
      </c>
      <c r="AH141" s="197"/>
      <c r="AI141" s="219">
        <f t="shared" si="2"/>
        <v>2304</v>
      </c>
      <c r="AJ141" s="220">
        <f t="shared" si="4"/>
        <v>0</v>
      </c>
      <c r="AK141" s="366">
        <f t="shared" si="5"/>
        <v>0</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149</v>
      </c>
      <c r="Q143" s="220">
        <f t="shared" si="8"/>
        <v>149</v>
      </c>
      <c r="R143" s="220">
        <f t="shared" si="8"/>
        <v>0</v>
      </c>
      <c r="S143" s="221">
        <f t="shared" si="8"/>
        <v>0</v>
      </c>
      <c r="T143" s="270">
        <f t="shared" si="8"/>
        <v>0</v>
      </c>
      <c r="U143" s="202"/>
      <c r="V143" s="216"/>
      <c r="W143" s="196" t="s">
        <v>13</v>
      </c>
      <c r="X143" s="197"/>
      <c r="Y143" s="198" t="s">
        <v>156</v>
      </c>
      <c r="Z143" s="219">
        <f t="shared" si="9"/>
        <v>9</v>
      </c>
      <c r="AA143" s="220">
        <f t="shared" si="9"/>
        <v>0</v>
      </c>
      <c r="AB143" s="292">
        <f t="shared" si="9"/>
        <v>0</v>
      </c>
      <c r="AC143" s="366">
        <f t="shared" si="9"/>
        <v>0</v>
      </c>
      <c r="AD143" s="371"/>
      <c r="AE143" s="194" t="s">
        <v>158</v>
      </c>
      <c r="AF143" s="216"/>
      <c r="AG143" s="196" t="s">
        <v>13</v>
      </c>
      <c r="AH143" s="197"/>
      <c r="AI143" s="219">
        <f t="shared" si="2"/>
        <v>140</v>
      </c>
      <c r="AJ143" s="220">
        <f t="shared" si="4"/>
        <v>0</v>
      </c>
      <c r="AK143" s="366">
        <f t="shared" si="5"/>
        <v>0</v>
      </c>
    </row>
    <row r="144" spans="1:37" ht="14.45" customHeight="1" x14ac:dyDescent="0.15">
      <c r="A144" s="1230">
        <v>656471</v>
      </c>
      <c r="B144" s="574">
        <v>0</v>
      </c>
      <c r="C144" s="574">
        <v>0</v>
      </c>
      <c r="D144" s="574">
        <v>0</v>
      </c>
      <c r="E144" s="1237">
        <v>642300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656471</v>
      </c>
      <c r="B145" s="574">
        <v>0</v>
      </c>
      <c r="C145" s="574">
        <v>0</v>
      </c>
      <c r="D145" s="574">
        <v>0</v>
      </c>
      <c r="E145" s="1237">
        <v>642300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IF(ISERROR(AC$144*(T147/T$144)),0,ROUND(AC$144*(T147/T$144),0))</f>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0</v>
      </c>
      <c r="Q148" s="220">
        <f t="shared" si="8"/>
        <v>0</v>
      </c>
      <c r="R148" s="220">
        <f t="shared" si="8"/>
        <v>0</v>
      </c>
      <c r="S148" s="221">
        <f t="shared" si="8"/>
        <v>0</v>
      </c>
      <c r="T148" s="270">
        <f t="shared" si="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0</v>
      </c>
      <c r="AJ148" s="220">
        <f t="shared" si="11"/>
        <v>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20485</v>
      </c>
      <c r="Q149" s="220">
        <f t="shared" si="8"/>
        <v>20485</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20485</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2635</v>
      </c>
      <c r="Q154" s="220">
        <f t="shared" si="8"/>
        <v>2635</v>
      </c>
      <c r="R154" s="220">
        <f t="shared" si="8"/>
        <v>0</v>
      </c>
      <c r="S154" s="221">
        <f t="shared" si="8"/>
        <v>0</v>
      </c>
      <c r="T154" s="270">
        <f t="shared" si="8"/>
        <v>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2635</v>
      </c>
      <c r="AJ154" s="220">
        <f>SUM(AJ155:AJ159)</f>
        <v>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0</v>
      </c>
      <c r="Q155" s="220">
        <f t="shared" si="15"/>
        <v>0</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0</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2635</v>
      </c>
      <c r="Q158" s="220">
        <f t="shared" si="15"/>
        <v>2635</v>
      </c>
      <c r="R158" s="220">
        <f t="shared" si="15"/>
        <v>0</v>
      </c>
      <c r="S158" s="221">
        <f t="shared" si="15"/>
        <v>0</v>
      </c>
      <c r="T158" s="270">
        <f t="shared" si="15"/>
        <v>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2635</v>
      </c>
      <c r="AJ158" s="220">
        <f t="shared" si="16"/>
        <v>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AC44</f>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0</v>
      </c>
      <c r="Q160" s="220">
        <f t="shared" si="15"/>
        <v>0</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0</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75" si="18">IF($P164-$Z164=0,0,ROUND((R164-AA164)*$AI164/($P164-$Z164),0))</f>
        <v>0</v>
      </c>
      <c r="AK164" s="366">
        <f t="shared" ref="AK164:AK175" si="19">IF(P164-Z164=0,0,ROUND((S164-AB164)*AI164/(P164-Z164),0))</f>
        <v>0</v>
      </c>
    </row>
    <row r="165" spans="1:37" ht="14.45" customHeight="1" x14ac:dyDescent="0.15">
      <c r="A165" s="1230">
        <v>656471</v>
      </c>
      <c r="B165" s="574">
        <v>0</v>
      </c>
      <c r="C165" s="574">
        <v>0</v>
      </c>
      <c r="D165" s="574">
        <v>0</v>
      </c>
      <c r="E165" s="1237">
        <v>642300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24284</v>
      </c>
      <c r="Q166" s="220">
        <f t="shared" si="15"/>
        <v>24284</v>
      </c>
      <c r="R166" s="220">
        <f t="shared" si="15"/>
        <v>7350</v>
      </c>
      <c r="S166" s="221">
        <f t="shared" si="15"/>
        <v>0</v>
      </c>
      <c r="T166" s="270">
        <f t="shared" si="15"/>
        <v>14700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24284</v>
      </c>
      <c r="AJ166" s="220">
        <f t="shared" si="18"/>
        <v>7350</v>
      </c>
      <c r="AK166" s="366">
        <f t="shared" si="19"/>
        <v>0</v>
      </c>
    </row>
    <row r="167" spans="1:37" ht="14.45" customHeight="1" thickBot="1" x14ac:dyDescent="0.2">
      <c r="A167" s="1231">
        <v>656471</v>
      </c>
      <c r="B167" s="1232">
        <v>0</v>
      </c>
      <c r="C167" s="1232">
        <v>0</v>
      </c>
      <c r="D167" s="1232">
        <v>0</v>
      </c>
      <c r="E167" s="1238">
        <v>642300</v>
      </c>
      <c r="K167" s="194"/>
      <c r="L167" s="176" t="s">
        <v>91</v>
      </c>
      <c r="M167" s="196" t="s">
        <v>89</v>
      </c>
      <c r="N167" s="197"/>
      <c r="O167" s="198"/>
      <c r="P167" s="219">
        <f t="shared" si="15"/>
        <v>4737</v>
      </c>
      <c r="Q167" s="220">
        <f t="shared" si="15"/>
        <v>4737</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4737</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0</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si="18"/>
        <v>0</v>
      </c>
      <c r="AK170" s="366">
        <f t="shared" si="19"/>
        <v>0</v>
      </c>
    </row>
    <row r="171" spans="1:37" ht="14.45" customHeight="1" x14ac:dyDescent="0.15">
      <c r="A171" s="1230">
        <v>0</v>
      </c>
      <c r="B171" s="574">
        <v>0</v>
      </c>
      <c r="C171" s="574">
        <v>0</v>
      </c>
      <c r="D171" s="574">
        <v>0</v>
      </c>
      <c r="E171" s="1237">
        <v>0</v>
      </c>
      <c r="K171" s="194"/>
      <c r="L171" s="176"/>
      <c r="M171" s="196" t="s">
        <v>106</v>
      </c>
      <c r="N171" s="197"/>
      <c r="O171" s="198"/>
      <c r="P171" s="219">
        <f t="shared" ref="P171:T176" si="22">P56+P110</f>
        <v>0</v>
      </c>
      <c r="Q171" s="220">
        <f t="shared" si="22"/>
        <v>0</v>
      </c>
      <c r="R171" s="220">
        <f t="shared" si="22"/>
        <v>0</v>
      </c>
      <c r="S171" s="221">
        <f t="shared" si="22"/>
        <v>0</v>
      </c>
      <c r="T171" s="270">
        <f t="shared" si="22"/>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18"/>
        <v>0</v>
      </c>
      <c r="AK171" s="366">
        <f t="shared" si="19"/>
        <v>0</v>
      </c>
    </row>
    <row r="172" spans="1:37" ht="14.45" customHeight="1" x14ac:dyDescent="0.15">
      <c r="A172" s="1230">
        <v>0</v>
      </c>
      <c r="B172" s="574">
        <v>0</v>
      </c>
      <c r="C172" s="574">
        <v>0</v>
      </c>
      <c r="D172" s="574">
        <v>0</v>
      </c>
      <c r="E172" s="1237">
        <v>0</v>
      </c>
      <c r="K172" s="194"/>
      <c r="L172" s="176"/>
      <c r="M172" s="196" t="s">
        <v>107</v>
      </c>
      <c r="N172" s="197"/>
      <c r="O172" s="198"/>
      <c r="P172" s="219">
        <f t="shared" si="22"/>
        <v>0</v>
      </c>
      <c r="Q172" s="220">
        <f t="shared" si="22"/>
        <v>0</v>
      </c>
      <c r="R172" s="220">
        <f t="shared" si="22"/>
        <v>0</v>
      </c>
      <c r="S172" s="221">
        <f t="shared" si="22"/>
        <v>0</v>
      </c>
      <c r="T172" s="270">
        <f t="shared" si="22"/>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18"/>
        <v>0</v>
      </c>
      <c r="AK172" s="366">
        <f t="shared" si="19"/>
        <v>0</v>
      </c>
    </row>
    <row r="173" spans="1:37" ht="14.45" customHeight="1" x14ac:dyDescent="0.15">
      <c r="A173" s="1230">
        <v>0</v>
      </c>
      <c r="B173" s="574">
        <v>0</v>
      </c>
      <c r="C173" s="574">
        <v>0</v>
      </c>
      <c r="D173" s="574">
        <v>0</v>
      </c>
      <c r="E173" s="1237">
        <v>0</v>
      </c>
      <c r="K173" s="194"/>
      <c r="L173" s="176" t="s">
        <v>41</v>
      </c>
      <c r="M173" s="196" t="s">
        <v>108</v>
      </c>
      <c r="N173" s="197"/>
      <c r="O173" s="198"/>
      <c r="P173" s="219">
        <f t="shared" si="22"/>
        <v>0</v>
      </c>
      <c r="Q173" s="220">
        <f t="shared" si="22"/>
        <v>0</v>
      </c>
      <c r="R173" s="220">
        <f t="shared" si="22"/>
        <v>0</v>
      </c>
      <c r="S173" s="221">
        <f t="shared" si="22"/>
        <v>0</v>
      </c>
      <c r="T173" s="270">
        <f t="shared" si="22"/>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18"/>
        <v>0</v>
      </c>
      <c r="AK173" s="366">
        <f t="shared" si="19"/>
        <v>0</v>
      </c>
    </row>
    <row r="174" spans="1:37" ht="14.45" customHeight="1" x14ac:dyDescent="0.15">
      <c r="A174" s="1230">
        <v>0</v>
      </c>
      <c r="B174" s="574">
        <v>0</v>
      </c>
      <c r="C174" s="574">
        <v>0</v>
      </c>
      <c r="D174" s="574">
        <v>0</v>
      </c>
      <c r="E174" s="1237">
        <v>0</v>
      </c>
      <c r="K174" s="194"/>
      <c r="L174" s="216"/>
      <c r="M174" s="196" t="s">
        <v>13</v>
      </c>
      <c r="N174" s="197"/>
      <c r="O174" s="198"/>
      <c r="P174" s="219">
        <f t="shared" si="22"/>
        <v>0</v>
      </c>
      <c r="Q174" s="220">
        <f t="shared" si="22"/>
        <v>0</v>
      </c>
      <c r="R174" s="220">
        <f t="shared" si="22"/>
        <v>0</v>
      </c>
      <c r="S174" s="221">
        <f t="shared" si="22"/>
        <v>0</v>
      </c>
      <c r="T174" s="270">
        <f t="shared" si="22"/>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0</v>
      </c>
      <c r="AJ174" s="220">
        <f t="shared" si="18"/>
        <v>0</v>
      </c>
      <c r="AK174" s="366">
        <f t="shared" si="19"/>
        <v>0</v>
      </c>
    </row>
    <row r="175" spans="1:37" ht="14.45" customHeight="1" x14ac:dyDescent="0.15">
      <c r="A175" s="1230">
        <v>0</v>
      </c>
      <c r="B175" s="574">
        <v>0</v>
      </c>
      <c r="C175" s="574">
        <v>0</v>
      </c>
      <c r="D175" s="574">
        <v>0</v>
      </c>
      <c r="E175" s="1237">
        <v>0</v>
      </c>
      <c r="K175" s="194"/>
      <c r="L175" s="196" t="s">
        <v>13</v>
      </c>
      <c r="M175" s="197"/>
      <c r="N175" s="197"/>
      <c r="O175" s="198"/>
      <c r="P175" s="219">
        <f t="shared" si="22"/>
        <v>0</v>
      </c>
      <c r="Q175" s="220">
        <f t="shared" si="22"/>
        <v>0</v>
      </c>
      <c r="R175" s="220">
        <f t="shared" si="22"/>
        <v>0</v>
      </c>
      <c r="S175" s="221">
        <f t="shared" si="22"/>
        <v>0</v>
      </c>
      <c r="T175" s="270">
        <f t="shared" si="22"/>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18"/>
        <v>0</v>
      </c>
      <c r="AK175" s="366">
        <f t="shared" si="19"/>
        <v>0</v>
      </c>
    </row>
    <row r="176" spans="1:37" ht="14.45" customHeight="1" thickBot="1" x14ac:dyDescent="0.2">
      <c r="A176" s="1230">
        <v>0</v>
      </c>
      <c r="B176" s="574">
        <v>0</v>
      </c>
      <c r="C176" s="574">
        <v>0</v>
      </c>
      <c r="D176" s="574">
        <v>0</v>
      </c>
      <c r="E176" s="1237">
        <v>0</v>
      </c>
      <c r="K176" s="311"/>
      <c r="L176" s="312" t="s">
        <v>82</v>
      </c>
      <c r="M176" s="313"/>
      <c r="N176" s="313"/>
      <c r="O176" s="314"/>
      <c r="P176" s="315">
        <f t="shared" si="22"/>
        <v>82131</v>
      </c>
      <c r="Q176" s="316">
        <f t="shared" si="22"/>
        <v>82131</v>
      </c>
      <c r="R176" s="316">
        <f t="shared" si="22"/>
        <v>9135</v>
      </c>
      <c r="S176" s="317">
        <f t="shared" si="22"/>
        <v>1300</v>
      </c>
      <c r="T176" s="318">
        <f t="shared" si="22"/>
        <v>14700</v>
      </c>
      <c r="U176" s="367"/>
      <c r="V176" s="312" t="s">
        <v>82</v>
      </c>
      <c r="W176" s="313"/>
      <c r="X176" s="313"/>
      <c r="Y176" s="314"/>
      <c r="Z176" s="315">
        <f>Z61</f>
        <v>149</v>
      </c>
      <c r="AA176" s="316">
        <f>AA61</f>
        <v>0</v>
      </c>
      <c r="AB176" s="550">
        <f>AB61</f>
        <v>0</v>
      </c>
      <c r="AC176" s="368">
        <f>AC61</f>
        <v>0</v>
      </c>
      <c r="AD176" s="371"/>
      <c r="AE176" s="369"/>
      <c r="AF176" s="312" t="s">
        <v>82</v>
      </c>
      <c r="AG176" s="313"/>
      <c r="AH176" s="313"/>
      <c r="AI176" s="370">
        <f t="shared" si="2"/>
        <v>81982</v>
      </c>
      <c r="AJ176" s="316">
        <f>SUM(AJ123,AJ126,AJ129,AJ133:AJ144,AJ148:AJ154,AJ160:AJ163,AJ166:AJ175)</f>
        <v>9135</v>
      </c>
      <c r="AK176" s="368">
        <f>SUM(AK123,AK126,AK129,AK133:AK144,AK148:AK154,AK160:AK163,AK166:AK175)</f>
        <v>1300</v>
      </c>
    </row>
    <row r="177" spans="1:29" ht="14.25" thickTop="1" x14ac:dyDescent="0.15">
      <c r="A177" s="1230">
        <v>0</v>
      </c>
      <c r="B177" s="574">
        <v>0</v>
      </c>
      <c r="C177" s="574">
        <v>0</v>
      </c>
      <c r="D177" s="574">
        <v>0</v>
      </c>
      <c r="E177" s="1237">
        <v>0</v>
      </c>
      <c r="AC177" s="529"/>
    </row>
    <row r="178" spans="1:29" x14ac:dyDescent="0.15">
      <c r="A178" s="1230">
        <v>149</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149</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149</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45"/>
  <sheetViews>
    <sheetView topLeftCell="P172" workbookViewId="0">
      <selection activeCell="U185" sqref="U185"/>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159" t="s">
        <v>728</v>
      </c>
      <c r="R2" s="371" t="s">
        <v>678</v>
      </c>
      <c r="AA2" s="160"/>
      <c r="AB2" s="160" t="s">
        <v>1</v>
      </c>
      <c r="AC2" s="160"/>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530</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531</v>
      </c>
      <c r="U7" s="172"/>
      <c r="V7" s="249"/>
      <c r="W7" s="249"/>
      <c r="X7" s="249"/>
      <c r="Y7" s="249"/>
      <c r="Z7" s="250" t="s">
        <v>5</v>
      </c>
      <c r="AA7" s="180" t="s">
        <v>6</v>
      </c>
      <c r="AB7" s="180" t="s">
        <v>7</v>
      </c>
      <c r="AC7" s="251"/>
      <c r="AD7" s="160"/>
      <c r="AE7" s="160"/>
      <c r="AF7" s="160"/>
      <c r="AG7" s="160"/>
      <c r="AH7" s="160"/>
    </row>
    <row r="8" spans="1:37" ht="14.45" customHeight="1" x14ac:dyDescent="0.15">
      <c r="A8" s="1213">
        <v>44372</v>
      </c>
      <c r="B8" s="1214">
        <v>44372</v>
      </c>
      <c r="C8" s="1214">
        <v>44372</v>
      </c>
      <c r="D8" s="1214">
        <v>0</v>
      </c>
      <c r="E8" s="1214">
        <v>3190</v>
      </c>
      <c r="F8" s="1214">
        <v>18252</v>
      </c>
      <c r="G8" s="1214">
        <v>0</v>
      </c>
      <c r="H8" s="1215">
        <v>4400</v>
      </c>
      <c r="I8" s="1216"/>
      <c r="K8" s="183"/>
      <c r="L8" s="184" t="s">
        <v>8</v>
      </c>
      <c r="M8" s="185"/>
      <c r="N8" s="185"/>
      <c r="O8" s="186" t="s">
        <v>9</v>
      </c>
      <c r="P8" s="187">
        <f>'Ｈ１６（2004）'!A9</f>
        <v>4571</v>
      </c>
      <c r="Q8" s="253">
        <f>'Ｈ１６（2004）'!C9</f>
        <v>4571</v>
      </c>
      <c r="R8" s="253">
        <f>'Ｈ１６（2004）'!E9</f>
        <v>0</v>
      </c>
      <c r="S8" s="255">
        <f>'Ｈ１６（2004）'!F9</f>
        <v>4571</v>
      </c>
      <c r="T8" s="256">
        <f>'Ｈ１６（2004）'!H9</f>
        <v>0</v>
      </c>
      <c r="U8" s="190"/>
      <c r="V8" s="195" t="s">
        <v>145</v>
      </c>
      <c r="W8" s="217"/>
      <c r="X8" s="217"/>
      <c r="Y8" s="293" t="s">
        <v>10</v>
      </c>
      <c r="Z8" s="226">
        <f>'Ｈ１６（2004）'!A170</f>
        <v>0</v>
      </c>
      <c r="AA8" s="227">
        <f>'Ｈ１６（2004）'!B170</f>
        <v>0</v>
      </c>
      <c r="AB8" s="228">
        <f>'Ｈ１６（2004）'!C170</f>
        <v>0</v>
      </c>
      <c r="AC8" s="555">
        <f>'Ｈ１６（2004）'!E170</f>
        <v>0</v>
      </c>
      <c r="AD8" s="160"/>
      <c r="AE8" s="160"/>
      <c r="AF8" s="160"/>
      <c r="AG8" s="160"/>
      <c r="AH8" s="160"/>
      <c r="AI8" s="371"/>
      <c r="AJ8" s="371"/>
      <c r="AK8" s="371"/>
    </row>
    <row r="9" spans="1:37" ht="14.45" customHeight="1" x14ac:dyDescent="0.15">
      <c r="A9" s="1217">
        <v>4571</v>
      </c>
      <c r="B9" s="1216">
        <v>4571</v>
      </c>
      <c r="C9" s="1216">
        <v>4571</v>
      </c>
      <c r="D9" s="1216">
        <v>0</v>
      </c>
      <c r="E9" s="1216">
        <v>0</v>
      </c>
      <c r="F9" s="1216">
        <v>4571</v>
      </c>
      <c r="G9" s="1216">
        <v>0</v>
      </c>
      <c r="H9" s="1218">
        <v>0</v>
      </c>
      <c r="I9" s="1216"/>
      <c r="K9" s="194"/>
      <c r="L9" s="195"/>
      <c r="M9" s="196" t="s">
        <v>146</v>
      </c>
      <c r="N9" s="197"/>
      <c r="O9" s="198" t="s">
        <v>12</v>
      </c>
      <c r="P9" s="199">
        <f>'Ｈ１６（2004）'!A10</f>
        <v>0</v>
      </c>
      <c r="Q9" s="200">
        <f>'Ｈ１６（2004）'!C10</f>
        <v>0</v>
      </c>
      <c r="R9" s="200">
        <f>'Ｈ１６（2004）'!E10</f>
        <v>0</v>
      </c>
      <c r="S9" s="262">
        <f>'Ｈ１６（2004）'!F10</f>
        <v>0</v>
      </c>
      <c r="T9" s="263">
        <f>'Ｈ１６（2004）'!H10</f>
        <v>0</v>
      </c>
      <c r="U9" s="202"/>
      <c r="V9" s="176"/>
      <c r="W9" s="196" t="s">
        <v>11</v>
      </c>
      <c r="X9" s="197"/>
      <c r="Y9" s="215" t="s">
        <v>9</v>
      </c>
      <c r="Z9" s="199">
        <f>'Ｈ１６（2004）'!A171</f>
        <v>0</v>
      </c>
      <c r="AA9" s="200">
        <f>'Ｈ１６（2004）'!B171</f>
        <v>0</v>
      </c>
      <c r="AB9" s="201">
        <f>'Ｈ１６（2004）'!C171</f>
        <v>0</v>
      </c>
      <c r="AC9" s="556">
        <f>'Ｈ１６（2004）'!E171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4571</v>
      </c>
      <c r="Q10" s="209">
        <f>Q8-Q9</f>
        <v>4571</v>
      </c>
      <c r="R10" s="209">
        <f>R8-R9</f>
        <v>0</v>
      </c>
      <c r="S10" s="269">
        <f>S8-S9</f>
        <v>4571</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'Ｈ１６（2004）'!A11</f>
        <v>0</v>
      </c>
      <c r="Q11" s="213">
        <f>'Ｈ１６（2004）'!C11</f>
        <v>0</v>
      </c>
      <c r="R11" s="213">
        <f>'Ｈ１６（2004）'!E11</f>
        <v>0</v>
      </c>
      <c r="S11" s="278">
        <f>'Ｈ１６（2004）'!F11</f>
        <v>0</v>
      </c>
      <c r="T11" s="263">
        <f>'Ｈ１６（2004）'!H11</f>
        <v>0</v>
      </c>
      <c r="U11" s="202"/>
      <c r="V11" s="196" t="s">
        <v>147</v>
      </c>
      <c r="W11" s="197"/>
      <c r="X11" s="197"/>
      <c r="Y11" s="215" t="s">
        <v>12</v>
      </c>
      <c r="Z11" s="199">
        <f>'Ｈ１６（2004）'!A172</f>
        <v>0</v>
      </c>
      <c r="AA11" s="200">
        <f>'Ｈ１６（2004）'!B172</f>
        <v>0</v>
      </c>
      <c r="AB11" s="201">
        <f>'Ｈ１６（2004）'!C172</f>
        <v>0</v>
      </c>
      <c r="AC11" s="556">
        <f>'Ｈ１６（2004）'!E172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'Ｈ１６（2004）'!A12</f>
        <v>0</v>
      </c>
      <c r="Q12" s="200">
        <f>'Ｈ１６（2004）'!C12</f>
        <v>0</v>
      </c>
      <c r="R12" s="200">
        <f>'Ｈ１６（2004）'!E12</f>
        <v>0</v>
      </c>
      <c r="S12" s="262">
        <f>'Ｈ１６（2004）'!F12</f>
        <v>0</v>
      </c>
      <c r="T12" s="263">
        <f>'Ｈ１６（2004）'!H12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24337</v>
      </c>
      <c r="B13" s="1216">
        <v>24337</v>
      </c>
      <c r="C13" s="1216">
        <v>24337</v>
      </c>
      <c r="D13" s="1216">
        <v>0</v>
      </c>
      <c r="E13" s="1216">
        <v>3190</v>
      </c>
      <c r="F13" s="1216">
        <v>2700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24337</v>
      </c>
      <c r="B14" s="1216">
        <v>24337</v>
      </c>
      <c r="C14" s="1216">
        <v>24337</v>
      </c>
      <c r="D14" s="1216">
        <v>0</v>
      </c>
      <c r="E14" s="1216">
        <v>3190</v>
      </c>
      <c r="F14" s="1216">
        <v>2700</v>
      </c>
      <c r="G14" s="1216">
        <v>0</v>
      </c>
      <c r="H14" s="1218">
        <v>0</v>
      </c>
      <c r="I14" s="1216"/>
      <c r="K14" s="194" t="s">
        <v>4</v>
      </c>
      <c r="L14" s="169"/>
      <c r="M14" s="195" t="s">
        <v>94</v>
      </c>
      <c r="N14" s="197"/>
      <c r="O14" s="198" t="s">
        <v>93</v>
      </c>
      <c r="P14" s="199">
        <f>'Ｈ１６（2004）'!A14</f>
        <v>24337</v>
      </c>
      <c r="Q14" s="200">
        <f>'Ｈ１６（2004）'!C14</f>
        <v>24337</v>
      </c>
      <c r="R14" s="200">
        <f>'Ｈ１６（2004）'!E14</f>
        <v>3190</v>
      </c>
      <c r="S14" s="262">
        <f>'Ｈ１６（2004）'!F14</f>
        <v>2700</v>
      </c>
      <c r="T14" s="263">
        <f>'Ｈ１６（2004）'!H14</f>
        <v>0</v>
      </c>
      <c r="U14" s="202"/>
      <c r="V14" s="173"/>
      <c r="W14" s="196" t="s">
        <v>135</v>
      </c>
      <c r="X14" s="197"/>
      <c r="Y14" s="215" t="s">
        <v>93</v>
      </c>
      <c r="Z14" s="199">
        <f>'Ｈ１６（2004）'!A176</f>
        <v>0</v>
      </c>
      <c r="AA14" s="200">
        <f>'Ｈ１６（2004）'!B176</f>
        <v>0</v>
      </c>
      <c r="AB14" s="201">
        <f>'Ｈ１６（2004）'!C176</f>
        <v>0</v>
      </c>
      <c r="AC14" s="556">
        <f>'Ｈ１６（2004）'!E176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'Ｈ１６（2004）'!A15</f>
        <v>0</v>
      </c>
      <c r="Q15" s="200">
        <f>'Ｈ１６（2004）'!C15</f>
        <v>0</v>
      </c>
      <c r="R15" s="200">
        <f>'Ｈ１６（2004）'!E15</f>
        <v>0</v>
      </c>
      <c r="S15" s="262">
        <f>'Ｈ１６（2004）'!F15</f>
        <v>0</v>
      </c>
      <c r="T15" s="263">
        <f>'Ｈ１６（2004）'!H15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'Ｈ１６（2004）'!A16</f>
        <v>0</v>
      </c>
      <c r="Q16" s="200">
        <f>'Ｈ１６（2004）'!C16</f>
        <v>0</v>
      </c>
      <c r="R16" s="200">
        <f>'Ｈ１６（2004）'!E16</f>
        <v>0</v>
      </c>
      <c r="S16" s="262">
        <f>'Ｈ１６（2004）'!F16</f>
        <v>0</v>
      </c>
      <c r="T16" s="263">
        <f>'Ｈ１６（2004）'!H16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24337</v>
      </c>
      <c r="Q17" s="220">
        <f>Q14-Q15-Q16</f>
        <v>24337</v>
      </c>
      <c r="R17" s="220">
        <f>R14-R15-R16</f>
        <v>3190</v>
      </c>
      <c r="S17" s="292">
        <f>S14-S15-S16</f>
        <v>2700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'Ｈ１６（2004）'!A17</f>
        <v>0</v>
      </c>
      <c r="Q18" s="200">
        <f>'Ｈ１６（2004）'!C17</f>
        <v>0</v>
      </c>
      <c r="R18" s="200">
        <f>'Ｈ１６（2004）'!E17</f>
        <v>0</v>
      </c>
      <c r="S18" s="262">
        <f>'Ｈ１６（2004）'!F17</f>
        <v>0</v>
      </c>
      <c r="T18" s="263">
        <f>'Ｈ１６（2004）'!H17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'Ｈ１６（2004）'!A18</f>
        <v>0</v>
      </c>
      <c r="Q19" s="200">
        <f>'Ｈ１６（2004）'!C18</f>
        <v>0</v>
      </c>
      <c r="R19" s="200">
        <f>'Ｈ１６（2004）'!E18</f>
        <v>0</v>
      </c>
      <c r="S19" s="262">
        <f>'Ｈ１６（2004）'!F18</f>
        <v>0</v>
      </c>
      <c r="T19" s="263">
        <f>'Ｈ１６（2004）'!H18</f>
        <v>0</v>
      </c>
      <c r="U19" s="202"/>
      <c r="V19" s="500"/>
      <c r="W19" s="197" t="s">
        <v>13</v>
      </c>
      <c r="X19" s="197"/>
      <c r="Y19" s="215" t="s">
        <v>97</v>
      </c>
      <c r="Z19" s="199">
        <f>'Ｈ１６（2004）'!A177</f>
        <v>0</v>
      </c>
      <c r="AA19" s="200">
        <f>'Ｈ１６（2004）'!B177</f>
        <v>0</v>
      </c>
      <c r="AB19" s="201">
        <f>'Ｈ１６（2004）'!C177</f>
        <v>0</v>
      </c>
      <c r="AC19" s="556">
        <f>'Ｈ１６（2004）'!E177</f>
        <v>0</v>
      </c>
      <c r="AD19" s="160"/>
      <c r="AE19" s="160"/>
      <c r="AF19" s="160"/>
      <c r="AG19" s="160"/>
      <c r="AH19" s="160"/>
      <c r="AI19" s="371"/>
      <c r="AJ19" s="371"/>
      <c r="AK19" s="371"/>
    </row>
    <row r="20" spans="1:37" ht="14.45" customHeight="1" x14ac:dyDescent="0.15">
      <c r="A20" s="1217">
        <v>14204</v>
      </c>
      <c r="B20" s="1216">
        <v>14204</v>
      </c>
      <c r="C20" s="1216">
        <v>14204</v>
      </c>
      <c r="D20" s="1216">
        <v>0</v>
      </c>
      <c r="E20" s="1216">
        <v>0</v>
      </c>
      <c r="F20" s="1216">
        <v>9721</v>
      </c>
      <c r="G20" s="1216">
        <v>0</v>
      </c>
      <c r="H20" s="1218">
        <v>4400</v>
      </c>
      <c r="I20" s="1216"/>
      <c r="K20" s="194"/>
      <c r="L20" s="196" t="s">
        <v>19</v>
      </c>
      <c r="M20" s="197"/>
      <c r="N20" s="197"/>
      <c r="O20" s="198" t="s">
        <v>20</v>
      </c>
      <c r="P20" s="199">
        <f>'Ｈ１６（2004）'!A19</f>
        <v>0</v>
      </c>
      <c r="Q20" s="200">
        <f>'Ｈ１６（2004）'!C19</f>
        <v>0</v>
      </c>
      <c r="R20" s="488">
        <f>'Ｈ１６（2004）'!E19</f>
        <v>0</v>
      </c>
      <c r="S20" s="262">
        <f>'Ｈ１６（2004）'!F19</f>
        <v>0</v>
      </c>
      <c r="T20" s="263">
        <f>'Ｈ１６（2004）'!H19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'Ｈ１６（2004）'!A21</f>
        <v>0</v>
      </c>
      <c r="Q21" s="200">
        <f>'Ｈ１６（2004）'!C21</f>
        <v>0</v>
      </c>
      <c r="R21" s="200">
        <f>'Ｈ１６（2004）'!E21</f>
        <v>0</v>
      </c>
      <c r="S21" s="262">
        <f>'Ｈ１６（2004）'!F21</f>
        <v>0</v>
      </c>
      <c r="T21" s="263">
        <f>'Ｈ１６（2004）'!H21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'Ｈ１６（2004）'!A22</f>
        <v>0</v>
      </c>
      <c r="Q22" s="200">
        <f>'Ｈ１６（2004）'!C22</f>
        <v>0</v>
      </c>
      <c r="R22" s="200">
        <f>'Ｈ１６（2004）'!E22</f>
        <v>0</v>
      </c>
      <c r="S22" s="262">
        <f>'Ｈ１６（2004）'!F22</f>
        <v>0</v>
      </c>
      <c r="T22" s="263">
        <f>'Ｈ１６（2004）'!H22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'Ｈ１６（2004）'!A23</f>
        <v>0</v>
      </c>
      <c r="Q23" s="200">
        <f>'Ｈ１６（2004）'!C23</f>
        <v>0</v>
      </c>
      <c r="R23" s="200">
        <f>'Ｈ１６（2004）'!E23</f>
        <v>0</v>
      </c>
      <c r="S23" s="262">
        <f>'Ｈ１６（2004）'!F23</f>
        <v>0</v>
      </c>
      <c r="T23" s="263">
        <f>'Ｈ１６（2004）'!H23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'Ｈ１６（2004）'!A24</f>
        <v>0</v>
      </c>
      <c r="Q24" s="200">
        <f>'Ｈ１６（2004）'!C24</f>
        <v>0</v>
      </c>
      <c r="R24" s="200">
        <f>'Ｈ１６（2004）'!E24</f>
        <v>0</v>
      </c>
      <c r="S24" s="262">
        <f>'Ｈ１６（2004）'!F24</f>
        <v>0</v>
      </c>
      <c r="T24" s="263">
        <f>'Ｈ１６（2004）'!H24</f>
        <v>0</v>
      </c>
      <c r="U24" s="202"/>
      <c r="V24" s="173" t="s">
        <v>677</v>
      </c>
      <c r="W24" s="197"/>
      <c r="X24" s="197"/>
      <c r="Y24" s="215" t="s">
        <v>34</v>
      </c>
      <c r="Z24" s="199">
        <f>'Ｈ１６（2004）'!A178</f>
        <v>86</v>
      </c>
      <c r="AA24" s="200">
        <f>'Ｈ１６（2004）'!B178</f>
        <v>0</v>
      </c>
      <c r="AB24" s="201">
        <f>'Ｈ１６（2004）'!C178</f>
        <v>0</v>
      </c>
      <c r="AC24" s="556">
        <f>'Ｈ１６（2004）'!E178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'Ｈ１６（2004）'!A25</f>
        <v>0</v>
      </c>
      <c r="Q25" s="200">
        <f>'Ｈ１６（2004）'!C25</f>
        <v>0</v>
      </c>
      <c r="R25" s="200">
        <f>'Ｈ１６（2004）'!E25</f>
        <v>0</v>
      </c>
      <c r="S25" s="262">
        <f>'Ｈ１６（2004）'!F25</f>
        <v>0</v>
      </c>
      <c r="T25" s="263">
        <f>'Ｈ１６（2004）'!H25</f>
        <v>0</v>
      </c>
      <c r="U25" s="202"/>
      <c r="V25" s="176"/>
      <c r="W25" s="196" t="s">
        <v>36</v>
      </c>
      <c r="X25" s="197"/>
      <c r="Y25" s="215" t="s">
        <v>20</v>
      </c>
      <c r="Z25" s="199">
        <f>'Ｈ１６（2004）'!A181</f>
        <v>0</v>
      </c>
      <c r="AA25" s="200">
        <f>'Ｈ１６（2004）'!B181</f>
        <v>0</v>
      </c>
      <c r="AB25" s="201">
        <f>'Ｈ１６（2004）'!C181</f>
        <v>0</v>
      </c>
      <c r="AC25" s="556">
        <f>'Ｈ１６（2004）'!E181</f>
        <v>0</v>
      </c>
      <c r="AD25" s="160"/>
      <c r="AE25" s="160"/>
      <c r="AF25" s="160"/>
      <c r="AG25" s="160"/>
      <c r="AH25" s="160"/>
      <c r="AI25" s="371"/>
      <c r="AJ25" s="371"/>
      <c r="AK25" s="371"/>
    </row>
    <row r="26" spans="1:37" ht="14.45" customHeight="1" x14ac:dyDescent="0.15">
      <c r="A26" s="1219">
        <v>9531</v>
      </c>
      <c r="B26" s="1220">
        <v>9531</v>
      </c>
      <c r="C26" s="1220">
        <v>9531</v>
      </c>
      <c r="D26" s="1220">
        <v>0</v>
      </c>
      <c r="E26" s="1220">
        <v>0</v>
      </c>
      <c r="F26" s="1220">
        <v>5049</v>
      </c>
      <c r="G26" s="1220">
        <v>0</v>
      </c>
      <c r="H26" s="1221">
        <v>4400</v>
      </c>
      <c r="I26" s="1220"/>
      <c r="K26" s="194"/>
      <c r="L26" s="195" t="s">
        <v>38</v>
      </c>
      <c r="M26" s="196" t="s">
        <v>149</v>
      </c>
      <c r="N26" s="197"/>
      <c r="O26" s="198" t="s">
        <v>40</v>
      </c>
      <c r="P26" s="199">
        <f>'Ｈ１６（2004）'!A26</f>
        <v>9531</v>
      </c>
      <c r="Q26" s="200">
        <f>'Ｈ１６（2004）'!C26</f>
        <v>9531</v>
      </c>
      <c r="R26" s="200">
        <f>'Ｈ１６（2004）'!E26</f>
        <v>0</v>
      </c>
      <c r="S26" s="262">
        <f>'Ｈ１６（2004）'!F26</f>
        <v>5049</v>
      </c>
      <c r="T26" s="263">
        <f>'Ｈ１６（2004）'!H26</f>
        <v>4400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'Ｈ１６（2004）'!A27</f>
        <v>0</v>
      </c>
      <c r="Q27" s="200">
        <f>'Ｈ１６（2004）'!C27</f>
        <v>0</v>
      </c>
      <c r="R27" s="200">
        <f>'Ｈ１６（2004）'!E27</f>
        <v>0</v>
      </c>
      <c r="S27" s="262">
        <f>'Ｈ１６（2004）'!F27</f>
        <v>0</v>
      </c>
      <c r="T27" s="263">
        <f>'Ｈ１６（2004）'!H27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4673</v>
      </c>
      <c r="B28" s="1220">
        <v>4673</v>
      </c>
      <c r="C28" s="1220">
        <v>4673</v>
      </c>
      <c r="D28" s="1220">
        <v>0</v>
      </c>
      <c r="E28" s="1220">
        <v>0</v>
      </c>
      <c r="F28" s="1220">
        <v>4672</v>
      </c>
      <c r="G28" s="1220">
        <v>0</v>
      </c>
      <c r="H28" s="1221">
        <v>0</v>
      </c>
      <c r="I28" s="1220"/>
      <c r="K28" s="194" t="s">
        <v>128</v>
      </c>
      <c r="L28" s="216"/>
      <c r="M28" s="196" t="s">
        <v>13</v>
      </c>
      <c r="N28" s="197"/>
      <c r="O28" s="198" t="s">
        <v>44</v>
      </c>
      <c r="P28" s="199">
        <f>'Ｈ１６（2004）'!A28</f>
        <v>4673</v>
      </c>
      <c r="Q28" s="200">
        <f>'Ｈ１６（2004）'!C28</f>
        <v>4673</v>
      </c>
      <c r="R28" s="200">
        <f>'Ｈ１６（2004）'!E28</f>
        <v>0</v>
      </c>
      <c r="S28" s="262">
        <f>'Ｈ１６（2004）'!F28</f>
        <v>4672</v>
      </c>
      <c r="T28" s="263">
        <f>'Ｈ１６（2004）'!H28</f>
        <v>0</v>
      </c>
      <c r="U28" s="202"/>
      <c r="V28" s="216"/>
      <c r="W28" s="196" t="s">
        <v>13</v>
      </c>
      <c r="X28" s="197"/>
      <c r="Y28" s="215"/>
      <c r="Z28" s="219">
        <f>Z24-Z25</f>
        <v>86</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'Ｈ１６（2004）'!A29</f>
        <v>0</v>
      </c>
      <c r="Q29" s="200">
        <f>'Ｈ１６（2004）'!C29</f>
        <v>0</v>
      </c>
      <c r="R29" s="200">
        <f>'Ｈ１６（2004）'!E29</f>
        <v>0</v>
      </c>
      <c r="S29" s="262">
        <f>'Ｈ１６（2004）'!F29</f>
        <v>0</v>
      </c>
      <c r="T29" s="263">
        <f>'Ｈ１６（2004）'!H29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'Ｈ１６（2004）'!A30</f>
        <v>0</v>
      </c>
      <c r="Q30" s="200">
        <f>'Ｈ１６（2004）'!C30</f>
        <v>0</v>
      </c>
      <c r="R30" s="200">
        <f>'Ｈ１６（2004）'!E30</f>
        <v>0</v>
      </c>
      <c r="S30" s="262">
        <f>'Ｈ１６（2004）'!F30</f>
        <v>0</v>
      </c>
      <c r="T30" s="263">
        <f>'Ｈ１６（2004）'!H30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'Ｈ１６（2004）'!A31</f>
        <v>0</v>
      </c>
      <c r="Q31" s="200">
        <f>'Ｈ１６（2004）'!C31</f>
        <v>0</v>
      </c>
      <c r="R31" s="200">
        <f>'Ｈ１６（2004）'!E31</f>
        <v>0</v>
      </c>
      <c r="S31" s="262">
        <f>'Ｈ１６（2004）'!F31</f>
        <v>0</v>
      </c>
      <c r="T31" s="263">
        <f>'Ｈ１６（2004）'!H31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0</v>
      </c>
      <c r="B32" s="1220">
        <v>0</v>
      </c>
      <c r="C32" s="1220">
        <v>0</v>
      </c>
      <c r="D32" s="1220">
        <v>0</v>
      </c>
      <c r="E32" s="1220">
        <v>0</v>
      </c>
      <c r="F32" s="1220">
        <v>0</v>
      </c>
      <c r="G32" s="1220">
        <v>0</v>
      </c>
      <c r="H32" s="1221">
        <v>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0</v>
      </c>
      <c r="B33" s="1220">
        <v>0</v>
      </c>
      <c r="C33" s="1220">
        <v>0</v>
      </c>
      <c r="D33" s="1220">
        <v>0</v>
      </c>
      <c r="E33" s="1220">
        <v>0</v>
      </c>
      <c r="F33" s="1220">
        <v>0</v>
      </c>
      <c r="G33" s="1220">
        <v>0</v>
      </c>
      <c r="H33" s="1221">
        <v>0</v>
      </c>
      <c r="I33" s="1220"/>
      <c r="K33" s="194"/>
      <c r="L33" s="173"/>
      <c r="M33" s="196" t="s">
        <v>47</v>
      </c>
      <c r="N33" s="197"/>
      <c r="O33" s="198" t="s">
        <v>48</v>
      </c>
      <c r="P33" s="199">
        <f>'Ｈ１６（2004）'!A33</f>
        <v>0</v>
      </c>
      <c r="Q33" s="200">
        <f>'Ｈ１６（2004）'!C33</f>
        <v>0</v>
      </c>
      <c r="R33" s="200">
        <f>'Ｈ１６（2004）'!E33</f>
        <v>0</v>
      </c>
      <c r="S33" s="262">
        <f>'Ｈ１６（2004）'!F33</f>
        <v>0</v>
      </c>
      <c r="T33" s="263">
        <f>'Ｈ１６（2004）'!H33</f>
        <v>0</v>
      </c>
      <c r="U33" s="202" t="s">
        <v>4</v>
      </c>
      <c r="V33" s="173"/>
      <c r="W33" s="196" t="s">
        <v>49</v>
      </c>
      <c r="X33" s="197"/>
      <c r="Y33" s="198" t="s">
        <v>23</v>
      </c>
      <c r="Z33" s="199">
        <f>'Ｈ１６（2004）'!A183</f>
        <v>0</v>
      </c>
      <c r="AA33" s="200">
        <f>'Ｈ１６（2004）'!B183</f>
        <v>0</v>
      </c>
      <c r="AB33" s="201">
        <f>'Ｈ１６（2004）'!C183</f>
        <v>0</v>
      </c>
      <c r="AC33" s="556">
        <f>'Ｈ１６（2004）'!E183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'Ｈ１６（2004）'!A34</f>
        <v>0</v>
      </c>
      <c r="Q34" s="200">
        <f>'Ｈ１６（2004）'!C34</f>
        <v>0</v>
      </c>
      <c r="R34" s="200">
        <f>'Ｈ１６（2004）'!E34</f>
        <v>0</v>
      </c>
      <c r="S34" s="262">
        <f>'Ｈ１６（2004）'!F34</f>
        <v>0</v>
      </c>
      <c r="T34" s="263">
        <f>'Ｈ１６（2004）'!H34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'Ｈ１６（2004）'!A35</f>
        <v>0</v>
      </c>
      <c r="Q35" s="200">
        <f>'Ｈ１６（2004）'!C35</f>
        <v>0</v>
      </c>
      <c r="R35" s="200">
        <f>'Ｈ１６（2004）'!E35</f>
        <v>0</v>
      </c>
      <c r="S35" s="262">
        <f>'Ｈ１６（2004）'!F35</f>
        <v>0</v>
      </c>
      <c r="T35" s="263">
        <f>'Ｈ１６（2004）'!H35</f>
        <v>0</v>
      </c>
      <c r="U35" s="202"/>
      <c r="V35" s="195"/>
      <c r="W35" s="196" t="s">
        <v>52</v>
      </c>
      <c r="X35" s="197"/>
      <c r="Y35" s="198" t="s">
        <v>27</v>
      </c>
      <c r="Z35" s="199">
        <f>'Ｈ１６（2004）'!A184</f>
        <v>0</v>
      </c>
      <c r="AA35" s="200">
        <f>'Ｈ１６（2004）'!B184</f>
        <v>0</v>
      </c>
      <c r="AB35" s="201">
        <f>'Ｈ１６（2004）'!C184</f>
        <v>0</v>
      </c>
      <c r="AC35" s="556">
        <f>'Ｈ１６（2004）'!E184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'Ｈ１６（2004）'!A36</f>
        <v>0</v>
      </c>
      <c r="Q36" s="200">
        <f>'Ｈ１６（2004）'!C36</f>
        <v>0</v>
      </c>
      <c r="R36" s="200">
        <f>'Ｈ１６（2004）'!E36</f>
        <v>0</v>
      </c>
      <c r="S36" s="262">
        <f>'Ｈ１６（2004）'!F36</f>
        <v>0</v>
      </c>
      <c r="T36" s="263">
        <f>'Ｈ１６（2004）'!H36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'Ｈ１６（2004）'!A37</f>
        <v>0</v>
      </c>
      <c r="Q37" s="200">
        <f>'Ｈ１６（2004）'!C37</f>
        <v>0</v>
      </c>
      <c r="R37" s="200">
        <f>'Ｈ１６（2004）'!E37</f>
        <v>0</v>
      </c>
      <c r="S37" s="262">
        <f>'Ｈ１６（2004）'!F37</f>
        <v>0</v>
      </c>
      <c r="T37" s="263">
        <f>'Ｈ１６（2004）'!H37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'Ｈ１６（2004）'!A38</f>
        <v>0</v>
      </c>
      <c r="Q38" s="200">
        <f>'Ｈ１６（2004）'!C38</f>
        <v>0</v>
      </c>
      <c r="R38" s="200">
        <f>'Ｈ１６（2004）'!E38</f>
        <v>0</v>
      </c>
      <c r="S38" s="262">
        <f>'Ｈ１６（2004）'!F38</f>
        <v>0</v>
      </c>
      <c r="T38" s="263">
        <f>'Ｈ１６（2004）'!H38</f>
        <v>0</v>
      </c>
      <c r="U38" s="202"/>
      <c r="V38" s="195"/>
      <c r="W38" s="196" t="s">
        <v>57</v>
      </c>
      <c r="X38" s="197"/>
      <c r="Y38" s="198" t="s">
        <v>30</v>
      </c>
      <c r="Z38" s="199">
        <f>'Ｈ１６（2004）'!A185</f>
        <v>0</v>
      </c>
      <c r="AA38" s="200">
        <f>'Ｈ１６（2004）'!B185</f>
        <v>0</v>
      </c>
      <c r="AB38" s="201">
        <f>'Ｈ１６（2004）'!C185</f>
        <v>0</v>
      </c>
      <c r="AC38" s="556">
        <f>'Ｈ１６（2004）'!E185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'Ｈ１６（2004）'!A39</f>
        <v>0</v>
      </c>
      <c r="Q39" s="200">
        <f>'Ｈ１６（2004）'!C39</f>
        <v>0</v>
      </c>
      <c r="R39" s="200">
        <f>'Ｈ１６（2004）'!E39</f>
        <v>0</v>
      </c>
      <c r="S39" s="262">
        <f>'Ｈ１６（2004）'!F39</f>
        <v>0</v>
      </c>
      <c r="T39" s="263">
        <f>'Ｈ１６（2004）'!H39</f>
        <v>0</v>
      </c>
      <c r="U39" s="202"/>
      <c r="V39" s="195" t="s">
        <v>59</v>
      </c>
      <c r="W39" s="173" t="s">
        <v>60</v>
      </c>
      <c r="X39" s="197"/>
      <c r="Y39" s="198" t="s">
        <v>33</v>
      </c>
      <c r="Z39" s="199">
        <f>'Ｈ１６（2004）'!A186</f>
        <v>0</v>
      </c>
      <c r="AA39" s="200">
        <f>'Ｈ１６（2004）'!B186</f>
        <v>0</v>
      </c>
      <c r="AB39" s="201">
        <f>'Ｈ１６（2004）'!C186</f>
        <v>0</v>
      </c>
      <c r="AC39" s="556">
        <f>'Ｈ１６（2004）'!E186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'Ｈ１６（2004）'!A40</f>
        <v>0</v>
      </c>
      <c r="Q40" s="200">
        <f>'Ｈ１６（2004）'!C40</f>
        <v>0</v>
      </c>
      <c r="R40" s="200">
        <f>'Ｈ１６（2004）'!E40</f>
        <v>0</v>
      </c>
      <c r="S40" s="262">
        <f>'Ｈ１６（2004）'!F40</f>
        <v>0</v>
      </c>
      <c r="T40" s="263">
        <f>'Ｈ１６（2004）'!H40</f>
        <v>0</v>
      </c>
      <c r="U40" s="202"/>
      <c r="V40" s="195"/>
      <c r="W40" s="195"/>
      <c r="X40" s="196" t="s">
        <v>62</v>
      </c>
      <c r="Y40" s="198" t="s">
        <v>37</v>
      </c>
      <c r="Z40" s="199">
        <f>'Ｈ１６（2004）'!A187</f>
        <v>0</v>
      </c>
      <c r="AA40" s="200">
        <f>'Ｈ１６（2004）'!B187</f>
        <v>0</v>
      </c>
      <c r="AB40" s="201">
        <f>'Ｈ１６（2004）'!C187</f>
        <v>0</v>
      </c>
      <c r="AC40" s="556">
        <f>'Ｈ１６（2004）'!E187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'Ｈ１６（2004）'!A41</f>
        <v>0</v>
      </c>
      <c r="Q41" s="200">
        <f>'Ｈ１６（2004）'!C41</f>
        <v>0</v>
      </c>
      <c r="R41" s="200">
        <f>'Ｈ１６（2004）'!E41</f>
        <v>0</v>
      </c>
      <c r="S41" s="262">
        <f>'Ｈ１６（2004）'!F41</f>
        <v>0</v>
      </c>
      <c r="T41" s="263">
        <f>'Ｈ１６（2004）'!H41</f>
        <v>0</v>
      </c>
      <c r="U41" s="202"/>
      <c r="V41" s="195"/>
      <c r="W41" s="195"/>
      <c r="X41" s="196" t="s">
        <v>64</v>
      </c>
      <c r="Y41" s="198" t="s">
        <v>40</v>
      </c>
      <c r="Z41" s="199">
        <f>'Ｈ１６（2004）'!A188</f>
        <v>0</v>
      </c>
      <c r="AA41" s="200">
        <f>'Ｈ１６（2004）'!B188</f>
        <v>0</v>
      </c>
      <c r="AB41" s="201">
        <f>'Ｈ１６（2004）'!C188</f>
        <v>0</v>
      </c>
      <c r="AC41" s="556">
        <f>'Ｈ１６（2004）'!E188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'Ｈ１６（2004）'!A42</f>
        <v>0</v>
      </c>
      <c r="Q42" s="200">
        <f>'Ｈ１６（2004）'!C42</f>
        <v>0</v>
      </c>
      <c r="R42" s="200">
        <f>'Ｈ１６（2004）'!E42</f>
        <v>0</v>
      </c>
      <c r="S42" s="262">
        <f>'Ｈ１６（2004）'!F42</f>
        <v>0</v>
      </c>
      <c r="T42" s="263">
        <f>'Ｈ１６（2004）'!H42</f>
        <v>0</v>
      </c>
      <c r="U42" s="202"/>
      <c r="V42" s="195" t="s">
        <v>675</v>
      </c>
      <c r="W42" s="195"/>
      <c r="X42" s="196" t="s">
        <v>66</v>
      </c>
      <c r="Y42" s="198" t="s">
        <v>43</v>
      </c>
      <c r="Z42" s="199">
        <f>'Ｈ１６（2004）'!A189</f>
        <v>0</v>
      </c>
      <c r="AA42" s="200">
        <f>'Ｈ１６（2004）'!B189</f>
        <v>0</v>
      </c>
      <c r="AB42" s="201">
        <f>'Ｈ１６（2004）'!C189</f>
        <v>0</v>
      </c>
      <c r="AC42" s="556">
        <f>'Ｈ１６（2004）'!E189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'Ｈ１６（2004）'!A43</f>
        <v>0</v>
      </c>
      <c r="Q43" s="200">
        <f>'Ｈ１６（2004）'!C43</f>
        <v>0</v>
      </c>
      <c r="R43" s="200">
        <f>'Ｈ１６（2004）'!E43</f>
        <v>0</v>
      </c>
      <c r="S43" s="262">
        <f>'Ｈ１６（2004）'!F43</f>
        <v>0</v>
      </c>
      <c r="T43" s="263">
        <f>'Ｈ１６（2004）'!H43</f>
        <v>0</v>
      </c>
      <c r="U43" s="202"/>
      <c r="V43" s="195"/>
      <c r="W43" s="195"/>
      <c r="X43" s="196" t="s">
        <v>150</v>
      </c>
      <c r="Y43" s="198" t="s">
        <v>44</v>
      </c>
      <c r="Z43" s="199">
        <f>'Ｈ１６（2004）'!A190</f>
        <v>0</v>
      </c>
      <c r="AA43" s="200">
        <f>'Ｈ１６（2004）'!B190</f>
        <v>0</v>
      </c>
      <c r="AB43" s="201">
        <f>'Ｈ１６（2004）'!C190</f>
        <v>0</v>
      </c>
      <c r="AC43" s="556">
        <f>'Ｈ１６（2004）'!E190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'Ｈ１６（2004）'!A44</f>
        <v>0</v>
      </c>
      <c r="Q45" s="200">
        <f>'Ｈ１６（2004）'!C44</f>
        <v>0</v>
      </c>
      <c r="R45" s="200">
        <f>'Ｈ１６（2004）'!E44</f>
        <v>0</v>
      </c>
      <c r="S45" s="262">
        <f>'Ｈ１６（2004）'!F44</f>
        <v>0</v>
      </c>
      <c r="T45" s="263">
        <f>'Ｈ１６（2004）'!H44</f>
        <v>0</v>
      </c>
      <c r="U45" s="202" t="s">
        <v>72</v>
      </c>
      <c r="V45" s="195" t="s">
        <v>676</v>
      </c>
      <c r="W45" s="196" t="s">
        <v>87</v>
      </c>
      <c r="X45" s="197"/>
      <c r="Y45" s="198" t="s">
        <v>46</v>
      </c>
      <c r="Z45" s="199">
        <f>'Ｈ１６（2004）'!A191</f>
        <v>0</v>
      </c>
      <c r="AA45" s="200">
        <f>'Ｈ１６（2004）'!B191</f>
        <v>0</v>
      </c>
      <c r="AB45" s="201">
        <f>'Ｈ１６（2004）'!C191</f>
        <v>0</v>
      </c>
      <c r="AC45" s="556">
        <f>'Ｈ１６（2004）'!E191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'Ｈ１６（2004）'!A45</f>
        <v>0</v>
      </c>
      <c r="Q46" s="200">
        <f>'Ｈ１６（2004）'!C45</f>
        <v>0</v>
      </c>
      <c r="R46" s="200">
        <f>'Ｈ１６（2004）'!E45</f>
        <v>0</v>
      </c>
      <c r="S46" s="262">
        <f>'Ｈ１６（2004）'!F45</f>
        <v>0</v>
      </c>
      <c r="T46" s="263">
        <f>'Ｈ１６（2004）'!H45</f>
        <v>0</v>
      </c>
      <c r="U46" s="202"/>
      <c r="V46" s="195"/>
      <c r="W46" s="196" t="s">
        <v>73</v>
      </c>
      <c r="X46" s="197"/>
      <c r="Y46" s="198" t="s">
        <v>75</v>
      </c>
      <c r="Z46" s="199">
        <f>'Ｈ１６（2004）'!A192</f>
        <v>0</v>
      </c>
      <c r="AA46" s="200">
        <f>'Ｈ１６（2004）'!B192</f>
        <v>0</v>
      </c>
      <c r="AB46" s="201">
        <f>'Ｈ１６（2004）'!C192</f>
        <v>0</v>
      </c>
      <c r="AC46" s="556">
        <f>'Ｈ１６（2004）'!E192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'Ｈ１６（2004）'!A46</f>
        <v>0</v>
      </c>
      <c r="Q47" s="200">
        <f>'Ｈ１６（2004）'!C46</f>
        <v>0</v>
      </c>
      <c r="R47" s="200">
        <f>'Ｈ１６（2004）'!E46</f>
        <v>0</v>
      </c>
      <c r="S47" s="262">
        <f>'Ｈ１６（2004）'!F46</f>
        <v>0</v>
      </c>
      <c r="T47" s="263">
        <f>'Ｈ１６（2004）'!H46</f>
        <v>0</v>
      </c>
      <c r="U47" s="202"/>
      <c r="V47" s="500"/>
      <c r="W47" s="196" t="s">
        <v>13</v>
      </c>
      <c r="X47" s="197"/>
      <c r="Y47" s="198" t="s">
        <v>77</v>
      </c>
      <c r="Z47" s="199">
        <f>'Ｈ１６（2004）'!A193</f>
        <v>0</v>
      </c>
      <c r="AA47" s="200">
        <f>'Ｈ１６（2004）'!B193</f>
        <v>0</v>
      </c>
      <c r="AB47" s="201">
        <f>'Ｈ１６（2004）'!C193</f>
        <v>0</v>
      </c>
      <c r="AC47" s="556">
        <f>'Ｈ１６（2004）'!E193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'Ｈ１６（2004）'!A47</f>
        <v>0</v>
      </c>
      <c r="Q48" s="200">
        <f>'Ｈ１６（2004）'!C47</f>
        <v>0</v>
      </c>
      <c r="R48" s="200">
        <f>'Ｈ１６（2004）'!E47</f>
        <v>0</v>
      </c>
      <c r="S48" s="262">
        <f>'Ｈ１６（2004）'!F47</f>
        <v>0</v>
      </c>
      <c r="T48" s="263">
        <f>'Ｈ１６（2004）'!H47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1260</v>
      </c>
      <c r="B49" s="1223">
        <v>1260</v>
      </c>
      <c r="C49" s="1223">
        <v>1260</v>
      </c>
      <c r="D49" s="1223">
        <v>0</v>
      </c>
      <c r="E49" s="1223">
        <v>0</v>
      </c>
      <c r="F49" s="1223">
        <v>1260</v>
      </c>
      <c r="G49" s="1223">
        <v>0</v>
      </c>
      <c r="H49" s="1224">
        <v>0</v>
      </c>
      <c r="I49" s="1223"/>
      <c r="K49" s="194"/>
      <c r="L49" s="195"/>
      <c r="M49" s="196" t="s">
        <v>11</v>
      </c>
      <c r="N49" s="197"/>
      <c r="O49" s="198" t="s">
        <v>80</v>
      </c>
      <c r="P49" s="199">
        <f>'Ｈ１６（2004）'!A48</f>
        <v>0</v>
      </c>
      <c r="Q49" s="200">
        <f>'Ｈ１６（2004）'!C48</f>
        <v>0</v>
      </c>
      <c r="R49" s="200">
        <f>'Ｈ１６（2004）'!E48</f>
        <v>0</v>
      </c>
      <c r="S49" s="262">
        <f>'Ｈ１６（2004）'!F48</f>
        <v>0</v>
      </c>
      <c r="T49" s="263">
        <f>'Ｈ１６（2004）'!H48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1260</v>
      </c>
      <c r="B50" s="1223">
        <v>1260</v>
      </c>
      <c r="C50" s="1223">
        <v>1260</v>
      </c>
      <c r="D50" s="1223">
        <v>0</v>
      </c>
      <c r="E50" s="1223">
        <v>0</v>
      </c>
      <c r="F50" s="1223">
        <v>1260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'Ｈ１６（2004）'!A50</f>
        <v>1260</v>
      </c>
      <c r="Q51" s="200">
        <f>'Ｈ１６（2004）'!C50</f>
        <v>1260</v>
      </c>
      <c r="R51" s="200">
        <f>'Ｈ１６（2004）'!E50</f>
        <v>0</v>
      </c>
      <c r="S51" s="262">
        <f>'Ｈ１６（2004）'!F50</f>
        <v>1260</v>
      </c>
      <c r="T51" s="263">
        <f>'Ｈ１６（2004）'!H50</f>
        <v>0</v>
      </c>
      <c r="U51" s="202"/>
      <c r="V51" s="173"/>
      <c r="W51" s="196" t="s">
        <v>88</v>
      </c>
      <c r="X51" s="217"/>
      <c r="Y51" s="218" t="s">
        <v>48</v>
      </c>
      <c r="Z51" s="226">
        <f>'Ｈ１６（2004）'!A195</f>
        <v>0</v>
      </c>
      <c r="AA51" s="227">
        <f>'Ｈ１６（2004）'!B195</f>
        <v>0</v>
      </c>
      <c r="AB51" s="228">
        <f>'Ｈ１６（2004）'!C195</f>
        <v>0</v>
      </c>
      <c r="AC51" s="563">
        <f>'Ｈ１６（2004）'!E195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'Ｈ１６（2004）'!A51</f>
        <v>0</v>
      </c>
      <c r="Q52" s="200">
        <f>'Ｈ１６（2004）'!C51</f>
        <v>0</v>
      </c>
      <c r="R52" s="200">
        <f>'Ｈ１６（2004）'!E51</f>
        <v>0</v>
      </c>
      <c r="S52" s="262">
        <f>'Ｈ１６（2004）'!F51</f>
        <v>0</v>
      </c>
      <c r="T52" s="263">
        <f>'Ｈ１６（2004）'!H51</f>
        <v>0</v>
      </c>
      <c r="U52" s="202"/>
      <c r="V52" s="195" t="s">
        <v>91</v>
      </c>
      <c r="W52" s="216" t="s">
        <v>89</v>
      </c>
      <c r="X52" s="217"/>
      <c r="Y52" s="218" t="s">
        <v>51</v>
      </c>
      <c r="Z52" s="226">
        <f>'Ｈ１６（2004）'!A196</f>
        <v>0</v>
      </c>
      <c r="AA52" s="227">
        <f>'Ｈ１６（2004）'!B196</f>
        <v>0</v>
      </c>
      <c r="AB52" s="228">
        <f>'Ｈ１６（2004）'!C196</f>
        <v>0</v>
      </c>
      <c r="AC52" s="563">
        <f>'Ｈ１６（2004）'!E196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'Ｈ１６（2004）'!A52</f>
        <v>0</v>
      </c>
      <c r="Q53" s="200">
        <f>'Ｈ１６（2004）'!C52</f>
        <v>0</v>
      </c>
      <c r="R53" s="200">
        <f>'Ｈ１６（2004）'!E52</f>
        <v>0</v>
      </c>
      <c r="S53" s="262">
        <f>'Ｈ１６（2004）'!F52</f>
        <v>0</v>
      </c>
      <c r="T53" s="263">
        <f>'Ｈ１６（2004）'!H52</f>
        <v>0</v>
      </c>
      <c r="U53" s="202"/>
      <c r="V53" s="195"/>
      <c r="W53" s="216" t="s">
        <v>104</v>
      </c>
      <c r="X53" s="217"/>
      <c r="Y53" s="218" t="s">
        <v>53</v>
      </c>
      <c r="Z53" s="226">
        <f>'Ｈ１６（2004）'!A197</f>
        <v>0</v>
      </c>
      <c r="AA53" s="227">
        <f>'Ｈ１６（2004）'!B197</f>
        <v>0</v>
      </c>
      <c r="AB53" s="228">
        <f>'Ｈ１６（2004）'!C197</f>
        <v>0</v>
      </c>
      <c r="AC53" s="563">
        <f>'Ｈ１６（2004）'!E197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'Ｈ１６（2004）'!A53</f>
        <v>0</v>
      </c>
      <c r="Q54" s="200">
        <f>'Ｈ１６（2004）'!C53</f>
        <v>0</v>
      </c>
      <c r="R54" s="200">
        <f>'Ｈ１６（2004）'!E53</f>
        <v>0</v>
      </c>
      <c r="S54" s="262">
        <f>'Ｈ１６（2004）'!F53</f>
        <v>0</v>
      </c>
      <c r="T54" s="263">
        <f>'Ｈ１６（2004）'!H53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'Ｈ１６（2004）'!A54</f>
        <v>0</v>
      </c>
      <c r="Q55" s="200">
        <f>'Ｈ１６（2004）'!C54</f>
        <v>0</v>
      </c>
      <c r="R55" s="200">
        <f>'Ｈ１６（2004）'!E54</f>
        <v>0</v>
      </c>
      <c r="S55" s="262">
        <f>'Ｈ１６（2004）'!F54</f>
        <v>0</v>
      </c>
      <c r="T55" s="263">
        <f>'Ｈ１６（2004）'!H54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'Ｈ１６（2004）'!A55</f>
        <v>0</v>
      </c>
      <c r="Q56" s="200">
        <f>'Ｈ１６（2004）'!C55</f>
        <v>0</v>
      </c>
      <c r="R56" s="200">
        <f>'Ｈ１６（2004）'!E55</f>
        <v>0</v>
      </c>
      <c r="S56" s="262">
        <f>'Ｈ１６（2004）'!F55</f>
        <v>0</v>
      </c>
      <c r="T56" s="263">
        <f>'Ｈ１６（2004）'!H55</f>
        <v>0</v>
      </c>
      <c r="U56" s="202"/>
      <c r="V56" s="195" t="s">
        <v>675</v>
      </c>
      <c r="W56" s="196" t="s">
        <v>106</v>
      </c>
      <c r="X56" s="197"/>
      <c r="Y56" s="198" t="s">
        <v>55</v>
      </c>
      <c r="Z56" s="199">
        <f>'Ｈ１６（2004）'!A198</f>
        <v>0</v>
      </c>
      <c r="AA56" s="200">
        <f>'Ｈ１６（2004）'!B198</f>
        <v>0</v>
      </c>
      <c r="AB56" s="201">
        <f>'Ｈ１６（2004）'!C198</f>
        <v>0</v>
      </c>
      <c r="AC56" s="556">
        <f>'Ｈ１６（2004）'!E198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'Ｈ１６（2004）'!A56</f>
        <v>0</v>
      </c>
      <c r="Q57" s="200">
        <f>'Ｈ１６（2004）'!C56</f>
        <v>0</v>
      </c>
      <c r="R57" s="200">
        <f>'Ｈ１６（2004）'!E56</f>
        <v>0</v>
      </c>
      <c r="S57" s="262">
        <f>'Ｈ１６（2004）'!F56</f>
        <v>0</v>
      </c>
      <c r="T57" s="263">
        <f>'Ｈ１６（2004）'!H56</f>
        <v>0</v>
      </c>
      <c r="U57" s="202"/>
      <c r="V57" s="195"/>
      <c r="W57" s="196" t="s">
        <v>136</v>
      </c>
      <c r="X57" s="197"/>
      <c r="Y57" s="198" t="s">
        <v>56</v>
      </c>
      <c r="Z57" s="199">
        <f>'Ｈ１６（2004）'!A199</f>
        <v>0</v>
      </c>
      <c r="AA57" s="200">
        <f>'Ｈ１６（2004）'!B199</f>
        <v>0</v>
      </c>
      <c r="AB57" s="201">
        <f>'Ｈ１６（2004）'!C199</f>
        <v>0</v>
      </c>
      <c r="AC57" s="556">
        <f>'Ｈ１６（2004）'!E199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'Ｈ１６（2004）'!A57</f>
        <v>0</v>
      </c>
      <c r="Q58" s="200">
        <f>'Ｈ１６（2004）'!C57</f>
        <v>0</v>
      </c>
      <c r="R58" s="200">
        <f>'Ｈ１６（2004）'!E57</f>
        <v>0</v>
      </c>
      <c r="S58" s="262">
        <f>'Ｈ１６（2004）'!F57</f>
        <v>0</v>
      </c>
      <c r="T58" s="263">
        <f>'Ｈ１６（2004）'!H57</f>
        <v>0</v>
      </c>
      <c r="U58" s="202"/>
      <c r="V58" s="176" t="s">
        <v>676</v>
      </c>
      <c r="W58" s="196" t="s">
        <v>138</v>
      </c>
      <c r="X58" s="197"/>
      <c r="Y58" s="198" t="s">
        <v>58</v>
      </c>
      <c r="Z58" s="199">
        <f>'Ｈ１６（2004）'!A200</f>
        <v>0</v>
      </c>
      <c r="AA58" s="200">
        <f>'Ｈ１６（2004）'!B200</f>
        <v>0</v>
      </c>
      <c r="AB58" s="201">
        <f>'Ｈ１６（2004）'!C200</f>
        <v>0</v>
      </c>
      <c r="AC58" s="556">
        <f>'Ｈ１６（2004）'!E200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'Ｈ１６（2004）'!A58</f>
        <v>0</v>
      </c>
      <c r="Q59" s="200">
        <f>'Ｈ１６（2004）'!C58</f>
        <v>0</v>
      </c>
      <c r="R59" s="200">
        <f>'Ｈ１６（2004）'!E58</f>
        <v>0</v>
      </c>
      <c r="S59" s="262">
        <f>'Ｈ１６（2004）'!F58</f>
        <v>0</v>
      </c>
      <c r="T59" s="263">
        <f>'Ｈ１６（2004）'!H58</f>
        <v>0</v>
      </c>
      <c r="U59" s="202"/>
      <c r="V59" s="216"/>
      <c r="W59" s="216" t="s">
        <v>13</v>
      </c>
      <c r="X59" s="217"/>
      <c r="Y59" s="218" t="s">
        <v>61</v>
      </c>
      <c r="Z59" s="199">
        <f>'Ｈ１６（2004）'!A201</f>
        <v>0</v>
      </c>
      <c r="AA59" s="200">
        <f>'Ｈ１６（2004）'!B201</f>
        <v>0</v>
      </c>
      <c r="AB59" s="201">
        <f>'Ｈ１６（2004）'!C201</f>
        <v>0</v>
      </c>
      <c r="AC59" s="556">
        <f>'Ｈ１６（2004）'!E201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'Ｈ１６（2004）'!A59</f>
        <v>0</v>
      </c>
      <c r="Q60" s="200">
        <f>'Ｈ１６（2004）'!C59</f>
        <v>0</v>
      </c>
      <c r="R60" s="200">
        <f>'Ｈ１６（2004）'!E59</f>
        <v>0</v>
      </c>
      <c r="S60" s="262">
        <f>'Ｈ１６（2004）'!F59</f>
        <v>0</v>
      </c>
      <c r="T60" s="263">
        <f>'Ｈ１６（2004）'!H59</f>
        <v>0</v>
      </c>
      <c r="U60" s="202"/>
      <c r="V60" s="216" t="s">
        <v>13</v>
      </c>
      <c r="W60" s="217"/>
      <c r="X60" s="217"/>
      <c r="Y60" s="218" t="s">
        <v>63</v>
      </c>
      <c r="Z60" s="501">
        <f>'Ｈ１６（2004）'!A202</f>
        <v>0</v>
      </c>
      <c r="AA60" s="488">
        <f>'Ｈ１６（2004）'!B202</f>
        <v>0</v>
      </c>
      <c r="AB60" s="502">
        <f>'Ｈ１６（2004）'!C202</f>
        <v>0</v>
      </c>
      <c r="AC60" s="565">
        <f>'Ｈ１６（2004）'!E202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44372</v>
      </c>
      <c r="Q61" s="242">
        <f>SUM(Q8:Q60)-Q9-Q10-Q12-Q13-Q15-Q16-Q17-Q30-Q31-Q32-Q40-Q41-Q42-Q43-Q44-Q49-Q50</f>
        <v>44372</v>
      </c>
      <c r="R61" s="242">
        <f>SUM(R8:R60)-R9-R10-R12-R13-R15-R16-R17-R30-R31-R32-R40-R41-R42-R43-R44-R49-R50</f>
        <v>3190</v>
      </c>
      <c r="S61" s="331">
        <f>SUM(S8:S60)-S9-S10-S12-S13-S15-S16-S17-S30-S31-S32-S40-S41-S42-S43-S44-S49-S50</f>
        <v>18252</v>
      </c>
      <c r="T61" s="332">
        <f>SUM(T8:T60)-T9-T10-T12-T13-T15-T16-T17-T30-T31-T32-T40-T41-T42-T43-T44-T49-T50</f>
        <v>4400</v>
      </c>
      <c r="U61" s="244"/>
      <c r="V61" s="238" t="s">
        <v>82</v>
      </c>
      <c r="W61" s="239"/>
      <c r="X61" s="239"/>
      <c r="Y61" s="240"/>
      <c r="Z61" s="245">
        <f>SUM(Z8:Z60)-Z9-Z10-Z25-Z28-Z40-Z41-Z42-Z43-Z44</f>
        <v>86</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195719</v>
      </c>
      <c r="B62" s="1229">
        <v>195719</v>
      </c>
      <c r="C62" s="1229">
        <v>0</v>
      </c>
      <c r="D62" s="1229">
        <v>64472</v>
      </c>
      <c r="E62" s="1229">
        <v>0</v>
      </c>
      <c r="F62" s="1229">
        <v>48100</v>
      </c>
      <c r="G62" s="1230"/>
      <c r="H62" s="574"/>
      <c r="I62" s="574"/>
      <c r="K62" s="183"/>
      <c r="L62" s="184" t="s">
        <v>8</v>
      </c>
      <c r="M62" s="185"/>
      <c r="N62" s="185"/>
      <c r="O62" s="186" t="s">
        <v>9</v>
      </c>
      <c r="P62" s="252">
        <f>'Ｈ１６（2004）'!A63</f>
        <v>3324</v>
      </c>
      <c r="Q62" s="253">
        <f>'Ｈ１６（2004）'!B63</f>
        <v>3324</v>
      </c>
      <c r="R62" s="254"/>
      <c r="S62" s="255">
        <f>'Ｈ１６（2004）'!D63</f>
        <v>0</v>
      </c>
      <c r="T62" s="256">
        <f>'Ｈ１６（2004）'!F63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3324</v>
      </c>
      <c r="B63" s="574">
        <v>3324</v>
      </c>
      <c r="C63" s="574">
        <v>0</v>
      </c>
      <c r="D63" s="574">
        <v>0</v>
      </c>
      <c r="E63" s="574">
        <v>0</v>
      </c>
      <c r="F63" s="574">
        <v>0</v>
      </c>
      <c r="G63" s="1230"/>
      <c r="H63" s="574"/>
      <c r="I63" s="574"/>
      <c r="K63" s="194"/>
      <c r="L63" s="195"/>
      <c r="M63" s="196" t="s">
        <v>11</v>
      </c>
      <c r="N63" s="197"/>
      <c r="O63" s="198" t="s">
        <v>12</v>
      </c>
      <c r="P63" s="199">
        <f>'Ｈ１６（2004）'!A64</f>
        <v>0</v>
      </c>
      <c r="Q63" s="200">
        <f>'Ｈ１６（2004）'!B64</f>
        <v>0</v>
      </c>
      <c r="R63" s="220"/>
      <c r="S63" s="262">
        <f>'Ｈ１６（2004）'!D64</f>
        <v>0</v>
      </c>
      <c r="T63" s="263">
        <f>'Ｈ１６（2004）'!F64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3324</v>
      </c>
      <c r="Q64" s="209">
        <f>Q62-Q63</f>
        <v>3324</v>
      </c>
      <c r="R64" s="209"/>
      <c r="S64" s="269">
        <f>S62-S63</f>
        <v>0</v>
      </c>
      <c r="T64" s="270">
        <f>T62-T63</f>
        <v>0</v>
      </c>
      <c r="U64" s="264"/>
      <c r="V64" s="195"/>
      <c r="W64" s="196" t="s">
        <v>13</v>
      </c>
      <c r="X64" s="167"/>
      <c r="Y64" s="207" t="s">
        <v>9</v>
      </c>
      <c r="Z64" s="271">
        <f>'Ｈ１６（2004）'!A117</f>
        <v>0</v>
      </c>
      <c r="AA64" s="272">
        <f>'Ｈ１６（2004）'!B117</f>
        <v>0</v>
      </c>
      <c r="AB64" s="273"/>
      <c r="AC64" s="274">
        <f>'Ｈ１６（2004）'!E117</f>
        <v>0</v>
      </c>
      <c r="AD64" s="264"/>
      <c r="AE64" s="195"/>
      <c r="AF64" s="196" t="s">
        <v>13</v>
      </c>
      <c r="AG64" s="167"/>
      <c r="AH64" s="207" t="s">
        <v>406</v>
      </c>
      <c r="AI64" s="271">
        <f>'Ｈ１６（2004）'!A140</f>
        <v>0</v>
      </c>
      <c r="AJ64" s="272">
        <f>'Ｈ１６（2004）'!B140</f>
        <v>0</v>
      </c>
      <c r="AK64" s="275">
        <f>'Ｈ１６（2004）'!C140</f>
        <v>0</v>
      </c>
      <c r="AL64" s="276">
        <f>'Ｈ１６（2004）'!E140</f>
        <v>0</v>
      </c>
    </row>
    <row r="65" spans="1:38" ht="14.45" customHeight="1" x14ac:dyDescent="0.15">
      <c r="A65" s="1230">
        <v>0</v>
      </c>
      <c r="B65" s="574">
        <v>0</v>
      </c>
      <c r="C65" s="574">
        <v>0</v>
      </c>
      <c r="D65" s="574">
        <v>0</v>
      </c>
      <c r="E65" s="574">
        <v>0</v>
      </c>
      <c r="F65" s="574">
        <v>0</v>
      </c>
      <c r="G65" s="1230"/>
      <c r="H65" s="574"/>
      <c r="I65" s="574"/>
      <c r="K65" s="194" t="s">
        <v>4</v>
      </c>
      <c r="L65" s="173" t="s">
        <v>14</v>
      </c>
      <c r="M65" s="170"/>
      <c r="N65" s="170"/>
      <c r="O65" s="211" t="s">
        <v>15</v>
      </c>
      <c r="P65" s="212">
        <f>'Ｈ１６（2004）'!A65</f>
        <v>0</v>
      </c>
      <c r="Q65" s="213">
        <f>'Ｈ１６（2004）'!B65</f>
        <v>0</v>
      </c>
      <c r="R65" s="277"/>
      <c r="S65" s="278">
        <f>'Ｈ１６（2004）'!D65</f>
        <v>0</v>
      </c>
      <c r="T65" s="263">
        <f>'Ｈ１６（2004）'!F65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'Ｈ１６（2004）'!A66</f>
        <v>0</v>
      </c>
      <c r="Q66" s="200">
        <f>'Ｈ１６（2004）'!B66</f>
        <v>0</v>
      </c>
      <c r="R66" s="220"/>
      <c r="S66" s="262">
        <f>'Ｈ１６（2004）'!D66</f>
        <v>0</v>
      </c>
      <c r="T66" s="263">
        <f>'Ｈ１６（2004）'!F66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9569</v>
      </c>
      <c r="B67" s="574">
        <v>9569</v>
      </c>
      <c r="C67" s="574">
        <v>0</v>
      </c>
      <c r="D67" s="574">
        <v>0</v>
      </c>
      <c r="E67" s="574">
        <v>0</v>
      </c>
      <c r="F67" s="574">
        <v>0</v>
      </c>
      <c r="G67" s="1230"/>
      <c r="H67" s="574"/>
      <c r="I67" s="574"/>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271">
        <f>'Ｈ１６（2004）'!A118</f>
        <v>0</v>
      </c>
      <c r="AA67" s="272">
        <f>'Ｈ１６（2004）'!B118</f>
        <v>0</v>
      </c>
      <c r="AB67" s="273"/>
      <c r="AC67" s="274">
        <f>'Ｈ１６（2004）'!E118</f>
        <v>0</v>
      </c>
      <c r="AD67" s="264"/>
      <c r="AE67" s="216"/>
      <c r="AF67" s="196" t="s">
        <v>13</v>
      </c>
      <c r="AG67" s="217"/>
      <c r="AH67" s="207" t="s">
        <v>408</v>
      </c>
      <c r="AI67" s="271">
        <f>'Ｈ１６（2004）'!A141</f>
        <v>0</v>
      </c>
      <c r="AJ67" s="272">
        <f>'Ｈ１６（2004）'!B141</f>
        <v>0</v>
      </c>
      <c r="AK67" s="275">
        <f>'Ｈ１６（2004）'!C141</f>
        <v>0</v>
      </c>
      <c r="AL67" s="276">
        <f>'Ｈ１６（2004）'!E141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'Ｈ１６（2004）'!A68</f>
        <v>0</v>
      </c>
      <c r="Q68" s="200">
        <f>'Ｈ１６（2004）'!B68</f>
        <v>0</v>
      </c>
      <c r="R68" s="220"/>
      <c r="S68" s="262">
        <f>'Ｈ１６（2004）'!D68</f>
        <v>0</v>
      </c>
      <c r="T68" s="263">
        <f>'Ｈ１６（2004）'!F68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'Ｈ１６（2004）'!A69</f>
        <v>0</v>
      </c>
      <c r="Q69" s="200">
        <f>'Ｈ１６（2004）'!B69</f>
        <v>0</v>
      </c>
      <c r="R69" s="220"/>
      <c r="S69" s="262">
        <f>'Ｈ１６（2004）'!D69</f>
        <v>0</v>
      </c>
      <c r="T69" s="263">
        <f>'Ｈ１６（2004）'!F69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'Ｈ１６（2004）'!A70</f>
        <v>0</v>
      </c>
      <c r="Q70" s="200">
        <f>'Ｈ１６（2004）'!B70</f>
        <v>0</v>
      </c>
      <c r="R70" s="220"/>
      <c r="S70" s="262">
        <f>'Ｈ１６（2004）'!D70</f>
        <v>0</v>
      </c>
      <c r="T70" s="263">
        <f>'Ｈ１６（2004）'!F70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9569</v>
      </c>
      <c r="B71" s="574">
        <v>9569</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0</v>
      </c>
      <c r="B72" s="574">
        <v>0</v>
      </c>
      <c r="C72" s="574">
        <v>0</v>
      </c>
      <c r="D72" s="574">
        <v>0</v>
      </c>
      <c r="E72" s="574">
        <v>0</v>
      </c>
      <c r="F72" s="574">
        <v>0</v>
      </c>
      <c r="G72" s="1230"/>
      <c r="H72" s="574"/>
      <c r="I72" s="574"/>
      <c r="K72" s="194"/>
      <c r="L72" s="176"/>
      <c r="M72" s="196" t="s">
        <v>95</v>
      </c>
      <c r="N72" s="197"/>
      <c r="O72" s="198" t="s">
        <v>98</v>
      </c>
      <c r="P72" s="199">
        <f>'Ｈ１６（2004）'!A71</f>
        <v>9569</v>
      </c>
      <c r="Q72" s="200">
        <f>'Ｈ１６（2004）'!B71</f>
        <v>9569</v>
      </c>
      <c r="R72" s="220"/>
      <c r="S72" s="262">
        <f>'Ｈ１６（2004）'!D71</f>
        <v>0</v>
      </c>
      <c r="T72" s="263">
        <f>'Ｈ１６（2004）'!F71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'Ｈ１６（2004）'!A72</f>
        <v>0</v>
      </c>
      <c r="Q73" s="200">
        <f>'Ｈ１６（2004）'!B72</f>
        <v>0</v>
      </c>
      <c r="R73" s="220"/>
      <c r="S73" s="262">
        <f>'Ｈ１６（2004）'!D72</f>
        <v>0</v>
      </c>
      <c r="T73" s="263">
        <f>'Ｈ１６（2004）'!F72</f>
        <v>0</v>
      </c>
      <c r="U73" s="264"/>
      <c r="V73" s="216"/>
      <c r="W73" s="196" t="s">
        <v>13</v>
      </c>
      <c r="X73" s="197"/>
      <c r="Y73" s="211" t="s">
        <v>15</v>
      </c>
      <c r="Z73" s="271">
        <f>'Ｈ１６（2004）'!A119</f>
        <v>0</v>
      </c>
      <c r="AA73" s="272">
        <f>'Ｈ１６（2004）'!B119</f>
        <v>0</v>
      </c>
      <c r="AB73" s="273"/>
      <c r="AC73" s="274">
        <f>'Ｈ１６（2004）'!E119</f>
        <v>0</v>
      </c>
      <c r="AD73" s="264"/>
      <c r="AE73" s="216"/>
      <c r="AF73" s="196" t="s">
        <v>13</v>
      </c>
      <c r="AG73" s="197"/>
      <c r="AH73" s="211" t="s">
        <v>409</v>
      </c>
      <c r="AI73" s="271">
        <f>'Ｈ１６（2004）'!A142</f>
        <v>0</v>
      </c>
      <c r="AJ73" s="272">
        <f>'Ｈ１６（2004）'!B142</f>
        <v>0</v>
      </c>
      <c r="AK73" s="275">
        <f>'Ｈ１６（2004）'!C142</f>
        <v>0</v>
      </c>
      <c r="AL73" s="276">
        <f>'Ｈ１６（2004）'!E142</f>
        <v>0</v>
      </c>
    </row>
    <row r="74" spans="1:38" ht="14.45" customHeight="1" x14ac:dyDescent="0.15">
      <c r="A74" s="1230">
        <v>15091</v>
      </c>
      <c r="B74" s="574">
        <v>15091</v>
      </c>
      <c r="C74" s="574">
        <v>0</v>
      </c>
      <c r="D74" s="574">
        <v>3272</v>
      </c>
      <c r="E74" s="574">
        <v>0</v>
      </c>
      <c r="F74" s="574">
        <v>0</v>
      </c>
      <c r="G74" s="1230"/>
      <c r="H74" s="574"/>
      <c r="I74" s="574"/>
      <c r="K74" s="194"/>
      <c r="L74" s="196" t="s">
        <v>19</v>
      </c>
      <c r="M74" s="197"/>
      <c r="N74" s="197"/>
      <c r="O74" s="198" t="s">
        <v>20</v>
      </c>
      <c r="P74" s="199">
        <f>'Ｈ１６（2004）'!A73</f>
        <v>0</v>
      </c>
      <c r="Q74" s="200">
        <f>'Ｈ１６（2004）'!B73</f>
        <v>0</v>
      </c>
      <c r="R74" s="220"/>
      <c r="S74" s="262">
        <f>'Ｈ１６（2004）'!D73</f>
        <v>0</v>
      </c>
      <c r="T74" s="263">
        <f>'Ｈ１６（2004）'!F73</f>
        <v>0</v>
      </c>
      <c r="U74" s="264"/>
      <c r="V74" s="196" t="s">
        <v>19</v>
      </c>
      <c r="W74" s="197"/>
      <c r="X74" s="197"/>
      <c r="Y74" s="211" t="s">
        <v>142</v>
      </c>
      <c r="Z74" s="294">
        <f>'Ｈ１６（2004）'!A120</f>
        <v>0</v>
      </c>
      <c r="AA74" s="272">
        <f>'Ｈ１６（2004）'!B120</f>
        <v>0</v>
      </c>
      <c r="AB74" s="295"/>
      <c r="AC74" s="274">
        <f>'Ｈ１６（2004）'!E120</f>
        <v>0</v>
      </c>
      <c r="AD74" s="264"/>
      <c r="AE74" s="196" t="s">
        <v>19</v>
      </c>
      <c r="AF74" s="197"/>
      <c r="AG74" s="197"/>
      <c r="AH74" s="211" t="s">
        <v>410</v>
      </c>
      <c r="AI74" s="294">
        <f>'Ｈ１６（2004）'!A143</f>
        <v>0</v>
      </c>
      <c r="AJ74" s="272">
        <f>'Ｈ１６（2004）'!B143</f>
        <v>0</v>
      </c>
      <c r="AK74" s="296">
        <f>'Ｈ１６（2004）'!C143</f>
        <v>0</v>
      </c>
      <c r="AL74" s="276">
        <f>'Ｈ１６（2004）'!E143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'Ｈ１６（2004）'!A75</f>
        <v>0</v>
      </c>
      <c r="Q75" s="200">
        <f>'Ｈ１６（2004）'!B75</f>
        <v>0</v>
      </c>
      <c r="R75" s="220"/>
      <c r="S75" s="262">
        <f>'Ｈ１６（2004）'!D75</f>
        <v>0</v>
      </c>
      <c r="T75" s="263">
        <f>'Ｈ１６（2004）'!F75</f>
        <v>0</v>
      </c>
      <c r="U75" s="264" t="s">
        <v>411</v>
      </c>
      <c r="V75" s="195"/>
      <c r="W75" s="196" t="s">
        <v>412</v>
      </c>
      <c r="X75" s="197"/>
      <c r="Y75" s="211" t="s">
        <v>413</v>
      </c>
      <c r="Z75" s="294">
        <f>'Ｈ１６（2004）'!A121</f>
        <v>184326</v>
      </c>
      <c r="AA75" s="272">
        <f>'Ｈ１６（2004）'!B121</f>
        <v>0</v>
      </c>
      <c r="AB75" s="295"/>
      <c r="AC75" s="274">
        <f>'Ｈ１６（2004）'!E121</f>
        <v>29400</v>
      </c>
      <c r="AD75" s="264" t="s">
        <v>414</v>
      </c>
      <c r="AE75" s="195"/>
      <c r="AF75" s="196" t="s">
        <v>412</v>
      </c>
      <c r="AG75" s="197"/>
      <c r="AH75" s="211" t="s">
        <v>415</v>
      </c>
      <c r="AI75" s="294">
        <f>'Ｈ１６（2004）'!A144</f>
        <v>0</v>
      </c>
      <c r="AJ75" s="272">
        <f>'Ｈ１６（2004）'!B144</f>
        <v>0</v>
      </c>
      <c r="AK75" s="296">
        <f>'Ｈ１６（2004）'!C144</f>
        <v>0</v>
      </c>
      <c r="AL75" s="276">
        <f>'Ｈ１６（2004）'!E144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'Ｈ１６（2004）'!A76</f>
        <v>0</v>
      </c>
      <c r="Q76" s="200">
        <f>'Ｈ１６（2004）'!B76</f>
        <v>0</v>
      </c>
      <c r="R76" s="220"/>
      <c r="S76" s="262">
        <f>'Ｈ１６（2004）'!D76</f>
        <v>0</v>
      </c>
      <c r="T76" s="263">
        <f>'Ｈ１６（2004）'!F76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'Ｈ１６（2004）'!A77</f>
        <v>0</v>
      </c>
      <c r="Q77" s="200">
        <f>'Ｈ１６（2004）'!B77</f>
        <v>0</v>
      </c>
      <c r="R77" s="220"/>
      <c r="S77" s="262">
        <f>'Ｈ１６（2004）'!D77</f>
        <v>0</v>
      </c>
      <c r="T77" s="263">
        <f>'Ｈ１６（2004）'!F77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'Ｈ１６（2004）'!A78</f>
        <v>0</v>
      </c>
      <c r="Q78" s="200">
        <f>'Ｈ１６（2004）'!B78</f>
        <v>0</v>
      </c>
      <c r="R78" s="220"/>
      <c r="S78" s="262">
        <f>'Ｈ１６（2004）'!D78</f>
        <v>0</v>
      </c>
      <c r="T78" s="263">
        <f>'Ｈ１６（2004）'!F78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'Ｈ１６（2004）'!A79</f>
        <v>0</v>
      </c>
      <c r="Q79" s="200">
        <f>'Ｈ１６（2004）'!B79</f>
        <v>0</v>
      </c>
      <c r="R79" s="220"/>
      <c r="S79" s="262">
        <f>'Ｈ１６（2004）'!D79</f>
        <v>0</v>
      </c>
      <c r="T79" s="263">
        <f>'Ｈ１６（2004）'!F79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15005</v>
      </c>
      <c r="B80" s="574">
        <v>15005</v>
      </c>
      <c r="C80" s="574">
        <v>0</v>
      </c>
      <c r="D80" s="574">
        <v>3272</v>
      </c>
      <c r="E80" s="574">
        <v>0</v>
      </c>
      <c r="F80" s="574">
        <v>0</v>
      </c>
      <c r="G80" s="1230"/>
      <c r="H80" s="574"/>
      <c r="I80" s="574"/>
      <c r="K80" s="194"/>
      <c r="L80" s="195" t="s">
        <v>38</v>
      </c>
      <c r="M80" s="196" t="s">
        <v>149</v>
      </c>
      <c r="N80" s="197"/>
      <c r="O80" s="198" t="s">
        <v>40</v>
      </c>
      <c r="P80" s="199">
        <f>'Ｈ１６（2004）'!A80</f>
        <v>15005</v>
      </c>
      <c r="Q80" s="200">
        <f>'Ｈ１６（2004）'!B80</f>
        <v>15005</v>
      </c>
      <c r="R80" s="220"/>
      <c r="S80" s="262">
        <f>'Ｈ１６（2004）'!D80</f>
        <v>3272</v>
      </c>
      <c r="T80" s="263">
        <f>'Ｈ１６（2004）'!F80</f>
        <v>0</v>
      </c>
      <c r="U80" s="264"/>
      <c r="V80" s="195" t="s">
        <v>38</v>
      </c>
      <c r="W80" s="196" t="s">
        <v>149</v>
      </c>
      <c r="X80" s="197"/>
      <c r="Y80" s="198" t="s">
        <v>420</v>
      </c>
      <c r="Z80" s="271">
        <f>'Ｈ１６（2004）'!A122</f>
        <v>132595</v>
      </c>
      <c r="AA80" s="272">
        <f>'Ｈ１６（2004）'!B122</f>
        <v>0</v>
      </c>
      <c r="AB80" s="273"/>
      <c r="AC80" s="274">
        <f>'Ｈ１６（2004）'!E122</f>
        <v>4500</v>
      </c>
      <c r="AD80" s="264" t="s">
        <v>421</v>
      </c>
      <c r="AE80" s="195" t="s">
        <v>38</v>
      </c>
      <c r="AF80" s="196" t="s">
        <v>149</v>
      </c>
      <c r="AG80" s="197"/>
      <c r="AH80" s="198" t="s">
        <v>422</v>
      </c>
      <c r="AI80" s="271">
        <f>'Ｈ１６（2004）'!A145</f>
        <v>0</v>
      </c>
      <c r="AJ80" s="272">
        <f>'Ｈ１６（2004）'!B145</f>
        <v>0</v>
      </c>
      <c r="AK80" s="275">
        <f>'Ｈ１６（2004）'!C145</f>
        <v>0</v>
      </c>
      <c r="AL80" s="276">
        <f>'Ｈ１６（2004）'!E145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'Ｈ１６（2004）'!A81</f>
        <v>0</v>
      </c>
      <c r="Q81" s="200">
        <f>'Ｈ１６（2004）'!B81</f>
        <v>0</v>
      </c>
      <c r="R81" s="220"/>
      <c r="S81" s="262">
        <f>'Ｈ１６（2004）'!D81</f>
        <v>0</v>
      </c>
      <c r="T81" s="263">
        <f>'Ｈ１６（2004）'!F81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86</v>
      </c>
      <c r="B82" s="574">
        <v>86</v>
      </c>
      <c r="C82" s="574">
        <v>0</v>
      </c>
      <c r="D82" s="574">
        <v>0</v>
      </c>
      <c r="E82" s="574">
        <v>0</v>
      </c>
      <c r="F82" s="574">
        <v>0</v>
      </c>
      <c r="G82" s="1230"/>
      <c r="H82" s="574"/>
      <c r="I82" s="574"/>
      <c r="K82" s="194" t="s">
        <v>131</v>
      </c>
      <c r="L82" s="216"/>
      <c r="M82" s="196" t="s">
        <v>13</v>
      </c>
      <c r="N82" s="197"/>
      <c r="O82" s="198" t="s">
        <v>44</v>
      </c>
      <c r="P82" s="199">
        <f>'Ｈ１６（2004）'!A82</f>
        <v>86</v>
      </c>
      <c r="Q82" s="200">
        <f>'Ｈ１６（2004）'!B82</f>
        <v>86</v>
      </c>
      <c r="R82" s="220"/>
      <c r="S82" s="262">
        <f>'Ｈ１６（2004）'!D82</f>
        <v>0</v>
      </c>
      <c r="T82" s="263">
        <f>'Ｈ１６（2004）'!F82</f>
        <v>0</v>
      </c>
      <c r="U82" s="264"/>
      <c r="V82" s="216"/>
      <c r="W82" s="196" t="s">
        <v>13</v>
      </c>
      <c r="X82" s="197"/>
      <c r="Y82" s="198"/>
      <c r="Z82" s="305">
        <f>Z75-Z80</f>
        <v>51731</v>
      </c>
      <c r="AA82" s="306">
        <f>AA75-AA80</f>
        <v>0</v>
      </c>
      <c r="AB82" s="273"/>
      <c r="AC82" s="274">
        <f>AC75-AC80</f>
        <v>24900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'Ｈ１６（2004）'!A83</f>
        <v>0</v>
      </c>
      <c r="Q83" s="200">
        <f>'Ｈ１６（2004）'!B83</f>
        <v>0</v>
      </c>
      <c r="R83" s="220"/>
      <c r="S83" s="262">
        <f>'Ｈ１６（2004）'!D83</f>
        <v>0</v>
      </c>
      <c r="T83" s="263">
        <f>'Ｈ１６（2004）'!F83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'Ｈ１６（2004）'!A84</f>
        <v>0</v>
      </c>
      <c r="Q84" s="200">
        <f>'Ｈ１６（2004）'!B84</f>
        <v>0</v>
      </c>
      <c r="R84" s="220"/>
      <c r="S84" s="262">
        <f>'Ｈ１６（2004）'!D84</f>
        <v>0</v>
      </c>
      <c r="T84" s="263">
        <f>'Ｈ１６（2004）'!F84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'Ｈ１６（2004）'!A85</f>
        <v>0</v>
      </c>
      <c r="Q85" s="200">
        <f>'Ｈ１６（2004）'!B85</f>
        <v>0</v>
      </c>
      <c r="R85" s="220"/>
      <c r="S85" s="262">
        <f>'Ｈ１６（2004）'!D85</f>
        <v>0</v>
      </c>
      <c r="T85" s="263">
        <f>'Ｈ１６（2004）'!F85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164072</v>
      </c>
      <c r="B86" s="574">
        <v>164072</v>
      </c>
      <c r="C86" s="574">
        <v>0</v>
      </c>
      <c r="D86" s="574">
        <v>61200</v>
      </c>
      <c r="E86" s="574">
        <v>0</v>
      </c>
      <c r="F86" s="574">
        <v>48100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'Ｈ１６（2004）'!A123</f>
        <v>0</v>
      </c>
      <c r="AA86" s="272">
        <f>'Ｈ１６（2004）'!B123</f>
        <v>0</v>
      </c>
      <c r="AB86" s="273"/>
      <c r="AC86" s="274">
        <f>'Ｈ１６（2004）'!E123</f>
        <v>0</v>
      </c>
      <c r="AD86" s="264" t="s">
        <v>430</v>
      </c>
      <c r="AE86" s="195"/>
      <c r="AF86" s="196" t="s">
        <v>13</v>
      </c>
      <c r="AG86" s="197"/>
      <c r="AH86" s="198" t="s">
        <v>684</v>
      </c>
      <c r="AI86" s="271">
        <f>'Ｈ１６（2004）'!A146</f>
        <v>0</v>
      </c>
      <c r="AJ86" s="272">
        <f>'Ｈ１６（2004）'!B146</f>
        <v>0</v>
      </c>
      <c r="AK86" s="275">
        <f>'Ｈ１６（2004）'!C146</f>
        <v>0</v>
      </c>
      <c r="AL86" s="276">
        <f>'Ｈ１６（2004）'!E146</f>
        <v>0</v>
      </c>
    </row>
    <row r="87" spans="1:38" ht="14.45" customHeight="1" x14ac:dyDescent="0.15">
      <c r="A87" s="1230">
        <v>0</v>
      </c>
      <c r="B87" s="574">
        <v>0</v>
      </c>
      <c r="C87" s="574">
        <v>0</v>
      </c>
      <c r="D87" s="574">
        <v>0</v>
      </c>
      <c r="E87" s="574">
        <v>0</v>
      </c>
      <c r="F87" s="574">
        <v>0</v>
      </c>
      <c r="G87" s="1230"/>
      <c r="H87" s="574"/>
      <c r="I87" s="574"/>
      <c r="K87" s="194"/>
      <c r="L87" s="173"/>
      <c r="M87" s="196" t="s">
        <v>47</v>
      </c>
      <c r="N87" s="197"/>
      <c r="O87" s="198" t="s">
        <v>48</v>
      </c>
      <c r="P87" s="199">
        <f>'Ｈ１６（2004）'!A87</f>
        <v>0</v>
      </c>
      <c r="Q87" s="200">
        <f>'Ｈ１６（2004）'!B87</f>
        <v>0</v>
      </c>
      <c r="R87" s="220"/>
      <c r="S87" s="262">
        <f>'Ｈ１６（2004）'!D87</f>
        <v>0</v>
      </c>
      <c r="T87" s="263">
        <f>'Ｈ１６（2004）'!F87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60114</v>
      </c>
      <c r="B88" s="574">
        <v>60114</v>
      </c>
      <c r="C88" s="574">
        <v>0</v>
      </c>
      <c r="D88" s="574">
        <v>22200</v>
      </c>
      <c r="E88" s="574">
        <v>0</v>
      </c>
      <c r="F88" s="574">
        <v>0</v>
      </c>
      <c r="G88" s="1230"/>
      <c r="H88" s="574"/>
      <c r="I88" s="574"/>
      <c r="K88" s="194"/>
      <c r="L88" s="195"/>
      <c r="M88" s="196" t="s">
        <v>50</v>
      </c>
      <c r="N88" s="197"/>
      <c r="O88" s="198" t="s">
        <v>51</v>
      </c>
      <c r="P88" s="199">
        <f>'Ｈ１６（2004）'!A88</f>
        <v>60114</v>
      </c>
      <c r="Q88" s="200">
        <f>'Ｈ１６（2004）'!B88</f>
        <v>60114</v>
      </c>
      <c r="R88" s="220"/>
      <c r="S88" s="262">
        <f>'Ｈ１６（2004）'!D88</f>
        <v>22200</v>
      </c>
      <c r="T88" s="263">
        <f>'Ｈ１６（2004）'!F88</f>
        <v>0</v>
      </c>
      <c r="U88" s="264"/>
      <c r="V88" s="195"/>
      <c r="W88" s="196" t="s">
        <v>433</v>
      </c>
      <c r="X88" s="197"/>
      <c r="Y88" s="198" t="s">
        <v>685</v>
      </c>
      <c r="Z88" s="271">
        <f>'Ｈ１６（2004）'!A125</f>
        <v>0</v>
      </c>
      <c r="AA88" s="272">
        <f>'Ｈ１６（2004）'!B125</f>
        <v>0</v>
      </c>
      <c r="AB88" s="273"/>
      <c r="AC88" s="274">
        <f>'Ｈ１６（2004）'!E125</f>
        <v>0</v>
      </c>
      <c r="AD88" s="264"/>
      <c r="AE88" s="195"/>
      <c r="AF88" s="196" t="s">
        <v>433</v>
      </c>
      <c r="AG88" s="197"/>
      <c r="AH88" s="198" t="s">
        <v>686</v>
      </c>
      <c r="AI88" s="271">
        <f>'Ｈ１６（2004）'!A148</f>
        <v>0</v>
      </c>
      <c r="AJ88" s="272">
        <f>'Ｈ１６（2004）'!B148</f>
        <v>0</v>
      </c>
      <c r="AK88" s="275">
        <f>'Ｈ１６（2004）'!C148</f>
        <v>0</v>
      </c>
      <c r="AL88" s="276">
        <f>'Ｈ１６（2004）'!E148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'Ｈ１６（2004）'!A89</f>
        <v>0</v>
      </c>
      <c r="Q89" s="200">
        <f>'Ｈ１６（2004）'!B89</f>
        <v>0</v>
      </c>
      <c r="R89" s="220"/>
      <c r="S89" s="262">
        <f>'Ｈ１６（2004）'!D89</f>
        <v>0</v>
      </c>
      <c r="T89" s="263">
        <f>'Ｈ１６（2004）'!F89</f>
        <v>0</v>
      </c>
      <c r="U89" s="264"/>
      <c r="V89" s="195"/>
      <c r="W89" s="196" t="s">
        <v>436</v>
      </c>
      <c r="X89" s="197"/>
      <c r="Y89" s="198" t="s">
        <v>687</v>
      </c>
      <c r="Z89" s="271">
        <f>'Ｈ１６（2004）'!A126</f>
        <v>0</v>
      </c>
      <c r="AA89" s="272">
        <f>'Ｈ１６（2004）'!B126</f>
        <v>0</v>
      </c>
      <c r="AB89" s="273"/>
      <c r="AC89" s="274">
        <f>'Ｈ１６（2004）'!E126</f>
        <v>0</v>
      </c>
      <c r="AD89" s="264"/>
      <c r="AE89" s="195"/>
      <c r="AF89" s="196" t="s">
        <v>436</v>
      </c>
      <c r="AG89" s="197"/>
      <c r="AH89" s="198" t="s">
        <v>688</v>
      </c>
      <c r="AI89" s="271">
        <f>'Ｈ１６（2004）'!A149</f>
        <v>0</v>
      </c>
      <c r="AJ89" s="272">
        <f>'Ｈ１６（2004）'!B149</f>
        <v>0</v>
      </c>
      <c r="AK89" s="275">
        <f>'Ｈ１６（2004）'!C149</f>
        <v>0</v>
      </c>
      <c r="AL89" s="276">
        <f>'Ｈ１６（2004）'!E149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'Ｈ１６（2004）'!A90</f>
        <v>0</v>
      </c>
      <c r="Q90" s="200">
        <f>'Ｈ１６（2004）'!B90</f>
        <v>0</v>
      </c>
      <c r="R90" s="220"/>
      <c r="S90" s="262">
        <f>'Ｈ１６（2004）'!D90</f>
        <v>0</v>
      </c>
      <c r="T90" s="263">
        <f>'Ｈ１６（2004）'!F90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'Ｈ１６（2004）'!A91</f>
        <v>0</v>
      </c>
      <c r="Q91" s="200">
        <f>'Ｈ１６（2004）'!B91</f>
        <v>0</v>
      </c>
      <c r="R91" s="220"/>
      <c r="S91" s="262">
        <f>'Ｈ１６（2004）'!D91</f>
        <v>0</v>
      </c>
      <c r="T91" s="263">
        <f>'Ｈ１６（2004）'!F91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'Ｈ１６（2004）'!A92</f>
        <v>0</v>
      </c>
      <c r="Q92" s="200">
        <f>'Ｈ１６（2004）'!B92</f>
        <v>0</v>
      </c>
      <c r="R92" s="220"/>
      <c r="S92" s="262">
        <f>'Ｈ１６（2004）'!D92</f>
        <v>0</v>
      </c>
      <c r="T92" s="263">
        <f>'Ｈ１６（2004）'!F92</f>
        <v>0</v>
      </c>
      <c r="U92" s="264"/>
      <c r="V92" s="195"/>
      <c r="W92" s="196" t="s">
        <v>57</v>
      </c>
      <c r="X92" s="197"/>
      <c r="Y92" s="198" t="s">
        <v>689</v>
      </c>
      <c r="Z92" s="271">
        <f>'Ｈ１６（2004）'!A127</f>
        <v>0</v>
      </c>
      <c r="AA92" s="272">
        <f>'Ｈ１６（2004）'!B127</f>
        <v>0</v>
      </c>
      <c r="AB92" s="273"/>
      <c r="AC92" s="274">
        <f>'Ｈ１６（2004）'!E127</f>
        <v>0</v>
      </c>
      <c r="AD92" s="264"/>
      <c r="AE92" s="195"/>
      <c r="AF92" s="196" t="s">
        <v>57</v>
      </c>
      <c r="AG92" s="197"/>
      <c r="AH92" s="198" t="s">
        <v>690</v>
      </c>
      <c r="AI92" s="271">
        <f>'Ｈ１６（2004）'!A150</f>
        <v>0</v>
      </c>
      <c r="AJ92" s="272">
        <f>'Ｈ１６（2004）'!B150</f>
        <v>0</v>
      </c>
      <c r="AK92" s="275">
        <f>'Ｈ１６（2004）'!C150</f>
        <v>0</v>
      </c>
      <c r="AL92" s="276">
        <f>'Ｈ１６（2004）'!E150</f>
        <v>0</v>
      </c>
    </row>
    <row r="93" spans="1:38" ht="14.45" customHeight="1" x14ac:dyDescent="0.15">
      <c r="A93" s="1230">
        <v>93758</v>
      </c>
      <c r="B93" s="574">
        <v>93758</v>
      </c>
      <c r="C93" s="574">
        <v>0</v>
      </c>
      <c r="D93" s="574">
        <v>39000</v>
      </c>
      <c r="E93" s="574">
        <v>0</v>
      </c>
      <c r="F93" s="574">
        <v>48100</v>
      </c>
      <c r="G93" s="1230"/>
      <c r="H93" s="574"/>
      <c r="I93" s="574"/>
      <c r="K93" s="194"/>
      <c r="L93" s="195"/>
      <c r="M93" s="173" t="s">
        <v>60</v>
      </c>
      <c r="N93" s="197"/>
      <c r="O93" s="198" t="s">
        <v>61</v>
      </c>
      <c r="P93" s="199">
        <f>'Ｈ１６（2004）'!A93</f>
        <v>93758</v>
      </c>
      <c r="Q93" s="200">
        <f>'Ｈ１６（2004）'!B93</f>
        <v>93758</v>
      </c>
      <c r="R93" s="220"/>
      <c r="S93" s="262">
        <f>'Ｈ１６（2004）'!D93</f>
        <v>39000</v>
      </c>
      <c r="T93" s="263">
        <f>'Ｈ１６（2004）'!F93</f>
        <v>48100</v>
      </c>
      <c r="U93" s="264" t="s">
        <v>441</v>
      </c>
      <c r="V93" s="195"/>
      <c r="W93" s="173" t="s">
        <v>60</v>
      </c>
      <c r="X93" s="197"/>
      <c r="Y93" s="198" t="s">
        <v>691</v>
      </c>
      <c r="Z93" s="271">
        <f>'Ｈ１６（2004）'!A128</f>
        <v>3254</v>
      </c>
      <c r="AA93" s="272">
        <f>'Ｈ１６（2004）'!B128</f>
        <v>0</v>
      </c>
      <c r="AB93" s="273"/>
      <c r="AC93" s="274">
        <f>'Ｈ１６（2004）'!E128</f>
        <v>0</v>
      </c>
      <c r="AD93" s="264"/>
      <c r="AE93" s="195"/>
      <c r="AF93" s="173" t="s">
        <v>60</v>
      </c>
      <c r="AG93" s="197"/>
      <c r="AH93" s="198" t="s">
        <v>692</v>
      </c>
      <c r="AI93" s="271">
        <f>'Ｈ１６（2004）'!A151</f>
        <v>0</v>
      </c>
      <c r="AJ93" s="272">
        <f>'Ｈ１６（2004）'!B151</f>
        <v>0</v>
      </c>
      <c r="AK93" s="275">
        <f>'Ｈ１６（2004）'!C151</f>
        <v>0</v>
      </c>
      <c r="AL93" s="276">
        <f>'Ｈ１６（2004）'!E151</f>
        <v>0</v>
      </c>
    </row>
    <row r="94" spans="1:38" ht="14.45" customHeight="1" x14ac:dyDescent="0.15">
      <c r="A94" s="1230">
        <v>88995</v>
      </c>
      <c r="B94" s="574">
        <v>88995</v>
      </c>
      <c r="C94" s="574">
        <v>0</v>
      </c>
      <c r="D94" s="574">
        <v>39000</v>
      </c>
      <c r="E94" s="574">
        <v>0</v>
      </c>
      <c r="F94" s="574">
        <v>48100</v>
      </c>
      <c r="G94" s="1230"/>
      <c r="H94" s="574"/>
      <c r="I94" s="574"/>
      <c r="K94" s="194"/>
      <c r="L94" s="195" t="s">
        <v>59</v>
      </c>
      <c r="M94" s="195"/>
      <c r="N94" s="196" t="s">
        <v>62</v>
      </c>
      <c r="O94" s="198" t="s">
        <v>63</v>
      </c>
      <c r="P94" s="199">
        <f>'Ｈ１６（2004）'!A94</f>
        <v>88995</v>
      </c>
      <c r="Q94" s="200">
        <f>'Ｈ１６（2004）'!B94</f>
        <v>88995</v>
      </c>
      <c r="R94" s="220"/>
      <c r="S94" s="262">
        <f>'Ｈ１６（2004）'!D94</f>
        <v>39000</v>
      </c>
      <c r="T94" s="263">
        <f>'Ｈ１６（2004）'!F94</f>
        <v>48100</v>
      </c>
      <c r="U94" s="264"/>
      <c r="V94" s="195" t="s">
        <v>59</v>
      </c>
      <c r="W94" s="195"/>
      <c r="X94" s="196" t="s">
        <v>62</v>
      </c>
      <c r="Y94" s="198" t="s">
        <v>693</v>
      </c>
      <c r="Z94" s="271">
        <f>'Ｈ１６（2004）'!A129</f>
        <v>3254</v>
      </c>
      <c r="AA94" s="272">
        <f>'Ｈ１６（2004）'!B129</f>
        <v>0</v>
      </c>
      <c r="AB94" s="273"/>
      <c r="AC94" s="274">
        <f>'Ｈ１６（2004）'!E129</f>
        <v>0</v>
      </c>
      <c r="AD94" s="264"/>
      <c r="AE94" s="195" t="s">
        <v>59</v>
      </c>
      <c r="AF94" s="195"/>
      <c r="AG94" s="196" t="s">
        <v>62</v>
      </c>
      <c r="AH94" s="198" t="s">
        <v>694</v>
      </c>
      <c r="AI94" s="271">
        <f>'Ｈ１６（2004）'!A152</f>
        <v>0</v>
      </c>
      <c r="AJ94" s="272">
        <f>'Ｈ１６（2004）'!B152</f>
        <v>0</v>
      </c>
      <c r="AK94" s="275">
        <f>'Ｈ１６（2004）'!C152</f>
        <v>0</v>
      </c>
      <c r="AL94" s="276">
        <f>'Ｈ１６（2004）'!E152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'Ｈ１６（2004）'!A95</f>
        <v>0</v>
      </c>
      <c r="Q95" s="200">
        <f>'Ｈ１６（2004）'!B95</f>
        <v>0</v>
      </c>
      <c r="R95" s="220"/>
      <c r="S95" s="262">
        <f>'Ｈ１６（2004）'!D95</f>
        <v>0</v>
      </c>
      <c r="T95" s="263">
        <f>'Ｈ１６（2004）'!F95</f>
        <v>0</v>
      </c>
      <c r="U95" s="264"/>
      <c r="V95" s="195"/>
      <c r="W95" s="195"/>
      <c r="X95" s="196" t="s">
        <v>64</v>
      </c>
      <c r="Y95" s="198" t="s">
        <v>695</v>
      </c>
      <c r="Z95" s="271">
        <f>'Ｈ１６（2004）'!A130</f>
        <v>0</v>
      </c>
      <c r="AA95" s="272">
        <f>'Ｈ１６（2004）'!B130</f>
        <v>0</v>
      </c>
      <c r="AB95" s="273"/>
      <c r="AC95" s="274">
        <f>'Ｈ１６（2004）'!E130</f>
        <v>0</v>
      </c>
      <c r="AD95" s="264"/>
      <c r="AE95" s="195"/>
      <c r="AF95" s="195"/>
      <c r="AG95" s="196" t="s">
        <v>64</v>
      </c>
      <c r="AH95" s="198" t="s">
        <v>696</v>
      </c>
      <c r="AI95" s="271">
        <f>'Ｈ１６（2004）'!A153</f>
        <v>0</v>
      </c>
      <c r="AJ95" s="272">
        <f>'Ｈ１６（2004）'!B153</f>
        <v>0</v>
      </c>
      <c r="AK95" s="275">
        <f>'Ｈ１６（2004）'!C153</f>
        <v>0</v>
      </c>
      <c r="AL95" s="276">
        <f>'Ｈ１６（2004）'!E153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'Ｈ１６（2004）'!A96</f>
        <v>0</v>
      </c>
      <c r="Q96" s="200">
        <f>'Ｈ１６（2004）'!B96</f>
        <v>0</v>
      </c>
      <c r="R96" s="220"/>
      <c r="S96" s="262">
        <f>'Ｈ１６（2004）'!D96</f>
        <v>0</v>
      </c>
      <c r="T96" s="263">
        <f>'Ｈ１６（2004）'!F96</f>
        <v>0</v>
      </c>
      <c r="U96" s="264"/>
      <c r="V96" s="195"/>
      <c r="W96" s="195"/>
      <c r="X96" s="196" t="s">
        <v>66</v>
      </c>
      <c r="Y96" s="198" t="s">
        <v>697</v>
      </c>
      <c r="Z96" s="271">
        <f>'Ｈ１６（2004）'!A131</f>
        <v>0</v>
      </c>
      <c r="AA96" s="272">
        <f>'Ｈ１６（2004）'!B131</f>
        <v>0</v>
      </c>
      <c r="AB96" s="273"/>
      <c r="AC96" s="274">
        <f>'Ｈ１６（2004）'!E131</f>
        <v>0</v>
      </c>
      <c r="AD96" s="264"/>
      <c r="AE96" s="195"/>
      <c r="AF96" s="195"/>
      <c r="AG96" s="196" t="s">
        <v>66</v>
      </c>
      <c r="AH96" s="198" t="s">
        <v>698</v>
      </c>
      <c r="AI96" s="271">
        <f>'Ｈ１６（2004）'!A154</f>
        <v>0</v>
      </c>
      <c r="AJ96" s="272">
        <f>'Ｈ１６（2004）'!B154</f>
        <v>0</v>
      </c>
      <c r="AK96" s="275">
        <f>'Ｈ１６（2004）'!C154</f>
        <v>0</v>
      </c>
      <c r="AL96" s="276">
        <f>'Ｈ１６（2004）'!E154</f>
        <v>0</v>
      </c>
    </row>
    <row r="97" spans="1:38" ht="14.45" customHeight="1" x14ac:dyDescent="0.15">
      <c r="A97" s="1230">
        <v>4763</v>
      </c>
      <c r="B97" s="574">
        <v>4763</v>
      </c>
      <c r="C97" s="574">
        <v>0</v>
      </c>
      <c r="D97" s="574">
        <v>0</v>
      </c>
      <c r="E97" s="574">
        <v>0</v>
      </c>
      <c r="F97" s="574">
        <v>0</v>
      </c>
      <c r="G97" s="1230"/>
      <c r="H97" s="574"/>
      <c r="I97" s="574"/>
      <c r="K97" s="194"/>
      <c r="L97" s="195"/>
      <c r="M97" s="195"/>
      <c r="N97" s="196" t="s">
        <v>150</v>
      </c>
      <c r="O97" s="198" t="s">
        <v>69</v>
      </c>
      <c r="P97" s="199">
        <f>'Ｈ１６（2004）'!A97</f>
        <v>4763</v>
      </c>
      <c r="Q97" s="200">
        <f>'Ｈ１６（2004）'!B97</f>
        <v>4763</v>
      </c>
      <c r="R97" s="220"/>
      <c r="S97" s="262">
        <f>'Ｈ１６（2004）'!D97</f>
        <v>0</v>
      </c>
      <c r="T97" s="263">
        <f>'Ｈ１６（2004）'!F97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10200</v>
      </c>
      <c r="B98" s="574">
        <v>10200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'Ｈ１６（2004）'!A132</f>
        <v>0</v>
      </c>
      <c r="AA98" s="272">
        <f>'Ｈ１６（2004）'!B132</f>
        <v>0</v>
      </c>
      <c r="AB98" s="273"/>
      <c r="AC98" s="274">
        <f>'Ｈ１６（2004）'!E132</f>
        <v>0</v>
      </c>
      <c r="AD98" s="264"/>
      <c r="AE98" s="195" t="s">
        <v>41</v>
      </c>
      <c r="AF98" s="216"/>
      <c r="AG98" s="196" t="s">
        <v>13</v>
      </c>
      <c r="AH98" s="198" t="s">
        <v>700</v>
      </c>
      <c r="AI98" s="271">
        <f>'Ｈ１６（2004）'!A155</f>
        <v>0</v>
      </c>
      <c r="AJ98" s="272">
        <f>'Ｈ１６（2004）'!B155</f>
        <v>0</v>
      </c>
      <c r="AK98" s="275">
        <f>'Ｈ１６（2004）'!C155</f>
        <v>0</v>
      </c>
      <c r="AL98" s="276">
        <f>'Ｈ１６（2004）'!E155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'Ｈ１６（2004）'!A98</f>
        <v>10200</v>
      </c>
      <c r="Q99" s="200">
        <f>'Ｈ１６（2004）'!B98</f>
        <v>10200</v>
      </c>
      <c r="R99" s="220"/>
      <c r="S99" s="262">
        <f>'Ｈ１６（2004）'!D98</f>
        <v>0</v>
      </c>
      <c r="T99" s="263">
        <f>'Ｈ１６（2004）'!F98</f>
        <v>0</v>
      </c>
      <c r="U99" s="310" t="s">
        <v>701</v>
      </c>
      <c r="V99" s="195"/>
      <c r="W99" s="196" t="s">
        <v>70</v>
      </c>
      <c r="X99" s="197"/>
      <c r="Y99" s="198" t="s">
        <v>702</v>
      </c>
      <c r="Z99" s="271">
        <f>'Ｈ１６（2004）'!A133</f>
        <v>0</v>
      </c>
      <c r="AA99" s="272">
        <f>'Ｈ１６（2004）'!B133</f>
        <v>0</v>
      </c>
      <c r="AB99" s="273"/>
      <c r="AC99" s="274">
        <f>'Ｈ１６（2004）'!E133</f>
        <v>0</v>
      </c>
      <c r="AD99" s="310" t="s">
        <v>701</v>
      </c>
      <c r="AE99" s="195"/>
      <c r="AF99" s="196" t="s">
        <v>70</v>
      </c>
      <c r="AG99" s="197"/>
      <c r="AH99" s="198" t="s">
        <v>703</v>
      </c>
      <c r="AI99" s="271">
        <f>'Ｈ１６（2004）'!A156</f>
        <v>0</v>
      </c>
      <c r="AJ99" s="272">
        <f>'Ｈ１６（2004）'!B156</f>
        <v>0</v>
      </c>
      <c r="AK99" s="275">
        <f>'Ｈ１６（2004）'!C156</f>
        <v>0</v>
      </c>
      <c r="AL99" s="276">
        <f>'Ｈ１６（2004）'!E156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'Ｈ１６（2004）'!A99</f>
        <v>0</v>
      </c>
      <c r="Q100" s="200">
        <f>'Ｈ１６（2004）'!B99</f>
        <v>0</v>
      </c>
      <c r="R100" s="220"/>
      <c r="S100" s="262">
        <f>'Ｈ１６（2004）'!D99</f>
        <v>0</v>
      </c>
      <c r="T100" s="263">
        <f>'Ｈ１６（2004）'!F99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'Ｈ１６（2004）'!A100</f>
        <v>0</v>
      </c>
      <c r="Q101" s="200">
        <f>'Ｈ１６（2004）'!B100</f>
        <v>0</v>
      </c>
      <c r="R101" s="220"/>
      <c r="S101" s="262">
        <f>'Ｈ１６（2004）'!D100</f>
        <v>0</v>
      </c>
      <c r="T101" s="263">
        <f>'Ｈ１６（2004）'!F100</f>
        <v>0</v>
      </c>
      <c r="U101" s="264"/>
      <c r="V101" s="216"/>
      <c r="W101" s="196" t="s">
        <v>13</v>
      </c>
      <c r="X101" s="197"/>
      <c r="Y101" s="198" t="s">
        <v>704</v>
      </c>
      <c r="Z101" s="271">
        <f>'Ｈ１６（2004）'!A134</f>
        <v>0</v>
      </c>
      <c r="AA101" s="272">
        <f>'Ｈ１６（2004）'!B134</f>
        <v>0</v>
      </c>
      <c r="AB101" s="273"/>
      <c r="AC101" s="274">
        <f>'Ｈ１６（2004）'!E134</f>
        <v>0</v>
      </c>
      <c r="AD101" s="264"/>
      <c r="AE101" s="216"/>
      <c r="AF101" s="196" t="s">
        <v>13</v>
      </c>
      <c r="AG101" s="197"/>
      <c r="AH101" s="198" t="s">
        <v>705</v>
      </c>
      <c r="AI101" s="271">
        <f>'Ｈ１６（2004）'!A157</f>
        <v>0</v>
      </c>
      <c r="AJ101" s="272">
        <f>'Ｈ１６（2004）'!B157</f>
        <v>0</v>
      </c>
      <c r="AK101" s="275">
        <f>'Ｈ１６（2004）'!C157</f>
        <v>0</v>
      </c>
      <c r="AL101" s="276">
        <f>'Ｈ１６（2004）'!E157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'Ｈ１６（2004）'!A101</f>
        <v>0</v>
      </c>
      <c r="Q102" s="200">
        <f>'Ｈ１６（2004）'!B101</f>
        <v>0</v>
      </c>
      <c r="R102" s="220"/>
      <c r="S102" s="262">
        <f>'Ｈ１６（2004）'!D101</f>
        <v>0</v>
      </c>
      <c r="T102" s="263">
        <f>'Ｈ１６（2004）'!F101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3663</v>
      </c>
      <c r="B103" s="574">
        <v>3663</v>
      </c>
      <c r="C103" s="574">
        <v>0</v>
      </c>
      <c r="D103" s="574">
        <v>0</v>
      </c>
      <c r="E103" s="574">
        <v>0</v>
      </c>
      <c r="F103" s="574">
        <v>0</v>
      </c>
      <c r="G103" s="1230"/>
      <c r="H103" s="574"/>
      <c r="I103" s="574"/>
      <c r="K103" s="194"/>
      <c r="L103" s="195"/>
      <c r="M103" s="196" t="s">
        <v>11</v>
      </c>
      <c r="N103" s="197"/>
      <c r="O103" s="198" t="s">
        <v>80</v>
      </c>
      <c r="P103" s="199">
        <f>'Ｈ１６（2004）'!A102</f>
        <v>0</v>
      </c>
      <c r="Q103" s="200">
        <f>'Ｈ１６（2004）'!B102</f>
        <v>0</v>
      </c>
      <c r="R103" s="220"/>
      <c r="S103" s="262">
        <f>'Ｈ１６（2004）'!D102</f>
        <v>0</v>
      </c>
      <c r="T103" s="263">
        <f>'Ｈ１６（2004）'!F102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816</v>
      </c>
      <c r="B104" s="574">
        <v>816</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'Ｈ１６（2004）'!A135</f>
        <v>0</v>
      </c>
      <c r="AA104" s="272">
        <f>'Ｈ１６（2004）'!B135</f>
        <v>0</v>
      </c>
      <c r="AB104" s="273"/>
      <c r="AC104" s="274">
        <f>'Ｈ１６（2004）'!E135</f>
        <v>0</v>
      </c>
      <c r="AD104" s="264"/>
      <c r="AE104" s="216"/>
      <c r="AF104" s="196" t="s">
        <v>13</v>
      </c>
      <c r="AG104" s="197"/>
      <c r="AH104" s="198" t="s">
        <v>707</v>
      </c>
      <c r="AI104" s="271">
        <f>'Ｈ１６（2004）'!A158</f>
        <v>0</v>
      </c>
      <c r="AJ104" s="272">
        <f>'Ｈ１６（2004）'!B158</f>
        <v>0</v>
      </c>
      <c r="AK104" s="275">
        <f>'Ｈ１６（2004）'!C158</f>
        <v>0</v>
      </c>
      <c r="AL104" s="276">
        <f>'Ｈ１６（2004）'!E158</f>
        <v>0</v>
      </c>
    </row>
    <row r="105" spans="1:38" ht="14.45" customHeight="1" x14ac:dyDescent="0.15">
      <c r="A105" s="1230">
        <v>1657</v>
      </c>
      <c r="B105" s="574">
        <v>1657</v>
      </c>
      <c r="C105" s="574">
        <v>0</v>
      </c>
      <c r="D105" s="574">
        <v>0</v>
      </c>
      <c r="E105" s="574">
        <v>0</v>
      </c>
      <c r="F105" s="574">
        <v>0</v>
      </c>
      <c r="G105" s="1230"/>
      <c r="H105" s="574"/>
      <c r="I105" s="574"/>
      <c r="K105" s="194"/>
      <c r="L105" s="169"/>
      <c r="M105" s="196" t="s">
        <v>88</v>
      </c>
      <c r="N105" s="197"/>
      <c r="O105" s="198" t="s">
        <v>109</v>
      </c>
      <c r="P105" s="199">
        <f>'Ｈ１６（2004）'!A104</f>
        <v>816</v>
      </c>
      <c r="Q105" s="200">
        <f>'Ｈ１６（2004）'!B104</f>
        <v>816</v>
      </c>
      <c r="R105" s="220"/>
      <c r="S105" s="262">
        <f>'Ｈ１６（2004）'!D104</f>
        <v>0</v>
      </c>
      <c r="T105" s="263">
        <f>'Ｈ１６（2004）'!F104</f>
        <v>0</v>
      </c>
      <c r="U105" s="264"/>
      <c r="V105" s="169"/>
      <c r="W105" s="196" t="s">
        <v>459</v>
      </c>
      <c r="X105" s="197"/>
      <c r="Y105" s="198" t="s">
        <v>460</v>
      </c>
      <c r="Z105" s="271">
        <f>'Ｈ１６（2004）'!A136</f>
        <v>53371</v>
      </c>
      <c r="AA105" s="272">
        <f>'Ｈ１６（2004）'!B136</f>
        <v>0</v>
      </c>
      <c r="AB105" s="273"/>
      <c r="AC105" s="274">
        <f>'Ｈ１６（2004）'!E136</f>
        <v>0</v>
      </c>
      <c r="AD105" s="264"/>
      <c r="AE105" s="169"/>
      <c r="AF105" s="196" t="s">
        <v>459</v>
      </c>
      <c r="AG105" s="197"/>
      <c r="AH105" s="198" t="s">
        <v>461</v>
      </c>
      <c r="AI105" s="271">
        <f>'Ｈ１６（2004）'!A159</f>
        <v>0</v>
      </c>
      <c r="AJ105" s="272">
        <f>'Ｈ１６（2004）'!B159</f>
        <v>0</v>
      </c>
      <c r="AK105" s="275">
        <f>'Ｈ１６（2004）'!C159</f>
        <v>0</v>
      </c>
      <c r="AL105" s="276">
        <f>'Ｈ１６（2004）'!E159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'Ｈ１６（2004）'!A105</f>
        <v>1657</v>
      </c>
      <c r="Q106" s="200">
        <f>'Ｈ１６（2004）'!B105</f>
        <v>1657</v>
      </c>
      <c r="R106" s="220"/>
      <c r="S106" s="262">
        <f>'Ｈ１６（2004）'!D105</f>
        <v>0</v>
      </c>
      <c r="T106" s="263">
        <f>'Ｈ１６（2004）'!F105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'Ｈ１６（2004）'!A106</f>
        <v>0</v>
      </c>
      <c r="Q107" s="200">
        <f>'Ｈ１６（2004）'!B106</f>
        <v>0</v>
      </c>
      <c r="R107" s="220"/>
      <c r="S107" s="262">
        <f>'Ｈ１６（2004）'!D106</f>
        <v>0</v>
      </c>
      <c r="T107" s="263">
        <f>'Ｈ１６（2004）'!F106</f>
        <v>0</v>
      </c>
      <c r="U107" s="264"/>
      <c r="V107" s="176"/>
      <c r="W107" s="196" t="s">
        <v>104</v>
      </c>
      <c r="X107" s="197"/>
      <c r="Y107" s="198" t="s">
        <v>708</v>
      </c>
      <c r="Z107" s="271">
        <f>'Ｈ１６（2004）'!A137</f>
        <v>0</v>
      </c>
      <c r="AA107" s="272">
        <f>'Ｈ１６（2004）'!B137</f>
        <v>0</v>
      </c>
      <c r="AB107" s="273"/>
      <c r="AC107" s="274">
        <f>'Ｈ１６（2004）'!E137</f>
        <v>0</v>
      </c>
      <c r="AD107" s="264"/>
      <c r="AE107" s="176"/>
      <c r="AF107" s="196" t="s">
        <v>104</v>
      </c>
      <c r="AG107" s="197"/>
      <c r="AH107" s="198" t="s">
        <v>709</v>
      </c>
      <c r="AI107" s="271">
        <f>'Ｈ１６（2004）'!A160</f>
        <v>0</v>
      </c>
      <c r="AJ107" s="272">
        <f>'Ｈ１６（2004）'!B160</f>
        <v>0</v>
      </c>
      <c r="AK107" s="275">
        <f>'Ｈ１６（2004）'!C160</f>
        <v>0</v>
      </c>
      <c r="AL107" s="276">
        <f>'Ｈ１６（2004）'!E160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'Ｈ１６（2004）'!A107</f>
        <v>0</v>
      </c>
      <c r="Q108" s="200">
        <f>'Ｈ１６（2004）'!B107</f>
        <v>0</v>
      </c>
      <c r="R108" s="220"/>
      <c r="S108" s="262">
        <f>'Ｈ１６（2004）'!D107</f>
        <v>0</v>
      </c>
      <c r="T108" s="263">
        <f>'Ｈ１６（2004）'!F107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'Ｈ１６（2004）'!A108</f>
        <v>0</v>
      </c>
      <c r="Q109" s="200">
        <f>'Ｈ１６（2004）'!B108</f>
        <v>0</v>
      </c>
      <c r="R109" s="220"/>
      <c r="S109" s="262">
        <f>'Ｈ１６（2004）'!D108</f>
        <v>0</v>
      </c>
      <c r="T109" s="263">
        <f>'Ｈ１６（2004）'!F108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'Ｈ１６（2004）'!A109</f>
        <v>0</v>
      </c>
      <c r="Q110" s="200">
        <f>'Ｈ１６（2004）'!B109</f>
        <v>0</v>
      </c>
      <c r="R110" s="220"/>
      <c r="S110" s="262">
        <f>'Ｈ１６（2004）'!D109</f>
        <v>0</v>
      </c>
      <c r="T110" s="263">
        <f>'Ｈ１６（2004）'!F109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'Ｈ１６（2004）'!A110</f>
        <v>0</v>
      </c>
      <c r="Q111" s="200">
        <f>'Ｈ１６（2004）'!B110</f>
        <v>0</v>
      </c>
      <c r="R111" s="220"/>
      <c r="S111" s="262">
        <f>'Ｈ１６（2004）'!D110</f>
        <v>0</v>
      </c>
      <c r="T111" s="263">
        <f>'Ｈ１６（2004）'!F110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1190</v>
      </c>
      <c r="B112" s="574">
        <v>1190</v>
      </c>
      <c r="C112" s="574">
        <v>0</v>
      </c>
      <c r="D112" s="574">
        <v>0</v>
      </c>
      <c r="E112" s="574">
        <v>0</v>
      </c>
      <c r="F112" s="574">
        <v>0</v>
      </c>
      <c r="G112" s="1230"/>
      <c r="H112" s="574"/>
      <c r="I112" s="574"/>
      <c r="K112" s="194"/>
      <c r="L112" s="176" t="s">
        <v>41</v>
      </c>
      <c r="M112" s="196" t="s">
        <v>108</v>
      </c>
      <c r="N112" s="197"/>
      <c r="O112" s="198" t="s">
        <v>116</v>
      </c>
      <c r="P112" s="199">
        <f>'Ｈ１６（2004）'!A111</f>
        <v>0</v>
      </c>
      <c r="Q112" s="200">
        <f>'Ｈ１６（2004）'!B111</f>
        <v>0</v>
      </c>
      <c r="R112" s="220"/>
      <c r="S112" s="262">
        <f>'Ｈ１６（2004）'!D111</f>
        <v>0</v>
      </c>
      <c r="T112" s="263">
        <f>'Ｈ１６（2004）'!F111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'Ｈ１６（2004）'!A112</f>
        <v>1190</v>
      </c>
      <c r="Q113" s="200">
        <f>'Ｈ１６（2004）'!B112</f>
        <v>1190</v>
      </c>
      <c r="R113" s="220"/>
      <c r="S113" s="262">
        <f>'Ｈ１６（2004）'!D112</f>
        <v>0</v>
      </c>
      <c r="T113" s="263">
        <f>'Ｈ１６（2004）'!F112</f>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'Ｈ１６（2004）'!A113</f>
        <v>0</v>
      </c>
      <c r="Q114" s="200">
        <f>'Ｈ１６（2004）'!B113</f>
        <v>0</v>
      </c>
      <c r="R114" s="220"/>
      <c r="S114" s="262">
        <f>'Ｈ１６（2004）'!D113</f>
        <v>0</v>
      </c>
      <c r="T114" s="263">
        <f>'Ｈ１６（2004）'!F113</f>
        <v>0</v>
      </c>
      <c r="U114" s="264"/>
      <c r="V114" s="196" t="s">
        <v>13</v>
      </c>
      <c r="W114" s="197"/>
      <c r="X114" s="197"/>
      <c r="Y114" s="198" t="s">
        <v>710</v>
      </c>
      <c r="Z114" s="271">
        <f>'Ｈ１６（2004）'!A138</f>
        <v>0</v>
      </c>
      <c r="AA114" s="272">
        <f>'Ｈ１６（2004）'!B138</f>
        <v>0</v>
      </c>
      <c r="AB114" s="273"/>
      <c r="AC114" s="274">
        <f>'Ｈ１６（2004）'!E138</f>
        <v>0</v>
      </c>
      <c r="AD114" s="264"/>
      <c r="AE114" s="196" t="s">
        <v>13</v>
      </c>
      <c r="AF114" s="197"/>
      <c r="AG114" s="197"/>
      <c r="AH114" s="198" t="s">
        <v>711</v>
      </c>
      <c r="AI114" s="271">
        <f>'Ｈ１６（2004）'!A161</f>
        <v>0</v>
      </c>
      <c r="AJ114" s="272">
        <f>'Ｈ１６（2004）'!B161</f>
        <v>0</v>
      </c>
      <c r="AK114" s="275">
        <f>'Ｈ１６（2004）'!C161</f>
        <v>0</v>
      </c>
      <c r="AL114" s="276">
        <f>'Ｈ１６（2004）'!E161</f>
        <v>0</v>
      </c>
    </row>
    <row r="115" spans="1:38" ht="14.45" customHeight="1" thickBot="1" x14ac:dyDescent="0.2">
      <c r="K115" s="311"/>
      <c r="L115" s="312" t="s">
        <v>82</v>
      </c>
      <c r="M115" s="313"/>
      <c r="N115" s="313"/>
      <c r="O115" s="314"/>
      <c r="P115" s="315">
        <f>SUM(P62:P114)-P63-P64-P66-P67-P69-P70-P71-P84-P85-P86-P94-P95-P96-P97-P98-P103-P104</f>
        <v>195719</v>
      </c>
      <c r="Q115" s="316">
        <f>SUM(Q62:Q114)-Q63-Q64-Q66-Q67-Q69-Q70-Q71-Q84-Q85-Q86-Q94-Q95-Q96-Q97-Q98-Q103-Q104</f>
        <v>195719</v>
      </c>
      <c r="R115" s="316"/>
      <c r="S115" s="317">
        <f>SUM(S62:S114)-S63-S64-S66-S67-S69-S70-S71-S84-S85-S86-S94-S95-S96-S97-S98-S103-S104</f>
        <v>64472</v>
      </c>
      <c r="T115" s="318">
        <f>SUM(T62:T114)-T63-T64-T66-T67-T69-T70-T71-T84-T85-T86-T94-T95-T96-T97-T98-T103-T104</f>
        <v>48100</v>
      </c>
      <c r="U115" s="319"/>
      <c r="V115" s="312" t="s">
        <v>82</v>
      </c>
      <c r="W115" s="313"/>
      <c r="X115" s="313"/>
      <c r="Y115" s="314"/>
      <c r="Z115" s="320">
        <f>Z64+Z67+Z73+Z74+Z75+Z86+Z88+Z89+Z92+Z93+Z99+Z101+Z104+Z105+Z114</f>
        <v>240951</v>
      </c>
      <c r="AA115" s="321">
        <f>AA64+AA67+AA73+AA74+AA75+AA86+AA88+AA89+AA92+AA93+AA99+AA101+AA104+AA105+AA114</f>
        <v>0</v>
      </c>
      <c r="AB115" s="322"/>
      <c r="AC115" s="323">
        <f>AC64+AC67+AC73+AC74+AC75+AC86+AC88+AC89+AC92+AC93+AC99+AC101+AC104+AC105+AC114</f>
        <v>29400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1228">
        <v>240951</v>
      </c>
      <c r="B116" s="1229">
        <v>0</v>
      </c>
      <c r="C116" s="1229">
        <v>0</v>
      </c>
      <c r="D116" s="1229">
        <v>0</v>
      </c>
      <c r="E116" s="1233">
        <v>29400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38" ht="14.45" customHeight="1" x14ac:dyDescent="0.15">
      <c r="A117" s="1234">
        <v>0</v>
      </c>
      <c r="B117" s="1235">
        <v>0</v>
      </c>
      <c r="C117" s="1235">
        <v>0</v>
      </c>
      <c r="D117" s="1235">
        <v>0</v>
      </c>
      <c r="E117" s="1236">
        <v>0</v>
      </c>
      <c r="F117" s="1174"/>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D117" s="371"/>
      <c r="AE117" s="371"/>
      <c r="AF117" s="371"/>
      <c r="AG117" s="371"/>
      <c r="AH117" s="371"/>
      <c r="AI117" s="371"/>
      <c r="AJ117" s="371"/>
      <c r="AK117" s="371"/>
    </row>
    <row r="118" spans="1:38" ht="14.45" customHeight="1" thickBot="1" x14ac:dyDescent="0.2">
      <c r="A118" s="1234">
        <v>0</v>
      </c>
      <c r="B118" s="1235">
        <v>0</v>
      </c>
      <c r="C118" s="1235">
        <v>0</v>
      </c>
      <c r="D118" s="1235">
        <v>0</v>
      </c>
      <c r="E118" s="1236">
        <v>0</v>
      </c>
      <c r="F118" s="1174"/>
      <c r="G118" s="1174"/>
      <c r="H118" s="1174"/>
      <c r="I118" s="1174"/>
      <c r="K118" s="159" t="s">
        <v>1186</v>
      </c>
      <c r="L118" s="334"/>
      <c r="M118" s="334"/>
      <c r="N118" s="334"/>
      <c r="O118" s="335"/>
      <c r="P118" s="336"/>
      <c r="Q118" s="336"/>
      <c r="R118" s="568" t="s">
        <v>926</v>
      </c>
      <c r="S118" s="336"/>
      <c r="T118" s="336"/>
      <c r="U118" s="514"/>
      <c r="V118" s="513"/>
      <c r="W118" s="513"/>
      <c r="X118" s="513"/>
      <c r="Y118" s="513"/>
      <c r="Z118" s="528"/>
      <c r="AA118" s="528"/>
      <c r="AB118" s="513"/>
      <c r="AC118" s="451"/>
      <c r="AD118" s="371"/>
      <c r="AE118" s="371"/>
      <c r="AF118" s="371"/>
      <c r="AG118" s="371"/>
      <c r="AH118" s="371"/>
      <c r="AI118" s="371"/>
      <c r="AJ118" s="371"/>
      <c r="AK118" s="371"/>
    </row>
    <row r="119" spans="1:38"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1187</v>
      </c>
      <c r="AA119" s="162"/>
      <c r="AB119" s="162"/>
      <c r="AC119" s="236"/>
      <c r="AD119" s="371"/>
      <c r="AE119" s="515"/>
      <c r="AF119" s="507"/>
      <c r="AG119" s="507"/>
      <c r="AH119" s="507"/>
      <c r="AI119" s="339" t="s">
        <v>84</v>
      </c>
      <c r="AJ119" s="340" t="s">
        <v>85</v>
      </c>
      <c r="AK119" s="341" t="s">
        <v>85</v>
      </c>
    </row>
    <row r="120" spans="1:38" ht="14.45" customHeight="1" x14ac:dyDescent="0.15">
      <c r="A120" s="1234">
        <v>0</v>
      </c>
      <c r="B120" s="1235">
        <v>0</v>
      </c>
      <c r="C120" s="1235">
        <v>0</v>
      </c>
      <c r="D120" s="1235">
        <v>0</v>
      </c>
      <c r="E120" s="1236">
        <v>0</v>
      </c>
      <c r="F120" s="1174"/>
      <c r="G120" s="1174"/>
      <c r="H120" s="1174"/>
      <c r="I120" s="1174"/>
      <c r="K120" s="166"/>
      <c r="L120" s="167"/>
      <c r="M120" s="167"/>
      <c r="N120" s="167"/>
      <c r="O120" s="167"/>
      <c r="P120" s="168" t="s">
        <v>536</v>
      </c>
      <c r="Q120" s="169" t="s">
        <v>143</v>
      </c>
      <c r="R120" s="170" t="s">
        <v>122</v>
      </c>
      <c r="S120" s="170"/>
      <c r="T120" s="171"/>
      <c r="U120" s="172"/>
      <c r="V120" s="167"/>
      <c r="W120" s="167"/>
      <c r="X120" s="167"/>
      <c r="Y120" s="167"/>
      <c r="Z120" s="168" t="s">
        <v>537</v>
      </c>
      <c r="AA120" s="173" t="s">
        <v>124</v>
      </c>
      <c r="AB120" s="170"/>
      <c r="AC120" s="551"/>
      <c r="AD120" s="371"/>
      <c r="AE120" s="516"/>
      <c r="AF120" s="451"/>
      <c r="AG120" s="451"/>
      <c r="AH120" s="451"/>
      <c r="AI120" s="343" t="s">
        <v>152</v>
      </c>
      <c r="AJ120" s="344" t="s">
        <v>2</v>
      </c>
      <c r="AK120" s="345" t="s">
        <v>133</v>
      </c>
    </row>
    <row r="121" spans="1:38" ht="14.45" customHeight="1" x14ac:dyDescent="0.15">
      <c r="A121" s="1234">
        <v>184326</v>
      </c>
      <c r="B121" s="1235">
        <v>0</v>
      </c>
      <c r="C121" s="1235">
        <v>0</v>
      </c>
      <c r="D121" s="1235">
        <v>0</v>
      </c>
      <c r="E121" s="1236">
        <v>29400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552" t="s">
        <v>400</v>
      </c>
      <c r="AD121" s="371"/>
      <c r="AE121" s="516"/>
      <c r="AF121" s="451"/>
      <c r="AG121" s="451"/>
      <c r="AH121" s="451"/>
      <c r="AI121" s="347" t="s">
        <v>931</v>
      </c>
      <c r="AJ121" s="344" t="s">
        <v>715</v>
      </c>
      <c r="AK121" s="345" t="s">
        <v>716</v>
      </c>
    </row>
    <row r="122" spans="1:38" ht="14.45" customHeight="1" thickBot="1" x14ac:dyDescent="0.2">
      <c r="A122" s="1234">
        <v>132595</v>
      </c>
      <c r="B122" s="1235">
        <v>0</v>
      </c>
      <c r="C122" s="1235">
        <v>0</v>
      </c>
      <c r="D122" s="1235">
        <v>0</v>
      </c>
      <c r="E122" s="1236">
        <v>4500</v>
      </c>
      <c r="F122" s="1174"/>
      <c r="G122" s="1174"/>
      <c r="H122" s="1174"/>
      <c r="I122" s="1174"/>
      <c r="K122" s="517"/>
      <c r="P122" s="349" t="s">
        <v>539</v>
      </c>
      <c r="Q122" s="350" t="s">
        <v>153</v>
      </c>
      <c r="R122" s="350" t="s">
        <v>154</v>
      </c>
      <c r="S122" s="351" t="s">
        <v>155</v>
      </c>
      <c r="T122" s="352" t="s">
        <v>540</v>
      </c>
      <c r="U122" s="353"/>
      <c r="V122" s="354"/>
      <c r="W122" s="354"/>
      <c r="X122" s="354"/>
      <c r="Y122" s="354"/>
      <c r="Z122" s="349" t="s">
        <v>541</v>
      </c>
      <c r="AA122" s="350" t="s">
        <v>542</v>
      </c>
      <c r="AB122" s="355" t="s">
        <v>543</v>
      </c>
      <c r="AC122" s="548" t="s">
        <v>469</v>
      </c>
      <c r="AD122" s="160"/>
      <c r="AE122" s="356"/>
      <c r="AF122" s="249"/>
      <c r="AG122" s="249"/>
      <c r="AH122" s="249"/>
      <c r="AI122" s="357" t="s">
        <v>544</v>
      </c>
      <c r="AJ122" s="358" t="s">
        <v>545</v>
      </c>
      <c r="AK122" s="359" t="s">
        <v>546</v>
      </c>
    </row>
    <row r="123" spans="1:38" ht="14.45" customHeight="1" x14ac:dyDescent="0.15">
      <c r="A123" s="1230">
        <v>0</v>
      </c>
      <c r="B123" s="574">
        <v>0</v>
      </c>
      <c r="C123" s="574">
        <v>0</v>
      </c>
      <c r="D123" s="574">
        <v>0</v>
      </c>
      <c r="E123" s="1237">
        <v>0</v>
      </c>
      <c r="K123" s="183"/>
      <c r="L123" s="184" t="s">
        <v>8</v>
      </c>
      <c r="M123" s="185"/>
      <c r="N123" s="185"/>
      <c r="O123" s="186"/>
      <c r="P123" s="360">
        <f t="shared" ref="P123:T132" si="0">P8+P62</f>
        <v>7895</v>
      </c>
      <c r="Q123" s="254">
        <f t="shared" si="0"/>
        <v>7895</v>
      </c>
      <c r="R123" s="254">
        <f t="shared" si="0"/>
        <v>0</v>
      </c>
      <c r="S123" s="329">
        <f t="shared" si="0"/>
        <v>4571</v>
      </c>
      <c r="T123" s="361">
        <f t="shared" si="0"/>
        <v>0</v>
      </c>
      <c r="U123" s="190"/>
      <c r="V123" s="184" t="s">
        <v>8</v>
      </c>
      <c r="W123" s="185"/>
      <c r="X123" s="185"/>
      <c r="Y123" s="186"/>
      <c r="Z123" s="362">
        <f t="shared" ref="Z123:AC126" si="1">Z8</f>
        <v>0</v>
      </c>
      <c r="AA123" s="363">
        <f t="shared" si="1"/>
        <v>0</v>
      </c>
      <c r="AB123" s="549">
        <f t="shared" si="1"/>
        <v>0</v>
      </c>
      <c r="AC123" s="1169">
        <f t="shared" si="1"/>
        <v>0</v>
      </c>
      <c r="AD123" s="371"/>
      <c r="AE123" s="183"/>
      <c r="AF123" s="184" t="s">
        <v>8</v>
      </c>
      <c r="AG123" s="185"/>
      <c r="AH123" s="185"/>
      <c r="AI123" s="360">
        <f t="shared" ref="AI123:AI176" si="2">Q123-Z123</f>
        <v>7895</v>
      </c>
      <c r="AJ123" s="254">
        <f>SUM(AJ124:AJ125)</f>
        <v>0</v>
      </c>
      <c r="AK123" s="365">
        <f>SUM(AK124:AK125)</f>
        <v>4571</v>
      </c>
    </row>
    <row r="124" spans="1:38" ht="14.45" customHeight="1" x14ac:dyDescent="0.15">
      <c r="A124" s="1230">
        <v>3254</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1170">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38" ht="14.45" customHeight="1" x14ac:dyDescent="0.15">
      <c r="A125" s="1230">
        <v>0</v>
      </c>
      <c r="B125" s="574">
        <v>0</v>
      </c>
      <c r="C125" s="574">
        <v>0</v>
      </c>
      <c r="D125" s="574">
        <v>0</v>
      </c>
      <c r="E125" s="1237">
        <v>0</v>
      </c>
      <c r="K125" s="194"/>
      <c r="L125" s="195"/>
      <c r="M125" s="196" t="s">
        <v>13</v>
      </c>
      <c r="N125" s="167"/>
      <c r="O125" s="207"/>
      <c r="P125" s="219">
        <f t="shared" si="0"/>
        <v>7895</v>
      </c>
      <c r="Q125" s="220">
        <f t="shared" si="0"/>
        <v>7895</v>
      </c>
      <c r="R125" s="220">
        <f t="shared" si="0"/>
        <v>0</v>
      </c>
      <c r="S125" s="221">
        <f t="shared" si="0"/>
        <v>4571</v>
      </c>
      <c r="T125" s="270">
        <f t="shared" si="0"/>
        <v>0</v>
      </c>
      <c r="U125" s="202"/>
      <c r="V125" s="195"/>
      <c r="W125" s="196" t="s">
        <v>13</v>
      </c>
      <c r="X125" s="167"/>
      <c r="Y125" s="207"/>
      <c r="Z125" s="219">
        <f t="shared" si="1"/>
        <v>0</v>
      </c>
      <c r="AA125" s="220">
        <f t="shared" si="1"/>
        <v>0</v>
      </c>
      <c r="AB125" s="292">
        <f t="shared" si="1"/>
        <v>0</v>
      </c>
      <c r="AC125" s="1170">
        <f t="shared" si="1"/>
        <v>0</v>
      </c>
      <c r="AD125" s="371"/>
      <c r="AE125" s="194"/>
      <c r="AF125" s="195"/>
      <c r="AG125" s="196" t="s">
        <v>13</v>
      </c>
      <c r="AH125" s="167"/>
      <c r="AI125" s="219">
        <f t="shared" si="2"/>
        <v>7895</v>
      </c>
      <c r="AJ125" s="220">
        <f>IF($P125-$Z125=0,0,ROUND((R125-AA125)*$AI125/($P125-$Z125),0))</f>
        <v>0</v>
      </c>
      <c r="AK125" s="366">
        <f>IF(P125-Z125=0,0,ROUND((S125-AB125)*AI125/(P125-Z125),0))</f>
        <v>4571</v>
      </c>
    </row>
    <row r="126" spans="1:38" ht="14.45" customHeight="1" x14ac:dyDescent="0.15">
      <c r="A126" s="1230">
        <v>0</v>
      </c>
      <c r="B126" s="574">
        <v>0</v>
      </c>
      <c r="C126" s="574">
        <v>0</v>
      </c>
      <c r="D126" s="574">
        <v>0</v>
      </c>
      <c r="E126" s="1237">
        <v>0</v>
      </c>
      <c r="K126" s="194" t="s">
        <v>4</v>
      </c>
      <c r="L126" s="173" t="s">
        <v>14</v>
      </c>
      <c r="M126" s="170"/>
      <c r="N126" s="170"/>
      <c r="O126" s="211"/>
      <c r="P126" s="219">
        <f t="shared" si="0"/>
        <v>0</v>
      </c>
      <c r="Q126" s="220">
        <f t="shared" si="0"/>
        <v>0</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1170">
        <f t="shared" si="1"/>
        <v>0</v>
      </c>
      <c r="AD126" s="371"/>
      <c r="AE126" s="194"/>
      <c r="AF126" s="173" t="s">
        <v>14</v>
      </c>
      <c r="AG126" s="170"/>
      <c r="AH126" s="170"/>
      <c r="AI126" s="219">
        <f t="shared" si="2"/>
        <v>0</v>
      </c>
      <c r="AJ126" s="220">
        <f>SUM(AJ127:AJ128)</f>
        <v>0</v>
      </c>
      <c r="AK126" s="366">
        <f>SUM(AK127:AK128)</f>
        <v>0</v>
      </c>
    </row>
    <row r="127" spans="1:38"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1170">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38" ht="14.45" customHeight="1" x14ac:dyDescent="0.15">
      <c r="A128" s="1230">
        <v>3254</v>
      </c>
      <c r="B128" s="574">
        <v>0</v>
      </c>
      <c r="C128" s="574">
        <v>0</v>
      </c>
      <c r="D128" s="574">
        <v>0</v>
      </c>
      <c r="E128" s="1237">
        <v>0</v>
      </c>
      <c r="K128" s="194"/>
      <c r="L128" s="216"/>
      <c r="M128" s="196" t="s">
        <v>13</v>
      </c>
      <c r="N128" s="217"/>
      <c r="O128" s="218"/>
      <c r="P128" s="219">
        <f t="shared" si="0"/>
        <v>0</v>
      </c>
      <c r="Q128" s="220">
        <f t="shared" si="0"/>
        <v>0</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1170">
        <f>AC126-AC127</f>
        <v>0</v>
      </c>
      <c r="AD128" s="371"/>
      <c r="AE128" s="194"/>
      <c r="AF128" s="216"/>
      <c r="AG128" s="196" t="s">
        <v>13</v>
      </c>
      <c r="AH128" s="217"/>
      <c r="AI128" s="219">
        <f t="shared" si="2"/>
        <v>0</v>
      </c>
      <c r="AJ128" s="220">
        <f>IF($P128-$Z128=0,0,ROUND((R128-AA128)*$AI128/($P128-$Z128),0))</f>
        <v>0</v>
      </c>
      <c r="AK128" s="366">
        <f>IF(P128-Z128=0,0,ROUND((S128-AB128)*AI128/(P128-Z128),0))</f>
        <v>0</v>
      </c>
    </row>
    <row r="129" spans="1:37" ht="14.45" customHeight="1" x14ac:dyDescent="0.15">
      <c r="A129" s="1230">
        <v>3254</v>
      </c>
      <c r="B129" s="574">
        <v>0</v>
      </c>
      <c r="C129" s="574">
        <v>0</v>
      </c>
      <c r="D129" s="574">
        <v>0</v>
      </c>
      <c r="E129" s="1237">
        <v>0</v>
      </c>
      <c r="K129" s="194" t="s">
        <v>4</v>
      </c>
      <c r="L129" s="169"/>
      <c r="M129" s="195" t="s">
        <v>94</v>
      </c>
      <c r="N129" s="197"/>
      <c r="O129" s="198"/>
      <c r="P129" s="219">
        <f t="shared" si="0"/>
        <v>24337</v>
      </c>
      <c r="Q129" s="220">
        <f t="shared" si="0"/>
        <v>24337</v>
      </c>
      <c r="R129" s="220">
        <f t="shared" si="0"/>
        <v>3190</v>
      </c>
      <c r="S129" s="221">
        <f t="shared" si="0"/>
        <v>2700</v>
      </c>
      <c r="T129" s="270">
        <f t="shared" si="0"/>
        <v>0</v>
      </c>
      <c r="U129" s="202"/>
      <c r="V129" s="169"/>
      <c r="W129" s="195" t="s">
        <v>94</v>
      </c>
      <c r="X129" s="197"/>
      <c r="Y129" s="198"/>
      <c r="Z129" s="219">
        <f>Z14</f>
        <v>0</v>
      </c>
      <c r="AA129" s="220">
        <f>AA14</f>
        <v>0</v>
      </c>
      <c r="AB129" s="292">
        <f>AB14</f>
        <v>0</v>
      </c>
      <c r="AC129" s="1170">
        <f>AC14</f>
        <v>0</v>
      </c>
      <c r="AD129" s="371"/>
      <c r="AE129" s="194"/>
      <c r="AF129" s="169"/>
      <c r="AG129" s="195" t="s">
        <v>94</v>
      </c>
      <c r="AH129" s="197"/>
      <c r="AI129" s="219">
        <f t="shared" si="2"/>
        <v>24337</v>
      </c>
      <c r="AJ129" s="220">
        <f>SUM(AJ130:AJ132)</f>
        <v>3190</v>
      </c>
      <c r="AK129" s="366">
        <f>SUM(AK130:AK132)</f>
        <v>2700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1170">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1170">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24337</v>
      </c>
      <c r="Q132" s="220">
        <f t="shared" si="0"/>
        <v>24337</v>
      </c>
      <c r="R132" s="220">
        <f t="shared" si="0"/>
        <v>3190</v>
      </c>
      <c r="S132" s="221">
        <f t="shared" si="0"/>
        <v>2700</v>
      </c>
      <c r="T132" s="270">
        <f t="shared" si="0"/>
        <v>0</v>
      </c>
      <c r="U132" s="202"/>
      <c r="V132" s="176" t="s">
        <v>41</v>
      </c>
      <c r="W132" s="216"/>
      <c r="X132" s="196" t="s">
        <v>13</v>
      </c>
      <c r="Y132" s="198" t="s">
        <v>156</v>
      </c>
      <c r="Z132" s="241">
        <f t="shared" si="3"/>
        <v>0</v>
      </c>
      <c r="AA132" s="277">
        <f t="shared" si="3"/>
        <v>0</v>
      </c>
      <c r="AB132" s="567">
        <f t="shared" si="3"/>
        <v>0</v>
      </c>
      <c r="AC132" s="1171">
        <f t="shared" si="3"/>
        <v>0</v>
      </c>
      <c r="AD132" s="371"/>
      <c r="AE132" s="194"/>
      <c r="AF132" s="176" t="s">
        <v>41</v>
      </c>
      <c r="AG132" s="216"/>
      <c r="AH132" s="196" t="s">
        <v>13</v>
      </c>
      <c r="AI132" s="219">
        <f t="shared" si="2"/>
        <v>24337</v>
      </c>
      <c r="AJ132" s="220">
        <f t="shared" si="4"/>
        <v>3190</v>
      </c>
      <c r="AK132" s="366">
        <f t="shared" si="5"/>
        <v>2700</v>
      </c>
    </row>
    <row r="133" spans="1:37" ht="14.45" customHeight="1" x14ac:dyDescent="0.15">
      <c r="A133" s="1230">
        <v>0</v>
      </c>
      <c r="B133" s="574">
        <v>0</v>
      </c>
      <c r="C133" s="574">
        <v>0</v>
      </c>
      <c r="D133" s="574">
        <v>0</v>
      </c>
      <c r="E133" s="1237">
        <v>0</v>
      </c>
      <c r="K133" s="194"/>
      <c r="L133" s="176"/>
      <c r="M133" s="196" t="s">
        <v>95</v>
      </c>
      <c r="N133" s="197"/>
      <c r="O133" s="198"/>
      <c r="P133" s="219">
        <f t="shared" ref="P133:T142" si="6">P18+P72</f>
        <v>9569</v>
      </c>
      <c r="Q133" s="220">
        <f t="shared" si="6"/>
        <v>9569</v>
      </c>
      <c r="R133" s="220">
        <f t="shared" si="6"/>
        <v>0</v>
      </c>
      <c r="S133" s="221">
        <f t="shared" si="6"/>
        <v>0</v>
      </c>
      <c r="T133" s="270">
        <f t="shared" si="6"/>
        <v>0</v>
      </c>
      <c r="U133" s="202"/>
      <c r="V133" s="176"/>
      <c r="W133" s="196" t="s">
        <v>95</v>
      </c>
      <c r="X133" s="197"/>
      <c r="Y133" s="198" t="s">
        <v>156</v>
      </c>
      <c r="Z133" s="219">
        <f t="shared" ref="Z133:AB134" si="7">IF(ISERROR(Z$19*(Q133/(Q$133+Q$134))),0,ROUND(Z$19*(Q133/(Q$133+Q$134)),0))</f>
        <v>0</v>
      </c>
      <c r="AA133" s="220">
        <f t="shared" si="7"/>
        <v>0</v>
      </c>
      <c r="AB133" s="292">
        <f t="shared" si="7"/>
        <v>0</v>
      </c>
      <c r="AC133" s="1170">
        <f>IF(ISERROR((AC$19)*(T133/(T$133+T$134))),0,ROUND((AC$19)*(T133/(T$133+T$134)),0))</f>
        <v>0</v>
      </c>
      <c r="AD133" s="371"/>
      <c r="AE133" s="194"/>
      <c r="AF133" s="176"/>
      <c r="AG133" s="196" t="s">
        <v>95</v>
      </c>
      <c r="AH133" s="197"/>
      <c r="AI133" s="219">
        <f t="shared" si="2"/>
        <v>9569</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6"/>
        <v>0</v>
      </c>
      <c r="Q134" s="220">
        <f t="shared" si="6"/>
        <v>0</v>
      </c>
      <c r="R134" s="220">
        <f t="shared" si="6"/>
        <v>0</v>
      </c>
      <c r="S134" s="221">
        <f t="shared" si="6"/>
        <v>0</v>
      </c>
      <c r="T134" s="270">
        <f t="shared" si="6"/>
        <v>0</v>
      </c>
      <c r="U134" s="202"/>
      <c r="V134" s="216"/>
      <c r="W134" s="196" t="s">
        <v>13</v>
      </c>
      <c r="X134" s="197"/>
      <c r="Y134" s="198" t="s">
        <v>156</v>
      </c>
      <c r="Z134" s="219">
        <f t="shared" si="7"/>
        <v>0</v>
      </c>
      <c r="AA134" s="220">
        <f t="shared" si="7"/>
        <v>0</v>
      </c>
      <c r="AB134" s="292">
        <f t="shared" si="7"/>
        <v>0</v>
      </c>
      <c r="AC134" s="1170">
        <f>IF(ISERROR((AC$19)*(T134/(T$133+T$134))),0,ROUND((AC$19)*(T134/(T$133+T$134)),0))</f>
        <v>0</v>
      </c>
      <c r="AD134" s="371"/>
      <c r="AE134" s="194"/>
      <c r="AF134" s="216"/>
      <c r="AG134" s="196" t="s">
        <v>13</v>
      </c>
      <c r="AH134" s="197"/>
      <c r="AI134" s="219">
        <f t="shared" si="2"/>
        <v>0</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6"/>
        <v>0</v>
      </c>
      <c r="Q135" s="220">
        <f t="shared" si="6"/>
        <v>0</v>
      </c>
      <c r="R135" s="220">
        <f t="shared" si="6"/>
        <v>0</v>
      </c>
      <c r="S135" s="221">
        <f t="shared" si="6"/>
        <v>0</v>
      </c>
      <c r="T135" s="270">
        <f t="shared" si="6"/>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1170">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53371</v>
      </c>
      <c r="B136" s="574">
        <v>0</v>
      </c>
      <c r="C136" s="574">
        <v>0</v>
      </c>
      <c r="D136" s="574">
        <v>0</v>
      </c>
      <c r="E136" s="1237">
        <v>0</v>
      </c>
      <c r="K136" s="194"/>
      <c r="L136" s="195"/>
      <c r="M136" s="196" t="s">
        <v>22</v>
      </c>
      <c r="N136" s="197"/>
      <c r="O136" s="198"/>
      <c r="P136" s="219">
        <f t="shared" si="6"/>
        <v>0</v>
      </c>
      <c r="Q136" s="220">
        <f t="shared" si="6"/>
        <v>0</v>
      </c>
      <c r="R136" s="220">
        <f t="shared" si="6"/>
        <v>0</v>
      </c>
      <c r="S136" s="221">
        <f t="shared" si="6"/>
        <v>0</v>
      </c>
      <c r="T136" s="270">
        <f t="shared" si="6"/>
        <v>0</v>
      </c>
      <c r="U136" s="202" t="s">
        <v>86</v>
      </c>
      <c r="V136" s="195"/>
      <c r="W136" s="196" t="s">
        <v>22</v>
      </c>
      <c r="X136" s="197"/>
      <c r="Y136" s="198" t="s">
        <v>156</v>
      </c>
      <c r="Z136" s="219">
        <f t="shared" ref="Z136:AB139" si="8">IF(ISERROR(Z$28*(Q136/(Q$136+Q$137+Q$138+Q$139+Q$141+Q$142+Q$143))),0,ROUND(Z$28*(Q136/(Q$136+Q$137+Q$138+Q$139+Q$141+Q$142+Q$143)),0))</f>
        <v>0</v>
      </c>
      <c r="AA136" s="220">
        <f t="shared" si="8"/>
        <v>0</v>
      </c>
      <c r="AB136" s="292">
        <f t="shared" si="8"/>
        <v>0</v>
      </c>
      <c r="AC136" s="1170">
        <f>IF(ISERROR((AC$28)*(T136/(T$136+T$137+T$138+T$139+T$141+T$142+T$143))),0,ROUND((AC$28)*(T136/(T$136+T$137+T$138+T$139+T$141+T$142+T$143)),0))</f>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6"/>
        <v>0</v>
      </c>
      <c r="Q137" s="220">
        <f t="shared" si="6"/>
        <v>0</v>
      </c>
      <c r="R137" s="220">
        <f t="shared" si="6"/>
        <v>0</v>
      </c>
      <c r="S137" s="221">
        <f t="shared" si="6"/>
        <v>0</v>
      </c>
      <c r="T137" s="270">
        <f t="shared" si="6"/>
        <v>0</v>
      </c>
      <c r="U137" s="202"/>
      <c r="V137" s="195" t="s">
        <v>25</v>
      </c>
      <c r="W137" s="196" t="s">
        <v>26</v>
      </c>
      <c r="X137" s="197"/>
      <c r="Y137" s="198" t="s">
        <v>156</v>
      </c>
      <c r="Z137" s="219">
        <f t="shared" si="8"/>
        <v>0</v>
      </c>
      <c r="AA137" s="220">
        <f t="shared" si="8"/>
        <v>0</v>
      </c>
      <c r="AB137" s="292">
        <f t="shared" si="8"/>
        <v>0</v>
      </c>
      <c r="AC137" s="1170">
        <f>IF(ISERROR((AC$28)*(T137/(T$136+T$137+T$138+T$139+T$141+T$142+T$143))),0,ROUND((AC$28)*(T137/(T$136+T$137+T$138+T$139+T$141+T$142+T$143)),0))</f>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6"/>
        <v>0</v>
      </c>
      <c r="Q138" s="220">
        <f t="shared" si="6"/>
        <v>0</v>
      </c>
      <c r="R138" s="220">
        <f t="shared" si="6"/>
        <v>0</v>
      </c>
      <c r="S138" s="221">
        <f t="shared" si="6"/>
        <v>0</v>
      </c>
      <c r="T138" s="270">
        <f t="shared" si="6"/>
        <v>0</v>
      </c>
      <c r="U138" s="202"/>
      <c r="V138" s="195" t="s">
        <v>28</v>
      </c>
      <c r="W138" s="196" t="s">
        <v>29</v>
      </c>
      <c r="X138" s="197"/>
      <c r="Y138" s="198" t="s">
        <v>156</v>
      </c>
      <c r="Z138" s="219">
        <f t="shared" si="8"/>
        <v>0</v>
      </c>
      <c r="AA138" s="220">
        <f t="shared" si="8"/>
        <v>0</v>
      </c>
      <c r="AB138" s="292">
        <f t="shared" si="8"/>
        <v>0</v>
      </c>
      <c r="AC138" s="1170">
        <f>IF(ISERROR((AC$28)*(T138/(T$136+T$137+T$138+T$139+T$141+T$142+T$143))),0,ROUND((AC$28)*(T138/(T$136+T$137+T$138+T$139+T$141+T$142+T$143)),0))</f>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si="6"/>
        <v>0</v>
      </c>
      <c r="Q139" s="220">
        <f t="shared" si="6"/>
        <v>0</v>
      </c>
      <c r="R139" s="220">
        <f t="shared" si="6"/>
        <v>0</v>
      </c>
      <c r="S139" s="221">
        <f t="shared" si="6"/>
        <v>0</v>
      </c>
      <c r="T139" s="270">
        <f t="shared" si="6"/>
        <v>0</v>
      </c>
      <c r="U139" s="202"/>
      <c r="V139" s="195" t="s">
        <v>31</v>
      </c>
      <c r="W139" s="196" t="s">
        <v>32</v>
      </c>
      <c r="X139" s="197"/>
      <c r="Y139" s="198" t="s">
        <v>156</v>
      </c>
      <c r="Z139" s="219">
        <f t="shared" si="8"/>
        <v>0</v>
      </c>
      <c r="AA139" s="220">
        <f t="shared" si="8"/>
        <v>0</v>
      </c>
      <c r="AB139" s="292">
        <f t="shared" si="8"/>
        <v>0</v>
      </c>
      <c r="AC139" s="1170">
        <f>IF(ISERROR((AC$28)*(T139/(T$136+T$137+T$138+T$139+T$141+T$142+T$143))),0,ROUND((AC$28)*(T139/(T$136+T$137+T$138+T$139+T$141+T$142+T$143)),0))</f>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6"/>
        <v>0</v>
      </c>
      <c r="Q140" s="220">
        <f t="shared" si="6"/>
        <v>0</v>
      </c>
      <c r="R140" s="220">
        <f t="shared" si="6"/>
        <v>0</v>
      </c>
      <c r="S140" s="221">
        <f t="shared" si="6"/>
        <v>0</v>
      </c>
      <c r="T140" s="270">
        <f t="shared" si="6"/>
        <v>0</v>
      </c>
      <c r="U140" s="202"/>
      <c r="V140" s="195" t="s">
        <v>35</v>
      </c>
      <c r="W140" s="196" t="s">
        <v>36</v>
      </c>
      <c r="X140" s="197"/>
      <c r="Y140" s="198"/>
      <c r="Z140" s="219">
        <f>Z25</f>
        <v>0</v>
      </c>
      <c r="AA140" s="220">
        <f>AA25</f>
        <v>0</v>
      </c>
      <c r="AB140" s="292">
        <f>AB25</f>
        <v>0</v>
      </c>
      <c r="AC140" s="1170">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6"/>
        <v>24536</v>
      </c>
      <c r="Q141" s="220">
        <f t="shared" si="6"/>
        <v>24536</v>
      </c>
      <c r="R141" s="220">
        <f t="shared" si="6"/>
        <v>0</v>
      </c>
      <c r="S141" s="221">
        <f t="shared" si="6"/>
        <v>8321</v>
      </c>
      <c r="T141" s="270">
        <f t="shared" si="6"/>
        <v>4400</v>
      </c>
      <c r="U141" s="202"/>
      <c r="V141" s="195" t="s">
        <v>38</v>
      </c>
      <c r="W141" s="196" t="s">
        <v>149</v>
      </c>
      <c r="X141" s="197"/>
      <c r="Y141" s="198" t="s">
        <v>156</v>
      </c>
      <c r="Z141" s="219">
        <f t="shared" ref="Z141:AB143" si="9">IF(ISERROR(Z$28*(Q141/(Q$136+Q$137+Q$138+Q$139+Q$141+Q$142+Q$143))),0,ROUND(Z$28*(Q141/(Q$136+Q$137+Q$138+Q$139+Q$141+Q$142+Q$143)),0))</f>
        <v>72</v>
      </c>
      <c r="AA141" s="220">
        <f t="shared" si="9"/>
        <v>0</v>
      </c>
      <c r="AB141" s="292">
        <f t="shared" si="9"/>
        <v>0</v>
      </c>
      <c r="AC141" s="1170">
        <f>IF(ISERROR((AC$28)*(T141/(T$136+T$137+T$138+T$139+T$141+T$142+T$143))),0,ROUND((AC$28)*(T141/(T$136+T$137+T$138+T$139+T$141+T$142+T$143)),0))</f>
        <v>0</v>
      </c>
      <c r="AD141" s="371"/>
      <c r="AE141" s="194"/>
      <c r="AF141" s="195" t="s">
        <v>38</v>
      </c>
      <c r="AG141" s="196" t="s">
        <v>149</v>
      </c>
      <c r="AH141" s="197"/>
      <c r="AI141" s="219">
        <f t="shared" si="2"/>
        <v>24464</v>
      </c>
      <c r="AJ141" s="220">
        <f t="shared" si="4"/>
        <v>0</v>
      </c>
      <c r="AK141" s="366">
        <f t="shared" si="5"/>
        <v>8321</v>
      </c>
    </row>
    <row r="142" spans="1:37" ht="14.45" customHeight="1" x14ac:dyDescent="0.15">
      <c r="A142" s="1230">
        <v>0</v>
      </c>
      <c r="B142" s="574">
        <v>0</v>
      </c>
      <c r="C142" s="574">
        <v>0</v>
      </c>
      <c r="D142" s="574">
        <v>0</v>
      </c>
      <c r="E142" s="1237">
        <v>0</v>
      </c>
      <c r="K142" s="194"/>
      <c r="L142" s="195" t="s">
        <v>41</v>
      </c>
      <c r="M142" s="196" t="s">
        <v>42</v>
      </c>
      <c r="N142" s="197"/>
      <c r="O142" s="198"/>
      <c r="P142" s="219">
        <f t="shared" si="6"/>
        <v>0</v>
      </c>
      <c r="Q142" s="220">
        <f t="shared" si="6"/>
        <v>0</v>
      </c>
      <c r="R142" s="220">
        <f t="shared" si="6"/>
        <v>0</v>
      </c>
      <c r="S142" s="221">
        <f t="shared" si="6"/>
        <v>0</v>
      </c>
      <c r="T142" s="270">
        <f t="shared" si="6"/>
        <v>0</v>
      </c>
      <c r="U142" s="202"/>
      <c r="V142" s="195" t="s">
        <v>41</v>
      </c>
      <c r="W142" s="196" t="s">
        <v>42</v>
      </c>
      <c r="X142" s="197"/>
      <c r="Y142" s="198" t="s">
        <v>156</v>
      </c>
      <c r="Z142" s="219">
        <f t="shared" si="9"/>
        <v>0</v>
      </c>
      <c r="AA142" s="220">
        <f t="shared" si="9"/>
        <v>0</v>
      </c>
      <c r="AB142" s="292">
        <f t="shared" si="9"/>
        <v>0</v>
      </c>
      <c r="AC142" s="1170">
        <f>IF(ISERROR((AC$28)*(T142/(T$136+T$137+T$138+T$139+T$141+T$142+T$143))),0,ROUND((AC$28)*(T142/(T$136+T$137+T$138+T$139+T$141+T$142+T$143)),0))</f>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ref="P143:T152" si="10">P28+P82</f>
        <v>4759</v>
      </c>
      <c r="Q143" s="220">
        <f t="shared" si="10"/>
        <v>4759</v>
      </c>
      <c r="R143" s="220">
        <f t="shared" si="10"/>
        <v>0</v>
      </c>
      <c r="S143" s="221">
        <f t="shared" si="10"/>
        <v>4672</v>
      </c>
      <c r="T143" s="270">
        <f t="shared" si="10"/>
        <v>0</v>
      </c>
      <c r="U143" s="202"/>
      <c r="V143" s="216"/>
      <c r="W143" s="196" t="s">
        <v>13</v>
      </c>
      <c r="X143" s="197"/>
      <c r="Y143" s="198" t="s">
        <v>156</v>
      </c>
      <c r="Z143" s="219">
        <f t="shared" si="9"/>
        <v>14</v>
      </c>
      <c r="AA143" s="220">
        <f t="shared" si="9"/>
        <v>0</v>
      </c>
      <c r="AB143" s="292">
        <f t="shared" si="9"/>
        <v>0</v>
      </c>
      <c r="AC143" s="1170">
        <f>IF(ISERROR((AC$28)*(T143/(T$136+T$137+T$138+T$139+T$141+T$142+T$143))),0,ROUND((AC$28)*(T143/(T$136+T$137+T$138+T$139+T$141+T$142+T$143)),0))</f>
        <v>0</v>
      </c>
      <c r="AD143" s="371"/>
      <c r="AE143" s="194" t="s">
        <v>158</v>
      </c>
      <c r="AF143" s="216"/>
      <c r="AG143" s="196" t="s">
        <v>13</v>
      </c>
      <c r="AH143" s="197"/>
      <c r="AI143" s="219">
        <f t="shared" si="2"/>
        <v>4745</v>
      </c>
      <c r="AJ143" s="220">
        <f t="shared" si="4"/>
        <v>0</v>
      </c>
      <c r="AK143" s="366">
        <f t="shared" si="5"/>
        <v>4672</v>
      </c>
    </row>
    <row r="144" spans="1:37" ht="14.45" customHeight="1" x14ac:dyDescent="0.15">
      <c r="A144" s="1230">
        <v>0</v>
      </c>
      <c r="B144" s="574">
        <v>0</v>
      </c>
      <c r="C144" s="574">
        <v>0</v>
      </c>
      <c r="D144" s="574">
        <v>0</v>
      </c>
      <c r="E144" s="1237">
        <v>0</v>
      </c>
      <c r="K144" s="194" t="s">
        <v>4</v>
      </c>
      <c r="L144" s="173" t="s">
        <v>45</v>
      </c>
      <c r="M144" s="197"/>
      <c r="N144" s="197"/>
      <c r="O144" s="198"/>
      <c r="P144" s="219">
        <f t="shared" si="10"/>
        <v>0</v>
      </c>
      <c r="Q144" s="220">
        <f t="shared" si="10"/>
        <v>0</v>
      </c>
      <c r="R144" s="220">
        <f t="shared" si="10"/>
        <v>0</v>
      </c>
      <c r="S144" s="221">
        <f t="shared" si="10"/>
        <v>0</v>
      </c>
      <c r="T144" s="270">
        <f t="shared" si="10"/>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1170">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10"/>
        <v>0</v>
      </c>
      <c r="Q145" s="220">
        <f t="shared" si="10"/>
        <v>0</v>
      </c>
      <c r="R145" s="220">
        <f t="shared" si="10"/>
        <v>0</v>
      </c>
      <c r="S145" s="221">
        <f t="shared" si="10"/>
        <v>0</v>
      </c>
      <c r="T145" s="270">
        <f t="shared" si="10"/>
        <v>0</v>
      </c>
      <c r="U145" s="202"/>
      <c r="V145" s="195"/>
      <c r="W145" s="196" t="s">
        <v>100</v>
      </c>
      <c r="X145" s="197"/>
      <c r="Y145" s="198" t="s">
        <v>156</v>
      </c>
      <c r="Z145" s="219">
        <f t="shared" ref="Z145:AC147" si="11">IF(ISERROR(Z$144*(Q145/Q$144)),0,ROUND(Z$144*(Q145/Q$144),0))</f>
        <v>0</v>
      </c>
      <c r="AA145" s="220">
        <f t="shared" si="11"/>
        <v>0</v>
      </c>
      <c r="AB145" s="292">
        <f t="shared" si="11"/>
        <v>0</v>
      </c>
      <c r="AC145" s="1170">
        <f t="shared" si="11"/>
        <v>0</v>
      </c>
      <c r="AD145" s="371"/>
      <c r="AE145" s="194" t="s">
        <v>160</v>
      </c>
      <c r="AF145" s="195"/>
      <c r="AG145" s="196" t="s">
        <v>100</v>
      </c>
      <c r="AH145" s="197"/>
      <c r="AI145" s="219">
        <f t="shared" si="2"/>
        <v>0</v>
      </c>
      <c r="AJ145" s="220">
        <f t="shared" ref="AJ145:AJ153" si="12">IF($P145-$Z145=0,0,ROUND((R145-AA145)*$AI145/($P145-$Z145),0))</f>
        <v>0</v>
      </c>
      <c r="AK145" s="366">
        <f t="shared" ref="AK145:AK153" si="13">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10"/>
        <v>0</v>
      </c>
      <c r="Q146" s="220">
        <f t="shared" si="10"/>
        <v>0</v>
      </c>
      <c r="R146" s="220">
        <f t="shared" si="10"/>
        <v>0</v>
      </c>
      <c r="S146" s="221">
        <f t="shared" si="10"/>
        <v>0</v>
      </c>
      <c r="T146" s="270">
        <f t="shared" si="10"/>
        <v>0</v>
      </c>
      <c r="U146" s="202"/>
      <c r="V146" s="195"/>
      <c r="W146" s="196" t="s">
        <v>101</v>
      </c>
      <c r="X146" s="197"/>
      <c r="Y146" s="198" t="s">
        <v>156</v>
      </c>
      <c r="Z146" s="219">
        <f t="shared" si="11"/>
        <v>0</v>
      </c>
      <c r="AA146" s="220">
        <f t="shared" si="11"/>
        <v>0</v>
      </c>
      <c r="AB146" s="292">
        <f t="shared" si="11"/>
        <v>0</v>
      </c>
      <c r="AC146" s="1170">
        <f t="shared" si="11"/>
        <v>0</v>
      </c>
      <c r="AD146" s="371"/>
      <c r="AE146" s="194" t="s">
        <v>41</v>
      </c>
      <c r="AF146" s="195"/>
      <c r="AG146" s="196" t="s">
        <v>101</v>
      </c>
      <c r="AH146" s="197"/>
      <c r="AI146" s="219">
        <f t="shared" si="2"/>
        <v>0</v>
      </c>
      <c r="AJ146" s="220">
        <f t="shared" si="12"/>
        <v>0</v>
      </c>
      <c r="AK146" s="366">
        <f t="shared" si="13"/>
        <v>0</v>
      </c>
    </row>
    <row r="147" spans="1:37" ht="14.45" customHeight="1" x14ac:dyDescent="0.15">
      <c r="A147" s="1230">
        <v>0</v>
      </c>
      <c r="B147" s="574">
        <v>0</v>
      </c>
      <c r="C147" s="574">
        <v>0</v>
      </c>
      <c r="D147" s="574">
        <v>0</v>
      </c>
      <c r="E147" s="1237">
        <v>0</v>
      </c>
      <c r="K147" s="194" t="s">
        <v>161</v>
      </c>
      <c r="L147" s="195"/>
      <c r="M147" s="196" t="s">
        <v>13</v>
      </c>
      <c r="N147" s="197"/>
      <c r="O147" s="198"/>
      <c r="P147" s="219">
        <f t="shared" si="10"/>
        <v>0</v>
      </c>
      <c r="Q147" s="220">
        <f t="shared" si="10"/>
        <v>0</v>
      </c>
      <c r="R147" s="220">
        <f t="shared" si="10"/>
        <v>0</v>
      </c>
      <c r="S147" s="221">
        <f t="shared" si="10"/>
        <v>0</v>
      </c>
      <c r="T147" s="270">
        <f t="shared" si="10"/>
        <v>0</v>
      </c>
      <c r="U147" s="202"/>
      <c r="V147" s="195"/>
      <c r="W147" s="196" t="s">
        <v>13</v>
      </c>
      <c r="X147" s="197"/>
      <c r="Y147" s="198" t="s">
        <v>156</v>
      </c>
      <c r="Z147" s="219">
        <f t="shared" si="11"/>
        <v>0</v>
      </c>
      <c r="AA147" s="220">
        <f t="shared" si="11"/>
        <v>0</v>
      </c>
      <c r="AB147" s="292">
        <f t="shared" si="11"/>
        <v>0</v>
      </c>
      <c r="AC147" s="1170">
        <f t="shared" si="11"/>
        <v>0</v>
      </c>
      <c r="AD147" s="371"/>
      <c r="AE147" s="194" t="s">
        <v>162</v>
      </c>
      <c r="AF147" s="195"/>
      <c r="AG147" s="196" t="s">
        <v>13</v>
      </c>
      <c r="AH147" s="197"/>
      <c r="AI147" s="219">
        <f t="shared" si="2"/>
        <v>0</v>
      </c>
      <c r="AJ147" s="220">
        <f t="shared" si="12"/>
        <v>0</v>
      </c>
      <c r="AK147" s="366">
        <f t="shared" si="13"/>
        <v>0</v>
      </c>
    </row>
    <row r="148" spans="1:37" ht="14.45" customHeight="1" x14ac:dyDescent="0.15">
      <c r="A148" s="1230">
        <v>0</v>
      </c>
      <c r="B148" s="574">
        <v>0</v>
      </c>
      <c r="C148" s="574">
        <v>0</v>
      </c>
      <c r="D148" s="574">
        <v>0</v>
      </c>
      <c r="E148" s="1237">
        <v>0</v>
      </c>
      <c r="K148" s="194" t="s">
        <v>83</v>
      </c>
      <c r="L148" s="173"/>
      <c r="M148" s="196" t="s">
        <v>47</v>
      </c>
      <c r="N148" s="197"/>
      <c r="O148" s="198"/>
      <c r="P148" s="219">
        <f t="shared" si="10"/>
        <v>0</v>
      </c>
      <c r="Q148" s="220">
        <f t="shared" si="10"/>
        <v>0</v>
      </c>
      <c r="R148" s="220">
        <f t="shared" si="10"/>
        <v>0</v>
      </c>
      <c r="S148" s="221">
        <f t="shared" si="10"/>
        <v>0</v>
      </c>
      <c r="T148" s="270">
        <f t="shared" si="10"/>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1170">
        <f>IF(ISERROR((AC$33)*(T148/(T148+T149))),0,ROUND((AC$33)*(T148/(T148+T149)),0))</f>
        <v>0</v>
      </c>
      <c r="AD148" s="371"/>
      <c r="AE148" s="194" t="s">
        <v>163</v>
      </c>
      <c r="AF148" s="173"/>
      <c r="AG148" s="196" t="s">
        <v>47</v>
      </c>
      <c r="AH148" s="197"/>
      <c r="AI148" s="219">
        <f t="shared" si="2"/>
        <v>0</v>
      </c>
      <c r="AJ148" s="220">
        <f t="shared" si="12"/>
        <v>0</v>
      </c>
      <c r="AK148" s="366">
        <f t="shared" si="13"/>
        <v>0</v>
      </c>
    </row>
    <row r="149" spans="1:37" ht="14.45" customHeight="1" x14ac:dyDescent="0.15">
      <c r="A149" s="1230">
        <v>0</v>
      </c>
      <c r="B149" s="574">
        <v>0</v>
      </c>
      <c r="C149" s="574">
        <v>0</v>
      </c>
      <c r="D149" s="574">
        <v>0</v>
      </c>
      <c r="E149" s="1237">
        <v>0</v>
      </c>
      <c r="K149" s="194" t="s">
        <v>131</v>
      </c>
      <c r="L149" s="195"/>
      <c r="M149" s="196" t="s">
        <v>50</v>
      </c>
      <c r="N149" s="197"/>
      <c r="O149" s="198"/>
      <c r="P149" s="219">
        <f t="shared" si="10"/>
        <v>60114</v>
      </c>
      <c r="Q149" s="220">
        <f t="shared" si="10"/>
        <v>60114</v>
      </c>
      <c r="R149" s="220">
        <f t="shared" si="10"/>
        <v>0</v>
      </c>
      <c r="S149" s="221">
        <f t="shared" si="10"/>
        <v>22200</v>
      </c>
      <c r="T149" s="270">
        <f t="shared" si="10"/>
        <v>0</v>
      </c>
      <c r="U149" s="202"/>
      <c r="V149" s="195"/>
      <c r="W149" s="196" t="s">
        <v>50</v>
      </c>
      <c r="X149" s="197"/>
      <c r="Y149" s="198" t="s">
        <v>156</v>
      </c>
      <c r="Z149" s="219">
        <f>Z33-Z148</f>
        <v>0</v>
      </c>
      <c r="AA149" s="220">
        <f>AA33-AA148</f>
        <v>0</v>
      </c>
      <c r="AB149" s="292">
        <f>AB33-AB148</f>
        <v>0</v>
      </c>
      <c r="AC149" s="1170">
        <f>AC33-AC148</f>
        <v>0</v>
      </c>
      <c r="AD149" s="371"/>
      <c r="AE149" s="194" t="s">
        <v>164</v>
      </c>
      <c r="AF149" s="195"/>
      <c r="AG149" s="196" t="s">
        <v>50</v>
      </c>
      <c r="AH149" s="197"/>
      <c r="AI149" s="219">
        <f t="shared" si="2"/>
        <v>60114</v>
      </c>
      <c r="AJ149" s="220">
        <f t="shared" si="12"/>
        <v>0</v>
      </c>
      <c r="AK149" s="366">
        <f t="shared" si="13"/>
        <v>22200</v>
      </c>
    </row>
    <row r="150" spans="1:37" ht="14.45" customHeight="1" x14ac:dyDescent="0.15">
      <c r="A150" s="1230">
        <v>0</v>
      </c>
      <c r="B150" s="574">
        <v>0</v>
      </c>
      <c r="C150" s="574">
        <v>0</v>
      </c>
      <c r="D150" s="574">
        <v>0</v>
      </c>
      <c r="E150" s="1237">
        <v>0</v>
      </c>
      <c r="K150" s="194" t="s">
        <v>129</v>
      </c>
      <c r="L150" s="195"/>
      <c r="M150" s="196" t="s">
        <v>52</v>
      </c>
      <c r="N150" s="197"/>
      <c r="O150" s="198"/>
      <c r="P150" s="219">
        <f t="shared" si="10"/>
        <v>0</v>
      </c>
      <c r="Q150" s="220">
        <f t="shared" si="10"/>
        <v>0</v>
      </c>
      <c r="R150" s="220">
        <f t="shared" si="10"/>
        <v>0</v>
      </c>
      <c r="S150" s="221">
        <f t="shared" si="10"/>
        <v>0</v>
      </c>
      <c r="T150" s="270">
        <f t="shared" si="10"/>
        <v>0</v>
      </c>
      <c r="U150" s="202"/>
      <c r="V150" s="195"/>
      <c r="W150" s="196" t="s">
        <v>52</v>
      </c>
      <c r="X150" s="197"/>
      <c r="Y150" s="198"/>
      <c r="Z150" s="219">
        <f>Z35</f>
        <v>0</v>
      </c>
      <c r="AA150" s="220">
        <f>AA35</f>
        <v>0</v>
      </c>
      <c r="AB150" s="292">
        <f>AB35</f>
        <v>0</v>
      </c>
      <c r="AC150" s="1170">
        <f>AC35</f>
        <v>0</v>
      </c>
      <c r="AD150" s="371"/>
      <c r="AE150" s="194" t="s">
        <v>165</v>
      </c>
      <c r="AF150" s="195"/>
      <c r="AG150" s="196" t="s">
        <v>52</v>
      </c>
      <c r="AH150" s="197"/>
      <c r="AI150" s="219">
        <f t="shared" si="2"/>
        <v>0</v>
      </c>
      <c r="AJ150" s="220">
        <f t="shared" si="12"/>
        <v>0</v>
      </c>
      <c r="AK150" s="366">
        <f t="shared" si="13"/>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10"/>
        <v>0</v>
      </c>
      <c r="Q151" s="220">
        <f t="shared" si="10"/>
        <v>0</v>
      </c>
      <c r="R151" s="220">
        <f t="shared" si="10"/>
        <v>0</v>
      </c>
      <c r="S151" s="221">
        <f t="shared" si="10"/>
        <v>0</v>
      </c>
      <c r="T151" s="270">
        <f t="shared" si="10"/>
        <v>0</v>
      </c>
      <c r="U151" s="202"/>
      <c r="V151" s="195" t="s">
        <v>54</v>
      </c>
      <c r="W151" s="196" t="s">
        <v>32</v>
      </c>
      <c r="X151" s="197"/>
      <c r="Y151" s="198" t="s">
        <v>156</v>
      </c>
      <c r="Z151" s="219">
        <f t="shared" ref="Z151:AB152" si="14">IF(ISERROR(Z$47*(Q151/(Q$151+Q$152+Q$162))),0,ROUND(Z$47*(Q151/(Q$151+Q$152+Q$162)),0))</f>
        <v>0</v>
      </c>
      <c r="AA151" s="220">
        <f t="shared" si="14"/>
        <v>0</v>
      </c>
      <c r="AB151" s="292">
        <f t="shared" si="14"/>
        <v>0</v>
      </c>
      <c r="AC151" s="1170">
        <f>IF(ISERROR((AC$47)*(T151/(T$151+T$152+T$162))),0,ROUND((AC$47)*(T151/(T$151+T$152+T$162)),0))</f>
        <v>0</v>
      </c>
      <c r="AD151" s="371"/>
      <c r="AE151" s="194" t="s">
        <v>166</v>
      </c>
      <c r="AF151" s="195" t="s">
        <v>54</v>
      </c>
      <c r="AG151" s="196" t="s">
        <v>32</v>
      </c>
      <c r="AH151" s="197"/>
      <c r="AI151" s="219">
        <f t="shared" si="2"/>
        <v>0</v>
      </c>
      <c r="AJ151" s="220">
        <f t="shared" si="12"/>
        <v>0</v>
      </c>
      <c r="AK151" s="366">
        <f t="shared" si="13"/>
        <v>0</v>
      </c>
    </row>
    <row r="152" spans="1:37" ht="14.45" customHeight="1" x14ac:dyDescent="0.15">
      <c r="A152" s="1230">
        <v>0</v>
      </c>
      <c r="B152" s="574">
        <v>0</v>
      </c>
      <c r="C152" s="574">
        <v>0</v>
      </c>
      <c r="D152" s="574">
        <v>0</v>
      </c>
      <c r="E152" s="1237">
        <v>0</v>
      </c>
      <c r="K152" s="194" t="s">
        <v>24</v>
      </c>
      <c r="L152" s="195"/>
      <c r="M152" s="196" t="s">
        <v>42</v>
      </c>
      <c r="N152" s="197"/>
      <c r="O152" s="198"/>
      <c r="P152" s="219">
        <f t="shared" si="10"/>
        <v>0</v>
      </c>
      <c r="Q152" s="220">
        <f t="shared" si="10"/>
        <v>0</v>
      </c>
      <c r="R152" s="220">
        <f t="shared" si="10"/>
        <v>0</v>
      </c>
      <c r="S152" s="221">
        <f t="shared" si="10"/>
        <v>0</v>
      </c>
      <c r="T152" s="270">
        <f t="shared" si="10"/>
        <v>0</v>
      </c>
      <c r="U152" s="202"/>
      <c r="V152" s="195"/>
      <c r="W152" s="196" t="s">
        <v>42</v>
      </c>
      <c r="X152" s="197"/>
      <c r="Y152" s="198" t="s">
        <v>156</v>
      </c>
      <c r="Z152" s="219">
        <f t="shared" si="14"/>
        <v>0</v>
      </c>
      <c r="AA152" s="220">
        <f t="shared" si="14"/>
        <v>0</v>
      </c>
      <c r="AB152" s="292">
        <f t="shared" si="14"/>
        <v>0</v>
      </c>
      <c r="AC152" s="1170">
        <f>IF(ISERROR((AC$47)*(T152/(T$151+T$152+T$162))),0,ROUND((AC$47)*(T152/(T$151+T$152+T$162)),0))</f>
        <v>0</v>
      </c>
      <c r="AD152" s="371"/>
      <c r="AE152" s="194" t="s">
        <v>167</v>
      </c>
      <c r="AF152" s="195"/>
      <c r="AG152" s="196" t="s">
        <v>42</v>
      </c>
      <c r="AH152" s="197"/>
      <c r="AI152" s="219">
        <f t="shared" si="2"/>
        <v>0</v>
      </c>
      <c r="AJ152" s="220">
        <f t="shared" si="12"/>
        <v>0</v>
      </c>
      <c r="AK152" s="366">
        <f t="shared" si="13"/>
        <v>0</v>
      </c>
    </row>
    <row r="153" spans="1:37" ht="14.45" customHeight="1" x14ac:dyDescent="0.15">
      <c r="A153" s="1230">
        <v>0</v>
      </c>
      <c r="B153" s="574">
        <v>0</v>
      </c>
      <c r="C153" s="574">
        <v>0</v>
      </c>
      <c r="D153" s="574">
        <v>0</v>
      </c>
      <c r="E153" s="1237">
        <v>0</v>
      </c>
      <c r="K153" s="194" t="s">
        <v>72</v>
      </c>
      <c r="L153" s="195"/>
      <c r="M153" s="196" t="s">
        <v>57</v>
      </c>
      <c r="N153" s="197"/>
      <c r="O153" s="198"/>
      <c r="P153" s="219">
        <f t="shared" ref="P153:T162" si="15">P38+P92</f>
        <v>0</v>
      </c>
      <c r="Q153" s="220">
        <f t="shared" si="15"/>
        <v>0</v>
      </c>
      <c r="R153" s="220">
        <f t="shared" si="15"/>
        <v>0</v>
      </c>
      <c r="S153" s="221">
        <f t="shared" si="15"/>
        <v>0</v>
      </c>
      <c r="T153" s="270">
        <f t="shared" si="15"/>
        <v>0</v>
      </c>
      <c r="U153" s="202"/>
      <c r="V153" s="195"/>
      <c r="W153" s="196" t="s">
        <v>57</v>
      </c>
      <c r="X153" s="197"/>
      <c r="Y153" s="198"/>
      <c r="Z153" s="219">
        <f t="shared" ref="Z153:AC161" si="16">Z38</f>
        <v>0</v>
      </c>
      <c r="AA153" s="220">
        <f t="shared" si="16"/>
        <v>0</v>
      </c>
      <c r="AB153" s="292">
        <f t="shared" si="16"/>
        <v>0</v>
      </c>
      <c r="AC153" s="1170">
        <f t="shared" si="16"/>
        <v>0</v>
      </c>
      <c r="AD153" s="371"/>
      <c r="AE153" s="194" t="s">
        <v>168</v>
      </c>
      <c r="AF153" s="195"/>
      <c r="AG153" s="196" t="s">
        <v>57</v>
      </c>
      <c r="AH153" s="197"/>
      <c r="AI153" s="219">
        <f t="shared" si="2"/>
        <v>0</v>
      </c>
      <c r="AJ153" s="220">
        <f t="shared" si="12"/>
        <v>0</v>
      </c>
      <c r="AK153" s="366">
        <f t="shared" si="13"/>
        <v>0</v>
      </c>
    </row>
    <row r="154" spans="1:37" ht="14.45" customHeight="1" x14ac:dyDescent="0.15">
      <c r="A154" s="1230">
        <v>0</v>
      </c>
      <c r="B154" s="574">
        <v>0</v>
      </c>
      <c r="C154" s="574">
        <v>0</v>
      </c>
      <c r="D154" s="574">
        <v>0</v>
      </c>
      <c r="E154" s="1237">
        <v>0</v>
      </c>
      <c r="K154" s="194"/>
      <c r="L154" s="195"/>
      <c r="M154" s="173" t="s">
        <v>60</v>
      </c>
      <c r="N154" s="197"/>
      <c r="O154" s="198"/>
      <c r="P154" s="219">
        <f t="shared" si="15"/>
        <v>93758</v>
      </c>
      <c r="Q154" s="220">
        <f t="shared" si="15"/>
        <v>93758</v>
      </c>
      <c r="R154" s="220">
        <f t="shared" si="15"/>
        <v>0</v>
      </c>
      <c r="S154" s="221">
        <f t="shared" si="15"/>
        <v>39000</v>
      </c>
      <c r="T154" s="270">
        <f t="shared" si="15"/>
        <v>48100</v>
      </c>
      <c r="U154" s="202"/>
      <c r="V154" s="195"/>
      <c r="W154" s="173" t="s">
        <v>60</v>
      </c>
      <c r="X154" s="197"/>
      <c r="Y154" s="198"/>
      <c r="Z154" s="219">
        <f t="shared" si="16"/>
        <v>0</v>
      </c>
      <c r="AA154" s="220">
        <f t="shared" si="16"/>
        <v>0</v>
      </c>
      <c r="AB154" s="292">
        <f t="shared" si="16"/>
        <v>0</v>
      </c>
      <c r="AC154" s="1170">
        <f t="shared" si="16"/>
        <v>0</v>
      </c>
      <c r="AD154" s="371"/>
      <c r="AE154" s="194" t="s">
        <v>169</v>
      </c>
      <c r="AF154" s="195"/>
      <c r="AG154" s="173" t="s">
        <v>60</v>
      </c>
      <c r="AH154" s="197"/>
      <c r="AI154" s="219">
        <f t="shared" si="2"/>
        <v>93758</v>
      </c>
      <c r="AJ154" s="220">
        <f>SUM(AJ155:AJ159)</f>
        <v>0</v>
      </c>
      <c r="AK154" s="366">
        <f>SUM(AK155:AK159)</f>
        <v>39000</v>
      </c>
    </row>
    <row r="155" spans="1:37" ht="14.45" customHeight="1" x14ac:dyDescent="0.15">
      <c r="A155" s="1230">
        <v>0</v>
      </c>
      <c r="B155" s="574">
        <v>0</v>
      </c>
      <c r="C155" s="574">
        <v>0</v>
      </c>
      <c r="D155" s="574">
        <v>0</v>
      </c>
      <c r="E155" s="1237">
        <v>0</v>
      </c>
      <c r="K155" s="194"/>
      <c r="L155" s="195" t="s">
        <v>59</v>
      </c>
      <c r="M155" s="195"/>
      <c r="N155" s="196" t="s">
        <v>62</v>
      </c>
      <c r="O155" s="198"/>
      <c r="P155" s="219">
        <f t="shared" si="15"/>
        <v>88995</v>
      </c>
      <c r="Q155" s="220">
        <f t="shared" si="15"/>
        <v>88995</v>
      </c>
      <c r="R155" s="220">
        <f t="shared" si="15"/>
        <v>0</v>
      </c>
      <c r="S155" s="221">
        <f t="shared" si="15"/>
        <v>39000</v>
      </c>
      <c r="T155" s="270">
        <f t="shared" si="15"/>
        <v>48100</v>
      </c>
      <c r="U155" s="202"/>
      <c r="V155" s="195" t="s">
        <v>59</v>
      </c>
      <c r="W155" s="195"/>
      <c r="X155" s="196" t="s">
        <v>62</v>
      </c>
      <c r="Y155" s="198"/>
      <c r="Z155" s="219">
        <f t="shared" si="16"/>
        <v>0</v>
      </c>
      <c r="AA155" s="220">
        <f t="shared" si="16"/>
        <v>0</v>
      </c>
      <c r="AB155" s="292">
        <f t="shared" si="16"/>
        <v>0</v>
      </c>
      <c r="AC155" s="1170">
        <f t="shared" si="16"/>
        <v>0</v>
      </c>
      <c r="AD155" s="371"/>
      <c r="AE155" s="194" t="s">
        <v>170</v>
      </c>
      <c r="AF155" s="195" t="s">
        <v>59</v>
      </c>
      <c r="AG155" s="195"/>
      <c r="AH155" s="196" t="s">
        <v>62</v>
      </c>
      <c r="AI155" s="219">
        <f t="shared" si="2"/>
        <v>88995</v>
      </c>
      <c r="AJ155" s="220">
        <f t="shared" ref="AJ155:AJ162" si="17">IF($P155-$Z155=0,0,ROUND((R155-AA155)*$AI155/($P155-$Z155),0))</f>
        <v>0</v>
      </c>
      <c r="AK155" s="366">
        <f t="shared" ref="AK155:AK162" si="18">IF(P155-Z155=0,0,ROUND((S155-AB155)*AI155/(P155-Z155),0))</f>
        <v>39000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6"/>
        <v>0</v>
      </c>
      <c r="AA156" s="220">
        <f t="shared" si="16"/>
        <v>0</v>
      </c>
      <c r="AB156" s="292">
        <f t="shared" si="16"/>
        <v>0</v>
      </c>
      <c r="AC156" s="1170">
        <f t="shared" si="16"/>
        <v>0</v>
      </c>
      <c r="AD156" s="371"/>
      <c r="AE156" s="194" t="s">
        <v>35</v>
      </c>
      <c r="AF156" s="195"/>
      <c r="AG156" s="195"/>
      <c r="AH156" s="196" t="s">
        <v>64</v>
      </c>
      <c r="AI156" s="219">
        <f t="shared" si="2"/>
        <v>0</v>
      </c>
      <c r="AJ156" s="220">
        <f t="shared" si="17"/>
        <v>0</v>
      </c>
      <c r="AK156" s="366">
        <f t="shared" si="18"/>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6"/>
        <v>0</v>
      </c>
      <c r="AA157" s="220">
        <f t="shared" si="16"/>
        <v>0</v>
      </c>
      <c r="AB157" s="292">
        <f t="shared" si="16"/>
        <v>0</v>
      </c>
      <c r="AC157" s="1170">
        <f t="shared" si="16"/>
        <v>0</v>
      </c>
      <c r="AD157" s="371"/>
      <c r="AE157" s="194" t="s">
        <v>171</v>
      </c>
      <c r="AF157" s="195"/>
      <c r="AG157" s="195"/>
      <c r="AH157" s="196" t="s">
        <v>66</v>
      </c>
      <c r="AI157" s="219">
        <f t="shared" si="2"/>
        <v>0</v>
      </c>
      <c r="AJ157" s="220">
        <f t="shared" si="17"/>
        <v>0</v>
      </c>
      <c r="AK157" s="366">
        <f t="shared" si="18"/>
        <v>0</v>
      </c>
    </row>
    <row r="158" spans="1:37" ht="14.45" customHeight="1" x14ac:dyDescent="0.15">
      <c r="A158" s="1230">
        <v>0</v>
      </c>
      <c r="B158" s="574">
        <v>0</v>
      </c>
      <c r="C158" s="574">
        <v>0</v>
      </c>
      <c r="D158" s="574">
        <v>0</v>
      </c>
      <c r="E158" s="1237">
        <v>0</v>
      </c>
      <c r="K158" s="194"/>
      <c r="L158" s="195"/>
      <c r="M158" s="195"/>
      <c r="N158" s="196" t="s">
        <v>150</v>
      </c>
      <c r="O158" s="198"/>
      <c r="P158" s="219">
        <f t="shared" si="15"/>
        <v>4763</v>
      </c>
      <c r="Q158" s="220">
        <f t="shared" si="15"/>
        <v>4763</v>
      </c>
      <c r="R158" s="220">
        <f t="shared" si="15"/>
        <v>0</v>
      </c>
      <c r="S158" s="221">
        <f t="shared" si="15"/>
        <v>0</v>
      </c>
      <c r="T158" s="270">
        <f t="shared" si="15"/>
        <v>0</v>
      </c>
      <c r="U158" s="202"/>
      <c r="V158" s="195"/>
      <c r="W158" s="195"/>
      <c r="X158" s="196" t="s">
        <v>150</v>
      </c>
      <c r="Y158" s="505"/>
      <c r="Z158" s="219">
        <f t="shared" si="16"/>
        <v>0</v>
      </c>
      <c r="AA158" s="220">
        <f t="shared" si="16"/>
        <v>0</v>
      </c>
      <c r="AB158" s="292">
        <f t="shared" si="16"/>
        <v>0</v>
      </c>
      <c r="AC158" s="1170">
        <f t="shared" si="16"/>
        <v>0</v>
      </c>
      <c r="AD158" s="371"/>
      <c r="AE158" s="194"/>
      <c r="AF158" s="195"/>
      <c r="AG158" s="195"/>
      <c r="AH158" s="196" t="s">
        <v>150</v>
      </c>
      <c r="AI158" s="219">
        <f t="shared" si="2"/>
        <v>4763</v>
      </c>
      <c r="AJ158" s="220">
        <f t="shared" si="17"/>
        <v>0</v>
      </c>
      <c r="AK158" s="366">
        <f t="shared" si="18"/>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6"/>
        <v>0</v>
      </c>
      <c r="AA159" s="220">
        <f t="shared" si="16"/>
        <v>0</v>
      </c>
      <c r="AB159" s="292">
        <f t="shared" si="16"/>
        <v>0</v>
      </c>
      <c r="AC159" s="1170">
        <f t="shared" si="16"/>
        <v>0</v>
      </c>
      <c r="AD159" s="371"/>
      <c r="AE159" s="194"/>
      <c r="AF159" s="195" t="s">
        <v>41</v>
      </c>
      <c r="AG159" s="216"/>
      <c r="AH159" s="196" t="s">
        <v>13</v>
      </c>
      <c r="AI159" s="219">
        <f t="shared" si="2"/>
        <v>0</v>
      </c>
      <c r="AJ159" s="220">
        <f t="shared" si="17"/>
        <v>0</v>
      </c>
      <c r="AK159" s="366">
        <f t="shared" si="18"/>
        <v>0</v>
      </c>
    </row>
    <row r="160" spans="1:37" ht="14.45" customHeight="1" x14ac:dyDescent="0.15">
      <c r="A160" s="1230">
        <v>0</v>
      </c>
      <c r="B160" s="574">
        <v>0</v>
      </c>
      <c r="C160" s="574">
        <v>0</v>
      </c>
      <c r="D160" s="574">
        <v>0</v>
      </c>
      <c r="E160" s="1237">
        <v>0</v>
      </c>
      <c r="K160" s="194"/>
      <c r="L160" s="195"/>
      <c r="M160" s="196" t="s">
        <v>70</v>
      </c>
      <c r="N160" s="197"/>
      <c r="O160" s="198"/>
      <c r="P160" s="219">
        <f t="shared" si="15"/>
        <v>10200</v>
      </c>
      <c r="Q160" s="220">
        <f t="shared" si="15"/>
        <v>10200</v>
      </c>
      <c r="R160" s="220">
        <f t="shared" si="15"/>
        <v>0</v>
      </c>
      <c r="S160" s="221">
        <f t="shared" si="15"/>
        <v>0</v>
      </c>
      <c r="T160" s="270">
        <f t="shared" si="15"/>
        <v>0</v>
      </c>
      <c r="U160" s="202" t="s">
        <v>72</v>
      </c>
      <c r="V160" s="195"/>
      <c r="W160" s="196" t="s">
        <v>70</v>
      </c>
      <c r="X160" s="197"/>
      <c r="Y160" s="198"/>
      <c r="Z160" s="219">
        <f t="shared" si="16"/>
        <v>0</v>
      </c>
      <c r="AA160" s="220">
        <f t="shared" si="16"/>
        <v>0</v>
      </c>
      <c r="AB160" s="292">
        <f t="shared" si="16"/>
        <v>0</v>
      </c>
      <c r="AC160" s="1170">
        <f t="shared" si="16"/>
        <v>0</v>
      </c>
      <c r="AD160" s="371"/>
      <c r="AE160" s="194"/>
      <c r="AF160" s="195"/>
      <c r="AG160" s="196" t="s">
        <v>70</v>
      </c>
      <c r="AH160" s="197"/>
      <c r="AI160" s="219">
        <f t="shared" si="2"/>
        <v>10200</v>
      </c>
      <c r="AJ160" s="220">
        <f t="shared" si="17"/>
        <v>0</v>
      </c>
      <c r="AK160" s="366">
        <f t="shared" si="18"/>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6"/>
        <v>0</v>
      </c>
      <c r="AA161" s="220">
        <f t="shared" si="16"/>
        <v>0</v>
      </c>
      <c r="AB161" s="292">
        <f t="shared" si="16"/>
        <v>0</v>
      </c>
      <c r="AC161" s="1170">
        <f t="shared" si="16"/>
        <v>0</v>
      </c>
      <c r="AD161" s="371"/>
      <c r="AE161" s="194"/>
      <c r="AF161" s="195"/>
      <c r="AG161" s="196" t="s">
        <v>73</v>
      </c>
      <c r="AH161" s="197"/>
      <c r="AI161" s="219">
        <f t="shared" si="2"/>
        <v>0</v>
      </c>
      <c r="AJ161" s="220">
        <f t="shared" si="17"/>
        <v>0</v>
      </c>
      <c r="AK161" s="366">
        <f t="shared" si="18"/>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1170">
        <f>IF(ISERROR((AC$47)*(T162/(T$151+T$152+T$162))),0,ROUND((AC$47)*(T162/(T$151+T$152+T$162)),0))</f>
        <v>0</v>
      </c>
      <c r="AD162" s="371"/>
      <c r="AE162" s="194"/>
      <c r="AF162" s="216"/>
      <c r="AG162" s="196" t="s">
        <v>13</v>
      </c>
      <c r="AH162" s="197"/>
      <c r="AI162" s="219">
        <f t="shared" si="2"/>
        <v>0</v>
      </c>
      <c r="AJ162" s="220">
        <f t="shared" si="17"/>
        <v>0</v>
      </c>
      <c r="AK162" s="366">
        <f t="shared" si="18"/>
        <v>0</v>
      </c>
    </row>
    <row r="163" spans="1:37" ht="14.45" customHeight="1" x14ac:dyDescent="0.15">
      <c r="A163" s="1230">
        <v>0</v>
      </c>
      <c r="B163" s="574">
        <v>0</v>
      </c>
      <c r="C163" s="574">
        <v>0</v>
      </c>
      <c r="D163" s="574">
        <v>0</v>
      </c>
      <c r="E163" s="1237">
        <v>0</v>
      </c>
      <c r="K163" s="194" t="s">
        <v>4</v>
      </c>
      <c r="L163" s="173" t="s">
        <v>78</v>
      </c>
      <c r="M163" s="197"/>
      <c r="N163" s="197"/>
      <c r="O163" s="198"/>
      <c r="P163" s="219">
        <f t="shared" ref="P163:T172" si="19">P48+P102</f>
        <v>0</v>
      </c>
      <c r="Q163" s="220">
        <f t="shared" si="19"/>
        <v>0</v>
      </c>
      <c r="R163" s="220">
        <f t="shared" si="19"/>
        <v>0</v>
      </c>
      <c r="S163" s="221">
        <f t="shared" si="19"/>
        <v>0</v>
      </c>
      <c r="T163" s="270">
        <f t="shared" si="19"/>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1170">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9"/>
        <v>0</v>
      </c>
      <c r="Q164" s="220">
        <f t="shared" si="19"/>
        <v>0</v>
      </c>
      <c r="R164" s="220">
        <f t="shared" si="19"/>
        <v>0</v>
      </c>
      <c r="S164" s="221">
        <f t="shared" si="19"/>
        <v>0</v>
      </c>
      <c r="T164" s="270">
        <f t="shared" si="19"/>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1170">
        <f>IF(ISERROR(AC163*(T$164/T$163)),0,ROUND(AC163*(T$164/T$163),0))</f>
        <v>0</v>
      </c>
      <c r="AD164" s="371"/>
      <c r="AE164" s="194"/>
      <c r="AF164" s="195"/>
      <c r="AG164" s="196" t="s">
        <v>11</v>
      </c>
      <c r="AH164" s="197"/>
      <c r="AI164" s="219">
        <f t="shared" si="2"/>
        <v>0</v>
      </c>
      <c r="AJ164" s="220">
        <f t="shared" ref="AJ164:AJ169" si="20">IF($P164-$Z164=0,0,ROUND((R164-AA164)*$AI164/($P164-$Z164),0))</f>
        <v>0</v>
      </c>
      <c r="AK164" s="366">
        <f t="shared" ref="AK164:AK169" si="21">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9"/>
        <v>0</v>
      </c>
      <c r="Q165" s="220">
        <f t="shared" si="19"/>
        <v>0</v>
      </c>
      <c r="R165" s="220">
        <f t="shared" si="19"/>
        <v>0</v>
      </c>
      <c r="S165" s="221">
        <f t="shared" si="19"/>
        <v>0</v>
      </c>
      <c r="T165" s="270">
        <f t="shared" si="19"/>
        <v>0</v>
      </c>
      <c r="U165" s="202"/>
      <c r="V165" s="216"/>
      <c r="W165" s="196" t="s">
        <v>13</v>
      </c>
      <c r="X165" s="197"/>
      <c r="Y165" s="198" t="s">
        <v>156</v>
      </c>
      <c r="Z165" s="219">
        <f>Z163-Z164</f>
        <v>0</v>
      </c>
      <c r="AA165" s="220">
        <f>AA163-AA164</f>
        <v>0</v>
      </c>
      <c r="AB165" s="292">
        <f>AB163-AB164</f>
        <v>0</v>
      </c>
      <c r="AC165" s="1170">
        <f>AC163-AC164</f>
        <v>0</v>
      </c>
      <c r="AD165" s="371"/>
      <c r="AE165" s="194"/>
      <c r="AF165" s="216"/>
      <c r="AG165" s="196" t="s">
        <v>13</v>
      </c>
      <c r="AH165" s="197"/>
      <c r="AI165" s="219">
        <f t="shared" si="2"/>
        <v>0</v>
      </c>
      <c r="AJ165" s="220">
        <f t="shared" si="20"/>
        <v>0</v>
      </c>
      <c r="AK165" s="366">
        <f t="shared" si="21"/>
        <v>0</v>
      </c>
    </row>
    <row r="166" spans="1:37" ht="14.45" customHeight="1" x14ac:dyDescent="0.15">
      <c r="A166" s="1230">
        <v>0</v>
      </c>
      <c r="B166" s="574">
        <v>0</v>
      </c>
      <c r="C166" s="574">
        <v>0</v>
      </c>
      <c r="D166" s="574">
        <v>0</v>
      </c>
      <c r="E166" s="1237">
        <v>0</v>
      </c>
      <c r="K166" s="194"/>
      <c r="L166" s="169"/>
      <c r="M166" s="196" t="s">
        <v>88</v>
      </c>
      <c r="N166" s="197"/>
      <c r="O166" s="198"/>
      <c r="P166" s="219">
        <f t="shared" si="19"/>
        <v>2076</v>
      </c>
      <c r="Q166" s="220">
        <f t="shared" si="19"/>
        <v>2076</v>
      </c>
      <c r="R166" s="220">
        <f t="shared" si="19"/>
        <v>0</v>
      </c>
      <c r="S166" s="221">
        <f t="shared" si="19"/>
        <v>1260</v>
      </c>
      <c r="T166" s="270">
        <f t="shared" si="19"/>
        <v>0</v>
      </c>
      <c r="U166" s="202"/>
      <c r="V166" s="169"/>
      <c r="W166" s="196" t="s">
        <v>88</v>
      </c>
      <c r="X166" s="197"/>
      <c r="Y166" s="198"/>
      <c r="Z166" s="219">
        <f t="shared" ref="Z166:AC168" si="22">Z51</f>
        <v>0</v>
      </c>
      <c r="AA166" s="220">
        <f t="shared" si="22"/>
        <v>0</v>
      </c>
      <c r="AB166" s="292">
        <f t="shared" si="22"/>
        <v>0</v>
      </c>
      <c r="AC166" s="1170">
        <f t="shared" si="22"/>
        <v>0</v>
      </c>
      <c r="AD166" s="371"/>
      <c r="AE166" s="194"/>
      <c r="AF166" s="169"/>
      <c r="AG166" s="196" t="s">
        <v>88</v>
      </c>
      <c r="AH166" s="197"/>
      <c r="AI166" s="219">
        <f t="shared" si="2"/>
        <v>2076</v>
      </c>
      <c r="AJ166" s="220">
        <f t="shared" si="20"/>
        <v>0</v>
      </c>
      <c r="AK166" s="366">
        <f t="shared" si="21"/>
        <v>1260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9"/>
        <v>1657</v>
      </c>
      <c r="Q167" s="220">
        <f t="shared" si="19"/>
        <v>1657</v>
      </c>
      <c r="R167" s="220">
        <f t="shared" si="19"/>
        <v>0</v>
      </c>
      <c r="S167" s="221">
        <f t="shared" si="19"/>
        <v>0</v>
      </c>
      <c r="T167" s="270">
        <f t="shared" si="19"/>
        <v>0</v>
      </c>
      <c r="U167" s="202"/>
      <c r="V167" s="176" t="s">
        <v>91</v>
      </c>
      <c r="W167" s="196" t="s">
        <v>89</v>
      </c>
      <c r="X167" s="197"/>
      <c r="Y167" s="198"/>
      <c r="Z167" s="219">
        <f t="shared" si="22"/>
        <v>0</v>
      </c>
      <c r="AA167" s="220">
        <f t="shared" si="22"/>
        <v>0</v>
      </c>
      <c r="AB167" s="292">
        <f t="shared" si="22"/>
        <v>0</v>
      </c>
      <c r="AC167" s="1170">
        <f t="shared" si="22"/>
        <v>0</v>
      </c>
      <c r="AD167" s="371"/>
      <c r="AE167" s="194"/>
      <c r="AF167" s="176" t="s">
        <v>91</v>
      </c>
      <c r="AG167" s="196" t="s">
        <v>89</v>
      </c>
      <c r="AH167" s="197"/>
      <c r="AI167" s="219">
        <f t="shared" si="2"/>
        <v>1657</v>
      </c>
      <c r="AJ167" s="220">
        <f t="shared" si="20"/>
        <v>0</v>
      </c>
      <c r="AK167" s="366">
        <f t="shared" si="21"/>
        <v>0</v>
      </c>
    </row>
    <row r="168" spans="1:37" ht="14.45" customHeight="1" x14ac:dyDescent="0.15">
      <c r="K168" s="194"/>
      <c r="L168" s="176"/>
      <c r="M168" s="196" t="s">
        <v>104</v>
      </c>
      <c r="N168" s="197"/>
      <c r="O168" s="198"/>
      <c r="P168" s="219">
        <f t="shared" si="19"/>
        <v>0</v>
      </c>
      <c r="Q168" s="220">
        <f t="shared" si="19"/>
        <v>0</v>
      </c>
      <c r="R168" s="220">
        <f t="shared" si="19"/>
        <v>0</v>
      </c>
      <c r="S168" s="221">
        <f t="shared" si="19"/>
        <v>0</v>
      </c>
      <c r="T168" s="270">
        <f t="shared" si="19"/>
        <v>0</v>
      </c>
      <c r="U168" s="202"/>
      <c r="V168" s="176"/>
      <c r="W168" s="196" t="s">
        <v>104</v>
      </c>
      <c r="X168" s="197"/>
      <c r="Y168" s="198"/>
      <c r="Z168" s="219">
        <f t="shared" si="22"/>
        <v>0</v>
      </c>
      <c r="AA168" s="220">
        <f t="shared" si="22"/>
        <v>0</v>
      </c>
      <c r="AB168" s="292">
        <f t="shared" si="22"/>
        <v>0</v>
      </c>
      <c r="AC168" s="1170">
        <f t="shared" si="22"/>
        <v>0</v>
      </c>
      <c r="AD168" s="371"/>
      <c r="AE168" s="194"/>
      <c r="AF168" s="176"/>
      <c r="AG168" s="196" t="s">
        <v>104</v>
      </c>
      <c r="AH168" s="197"/>
      <c r="AI168" s="219">
        <f t="shared" si="2"/>
        <v>0</v>
      </c>
      <c r="AJ168" s="220">
        <f t="shared" si="20"/>
        <v>0</v>
      </c>
      <c r="AK168" s="366">
        <f t="shared" si="21"/>
        <v>0</v>
      </c>
    </row>
    <row r="169" spans="1:37" ht="14.45" customHeight="1" thickBot="1" x14ac:dyDescent="0.2">
      <c r="K169" s="194"/>
      <c r="L169" s="176"/>
      <c r="M169" s="196" t="s">
        <v>90</v>
      </c>
      <c r="N169" s="197"/>
      <c r="O169" s="198"/>
      <c r="P169" s="219">
        <f t="shared" si="19"/>
        <v>0</v>
      </c>
      <c r="Q169" s="220">
        <f t="shared" si="19"/>
        <v>0</v>
      </c>
      <c r="R169" s="220">
        <f t="shared" si="19"/>
        <v>0</v>
      </c>
      <c r="S169" s="221">
        <f t="shared" si="19"/>
        <v>0</v>
      </c>
      <c r="T169" s="270">
        <f t="shared" si="19"/>
        <v>0</v>
      </c>
      <c r="U169" s="202"/>
      <c r="V169" s="176"/>
      <c r="W169" s="196" t="s">
        <v>90</v>
      </c>
      <c r="X169" s="197"/>
      <c r="Y169" s="198" t="s">
        <v>156</v>
      </c>
      <c r="Z169" s="219">
        <f t="shared" ref="Z169:AB170" si="23">IF(ISERROR((Z$58+Z$59)*(Q169/(Q$169+Q$170+Q$172+Q$174))),0,ROUND((Z$58+Z$59)*(Q169/(Q$169+Q$170+Q$172+Q$174)),0))</f>
        <v>0</v>
      </c>
      <c r="AA169" s="220">
        <f t="shared" si="23"/>
        <v>0</v>
      </c>
      <c r="AB169" s="292">
        <f t="shared" si="23"/>
        <v>0</v>
      </c>
      <c r="AC169" s="1170">
        <f>IF(ISERROR(((AC$58)+(AC$59))*(T169/(T$169+T$170+T$172+T$174))),0,ROUND(((AC$58)+(AC$59))*(T169/(T$169+T$170+T$172+T$174)),0))</f>
        <v>0</v>
      </c>
      <c r="AD169" s="371"/>
      <c r="AE169" s="194"/>
      <c r="AF169" s="176"/>
      <c r="AG169" s="196" t="s">
        <v>90</v>
      </c>
      <c r="AH169" s="197"/>
      <c r="AI169" s="219">
        <f t="shared" si="2"/>
        <v>0</v>
      </c>
      <c r="AJ169" s="220">
        <f t="shared" si="20"/>
        <v>0</v>
      </c>
      <c r="AK169" s="366">
        <f t="shared" si="21"/>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9"/>
        <v>0</v>
      </c>
      <c r="Q170" s="220">
        <f t="shared" si="19"/>
        <v>0</v>
      </c>
      <c r="R170" s="220">
        <f t="shared" si="19"/>
        <v>0</v>
      </c>
      <c r="S170" s="221">
        <f t="shared" si="19"/>
        <v>0</v>
      </c>
      <c r="T170" s="270">
        <f t="shared" si="19"/>
        <v>0</v>
      </c>
      <c r="U170" s="202"/>
      <c r="V170" s="176" t="s">
        <v>92</v>
      </c>
      <c r="W170" s="196" t="s">
        <v>105</v>
      </c>
      <c r="X170" s="197"/>
      <c r="Y170" s="198" t="s">
        <v>156</v>
      </c>
      <c r="Z170" s="219">
        <f t="shared" si="23"/>
        <v>0</v>
      </c>
      <c r="AA170" s="220">
        <f t="shared" si="23"/>
        <v>0</v>
      </c>
      <c r="AB170" s="292">
        <f t="shared" si="23"/>
        <v>0</v>
      </c>
      <c r="AC170" s="1170">
        <f>IF(ISERROR(((AC$58)+(AC$59))*(T170/(T$169+T$170+T$172+T$174))),0,ROUND(((AC$58)+(AC$59))*(T170/(T$169+T$170+T$172+T$174)),0))</f>
        <v>0</v>
      </c>
      <c r="AD170" s="371"/>
      <c r="AE170" s="194"/>
      <c r="AF170" s="176" t="s">
        <v>92</v>
      </c>
      <c r="AG170" s="196" t="s">
        <v>105</v>
      </c>
      <c r="AH170" s="197"/>
      <c r="AI170" s="219">
        <f t="shared" si="2"/>
        <v>0</v>
      </c>
      <c r="AJ170" s="220">
        <f t="shared" ref="AJ170:AJ175" si="24">IF($P170-$Z170=0,0,ROUND((R170-AA170)*$AI170/($P170-$Z170),0))</f>
        <v>0</v>
      </c>
      <c r="AK170" s="366">
        <f t="shared" ref="AK170:AK175" si="25">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si="19"/>
        <v>0</v>
      </c>
      <c r="Q171" s="220">
        <f t="shared" si="19"/>
        <v>0</v>
      </c>
      <c r="R171" s="220">
        <f t="shared" si="19"/>
        <v>0</v>
      </c>
      <c r="S171" s="221">
        <f t="shared" si="19"/>
        <v>0</v>
      </c>
      <c r="T171" s="270">
        <f t="shared" si="19"/>
        <v>0</v>
      </c>
      <c r="U171" s="202"/>
      <c r="V171" s="176"/>
      <c r="W171" s="196" t="s">
        <v>106</v>
      </c>
      <c r="X171" s="197"/>
      <c r="Y171" s="198"/>
      <c r="Z171" s="219">
        <f>Z56</f>
        <v>0</v>
      </c>
      <c r="AA171" s="220">
        <f>AA56</f>
        <v>0</v>
      </c>
      <c r="AB171" s="292">
        <f>AB56</f>
        <v>0</v>
      </c>
      <c r="AC171" s="1170">
        <f>AC56</f>
        <v>0</v>
      </c>
      <c r="AD171" s="371"/>
      <c r="AE171" s="194"/>
      <c r="AF171" s="176"/>
      <c r="AG171" s="196" t="s">
        <v>106</v>
      </c>
      <c r="AH171" s="197"/>
      <c r="AI171" s="219">
        <f t="shared" si="2"/>
        <v>0</v>
      </c>
      <c r="AJ171" s="220">
        <f t="shared" si="24"/>
        <v>0</v>
      </c>
      <c r="AK171" s="366">
        <f t="shared" si="25"/>
        <v>0</v>
      </c>
    </row>
    <row r="172" spans="1:37" ht="14.45" customHeight="1" x14ac:dyDescent="0.15">
      <c r="A172" s="1230">
        <v>0</v>
      </c>
      <c r="B172" s="574">
        <v>0</v>
      </c>
      <c r="C172" s="574">
        <v>0</v>
      </c>
      <c r="D172" s="574">
        <v>0</v>
      </c>
      <c r="E172" s="1237">
        <v>0</v>
      </c>
      <c r="K172" s="194"/>
      <c r="L172" s="176"/>
      <c r="M172" s="196" t="s">
        <v>107</v>
      </c>
      <c r="N172" s="197"/>
      <c r="O172" s="198"/>
      <c r="P172" s="219">
        <f t="shared" si="19"/>
        <v>0</v>
      </c>
      <c r="Q172" s="220">
        <f t="shared" si="19"/>
        <v>0</v>
      </c>
      <c r="R172" s="220">
        <f t="shared" si="19"/>
        <v>0</v>
      </c>
      <c r="S172" s="221">
        <f t="shared" si="19"/>
        <v>0</v>
      </c>
      <c r="T172" s="270">
        <f t="shared" si="19"/>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1170">
        <f>IF(ISERROR(((AC$58)+(AC$59))*(T172/(T$169+T$170+T$172+T$174))),0,ROUND(((AC$58)+(AC$59))*(T172/(T$169+T$170+T$172+T$174)),0))</f>
        <v>0</v>
      </c>
      <c r="AD172" s="371"/>
      <c r="AE172" s="194"/>
      <c r="AF172" s="176"/>
      <c r="AG172" s="196" t="s">
        <v>107</v>
      </c>
      <c r="AH172" s="197"/>
      <c r="AI172" s="219">
        <f t="shared" si="2"/>
        <v>0</v>
      </c>
      <c r="AJ172" s="220">
        <f t="shared" si="24"/>
        <v>0</v>
      </c>
      <c r="AK172" s="366">
        <f t="shared" si="25"/>
        <v>0</v>
      </c>
    </row>
    <row r="173" spans="1:37" ht="14.45" customHeight="1" x14ac:dyDescent="0.15">
      <c r="A173" s="1230">
        <v>0</v>
      </c>
      <c r="B173" s="574">
        <v>0</v>
      </c>
      <c r="C173" s="574">
        <v>0</v>
      </c>
      <c r="D173" s="574">
        <v>0</v>
      </c>
      <c r="E173" s="1237">
        <v>0</v>
      </c>
      <c r="K173" s="194"/>
      <c r="L173" s="176" t="s">
        <v>41</v>
      </c>
      <c r="M173" s="196" t="s">
        <v>108</v>
      </c>
      <c r="N173" s="197"/>
      <c r="O173" s="198"/>
      <c r="P173" s="219">
        <f t="shared" ref="P173:T176" si="26">P58+P112</f>
        <v>0</v>
      </c>
      <c r="Q173" s="220">
        <f t="shared" si="26"/>
        <v>0</v>
      </c>
      <c r="R173" s="220">
        <f t="shared" si="26"/>
        <v>0</v>
      </c>
      <c r="S173" s="221">
        <f t="shared" si="26"/>
        <v>0</v>
      </c>
      <c r="T173" s="270">
        <f t="shared" si="26"/>
        <v>0</v>
      </c>
      <c r="U173" s="202"/>
      <c r="V173" s="176" t="s">
        <v>41</v>
      </c>
      <c r="W173" s="196" t="s">
        <v>108</v>
      </c>
      <c r="X173" s="197"/>
      <c r="Y173" s="198"/>
      <c r="Z173" s="219">
        <f>Z57</f>
        <v>0</v>
      </c>
      <c r="AA173" s="220">
        <f>AA57</f>
        <v>0</v>
      </c>
      <c r="AB173" s="292">
        <f>AB57</f>
        <v>0</v>
      </c>
      <c r="AC173" s="1170">
        <f>AC57</f>
        <v>0</v>
      </c>
      <c r="AD173" s="371"/>
      <c r="AE173" s="194"/>
      <c r="AF173" s="176" t="s">
        <v>41</v>
      </c>
      <c r="AG173" s="196" t="s">
        <v>108</v>
      </c>
      <c r="AH173" s="197"/>
      <c r="AI173" s="219">
        <f t="shared" si="2"/>
        <v>0</v>
      </c>
      <c r="AJ173" s="220">
        <f t="shared" si="24"/>
        <v>0</v>
      </c>
      <c r="AK173" s="366">
        <f t="shared" si="25"/>
        <v>0</v>
      </c>
    </row>
    <row r="174" spans="1:37" ht="14.45" customHeight="1" x14ac:dyDescent="0.15">
      <c r="A174" s="1230">
        <v>0</v>
      </c>
      <c r="B174" s="574">
        <v>0</v>
      </c>
      <c r="C174" s="574">
        <v>0</v>
      </c>
      <c r="D174" s="574">
        <v>0</v>
      </c>
      <c r="E174" s="1237">
        <v>0</v>
      </c>
      <c r="K174" s="194"/>
      <c r="L174" s="216"/>
      <c r="M174" s="196" t="s">
        <v>13</v>
      </c>
      <c r="N174" s="197"/>
      <c r="O174" s="198"/>
      <c r="P174" s="219">
        <f t="shared" si="26"/>
        <v>1190</v>
      </c>
      <c r="Q174" s="220">
        <f t="shared" si="26"/>
        <v>1190</v>
      </c>
      <c r="R174" s="220">
        <f t="shared" si="26"/>
        <v>0</v>
      </c>
      <c r="S174" s="221">
        <f t="shared" si="26"/>
        <v>0</v>
      </c>
      <c r="T174" s="270">
        <f t="shared" si="26"/>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1170">
        <f>IF(ISERROR(((AC$58)+(AC$59))*(T174/(T$169+T$170+T$172+T$174))),0,ROUND(((AC$58)+(AC$59))*(T174/(T$169+T$170+T$172+T$174)),0))</f>
        <v>0</v>
      </c>
      <c r="AD174" s="371"/>
      <c r="AE174" s="194"/>
      <c r="AF174" s="216"/>
      <c r="AG174" s="196" t="s">
        <v>13</v>
      </c>
      <c r="AH174" s="197"/>
      <c r="AI174" s="219">
        <f t="shared" si="2"/>
        <v>1190</v>
      </c>
      <c r="AJ174" s="220">
        <f t="shared" si="24"/>
        <v>0</v>
      </c>
      <c r="AK174" s="366">
        <f t="shared" si="25"/>
        <v>0</v>
      </c>
    </row>
    <row r="175" spans="1:37" ht="14.45" customHeight="1" x14ac:dyDescent="0.15">
      <c r="A175" s="1230">
        <v>0</v>
      </c>
      <c r="B175" s="574">
        <v>0</v>
      </c>
      <c r="C175" s="574">
        <v>0</v>
      </c>
      <c r="D175" s="574">
        <v>0</v>
      </c>
      <c r="E175" s="1237">
        <v>0</v>
      </c>
      <c r="K175" s="194"/>
      <c r="L175" s="196" t="s">
        <v>13</v>
      </c>
      <c r="M175" s="197"/>
      <c r="N175" s="197"/>
      <c r="O175" s="198"/>
      <c r="P175" s="219">
        <f t="shared" si="26"/>
        <v>0</v>
      </c>
      <c r="Q175" s="220">
        <f t="shared" si="26"/>
        <v>0</v>
      </c>
      <c r="R175" s="220">
        <f t="shared" si="26"/>
        <v>0</v>
      </c>
      <c r="S175" s="221">
        <f t="shared" si="26"/>
        <v>0</v>
      </c>
      <c r="T175" s="270">
        <f t="shared" si="26"/>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1170">
        <f>AC61-SUM(AC123,AC126,AC129,AC133:AC144,AC148:AC154,AC160:AC163,AC166:AC174)</f>
        <v>0</v>
      </c>
      <c r="AD175" s="371"/>
      <c r="AE175" s="194"/>
      <c r="AF175" s="196" t="s">
        <v>13</v>
      </c>
      <c r="AG175" s="197"/>
      <c r="AH175" s="197"/>
      <c r="AI175" s="219">
        <f t="shared" si="2"/>
        <v>0</v>
      </c>
      <c r="AJ175" s="220">
        <f t="shared" si="24"/>
        <v>0</v>
      </c>
      <c r="AK175" s="366">
        <f t="shared" si="25"/>
        <v>0</v>
      </c>
    </row>
    <row r="176" spans="1:37" ht="14.45" customHeight="1" thickBot="1" x14ac:dyDescent="0.2">
      <c r="A176" s="1230">
        <v>0</v>
      </c>
      <c r="B176" s="574">
        <v>0</v>
      </c>
      <c r="C176" s="574">
        <v>0</v>
      </c>
      <c r="D176" s="574">
        <v>0</v>
      </c>
      <c r="E176" s="1237">
        <v>0</v>
      </c>
      <c r="K176" s="311"/>
      <c r="L176" s="312" t="s">
        <v>82</v>
      </c>
      <c r="M176" s="313"/>
      <c r="N176" s="313"/>
      <c r="O176" s="314"/>
      <c r="P176" s="315">
        <f t="shared" si="26"/>
        <v>240091</v>
      </c>
      <c r="Q176" s="316">
        <f t="shared" si="26"/>
        <v>240091</v>
      </c>
      <c r="R176" s="316">
        <f t="shared" si="26"/>
        <v>3190</v>
      </c>
      <c r="S176" s="317">
        <f t="shared" si="26"/>
        <v>82724</v>
      </c>
      <c r="T176" s="318">
        <f t="shared" si="26"/>
        <v>52500</v>
      </c>
      <c r="U176" s="367"/>
      <c r="V176" s="312" t="s">
        <v>82</v>
      </c>
      <c r="W176" s="313"/>
      <c r="X176" s="313"/>
      <c r="Y176" s="314"/>
      <c r="Z176" s="315">
        <f>Z61</f>
        <v>86</v>
      </c>
      <c r="AA176" s="316">
        <f>AA61</f>
        <v>0</v>
      </c>
      <c r="AB176" s="550">
        <f>AB61</f>
        <v>0</v>
      </c>
      <c r="AC176" s="1172">
        <f>AC61</f>
        <v>0</v>
      </c>
      <c r="AD176" s="371"/>
      <c r="AE176" s="369"/>
      <c r="AF176" s="312" t="s">
        <v>82</v>
      </c>
      <c r="AG176" s="313"/>
      <c r="AH176" s="313"/>
      <c r="AI176" s="370">
        <f t="shared" si="2"/>
        <v>240005</v>
      </c>
      <c r="AJ176" s="316">
        <f>SUM(AJ123,AJ126,AJ129,AJ133:AJ144,AJ148:AJ154,AJ160:AJ163,AJ166:AJ175)</f>
        <v>3190</v>
      </c>
      <c r="AK176" s="368">
        <f>SUM(AK123,AK126,AK129,AK133:AK144,AK148:AK154,AK160:AK163,AK166:AK175)</f>
        <v>82724</v>
      </c>
    </row>
    <row r="177" spans="1:29" ht="14.45" customHeight="1" thickTop="1" x14ac:dyDescent="0.15">
      <c r="A177" s="1230">
        <v>0</v>
      </c>
      <c r="B177" s="574">
        <v>0</v>
      </c>
      <c r="C177" s="574">
        <v>0</v>
      </c>
      <c r="D177" s="574">
        <v>0</v>
      </c>
      <c r="E177" s="1237">
        <v>0</v>
      </c>
      <c r="Z177" s="518"/>
      <c r="AA177" s="371"/>
      <c r="AB177" s="371"/>
      <c r="AC177" s="442"/>
    </row>
    <row r="178" spans="1:29" ht="14.45" customHeight="1" x14ac:dyDescent="0.15">
      <c r="A178" s="1230">
        <v>86</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86</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86</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row r="232" spans="29:29" x14ac:dyDescent="0.15">
      <c r="AC232" s="529"/>
    </row>
    <row r="233" spans="29:29" x14ac:dyDescent="0.15">
      <c r="AC233" s="529"/>
    </row>
    <row r="234" spans="29:29" x14ac:dyDescent="0.15">
      <c r="AC234" s="529"/>
    </row>
    <row r="235" spans="29:29" x14ac:dyDescent="0.15">
      <c r="AC235" s="529"/>
    </row>
    <row r="236" spans="29:29" x14ac:dyDescent="0.15">
      <c r="AC236" s="529"/>
    </row>
    <row r="237" spans="29:29" x14ac:dyDescent="0.15">
      <c r="AC237" s="529"/>
    </row>
    <row r="238" spans="29:29" x14ac:dyDescent="0.15">
      <c r="AC238" s="529"/>
    </row>
    <row r="239" spans="29:29" x14ac:dyDescent="0.15">
      <c r="AC239" s="529"/>
    </row>
    <row r="240" spans="29:29" x14ac:dyDescent="0.15">
      <c r="AC240" s="529"/>
    </row>
    <row r="241" spans="29:29" x14ac:dyDescent="0.15">
      <c r="AC241" s="529"/>
    </row>
    <row r="242" spans="29:29" x14ac:dyDescent="0.15">
      <c r="AC242" s="529"/>
    </row>
    <row r="243" spans="29:29" x14ac:dyDescent="0.15">
      <c r="AC243" s="529"/>
    </row>
    <row r="244" spans="29:29" x14ac:dyDescent="0.15">
      <c r="AC244" s="529"/>
    </row>
    <row r="245" spans="29:29" x14ac:dyDescent="0.15">
      <c r="AC245"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9" scale="25" orientation="portrait" r:id="rId2"/>
  <headerFooter alignWithMargins="0"/>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45"/>
  <sheetViews>
    <sheetView topLeftCell="G159"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371" customWidth="1"/>
    <col min="21" max="21" width="3.125" style="371" customWidth="1"/>
    <col min="22" max="23" width="2" style="371" customWidth="1"/>
    <col min="24" max="24" width="7.5" style="371" customWidth="1"/>
    <col min="25" max="25" width="3.125" style="371" customWidth="1"/>
    <col min="26" max="29" width="10.625" style="371" customWidth="1"/>
    <col min="30" max="30" width="3" style="371" customWidth="1"/>
    <col min="31" max="31" width="3.125" style="371" customWidth="1"/>
    <col min="32" max="32" width="2" style="371" customWidth="1"/>
    <col min="33" max="33" width="6.75" style="371" customWidth="1"/>
    <col min="34" max="34" width="7.75" style="371" customWidth="1"/>
    <col min="35" max="35" width="11.75" style="371" customWidth="1"/>
    <col min="36" max="38" width="11.625" style="371" customWidth="1"/>
    <col min="39" max="16384" width="9" style="371"/>
  </cols>
  <sheetData>
    <row r="1" spans="1:44" ht="9" customHeight="1" x14ac:dyDescent="0.15">
      <c r="A1" s="1174"/>
      <c r="B1" s="1174"/>
      <c r="C1" s="1174"/>
      <c r="D1" s="1174"/>
      <c r="E1" s="1174"/>
      <c r="F1" s="1174"/>
      <c r="G1" s="1174"/>
      <c r="H1" s="1174"/>
      <c r="I1" s="1174"/>
    </row>
    <row r="2" spans="1:44" ht="14.45" customHeight="1" x14ac:dyDescent="0.15">
      <c r="A2" s="1174"/>
      <c r="B2" s="1174"/>
      <c r="C2" s="1174"/>
      <c r="D2" s="1174"/>
      <c r="E2" s="1174"/>
      <c r="F2" s="1174"/>
      <c r="G2" s="1174"/>
      <c r="H2" s="1174"/>
      <c r="I2" s="1174"/>
      <c r="J2" s="159"/>
      <c r="K2" s="554" t="s">
        <v>727</v>
      </c>
      <c r="R2" s="159" t="s">
        <v>927</v>
      </c>
      <c r="AA2" s="160"/>
      <c r="AC2" s="160" t="s">
        <v>1</v>
      </c>
    </row>
    <row r="3" spans="1:44" ht="3" customHeight="1" thickBot="1" x14ac:dyDescent="0.2">
      <c r="A3" s="1174"/>
      <c r="B3" s="1174"/>
      <c r="C3" s="1174"/>
      <c r="D3" s="1174"/>
      <c r="E3" s="1174"/>
      <c r="F3" s="1174"/>
      <c r="G3" s="1174"/>
      <c r="H3" s="1174"/>
      <c r="I3" s="1174"/>
      <c r="AB3" s="160"/>
      <c r="AC3" s="160"/>
    </row>
    <row r="4" spans="1:44"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44"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44"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44"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44" ht="14.45" customHeight="1" x14ac:dyDescent="0.15">
      <c r="A8" s="1213">
        <v>361533</v>
      </c>
      <c r="B8" s="1214">
        <v>361533</v>
      </c>
      <c r="C8" s="1214">
        <v>361533</v>
      </c>
      <c r="D8" s="1214">
        <v>0</v>
      </c>
      <c r="E8" s="1214">
        <v>165062</v>
      </c>
      <c r="F8" s="1214">
        <v>44934</v>
      </c>
      <c r="G8" s="1214">
        <v>0</v>
      </c>
      <c r="H8" s="1215">
        <v>122000</v>
      </c>
      <c r="I8" s="1216"/>
      <c r="K8" s="183"/>
      <c r="L8" s="184" t="s">
        <v>8</v>
      </c>
      <c r="M8" s="185"/>
      <c r="N8" s="185"/>
      <c r="O8" s="186" t="s">
        <v>9</v>
      </c>
      <c r="P8" s="187">
        <f>'Ｈ１５（2003）'!A9</f>
        <v>0</v>
      </c>
      <c r="Q8" s="253">
        <f>'Ｈ１５（2003）'!C9</f>
        <v>0</v>
      </c>
      <c r="R8" s="253">
        <f>'Ｈ１５（2003）'!E9</f>
        <v>0</v>
      </c>
      <c r="S8" s="255">
        <f>'Ｈ１５（2003）'!F9</f>
        <v>0</v>
      </c>
      <c r="T8" s="256">
        <f>'Ｈ１５（2003）'!H9</f>
        <v>0</v>
      </c>
      <c r="U8" s="190"/>
      <c r="V8" s="195" t="s">
        <v>145</v>
      </c>
      <c r="W8" s="217"/>
      <c r="X8" s="217"/>
      <c r="Y8" s="293" t="s">
        <v>10</v>
      </c>
      <c r="Z8" s="226">
        <f>'Ｈ１５（2003）'!A170</f>
        <v>0</v>
      </c>
      <c r="AA8" s="227">
        <f>'Ｈ１５（2003）'!B170</f>
        <v>0</v>
      </c>
      <c r="AB8" s="228">
        <f>'Ｈ１５（2003）'!C170</f>
        <v>0</v>
      </c>
      <c r="AC8" s="555">
        <f>'Ｈ１５（2003）'!E170</f>
        <v>0</v>
      </c>
      <c r="AD8" s="160"/>
      <c r="AE8" s="160"/>
      <c r="AF8" s="160"/>
      <c r="AG8" s="160"/>
      <c r="AH8" s="160"/>
      <c r="AL8" s="477"/>
      <c r="AM8" s="477"/>
      <c r="AN8" s="477"/>
      <c r="AO8" s="477"/>
      <c r="AP8" s="477"/>
      <c r="AQ8" s="477"/>
      <c r="AR8" s="477"/>
    </row>
    <row r="9" spans="1:44"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'Ｈ１５（2003）'!A10</f>
        <v>0</v>
      </c>
      <c r="Q9" s="200">
        <f>'Ｈ１５（2003）'!C10</f>
        <v>0</v>
      </c>
      <c r="R9" s="200">
        <f>'Ｈ１５（2003）'!E10</f>
        <v>0</v>
      </c>
      <c r="S9" s="262">
        <f>'Ｈ１５（2003）'!F10</f>
        <v>0</v>
      </c>
      <c r="T9" s="263">
        <f>'Ｈ１５（2003）'!H10</f>
        <v>0</v>
      </c>
      <c r="U9" s="202"/>
      <c r="V9" s="176"/>
      <c r="W9" s="196" t="s">
        <v>11</v>
      </c>
      <c r="X9" s="197"/>
      <c r="Y9" s="215" t="s">
        <v>9</v>
      </c>
      <c r="Z9" s="199">
        <f>'Ｈ１５（2003）'!A171</f>
        <v>0</v>
      </c>
      <c r="AA9" s="200">
        <f>'Ｈ１５（2003）'!B171</f>
        <v>0</v>
      </c>
      <c r="AB9" s="201">
        <f>'Ｈ１５（2003）'!C171</f>
        <v>0</v>
      </c>
      <c r="AC9" s="556">
        <f>'Ｈ１５（2003）'!E171</f>
        <v>0</v>
      </c>
      <c r="AD9" s="160"/>
      <c r="AE9" s="160"/>
      <c r="AF9" s="160"/>
      <c r="AG9" s="160"/>
      <c r="AH9" s="160"/>
      <c r="AL9" s="477"/>
      <c r="AM9" s="477"/>
      <c r="AN9" s="477"/>
      <c r="AO9" s="477"/>
      <c r="AP9" s="477"/>
      <c r="AQ9" s="477"/>
      <c r="AR9" s="477"/>
    </row>
    <row r="10" spans="1:44"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L10" s="477"/>
      <c r="AM10" s="477"/>
      <c r="AN10" s="477"/>
      <c r="AO10" s="477"/>
      <c r="AP10" s="477"/>
      <c r="AQ10" s="477"/>
      <c r="AR10" s="477"/>
    </row>
    <row r="11" spans="1:44"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'Ｈ１５（2003）'!A11</f>
        <v>0</v>
      </c>
      <c r="Q11" s="213">
        <f>'Ｈ１５（2003）'!C11</f>
        <v>0</v>
      </c>
      <c r="R11" s="213">
        <f>'Ｈ１５（2003）'!E11</f>
        <v>0</v>
      </c>
      <c r="S11" s="278">
        <f>'Ｈ１５（2003）'!F11</f>
        <v>0</v>
      </c>
      <c r="T11" s="263">
        <f>'Ｈ１５（2003）'!H11</f>
        <v>0</v>
      </c>
      <c r="U11" s="202"/>
      <c r="V11" s="196" t="s">
        <v>147</v>
      </c>
      <c r="W11" s="197"/>
      <c r="X11" s="197"/>
      <c r="Y11" s="215" t="s">
        <v>12</v>
      </c>
      <c r="Z11" s="199">
        <f>'Ｈ１５（2003）'!A172</f>
        <v>0</v>
      </c>
      <c r="AA11" s="200">
        <f>'Ｈ１５（2003）'!B172</f>
        <v>0</v>
      </c>
      <c r="AB11" s="201">
        <f>'Ｈ１５（2003）'!C172</f>
        <v>0</v>
      </c>
      <c r="AC11" s="556">
        <f>'Ｈ１５（2003）'!E172</f>
        <v>0</v>
      </c>
      <c r="AD11" s="160"/>
      <c r="AE11" s="160"/>
      <c r="AF11" s="160"/>
      <c r="AG11" s="160"/>
      <c r="AH11" s="160"/>
      <c r="AL11" s="477"/>
      <c r="AM11" s="477"/>
      <c r="AN11" s="477"/>
      <c r="AO11" s="477"/>
      <c r="AP11" s="477"/>
      <c r="AQ11" s="477"/>
      <c r="AR11" s="477"/>
    </row>
    <row r="12" spans="1:44"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'Ｈ１５（2003）'!A12</f>
        <v>0</v>
      </c>
      <c r="Q12" s="200">
        <f>'Ｈ１５（2003）'!C12</f>
        <v>0</v>
      </c>
      <c r="R12" s="200">
        <f>'Ｈ１５（2003）'!E12</f>
        <v>0</v>
      </c>
      <c r="S12" s="262">
        <f>'Ｈ１５（2003）'!F12</f>
        <v>0</v>
      </c>
      <c r="T12" s="263">
        <f>'Ｈ１５（2003）'!H12</f>
        <v>0</v>
      </c>
      <c r="U12" s="202"/>
      <c r="V12" s="195"/>
      <c r="W12" s="491"/>
      <c r="X12" s="491"/>
      <c r="Y12" s="492"/>
      <c r="Z12" s="493"/>
      <c r="AA12" s="494"/>
      <c r="AB12" s="494"/>
      <c r="AC12" s="558"/>
      <c r="AD12" s="160"/>
      <c r="AE12" s="160"/>
      <c r="AF12" s="160"/>
      <c r="AG12" s="160"/>
      <c r="AH12" s="160"/>
      <c r="AL12" s="477"/>
      <c r="AM12" s="477"/>
      <c r="AN12" s="477"/>
      <c r="AO12" s="477"/>
      <c r="AP12" s="477"/>
      <c r="AQ12" s="477"/>
      <c r="AR12" s="477"/>
    </row>
    <row r="13" spans="1:44" ht="14.45" customHeight="1" x14ac:dyDescent="0.15">
      <c r="A13" s="1217">
        <v>28771</v>
      </c>
      <c r="B13" s="1216">
        <v>28771</v>
      </c>
      <c r="C13" s="1216">
        <v>28771</v>
      </c>
      <c r="D13" s="1216">
        <v>0</v>
      </c>
      <c r="E13" s="1216">
        <v>3062</v>
      </c>
      <c r="F13" s="1216">
        <v>8458</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L13" s="477"/>
      <c r="AM13" s="477"/>
      <c r="AN13" s="477"/>
      <c r="AO13" s="477"/>
      <c r="AP13" s="477"/>
      <c r="AQ13" s="477"/>
      <c r="AR13" s="477"/>
    </row>
    <row r="14" spans="1:44" ht="14.45" customHeight="1" x14ac:dyDescent="0.15">
      <c r="A14" s="1217">
        <v>23313</v>
      </c>
      <c r="B14" s="1216">
        <v>23313</v>
      </c>
      <c r="C14" s="1216">
        <v>23313</v>
      </c>
      <c r="D14" s="1216">
        <v>0</v>
      </c>
      <c r="E14" s="1216">
        <v>3062</v>
      </c>
      <c r="F14" s="1216">
        <v>3000</v>
      </c>
      <c r="G14" s="1216">
        <v>0</v>
      </c>
      <c r="H14" s="1218">
        <v>0</v>
      </c>
      <c r="I14" s="1216"/>
      <c r="K14" s="194" t="s">
        <v>4</v>
      </c>
      <c r="L14" s="169"/>
      <c r="M14" s="195" t="s">
        <v>94</v>
      </c>
      <c r="N14" s="197"/>
      <c r="O14" s="198" t="s">
        <v>93</v>
      </c>
      <c r="P14" s="199">
        <f>'Ｈ１５（2003）'!A14</f>
        <v>23313</v>
      </c>
      <c r="Q14" s="200">
        <f>'Ｈ１５（2003）'!C14</f>
        <v>23313</v>
      </c>
      <c r="R14" s="200">
        <f>'Ｈ１５（2003）'!E14</f>
        <v>3062</v>
      </c>
      <c r="S14" s="262">
        <f>'Ｈ１５（2003）'!F14</f>
        <v>3000</v>
      </c>
      <c r="T14" s="263">
        <f>'Ｈ１５（2003）'!H14</f>
        <v>0</v>
      </c>
      <c r="U14" s="202"/>
      <c r="V14" s="173"/>
      <c r="W14" s="196" t="s">
        <v>135</v>
      </c>
      <c r="X14" s="197"/>
      <c r="Y14" s="215" t="s">
        <v>93</v>
      </c>
      <c r="Z14" s="199">
        <f>'Ｈ１５（2003）'!A176</f>
        <v>0</v>
      </c>
      <c r="AA14" s="200">
        <f>'Ｈ１５（2003）'!B176</f>
        <v>0</v>
      </c>
      <c r="AB14" s="201">
        <f>'Ｈ１５（2003）'!C176</f>
        <v>0</v>
      </c>
      <c r="AC14" s="556">
        <f>'Ｈ１５（2003）'!E176</f>
        <v>0</v>
      </c>
      <c r="AD14" s="160"/>
      <c r="AE14" s="160"/>
      <c r="AF14" s="160"/>
      <c r="AG14" s="160"/>
      <c r="AH14" s="160"/>
      <c r="AL14" s="477"/>
      <c r="AM14" s="477"/>
      <c r="AN14" s="477"/>
      <c r="AO14" s="477"/>
      <c r="AP14" s="477"/>
      <c r="AQ14" s="477"/>
      <c r="AR14" s="477"/>
    </row>
    <row r="15" spans="1:44"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'Ｈ１５（2003）'!A15</f>
        <v>0</v>
      </c>
      <c r="Q15" s="200">
        <f>'Ｈ１５（2003）'!C15</f>
        <v>0</v>
      </c>
      <c r="R15" s="200">
        <f>'Ｈ１５（2003）'!E15</f>
        <v>0</v>
      </c>
      <c r="S15" s="262">
        <f>'Ｈ１５（2003）'!F15</f>
        <v>0</v>
      </c>
      <c r="T15" s="263">
        <f>'Ｈ１５（2003）'!H15</f>
        <v>0</v>
      </c>
      <c r="U15" s="202"/>
      <c r="V15" s="195" t="s">
        <v>102</v>
      </c>
      <c r="W15" s="195"/>
      <c r="X15" s="167"/>
      <c r="Y15" s="207"/>
      <c r="Z15" s="204"/>
      <c r="AA15" s="205"/>
      <c r="AB15" s="205"/>
      <c r="AC15" s="560"/>
      <c r="AD15" s="160"/>
      <c r="AE15" s="160"/>
      <c r="AF15" s="160"/>
      <c r="AG15" s="160"/>
      <c r="AH15" s="160"/>
      <c r="AL15" s="477"/>
      <c r="AM15" s="477"/>
      <c r="AN15" s="477"/>
      <c r="AO15" s="477"/>
      <c r="AP15" s="477"/>
      <c r="AQ15" s="477"/>
      <c r="AR15" s="477"/>
    </row>
    <row r="16" spans="1:44"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'Ｈ１５（2003）'!A16</f>
        <v>0</v>
      </c>
      <c r="Q16" s="200">
        <f>'Ｈ１５（2003）'!C16</f>
        <v>0</v>
      </c>
      <c r="R16" s="200">
        <f>'Ｈ１５（2003）'!E16</f>
        <v>0</v>
      </c>
      <c r="S16" s="262">
        <f>'Ｈ１５（2003）'!F16</f>
        <v>0</v>
      </c>
      <c r="T16" s="263">
        <f>'Ｈ１５（2003）'!H16</f>
        <v>0</v>
      </c>
      <c r="U16" s="202"/>
      <c r="V16" s="195" t="s">
        <v>103</v>
      </c>
      <c r="W16" s="195"/>
      <c r="X16" s="167"/>
      <c r="Y16" s="207"/>
      <c r="Z16" s="204"/>
      <c r="AA16" s="205"/>
      <c r="AB16" s="205"/>
      <c r="AC16" s="560"/>
      <c r="AD16" s="160"/>
      <c r="AE16" s="160"/>
      <c r="AF16" s="160"/>
      <c r="AG16" s="160"/>
      <c r="AH16" s="160"/>
      <c r="AL16" s="477"/>
      <c r="AM16" s="477"/>
      <c r="AN16" s="477"/>
      <c r="AO16" s="477"/>
      <c r="AP16" s="477"/>
      <c r="AQ16" s="477"/>
      <c r="AR16" s="477"/>
    </row>
    <row r="17" spans="1:44" ht="14.45" customHeight="1" x14ac:dyDescent="0.15">
      <c r="A17" s="1217">
        <v>5458</v>
      </c>
      <c r="B17" s="1216">
        <v>5458</v>
      </c>
      <c r="C17" s="1216">
        <v>5458</v>
      </c>
      <c r="D17" s="1216">
        <v>0</v>
      </c>
      <c r="E17" s="1216">
        <v>0</v>
      </c>
      <c r="F17" s="1216">
        <v>5458</v>
      </c>
      <c r="G17" s="1216">
        <v>0</v>
      </c>
      <c r="H17" s="1218">
        <v>0</v>
      </c>
      <c r="I17" s="1216"/>
      <c r="K17" s="194"/>
      <c r="L17" s="176" t="s">
        <v>41</v>
      </c>
      <c r="M17" s="216"/>
      <c r="N17" s="196" t="s">
        <v>13</v>
      </c>
      <c r="O17" s="198"/>
      <c r="P17" s="219">
        <f>P14-P15-P16</f>
        <v>23313</v>
      </c>
      <c r="Q17" s="220">
        <f>Q14-Q15-Q16</f>
        <v>23313</v>
      </c>
      <c r="R17" s="220">
        <f>R14-R15-R16</f>
        <v>3062</v>
      </c>
      <c r="S17" s="292">
        <f>S14-S15-S16</f>
        <v>3000</v>
      </c>
      <c r="T17" s="270">
        <f>T14-T15-T16</f>
        <v>0</v>
      </c>
      <c r="U17" s="202"/>
      <c r="V17" s="195" t="s">
        <v>675</v>
      </c>
      <c r="W17" s="195"/>
      <c r="X17" s="167"/>
      <c r="Y17" s="207"/>
      <c r="Z17" s="204"/>
      <c r="AA17" s="205"/>
      <c r="AB17" s="205"/>
      <c r="AC17" s="560"/>
      <c r="AD17" s="160"/>
      <c r="AE17" s="160"/>
      <c r="AF17" s="160"/>
      <c r="AG17" s="160"/>
      <c r="AH17" s="160"/>
      <c r="AL17" s="477"/>
      <c r="AM17" s="477"/>
      <c r="AN17" s="477"/>
      <c r="AO17" s="477"/>
      <c r="AP17" s="477"/>
      <c r="AQ17" s="477"/>
      <c r="AR17" s="477"/>
    </row>
    <row r="18" spans="1:44"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'Ｈ１５（2003）'!A17</f>
        <v>5458</v>
      </c>
      <c r="Q18" s="200">
        <f>'Ｈ１５（2003）'!C17</f>
        <v>5458</v>
      </c>
      <c r="R18" s="200">
        <f>'Ｈ１５（2003）'!E17</f>
        <v>0</v>
      </c>
      <c r="S18" s="262">
        <f>'Ｈ１５（2003）'!F17</f>
        <v>5458</v>
      </c>
      <c r="T18" s="263">
        <f>'Ｈ１５（2003）'!H17</f>
        <v>0</v>
      </c>
      <c r="U18" s="202"/>
      <c r="V18" s="195" t="s">
        <v>676</v>
      </c>
      <c r="W18" s="216"/>
      <c r="X18" s="167"/>
      <c r="Y18" s="207"/>
      <c r="Z18" s="204"/>
      <c r="AA18" s="205"/>
      <c r="AB18" s="205"/>
      <c r="AC18" s="560"/>
      <c r="AD18" s="160"/>
      <c r="AE18" s="160"/>
      <c r="AF18" s="160"/>
      <c r="AG18" s="160"/>
      <c r="AH18" s="160"/>
      <c r="AL18" s="477"/>
      <c r="AM18" s="477"/>
      <c r="AN18" s="477"/>
      <c r="AO18" s="477"/>
      <c r="AP18" s="477"/>
      <c r="AQ18" s="477"/>
      <c r="AR18" s="477"/>
    </row>
    <row r="19" spans="1:44"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'Ｈ１５（2003）'!A18</f>
        <v>0</v>
      </c>
      <c r="Q19" s="200">
        <f>'Ｈ１５（2003）'!C18</f>
        <v>0</v>
      </c>
      <c r="R19" s="200">
        <f>'Ｈ１５（2003）'!E18</f>
        <v>0</v>
      </c>
      <c r="S19" s="262">
        <f>'Ｈ１５（2003）'!F18</f>
        <v>0</v>
      </c>
      <c r="T19" s="263">
        <f>'Ｈ１５（2003）'!H18</f>
        <v>0</v>
      </c>
      <c r="U19" s="202"/>
      <c r="V19" s="500"/>
      <c r="W19" s="197" t="s">
        <v>13</v>
      </c>
      <c r="X19" s="197"/>
      <c r="Y19" s="215" t="s">
        <v>97</v>
      </c>
      <c r="Z19" s="199">
        <f>'Ｈ１５（2003）'!A177</f>
        <v>0</v>
      </c>
      <c r="AA19" s="200">
        <f>'Ｈ１５（2003）'!B177</f>
        <v>0</v>
      </c>
      <c r="AB19" s="201">
        <f>'Ｈ１５（2003）'!C177</f>
        <v>0</v>
      </c>
      <c r="AC19" s="556">
        <f>'Ｈ１５（2003）'!E177</f>
        <v>0</v>
      </c>
      <c r="AD19" s="160"/>
      <c r="AE19" s="160"/>
      <c r="AF19" s="160"/>
      <c r="AG19" s="160"/>
      <c r="AH19" s="160"/>
      <c r="AL19" s="477"/>
      <c r="AM19" s="477"/>
      <c r="AN19" s="477"/>
      <c r="AO19" s="477"/>
      <c r="AP19" s="477"/>
      <c r="AQ19" s="477"/>
      <c r="AR19" s="477"/>
    </row>
    <row r="20" spans="1:44" ht="14.45" customHeight="1" x14ac:dyDescent="0.15">
      <c r="A20" s="1217">
        <v>61475</v>
      </c>
      <c r="B20" s="1216">
        <v>61475</v>
      </c>
      <c r="C20" s="1216">
        <v>61475</v>
      </c>
      <c r="D20" s="1216">
        <v>0</v>
      </c>
      <c r="E20" s="1216">
        <v>0</v>
      </c>
      <c r="F20" s="1216">
        <v>35216</v>
      </c>
      <c r="G20" s="1216">
        <v>0</v>
      </c>
      <c r="H20" s="1218">
        <v>20700</v>
      </c>
      <c r="I20" s="1216"/>
      <c r="K20" s="194"/>
      <c r="L20" s="196" t="s">
        <v>19</v>
      </c>
      <c r="M20" s="197"/>
      <c r="N20" s="197"/>
      <c r="O20" s="198" t="s">
        <v>20</v>
      </c>
      <c r="P20" s="199">
        <f>'Ｈ１５（2003）'!A19</f>
        <v>0</v>
      </c>
      <c r="Q20" s="200">
        <f>'Ｈ１５（2003）'!C19</f>
        <v>0</v>
      </c>
      <c r="R20" s="488">
        <f>'Ｈ１５（2003）'!E19</f>
        <v>0</v>
      </c>
      <c r="S20" s="262">
        <f>'Ｈ１５（2003）'!F19</f>
        <v>0</v>
      </c>
      <c r="T20" s="263">
        <f>'Ｈ１５（2003）'!H19</f>
        <v>0</v>
      </c>
      <c r="U20" s="202" t="s">
        <v>4</v>
      </c>
      <c r="V20" s="195"/>
      <c r="W20" s="167"/>
      <c r="X20" s="167"/>
      <c r="Y20" s="207"/>
      <c r="Z20" s="204"/>
      <c r="AA20" s="205"/>
      <c r="AB20" s="205"/>
      <c r="AC20" s="560"/>
      <c r="AD20" s="160"/>
      <c r="AE20" s="160"/>
      <c r="AF20" s="160"/>
      <c r="AG20" s="160"/>
      <c r="AH20" s="160"/>
      <c r="AL20" s="477"/>
      <c r="AM20" s="477"/>
      <c r="AN20" s="477"/>
      <c r="AO20" s="477"/>
      <c r="AP20" s="477"/>
      <c r="AQ20" s="477"/>
      <c r="AR20" s="477"/>
    </row>
    <row r="21" spans="1:44"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'Ｈ１５（2003）'!A21</f>
        <v>0</v>
      </c>
      <c r="Q21" s="200">
        <f>'Ｈ１５（2003）'!C21</f>
        <v>0</v>
      </c>
      <c r="R21" s="200">
        <f>'Ｈ１５（2003）'!E21</f>
        <v>0</v>
      </c>
      <c r="S21" s="262">
        <f>'Ｈ１５（2003）'!F21</f>
        <v>0</v>
      </c>
      <c r="T21" s="263">
        <f>'Ｈ１５（2003）'!H21</f>
        <v>0</v>
      </c>
      <c r="U21" s="202" t="s">
        <v>24</v>
      </c>
      <c r="V21" s="195"/>
      <c r="W21" s="207"/>
      <c r="X21" s="207"/>
      <c r="Y21" s="207"/>
      <c r="Z21" s="204"/>
      <c r="AA21" s="205"/>
      <c r="AB21" s="205"/>
      <c r="AC21" s="560"/>
      <c r="AD21" s="160"/>
      <c r="AE21" s="160"/>
      <c r="AF21" s="160"/>
      <c r="AG21" s="160"/>
      <c r="AH21" s="160"/>
      <c r="AL21" s="477"/>
      <c r="AM21" s="477"/>
      <c r="AN21" s="477"/>
      <c r="AO21" s="477"/>
      <c r="AP21" s="477"/>
      <c r="AQ21" s="477"/>
      <c r="AR21" s="477"/>
    </row>
    <row r="22" spans="1:44"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'Ｈ１５（2003）'!A22</f>
        <v>0</v>
      </c>
      <c r="Q22" s="200">
        <f>'Ｈ１５（2003）'!C22</f>
        <v>0</v>
      </c>
      <c r="R22" s="200">
        <f>'Ｈ１５（2003）'!E22</f>
        <v>0</v>
      </c>
      <c r="S22" s="262">
        <f>'Ｈ１５（2003）'!F22</f>
        <v>0</v>
      </c>
      <c r="T22" s="263">
        <f>'Ｈ１５（2003）'!H22</f>
        <v>0</v>
      </c>
      <c r="U22" s="202"/>
      <c r="V22" s="195"/>
      <c r="W22" s="167"/>
      <c r="X22" s="167"/>
      <c r="Y22" s="207"/>
      <c r="Z22" s="204"/>
      <c r="AA22" s="205"/>
      <c r="AB22" s="205"/>
      <c r="AC22" s="560"/>
      <c r="AD22" s="160"/>
      <c r="AE22" s="160"/>
      <c r="AF22" s="160"/>
      <c r="AG22" s="160"/>
      <c r="AH22" s="160"/>
      <c r="AL22" s="477"/>
      <c r="AM22" s="477"/>
      <c r="AN22" s="477"/>
      <c r="AO22" s="477"/>
      <c r="AP22" s="477"/>
      <c r="AQ22" s="477"/>
      <c r="AR22" s="477"/>
    </row>
    <row r="23" spans="1:44"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'Ｈ１５（2003）'!A23</f>
        <v>0</v>
      </c>
      <c r="Q23" s="200">
        <f>'Ｈ１５（2003）'!C23</f>
        <v>0</v>
      </c>
      <c r="R23" s="200">
        <f>'Ｈ１５（2003）'!E23</f>
        <v>0</v>
      </c>
      <c r="S23" s="262">
        <f>'Ｈ１５（2003）'!F23</f>
        <v>0</v>
      </c>
      <c r="T23" s="263">
        <f>'Ｈ１５（2003）'!H23</f>
        <v>0</v>
      </c>
      <c r="U23" s="202"/>
      <c r="V23" s="195"/>
      <c r="W23" s="207"/>
      <c r="X23" s="207"/>
      <c r="Y23" s="207"/>
      <c r="Z23" s="204"/>
      <c r="AA23" s="205"/>
      <c r="AB23" s="205"/>
      <c r="AC23" s="560"/>
      <c r="AD23" s="160"/>
      <c r="AE23" s="160"/>
      <c r="AF23" s="160"/>
      <c r="AG23" s="160"/>
      <c r="AH23" s="160"/>
      <c r="AL23" s="477"/>
      <c r="AM23" s="477"/>
      <c r="AN23" s="477"/>
      <c r="AO23" s="477"/>
      <c r="AP23" s="477"/>
      <c r="AQ23" s="477"/>
      <c r="AR23" s="477"/>
    </row>
    <row r="24" spans="1:44"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'Ｈ１５（2003）'!A24</f>
        <v>0</v>
      </c>
      <c r="Q24" s="200">
        <f>'Ｈ１５（2003）'!C24</f>
        <v>0</v>
      </c>
      <c r="R24" s="200">
        <f>'Ｈ１５（2003）'!E24</f>
        <v>0</v>
      </c>
      <c r="S24" s="262">
        <f>'Ｈ１５（2003）'!F24</f>
        <v>0</v>
      </c>
      <c r="T24" s="263">
        <f>'Ｈ１５（2003）'!H24</f>
        <v>0</v>
      </c>
      <c r="U24" s="202"/>
      <c r="V24" s="173" t="s">
        <v>677</v>
      </c>
      <c r="W24" s="197"/>
      <c r="X24" s="197"/>
      <c r="Y24" s="215" t="s">
        <v>34</v>
      </c>
      <c r="Z24" s="199">
        <f>'Ｈ１５（2003）'!A178</f>
        <v>0</v>
      </c>
      <c r="AA24" s="200">
        <f>'Ｈ１５（2003）'!B178</f>
        <v>0</v>
      </c>
      <c r="AB24" s="201">
        <f>'Ｈ１５（2003）'!C178</f>
        <v>0</v>
      </c>
      <c r="AC24" s="556">
        <f>'Ｈ１５（2003）'!E178</f>
        <v>0</v>
      </c>
      <c r="AD24" s="160"/>
      <c r="AE24" s="160"/>
      <c r="AF24" s="160"/>
      <c r="AG24" s="160"/>
      <c r="AH24" s="160"/>
      <c r="AL24" s="477"/>
      <c r="AM24" s="477"/>
      <c r="AN24" s="477"/>
      <c r="AO24" s="477"/>
      <c r="AP24" s="477"/>
      <c r="AQ24" s="477"/>
      <c r="AR24" s="477"/>
    </row>
    <row r="25" spans="1:44"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'Ｈ１５（2003）'!A25</f>
        <v>0</v>
      </c>
      <c r="Q25" s="200">
        <f>'Ｈ１５（2003）'!C25</f>
        <v>0</v>
      </c>
      <c r="R25" s="200">
        <f>'Ｈ１５（2003）'!E25</f>
        <v>0</v>
      </c>
      <c r="S25" s="262">
        <f>'Ｈ１５（2003）'!F25</f>
        <v>0</v>
      </c>
      <c r="T25" s="263">
        <f>'Ｈ１５（2003）'!H25</f>
        <v>0</v>
      </c>
      <c r="U25" s="202"/>
      <c r="V25" s="176"/>
      <c r="W25" s="196" t="s">
        <v>36</v>
      </c>
      <c r="X25" s="197"/>
      <c r="Y25" s="215" t="s">
        <v>20</v>
      </c>
      <c r="Z25" s="199">
        <f>'Ｈ１５（2003）'!A181</f>
        <v>0</v>
      </c>
      <c r="AA25" s="200">
        <f>'Ｈ１５（2003）'!B181</f>
        <v>0</v>
      </c>
      <c r="AB25" s="201">
        <f>'Ｈ１５（2003）'!C181</f>
        <v>0</v>
      </c>
      <c r="AC25" s="556">
        <f>'Ｈ１５（2003）'!E181</f>
        <v>0</v>
      </c>
      <c r="AD25" s="160"/>
      <c r="AE25" s="160"/>
      <c r="AF25" s="160"/>
      <c r="AG25" s="160"/>
      <c r="AH25" s="160"/>
      <c r="AL25" s="477"/>
      <c r="AM25" s="477"/>
      <c r="AN25" s="477"/>
      <c r="AO25" s="477"/>
      <c r="AP25" s="477"/>
      <c r="AQ25" s="477"/>
      <c r="AR25" s="477"/>
    </row>
    <row r="26" spans="1:44" ht="14.45" customHeight="1" x14ac:dyDescent="0.15">
      <c r="A26" s="1219">
        <v>56488</v>
      </c>
      <c r="B26" s="1220">
        <v>56488</v>
      </c>
      <c r="C26" s="1220">
        <v>56488</v>
      </c>
      <c r="D26" s="1220">
        <v>0</v>
      </c>
      <c r="E26" s="1220">
        <v>0</v>
      </c>
      <c r="F26" s="1220">
        <v>30229</v>
      </c>
      <c r="G26" s="1220">
        <v>0</v>
      </c>
      <c r="H26" s="1221">
        <v>20700</v>
      </c>
      <c r="I26" s="1220"/>
      <c r="K26" s="194"/>
      <c r="L26" s="195" t="s">
        <v>38</v>
      </c>
      <c r="M26" s="196" t="s">
        <v>149</v>
      </c>
      <c r="N26" s="197"/>
      <c r="O26" s="198" t="s">
        <v>40</v>
      </c>
      <c r="P26" s="199">
        <f>'Ｈ１５（2003）'!A26</f>
        <v>56488</v>
      </c>
      <c r="Q26" s="200">
        <f>'Ｈ１５（2003）'!C26</f>
        <v>56488</v>
      </c>
      <c r="R26" s="200">
        <f>'Ｈ１５（2003）'!E26</f>
        <v>0</v>
      </c>
      <c r="S26" s="262">
        <f>'Ｈ１５（2003）'!F26</f>
        <v>30229</v>
      </c>
      <c r="T26" s="263">
        <f>'Ｈ１５（2003）'!H26</f>
        <v>20700</v>
      </c>
      <c r="U26" s="202"/>
      <c r="V26" s="489"/>
      <c r="W26" s="490"/>
      <c r="X26" s="491"/>
      <c r="Y26" s="492"/>
      <c r="Z26" s="493"/>
      <c r="AA26" s="494"/>
      <c r="AB26" s="494"/>
      <c r="AC26" s="558"/>
      <c r="AD26" s="160"/>
      <c r="AE26" s="160"/>
      <c r="AF26" s="160"/>
      <c r="AG26" s="160"/>
      <c r="AH26" s="160"/>
      <c r="AL26" s="477"/>
      <c r="AM26" s="477"/>
      <c r="AN26" s="477"/>
      <c r="AO26" s="477"/>
      <c r="AP26" s="477"/>
      <c r="AQ26" s="477"/>
      <c r="AR26" s="477"/>
    </row>
    <row r="27" spans="1:44"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'Ｈ１５（2003）'!A27</f>
        <v>0</v>
      </c>
      <c r="Q27" s="200">
        <f>'Ｈ１５（2003）'!C27</f>
        <v>0</v>
      </c>
      <c r="R27" s="200">
        <f>'Ｈ１５（2003）'!E27</f>
        <v>0</v>
      </c>
      <c r="S27" s="262">
        <f>'Ｈ１５（2003）'!F27</f>
        <v>0</v>
      </c>
      <c r="T27" s="263">
        <f>'Ｈ１５（2003）'!H27</f>
        <v>0</v>
      </c>
      <c r="U27" s="202"/>
      <c r="V27" s="489"/>
      <c r="W27" s="495"/>
      <c r="X27" s="496"/>
      <c r="Y27" s="497"/>
      <c r="Z27" s="486"/>
      <c r="AA27" s="498"/>
      <c r="AB27" s="498"/>
      <c r="AC27" s="559"/>
      <c r="AD27" s="160"/>
      <c r="AE27" s="160"/>
      <c r="AF27" s="160"/>
      <c r="AG27" s="160"/>
      <c r="AH27" s="160"/>
      <c r="AL27" s="477"/>
      <c r="AM27" s="477"/>
      <c r="AN27" s="477"/>
      <c r="AO27" s="477"/>
      <c r="AP27" s="477"/>
      <c r="AQ27" s="477"/>
      <c r="AR27" s="477"/>
    </row>
    <row r="28" spans="1:44" ht="14.45" customHeight="1" x14ac:dyDescent="0.15">
      <c r="A28" s="1219">
        <v>4987</v>
      </c>
      <c r="B28" s="1220">
        <v>4987</v>
      </c>
      <c r="C28" s="1220">
        <v>4987</v>
      </c>
      <c r="D28" s="1220">
        <v>0</v>
      </c>
      <c r="E28" s="1220">
        <v>0</v>
      </c>
      <c r="F28" s="1220">
        <v>4987</v>
      </c>
      <c r="G28" s="1220">
        <v>0</v>
      </c>
      <c r="H28" s="1221">
        <v>0</v>
      </c>
      <c r="I28" s="1220"/>
      <c r="K28" s="194" t="s">
        <v>128</v>
      </c>
      <c r="L28" s="216"/>
      <c r="M28" s="196" t="s">
        <v>13</v>
      </c>
      <c r="N28" s="197"/>
      <c r="O28" s="198" t="s">
        <v>44</v>
      </c>
      <c r="P28" s="199">
        <f>'Ｈ１５（2003）'!A28</f>
        <v>4987</v>
      </c>
      <c r="Q28" s="200">
        <f>'Ｈ１５（2003）'!C28</f>
        <v>4987</v>
      </c>
      <c r="R28" s="200">
        <f>'Ｈ１５（2003）'!E28</f>
        <v>0</v>
      </c>
      <c r="S28" s="262">
        <f>'Ｈ１５（2003）'!F28</f>
        <v>4987</v>
      </c>
      <c r="T28" s="263">
        <f>'Ｈ１５（2003）'!H28</f>
        <v>0</v>
      </c>
      <c r="U28" s="202"/>
      <c r="V28" s="216"/>
      <c r="W28" s="196" t="s">
        <v>13</v>
      </c>
      <c r="X28" s="197"/>
      <c r="Y28" s="215"/>
      <c r="Z28" s="219">
        <f>Z24-Z25</f>
        <v>0</v>
      </c>
      <c r="AA28" s="220">
        <f>AA24-AA25</f>
        <v>0</v>
      </c>
      <c r="AB28" s="292">
        <f>AB24-AB25</f>
        <v>0</v>
      </c>
      <c r="AC28" s="561">
        <f>AC24-AC25</f>
        <v>0</v>
      </c>
      <c r="AD28" s="160"/>
      <c r="AE28" s="160"/>
      <c r="AF28" s="160"/>
      <c r="AG28" s="160"/>
      <c r="AH28" s="160"/>
      <c r="AL28" s="477"/>
      <c r="AM28" s="477"/>
      <c r="AN28" s="477"/>
      <c r="AO28" s="477"/>
      <c r="AP28" s="477"/>
      <c r="AQ28" s="477"/>
      <c r="AR28" s="477"/>
    </row>
    <row r="29" spans="1:44"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'Ｈ１５（2003）'!A29</f>
        <v>0</v>
      </c>
      <c r="Q29" s="200">
        <f>'Ｈ１５（2003）'!C29</f>
        <v>0</v>
      </c>
      <c r="R29" s="200">
        <f>'Ｈ１５（2003）'!E29</f>
        <v>0</v>
      </c>
      <c r="S29" s="262">
        <f>'Ｈ１５（2003）'!F29</f>
        <v>0</v>
      </c>
      <c r="T29" s="263">
        <f>'Ｈ１５（2003）'!H29</f>
        <v>0</v>
      </c>
      <c r="U29" s="202" t="s">
        <v>4</v>
      </c>
      <c r="V29" s="195"/>
      <c r="W29" s="167"/>
      <c r="X29" s="167"/>
      <c r="Y29" s="207"/>
      <c r="Z29" s="204"/>
      <c r="AA29" s="205"/>
      <c r="AB29" s="205"/>
      <c r="AC29" s="560"/>
      <c r="AD29" s="160"/>
      <c r="AE29" s="160"/>
      <c r="AF29" s="160"/>
      <c r="AG29" s="160"/>
      <c r="AH29" s="160"/>
      <c r="AL29" s="477"/>
      <c r="AM29" s="477"/>
      <c r="AN29" s="477"/>
      <c r="AO29" s="477"/>
      <c r="AP29" s="477"/>
      <c r="AQ29" s="477"/>
      <c r="AR29" s="477"/>
    </row>
    <row r="30" spans="1:44"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'Ｈ１５（2003）'!A30</f>
        <v>0</v>
      </c>
      <c r="Q30" s="200">
        <f>'Ｈ１５（2003）'!C30</f>
        <v>0</v>
      </c>
      <c r="R30" s="200">
        <f>'Ｈ１５（2003）'!E30</f>
        <v>0</v>
      </c>
      <c r="S30" s="262">
        <f>'Ｈ１５（2003）'!F30</f>
        <v>0</v>
      </c>
      <c r="T30" s="263">
        <f>'Ｈ１５（2003）'!H30</f>
        <v>0</v>
      </c>
      <c r="U30" s="202"/>
      <c r="V30" s="195"/>
      <c r="W30" s="167"/>
      <c r="X30" s="167"/>
      <c r="Y30" s="207"/>
      <c r="Z30" s="204"/>
      <c r="AA30" s="205"/>
      <c r="AB30" s="205"/>
      <c r="AC30" s="560"/>
      <c r="AD30" s="160"/>
      <c r="AE30" s="160"/>
      <c r="AF30" s="160"/>
      <c r="AG30" s="160"/>
      <c r="AH30" s="160"/>
      <c r="AL30" s="477"/>
      <c r="AM30" s="477"/>
      <c r="AN30" s="477"/>
      <c r="AO30" s="477"/>
      <c r="AP30" s="477"/>
      <c r="AQ30" s="477"/>
      <c r="AR30" s="477"/>
    </row>
    <row r="31" spans="1:44"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'Ｈ１５（2003）'!A31</f>
        <v>0</v>
      </c>
      <c r="Q31" s="200">
        <f>'Ｈ１５（2003）'!C31</f>
        <v>0</v>
      </c>
      <c r="R31" s="200">
        <f>'Ｈ１５（2003）'!E31</f>
        <v>0</v>
      </c>
      <c r="S31" s="262">
        <f>'Ｈ１５（2003）'!F31</f>
        <v>0</v>
      </c>
      <c r="T31" s="263">
        <f>'Ｈ１５（2003）'!H31</f>
        <v>0</v>
      </c>
      <c r="U31" s="202"/>
      <c r="V31" s="195"/>
      <c r="W31" s="167"/>
      <c r="X31" s="167"/>
      <c r="Y31" s="207"/>
      <c r="Z31" s="204"/>
      <c r="AA31" s="205"/>
      <c r="AB31" s="205"/>
      <c r="AC31" s="560"/>
      <c r="AD31" s="160"/>
      <c r="AE31" s="160"/>
      <c r="AF31" s="160"/>
      <c r="AG31" s="160"/>
      <c r="AH31" s="160"/>
      <c r="AL31" s="477"/>
      <c r="AM31" s="477"/>
      <c r="AN31" s="477"/>
      <c r="AO31" s="477"/>
      <c r="AP31" s="477"/>
      <c r="AQ31" s="477"/>
      <c r="AR31" s="477"/>
    </row>
    <row r="32" spans="1:44" ht="14.45" customHeight="1" x14ac:dyDescent="0.15">
      <c r="A32" s="1219">
        <v>270027</v>
      </c>
      <c r="B32" s="1220">
        <v>270027</v>
      </c>
      <c r="C32" s="1220">
        <v>270027</v>
      </c>
      <c r="D32" s="1220">
        <v>0</v>
      </c>
      <c r="E32" s="1220">
        <v>162000</v>
      </c>
      <c r="F32" s="1220">
        <v>0</v>
      </c>
      <c r="G32" s="1220">
        <v>0</v>
      </c>
      <c r="H32" s="1221">
        <v>101300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L32" s="477"/>
      <c r="AM32" s="477"/>
      <c r="AN32" s="477"/>
      <c r="AO32" s="477"/>
      <c r="AP32" s="477"/>
      <c r="AQ32" s="477"/>
      <c r="AR32" s="477"/>
    </row>
    <row r="33" spans="1:44" ht="14.45" customHeight="1" x14ac:dyDescent="0.15">
      <c r="A33" s="1219">
        <v>150000</v>
      </c>
      <c r="B33" s="1220">
        <v>150000</v>
      </c>
      <c r="C33" s="1220">
        <v>150000</v>
      </c>
      <c r="D33" s="1220">
        <v>0</v>
      </c>
      <c r="E33" s="1220">
        <v>90000</v>
      </c>
      <c r="F33" s="1220">
        <v>0</v>
      </c>
      <c r="G33" s="1220">
        <v>0</v>
      </c>
      <c r="H33" s="1221">
        <v>60000</v>
      </c>
      <c r="I33" s="1220"/>
      <c r="K33" s="194"/>
      <c r="L33" s="173"/>
      <c r="M33" s="196" t="s">
        <v>47</v>
      </c>
      <c r="N33" s="197"/>
      <c r="O33" s="198" t="s">
        <v>48</v>
      </c>
      <c r="P33" s="199">
        <f>'Ｈ１５（2003）'!A33</f>
        <v>150000</v>
      </c>
      <c r="Q33" s="200">
        <f>'Ｈ１５（2003）'!C33</f>
        <v>150000</v>
      </c>
      <c r="R33" s="200">
        <f>'Ｈ１５（2003）'!E33</f>
        <v>90000</v>
      </c>
      <c r="S33" s="262">
        <f>'Ｈ１５（2003）'!F33</f>
        <v>0</v>
      </c>
      <c r="T33" s="263">
        <f>'Ｈ１５（2003）'!H33</f>
        <v>60000</v>
      </c>
      <c r="U33" s="202" t="s">
        <v>4</v>
      </c>
      <c r="V33" s="173"/>
      <c r="W33" s="196" t="s">
        <v>49</v>
      </c>
      <c r="X33" s="197"/>
      <c r="Y33" s="198" t="s">
        <v>23</v>
      </c>
      <c r="Z33" s="199">
        <f>'Ｈ１５（2003）'!A183</f>
        <v>0</v>
      </c>
      <c r="AA33" s="200">
        <f>'Ｈ１５（2003）'!B183</f>
        <v>0</v>
      </c>
      <c r="AB33" s="201">
        <f>'Ｈ１５（2003）'!C183</f>
        <v>0</v>
      </c>
      <c r="AC33" s="556">
        <f>'Ｈ１５（2003）'!E183</f>
        <v>0</v>
      </c>
      <c r="AD33" s="160"/>
      <c r="AE33" s="160"/>
      <c r="AF33" s="160"/>
      <c r="AG33" s="160"/>
      <c r="AH33" s="160"/>
      <c r="AL33" s="477"/>
      <c r="AM33" s="477"/>
      <c r="AN33" s="477"/>
      <c r="AO33" s="477"/>
      <c r="AP33" s="477"/>
      <c r="AQ33" s="477"/>
      <c r="AR33" s="477"/>
    </row>
    <row r="34" spans="1:44"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'Ｈ１５（2003）'!A34</f>
        <v>0</v>
      </c>
      <c r="Q34" s="200">
        <f>'Ｈ１５（2003）'!C34</f>
        <v>0</v>
      </c>
      <c r="R34" s="200">
        <f>'Ｈ１５（2003）'!E34</f>
        <v>0</v>
      </c>
      <c r="S34" s="262">
        <f>'Ｈ１５（2003）'!F34</f>
        <v>0</v>
      </c>
      <c r="T34" s="263">
        <f>'Ｈ１５（2003）'!H34</f>
        <v>0</v>
      </c>
      <c r="U34" s="202"/>
      <c r="V34" s="195"/>
      <c r="W34" s="195"/>
      <c r="X34" s="167"/>
      <c r="Y34" s="207"/>
      <c r="Z34" s="204"/>
      <c r="AA34" s="205"/>
      <c r="AB34" s="205"/>
      <c r="AC34" s="560"/>
      <c r="AD34" s="160"/>
      <c r="AE34" s="160"/>
      <c r="AF34" s="160"/>
      <c r="AG34" s="160"/>
      <c r="AH34" s="160"/>
      <c r="AL34" s="477"/>
      <c r="AM34" s="477"/>
      <c r="AN34" s="477"/>
      <c r="AO34" s="477"/>
      <c r="AP34" s="477"/>
      <c r="AQ34" s="477"/>
      <c r="AR34" s="477"/>
    </row>
    <row r="35" spans="1:44"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'Ｈ１５（2003）'!A35</f>
        <v>0</v>
      </c>
      <c r="Q35" s="200">
        <f>'Ｈ１５（2003）'!C35</f>
        <v>0</v>
      </c>
      <c r="R35" s="200">
        <f>'Ｈ１５（2003）'!E35</f>
        <v>0</v>
      </c>
      <c r="S35" s="262">
        <f>'Ｈ１５（2003）'!F35</f>
        <v>0</v>
      </c>
      <c r="T35" s="263">
        <f>'Ｈ１５（2003）'!H35</f>
        <v>0</v>
      </c>
      <c r="U35" s="202"/>
      <c r="V35" s="195"/>
      <c r="W35" s="196" t="s">
        <v>52</v>
      </c>
      <c r="X35" s="197"/>
      <c r="Y35" s="198" t="s">
        <v>27</v>
      </c>
      <c r="Z35" s="199">
        <f>'Ｈ１５（2003）'!A184</f>
        <v>0</v>
      </c>
      <c r="AA35" s="200">
        <f>'Ｈ１５（2003）'!B184</f>
        <v>0</v>
      </c>
      <c r="AB35" s="201">
        <f>'Ｈ１５（2003）'!C184</f>
        <v>0</v>
      </c>
      <c r="AC35" s="556">
        <f>'Ｈ１５（2003）'!E184</f>
        <v>0</v>
      </c>
      <c r="AD35" s="160"/>
      <c r="AE35" s="160"/>
      <c r="AF35" s="160"/>
      <c r="AG35" s="160"/>
      <c r="AH35" s="160"/>
      <c r="AL35" s="477"/>
      <c r="AM35" s="477"/>
      <c r="AN35" s="477"/>
      <c r="AO35" s="477"/>
      <c r="AP35" s="477"/>
      <c r="AQ35" s="477"/>
      <c r="AR35" s="477"/>
    </row>
    <row r="36" spans="1:44"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'Ｈ１５（2003）'!A36</f>
        <v>0</v>
      </c>
      <c r="Q36" s="200">
        <f>'Ｈ１５（2003）'!C36</f>
        <v>0</v>
      </c>
      <c r="R36" s="200">
        <f>'Ｈ１５（2003）'!E36</f>
        <v>0</v>
      </c>
      <c r="S36" s="262">
        <f>'Ｈ１５（2003）'!F36</f>
        <v>0</v>
      </c>
      <c r="T36" s="263">
        <f>'Ｈ１５（2003）'!H36</f>
        <v>0</v>
      </c>
      <c r="U36" s="202"/>
      <c r="V36" s="195" t="s">
        <v>54</v>
      </c>
      <c r="W36" s="195"/>
      <c r="X36" s="167"/>
      <c r="Y36" s="207"/>
      <c r="Z36" s="204"/>
      <c r="AA36" s="205"/>
      <c r="AB36" s="205"/>
      <c r="AC36" s="560"/>
      <c r="AD36" s="160"/>
      <c r="AE36" s="160"/>
      <c r="AF36" s="160"/>
      <c r="AG36" s="160"/>
      <c r="AH36" s="160"/>
      <c r="AL36" s="477"/>
      <c r="AM36" s="477"/>
      <c r="AN36" s="477"/>
      <c r="AO36" s="477"/>
      <c r="AP36" s="477"/>
      <c r="AQ36" s="477"/>
      <c r="AR36" s="477"/>
    </row>
    <row r="37" spans="1:44"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'Ｈ１５（2003）'!A37</f>
        <v>0</v>
      </c>
      <c r="Q37" s="200">
        <f>'Ｈ１５（2003）'!C37</f>
        <v>0</v>
      </c>
      <c r="R37" s="200">
        <f>'Ｈ１５（2003）'!E37</f>
        <v>0</v>
      </c>
      <c r="S37" s="262">
        <f>'Ｈ１５（2003）'!F37</f>
        <v>0</v>
      </c>
      <c r="T37" s="263">
        <f>'Ｈ１５（2003）'!H37</f>
        <v>0</v>
      </c>
      <c r="U37" s="202"/>
      <c r="V37" s="195"/>
      <c r="W37" s="195"/>
      <c r="X37" s="167"/>
      <c r="Y37" s="207"/>
      <c r="Z37" s="204"/>
      <c r="AA37" s="205"/>
      <c r="AB37" s="205"/>
      <c r="AC37" s="560"/>
      <c r="AD37" s="160"/>
      <c r="AE37" s="160"/>
      <c r="AF37" s="160"/>
      <c r="AG37" s="160"/>
      <c r="AH37" s="160"/>
      <c r="AL37" s="477"/>
      <c r="AM37" s="477"/>
      <c r="AN37" s="477"/>
      <c r="AO37" s="477"/>
      <c r="AP37" s="477"/>
      <c r="AQ37" s="477"/>
      <c r="AR37" s="477"/>
    </row>
    <row r="38" spans="1:44"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'Ｈ１５（2003）'!A38</f>
        <v>0</v>
      </c>
      <c r="Q38" s="200">
        <f>'Ｈ１５（2003）'!C38</f>
        <v>0</v>
      </c>
      <c r="R38" s="200">
        <f>'Ｈ１５（2003）'!E38</f>
        <v>0</v>
      </c>
      <c r="S38" s="262">
        <f>'Ｈ１５（2003）'!F38</f>
        <v>0</v>
      </c>
      <c r="T38" s="263">
        <f>'Ｈ１５（2003）'!H38</f>
        <v>0</v>
      </c>
      <c r="U38" s="202"/>
      <c r="V38" s="195"/>
      <c r="W38" s="196" t="s">
        <v>57</v>
      </c>
      <c r="X38" s="197"/>
      <c r="Y38" s="198" t="s">
        <v>30</v>
      </c>
      <c r="Z38" s="199">
        <f>'Ｈ１５（2003）'!A185</f>
        <v>0</v>
      </c>
      <c r="AA38" s="200">
        <f>'Ｈ１５（2003）'!B185</f>
        <v>0</v>
      </c>
      <c r="AB38" s="201">
        <f>'Ｈ１５（2003）'!C185</f>
        <v>0</v>
      </c>
      <c r="AC38" s="556">
        <f>'Ｈ１５（2003）'!E185</f>
        <v>0</v>
      </c>
      <c r="AD38" s="160"/>
      <c r="AE38" s="160"/>
      <c r="AF38" s="160"/>
      <c r="AG38" s="160"/>
      <c r="AH38" s="160"/>
      <c r="AL38" s="477"/>
      <c r="AM38" s="477"/>
      <c r="AN38" s="477"/>
      <c r="AO38" s="477"/>
      <c r="AP38" s="477"/>
      <c r="AQ38" s="477"/>
      <c r="AR38" s="477"/>
    </row>
    <row r="39" spans="1:44" ht="14.45" customHeight="1" x14ac:dyDescent="0.15">
      <c r="A39" s="1219">
        <v>120027</v>
      </c>
      <c r="B39" s="1220">
        <v>120027</v>
      </c>
      <c r="C39" s="1220">
        <v>120027</v>
      </c>
      <c r="D39" s="1220">
        <v>0</v>
      </c>
      <c r="E39" s="1220">
        <v>72000</v>
      </c>
      <c r="F39" s="1220">
        <v>0</v>
      </c>
      <c r="G39" s="1220">
        <v>0</v>
      </c>
      <c r="H39" s="1221">
        <v>41300</v>
      </c>
      <c r="I39" s="1220"/>
      <c r="K39" s="194"/>
      <c r="L39" s="195"/>
      <c r="M39" s="173" t="s">
        <v>60</v>
      </c>
      <c r="N39" s="197"/>
      <c r="O39" s="198" t="s">
        <v>61</v>
      </c>
      <c r="P39" s="199">
        <f>'Ｈ１５（2003）'!A39</f>
        <v>120027</v>
      </c>
      <c r="Q39" s="200">
        <f>'Ｈ１５（2003）'!C39</f>
        <v>120027</v>
      </c>
      <c r="R39" s="200">
        <f>'Ｈ１５（2003）'!E39</f>
        <v>72000</v>
      </c>
      <c r="S39" s="262">
        <f>'Ｈ１５（2003）'!F39</f>
        <v>0</v>
      </c>
      <c r="T39" s="263">
        <f>'Ｈ１５（2003）'!H39</f>
        <v>41300</v>
      </c>
      <c r="U39" s="202"/>
      <c r="V39" s="195" t="s">
        <v>59</v>
      </c>
      <c r="W39" s="173" t="s">
        <v>60</v>
      </c>
      <c r="X39" s="197"/>
      <c r="Y39" s="198" t="s">
        <v>33</v>
      </c>
      <c r="Z39" s="199">
        <f>'Ｈ１５（2003）'!A186</f>
        <v>7711</v>
      </c>
      <c r="AA39" s="200">
        <f>'Ｈ１５（2003）'!B186</f>
        <v>4711</v>
      </c>
      <c r="AB39" s="201">
        <f>'Ｈ１５（2003）'!C186</f>
        <v>0</v>
      </c>
      <c r="AC39" s="556">
        <f>'Ｈ１５（2003）'!E186</f>
        <v>3000</v>
      </c>
      <c r="AD39" s="160"/>
      <c r="AE39" s="160"/>
      <c r="AF39" s="160"/>
      <c r="AG39" s="160"/>
      <c r="AH39" s="160"/>
      <c r="AL39" s="477"/>
      <c r="AM39" s="477"/>
      <c r="AN39" s="477"/>
      <c r="AO39" s="477"/>
      <c r="AP39" s="477"/>
      <c r="AQ39" s="477"/>
      <c r="AR39" s="477"/>
    </row>
    <row r="40" spans="1:44" ht="14.45" customHeight="1" x14ac:dyDescent="0.15">
      <c r="A40" s="1219">
        <v>120027</v>
      </c>
      <c r="B40" s="1220">
        <v>120027</v>
      </c>
      <c r="C40" s="1220">
        <v>120027</v>
      </c>
      <c r="D40" s="1220">
        <v>0</v>
      </c>
      <c r="E40" s="1220">
        <v>72000</v>
      </c>
      <c r="F40" s="1220">
        <v>0</v>
      </c>
      <c r="G40" s="1220">
        <v>0</v>
      </c>
      <c r="H40" s="1221">
        <v>41300</v>
      </c>
      <c r="I40" s="1220"/>
      <c r="K40" s="194"/>
      <c r="L40" s="195" t="s">
        <v>59</v>
      </c>
      <c r="M40" s="195"/>
      <c r="N40" s="196" t="s">
        <v>62</v>
      </c>
      <c r="O40" s="198" t="s">
        <v>63</v>
      </c>
      <c r="P40" s="199">
        <f>'Ｈ１５（2003）'!A40</f>
        <v>120027</v>
      </c>
      <c r="Q40" s="200">
        <f>'Ｈ１５（2003）'!C40</f>
        <v>120027</v>
      </c>
      <c r="R40" s="200">
        <f>'Ｈ１５（2003）'!E40</f>
        <v>72000</v>
      </c>
      <c r="S40" s="262">
        <f>'Ｈ１５（2003）'!F40</f>
        <v>0</v>
      </c>
      <c r="T40" s="263">
        <f>'Ｈ１５（2003）'!H40</f>
        <v>41300</v>
      </c>
      <c r="U40" s="202"/>
      <c r="V40" s="195"/>
      <c r="W40" s="195"/>
      <c r="X40" s="196" t="s">
        <v>62</v>
      </c>
      <c r="Y40" s="198" t="s">
        <v>37</v>
      </c>
      <c r="Z40" s="199">
        <f>'Ｈ１５（2003）'!A187</f>
        <v>7711</v>
      </c>
      <c r="AA40" s="200">
        <f>'Ｈ１５（2003）'!B187</f>
        <v>4711</v>
      </c>
      <c r="AB40" s="201">
        <f>'Ｈ１５（2003）'!C187</f>
        <v>0</v>
      </c>
      <c r="AC40" s="556">
        <f>'Ｈ１５（2003）'!E187</f>
        <v>3000</v>
      </c>
      <c r="AD40" s="160"/>
      <c r="AE40" s="160"/>
      <c r="AF40" s="160"/>
      <c r="AG40" s="160"/>
      <c r="AH40" s="160"/>
      <c r="AL40" s="477"/>
      <c r="AM40" s="477"/>
      <c r="AN40" s="477"/>
      <c r="AO40" s="477"/>
      <c r="AP40" s="477"/>
      <c r="AQ40" s="477"/>
      <c r="AR40" s="477"/>
    </row>
    <row r="41" spans="1:44"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'Ｈ１５（2003）'!A41</f>
        <v>0</v>
      </c>
      <c r="Q41" s="200">
        <f>'Ｈ１５（2003）'!C41</f>
        <v>0</v>
      </c>
      <c r="R41" s="200">
        <f>'Ｈ１５（2003）'!E41</f>
        <v>0</v>
      </c>
      <c r="S41" s="262">
        <f>'Ｈ１５（2003）'!F41</f>
        <v>0</v>
      </c>
      <c r="T41" s="263">
        <f>'Ｈ１５（2003）'!H41</f>
        <v>0</v>
      </c>
      <c r="U41" s="202"/>
      <c r="V41" s="195"/>
      <c r="W41" s="195"/>
      <c r="X41" s="196" t="s">
        <v>64</v>
      </c>
      <c r="Y41" s="198" t="s">
        <v>40</v>
      </c>
      <c r="Z41" s="199">
        <f>'Ｈ１５（2003）'!A188</f>
        <v>0</v>
      </c>
      <c r="AA41" s="200">
        <f>'Ｈ１５（2003）'!B188</f>
        <v>0</v>
      </c>
      <c r="AB41" s="201">
        <f>'Ｈ１５（2003）'!C188</f>
        <v>0</v>
      </c>
      <c r="AC41" s="556">
        <f>'Ｈ１５（2003）'!E188</f>
        <v>0</v>
      </c>
      <c r="AD41" s="160"/>
      <c r="AE41" s="160"/>
      <c r="AF41" s="160"/>
      <c r="AG41" s="160"/>
      <c r="AH41" s="160"/>
      <c r="AL41" s="477"/>
      <c r="AM41" s="477"/>
      <c r="AN41" s="477"/>
      <c r="AO41" s="477"/>
      <c r="AP41" s="477"/>
      <c r="AQ41" s="477"/>
      <c r="AR41" s="477"/>
    </row>
    <row r="42" spans="1:44"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'Ｈ１５（2003）'!A42</f>
        <v>0</v>
      </c>
      <c r="Q42" s="200">
        <f>'Ｈ１５（2003）'!C42</f>
        <v>0</v>
      </c>
      <c r="R42" s="200">
        <f>'Ｈ１５（2003）'!E42</f>
        <v>0</v>
      </c>
      <c r="S42" s="262">
        <f>'Ｈ１５（2003）'!F42</f>
        <v>0</v>
      </c>
      <c r="T42" s="263">
        <f>'Ｈ１５（2003）'!H42</f>
        <v>0</v>
      </c>
      <c r="U42" s="202"/>
      <c r="V42" s="195" t="s">
        <v>675</v>
      </c>
      <c r="W42" s="195"/>
      <c r="X42" s="196" t="s">
        <v>66</v>
      </c>
      <c r="Y42" s="198" t="s">
        <v>43</v>
      </c>
      <c r="Z42" s="199">
        <f>'Ｈ１５（2003）'!A189</f>
        <v>0</v>
      </c>
      <c r="AA42" s="200">
        <f>'Ｈ１５（2003）'!B189</f>
        <v>0</v>
      </c>
      <c r="AB42" s="201">
        <f>'Ｈ１５（2003）'!C189</f>
        <v>0</v>
      </c>
      <c r="AC42" s="556">
        <f>'Ｈ１５（2003）'!E189</f>
        <v>0</v>
      </c>
      <c r="AD42" s="160"/>
      <c r="AE42" s="160"/>
      <c r="AF42" s="160"/>
      <c r="AG42" s="160"/>
      <c r="AH42" s="160"/>
      <c r="AL42" s="477"/>
      <c r="AM42" s="477"/>
      <c r="AN42" s="477"/>
      <c r="AO42" s="477"/>
      <c r="AP42" s="477"/>
      <c r="AQ42" s="477"/>
      <c r="AR42" s="477"/>
    </row>
    <row r="43" spans="1:44"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'Ｈ１５（2003）'!A43</f>
        <v>0</v>
      </c>
      <c r="Q43" s="200">
        <f>'Ｈ１５（2003）'!C43</f>
        <v>0</v>
      </c>
      <c r="R43" s="200">
        <f>'Ｈ１５（2003）'!E43</f>
        <v>0</v>
      </c>
      <c r="S43" s="262">
        <f>'Ｈ１５（2003）'!F43</f>
        <v>0</v>
      </c>
      <c r="T43" s="263">
        <f>'Ｈ１５（2003）'!H43</f>
        <v>0</v>
      </c>
      <c r="U43" s="202"/>
      <c r="V43" s="195"/>
      <c r="W43" s="195"/>
      <c r="X43" s="196" t="s">
        <v>150</v>
      </c>
      <c r="Y43" s="198" t="s">
        <v>44</v>
      </c>
      <c r="Z43" s="199">
        <f>'Ｈ１５（2003）'!A190</f>
        <v>0</v>
      </c>
      <c r="AA43" s="200">
        <f>'Ｈ１５（2003）'!B190</f>
        <v>0</v>
      </c>
      <c r="AB43" s="201">
        <f>'Ｈ１５（2003）'!C190</f>
        <v>0</v>
      </c>
      <c r="AC43" s="556">
        <f>'Ｈ１５（2003）'!E190</f>
        <v>0</v>
      </c>
      <c r="AD43" s="160"/>
      <c r="AE43" s="160"/>
      <c r="AF43" s="160"/>
      <c r="AG43" s="160"/>
      <c r="AH43" s="160"/>
      <c r="AL43" s="477"/>
      <c r="AM43" s="477"/>
      <c r="AN43" s="477"/>
      <c r="AO43" s="477"/>
      <c r="AP43" s="477"/>
      <c r="AQ43" s="477"/>
      <c r="AR43" s="477"/>
    </row>
    <row r="44" spans="1:44"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L44" s="477"/>
      <c r="AM44" s="477"/>
      <c r="AN44" s="477"/>
      <c r="AO44" s="477"/>
      <c r="AP44" s="477"/>
      <c r="AQ44" s="477"/>
      <c r="AR44" s="477"/>
    </row>
    <row r="45" spans="1:44"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'Ｈ１５（2003）'!A44</f>
        <v>0</v>
      </c>
      <c r="Q45" s="200">
        <f>'Ｈ１５（2003）'!C44</f>
        <v>0</v>
      </c>
      <c r="R45" s="200">
        <f>'Ｈ１５（2003）'!E44</f>
        <v>0</v>
      </c>
      <c r="S45" s="262">
        <f>'Ｈ１５（2003）'!F44</f>
        <v>0</v>
      </c>
      <c r="T45" s="263">
        <f>'Ｈ１５（2003）'!H44</f>
        <v>0</v>
      </c>
      <c r="U45" s="202" t="s">
        <v>72</v>
      </c>
      <c r="V45" s="195" t="s">
        <v>676</v>
      </c>
      <c r="W45" s="196" t="s">
        <v>87</v>
      </c>
      <c r="X45" s="197"/>
      <c r="Y45" s="198" t="s">
        <v>46</v>
      </c>
      <c r="Z45" s="199">
        <f>'Ｈ１５（2003）'!A191</f>
        <v>0</v>
      </c>
      <c r="AA45" s="200">
        <f>'Ｈ１５（2003）'!B191</f>
        <v>0</v>
      </c>
      <c r="AB45" s="201">
        <f>'Ｈ１５（2003）'!C191</f>
        <v>0</v>
      </c>
      <c r="AC45" s="556">
        <f>'Ｈ１５（2003）'!E191</f>
        <v>0</v>
      </c>
      <c r="AD45" s="160"/>
      <c r="AE45" s="160"/>
      <c r="AF45" s="160"/>
      <c r="AG45" s="160"/>
      <c r="AH45" s="160"/>
      <c r="AL45" s="477"/>
      <c r="AM45" s="477"/>
      <c r="AN45" s="477"/>
      <c r="AO45" s="477"/>
      <c r="AP45" s="477"/>
      <c r="AQ45" s="477"/>
      <c r="AR45" s="477"/>
    </row>
    <row r="46" spans="1:44"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'Ｈ１５（2003）'!A45</f>
        <v>0</v>
      </c>
      <c r="Q46" s="200">
        <f>'Ｈ１５（2003）'!C45</f>
        <v>0</v>
      </c>
      <c r="R46" s="200">
        <f>'Ｈ１５（2003）'!E45</f>
        <v>0</v>
      </c>
      <c r="S46" s="262">
        <f>'Ｈ１５（2003）'!F45</f>
        <v>0</v>
      </c>
      <c r="T46" s="263">
        <f>'Ｈ１５（2003）'!H45</f>
        <v>0</v>
      </c>
      <c r="U46" s="202"/>
      <c r="V46" s="195"/>
      <c r="W46" s="196" t="s">
        <v>73</v>
      </c>
      <c r="X46" s="197"/>
      <c r="Y46" s="198" t="s">
        <v>75</v>
      </c>
      <c r="Z46" s="199">
        <f>'Ｈ１５（2003）'!A192</f>
        <v>0</v>
      </c>
      <c r="AA46" s="200">
        <f>'Ｈ１５（2003）'!B192</f>
        <v>0</v>
      </c>
      <c r="AB46" s="201">
        <f>'Ｈ１５（2003）'!C192</f>
        <v>0</v>
      </c>
      <c r="AC46" s="556">
        <f>'Ｈ１５（2003）'!E192</f>
        <v>0</v>
      </c>
      <c r="AD46" s="160"/>
      <c r="AE46" s="160"/>
      <c r="AF46" s="160"/>
      <c r="AG46" s="160"/>
      <c r="AH46" s="160"/>
      <c r="AL46" s="477"/>
      <c r="AM46" s="477"/>
      <c r="AN46" s="477"/>
      <c r="AO46" s="477"/>
      <c r="AP46" s="477"/>
      <c r="AQ46" s="477"/>
      <c r="AR46" s="477"/>
    </row>
    <row r="47" spans="1:44"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'Ｈ１５（2003）'!A46</f>
        <v>0</v>
      </c>
      <c r="Q47" s="200">
        <f>'Ｈ１５（2003）'!C46</f>
        <v>0</v>
      </c>
      <c r="R47" s="200">
        <f>'Ｈ１５（2003）'!E46</f>
        <v>0</v>
      </c>
      <c r="S47" s="262">
        <f>'Ｈ１５（2003）'!F46</f>
        <v>0</v>
      </c>
      <c r="T47" s="263">
        <f>'Ｈ１５（2003）'!H46</f>
        <v>0</v>
      </c>
      <c r="U47" s="202"/>
      <c r="V47" s="500"/>
      <c r="W47" s="196" t="s">
        <v>13</v>
      </c>
      <c r="X47" s="197"/>
      <c r="Y47" s="198" t="s">
        <v>77</v>
      </c>
      <c r="Z47" s="199">
        <f>'Ｈ１５（2003）'!A193</f>
        <v>0</v>
      </c>
      <c r="AA47" s="200">
        <f>'Ｈ１５（2003）'!B193</f>
        <v>0</v>
      </c>
      <c r="AB47" s="201">
        <f>'Ｈ１５（2003）'!C193</f>
        <v>0</v>
      </c>
      <c r="AC47" s="556">
        <f>'Ｈ１５（2003）'!E193</f>
        <v>0</v>
      </c>
      <c r="AD47" s="160"/>
      <c r="AE47" s="160"/>
      <c r="AF47" s="160"/>
      <c r="AG47" s="160"/>
      <c r="AH47" s="160"/>
      <c r="AL47" s="477"/>
      <c r="AM47" s="477"/>
      <c r="AN47" s="477"/>
      <c r="AO47" s="477"/>
      <c r="AP47" s="477"/>
      <c r="AQ47" s="477"/>
      <c r="AR47" s="477"/>
    </row>
    <row r="48" spans="1:44"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'Ｈ１５（2003）'!A47</f>
        <v>0</v>
      </c>
      <c r="Q48" s="200">
        <f>'Ｈ１５（2003）'!C47</f>
        <v>0</v>
      </c>
      <c r="R48" s="200">
        <f>'Ｈ１５（2003）'!E47</f>
        <v>0</v>
      </c>
      <c r="S48" s="262">
        <f>'Ｈ１５（2003）'!F47</f>
        <v>0</v>
      </c>
      <c r="T48" s="263">
        <f>'Ｈ１５（2003）'!H47</f>
        <v>0</v>
      </c>
      <c r="U48" s="202" t="s">
        <v>4</v>
      </c>
      <c r="V48" s="195"/>
      <c r="W48" s="167"/>
      <c r="X48" s="167"/>
      <c r="Y48" s="207"/>
      <c r="Z48" s="204"/>
      <c r="AA48" s="205"/>
      <c r="AB48" s="205"/>
      <c r="AC48" s="560"/>
      <c r="AD48" s="160"/>
      <c r="AE48" s="160"/>
      <c r="AF48" s="160"/>
      <c r="AG48" s="160"/>
      <c r="AH48" s="160"/>
      <c r="AL48" s="477"/>
      <c r="AM48" s="477"/>
      <c r="AN48" s="477"/>
      <c r="AO48" s="477"/>
      <c r="AP48" s="477"/>
      <c r="AQ48" s="477"/>
      <c r="AR48" s="477"/>
    </row>
    <row r="49" spans="1:44" ht="14.45" customHeight="1" x14ac:dyDescent="0.15">
      <c r="A49" s="1222">
        <v>1260</v>
      </c>
      <c r="B49" s="1223">
        <v>1260</v>
      </c>
      <c r="C49" s="1223">
        <v>1260</v>
      </c>
      <c r="D49" s="1223">
        <v>0</v>
      </c>
      <c r="E49" s="1223">
        <v>0</v>
      </c>
      <c r="F49" s="1223">
        <v>1260</v>
      </c>
      <c r="G49" s="1223">
        <v>0</v>
      </c>
      <c r="H49" s="1224">
        <v>0</v>
      </c>
      <c r="I49" s="1223"/>
      <c r="K49" s="194"/>
      <c r="L49" s="195"/>
      <c r="M49" s="196" t="s">
        <v>11</v>
      </c>
      <c r="N49" s="197"/>
      <c r="O49" s="198" t="s">
        <v>80</v>
      </c>
      <c r="P49" s="199">
        <f>'Ｈ１５（2003）'!A48</f>
        <v>0</v>
      </c>
      <c r="Q49" s="200">
        <f>'Ｈ１５（2003）'!C48</f>
        <v>0</v>
      </c>
      <c r="R49" s="200">
        <f>'Ｈ１５（2003）'!E48</f>
        <v>0</v>
      </c>
      <c r="S49" s="262">
        <f>'Ｈ１５（2003）'!F48</f>
        <v>0</v>
      </c>
      <c r="T49" s="263">
        <f>'Ｈ１５（2003）'!H48</f>
        <v>0</v>
      </c>
      <c r="U49" s="202"/>
      <c r="V49" s="195"/>
      <c r="W49" s="167"/>
      <c r="X49" s="167"/>
      <c r="Y49" s="207"/>
      <c r="Z49" s="204"/>
      <c r="AA49" s="205"/>
      <c r="AB49" s="205"/>
      <c r="AC49" s="560"/>
      <c r="AD49" s="160"/>
      <c r="AE49" s="160"/>
      <c r="AF49" s="160"/>
      <c r="AG49" s="160"/>
      <c r="AH49" s="160"/>
      <c r="AL49" s="477"/>
      <c r="AM49" s="477"/>
      <c r="AN49" s="477"/>
      <c r="AO49" s="477"/>
      <c r="AP49" s="477"/>
      <c r="AQ49" s="477"/>
      <c r="AR49" s="477"/>
    </row>
    <row r="50" spans="1:44" ht="14.45" customHeight="1" x14ac:dyDescent="0.15">
      <c r="A50" s="1222">
        <v>1260</v>
      </c>
      <c r="B50" s="1223">
        <v>1260</v>
      </c>
      <c r="C50" s="1223">
        <v>1260</v>
      </c>
      <c r="D50" s="1223">
        <v>0</v>
      </c>
      <c r="E50" s="1223">
        <v>0</v>
      </c>
      <c r="F50" s="1223">
        <v>1260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L50" s="477"/>
      <c r="AM50" s="477"/>
      <c r="AN50" s="477"/>
      <c r="AO50" s="477"/>
      <c r="AP50" s="477"/>
      <c r="AQ50" s="477"/>
      <c r="AR50" s="477"/>
    </row>
    <row r="51" spans="1:44"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'Ｈ１５（2003）'!A50</f>
        <v>1260</v>
      </c>
      <c r="Q51" s="200">
        <f>'Ｈ１５（2003）'!C50</f>
        <v>1260</v>
      </c>
      <c r="R51" s="200">
        <f>'Ｈ１５（2003）'!E50</f>
        <v>0</v>
      </c>
      <c r="S51" s="262">
        <f>'Ｈ１５（2003）'!F50</f>
        <v>1260</v>
      </c>
      <c r="T51" s="263">
        <f>'Ｈ１５（2003）'!H50</f>
        <v>0</v>
      </c>
      <c r="U51" s="202"/>
      <c r="V51" s="173"/>
      <c r="W51" s="196" t="s">
        <v>88</v>
      </c>
      <c r="X51" s="217"/>
      <c r="Y51" s="218" t="s">
        <v>48</v>
      </c>
      <c r="Z51" s="226">
        <f>'Ｈ１５（2003）'!A195</f>
        <v>0</v>
      </c>
      <c r="AA51" s="227">
        <f>'Ｈ１５（2003）'!B195</f>
        <v>0</v>
      </c>
      <c r="AB51" s="228">
        <f>'Ｈ１５（2003）'!C195</f>
        <v>0</v>
      </c>
      <c r="AC51" s="563">
        <f>'Ｈ１５（2003）'!E195</f>
        <v>0</v>
      </c>
      <c r="AD51" s="160"/>
      <c r="AE51" s="160"/>
      <c r="AF51" s="160"/>
      <c r="AG51" s="160"/>
      <c r="AH51" s="160"/>
      <c r="AL51" s="477"/>
      <c r="AM51" s="477"/>
      <c r="AN51" s="477"/>
      <c r="AO51" s="477"/>
      <c r="AP51" s="477"/>
      <c r="AQ51" s="477"/>
      <c r="AR51" s="477"/>
    </row>
    <row r="52" spans="1:44"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'Ｈ１５（2003）'!A51</f>
        <v>0</v>
      </c>
      <c r="Q52" s="200">
        <f>'Ｈ１５（2003）'!C51</f>
        <v>0</v>
      </c>
      <c r="R52" s="200">
        <f>'Ｈ１５（2003）'!E51</f>
        <v>0</v>
      </c>
      <c r="S52" s="262">
        <f>'Ｈ１５（2003）'!F51</f>
        <v>0</v>
      </c>
      <c r="T52" s="263">
        <f>'Ｈ１５（2003）'!H51</f>
        <v>0</v>
      </c>
      <c r="U52" s="202"/>
      <c r="V52" s="195" t="s">
        <v>91</v>
      </c>
      <c r="W52" s="216" t="s">
        <v>89</v>
      </c>
      <c r="X52" s="217"/>
      <c r="Y52" s="218" t="s">
        <v>51</v>
      </c>
      <c r="Z52" s="226">
        <f>'Ｈ１５（2003）'!A196</f>
        <v>0</v>
      </c>
      <c r="AA52" s="227">
        <f>'Ｈ１５（2003）'!B196</f>
        <v>0</v>
      </c>
      <c r="AB52" s="228">
        <f>'Ｈ１５（2003）'!C196</f>
        <v>0</v>
      </c>
      <c r="AC52" s="563">
        <f>'Ｈ１５（2003）'!E196</f>
        <v>0</v>
      </c>
      <c r="AD52" s="160"/>
      <c r="AE52" s="160"/>
      <c r="AF52" s="160"/>
      <c r="AG52" s="160"/>
      <c r="AH52" s="160"/>
      <c r="AL52" s="477"/>
      <c r="AM52" s="477"/>
      <c r="AN52" s="477"/>
      <c r="AO52" s="477"/>
      <c r="AP52" s="477"/>
      <c r="AQ52" s="477"/>
      <c r="AR52" s="477"/>
    </row>
    <row r="53" spans="1:44"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'Ｈ１５（2003）'!A52</f>
        <v>0</v>
      </c>
      <c r="Q53" s="200">
        <f>'Ｈ１５（2003）'!C52</f>
        <v>0</v>
      </c>
      <c r="R53" s="200">
        <f>'Ｈ１５（2003）'!E52</f>
        <v>0</v>
      </c>
      <c r="S53" s="262">
        <f>'Ｈ１５（2003）'!F52</f>
        <v>0</v>
      </c>
      <c r="T53" s="263">
        <f>'Ｈ１５（2003）'!H52</f>
        <v>0</v>
      </c>
      <c r="U53" s="202"/>
      <c r="V53" s="195"/>
      <c r="W53" s="216" t="s">
        <v>104</v>
      </c>
      <c r="X53" s="217"/>
      <c r="Y53" s="218" t="s">
        <v>53</v>
      </c>
      <c r="Z53" s="226">
        <f>'Ｈ１５（2003）'!A197</f>
        <v>0</v>
      </c>
      <c r="AA53" s="227">
        <f>'Ｈ１５（2003）'!B197</f>
        <v>0</v>
      </c>
      <c r="AB53" s="228">
        <f>'Ｈ１５（2003）'!C197</f>
        <v>0</v>
      </c>
      <c r="AC53" s="563">
        <f>'Ｈ１５（2003）'!E197</f>
        <v>0</v>
      </c>
      <c r="AD53" s="160"/>
      <c r="AE53" s="160"/>
      <c r="AF53" s="160"/>
      <c r="AG53" s="160"/>
      <c r="AH53" s="160"/>
      <c r="AL53" s="477"/>
      <c r="AM53" s="477"/>
      <c r="AN53" s="477"/>
      <c r="AO53" s="477"/>
      <c r="AP53" s="477"/>
      <c r="AQ53" s="477"/>
      <c r="AR53" s="477"/>
    </row>
    <row r="54" spans="1:44"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'Ｈ１５（2003）'!A53</f>
        <v>0</v>
      </c>
      <c r="Q54" s="200">
        <f>'Ｈ１５（2003）'!C53</f>
        <v>0</v>
      </c>
      <c r="R54" s="200">
        <f>'Ｈ１５（2003）'!E53</f>
        <v>0</v>
      </c>
      <c r="S54" s="262">
        <f>'Ｈ１５（2003）'!F53</f>
        <v>0</v>
      </c>
      <c r="T54" s="263">
        <f>'Ｈ１５（2003）'!H53</f>
        <v>0</v>
      </c>
      <c r="U54" s="202"/>
      <c r="V54" s="176" t="s">
        <v>92</v>
      </c>
      <c r="W54" s="170"/>
      <c r="X54" s="170"/>
      <c r="Y54" s="170"/>
      <c r="Z54" s="308"/>
      <c r="AA54" s="309"/>
      <c r="AB54" s="232"/>
      <c r="AC54" s="564"/>
      <c r="AD54" s="160"/>
      <c r="AE54" s="160"/>
      <c r="AF54" s="160"/>
      <c r="AG54" s="160"/>
      <c r="AH54" s="160"/>
      <c r="AL54" s="477"/>
      <c r="AM54" s="477"/>
      <c r="AN54" s="477"/>
      <c r="AO54" s="477"/>
      <c r="AP54" s="477"/>
      <c r="AQ54" s="477"/>
      <c r="AR54" s="477"/>
    </row>
    <row r="55" spans="1:44"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'Ｈ１５（2003）'!A54</f>
        <v>0</v>
      </c>
      <c r="Q55" s="200">
        <f>'Ｈ１５（2003）'!C54</f>
        <v>0</v>
      </c>
      <c r="R55" s="200">
        <f>'Ｈ１５（2003）'!E54</f>
        <v>0</v>
      </c>
      <c r="S55" s="262">
        <f>'Ｈ１５（2003）'!F54</f>
        <v>0</v>
      </c>
      <c r="T55" s="263">
        <f>'Ｈ１５（2003）'!H54</f>
        <v>0</v>
      </c>
      <c r="U55" s="202"/>
      <c r="V55" s="195"/>
      <c r="W55" s="195"/>
      <c r="X55" s="167"/>
      <c r="Y55" s="207"/>
      <c r="Z55" s="204"/>
      <c r="AA55" s="205"/>
      <c r="AB55" s="205"/>
      <c r="AC55" s="560"/>
      <c r="AD55" s="160"/>
      <c r="AE55" s="160"/>
      <c r="AF55" s="160"/>
      <c r="AG55" s="160"/>
      <c r="AH55" s="160"/>
      <c r="AL55" s="477"/>
      <c r="AM55" s="477"/>
      <c r="AN55" s="477"/>
      <c r="AO55" s="477"/>
      <c r="AP55" s="477"/>
      <c r="AQ55" s="477"/>
      <c r="AR55" s="477"/>
    </row>
    <row r="56" spans="1:44"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'Ｈ１５（2003）'!A55</f>
        <v>0</v>
      </c>
      <c r="Q56" s="200">
        <f>'Ｈ１５（2003）'!C55</f>
        <v>0</v>
      </c>
      <c r="R56" s="200">
        <f>'Ｈ１５（2003）'!E55</f>
        <v>0</v>
      </c>
      <c r="S56" s="262">
        <f>'Ｈ１５（2003）'!F55</f>
        <v>0</v>
      </c>
      <c r="T56" s="263">
        <f>'Ｈ１５（2003）'!H55</f>
        <v>0</v>
      </c>
      <c r="U56" s="202"/>
      <c r="V56" s="195" t="s">
        <v>675</v>
      </c>
      <c r="W56" s="196" t="s">
        <v>106</v>
      </c>
      <c r="X56" s="197"/>
      <c r="Y56" s="198" t="s">
        <v>55</v>
      </c>
      <c r="Z56" s="199">
        <f>'Ｈ１５（2003）'!A198</f>
        <v>0</v>
      </c>
      <c r="AA56" s="200">
        <f>'Ｈ１５（2003）'!B198</f>
        <v>0</v>
      </c>
      <c r="AB56" s="201">
        <f>'Ｈ１５（2003）'!C198</f>
        <v>0</v>
      </c>
      <c r="AC56" s="556">
        <f>'Ｈ１５（2003）'!E198</f>
        <v>0</v>
      </c>
      <c r="AD56" s="160"/>
      <c r="AE56" s="160"/>
      <c r="AF56" s="160"/>
      <c r="AG56" s="160"/>
      <c r="AH56" s="160"/>
      <c r="AL56" s="477"/>
      <c r="AM56" s="477"/>
      <c r="AN56" s="477"/>
      <c r="AO56" s="477"/>
      <c r="AP56" s="477"/>
      <c r="AQ56" s="477"/>
      <c r="AR56" s="477"/>
    </row>
    <row r="57" spans="1:44"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'Ｈ１５（2003）'!A56</f>
        <v>0</v>
      </c>
      <c r="Q57" s="200">
        <f>'Ｈ１５（2003）'!C56</f>
        <v>0</v>
      </c>
      <c r="R57" s="200">
        <f>'Ｈ１５（2003）'!E56</f>
        <v>0</v>
      </c>
      <c r="S57" s="262">
        <f>'Ｈ１５（2003）'!F56</f>
        <v>0</v>
      </c>
      <c r="T57" s="263">
        <f>'Ｈ１５（2003）'!H56</f>
        <v>0</v>
      </c>
      <c r="U57" s="202"/>
      <c r="V57" s="195"/>
      <c r="W57" s="196" t="s">
        <v>136</v>
      </c>
      <c r="X57" s="197"/>
      <c r="Y57" s="198" t="s">
        <v>56</v>
      </c>
      <c r="Z57" s="199">
        <f>'Ｈ１５（2003）'!A199</f>
        <v>0</v>
      </c>
      <c r="AA57" s="200">
        <f>'Ｈ１５（2003）'!B199</f>
        <v>0</v>
      </c>
      <c r="AB57" s="201">
        <f>'Ｈ１５（2003）'!C199</f>
        <v>0</v>
      </c>
      <c r="AC57" s="556">
        <f>'Ｈ１５（2003）'!E199</f>
        <v>0</v>
      </c>
      <c r="AD57" s="160"/>
      <c r="AE57" s="160"/>
      <c r="AF57" s="160"/>
      <c r="AG57" s="160"/>
      <c r="AH57" s="160"/>
      <c r="AL57" s="477"/>
      <c r="AM57" s="477"/>
      <c r="AN57" s="477"/>
      <c r="AO57" s="477"/>
      <c r="AP57" s="477"/>
      <c r="AQ57" s="477"/>
      <c r="AR57" s="477"/>
    </row>
    <row r="58" spans="1:44"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'Ｈ１５（2003）'!A57</f>
        <v>0</v>
      </c>
      <c r="Q58" s="200">
        <f>'Ｈ１５（2003）'!C57</f>
        <v>0</v>
      </c>
      <c r="R58" s="200">
        <f>'Ｈ１５（2003）'!E57</f>
        <v>0</v>
      </c>
      <c r="S58" s="262">
        <f>'Ｈ１５（2003）'!F57</f>
        <v>0</v>
      </c>
      <c r="T58" s="263">
        <f>'Ｈ１５（2003）'!H57</f>
        <v>0</v>
      </c>
      <c r="U58" s="202"/>
      <c r="V58" s="176" t="s">
        <v>676</v>
      </c>
      <c r="W58" s="196" t="s">
        <v>138</v>
      </c>
      <c r="X58" s="197"/>
      <c r="Y58" s="198" t="s">
        <v>58</v>
      </c>
      <c r="Z58" s="199">
        <f>'Ｈ１５（2003）'!A200</f>
        <v>0</v>
      </c>
      <c r="AA58" s="200">
        <f>'Ｈ１５（2003）'!B200</f>
        <v>0</v>
      </c>
      <c r="AB58" s="201">
        <f>'Ｈ１５（2003）'!C200</f>
        <v>0</v>
      </c>
      <c r="AC58" s="556">
        <f>'Ｈ１５（2003）'!E200</f>
        <v>0</v>
      </c>
      <c r="AD58" s="160"/>
      <c r="AE58" s="160"/>
      <c r="AF58" s="160"/>
      <c r="AG58" s="160"/>
      <c r="AH58" s="160"/>
      <c r="AL58" s="477"/>
      <c r="AM58" s="477"/>
      <c r="AN58" s="477"/>
      <c r="AO58" s="477"/>
      <c r="AP58" s="477"/>
      <c r="AQ58" s="477"/>
      <c r="AR58" s="477"/>
    </row>
    <row r="59" spans="1:44"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'Ｈ１５（2003）'!A58</f>
        <v>0</v>
      </c>
      <c r="Q59" s="200">
        <f>'Ｈ１５（2003）'!C58</f>
        <v>0</v>
      </c>
      <c r="R59" s="200">
        <f>'Ｈ１５（2003）'!E58</f>
        <v>0</v>
      </c>
      <c r="S59" s="262">
        <f>'Ｈ１５（2003）'!F58</f>
        <v>0</v>
      </c>
      <c r="T59" s="263">
        <f>'Ｈ１５（2003）'!H58</f>
        <v>0</v>
      </c>
      <c r="U59" s="202"/>
      <c r="V59" s="216"/>
      <c r="W59" s="216" t="s">
        <v>13</v>
      </c>
      <c r="X59" s="217"/>
      <c r="Y59" s="218" t="s">
        <v>61</v>
      </c>
      <c r="Z59" s="199">
        <f>'Ｈ１５（2003）'!A201</f>
        <v>0</v>
      </c>
      <c r="AA59" s="200">
        <f>'Ｈ１５（2003）'!B201</f>
        <v>0</v>
      </c>
      <c r="AB59" s="201">
        <f>'Ｈ１５（2003）'!C201</f>
        <v>0</v>
      </c>
      <c r="AC59" s="556">
        <f>'Ｈ１５（2003）'!E201</f>
        <v>0</v>
      </c>
      <c r="AD59" s="519"/>
      <c r="AE59" s="519"/>
      <c r="AF59" s="519"/>
      <c r="AG59" s="162"/>
      <c r="AH59" s="162"/>
      <c r="AI59" s="163" t="s">
        <v>403</v>
      </c>
      <c r="AJ59" s="235" t="s">
        <v>404</v>
      </c>
      <c r="AK59" s="162"/>
      <c r="AL59" s="236"/>
      <c r="AM59" s="477"/>
      <c r="AN59" s="477"/>
      <c r="AO59" s="477"/>
      <c r="AP59" s="477"/>
      <c r="AQ59" s="477"/>
      <c r="AR59" s="477"/>
    </row>
    <row r="60" spans="1:44" ht="14.45" customHeight="1" x14ac:dyDescent="0.15">
      <c r="K60" s="194"/>
      <c r="L60" s="196" t="s">
        <v>13</v>
      </c>
      <c r="M60" s="197"/>
      <c r="N60" s="197"/>
      <c r="O60" s="198" t="s">
        <v>81</v>
      </c>
      <c r="P60" s="199">
        <f>'Ｈ１５（2003）'!A59</f>
        <v>0</v>
      </c>
      <c r="Q60" s="200">
        <f>'Ｈ１５（2003）'!C59</f>
        <v>0</v>
      </c>
      <c r="R60" s="200">
        <f>'Ｈ１５（2003）'!E59</f>
        <v>0</v>
      </c>
      <c r="S60" s="262">
        <f>'Ｈ１５（2003）'!F59</f>
        <v>0</v>
      </c>
      <c r="T60" s="263">
        <f>'Ｈ１５（2003）'!H59</f>
        <v>0</v>
      </c>
      <c r="U60" s="202"/>
      <c r="V60" s="216" t="s">
        <v>13</v>
      </c>
      <c r="W60" s="217"/>
      <c r="X60" s="217"/>
      <c r="Y60" s="218" t="s">
        <v>63</v>
      </c>
      <c r="Z60" s="501">
        <f>'Ｈ１５（2003）'!A202</f>
        <v>0</v>
      </c>
      <c r="AA60" s="488">
        <f>'Ｈ１５（2003）'!B202</f>
        <v>0</v>
      </c>
      <c r="AB60" s="502">
        <f>'Ｈ１５（2003）'!C202</f>
        <v>0</v>
      </c>
      <c r="AC60" s="565">
        <f>'Ｈ１５（2003）'!E202</f>
        <v>0</v>
      </c>
      <c r="AD60" s="520"/>
      <c r="AE60" s="520"/>
      <c r="AF60" s="520"/>
      <c r="AG60" s="167"/>
      <c r="AH60" s="167"/>
      <c r="AI60" s="175"/>
      <c r="AJ60" s="173" t="s">
        <v>2</v>
      </c>
      <c r="AK60" s="173" t="s">
        <v>3</v>
      </c>
      <c r="AL60" s="174" t="s">
        <v>400</v>
      </c>
      <c r="AM60" s="477"/>
      <c r="AN60" s="477"/>
      <c r="AO60" s="477"/>
      <c r="AP60" s="477"/>
      <c r="AQ60" s="477"/>
      <c r="AR60" s="477"/>
    </row>
    <row r="61" spans="1:44" ht="14.45" customHeight="1" thickBot="1" x14ac:dyDescent="0.2">
      <c r="K61" s="194"/>
      <c r="L61" s="238" t="s">
        <v>82</v>
      </c>
      <c r="M61" s="239"/>
      <c r="N61" s="239"/>
      <c r="O61" s="240"/>
      <c r="P61" s="241">
        <f>SUM(P8:P60)-P9-P10-P12-P13-P15-P16-P17-P30-P31-P32-P40-P41-P42-P43-P44-P49-P50</f>
        <v>361533</v>
      </c>
      <c r="Q61" s="242">
        <f>SUM(Q8:Q60)-Q9-Q10-Q12-Q13-Q15-Q16-Q17-Q30-Q31-Q32-Q40-Q41-Q42-Q43-Q44-Q49-Q50</f>
        <v>361533</v>
      </c>
      <c r="R61" s="242">
        <f>SUM(R8:R60)-R9-R10-R12-R13-R15-R16-R17-R30-R31-R32-R40-R41-R42-R43-R44-R49-R50</f>
        <v>165062</v>
      </c>
      <c r="S61" s="331">
        <f>SUM(S8:S60)-S9-S10-S12-S13-S15-S16-S17-S30-S31-S32-S40-S41-S42-S43-S44-S49-S50</f>
        <v>44934</v>
      </c>
      <c r="T61" s="332">
        <f>SUM(T8:T60)-T9-T10-T12-T13-T15-T16-T17-T30-T31-T32-T40-T41-T42-T43-T44-T49-T50</f>
        <v>122000</v>
      </c>
      <c r="U61" s="244"/>
      <c r="V61" s="238" t="s">
        <v>82</v>
      </c>
      <c r="W61" s="239"/>
      <c r="X61" s="239"/>
      <c r="Y61" s="240"/>
      <c r="Z61" s="245">
        <f>SUM(Z8:Z60)-Z9-Z10-Z25-Z28-Z40-Z41-Z42-Z43-Z44</f>
        <v>7711</v>
      </c>
      <c r="AA61" s="242">
        <f>SUM(AA8:AA60)-AA9-AA10-AA25-AA28-AA40-AA41-AA42-AA43-AA44</f>
        <v>4711</v>
      </c>
      <c r="AB61" s="246">
        <f>SUM(AB8:AB60)-AB9-AB10-AB25-AB28-AB40-AB41-AB42-AB43-AB44</f>
        <v>0</v>
      </c>
      <c r="AC61" s="566">
        <f>SUM(AC8:AC60)-AC9-AC10-AC25-AC28-AC40-AC41-AC42-AC43-AC44</f>
        <v>3000</v>
      </c>
      <c r="AD61" s="521"/>
      <c r="AE61" s="521"/>
      <c r="AF61" s="521"/>
      <c r="AG61" s="249"/>
      <c r="AH61" s="249"/>
      <c r="AI61" s="250" t="s">
        <v>5</v>
      </c>
      <c r="AJ61" s="180" t="s">
        <v>6</v>
      </c>
      <c r="AK61" s="180" t="s">
        <v>7</v>
      </c>
      <c r="AL61" s="251" t="s">
        <v>405</v>
      </c>
      <c r="AM61" s="477"/>
      <c r="AN61" s="477"/>
      <c r="AO61" s="477"/>
      <c r="AP61" s="477"/>
      <c r="AQ61" s="477"/>
      <c r="AR61" s="477"/>
    </row>
    <row r="62" spans="1:44" ht="14.45" customHeight="1" x14ac:dyDescent="0.15">
      <c r="A62" s="1228">
        <v>190803</v>
      </c>
      <c r="B62" s="1229">
        <v>190803</v>
      </c>
      <c r="C62" s="1229">
        <v>0</v>
      </c>
      <c r="D62" s="1229">
        <v>5100</v>
      </c>
      <c r="E62" s="1229">
        <v>0</v>
      </c>
      <c r="F62" s="1229">
        <v>87600</v>
      </c>
      <c r="G62" s="1230"/>
      <c r="H62" s="574"/>
      <c r="I62" s="574"/>
      <c r="K62" s="183"/>
      <c r="L62" s="184" t="s">
        <v>8</v>
      </c>
      <c r="M62" s="185"/>
      <c r="N62" s="185"/>
      <c r="O62" s="186" t="s">
        <v>9</v>
      </c>
      <c r="P62" s="252">
        <f>'Ｈ１５（2003）'!A63</f>
        <v>11481</v>
      </c>
      <c r="Q62" s="253">
        <f>'Ｈ１５（2003）'!B63</f>
        <v>11481</v>
      </c>
      <c r="R62" s="254"/>
      <c r="S62" s="255">
        <f>'Ｈ１５（2003）'!D63</f>
        <v>0</v>
      </c>
      <c r="T62" s="256">
        <f>'Ｈ１５（2003）'!F63</f>
        <v>7100</v>
      </c>
      <c r="U62" s="257"/>
      <c r="V62" s="184" t="s">
        <v>8</v>
      </c>
      <c r="W62" s="185"/>
      <c r="X62" s="185"/>
      <c r="Y62" s="186"/>
      <c r="Z62" s="522"/>
      <c r="AA62" s="523"/>
      <c r="AB62" s="508"/>
      <c r="AC62" s="524"/>
      <c r="AD62" s="257"/>
      <c r="AE62" s="184" t="s">
        <v>8</v>
      </c>
      <c r="AF62" s="185"/>
      <c r="AG62" s="185"/>
      <c r="AH62" s="186"/>
      <c r="AI62" s="522"/>
      <c r="AJ62" s="523"/>
      <c r="AK62" s="508"/>
      <c r="AL62" s="509"/>
      <c r="AM62" s="477"/>
      <c r="AN62" s="477"/>
      <c r="AO62" s="477"/>
      <c r="AP62" s="477"/>
      <c r="AQ62" s="477"/>
      <c r="AR62" s="477"/>
    </row>
    <row r="63" spans="1:44" ht="14.45" customHeight="1" x14ac:dyDescent="0.15">
      <c r="A63" s="1230">
        <v>11481</v>
      </c>
      <c r="B63" s="574">
        <v>11481</v>
      </c>
      <c r="C63" s="574">
        <v>0</v>
      </c>
      <c r="D63" s="574">
        <v>0</v>
      </c>
      <c r="E63" s="574">
        <v>0</v>
      </c>
      <c r="F63" s="574">
        <v>7100</v>
      </c>
      <c r="G63" s="1230"/>
      <c r="H63" s="574"/>
      <c r="I63" s="574"/>
      <c r="K63" s="194"/>
      <c r="L63" s="195"/>
      <c r="M63" s="196" t="s">
        <v>11</v>
      </c>
      <c r="N63" s="197"/>
      <c r="O63" s="198" t="s">
        <v>12</v>
      </c>
      <c r="P63" s="199">
        <f>'Ｈ１５（2003）'!A64</f>
        <v>11481</v>
      </c>
      <c r="Q63" s="200">
        <f>'Ｈ１５（2003）'!B64</f>
        <v>11481</v>
      </c>
      <c r="R63" s="220"/>
      <c r="S63" s="262">
        <f>'Ｈ１５（2003）'!D64</f>
        <v>0</v>
      </c>
      <c r="T63" s="263">
        <f>'Ｈ１５（2003）'!F64</f>
        <v>7100</v>
      </c>
      <c r="U63" s="264"/>
      <c r="V63" s="195"/>
      <c r="W63" s="196"/>
      <c r="X63" s="197"/>
      <c r="Y63" s="215"/>
      <c r="Z63" s="525"/>
      <c r="AA63" s="526"/>
      <c r="AB63" s="510"/>
      <c r="AC63" s="527"/>
      <c r="AD63" s="264"/>
      <c r="AE63" s="195"/>
      <c r="AF63" s="196"/>
      <c r="AG63" s="197"/>
      <c r="AH63" s="215"/>
      <c r="AI63" s="525"/>
      <c r="AJ63" s="526"/>
      <c r="AK63" s="510"/>
      <c r="AL63" s="511"/>
      <c r="AM63" s="477"/>
      <c r="AN63" s="477"/>
      <c r="AO63" s="477"/>
      <c r="AP63" s="477"/>
      <c r="AQ63" s="477"/>
      <c r="AR63" s="477"/>
    </row>
    <row r="64" spans="1:44" ht="14.45" customHeight="1" x14ac:dyDescent="0.15">
      <c r="A64" s="1230">
        <v>11481</v>
      </c>
      <c r="B64" s="574">
        <v>11481</v>
      </c>
      <c r="C64" s="574">
        <v>0</v>
      </c>
      <c r="D64" s="574">
        <v>0</v>
      </c>
      <c r="E64" s="574">
        <v>0</v>
      </c>
      <c r="F64" s="574">
        <v>7100</v>
      </c>
      <c r="G64" s="1230"/>
      <c r="H64" s="574"/>
      <c r="I64" s="574"/>
      <c r="K64" s="194"/>
      <c r="L64" s="195"/>
      <c r="M64" s="196" t="s">
        <v>13</v>
      </c>
      <c r="N64" s="167"/>
      <c r="O64" s="207"/>
      <c r="P64" s="208">
        <f>P62-P63</f>
        <v>0</v>
      </c>
      <c r="Q64" s="209">
        <f>Q62-Q63</f>
        <v>0</v>
      </c>
      <c r="R64" s="209"/>
      <c r="S64" s="269">
        <f>S62-S63</f>
        <v>0</v>
      </c>
      <c r="T64" s="270">
        <f>T62-T63</f>
        <v>0</v>
      </c>
      <c r="U64" s="264"/>
      <c r="V64" s="195"/>
      <c r="W64" s="196" t="s">
        <v>13</v>
      </c>
      <c r="X64" s="167"/>
      <c r="Y64" s="207" t="s">
        <v>9</v>
      </c>
      <c r="Z64" s="271">
        <f>'Ｈ１５（2003）'!A117</f>
        <v>0</v>
      </c>
      <c r="AA64" s="272">
        <f>'Ｈ１５（2003）'!B117</f>
        <v>0</v>
      </c>
      <c r="AB64" s="273"/>
      <c r="AC64" s="274">
        <f>'Ｈ１５（2003）'!E117</f>
        <v>0</v>
      </c>
      <c r="AD64" s="264"/>
      <c r="AE64" s="195"/>
      <c r="AF64" s="196" t="s">
        <v>13</v>
      </c>
      <c r="AG64" s="167"/>
      <c r="AH64" s="207" t="s">
        <v>406</v>
      </c>
      <c r="AI64" s="271">
        <f>'Ｈ１５（2003）'!A140</f>
        <v>0</v>
      </c>
      <c r="AJ64" s="272">
        <f>'Ｈ１５（2003）'!B140</f>
        <v>0</v>
      </c>
      <c r="AK64" s="275">
        <f>'Ｈ１５（2003）'!C140</f>
        <v>0</v>
      </c>
      <c r="AL64" s="276">
        <f>'Ｈ１５（2003）'!E140</f>
        <v>0</v>
      </c>
      <c r="AM64" s="477"/>
      <c r="AN64" s="477"/>
      <c r="AO64" s="477"/>
      <c r="AP64" s="477"/>
      <c r="AQ64" s="477"/>
      <c r="AR64" s="477"/>
    </row>
    <row r="65" spans="1:44" ht="14.45" customHeight="1" x14ac:dyDescent="0.15">
      <c r="A65" s="1230">
        <v>42308</v>
      </c>
      <c r="B65" s="574">
        <v>42308</v>
      </c>
      <c r="C65" s="574">
        <v>0</v>
      </c>
      <c r="D65" s="574">
        <v>5100</v>
      </c>
      <c r="E65" s="574">
        <v>0</v>
      </c>
      <c r="F65" s="574">
        <v>34300</v>
      </c>
      <c r="G65" s="1230"/>
      <c r="H65" s="574"/>
      <c r="I65" s="574"/>
      <c r="K65" s="194" t="s">
        <v>4</v>
      </c>
      <c r="L65" s="173" t="s">
        <v>14</v>
      </c>
      <c r="M65" s="170"/>
      <c r="N65" s="170"/>
      <c r="O65" s="211" t="s">
        <v>15</v>
      </c>
      <c r="P65" s="212">
        <f>'Ｈ１５（2003）'!A65</f>
        <v>42308</v>
      </c>
      <c r="Q65" s="213">
        <f>'Ｈ１５（2003）'!B65</f>
        <v>42308</v>
      </c>
      <c r="R65" s="277"/>
      <c r="S65" s="278">
        <f>'Ｈ１５（2003）'!D65</f>
        <v>5100</v>
      </c>
      <c r="T65" s="263">
        <f>'Ｈ１５（2003）'!F65</f>
        <v>34300</v>
      </c>
      <c r="U65" s="264" t="s">
        <v>4</v>
      </c>
      <c r="V65" s="173" t="s">
        <v>14</v>
      </c>
      <c r="W65" s="170"/>
      <c r="X65" s="170"/>
      <c r="Y65" s="211"/>
      <c r="Z65" s="279"/>
      <c r="AA65" s="280"/>
      <c r="AB65" s="280"/>
      <c r="AC65" s="281"/>
      <c r="AD65" s="264" t="s">
        <v>4</v>
      </c>
      <c r="AE65" s="173" t="s">
        <v>14</v>
      </c>
      <c r="AF65" s="170"/>
      <c r="AG65" s="170"/>
      <c r="AH65" s="211"/>
      <c r="AI65" s="279"/>
      <c r="AJ65" s="280"/>
      <c r="AK65" s="280"/>
      <c r="AL65" s="282"/>
      <c r="AM65" s="477"/>
      <c r="AN65" s="477"/>
      <c r="AO65" s="477"/>
      <c r="AP65" s="477"/>
      <c r="AQ65" s="477"/>
      <c r="AR65" s="477"/>
    </row>
    <row r="66" spans="1:44" ht="14.45" customHeight="1" x14ac:dyDescent="0.15">
      <c r="A66" s="1230">
        <v>14019</v>
      </c>
      <c r="B66" s="574">
        <v>14019</v>
      </c>
      <c r="C66" s="574">
        <v>0</v>
      </c>
      <c r="D66" s="574">
        <v>0</v>
      </c>
      <c r="E66" s="574">
        <v>0</v>
      </c>
      <c r="F66" s="574">
        <v>11900</v>
      </c>
      <c r="G66" s="1230"/>
      <c r="H66" s="574"/>
      <c r="I66" s="574"/>
      <c r="K66" s="194"/>
      <c r="L66" s="195"/>
      <c r="M66" s="196" t="s">
        <v>16</v>
      </c>
      <c r="N66" s="197"/>
      <c r="O66" s="198" t="s">
        <v>17</v>
      </c>
      <c r="P66" s="199">
        <f>'Ｈ１５（2003）'!A66</f>
        <v>14019</v>
      </c>
      <c r="Q66" s="200">
        <f>'Ｈ１５（2003）'!B66</f>
        <v>14019</v>
      </c>
      <c r="R66" s="220"/>
      <c r="S66" s="262">
        <f>'Ｈ１５（2003）'!D66</f>
        <v>0</v>
      </c>
      <c r="T66" s="263">
        <f>'Ｈ１５（2003）'!F66</f>
        <v>11900</v>
      </c>
      <c r="U66" s="264"/>
      <c r="V66" s="195"/>
      <c r="W66" s="196"/>
      <c r="X66" s="197"/>
      <c r="Y66" s="198"/>
      <c r="Z66" s="283"/>
      <c r="AA66" s="284"/>
      <c r="AB66" s="284"/>
      <c r="AC66" s="285"/>
      <c r="AD66" s="264"/>
      <c r="AE66" s="195"/>
      <c r="AF66" s="196"/>
      <c r="AG66" s="197"/>
      <c r="AH66" s="198"/>
      <c r="AI66" s="283"/>
      <c r="AJ66" s="284"/>
      <c r="AK66" s="284"/>
      <c r="AL66" s="286"/>
      <c r="AM66" s="477"/>
      <c r="AN66" s="477"/>
      <c r="AO66" s="477"/>
      <c r="AP66" s="477"/>
      <c r="AQ66" s="477"/>
      <c r="AR66" s="477"/>
    </row>
    <row r="67" spans="1:44" ht="14.45" customHeight="1" x14ac:dyDescent="0.15">
      <c r="A67" s="1230">
        <v>17961</v>
      </c>
      <c r="B67" s="574">
        <v>17961</v>
      </c>
      <c r="C67" s="574">
        <v>0</v>
      </c>
      <c r="D67" s="574">
        <v>0</v>
      </c>
      <c r="E67" s="574">
        <v>0</v>
      </c>
      <c r="F67" s="574">
        <v>0</v>
      </c>
      <c r="G67" s="1230"/>
      <c r="H67" s="574"/>
      <c r="I67" s="574"/>
      <c r="K67" s="194"/>
      <c r="L67" s="216"/>
      <c r="M67" s="196" t="s">
        <v>13</v>
      </c>
      <c r="N67" s="217"/>
      <c r="O67" s="218"/>
      <c r="P67" s="208">
        <f>P65-P66</f>
        <v>28289</v>
      </c>
      <c r="Q67" s="209">
        <f>Q65-Q66</f>
        <v>28289</v>
      </c>
      <c r="R67" s="209"/>
      <c r="S67" s="269">
        <f>S65-S66</f>
        <v>5100</v>
      </c>
      <c r="T67" s="270">
        <f>T65-T66</f>
        <v>22400</v>
      </c>
      <c r="U67" s="264"/>
      <c r="V67" s="216"/>
      <c r="W67" s="196" t="s">
        <v>13</v>
      </c>
      <c r="X67" s="217"/>
      <c r="Y67" s="207" t="s">
        <v>407</v>
      </c>
      <c r="Z67" s="271">
        <f>'Ｈ１５（2003）'!A118</f>
        <v>0</v>
      </c>
      <c r="AA67" s="272">
        <f>'Ｈ１５（2003）'!B118</f>
        <v>0</v>
      </c>
      <c r="AB67" s="273"/>
      <c r="AC67" s="274">
        <f>'Ｈ１５（2003）'!E118</f>
        <v>0</v>
      </c>
      <c r="AD67" s="264"/>
      <c r="AE67" s="216"/>
      <c r="AF67" s="196" t="s">
        <v>13</v>
      </c>
      <c r="AG67" s="217"/>
      <c r="AH67" s="207" t="s">
        <v>408</v>
      </c>
      <c r="AI67" s="271">
        <f>'Ｈ１５（2003）'!A141</f>
        <v>0</v>
      </c>
      <c r="AJ67" s="272">
        <f>'Ｈ１５（2003）'!B141</f>
        <v>0</v>
      </c>
      <c r="AK67" s="275">
        <f>'Ｈ１５（2003）'!C141</f>
        <v>0</v>
      </c>
      <c r="AL67" s="276">
        <f>'Ｈ１５（2003）'!E141</f>
        <v>0</v>
      </c>
      <c r="AM67" s="477"/>
      <c r="AN67" s="477"/>
      <c r="AO67" s="477"/>
      <c r="AP67" s="477"/>
      <c r="AQ67" s="477"/>
      <c r="AR67" s="477"/>
    </row>
    <row r="68" spans="1:44"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'Ｈ１５（2003）'!A68</f>
        <v>0</v>
      </c>
      <c r="Q68" s="200">
        <f>'Ｈ１５（2003）'!B68</f>
        <v>0</v>
      </c>
      <c r="R68" s="220"/>
      <c r="S68" s="262">
        <f>'Ｈ１５（2003）'!D68</f>
        <v>0</v>
      </c>
      <c r="T68" s="263">
        <f>'Ｈ１５（2003）'!F68</f>
        <v>0</v>
      </c>
      <c r="U68" s="264" t="s">
        <v>4</v>
      </c>
      <c r="V68" s="169"/>
      <c r="W68" s="173"/>
      <c r="X68" s="170"/>
      <c r="Y68" s="287"/>
      <c r="Z68" s="279"/>
      <c r="AA68" s="280"/>
      <c r="AB68" s="280"/>
      <c r="AC68" s="281"/>
      <c r="AD68" s="264" t="s">
        <v>4</v>
      </c>
      <c r="AE68" s="169"/>
      <c r="AF68" s="173"/>
      <c r="AG68" s="170"/>
      <c r="AH68" s="287"/>
      <c r="AI68" s="279"/>
      <c r="AJ68" s="280"/>
      <c r="AK68" s="280"/>
      <c r="AL68" s="282"/>
      <c r="AM68" s="477"/>
      <c r="AN68" s="477"/>
      <c r="AO68" s="477"/>
      <c r="AP68" s="477"/>
      <c r="AQ68" s="477"/>
      <c r="AR68" s="477"/>
    </row>
    <row r="69" spans="1:44"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'Ｈ１５（2003）'!A69</f>
        <v>0</v>
      </c>
      <c r="Q69" s="200">
        <f>'Ｈ１５（2003）'!B69</f>
        <v>0</v>
      </c>
      <c r="R69" s="220"/>
      <c r="S69" s="262">
        <f>'Ｈ１５（2003）'!D69</f>
        <v>0</v>
      </c>
      <c r="T69" s="263">
        <f>'Ｈ１５（2003）'!F69</f>
        <v>0</v>
      </c>
      <c r="U69" s="264"/>
      <c r="V69" s="176" t="s">
        <v>102</v>
      </c>
      <c r="W69" s="195"/>
      <c r="X69" s="167"/>
      <c r="Y69" s="203"/>
      <c r="Z69" s="288"/>
      <c r="AA69" s="289"/>
      <c r="AB69" s="289"/>
      <c r="AC69" s="290"/>
      <c r="AD69" s="264"/>
      <c r="AE69" s="176" t="s">
        <v>102</v>
      </c>
      <c r="AF69" s="195"/>
      <c r="AG69" s="167"/>
      <c r="AH69" s="203"/>
      <c r="AI69" s="288"/>
      <c r="AJ69" s="289"/>
      <c r="AK69" s="289"/>
      <c r="AL69" s="291"/>
      <c r="AM69" s="477"/>
      <c r="AN69" s="477"/>
      <c r="AO69" s="477"/>
      <c r="AP69" s="477"/>
      <c r="AQ69" s="477"/>
      <c r="AR69" s="477"/>
    </row>
    <row r="70" spans="1:44"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'Ｈ１５（2003）'!A70</f>
        <v>0</v>
      </c>
      <c r="Q70" s="200">
        <f>'Ｈ１５（2003）'!B70</f>
        <v>0</v>
      </c>
      <c r="R70" s="220"/>
      <c r="S70" s="262">
        <f>'Ｈ１５（2003）'!D70</f>
        <v>0</v>
      </c>
      <c r="T70" s="263">
        <f>'Ｈ１５（2003）'!F70</f>
        <v>0</v>
      </c>
      <c r="U70" s="264"/>
      <c r="V70" s="176" t="s">
        <v>103</v>
      </c>
      <c r="W70" s="195"/>
      <c r="X70" s="167"/>
      <c r="Y70" s="203"/>
      <c r="Z70" s="288"/>
      <c r="AA70" s="289"/>
      <c r="AB70" s="289"/>
      <c r="AC70" s="290"/>
      <c r="AD70" s="264"/>
      <c r="AE70" s="176" t="s">
        <v>103</v>
      </c>
      <c r="AF70" s="195"/>
      <c r="AG70" s="167"/>
      <c r="AH70" s="203"/>
      <c r="AI70" s="288"/>
      <c r="AJ70" s="289"/>
      <c r="AK70" s="289"/>
      <c r="AL70" s="291"/>
      <c r="AM70" s="477"/>
      <c r="AN70" s="477"/>
      <c r="AO70" s="477"/>
      <c r="AP70" s="477"/>
      <c r="AQ70" s="477"/>
      <c r="AR70" s="477"/>
    </row>
    <row r="71" spans="1:44" ht="14.45" customHeight="1" x14ac:dyDescent="0.15">
      <c r="A71" s="1230">
        <v>17961</v>
      </c>
      <c r="B71" s="574">
        <v>17961</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c r="AM71" s="477"/>
      <c r="AN71" s="477"/>
      <c r="AO71" s="477"/>
      <c r="AP71" s="477"/>
      <c r="AQ71" s="477"/>
      <c r="AR71" s="477"/>
    </row>
    <row r="72" spans="1:44" ht="14.45" customHeight="1" x14ac:dyDescent="0.15">
      <c r="A72" s="1230">
        <v>0</v>
      </c>
      <c r="B72" s="574">
        <v>0</v>
      </c>
      <c r="C72" s="574">
        <v>0</v>
      </c>
      <c r="D72" s="574">
        <v>0</v>
      </c>
      <c r="E72" s="574">
        <v>0</v>
      </c>
      <c r="F72" s="574">
        <v>0</v>
      </c>
      <c r="G72" s="1230"/>
      <c r="H72" s="574"/>
      <c r="I72" s="574"/>
      <c r="K72" s="194"/>
      <c r="L72" s="176"/>
      <c r="M72" s="196" t="s">
        <v>95</v>
      </c>
      <c r="N72" s="197"/>
      <c r="O72" s="198" t="s">
        <v>98</v>
      </c>
      <c r="P72" s="199">
        <f>'Ｈ１５（2003）'!A71</f>
        <v>17961</v>
      </c>
      <c r="Q72" s="200">
        <f>'Ｈ１５（2003）'!B71</f>
        <v>17961</v>
      </c>
      <c r="R72" s="220"/>
      <c r="S72" s="262">
        <f>'Ｈ１５（2003）'!D71</f>
        <v>0</v>
      </c>
      <c r="T72" s="263">
        <f>'Ｈ１５（2003）'!F71</f>
        <v>0</v>
      </c>
      <c r="U72" s="264"/>
      <c r="V72" s="176"/>
      <c r="W72" s="216"/>
      <c r="X72" s="217"/>
      <c r="Y72" s="293"/>
      <c r="Z72" s="283"/>
      <c r="AA72" s="284"/>
      <c r="AB72" s="284"/>
      <c r="AC72" s="285"/>
      <c r="AD72" s="264"/>
      <c r="AE72" s="176"/>
      <c r="AF72" s="216"/>
      <c r="AG72" s="217"/>
      <c r="AH72" s="293"/>
      <c r="AI72" s="283"/>
      <c r="AJ72" s="284"/>
      <c r="AK72" s="284"/>
      <c r="AL72" s="286"/>
      <c r="AM72" s="477"/>
      <c r="AN72" s="477"/>
      <c r="AO72" s="477"/>
      <c r="AP72" s="477"/>
      <c r="AQ72" s="477"/>
      <c r="AR72" s="477"/>
    </row>
    <row r="73" spans="1:44"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'Ｈ１５（2003）'!A72</f>
        <v>0</v>
      </c>
      <c r="Q73" s="200">
        <f>'Ｈ１５（2003）'!B72</f>
        <v>0</v>
      </c>
      <c r="R73" s="220"/>
      <c r="S73" s="262">
        <f>'Ｈ１５（2003）'!D72</f>
        <v>0</v>
      </c>
      <c r="T73" s="263">
        <f>'Ｈ１５（2003）'!F72</f>
        <v>0</v>
      </c>
      <c r="U73" s="264"/>
      <c r="V73" s="216"/>
      <c r="W73" s="196" t="s">
        <v>13</v>
      </c>
      <c r="X73" s="197"/>
      <c r="Y73" s="211" t="s">
        <v>15</v>
      </c>
      <c r="Z73" s="271">
        <f>'Ｈ１５（2003）'!A119</f>
        <v>0</v>
      </c>
      <c r="AA73" s="272">
        <f>'Ｈ１５（2003）'!B119</f>
        <v>0</v>
      </c>
      <c r="AB73" s="273"/>
      <c r="AC73" s="274">
        <f>'Ｈ１５（2003）'!E119</f>
        <v>0</v>
      </c>
      <c r="AD73" s="264"/>
      <c r="AE73" s="216"/>
      <c r="AF73" s="196" t="s">
        <v>13</v>
      </c>
      <c r="AG73" s="197"/>
      <c r="AH73" s="211" t="s">
        <v>409</v>
      </c>
      <c r="AI73" s="271">
        <f>'Ｈ１５（2003）'!A142</f>
        <v>0</v>
      </c>
      <c r="AJ73" s="272">
        <f>'Ｈ１５（2003）'!B142</f>
        <v>0</v>
      </c>
      <c r="AK73" s="275">
        <f>'Ｈ１５（2003）'!C142</f>
        <v>0</v>
      </c>
      <c r="AL73" s="276">
        <f>'Ｈ１５（2003）'!E142</f>
        <v>0</v>
      </c>
      <c r="AM73" s="477"/>
      <c r="AN73" s="477"/>
      <c r="AO73" s="477"/>
      <c r="AP73" s="477"/>
      <c r="AQ73" s="477"/>
      <c r="AR73" s="477"/>
    </row>
    <row r="74" spans="1:44" ht="14.45" customHeight="1" x14ac:dyDescent="0.15">
      <c r="A74" s="1230">
        <v>18703</v>
      </c>
      <c r="B74" s="574">
        <v>18703</v>
      </c>
      <c r="C74" s="574">
        <v>0</v>
      </c>
      <c r="D74" s="574">
        <v>0</v>
      </c>
      <c r="E74" s="574">
        <v>0</v>
      </c>
      <c r="F74" s="574">
        <v>0</v>
      </c>
      <c r="G74" s="1230"/>
      <c r="H74" s="574"/>
      <c r="I74" s="574"/>
      <c r="K74" s="194"/>
      <c r="L74" s="196" t="s">
        <v>19</v>
      </c>
      <c r="M74" s="197"/>
      <c r="N74" s="197"/>
      <c r="O74" s="198" t="s">
        <v>20</v>
      </c>
      <c r="P74" s="199">
        <f>'Ｈ１５（2003）'!A73</f>
        <v>0</v>
      </c>
      <c r="Q74" s="200">
        <f>'Ｈ１５（2003）'!B73</f>
        <v>0</v>
      </c>
      <c r="R74" s="220"/>
      <c r="S74" s="262">
        <f>'Ｈ１５（2003）'!D73</f>
        <v>0</v>
      </c>
      <c r="T74" s="263">
        <f>'Ｈ１５（2003）'!F73</f>
        <v>0</v>
      </c>
      <c r="U74" s="264"/>
      <c r="V74" s="196" t="s">
        <v>19</v>
      </c>
      <c r="W74" s="197"/>
      <c r="X74" s="197"/>
      <c r="Y74" s="211" t="s">
        <v>142</v>
      </c>
      <c r="Z74" s="294">
        <f>'Ｈ１５（2003）'!A120</f>
        <v>0</v>
      </c>
      <c r="AA74" s="272">
        <f>'Ｈ１５（2003）'!B120</f>
        <v>0</v>
      </c>
      <c r="AB74" s="295"/>
      <c r="AC74" s="274">
        <f>'Ｈ１５（2003）'!E120</f>
        <v>0</v>
      </c>
      <c r="AD74" s="264"/>
      <c r="AE74" s="196" t="s">
        <v>19</v>
      </c>
      <c r="AF74" s="197"/>
      <c r="AG74" s="197"/>
      <c r="AH74" s="211" t="s">
        <v>410</v>
      </c>
      <c r="AI74" s="294">
        <f>'Ｈ１５（2003）'!A143</f>
        <v>0</v>
      </c>
      <c r="AJ74" s="272">
        <f>'Ｈ１５（2003）'!B143</f>
        <v>0</v>
      </c>
      <c r="AK74" s="296">
        <f>'Ｈ１５（2003）'!C143</f>
        <v>0</v>
      </c>
      <c r="AL74" s="276">
        <f>'Ｈ１５（2003）'!E143</f>
        <v>0</v>
      </c>
      <c r="AM74" s="477"/>
      <c r="AN74" s="477"/>
      <c r="AO74" s="477"/>
      <c r="AP74" s="477"/>
      <c r="AQ74" s="477"/>
      <c r="AR74" s="477"/>
    </row>
    <row r="75" spans="1:44"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'Ｈ１５（2003）'!A75</f>
        <v>0</v>
      </c>
      <c r="Q75" s="200">
        <f>'Ｈ１５（2003）'!B75</f>
        <v>0</v>
      </c>
      <c r="R75" s="220"/>
      <c r="S75" s="262">
        <f>'Ｈ１５（2003）'!D75</f>
        <v>0</v>
      </c>
      <c r="T75" s="263">
        <f>'Ｈ１５（2003）'!F75</f>
        <v>0</v>
      </c>
      <c r="U75" s="264" t="s">
        <v>411</v>
      </c>
      <c r="V75" s="195"/>
      <c r="W75" s="196" t="s">
        <v>412</v>
      </c>
      <c r="X75" s="197"/>
      <c r="Y75" s="211" t="s">
        <v>413</v>
      </c>
      <c r="Z75" s="294">
        <f>'Ｈ１５（2003）'!A121</f>
        <v>297498</v>
      </c>
      <c r="AA75" s="272">
        <f>'Ｈ１５（2003）'!B121</f>
        <v>0</v>
      </c>
      <c r="AB75" s="295"/>
      <c r="AC75" s="274">
        <f>'Ｈ１５（2003）'!E121</f>
        <v>80700</v>
      </c>
      <c r="AD75" s="264" t="s">
        <v>414</v>
      </c>
      <c r="AE75" s="195"/>
      <c r="AF75" s="196" t="s">
        <v>412</v>
      </c>
      <c r="AG75" s="197"/>
      <c r="AH75" s="211" t="s">
        <v>415</v>
      </c>
      <c r="AI75" s="294">
        <f>'Ｈ１５（2003）'!A144</f>
        <v>0</v>
      </c>
      <c r="AJ75" s="272">
        <f>'Ｈ１５（2003）'!B144</f>
        <v>0</v>
      </c>
      <c r="AK75" s="296">
        <f>'Ｈ１５（2003）'!C144</f>
        <v>0</v>
      </c>
      <c r="AL75" s="276">
        <f>'Ｈ１５（2003）'!E144</f>
        <v>0</v>
      </c>
      <c r="AM75" s="477"/>
      <c r="AN75" s="477"/>
      <c r="AO75" s="477"/>
      <c r="AP75" s="477"/>
      <c r="AQ75" s="477"/>
      <c r="AR75" s="477"/>
    </row>
    <row r="76" spans="1:44"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'Ｈ１５（2003）'!A76</f>
        <v>0</v>
      </c>
      <c r="Q76" s="200">
        <f>'Ｈ１５（2003）'!B76</f>
        <v>0</v>
      </c>
      <c r="R76" s="220"/>
      <c r="S76" s="262">
        <f>'Ｈ１５（2003）'!D76</f>
        <v>0</v>
      </c>
      <c r="T76" s="263">
        <f>'Ｈ１５（2003）'!F76</f>
        <v>0</v>
      </c>
      <c r="U76" s="264"/>
      <c r="V76" s="195" t="s">
        <v>25</v>
      </c>
      <c r="W76" s="173"/>
      <c r="X76" s="170"/>
      <c r="Y76" s="287"/>
      <c r="Z76" s="298"/>
      <c r="AA76" s="299"/>
      <c r="AB76" s="289"/>
      <c r="AC76" s="290"/>
      <c r="AD76" s="264" t="s">
        <v>416</v>
      </c>
      <c r="AE76" s="195" t="s">
        <v>25</v>
      </c>
      <c r="AF76" s="173"/>
      <c r="AG76" s="170"/>
      <c r="AH76" s="287"/>
      <c r="AI76" s="298"/>
      <c r="AJ76" s="299"/>
      <c r="AK76" s="289"/>
      <c r="AL76" s="291"/>
      <c r="AM76" s="477"/>
      <c r="AN76" s="477"/>
      <c r="AO76" s="477"/>
      <c r="AP76" s="477"/>
      <c r="AQ76" s="477"/>
      <c r="AR76" s="477"/>
    </row>
    <row r="77" spans="1:44"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'Ｈ１５（2003）'!A77</f>
        <v>0</v>
      </c>
      <c r="Q77" s="200">
        <f>'Ｈ１５（2003）'!B77</f>
        <v>0</v>
      </c>
      <c r="R77" s="220"/>
      <c r="S77" s="262">
        <f>'Ｈ１５（2003）'!D77</f>
        <v>0</v>
      </c>
      <c r="T77" s="263">
        <f>'Ｈ１５（2003）'!F77</f>
        <v>0</v>
      </c>
      <c r="U77" s="264"/>
      <c r="V77" s="195" t="s">
        <v>28</v>
      </c>
      <c r="W77" s="195"/>
      <c r="X77" s="167"/>
      <c r="Y77" s="203"/>
      <c r="Z77" s="298"/>
      <c r="AA77" s="299"/>
      <c r="AB77" s="289"/>
      <c r="AC77" s="290"/>
      <c r="AD77" s="264" t="s">
        <v>417</v>
      </c>
      <c r="AE77" s="195" t="s">
        <v>28</v>
      </c>
      <c r="AF77" s="195"/>
      <c r="AG77" s="167"/>
      <c r="AH77" s="203"/>
      <c r="AI77" s="298"/>
      <c r="AJ77" s="299"/>
      <c r="AK77" s="289"/>
      <c r="AL77" s="291"/>
      <c r="AM77" s="477"/>
      <c r="AN77" s="477"/>
      <c r="AO77" s="477"/>
      <c r="AP77" s="477"/>
      <c r="AQ77" s="477"/>
      <c r="AR77" s="477"/>
    </row>
    <row r="78" spans="1:44"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'Ｈ１５（2003）'!A78</f>
        <v>0</v>
      </c>
      <c r="Q78" s="200">
        <f>'Ｈ１５（2003）'!B78</f>
        <v>0</v>
      </c>
      <c r="R78" s="220"/>
      <c r="S78" s="262">
        <f>'Ｈ１５（2003）'!D78</f>
        <v>0</v>
      </c>
      <c r="T78" s="263">
        <f>'Ｈ１５（2003）'!F78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c r="AM78" s="477"/>
      <c r="AN78" s="477"/>
      <c r="AO78" s="477"/>
      <c r="AP78" s="477"/>
      <c r="AQ78" s="477"/>
      <c r="AR78" s="477"/>
    </row>
    <row r="79" spans="1:44"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'Ｈ１５（2003）'!A79</f>
        <v>0</v>
      </c>
      <c r="Q79" s="200">
        <f>'Ｈ１５（2003）'!B79</f>
        <v>0</v>
      </c>
      <c r="R79" s="220"/>
      <c r="S79" s="262">
        <f>'Ｈ１５（2003）'!D79</f>
        <v>0</v>
      </c>
      <c r="T79" s="263">
        <f>'Ｈ１５（2003）'!F79</f>
        <v>0</v>
      </c>
      <c r="U79" s="264"/>
      <c r="V79" s="195" t="s">
        <v>35</v>
      </c>
      <c r="W79" s="216"/>
      <c r="X79" s="217"/>
      <c r="Y79" s="293"/>
      <c r="Z79" s="300"/>
      <c r="AA79" s="301"/>
      <c r="AB79" s="284"/>
      <c r="AC79" s="285"/>
      <c r="AD79" s="264" t="s">
        <v>419</v>
      </c>
      <c r="AE79" s="195" t="s">
        <v>35</v>
      </c>
      <c r="AF79" s="216"/>
      <c r="AG79" s="217"/>
      <c r="AH79" s="293"/>
      <c r="AI79" s="300"/>
      <c r="AJ79" s="301"/>
      <c r="AK79" s="284"/>
      <c r="AL79" s="286"/>
      <c r="AM79" s="477"/>
      <c r="AN79" s="477"/>
      <c r="AO79" s="477"/>
      <c r="AP79" s="477"/>
      <c r="AQ79" s="477"/>
      <c r="AR79" s="477"/>
    </row>
    <row r="80" spans="1:44" ht="14.45" customHeight="1" x14ac:dyDescent="0.15">
      <c r="A80" s="1230">
        <v>18703</v>
      </c>
      <c r="B80" s="574">
        <v>18703</v>
      </c>
      <c r="C80" s="574">
        <v>0</v>
      </c>
      <c r="D80" s="574">
        <v>0</v>
      </c>
      <c r="E80" s="574">
        <v>0</v>
      </c>
      <c r="F80" s="574">
        <v>0</v>
      </c>
      <c r="G80" s="1230"/>
      <c r="H80" s="574"/>
      <c r="I80" s="574"/>
      <c r="K80" s="194"/>
      <c r="L80" s="195" t="s">
        <v>38</v>
      </c>
      <c r="M80" s="196" t="s">
        <v>149</v>
      </c>
      <c r="N80" s="197"/>
      <c r="O80" s="198" t="s">
        <v>40</v>
      </c>
      <c r="P80" s="199">
        <f>'Ｈ１５（2003）'!A80</f>
        <v>18703</v>
      </c>
      <c r="Q80" s="200">
        <f>'Ｈ１５（2003）'!B80</f>
        <v>18703</v>
      </c>
      <c r="R80" s="220"/>
      <c r="S80" s="262">
        <f>'Ｈ１５（2003）'!D80</f>
        <v>0</v>
      </c>
      <c r="T80" s="263">
        <f>'Ｈ１５（2003）'!F80</f>
        <v>0</v>
      </c>
      <c r="U80" s="264"/>
      <c r="V80" s="195" t="s">
        <v>38</v>
      </c>
      <c r="W80" s="196" t="s">
        <v>149</v>
      </c>
      <c r="X80" s="197"/>
      <c r="Y80" s="198" t="s">
        <v>420</v>
      </c>
      <c r="Z80" s="271">
        <f>'Ｈ１５（2003）'!A122</f>
        <v>181219</v>
      </c>
      <c r="AA80" s="272">
        <f>'Ｈ１５（2003）'!B122</f>
        <v>0</v>
      </c>
      <c r="AB80" s="273"/>
      <c r="AC80" s="274">
        <f>'Ｈ１５（2003）'!E122</f>
        <v>30600</v>
      </c>
      <c r="AD80" s="264" t="s">
        <v>421</v>
      </c>
      <c r="AE80" s="195" t="s">
        <v>38</v>
      </c>
      <c r="AF80" s="196" t="s">
        <v>149</v>
      </c>
      <c r="AG80" s="197"/>
      <c r="AH80" s="198" t="s">
        <v>422</v>
      </c>
      <c r="AI80" s="271">
        <f>'Ｈ１５（2003）'!A145</f>
        <v>0</v>
      </c>
      <c r="AJ80" s="272">
        <f>'Ｈ１５（2003）'!B145</f>
        <v>0</v>
      </c>
      <c r="AK80" s="275">
        <f>'Ｈ１５（2003）'!C145</f>
        <v>0</v>
      </c>
      <c r="AL80" s="276">
        <f>'Ｈ１５（2003）'!E145</f>
        <v>0</v>
      </c>
      <c r="AM80" s="477"/>
      <c r="AN80" s="477"/>
      <c r="AO80" s="477"/>
      <c r="AP80" s="477"/>
      <c r="AQ80" s="477"/>
      <c r="AR80" s="477"/>
    </row>
    <row r="81" spans="1:44"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'Ｈ１５（2003）'!A81</f>
        <v>0</v>
      </c>
      <c r="Q81" s="200">
        <f>'Ｈ１５（2003）'!B81</f>
        <v>0</v>
      </c>
      <c r="R81" s="220"/>
      <c r="S81" s="262">
        <f>'Ｈ１５（2003）'!D81</f>
        <v>0</v>
      </c>
      <c r="T81" s="263">
        <f>'Ｈ１５（2003）'!F81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c r="AM81" s="477"/>
      <c r="AN81" s="477"/>
      <c r="AO81" s="477"/>
      <c r="AP81" s="477"/>
      <c r="AQ81" s="477"/>
      <c r="AR81" s="477"/>
    </row>
    <row r="82" spans="1:44"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'Ｈ１５（2003）'!A82</f>
        <v>0</v>
      </c>
      <c r="Q82" s="200">
        <f>'Ｈ１５（2003）'!B82</f>
        <v>0</v>
      </c>
      <c r="R82" s="220"/>
      <c r="S82" s="262">
        <f>'Ｈ１５（2003）'!D82</f>
        <v>0</v>
      </c>
      <c r="T82" s="263">
        <f>'Ｈ１５（2003）'!F82</f>
        <v>0</v>
      </c>
      <c r="U82" s="264"/>
      <c r="V82" s="216"/>
      <c r="W82" s="196" t="s">
        <v>13</v>
      </c>
      <c r="X82" s="197"/>
      <c r="Y82" s="198"/>
      <c r="Z82" s="305">
        <f>Z75-Z80</f>
        <v>116279</v>
      </c>
      <c r="AA82" s="306">
        <f>AA75-AA80</f>
        <v>0</v>
      </c>
      <c r="AB82" s="273"/>
      <c r="AC82" s="274">
        <f>AC75-AC80</f>
        <v>50100</v>
      </c>
      <c r="AD82" s="264" t="s">
        <v>425</v>
      </c>
      <c r="AE82" s="216"/>
      <c r="AF82" s="196" t="s">
        <v>13</v>
      </c>
      <c r="AG82" s="197"/>
      <c r="AH82" s="198"/>
      <c r="AI82" s="305">
        <f>AI75-AI80</f>
        <v>0</v>
      </c>
      <c r="AJ82" s="306">
        <f>AJ75-AJ80</f>
        <v>0</v>
      </c>
      <c r="AK82" s="273">
        <f>AK75-AK80</f>
        <v>0</v>
      </c>
      <c r="AL82" s="307">
        <f>AL75-AL80</f>
        <v>0</v>
      </c>
      <c r="AM82" s="477"/>
      <c r="AN82" s="477"/>
      <c r="AO82" s="477"/>
      <c r="AP82" s="477"/>
      <c r="AQ82" s="477"/>
      <c r="AR82" s="477"/>
    </row>
    <row r="83" spans="1:44"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'Ｈ１５（2003）'!A83</f>
        <v>0</v>
      </c>
      <c r="Q83" s="200">
        <f>'Ｈ１５（2003）'!B83</f>
        <v>0</v>
      </c>
      <c r="R83" s="220"/>
      <c r="S83" s="262">
        <f>'Ｈ１５（2003）'!D83</f>
        <v>0</v>
      </c>
      <c r="T83" s="263">
        <f>'Ｈ１５（2003）'!F83</f>
        <v>0</v>
      </c>
      <c r="U83" s="264" t="s">
        <v>4</v>
      </c>
      <c r="V83" s="173" t="s">
        <v>45</v>
      </c>
      <c r="W83" s="197"/>
      <c r="X83" s="197"/>
      <c r="Y83" s="198"/>
      <c r="Z83" s="308"/>
      <c r="AA83" s="309"/>
      <c r="AB83" s="280"/>
      <c r="AC83" s="281"/>
      <c r="AD83" s="264" t="s">
        <v>426</v>
      </c>
      <c r="AE83" s="173" t="s">
        <v>45</v>
      </c>
      <c r="AF83" s="197"/>
      <c r="AG83" s="197"/>
      <c r="AH83" s="198"/>
      <c r="AI83" s="308"/>
      <c r="AJ83" s="309"/>
      <c r="AK83" s="280"/>
      <c r="AL83" s="282"/>
      <c r="AM83" s="477"/>
      <c r="AN83" s="477"/>
      <c r="AO83" s="477"/>
      <c r="AP83" s="477"/>
      <c r="AQ83" s="477"/>
      <c r="AR83" s="477"/>
    </row>
    <row r="84" spans="1:44"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'Ｈ１５（2003）'!A84</f>
        <v>0</v>
      </c>
      <c r="Q84" s="200">
        <f>'Ｈ１５（2003）'!B84</f>
        <v>0</v>
      </c>
      <c r="R84" s="220"/>
      <c r="S84" s="262">
        <f>'Ｈ１５（2003）'!D84</f>
        <v>0</v>
      </c>
      <c r="T84" s="263">
        <f>'Ｈ１５（2003）'!F84</f>
        <v>0</v>
      </c>
      <c r="U84" s="264" t="s">
        <v>427</v>
      </c>
      <c r="V84" s="195"/>
      <c r="W84" s="173"/>
      <c r="X84" s="170"/>
      <c r="Y84" s="287"/>
      <c r="Z84" s="298"/>
      <c r="AA84" s="299"/>
      <c r="AB84" s="289"/>
      <c r="AC84" s="290"/>
      <c r="AD84" s="264" t="s">
        <v>682</v>
      </c>
      <c r="AE84" s="195"/>
      <c r="AF84" s="173"/>
      <c r="AG84" s="170"/>
      <c r="AH84" s="287"/>
      <c r="AI84" s="298"/>
      <c r="AJ84" s="299"/>
      <c r="AK84" s="289"/>
      <c r="AL84" s="291"/>
      <c r="AM84" s="477"/>
      <c r="AN84" s="477"/>
      <c r="AO84" s="477"/>
      <c r="AP84" s="477"/>
      <c r="AQ84" s="477"/>
      <c r="AR84" s="477"/>
    </row>
    <row r="85" spans="1:44"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'Ｈ１５（2003）'!A85</f>
        <v>0</v>
      </c>
      <c r="Q85" s="200">
        <f>'Ｈ１５（2003）'!B85</f>
        <v>0</v>
      </c>
      <c r="R85" s="220"/>
      <c r="S85" s="262">
        <f>'Ｈ１５（2003）'!D85</f>
        <v>0</v>
      </c>
      <c r="T85" s="263">
        <f>'Ｈ１５（2003）'!F85</f>
        <v>0</v>
      </c>
      <c r="U85" s="264"/>
      <c r="V85" s="195"/>
      <c r="W85" s="216"/>
      <c r="X85" s="217"/>
      <c r="Y85" s="293"/>
      <c r="Z85" s="300"/>
      <c r="AA85" s="301"/>
      <c r="AB85" s="284"/>
      <c r="AC85" s="285"/>
      <c r="AD85" s="264" t="s">
        <v>428</v>
      </c>
      <c r="AE85" s="195"/>
      <c r="AF85" s="216"/>
      <c r="AG85" s="217"/>
      <c r="AH85" s="293"/>
      <c r="AI85" s="300"/>
      <c r="AJ85" s="301"/>
      <c r="AK85" s="284"/>
      <c r="AL85" s="286"/>
      <c r="AM85" s="477"/>
      <c r="AN85" s="477"/>
      <c r="AO85" s="477"/>
      <c r="AP85" s="477"/>
      <c r="AQ85" s="477"/>
      <c r="AR85" s="477"/>
    </row>
    <row r="86" spans="1:44" ht="14.45" customHeight="1" x14ac:dyDescent="0.15">
      <c r="A86" s="1230">
        <v>89847</v>
      </c>
      <c r="B86" s="574">
        <v>89847</v>
      </c>
      <c r="C86" s="574">
        <v>0</v>
      </c>
      <c r="D86" s="574">
        <v>0</v>
      </c>
      <c r="E86" s="574">
        <v>0</v>
      </c>
      <c r="F86" s="574">
        <v>46200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'Ｈ１５（2003）'!A123</f>
        <v>0</v>
      </c>
      <c r="AA86" s="272">
        <f>'Ｈ１５（2003）'!B123</f>
        <v>0</v>
      </c>
      <c r="AB86" s="273"/>
      <c r="AC86" s="274">
        <f>'Ｈ１５（2003）'!E123</f>
        <v>0</v>
      </c>
      <c r="AD86" s="264" t="s">
        <v>430</v>
      </c>
      <c r="AE86" s="195"/>
      <c r="AF86" s="196" t="s">
        <v>13</v>
      </c>
      <c r="AG86" s="197"/>
      <c r="AH86" s="198" t="s">
        <v>684</v>
      </c>
      <c r="AI86" s="271">
        <f>'Ｈ１５（2003）'!A146</f>
        <v>0</v>
      </c>
      <c r="AJ86" s="272">
        <f>'Ｈ１５（2003）'!B146</f>
        <v>0</v>
      </c>
      <c r="AK86" s="275">
        <f>'Ｈ１５（2003）'!C146</f>
        <v>0</v>
      </c>
      <c r="AL86" s="276">
        <f>'Ｈ１５（2003）'!E146</f>
        <v>0</v>
      </c>
      <c r="AM86" s="477"/>
      <c r="AN86" s="477"/>
      <c r="AO86" s="477"/>
      <c r="AP86" s="477"/>
      <c r="AQ86" s="477"/>
      <c r="AR86" s="477"/>
    </row>
    <row r="87" spans="1:44" ht="14.45" customHeight="1" x14ac:dyDescent="0.15">
      <c r="A87" s="1230">
        <v>69565</v>
      </c>
      <c r="B87" s="574">
        <v>69565</v>
      </c>
      <c r="C87" s="574">
        <v>0</v>
      </c>
      <c r="D87" s="574">
        <v>0</v>
      </c>
      <c r="E87" s="574">
        <v>0</v>
      </c>
      <c r="F87" s="574">
        <v>45000</v>
      </c>
      <c r="G87" s="1230"/>
      <c r="H87" s="574"/>
      <c r="I87" s="574"/>
      <c r="K87" s="194"/>
      <c r="L87" s="173"/>
      <c r="M87" s="196" t="s">
        <v>47</v>
      </c>
      <c r="N87" s="197"/>
      <c r="O87" s="198" t="s">
        <v>48</v>
      </c>
      <c r="P87" s="199">
        <f>'Ｈ１５（2003）'!A87</f>
        <v>69565</v>
      </c>
      <c r="Q87" s="200">
        <f>'Ｈ１５（2003）'!B87</f>
        <v>69565</v>
      </c>
      <c r="R87" s="220"/>
      <c r="S87" s="262">
        <f>'Ｈ１５（2003）'!D87</f>
        <v>0</v>
      </c>
      <c r="T87" s="263">
        <f>'Ｈ１５（2003）'!F87</f>
        <v>45000</v>
      </c>
      <c r="U87" s="264" t="s">
        <v>432</v>
      </c>
      <c r="V87" s="173"/>
      <c r="W87" s="196"/>
      <c r="X87" s="197"/>
      <c r="Y87" s="198"/>
      <c r="Z87" s="302"/>
      <c r="AA87" s="303"/>
      <c r="AB87" s="296"/>
      <c r="AC87" s="304"/>
      <c r="AD87" s="264"/>
      <c r="AE87" s="173"/>
      <c r="AF87" s="196"/>
      <c r="AG87" s="197"/>
      <c r="AH87" s="198"/>
      <c r="AI87" s="302"/>
      <c r="AJ87" s="303"/>
      <c r="AK87" s="296"/>
      <c r="AL87" s="297"/>
      <c r="AM87" s="477"/>
      <c r="AN87" s="477"/>
      <c r="AO87" s="477"/>
      <c r="AP87" s="477"/>
      <c r="AQ87" s="477"/>
      <c r="AR87" s="477"/>
    </row>
    <row r="88" spans="1:44"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'Ｈ１５（2003）'!A88</f>
        <v>0</v>
      </c>
      <c r="Q88" s="200">
        <f>'Ｈ１５（2003）'!B88</f>
        <v>0</v>
      </c>
      <c r="R88" s="220"/>
      <c r="S88" s="262">
        <f>'Ｈ１５（2003）'!D88</f>
        <v>0</v>
      </c>
      <c r="T88" s="263">
        <f>'Ｈ１５（2003）'!F88</f>
        <v>0</v>
      </c>
      <c r="U88" s="264"/>
      <c r="V88" s="195"/>
      <c r="W88" s="196" t="s">
        <v>433</v>
      </c>
      <c r="X88" s="197"/>
      <c r="Y88" s="198" t="s">
        <v>685</v>
      </c>
      <c r="Z88" s="271">
        <f>'Ｈ１５（2003）'!A125</f>
        <v>0</v>
      </c>
      <c r="AA88" s="272">
        <f>'Ｈ１５（2003）'!B125</f>
        <v>0</v>
      </c>
      <c r="AB88" s="273"/>
      <c r="AC88" s="274">
        <f>'Ｈ１５（2003）'!E125</f>
        <v>0</v>
      </c>
      <c r="AD88" s="264"/>
      <c r="AE88" s="195"/>
      <c r="AF88" s="196" t="s">
        <v>433</v>
      </c>
      <c r="AG88" s="197"/>
      <c r="AH88" s="198" t="s">
        <v>686</v>
      </c>
      <c r="AI88" s="271">
        <f>'Ｈ１５（2003）'!A148</f>
        <v>0</v>
      </c>
      <c r="AJ88" s="272">
        <f>'Ｈ１５（2003）'!B148</f>
        <v>0</v>
      </c>
      <c r="AK88" s="275">
        <f>'Ｈ１５（2003）'!C148</f>
        <v>0</v>
      </c>
      <c r="AL88" s="276">
        <f>'Ｈ１５（2003）'!E148</f>
        <v>0</v>
      </c>
      <c r="AM88" s="477"/>
      <c r="AN88" s="477"/>
      <c r="AO88" s="477"/>
      <c r="AP88" s="477"/>
      <c r="AQ88" s="477"/>
      <c r="AR88" s="477"/>
    </row>
    <row r="89" spans="1:44"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'Ｈ１５（2003）'!A89</f>
        <v>0</v>
      </c>
      <c r="Q89" s="200">
        <f>'Ｈ１５（2003）'!B89</f>
        <v>0</v>
      </c>
      <c r="R89" s="220"/>
      <c r="S89" s="262">
        <f>'Ｈ１５（2003）'!D89</f>
        <v>0</v>
      </c>
      <c r="T89" s="263">
        <f>'Ｈ１５（2003）'!F89</f>
        <v>0</v>
      </c>
      <c r="U89" s="264"/>
      <c r="V89" s="195"/>
      <c r="W89" s="196" t="s">
        <v>436</v>
      </c>
      <c r="X89" s="197"/>
      <c r="Y89" s="198" t="s">
        <v>687</v>
      </c>
      <c r="Z89" s="271">
        <f>'Ｈ１５（2003）'!A126</f>
        <v>0</v>
      </c>
      <c r="AA89" s="272">
        <f>'Ｈ１５（2003）'!B126</f>
        <v>0</v>
      </c>
      <c r="AB89" s="273"/>
      <c r="AC89" s="274">
        <f>'Ｈ１５（2003）'!E126</f>
        <v>0</v>
      </c>
      <c r="AD89" s="264"/>
      <c r="AE89" s="195"/>
      <c r="AF89" s="196" t="s">
        <v>436</v>
      </c>
      <c r="AG89" s="197"/>
      <c r="AH89" s="198" t="s">
        <v>688</v>
      </c>
      <c r="AI89" s="271">
        <f>'Ｈ１５（2003）'!A149</f>
        <v>0</v>
      </c>
      <c r="AJ89" s="272">
        <f>'Ｈ１５（2003）'!B149</f>
        <v>0</v>
      </c>
      <c r="AK89" s="275">
        <f>'Ｈ１５（2003）'!C149</f>
        <v>0</v>
      </c>
      <c r="AL89" s="276">
        <f>'Ｈ１５（2003）'!E149</f>
        <v>0</v>
      </c>
      <c r="AM89" s="477"/>
      <c r="AN89" s="477"/>
      <c r="AO89" s="477"/>
      <c r="AP89" s="477"/>
      <c r="AQ89" s="477"/>
      <c r="AR89" s="477"/>
    </row>
    <row r="90" spans="1:44"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'Ｈ１５（2003）'!A90</f>
        <v>0</v>
      </c>
      <c r="Q90" s="200">
        <f>'Ｈ１５（2003）'!B90</f>
        <v>0</v>
      </c>
      <c r="R90" s="220"/>
      <c r="S90" s="262">
        <f>'Ｈ１５（2003）'!D90</f>
        <v>0</v>
      </c>
      <c r="T90" s="263">
        <f>'Ｈ１５（2003）'!F90</f>
        <v>0</v>
      </c>
      <c r="U90" s="264" t="s">
        <v>439</v>
      </c>
      <c r="V90" s="195" t="s">
        <v>54</v>
      </c>
      <c r="W90" s="173"/>
      <c r="X90" s="170"/>
      <c r="Y90" s="287"/>
      <c r="Z90" s="308"/>
      <c r="AA90" s="309"/>
      <c r="AB90" s="280"/>
      <c r="AC90" s="281"/>
      <c r="AD90" s="264"/>
      <c r="AE90" s="195" t="s">
        <v>54</v>
      </c>
      <c r="AF90" s="173"/>
      <c r="AG90" s="170"/>
      <c r="AH90" s="287"/>
      <c r="AI90" s="308"/>
      <c r="AJ90" s="309"/>
      <c r="AK90" s="280"/>
      <c r="AL90" s="282"/>
      <c r="AM90" s="477"/>
      <c r="AN90" s="477"/>
      <c r="AO90" s="477"/>
      <c r="AP90" s="477"/>
      <c r="AQ90" s="477"/>
      <c r="AR90" s="477"/>
    </row>
    <row r="91" spans="1:44"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'Ｈ１５（2003）'!A91</f>
        <v>0</v>
      </c>
      <c r="Q91" s="200">
        <f>'Ｈ１５（2003）'!B91</f>
        <v>0</v>
      </c>
      <c r="R91" s="220"/>
      <c r="S91" s="262">
        <f>'Ｈ１５（2003）'!D91</f>
        <v>0</v>
      </c>
      <c r="T91" s="263">
        <f>'Ｈ１５（2003）'!F91</f>
        <v>0</v>
      </c>
      <c r="U91" s="264"/>
      <c r="V91" s="195"/>
      <c r="W91" s="216"/>
      <c r="X91" s="217"/>
      <c r="Y91" s="293"/>
      <c r="Z91" s="300"/>
      <c r="AA91" s="301"/>
      <c r="AB91" s="284"/>
      <c r="AC91" s="285"/>
      <c r="AD91" s="264"/>
      <c r="AE91" s="195"/>
      <c r="AF91" s="216"/>
      <c r="AG91" s="217"/>
      <c r="AH91" s="293"/>
      <c r="AI91" s="300"/>
      <c r="AJ91" s="301"/>
      <c r="AK91" s="284"/>
      <c r="AL91" s="286"/>
      <c r="AM91" s="477"/>
      <c r="AN91" s="477"/>
      <c r="AO91" s="477"/>
      <c r="AP91" s="477"/>
      <c r="AQ91" s="477"/>
      <c r="AR91" s="477"/>
    </row>
    <row r="92" spans="1:44"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'Ｈ１５（2003）'!A92</f>
        <v>0</v>
      </c>
      <c r="Q92" s="200">
        <f>'Ｈ１５（2003）'!B92</f>
        <v>0</v>
      </c>
      <c r="R92" s="220"/>
      <c r="S92" s="262">
        <f>'Ｈ１５（2003）'!D92</f>
        <v>0</v>
      </c>
      <c r="T92" s="263">
        <f>'Ｈ１５（2003）'!F92</f>
        <v>0</v>
      </c>
      <c r="U92" s="264"/>
      <c r="V92" s="195"/>
      <c r="W92" s="196" t="s">
        <v>57</v>
      </c>
      <c r="X92" s="197"/>
      <c r="Y92" s="198" t="s">
        <v>689</v>
      </c>
      <c r="Z92" s="271">
        <f>'Ｈ１５（2003）'!A127</f>
        <v>0</v>
      </c>
      <c r="AA92" s="272">
        <f>'Ｈ１５（2003）'!B127</f>
        <v>0</v>
      </c>
      <c r="AB92" s="273"/>
      <c r="AC92" s="274">
        <f>'Ｈ１５（2003）'!E127</f>
        <v>0</v>
      </c>
      <c r="AD92" s="264"/>
      <c r="AE92" s="195"/>
      <c r="AF92" s="196" t="s">
        <v>57</v>
      </c>
      <c r="AG92" s="197"/>
      <c r="AH92" s="198" t="s">
        <v>690</v>
      </c>
      <c r="AI92" s="271">
        <f>'Ｈ１５（2003）'!A150</f>
        <v>0</v>
      </c>
      <c r="AJ92" s="272">
        <f>'Ｈ１５（2003）'!B150</f>
        <v>0</v>
      </c>
      <c r="AK92" s="275">
        <f>'Ｈ１５（2003）'!C150</f>
        <v>0</v>
      </c>
      <c r="AL92" s="276">
        <f>'Ｈ１５（2003）'!E150</f>
        <v>0</v>
      </c>
      <c r="AM92" s="477"/>
      <c r="AN92" s="477"/>
      <c r="AO92" s="477"/>
      <c r="AP92" s="477"/>
      <c r="AQ92" s="477"/>
      <c r="AR92" s="477"/>
    </row>
    <row r="93" spans="1:44" ht="14.45" customHeight="1" x14ac:dyDescent="0.15">
      <c r="A93" s="1230">
        <v>10255</v>
      </c>
      <c r="B93" s="574">
        <v>10255</v>
      </c>
      <c r="C93" s="574">
        <v>0</v>
      </c>
      <c r="D93" s="574">
        <v>0</v>
      </c>
      <c r="E93" s="574">
        <v>0</v>
      </c>
      <c r="F93" s="574">
        <v>1200</v>
      </c>
      <c r="G93" s="1230"/>
      <c r="H93" s="574"/>
      <c r="I93" s="574"/>
      <c r="K93" s="194"/>
      <c r="L93" s="195"/>
      <c r="M93" s="173" t="s">
        <v>60</v>
      </c>
      <c r="N93" s="197"/>
      <c r="O93" s="198" t="s">
        <v>61</v>
      </c>
      <c r="P93" s="199">
        <f>'Ｈ１５（2003）'!A93</f>
        <v>10255</v>
      </c>
      <c r="Q93" s="200">
        <f>'Ｈ１５（2003）'!B93</f>
        <v>10255</v>
      </c>
      <c r="R93" s="220"/>
      <c r="S93" s="262">
        <f>'Ｈ１５（2003）'!D93</f>
        <v>0</v>
      </c>
      <c r="T93" s="263">
        <f>'Ｈ１５（2003）'!F93</f>
        <v>1200</v>
      </c>
      <c r="U93" s="264" t="s">
        <v>441</v>
      </c>
      <c r="V93" s="195"/>
      <c r="W93" s="173" t="s">
        <v>60</v>
      </c>
      <c r="X93" s="197"/>
      <c r="Y93" s="198" t="s">
        <v>691</v>
      </c>
      <c r="Z93" s="271">
        <f>'Ｈ１５（2003）'!A128</f>
        <v>0</v>
      </c>
      <c r="AA93" s="272">
        <f>'Ｈ１５（2003）'!B128</f>
        <v>0</v>
      </c>
      <c r="AB93" s="273"/>
      <c r="AC93" s="274">
        <f>'Ｈ１５（2003）'!E128</f>
        <v>0</v>
      </c>
      <c r="AD93" s="264"/>
      <c r="AE93" s="195"/>
      <c r="AF93" s="173" t="s">
        <v>60</v>
      </c>
      <c r="AG93" s="197"/>
      <c r="AH93" s="198" t="s">
        <v>692</v>
      </c>
      <c r="AI93" s="271">
        <f>'Ｈ１５（2003）'!A151</f>
        <v>0</v>
      </c>
      <c r="AJ93" s="272">
        <f>'Ｈ１５（2003）'!B151</f>
        <v>0</v>
      </c>
      <c r="AK93" s="275">
        <f>'Ｈ１５（2003）'!C151</f>
        <v>0</v>
      </c>
      <c r="AL93" s="276">
        <f>'Ｈ１５（2003）'!E151</f>
        <v>0</v>
      </c>
      <c r="AM93" s="477"/>
      <c r="AN93" s="477"/>
      <c r="AO93" s="477"/>
      <c r="AP93" s="477"/>
      <c r="AQ93" s="477"/>
      <c r="AR93" s="477"/>
    </row>
    <row r="94" spans="1:44" ht="14.45" customHeight="1" x14ac:dyDescent="0.15">
      <c r="A94" s="1230">
        <v>2016</v>
      </c>
      <c r="B94" s="574">
        <v>2016</v>
      </c>
      <c r="C94" s="574">
        <v>0</v>
      </c>
      <c r="D94" s="574">
        <v>0</v>
      </c>
      <c r="E94" s="574">
        <v>0</v>
      </c>
      <c r="F94" s="574">
        <v>0</v>
      </c>
      <c r="G94" s="1230"/>
      <c r="H94" s="574"/>
      <c r="I94" s="574"/>
      <c r="K94" s="194"/>
      <c r="L94" s="195" t="s">
        <v>59</v>
      </c>
      <c r="M94" s="195"/>
      <c r="N94" s="196" t="s">
        <v>62</v>
      </c>
      <c r="O94" s="198" t="s">
        <v>63</v>
      </c>
      <c r="P94" s="199">
        <f>'Ｈ１５（2003）'!A94</f>
        <v>2016</v>
      </c>
      <c r="Q94" s="200">
        <f>'Ｈ１５（2003）'!B94</f>
        <v>2016</v>
      </c>
      <c r="R94" s="220"/>
      <c r="S94" s="262">
        <f>'Ｈ１５（2003）'!D94</f>
        <v>0</v>
      </c>
      <c r="T94" s="263">
        <f>'Ｈ１５（2003）'!F94</f>
        <v>0</v>
      </c>
      <c r="U94" s="264"/>
      <c r="V94" s="195" t="s">
        <v>59</v>
      </c>
      <c r="W94" s="195"/>
      <c r="X94" s="196" t="s">
        <v>62</v>
      </c>
      <c r="Y94" s="198" t="s">
        <v>693</v>
      </c>
      <c r="Z94" s="271">
        <f>'Ｈ１５（2003）'!A129</f>
        <v>0</v>
      </c>
      <c r="AA94" s="272">
        <f>'Ｈ１５（2003）'!B129</f>
        <v>0</v>
      </c>
      <c r="AB94" s="273"/>
      <c r="AC94" s="274">
        <f>'Ｈ１５（2003）'!E129</f>
        <v>0</v>
      </c>
      <c r="AD94" s="264"/>
      <c r="AE94" s="195" t="s">
        <v>59</v>
      </c>
      <c r="AF94" s="195"/>
      <c r="AG94" s="196" t="s">
        <v>62</v>
      </c>
      <c r="AH94" s="198" t="s">
        <v>694</v>
      </c>
      <c r="AI94" s="271">
        <f>'Ｈ１５（2003）'!A152</f>
        <v>0</v>
      </c>
      <c r="AJ94" s="272">
        <f>'Ｈ１５（2003）'!B152</f>
        <v>0</v>
      </c>
      <c r="AK94" s="275">
        <f>'Ｈ１５（2003）'!C152</f>
        <v>0</v>
      </c>
      <c r="AL94" s="276">
        <f>'Ｈ１５（2003）'!E152</f>
        <v>0</v>
      </c>
      <c r="AM94" s="477"/>
      <c r="AN94" s="477"/>
      <c r="AO94" s="477"/>
      <c r="AP94" s="477"/>
      <c r="AQ94" s="477"/>
      <c r="AR94" s="477"/>
    </row>
    <row r="95" spans="1:44"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'Ｈ１５（2003）'!A95</f>
        <v>0</v>
      </c>
      <c r="Q95" s="200">
        <f>'Ｈ１５（2003）'!B95</f>
        <v>0</v>
      </c>
      <c r="R95" s="220"/>
      <c r="S95" s="262">
        <f>'Ｈ１５（2003）'!D95</f>
        <v>0</v>
      </c>
      <c r="T95" s="263">
        <f>'Ｈ１５（2003）'!F95</f>
        <v>0</v>
      </c>
      <c r="U95" s="264"/>
      <c r="V95" s="195"/>
      <c r="W95" s="195"/>
      <c r="X95" s="196" t="s">
        <v>64</v>
      </c>
      <c r="Y95" s="198" t="s">
        <v>695</v>
      </c>
      <c r="Z95" s="271">
        <f>'Ｈ１５（2003）'!A130</f>
        <v>0</v>
      </c>
      <c r="AA95" s="272">
        <f>'Ｈ１５（2003）'!B130</f>
        <v>0</v>
      </c>
      <c r="AB95" s="273"/>
      <c r="AC95" s="274">
        <f>'Ｈ１５（2003）'!E130</f>
        <v>0</v>
      </c>
      <c r="AD95" s="264"/>
      <c r="AE95" s="195"/>
      <c r="AF95" s="195"/>
      <c r="AG95" s="196" t="s">
        <v>64</v>
      </c>
      <c r="AH95" s="198" t="s">
        <v>696</v>
      </c>
      <c r="AI95" s="271">
        <f>'Ｈ１５（2003）'!A153</f>
        <v>0</v>
      </c>
      <c r="AJ95" s="272">
        <f>'Ｈ１５（2003）'!B153</f>
        <v>0</v>
      </c>
      <c r="AK95" s="275">
        <f>'Ｈ１５（2003）'!C153</f>
        <v>0</v>
      </c>
      <c r="AL95" s="276">
        <f>'Ｈ１５（2003）'!E153</f>
        <v>0</v>
      </c>
      <c r="AM95" s="477"/>
      <c r="AN95" s="477"/>
      <c r="AO95" s="477"/>
      <c r="AP95" s="477"/>
      <c r="AQ95" s="477"/>
      <c r="AR95" s="477"/>
    </row>
    <row r="96" spans="1:44"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'Ｈ１５（2003）'!A96</f>
        <v>0</v>
      </c>
      <c r="Q96" s="200">
        <f>'Ｈ１５（2003）'!B96</f>
        <v>0</v>
      </c>
      <c r="R96" s="220"/>
      <c r="S96" s="262">
        <f>'Ｈ１５（2003）'!D96</f>
        <v>0</v>
      </c>
      <c r="T96" s="263">
        <f>'Ｈ１５（2003）'!F96</f>
        <v>0</v>
      </c>
      <c r="U96" s="264"/>
      <c r="V96" s="195"/>
      <c r="W96" s="195"/>
      <c r="X96" s="196" t="s">
        <v>66</v>
      </c>
      <c r="Y96" s="198" t="s">
        <v>697</v>
      </c>
      <c r="Z96" s="271">
        <f>'Ｈ１５（2003）'!A131</f>
        <v>0</v>
      </c>
      <c r="AA96" s="272">
        <f>'Ｈ１５（2003）'!B131</f>
        <v>0</v>
      </c>
      <c r="AB96" s="273"/>
      <c r="AC96" s="274">
        <f>'Ｈ１５（2003）'!E131</f>
        <v>0</v>
      </c>
      <c r="AD96" s="264"/>
      <c r="AE96" s="195"/>
      <c r="AF96" s="195"/>
      <c r="AG96" s="196" t="s">
        <v>66</v>
      </c>
      <c r="AH96" s="198" t="s">
        <v>698</v>
      </c>
      <c r="AI96" s="271">
        <f>'Ｈ１５（2003）'!A154</f>
        <v>0</v>
      </c>
      <c r="AJ96" s="272">
        <f>'Ｈ１５（2003）'!B154</f>
        <v>0</v>
      </c>
      <c r="AK96" s="275">
        <f>'Ｈ１５（2003）'!C154</f>
        <v>0</v>
      </c>
      <c r="AL96" s="276">
        <f>'Ｈ１５（2003）'!E154</f>
        <v>0</v>
      </c>
      <c r="AM96" s="477"/>
      <c r="AN96" s="477"/>
      <c r="AO96" s="477"/>
      <c r="AP96" s="477"/>
      <c r="AQ96" s="477"/>
      <c r="AR96" s="477"/>
    </row>
    <row r="97" spans="1:44" ht="14.45" customHeight="1" x14ac:dyDescent="0.15">
      <c r="A97" s="1230">
        <v>8239</v>
      </c>
      <c r="B97" s="574">
        <v>8239</v>
      </c>
      <c r="C97" s="574">
        <v>0</v>
      </c>
      <c r="D97" s="574">
        <v>0</v>
      </c>
      <c r="E97" s="574">
        <v>0</v>
      </c>
      <c r="F97" s="574">
        <v>1200</v>
      </c>
      <c r="G97" s="1230"/>
      <c r="H97" s="574"/>
      <c r="I97" s="574"/>
      <c r="K97" s="194"/>
      <c r="L97" s="195"/>
      <c r="M97" s="195"/>
      <c r="N97" s="196" t="s">
        <v>150</v>
      </c>
      <c r="O97" s="198" t="s">
        <v>69</v>
      </c>
      <c r="P97" s="199">
        <f>'Ｈ１５（2003）'!A97</f>
        <v>8239</v>
      </c>
      <c r="Q97" s="200">
        <f>'Ｈ１５（2003）'!B97</f>
        <v>8239</v>
      </c>
      <c r="R97" s="220"/>
      <c r="S97" s="262">
        <f>'Ｈ１５（2003）'!D97</f>
        <v>0</v>
      </c>
      <c r="T97" s="263">
        <f>'Ｈ１５（2003）'!F97</f>
        <v>1200</v>
      </c>
      <c r="U97" s="264"/>
      <c r="V97" s="195"/>
      <c r="W97" s="195"/>
      <c r="X97" s="196"/>
      <c r="Y97" s="198"/>
      <c r="Z97" s="302"/>
      <c r="AA97" s="303"/>
      <c r="AB97" s="296"/>
      <c r="AC97" s="304"/>
      <c r="AD97" s="264"/>
      <c r="AE97" s="195"/>
      <c r="AF97" s="195"/>
      <c r="AG97" s="196"/>
      <c r="AH97" s="198"/>
      <c r="AI97" s="302"/>
      <c r="AJ97" s="303"/>
      <c r="AK97" s="296"/>
      <c r="AL97" s="297"/>
      <c r="AM97" s="477"/>
      <c r="AN97" s="477"/>
      <c r="AO97" s="477"/>
      <c r="AP97" s="477"/>
      <c r="AQ97" s="477"/>
      <c r="AR97" s="477"/>
    </row>
    <row r="98" spans="1:44" ht="14.45" customHeight="1" x14ac:dyDescent="0.15">
      <c r="A98" s="1230">
        <v>10027</v>
      </c>
      <c r="B98" s="574">
        <v>10027</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'Ｈ１５（2003）'!A132</f>
        <v>0</v>
      </c>
      <c r="AA98" s="272">
        <f>'Ｈ１５（2003）'!B132</f>
        <v>0</v>
      </c>
      <c r="AB98" s="273"/>
      <c r="AC98" s="274">
        <f>'Ｈ１５（2003）'!E132</f>
        <v>0</v>
      </c>
      <c r="AD98" s="264"/>
      <c r="AE98" s="195" t="s">
        <v>41</v>
      </c>
      <c r="AF98" s="216"/>
      <c r="AG98" s="196" t="s">
        <v>13</v>
      </c>
      <c r="AH98" s="198" t="s">
        <v>700</v>
      </c>
      <c r="AI98" s="271">
        <f>'Ｈ１５（2003）'!A155</f>
        <v>0</v>
      </c>
      <c r="AJ98" s="272">
        <f>'Ｈ１５（2003）'!B155</f>
        <v>0</v>
      </c>
      <c r="AK98" s="275">
        <f>'Ｈ１５（2003）'!C155</f>
        <v>0</v>
      </c>
      <c r="AL98" s="276">
        <f>'Ｈ１５（2003）'!E155</f>
        <v>0</v>
      </c>
      <c r="AM98" s="477"/>
      <c r="AN98" s="477"/>
      <c r="AO98" s="477"/>
      <c r="AP98" s="477"/>
      <c r="AQ98" s="477"/>
      <c r="AR98" s="477"/>
    </row>
    <row r="99" spans="1:44"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'Ｈ１５（2003）'!A98</f>
        <v>10027</v>
      </c>
      <c r="Q99" s="200">
        <f>'Ｈ１５（2003）'!B98</f>
        <v>10027</v>
      </c>
      <c r="R99" s="220"/>
      <c r="S99" s="262">
        <f>'Ｈ１５（2003）'!D98</f>
        <v>0</v>
      </c>
      <c r="T99" s="263">
        <f>'Ｈ１５（2003）'!F98</f>
        <v>0</v>
      </c>
      <c r="U99" s="310" t="s">
        <v>701</v>
      </c>
      <c r="V99" s="195"/>
      <c r="W99" s="196" t="s">
        <v>70</v>
      </c>
      <c r="X99" s="197"/>
      <c r="Y99" s="198" t="s">
        <v>702</v>
      </c>
      <c r="Z99" s="271">
        <f>'Ｈ１５（2003）'!A133</f>
        <v>0</v>
      </c>
      <c r="AA99" s="272">
        <f>'Ｈ１５（2003）'!B133</f>
        <v>0</v>
      </c>
      <c r="AB99" s="273"/>
      <c r="AC99" s="274">
        <f>'Ｈ１５（2003）'!E133</f>
        <v>0</v>
      </c>
      <c r="AD99" s="310" t="s">
        <v>701</v>
      </c>
      <c r="AE99" s="195"/>
      <c r="AF99" s="196" t="s">
        <v>70</v>
      </c>
      <c r="AG99" s="197"/>
      <c r="AH99" s="198" t="s">
        <v>703</v>
      </c>
      <c r="AI99" s="271">
        <f>'Ｈ１５（2003）'!A156</f>
        <v>0</v>
      </c>
      <c r="AJ99" s="272">
        <f>'Ｈ１５（2003）'!B156</f>
        <v>0</v>
      </c>
      <c r="AK99" s="275">
        <f>'Ｈ１５（2003）'!C156</f>
        <v>0</v>
      </c>
      <c r="AL99" s="276">
        <f>'Ｈ１５（2003）'!E156</f>
        <v>0</v>
      </c>
      <c r="AM99" s="477"/>
      <c r="AN99" s="477"/>
      <c r="AO99" s="477"/>
      <c r="AP99" s="477"/>
      <c r="AQ99" s="477"/>
      <c r="AR99" s="477"/>
    </row>
    <row r="100" spans="1:44"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'Ｈ１５（2003）'!A99</f>
        <v>0</v>
      </c>
      <c r="Q100" s="200">
        <f>'Ｈ１５（2003）'!B99</f>
        <v>0</v>
      </c>
      <c r="R100" s="220"/>
      <c r="S100" s="262">
        <f>'Ｈ１５（2003）'!D99</f>
        <v>0</v>
      </c>
      <c r="T100" s="263">
        <f>'Ｈ１５（2003）'!F99</f>
        <v>0</v>
      </c>
      <c r="U100" s="264" t="s">
        <v>130</v>
      </c>
      <c r="V100" s="195"/>
      <c r="W100" s="196"/>
      <c r="X100" s="197"/>
      <c r="Y100" s="198"/>
      <c r="Z100" s="302"/>
      <c r="AA100" s="303"/>
      <c r="AB100" s="296"/>
      <c r="AC100" s="304"/>
      <c r="AD100" s="264" t="s">
        <v>130</v>
      </c>
      <c r="AE100" s="195"/>
      <c r="AF100" s="196"/>
      <c r="AG100" s="197"/>
      <c r="AH100" s="198"/>
      <c r="AI100" s="302"/>
      <c r="AJ100" s="303"/>
      <c r="AK100" s="296"/>
      <c r="AL100" s="297"/>
      <c r="AM100" s="477"/>
      <c r="AN100" s="477"/>
      <c r="AO100" s="477"/>
      <c r="AP100" s="477"/>
      <c r="AQ100" s="477"/>
      <c r="AR100" s="477"/>
    </row>
    <row r="101" spans="1:44"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'Ｈ１５（2003）'!A100</f>
        <v>0</v>
      </c>
      <c r="Q101" s="200">
        <f>'Ｈ１５（2003）'!B100</f>
        <v>0</v>
      </c>
      <c r="R101" s="220"/>
      <c r="S101" s="262">
        <f>'Ｈ１５（2003）'!D100</f>
        <v>0</v>
      </c>
      <c r="T101" s="263">
        <f>'Ｈ１５（2003）'!F100</f>
        <v>0</v>
      </c>
      <c r="U101" s="264"/>
      <c r="V101" s="216"/>
      <c r="W101" s="196" t="s">
        <v>13</v>
      </c>
      <c r="X101" s="197"/>
      <c r="Y101" s="198" t="s">
        <v>704</v>
      </c>
      <c r="Z101" s="271">
        <f>'Ｈ１５（2003）'!A134</f>
        <v>0</v>
      </c>
      <c r="AA101" s="272">
        <f>'Ｈ１５（2003）'!B134</f>
        <v>0</v>
      </c>
      <c r="AB101" s="273"/>
      <c r="AC101" s="274">
        <f>'Ｈ１５（2003）'!E134</f>
        <v>0</v>
      </c>
      <c r="AD101" s="264"/>
      <c r="AE101" s="216"/>
      <c r="AF101" s="196" t="s">
        <v>13</v>
      </c>
      <c r="AG101" s="197"/>
      <c r="AH101" s="198" t="s">
        <v>705</v>
      </c>
      <c r="AI101" s="271">
        <f>'Ｈ１５（2003）'!A157</f>
        <v>0</v>
      </c>
      <c r="AJ101" s="272">
        <f>'Ｈ１５（2003）'!B157</f>
        <v>0</v>
      </c>
      <c r="AK101" s="275">
        <f>'Ｈ１５（2003）'!C157</f>
        <v>0</v>
      </c>
      <c r="AL101" s="276">
        <f>'Ｈ１５（2003）'!E157</f>
        <v>0</v>
      </c>
      <c r="AM101" s="477"/>
      <c r="AN101" s="477"/>
      <c r="AO101" s="477"/>
      <c r="AP101" s="477"/>
      <c r="AQ101" s="477"/>
      <c r="AR101" s="477"/>
    </row>
    <row r="102" spans="1:44"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'Ｈ１５（2003）'!A101</f>
        <v>0</v>
      </c>
      <c r="Q102" s="200">
        <f>'Ｈ１５（2003）'!B101</f>
        <v>0</v>
      </c>
      <c r="R102" s="220"/>
      <c r="S102" s="262">
        <f>'Ｈ１５（2003）'!D101</f>
        <v>0</v>
      </c>
      <c r="T102" s="263">
        <f>'Ｈ１５（2003）'!F101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c r="AM102" s="477"/>
      <c r="AN102" s="477"/>
      <c r="AO102" s="477"/>
      <c r="AP102" s="477"/>
      <c r="AQ102" s="477"/>
      <c r="AR102" s="477"/>
    </row>
    <row r="103" spans="1:44" ht="14.45" customHeight="1" x14ac:dyDescent="0.15">
      <c r="A103" s="1230">
        <v>10503</v>
      </c>
      <c r="B103" s="574">
        <v>10503</v>
      </c>
      <c r="C103" s="574">
        <v>0</v>
      </c>
      <c r="D103" s="574">
        <v>0</v>
      </c>
      <c r="E103" s="574">
        <v>0</v>
      </c>
      <c r="F103" s="574">
        <v>0</v>
      </c>
      <c r="G103" s="1230"/>
      <c r="H103" s="574"/>
      <c r="I103" s="574"/>
      <c r="K103" s="194"/>
      <c r="L103" s="195"/>
      <c r="M103" s="196" t="s">
        <v>11</v>
      </c>
      <c r="N103" s="197"/>
      <c r="O103" s="198" t="s">
        <v>80</v>
      </c>
      <c r="P103" s="199">
        <f>'Ｈ１５（2003）'!A102</f>
        <v>0</v>
      </c>
      <c r="Q103" s="200">
        <f>'Ｈ１５（2003）'!B102</f>
        <v>0</v>
      </c>
      <c r="R103" s="220"/>
      <c r="S103" s="262">
        <f>'Ｈ１５（2003）'!D102</f>
        <v>0</v>
      </c>
      <c r="T103" s="263">
        <f>'Ｈ１５（2003）'!F102</f>
        <v>0</v>
      </c>
      <c r="U103" s="264"/>
      <c r="V103" s="195"/>
      <c r="W103" s="196"/>
      <c r="X103" s="197"/>
      <c r="Y103" s="198"/>
      <c r="Z103" s="300"/>
      <c r="AA103" s="301"/>
      <c r="AB103" s="284"/>
      <c r="AC103" s="285"/>
      <c r="AD103" s="264"/>
      <c r="AE103" s="195"/>
      <c r="AF103" s="196"/>
      <c r="AG103" s="197"/>
      <c r="AH103" s="198"/>
      <c r="AI103" s="300"/>
      <c r="AJ103" s="301"/>
      <c r="AK103" s="284"/>
      <c r="AL103" s="286"/>
      <c r="AM103" s="477"/>
      <c r="AN103" s="477"/>
      <c r="AO103" s="477"/>
      <c r="AP103" s="477"/>
      <c r="AQ103" s="477"/>
      <c r="AR103" s="477"/>
    </row>
    <row r="104" spans="1:44" ht="14.45" customHeight="1" x14ac:dyDescent="0.15">
      <c r="A104" s="1230">
        <v>1517</v>
      </c>
      <c r="B104" s="574">
        <v>1517</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'Ｈ１５（2003）'!A135</f>
        <v>0</v>
      </c>
      <c r="AA104" s="272">
        <f>'Ｈ１５（2003）'!B135</f>
        <v>0</v>
      </c>
      <c r="AB104" s="273"/>
      <c r="AC104" s="274">
        <f>'Ｈ１５（2003）'!E135</f>
        <v>0</v>
      </c>
      <c r="AD104" s="264"/>
      <c r="AE104" s="216"/>
      <c r="AF104" s="196" t="s">
        <v>13</v>
      </c>
      <c r="AG104" s="197"/>
      <c r="AH104" s="198" t="s">
        <v>707</v>
      </c>
      <c r="AI104" s="271">
        <f>'Ｈ１５（2003）'!A158</f>
        <v>0</v>
      </c>
      <c r="AJ104" s="272">
        <f>'Ｈ１５（2003）'!B158</f>
        <v>0</v>
      </c>
      <c r="AK104" s="275">
        <f>'Ｈ１５（2003）'!C158</f>
        <v>0</v>
      </c>
      <c r="AL104" s="276">
        <f>'Ｈ１５（2003）'!E158</f>
        <v>0</v>
      </c>
      <c r="AM104" s="477"/>
      <c r="AN104" s="477"/>
      <c r="AO104" s="477"/>
      <c r="AP104" s="477"/>
      <c r="AQ104" s="477"/>
      <c r="AR104" s="477"/>
    </row>
    <row r="105" spans="1:44" ht="14.45" customHeight="1" x14ac:dyDescent="0.15">
      <c r="A105" s="1230">
        <v>3042</v>
      </c>
      <c r="B105" s="574">
        <v>3042</v>
      </c>
      <c r="C105" s="574">
        <v>0</v>
      </c>
      <c r="D105" s="574">
        <v>0</v>
      </c>
      <c r="E105" s="574">
        <v>0</v>
      </c>
      <c r="F105" s="574">
        <v>0</v>
      </c>
      <c r="G105" s="1230"/>
      <c r="H105" s="574"/>
      <c r="I105" s="574"/>
      <c r="K105" s="194"/>
      <c r="L105" s="169"/>
      <c r="M105" s="196" t="s">
        <v>88</v>
      </c>
      <c r="N105" s="197"/>
      <c r="O105" s="198" t="s">
        <v>109</v>
      </c>
      <c r="P105" s="199">
        <f>'Ｈ１５（2003）'!A104</f>
        <v>1517</v>
      </c>
      <c r="Q105" s="200">
        <f>'Ｈ１５（2003）'!B104</f>
        <v>1517</v>
      </c>
      <c r="R105" s="220"/>
      <c r="S105" s="262">
        <f>'Ｈ１５（2003）'!D104</f>
        <v>0</v>
      </c>
      <c r="T105" s="263">
        <f>'Ｈ１５（2003）'!F104</f>
        <v>0</v>
      </c>
      <c r="U105" s="264"/>
      <c r="V105" s="169"/>
      <c r="W105" s="196" t="s">
        <v>459</v>
      </c>
      <c r="X105" s="197"/>
      <c r="Y105" s="198" t="s">
        <v>460</v>
      </c>
      <c r="Z105" s="271">
        <f>'Ｈ１５（2003）'!A136</f>
        <v>53371</v>
      </c>
      <c r="AA105" s="272">
        <f>'Ｈ１５（2003）'!B136</f>
        <v>0</v>
      </c>
      <c r="AB105" s="273"/>
      <c r="AC105" s="274">
        <f>'Ｈ１５（2003）'!E136</f>
        <v>0</v>
      </c>
      <c r="AD105" s="264"/>
      <c r="AE105" s="169"/>
      <c r="AF105" s="196" t="s">
        <v>459</v>
      </c>
      <c r="AG105" s="197"/>
      <c r="AH105" s="198" t="s">
        <v>461</v>
      </c>
      <c r="AI105" s="271">
        <f>'Ｈ１５（2003）'!A159</f>
        <v>0</v>
      </c>
      <c r="AJ105" s="272">
        <f>'Ｈ１５（2003）'!B159</f>
        <v>0</v>
      </c>
      <c r="AK105" s="275">
        <f>'Ｈ１５（2003）'!C159</f>
        <v>0</v>
      </c>
      <c r="AL105" s="276">
        <f>'Ｈ１５（2003）'!E159</f>
        <v>0</v>
      </c>
      <c r="AM105" s="477"/>
      <c r="AN105" s="477"/>
      <c r="AO105" s="477"/>
      <c r="AP105" s="477"/>
      <c r="AQ105" s="477"/>
      <c r="AR105" s="477"/>
    </row>
    <row r="106" spans="1:44"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'Ｈ１５（2003）'!A105</f>
        <v>3042</v>
      </c>
      <c r="Q106" s="200">
        <f>'Ｈ１５（2003）'!B105</f>
        <v>3042</v>
      </c>
      <c r="R106" s="220"/>
      <c r="S106" s="262">
        <f>'Ｈ１５（2003）'!D105</f>
        <v>0</v>
      </c>
      <c r="T106" s="263">
        <f>'Ｈ１５（2003）'!F105</f>
        <v>0</v>
      </c>
      <c r="U106" s="264"/>
      <c r="V106" s="176" t="s">
        <v>91</v>
      </c>
      <c r="W106" s="196"/>
      <c r="X106" s="197"/>
      <c r="Y106" s="198"/>
      <c r="Z106" s="302"/>
      <c r="AA106" s="303"/>
      <c r="AB106" s="296"/>
      <c r="AC106" s="304"/>
      <c r="AD106" s="264"/>
      <c r="AE106" s="176" t="s">
        <v>91</v>
      </c>
      <c r="AF106" s="196"/>
      <c r="AG106" s="197"/>
      <c r="AH106" s="198"/>
      <c r="AI106" s="302"/>
      <c r="AJ106" s="303"/>
      <c r="AK106" s="296"/>
      <c r="AL106" s="297"/>
      <c r="AM106" s="477"/>
      <c r="AN106" s="477"/>
      <c r="AO106" s="477"/>
      <c r="AP106" s="477"/>
      <c r="AQ106" s="477"/>
      <c r="AR106" s="477"/>
    </row>
    <row r="107" spans="1:44"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'Ｈ１５（2003）'!A106</f>
        <v>0</v>
      </c>
      <c r="Q107" s="200">
        <f>'Ｈ１５（2003）'!B106</f>
        <v>0</v>
      </c>
      <c r="R107" s="220"/>
      <c r="S107" s="262">
        <f>'Ｈ１５（2003）'!D106</f>
        <v>0</v>
      </c>
      <c r="T107" s="263">
        <f>'Ｈ１５（2003）'!F106</f>
        <v>0</v>
      </c>
      <c r="U107" s="264"/>
      <c r="V107" s="176"/>
      <c r="W107" s="196" t="s">
        <v>104</v>
      </c>
      <c r="X107" s="197"/>
      <c r="Y107" s="198" t="s">
        <v>708</v>
      </c>
      <c r="Z107" s="271">
        <f>'Ｈ１５（2003）'!A137</f>
        <v>0</v>
      </c>
      <c r="AA107" s="272">
        <f>'Ｈ１５（2003）'!B137</f>
        <v>0</v>
      </c>
      <c r="AB107" s="273"/>
      <c r="AC107" s="274">
        <f>'Ｈ１５（2003）'!E137</f>
        <v>0</v>
      </c>
      <c r="AD107" s="264"/>
      <c r="AE107" s="176"/>
      <c r="AF107" s="196" t="s">
        <v>104</v>
      </c>
      <c r="AG107" s="197"/>
      <c r="AH107" s="198" t="s">
        <v>709</v>
      </c>
      <c r="AI107" s="271">
        <f>'Ｈ１５（2003）'!A160</f>
        <v>0</v>
      </c>
      <c r="AJ107" s="272">
        <f>'Ｈ１５（2003）'!B160</f>
        <v>0</v>
      </c>
      <c r="AK107" s="275">
        <f>'Ｈ１５（2003）'!C160</f>
        <v>0</v>
      </c>
      <c r="AL107" s="276">
        <f>'Ｈ１５（2003）'!E160</f>
        <v>0</v>
      </c>
      <c r="AM107" s="477"/>
      <c r="AN107" s="477"/>
      <c r="AO107" s="477"/>
      <c r="AP107" s="477"/>
      <c r="AQ107" s="477"/>
      <c r="AR107" s="477"/>
    </row>
    <row r="108" spans="1:44"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'Ｈ１５（2003）'!A107</f>
        <v>0</v>
      </c>
      <c r="Q108" s="200">
        <f>'Ｈ１５（2003）'!B107</f>
        <v>0</v>
      </c>
      <c r="R108" s="220"/>
      <c r="S108" s="262">
        <f>'Ｈ１５（2003）'!D107</f>
        <v>0</v>
      </c>
      <c r="T108" s="263">
        <f>'Ｈ１５（2003）'!F107</f>
        <v>0</v>
      </c>
      <c r="U108" s="264"/>
      <c r="V108" s="176"/>
      <c r="W108" s="173"/>
      <c r="X108" s="170"/>
      <c r="Y108" s="211"/>
      <c r="Z108" s="308"/>
      <c r="AA108" s="309"/>
      <c r="AB108" s="280"/>
      <c r="AC108" s="281"/>
      <c r="AD108" s="264"/>
      <c r="AE108" s="176"/>
      <c r="AF108" s="173"/>
      <c r="AG108" s="170"/>
      <c r="AH108" s="211"/>
      <c r="AI108" s="308"/>
      <c r="AJ108" s="309"/>
      <c r="AK108" s="280"/>
      <c r="AL108" s="282"/>
      <c r="AM108" s="477"/>
      <c r="AN108" s="477"/>
      <c r="AO108" s="477"/>
      <c r="AP108" s="477"/>
      <c r="AQ108" s="477"/>
      <c r="AR108" s="477"/>
    </row>
    <row r="109" spans="1:44"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'Ｈ１５（2003）'!A108</f>
        <v>0</v>
      </c>
      <c r="Q109" s="200">
        <f>'Ｈ１５（2003）'!B108</f>
        <v>0</v>
      </c>
      <c r="R109" s="220"/>
      <c r="S109" s="262">
        <f>'Ｈ１５（2003）'!D108</f>
        <v>0</v>
      </c>
      <c r="T109" s="263">
        <f>'Ｈ１５（2003）'!F108</f>
        <v>0</v>
      </c>
      <c r="U109" s="264"/>
      <c r="V109" s="176" t="s">
        <v>92</v>
      </c>
      <c r="W109" s="195"/>
      <c r="X109" s="167"/>
      <c r="Y109" s="207"/>
      <c r="Z109" s="298"/>
      <c r="AA109" s="299"/>
      <c r="AB109" s="289"/>
      <c r="AC109" s="290"/>
      <c r="AD109" s="264"/>
      <c r="AE109" s="176" t="s">
        <v>92</v>
      </c>
      <c r="AF109" s="195"/>
      <c r="AG109" s="167"/>
      <c r="AH109" s="207"/>
      <c r="AI109" s="298"/>
      <c r="AJ109" s="299"/>
      <c r="AK109" s="289"/>
      <c r="AL109" s="291"/>
      <c r="AM109" s="477"/>
      <c r="AN109" s="477"/>
      <c r="AO109" s="477"/>
      <c r="AP109" s="477"/>
      <c r="AQ109" s="477"/>
      <c r="AR109" s="477"/>
    </row>
    <row r="110" spans="1:44"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'Ｈ１５（2003）'!A109</f>
        <v>0</v>
      </c>
      <c r="Q110" s="200">
        <f>'Ｈ１５（2003）'!B109</f>
        <v>0</v>
      </c>
      <c r="R110" s="220"/>
      <c r="S110" s="262">
        <f>'Ｈ１５（2003）'!D109</f>
        <v>0</v>
      </c>
      <c r="T110" s="263">
        <f>'Ｈ１５（2003）'!F109</f>
        <v>0</v>
      </c>
      <c r="U110" s="264"/>
      <c r="V110" s="176"/>
      <c r="W110" s="195"/>
      <c r="X110" s="167"/>
      <c r="Y110" s="207"/>
      <c r="Z110" s="298"/>
      <c r="AA110" s="299"/>
      <c r="AB110" s="289"/>
      <c r="AC110" s="290"/>
      <c r="AD110" s="264"/>
      <c r="AE110" s="176"/>
      <c r="AF110" s="195"/>
      <c r="AG110" s="167"/>
      <c r="AH110" s="207"/>
      <c r="AI110" s="298"/>
      <c r="AJ110" s="299"/>
      <c r="AK110" s="289"/>
      <c r="AL110" s="291"/>
      <c r="AM110" s="477"/>
      <c r="AN110" s="477"/>
      <c r="AO110" s="477"/>
      <c r="AP110" s="477"/>
      <c r="AQ110" s="477"/>
      <c r="AR110" s="477"/>
    </row>
    <row r="111" spans="1:44"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'Ｈ１５（2003）'!A110</f>
        <v>0</v>
      </c>
      <c r="Q111" s="200">
        <f>'Ｈ１５（2003）'!B110</f>
        <v>0</v>
      </c>
      <c r="R111" s="220"/>
      <c r="S111" s="262">
        <f>'Ｈ１５（2003）'!D110</f>
        <v>0</v>
      </c>
      <c r="T111" s="263">
        <f>'Ｈ１５（2003）'!F110</f>
        <v>0</v>
      </c>
      <c r="U111" s="264"/>
      <c r="V111" s="176"/>
      <c r="W111" s="195"/>
      <c r="X111" s="167"/>
      <c r="Y111" s="207"/>
      <c r="Z111" s="298"/>
      <c r="AA111" s="299"/>
      <c r="AB111" s="289"/>
      <c r="AC111" s="290"/>
      <c r="AD111" s="264"/>
      <c r="AE111" s="176"/>
      <c r="AF111" s="195"/>
      <c r="AG111" s="167"/>
      <c r="AH111" s="207"/>
      <c r="AI111" s="298"/>
      <c r="AJ111" s="299"/>
      <c r="AK111" s="289"/>
      <c r="AL111" s="291"/>
      <c r="AM111" s="477"/>
      <c r="AN111" s="477"/>
      <c r="AO111" s="477"/>
      <c r="AP111" s="477"/>
      <c r="AQ111" s="477"/>
      <c r="AR111" s="477"/>
    </row>
    <row r="112" spans="1:44" ht="14.45" customHeight="1" x14ac:dyDescent="0.15">
      <c r="A112" s="1230">
        <v>5944</v>
      </c>
      <c r="B112" s="574">
        <v>5944</v>
      </c>
      <c r="C112" s="574">
        <v>0</v>
      </c>
      <c r="D112" s="574">
        <v>0</v>
      </c>
      <c r="E112" s="574">
        <v>0</v>
      </c>
      <c r="F112" s="574">
        <v>0</v>
      </c>
      <c r="G112" s="1230"/>
      <c r="H112" s="574"/>
      <c r="I112" s="574"/>
      <c r="K112" s="194"/>
      <c r="L112" s="176" t="s">
        <v>41</v>
      </c>
      <c r="M112" s="196" t="s">
        <v>108</v>
      </c>
      <c r="N112" s="197"/>
      <c r="O112" s="198" t="s">
        <v>116</v>
      </c>
      <c r="P112" s="199">
        <f>'Ｈ１５（2003）'!A111</f>
        <v>0</v>
      </c>
      <c r="Q112" s="200">
        <f>'Ｈ１５（2003）'!B111</f>
        <v>0</v>
      </c>
      <c r="R112" s="220"/>
      <c r="S112" s="262">
        <f>'Ｈ１５（2003）'!D111</f>
        <v>0</v>
      </c>
      <c r="T112" s="263">
        <f>'Ｈ１５（2003）'!F111</f>
        <v>0</v>
      </c>
      <c r="U112" s="264"/>
      <c r="V112" s="176" t="s">
        <v>41</v>
      </c>
      <c r="W112" s="216"/>
      <c r="X112" s="217"/>
      <c r="Y112" s="218"/>
      <c r="Z112" s="300"/>
      <c r="AA112" s="301"/>
      <c r="AB112" s="284"/>
      <c r="AC112" s="285"/>
      <c r="AD112" s="264"/>
      <c r="AE112" s="176" t="s">
        <v>41</v>
      </c>
      <c r="AF112" s="216"/>
      <c r="AG112" s="217"/>
      <c r="AH112" s="218"/>
      <c r="AI112" s="300"/>
      <c r="AJ112" s="301"/>
      <c r="AK112" s="284"/>
      <c r="AL112" s="286"/>
      <c r="AM112" s="477"/>
      <c r="AN112" s="477"/>
      <c r="AO112" s="477"/>
      <c r="AP112" s="477"/>
      <c r="AQ112" s="477"/>
      <c r="AR112" s="477"/>
    </row>
    <row r="113" spans="1:44"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'Ｈ１５（2003）'!A112</f>
        <v>5944</v>
      </c>
      <c r="Q113" s="200">
        <f>'Ｈ１５（2003）'!B112</f>
        <v>5944</v>
      </c>
      <c r="R113" s="220"/>
      <c r="S113" s="262">
        <f>'Ｈ１５（2003）'!D112</f>
        <v>0</v>
      </c>
      <c r="T113" s="263">
        <f>'Ｈ１５（2003）'!F112</f>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c r="AM113" s="477"/>
      <c r="AN113" s="477"/>
      <c r="AO113" s="477"/>
      <c r="AP113" s="477"/>
      <c r="AQ113" s="477"/>
      <c r="AR113" s="477"/>
    </row>
    <row r="114" spans="1:44" ht="14.45" customHeight="1" x14ac:dyDescent="0.15">
      <c r="K114" s="194"/>
      <c r="L114" s="196" t="s">
        <v>13</v>
      </c>
      <c r="M114" s="197"/>
      <c r="N114" s="197"/>
      <c r="O114" s="198" t="s">
        <v>81</v>
      </c>
      <c r="P114" s="199">
        <f>'Ｈ１５（2003）'!A113</f>
        <v>0</v>
      </c>
      <c r="Q114" s="200">
        <f>'Ｈ１５（2003）'!B113</f>
        <v>0</v>
      </c>
      <c r="R114" s="220"/>
      <c r="S114" s="262">
        <f>'Ｈ１５（2003）'!D113</f>
        <v>0</v>
      </c>
      <c r="T114" s="263">
        <f>'Ｈ１５（2003）'!F113</f>
        <v>0</v>
      </c>
      <c r="U114" s="264"/>
      <c r="V114" s="196" t="s">
        <v>13</v>
      </c>
      <c r="W114" s="197"/>
      <c r="X114" s="197"/>
      <c r="Y114" s="198" t="s">
        <v>710</v>
      </c>
      <c r="Z114" s="271">
        <f>'Ｈ１５（2003）'!A138</f>
        <v>0</v>
      </c>
      <c r="AA114" s="272">
        <f>'Ｈ１５（2003）'!B138</f>
        <v>0</v>
      </c>
      <c r="AB114" s="273"/>
      <c r="AC114" s="274">
        <f>'Ｈ１５（2003）'!E138</f>
        <v>0</v>
      </c>
      <c r="AD114" s="264"/>
      <c r="AE114" s="196" t="s">
        <v>13</v>
      </c>
      <c r="AF114" s="197"/>
      <c r="AG114" s="197"/>
      <c r="AH114" s="198" t="s">
        <v>711</v>
      </c>
      <c r="AI114" s="271">
        <f>'Ｈ１５（2003）'!A161</f>
        <v>0</v>
      </c>
      <c r="AJ114" s="272">
        <f>'Ｈ１５（2003）'!B161</f>
        <v>0</v>
      </c>
      <c r="AK114" s="275">
        <f>'Ｈ１５（2003）'!C161</f>
        <v>0</v>
      </c>
      <c r="AL114" s="276">
        <f>'Ｈ１５（2003）'!E161</f>
        <v>0</v>
      </c>
      <c r="AM114" s="477"/>
      <c r="AN114" s="477"/>
      <c r="AO114" s="477"/>
      <c r="AP114" s="477"/>
      <c r="AQ114" s="477"/>
      <c r="AR114" s="477"/>
    </row>
    <row r="115" spans="1:44" ht="14.45" customHeight="1" thickBot="1" x14ac:dyDescent="0.2">
      <c r="K115" s="311"/>
      <c r="L115" s="312" t="s">
        <v>82</v>
      </c>
      <c r="M115" s="313"/>
      <c r="N115" s="313"/>
      <c r="O115" s="314"/>
      <c r="P115" s="315">
        <f>SUM(P62:P114)-P63-P64-P66-P67-P69-P70-P71-P84-P85-P86-P94-P95-P96-P97-P98-P103-P104</f>
        <v>190803</v>
      </c>
      <c r="Q115" s="316">
        <f>SUM(Q62:Q114)-Q63-Q64-Q66-Q67-Q69-Q70-Q71-Q84-Q85-Q86-Q94-Q95-Q96-Q97-Q98-Q103-Q104</f>
        <v>190803</v>
      </c>
      <c r="R115" s="316"/>
      <c r="S115" s="317">
        <f>SUM(S62:S114)-S63-S64-S66-S67-S69-S70-S71-S84-S85-S86-S94-S95-S96-S97-S98-S103-S104</f>
        <v>5100</v>
      </c>
      <c r="T115" s="318">
        <f>SUM(T62:T114)-T63-T64-T66-T67-T69-T70-T71-T84-T85-T86-T94-T95-T96-T97-T98-T103-T104</f>
        <v>87600</v>
      </c>
      <c r="U115" s="319"/>
      <c r="V115" s="312" t="s">
        <v>82</v>
      </c>
      <c r="W115" s="313"/>
      <c r="X115" s="313"/>
      <c r="Y115" s="314"/>
      <c r="Z115" s="320">
        <f>Z64+Z67+Z73+Z74+Z75+Z86+Z88+Z89+Z92+Z93+Z99+Z101+Z104+Z105+Z114</f>
        <v>350869</v>
      </c>
      <c r="AA115" s="321">
        <f>AA64+AA67+AA73+AA74+AA75+AA86+AA88+AA89+AA92+AA93+AA99+AA101+AA104+AA105+AA114</f>
        <v>0</v>
      </c>
      <c r="AB115" s="322"/>
      <c r="AC115" s="323">
        <f>AC64+AC67+AC73+AC74+AC75+AC86+AC88+AC89+AC92+AC93+AC99+AC101+AC104+AC105+AC114</f>
        <v>80700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c r="AM115" s="477"/>
      <c r="AN115" s="477"/>
      <c r="AO115" s="477"/>
      <c r="AP115" s="477"/>
      <c r="AQ115" s="477"/>
      <c r="AR115" s="477"/>
    </row>
    <row r="116" spans="1:44" ht="14.45" customHeight="1" thickTop="1" x14ac:dyDescent="0.15">
      <c r="A116" s="1228">
        <v>350869</v>
      </c>
      <c r="B116" s="1229">
        <v>0</v>
      </c>
      <c r="C116" s="1229">
        <v>0</v>
      </c>
      <c r="D116" s="1229">
        <v>0</v>
      </c>
      <c r="E116" s="1233">
        <v>80700</v>
      </c>
      <c r="K116" s="264"/>
      <c r="L116" s="167"/>
      <c r="M116" s="167"/>
      <c r="N116" s="167"/>
      <c r="O116" s="207"/>
      <c r="P116" s="325"/>
      <c r="Q116" s="325"/>
      <c r="R116" s="325"/>
      <c r="S116" s="325"/>
      <c r="T116" s="325"/>
      <c r="U116" s="512"/>
      <c r="V116" s="451"/>
      <c r="W116" s="451"/>
      <c r="X116" s="451"/>
      <c r="Y116" s="451"/>
      <c r="Z116" s="520"/>
      <c r="AA116" s="520"/>
      <c r="AB116" s="451"/>
      <c r="AC116" s="451"/>
      <c r="AL116" s="477"/>
      <c r="AM116" s="477"/>
      <c r="AN116" s="477"/>
      <c r="AO116" s="477"/>
      <c r="AP116" s="477"/>
      <c r="AQ116" s="477"/>
      <c r="AR116" s="477"/>
    </row>
    <row r="117" spans="1:44" ht="14.45" customHeight="1" x14ac:dyDescent="0.15">
      <c r="A117" s="1234">
        <v>0</v>
      </c>
      <c r="B117" s="1235">
        <v>0</v>
      </c>
      <c r="C117" s="1235">
        <v>0</v>
      </c>
      <c r="D117" s="1235">
        <v>0</v>
      </c>
      <c r="E117" s="1236">
        <v>0</v>
      </c>
      <c r="F117" s="1174"/>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4" ht="14.45" customHeight="1" thickBot="1" x14ac:dyDescent="0.2">
      <c r="A118" s="1234">
        <v>0</v>
      </c>
      <c r="B118" s="1235">
        <v>0</v>
      </c>
      <c r="C118" s="1235">
        <v>0</v>
      </c>
      <c r="D118" s="1235">
        <v>0</v>
      </c>
      <c r="E118" s="1236">
        <v>0</v>
      </c>
      <c r="F118" s="1174"/>
      <c r="G118" s="1174"/>
      <c r="H118" s="1174"/>
      <c r="I118" s="1174"/>
      <c r="K118" s="554" t="s">
        <v>733</v>
      </c>
      <c r="L118" s="334"/>
      <c r="M118" s="334"/>
      <c r="N118" s="334"/>
      <c r="O118" s="335"/>
      <c r="P118" s="336"/>
      <c r="Q118" s="336"/>
      <c r="R118" s="568" t="s">
        <v>927</v>
      </c>
      <c r="S118" s="530"/>
      <c r="T118" s="530"/>
      <c r="U118" s="514"/>
      <c r="V118" s="513"/>
      <c r="W118" s="513"/>
      <c r="X118" s="513"/>
      <c r="Y118" s="513"/>
      <c r="Z118" s="528"/>
      <c r="AA118" s="528"/>
      <c r="AB118" s="513"/>
      <c r="AC118" s="451"/>
      <c r="AL118" s="477"/>
      <c r="AM118" s="477"/>
      <c r="AN118" s="477"/>
      <c r="AO118" s="477"/>
    </row>
    <row r="119" spans="1:44"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4"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4" ht="14.45" customHeight="1" x14ac:dyDescent="0.15">
      <c r="A121" s="1234">
        <v>297498</v>
      </c>
      <c r="B121" s="1235">
        <v>0</v>
      </c>
      <c r="C121" s="1235">
        <v>0</v>
      </c>
      <c r="D121" s="1235">
        <v>0</v>
      </c>
      <c r="E121" s="1236">
        <v>80700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4" ht="14.45" customHeight="1" thickBot="1" x14ac:dyDescent="0.2">
      <c r="A122" s="1234">
        <v>181219</v>
      </c>
      <c r="B122" s="1235">
        <v>0</v>
      </c>
      <c r="C122" s="1235">
        <v>0</v>
      </c>
      <c r="D122" s="1235">
        <v>0</v>
      </c>
      <c r="E122" s="1236">
        <v>30600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4" ht="14.45" customHeight="1" x14ac:dyDescent="0.15">
      <c r="A123" s="1230">
        <v>0</v>
      </c>
      <c r="B123" s="574">
        <v>0</v>
      </c>
      <c r="C123" s="574">
        <v>0</v>
      </c>
      <c r="D123" s="574">
        <v>0</v>
      </c>
      <c r="E123" s="1237">
        <v>0</v>
      </c>
      <c r="K123" s="183"/>
      <c r="L123" s="184" t="s">
        <v>8</v>
      </c>
      <c r="M123" s="185"/>
      <c r="N123" s="185"/>
      <c r="O123" s="186"/>
      <c r="P123" s="360">
        <f t="shared" ref="P123:T138" si="0">P8+P62</f>
        <v>11481</v>
      </c>
      <c r="Q123" s="254">
        <f t="shared" si="0"/>
        <v>11481</v>
      </c>
      <c r="R123" s="254">
        <f t="shared" si="0"/>
        <v>0</v>
      </c>
      <c r="S123" s="329">
        <f t="shared" si="0"/>
        <v>0</v>
      </c>
      <c r="T123" s="361">
        <f t="shared" si="0"/>
        <v>7100</v>
      </c>
      <c r="U123" s="190"/>
      <c r="V123" s="184" t="s">
        <v>8</v>
      </c>
      <c r="W123" s="185"/>
      <c r="X123" s="185"/>
      <c r="Y123" s="186"/>
      <c r="Z123" s="362">
        <f t="shared" ref="Z123:AC126" si="1">Z8</f>
        <v>0</v>
      </c>
      <c r="AA123" s="363">
        <f t="shared" si="1"/>
        <v>0</v>
      </c>
      <c r="AB123" s="549">
        <f t="shared" si="1"/>
        <v>0</v>
      </c>
      <c r="AC123" s="364">
        <f t="shared" si="1"/>
        <v>0</v>
      </c>
      <c r="AE123" s="183"/>
      <c r="AF123" s="184" t="s">
        <v>8</v>
      </c>
      <c r="AG123" s="185"/>
      <c r="AH123" s="185"/>
      <c r="AI123" s="360">
        <f t="shared" ref="AI123:AI176" si="2">Q123-Z123</f>
        <v>11481</v>
      </c>
      <c r="AJ123" s="254">
        <f>SUM(AJ124:AJ125)</f>
        <v>0</v>
      </c>
      <c r="AK123" s="365">
        <f>SUM(AK124:AK125)</f>
        <v>0</v>
      </c>
      <c r="AL123" s="477"/>
      <c r="AM123" s="477"/>
      <c r="AN123" s="477"/>
      <c r="AO123" s="477"/>
      <c r="AP123" s="477"/>
      <c r="AQ123" s="477"/>
      <c r="AR123" s="477"/>
    </row>
    <row r="124" spans="1:44" ht="14.45" customHeight="1" x14ac:dyDescent="0.15">
      <c r="A124" s="1230">
        <v>0</v>
      </c>
      <c r="B124" s="574">
        <v>0</v>
      </c>
      <c r="C124" s="574">
        <v>0</v>
      </c>
      <c r="D124" s="574">
        <v>0</v>
      </c>
      <c r="E124" s="1237">
        <v>0</v>
      </c>
      <c r="K124" s="194"/>
      <c r="L124" s="195"/>
      <c r="M124" s="196" t="s">
        <v>146</v>
      </c>
      <c r="N124" s="197"/>
      <c r="O124" s="198"/>
      <c r="P124" s="219">
        <f t="shared" si="0"/>
        <v>11481</v>
      </c>
      <c r="Q124" s="220">
        <f t="shared" si="0"/>
        <v>11481</v>
      </c>
      <c r="R124" s="220">
        <f t="shared" si="0"/>
        <v>0</v>
      </c>
      <c r="S124" s="221">
        <f t="shared" si="0"/>
        <v>0</v>
      </c>
      <c r="T124" s="270">
        <f t="shared" si="0"/>
        <v>7100</v>
      </c>
      <c r="U124" s="202"/>
      <c r="V124" s="195"/>
      <c r="W124" s="196" t="s">
        <v>146</v>
      </c>
      <c r="X124" s="197"/>
      <c r="Y124" s="198"/>
      <c r="Z124" s="219">
        <f t="shared" si="1"/>
        <v>0</v>
      </c>
      <c r="AA124" s="220">
        <f t="shared" si="1"/>
        <v>0</v>
      </c>
      <c r="AB124" s="292">
        <f t="shared" si="1"/>
        <v>0</v>
      </c>
      <c r="AC124" s="366">
        <f t="shared" si="1"/>
        <v>0</v>
      </c>
      <c r="AE124" s="194"/>
      <c r="AF124" s="195"/>
      <c r="AG124" s="196" t="s">
        <v>146</v>
      </c>
      <c r="AH124" s="197"/>
      <c r="AI124" s="219">
        <f t="shared" si="2"/>
        <v>11481</v>
      </c>
      <c r="AJ124" s="220">
        <f>IF($P124-$Z124=0,0,ROUND((R124-AA124)*$AI124/($P124-$Z124),0))</f>
        <v>0</v>
      </c>
      <c r="AK124" s="366">
        <f>IF(P124-Z124=0,0,ROUND((S124-AB124)*AI124/(P124-Z124),0))</f>
        <v>0</v>
      </c>
      <c r="AL124" s="477"/>
      <c r="AM124" s="477"/>
      <c r="AN124" s="477"/>
      <c r="AO124" s="477"/>
      <c r="AP124" s="477"/>
      <c r="AQ124" s="477"/>
      <c r="AR124" s="477"/>
    </row>
    <row r="125" spans="1:44" ht="14.45" customHeight="1" x14ac:dyDescent="0.15">
      <c r="A125" s="1230">
        <v>0</v>
      </c>
      <c r="B125" s="574">
        <v>0</v>
      </c>
      <c r="C125" s="574">
        <v>0</v>
      </c>
      <c r="D125" s="574">
        <v>0</v>
      </c>
      <c r="E125" s="1237">
        <v>0</v>
      </c>
      <c r="K125" s="194"/>
      <c r="L125" s="195"/>
      <c r="M125" s="196" t="s">
        <v>13</v>
      </c>
      <c r="N125" s="167"/>
      <c r="O125" s="207"/>
      <c r="P125" s="219">
        <f t="shared" si="0"/>
        <v>0</v>
      </c>
      <c r="Q125" s="220">
        <f t="shared" si="0"/>
        <v>0</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E125" s="194"/>
      <c r="AF125" s="195"/>
      <c r="AG125" s="196" t="s">
        <v>13</v>
      </c>
      <c r="AH125" s="167"/>
      <c r="AI125" s="219">
        <f t="shared" si="2"/>
        <v>0</v>
      </c>
      <c r="AJ125" s="220">
        <f>IF($P125-$Z125=0,0,ROUND((R125-AA125)*$AI125/($P125-$Z125),0))</f>
        <v>0</v>
      </c>
      <c r="AK125" s="366">
        <f>IF(P125-Z125=0,0,ROUND((S125-AB125)*AI125/(P125-Z125),0))</f>
        <v>0</v>
      </c>
      <c r="AL125" s="477"/>
      <c r="AM125" s="477"/>
      <c r="AN125" s="477"/>
      <c r="AO125" s="477"/>
      <c r="AP125" s="477"/>
      <c r="AQ125" s="477"/>
      <c r="AR125" s="477"/>
    </row>
    <row r="126" spans="1:44" ht="14.45" customHeight="1" x14ac:dyDescent="0.15">
      <c r="A126" s="1230">
        <v>0</v>
      </c>
      <c r="B126" s="574">
        <v>0</v>
      </c>
      <c r="C126" s="574">
        <v>0</v>
      </c>
      <c r="D126" s="574">
        <v>0</v>
      </c>
      <c r="E126" s="1237">
        <v>0</v>
      </c>
      <c r="K126" s="194" t="s">
        <v>4</v>
      </c>
      <c r="L126" s="173" t="s">
        <v>14</v>
      </c>
      <c r="M126" s="170"/>
      <c r="N126" s="170"/>
      <c r="O126" s="211"/>
      <c r="P126" s="219">
        <f t="shared" si="0"/>
        <v>42308</v>
      </c>
      <c r="Q126" s="220">
        <f t="shared" si="0"/>
        <v>42308</v>
      </c>
      <c r="R126" s="220">
        <f t="shared" si="0"/>
        <v>0</v>
      </c>
      <c r="S126" s="221">
        <f t="shared" si="0"/>
        <v>5100</v>
      </c>
      <c r="T126" s="270">
        <f t="shared" si="0"/>
        <v>34300</v>
      </c>
      <c r="U126" s="202"/>
      <c r="V126" s="173" t="s">
        <v>14</v>
      </c>
      <c r="W126" s="170"/>
      <c r="X126" s="170"/>
      <c r="Y126" s="211"/>
      <c r="Z126" s="219">
        <f t="shared" si="1"/>
        <v>0</v>
      </c>
      <c r="AA126" s="220">
        <f t="shared" si="1"/>
        <v>0</v>
      </c>
      <c r="AB126" s="292">
        <f t="shared" si="1"/>
        <v>0</v>
      </c>
      <c r="AC126" s="366">
        <f t="shared" si="1"/>
        <v>0</v>
      </c>
      <c r="AE126" s="194"/>
      <c r="AF126" s="173" t="s">
        <v>14</v>
      </c>
      <c r="AG126" s="170"/>
      <c r="AH126" s="170"/>
      <c r="AI126" s="219">
        <f t="shared" si="2"/>
        <v>42308</v>
      </c>
      <c r="AJ126" s="220">
        <f>SUM(AJ127:AJ128)</f>
        <v>0</v>
      </c>
      <c r="AK126" s="366">
        <f>SUM(AK127:AK128)</f>
        <v>5100</v>
      </c>
      <c r="AL126" s="477"/>
      <c r="AM126" s="477"/>
      <c r="AN126" s="477"/>
      <c r="AO126" s="477"/>
      <c r="AP126" s="477"/>
      <c r="AQ126" s="477"/>
      <c r="AR126" s="477"/>
    </row>
    <row r="127" spans="1:44" ht="14.45" customHeight="1" x14ac:dyDescent="0.15">
      <c r="A127" s="1230">
        <v>0</v>
      </c>
      <c r="B127" s="574">
        <v>0</v>
      </c>
      <c r="C127" s="574">
        <v>0</v>
      </c>
      <c r="D127" s="574">
        <v>0</v>
      </c>
      <c r="E127" s="1237">
        <v>0</v>
      </c>
      <c r="K127" s="194"/>
      <c r="L127" s="195"/>
      <c r="M127" s="196" t="s">
        <v>16</v>
      </c>
      <c r="N127" s="197"/>
      <c r="O127" s="198"/>
      <c r="P127" s="219">
        <f t="shared" si="0"/>
        <v>14019</v>
      </c>
      <c r="Q127" s="220">
        <f t="shared" si="0"/>
        <v>14019</v>
      </c>
      <c r="R127" s="220">
        <f t="shared" si="0"/>
        <v>0</v>
      </c>
      <c r="S127" s="221">
        <f t="shared" si="0"/>
        <v>0</v>
      </c>
      <c r="T127" s="270">
        <f t="shared" si="0"/>
        <v>11900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E127" s="194"/>
      <c r="AF127" s="195"/>
      <c r="AG127" s="196" t="s">
        <v>16</v>
      </c>
      <c r="AH127" s="197"/>
      <c r="AI127" s="219">
        <f t="shared" si="2"/>
        <v>14019</v>
      </c>
      <c r="AJ127" s="220">
        <f>IF($P127-$Z127=0,0,ROUND((R127-AA127)*$AI127/($P127-$Z127),0))</f>
        <v>0</v>
      </c>
      <c r="AK127" s="366">
        <f>IF(P127-Z127=0,0,ROUND((S127-AB127)*AI127/(P127-Z127),0))</f>
        <v>0</v>
      </c>
      <c r="AL127" s="477"/>
      <c r="AM127" s="477"/>
      <c r="AN127" s="477"/>
      <c r="AO127" s="477"/>
      <c r="AP127" s="477"/>
      <c r="AQ127" s="477"/>
      <c r="AR127" s="477"/>
    </row>
    <row r="128" spans="1:44" ht="14.45" customHeight="1" x14ac:dyDescent="0.15">
      <c r="A128" s="1230">
        <v>0</v>
      </c>
      <c r="B128" s="574">
        <v>0</v>
      </c>
      <c r="C128" s="574">
        <v>0</v>
      </c>
      <c r="D128" s="574">
        <v>0</v>
      </c>
      <c r="E128" s="1237">
        <v>0</v>
      </c>
      <c r="K128" s="194"/>
      <c r="L128" s="216"/>
      <c r="M128" s="196" t="s">
        <v>13</v>
      </c>
      <c r="N128" s="217"/>
      <c r="O128" s="218"/>
      <c r="P128" s="219">
        <f t="shared" si="0"/>
        <v>28289</v>
      </c>
      <c r="Q128" s="220">
        <f t="shared" si="0"/>
        <v>28289</v>
      </c>
      <c r="R128" s="220">
        <f t="shared" si="0"/>
        <v>0</v>
      </c>
      <c r="S128" s="221">
        <f t="shared" si="0"/>
        <v>5100</v>
      </c>
      <c r="T128" s="270">
        <f t="shared" si="0"/>
        <v>22400</v>
      </c>
      <c r="U128" s="202"/>
      <c r="V128" s="216"/>
      <c r="W128" s="196" t="s">
        <v>13</v>
      </c>
      <c r="X128" s="217"/>
      <c r="Y128" s="218" t="s">
        <v>156</v>
      </c>
      <c r="Z128" s="219">
        <f>Z126-Z127</f>
        <v>0</v>
      </c>
      <c r="AA128" s="220">
        <f>AA126-AA127</f>
        <v>0</v>
      </c>
      <c r="AB128" s="292">
        <f>AB126-AB127</f>
        <v>0</v>
      </c>
      <c r="AC128" s="366">
        <f>AC126-AC127</f>
        <v>0</v>
      </c>
      <c r="AE128" s="194"/>
      <c r="AF128" s="216"/>
      <c r="AG128" s="196" t="s">
        <v>13</v>
      </c>
      <c r="AH128" s="217"/>
      <c r="AI128" s="219">
        <f t="shared" si="2"/>
        <v>28289</v>
      </c>
      <c r="AJ128" s="220">
        <f>IF($P128-$Z128=0,0,ROUND((R128-AA128)*$AI128/($P128-$Z128),0))</f>
        <v>0</v>
      </c>
      <c r="AK128" s="366">
        <f>IF(P128-Z128=0,0,ROUND((S128-AB128)*AI128/(P128-Z128),0))</f>
        <v>5100</v>
      </c>
      <c r="AL128" s="477"/>
      <c r="AM128" s="477"/>
      <c r="AN128" s="477"/>
      <c r="AO128" s="477"/>
      <c r="AP128" s="477"/>
      <c r="AQ128" s="477"/>
      <c r="AR128" s="477"/>
    </row>
    <row r="129" spans="1:44" ht="14.45" customHeight="1" x14ac:dyDescent="0.15">
      <c r="A129" s="1230">
        <v>0</v>
      </c>
      <c r="B129" s="574">
        <v>0</v>
      </c>
      <c r="C129" s="574">
        <v>0</v>
      </c>
      <c r="D129" s="574">
        <v>0</v>
      </c>
      <c r="E129" s="1237">
        <v>0</v>
      </c>
      <c r="K129" s="194" t="s">
        <v>4</v>
      </c>
      <c r="L129" s="169"/>
      <c r="M129" s="195" t="s">
        <v>94</v>
      </c>
      <c r="N129" s="197"/>
      <c r="O129" s="198"/>
      <c r="P129" s="219">
        <f t="shared" si="0"/>
        <v>23313</v>
      </c>
      <c r="Q129" s="220">
        <f t="shared" si="0"/>
        <v>23313</v>
      </c>
      <c r="R129" s="220">
        <f t="shared" si="0"/>
        <v>3062</v>
      </c>
      <c r="S129" s="221">
        <f t="shared" si="0"/>
        <v>3000</v>
      </c>
      <c r="T129" s="270">
        <f t="shared" si="0"/>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2"/>
        <v>23313</v>
      </c>
      <c r="AJ129" s="220">
        <f>SUM(AJ130:AJ132)</f>
        <v>3062</v>
      </c>
      <c r="AK129" s="366">
        <f>SUM(AK130:AK132)</f>
        <v>3000</v>
      </c>
      <c r="AL129" s="477"/>
      <c r="AM129" s="477"/>
      <c r="AN129" s="477"/>
      <c r="AO129" s="477"/>
      <c r="AP129" s="477"/>
      <c r="AQ129" s="477"/>
      <c r="AR129" s="477"/>
    </row>
    <row r="130" spans="1:44"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c r="AL130" s="477"/>
      <c r="AM130" s="477"/>
      <c r="AN130" s="477"/>
      <c r="AO130" s="477"/>
      <c r="AP130" s="477"/>
      <c r="AQ130" s="477"/>
      <c r="AR130" s="477"/>
    </row>
    <row r="131" spans="1:44"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E131" s="194"/>
      <c r="AF131" s="176" t="s">
        <v>103</v>
      </c>
      <c r="AG131" s="176"/>
      <c r="AH131" s="196" t="s">
        <v>96</v>
      </c>
      <c r="AI131" s="219">
        <f t="shared" si="2"/>
        <v>0</v>
      </c>
      <c r="AJ131" s="220">
        <f t="shared" si="4"/>
        <v>0</v>
      </c>
      <c r="AK131" s="366">
        <f t="shared" si="5"/>
        <v>0</v>
      </c>
      <c r="AL131" s="477"/>
      <c r="AM131" s="477"/>
      <c r="AN131" s="477"/>
      <c r="AO131" s="477"/>
      <c r="AP131" s="477"/>
      <c r="AQ131" s="477"/>
      <c r="AR131" s="477"/>
    </row>
    <row r="132" spans="1:44" ht="14.45" customHeight="1" x14ac:dyDescent="0.15">
      <c r="A132" s="1230">
        <v>0</v>
      </c>
      <c r="B132" s="574">
        <v>0</v>
      </c>
      <c r="C132" s="574">
        <v>0</v>
      </c>
      <c r="D132" s="574">
        <v>0</v>
      </c>
      <c r="E132" s="1237">
        <v>0</v>
      </c>
      <c r="K132" s="194"/>
      <c r="L132" s="176" t="s">
        <v>41</v>
      </c>
      <c r="M132" s="216"/>
      <c r="N132" s="196" t="s">
        <v>13</v>
      </c>
      <c r="O132" s="198"/>
      <c r="P132" s="219">
        <f t="shared" si="0"/>
        <v>23313</v>
      </c>
      <c r="Q132" s="220">
        <f t="shared" si="0"/>
        <v>23313</v>
      </c>
      <c r="R132" s="220">
        <f t="shared" si="0"/>
        <v>3062</v>
      </c>
      <c r="S132" s="221">
        <f t="shared" si="0"/>
        <v>3000</v>
      </c>
      <c r="T132" s="270">
        <f t="shared" si="0"/>
        <v>0</v>
      </c>
      <c r="U132" s="202"/>
      <c r="V132" s="176" t="s">
        <v>41</v>
      </c>
      <c r="W132" s="216"/>
      <c r="X132" s="196" t="s">
        <v>13</v>
      </c>
      <c r="Y132" s="198" t="s">
        <v>156</v>
      </c>
      <c r="Z132" s="241">
        <f t="shared" si="3"/>
        <v>0</v>
      </c>
      <c r="AA132" s="277">
        <f t="shared" si="3"/>
        <v>0</v>
      </c>
      <c r="AB132" s="567">
        <f t="shared" si="3"/>
        <v>0</v>
      </c>
      <c r="AC132" s="487">
        <f t="shared" si="3"/>
        <v>0</v>
      </c>
      <c r="AE132" s="194"/>
      <c r="AF132" s="176" t="s">
        <v>41</v>
      </c>
      <c r="AG132" s="216"/>
      <c r="AH132" s="196" t="s">
        <v>13</v>
      </c>
      <c r="AI132" s="219">
        <f t="shared" si="2"/>
        <v>23313</v>
      </c>
      <c r="AJ132" s="220">
        <f t="shared" si="4"/>
        <v>3062</v>
      </c>
      <c r="AK132" s="366">
        <f t="shared" si="5"/>
        <v>3000</v>
      </c>
      <c r="AL132" s="477"/>
      <c r="AM132" s="477"/>
      <c r="AN132" s="477"/>
      <c r="AO132" s="477"/>
      <c r="AP132" s="477"/>
      <c r="AQ132" s="477"/>
      <c r="AR132" s="477"/>
    </row>
    <row r="133" spans="1:44" ht="14.45" customHeight="1" x14ac:dyDescent="0.15">
      <c r="A133" s="1230">
        <v>0</v>
      </c>
      <c r="B133" s="574">
        <v>0</v>
      </c>
      <c r="C133" s="574">
        <v>0</v>
      </c>
      <c r="D133" s="574">
        <v>0</v>
      </c>
      <c r="E133" s="1237">
        <v>0</v>
      </c>
      <c r="K133" s="194"/>
      <c r="L133" s="176"/>
      <c r="M133" s="196" t="s">
        <v>95</v>
      </c>
      <c r="N133" s="197"/>
      <c r="O133" s="198"/>
      <c r="P133" s="219">
        <f t="shared" si="0"/>
        <v>23419</v>
      </c>
      <c r="Q133" s="220">
        <f t="shared" si="0"/>
        <v>23419</v>
      </c>
      <c r="R133" s="220">
        <f t="shared" si="0"/>
        <v>0</v>
      </c>
      <c r="S133" s="221">
        <f t="shared" si="0"/>
        <v>5458</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E133" s="194"/>
      <c r="AF133" s="176"/>
      <c r="AG133" s="196" t="s">
        <v>95</v>
      </c>
      <c r="AH133" s="197"/>
      <c r="AI133" s="219">
        <f t="shared" si="2"/>
        <v>23419</v>
      </c>
      <c r="AJ133" s="220">
        <f t="shared" si="4"/>
        <v>0</v>
      </c>
      <c r="AK133" s="366">
        <f t="shared" si="5"/>
        <v>5458</v>
      </c>
      <c r="AL133" s="477"/>
      <c r="AM133" s="477"/>
      <c r="AN133" s="477"/>
      <c r="AO133" s="477"/>
      <c r="AP133" s="477"/>
      <c r="AQ133" s="477"/>
      <c r="AR133" s="477"/>
    </row>
    <row r="134" spans="1:44" ht="14.45" customHeight="1" x14ac:dyDescent="0.15">
      <c r="A134" s="1230">
        <v>0</v>
      </c>
      <c r="B134" s="574">
        <v>0</v>
      </c>
      <c r="C134" s="574">
        <v>0</v>
      </c>
      <c r="D134" s="574">
        <v>0</v>
      </c>
      <c r="E134" s="1237">
        <v>0</v>
      </c>
      <c r="K134" s="194"/>
      <c r="L134" s="216"/>
      <c r="M134" s="196" t="s">
        <v>13</v>
      </c>
      <c r="N134" s="197"/>
      <c r="O134" s="198"/>
      <c r="P134" s="219">
        <f t="shared" si="0"/>
        <v>0</v>
      </c>
      <c r="Q134" s="220">
        <f t="shared" si="0"/>
        <v>0</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E134" s="194"/>
      <c r="AF134" s="216"/>
      <c r="AG134" s="196" t="s">
        <v>13</v>
      </c>
      <c r="AH134" s="197"/>
      <c r="AI134" s="219">
        <f t="shared" si="2"/>
        <v>0</v>
      </c>
      <c r="AJ134" s="220">
        <f t="shared" si="4"/>
        <v>0</v>
      </c>
      <c r="AK134" s="366">
        <f t="shared" si="5"/>
        <v>0</v>
      </c>
      <c r="AL134" s="477"/>
      <c r="AM134" s="477"/>
      <c r="AN134" s="477"/>
      <c r="AO134" s="477"/>
      <c r="AP134" s="477"/>
      <c r="AQ134" s="477"/>
      <c r="AR134" s="477"/>
    </row>
    <row r="135" spans="1:44"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E135" s="194" t="s">
        <v>4</v>
      </c>
      <c r="AF135" s="196" t="s">
        <v>19</v>
      </c>
      <c r="AG135" s="197"/>
      <c r="AH135" s="197"/>
      <c r="AI135" s="219">
        <f t="shared" si="2"/>
        <v>0</v>
      </c>
      <c r="AJ135" s="220">
        <f t="shared" si="4"/>
        <v>0</v>
      </c>
      <c r="AK135" s="366">
        <f t="shared" si="5"/>
        <v>0</v>
      </c>
      <c r="AL135" s="477"/>
      <c r="AM135" s="477"/>
      <c r="AN135" s="477"/>
      <c r="AO135" s="477"/>
      <c r="AP135" s="477"/>
      <c r="AQ135" s="477"/>
      <c r="AR135" s="477"/>
    </row>
    <row r="136" spans="1:44" ht="14.45" customHeight="1" x14ac:dyDescent="0.15">
      <c r="A136" s="1230">
        <v>53371</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E136" s="194"/>
      <c r="AF136" s="195"/>
      <c r="AG136" s="196" t="s">
        <v>22</v>
      </c>
      <c r="AH136" s="197"/>
      <c r="AI136" s="219">
        <f t="shared" si="2"/>
        <v>0</v>
      </c>
      <c r="AJ136" s="220">
        <f t="shared" si="4"/>
        <v>0</v>
      </c>
      <c r="AK136" s="366">
        <f t="shared" si="5"/>
        <v>0</v>
      </c>
      <c r="AL136" s="477"/>
      <c r="AM136" s="477"/>
      <c r="AN136" s="477"/>
      <c r="AO136" s="477"/>
      <c r="AP136" s="477"/>
      <c r="AQ136" s="477"/>
      <c r="AR136" s="477"/>
    </row>
    <row r="137" spans="1:44"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E137" s="194"/>
      <c r="AF137" s="195" t="s">
        <v>25</v>
      </c>
      <c r="AG137" s="196" t="s">
        <v>26</v>
      </c>
      <c r="AH137" s="197"/>
      <c r="AI137" s="219">
        <f t="shared" si="2"/>
        <v>0</v>
      </c>
      <c r="AJ137" s="220">
        <f t="shared" si="4"/>
        <v>0</v>
      </c>
      <c r="AK137" s="366">
        <f t="shared" si="5"/>
        <v>0</v>
      </c>
      <c r="AL137" s="477"/>
      <c r="AM137" s="477"/>
      <c r="AN137" s="477"/>
      <c r="AO137" s="477"/>
      <c r="AP137" s="477"/>
      <c r="AQ137" s="477"/>
      <c r="AR137" s="477"/>
    </row>
    <row r="138" spans="1:44"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E138" s="194"/>
      <c r="AF138" s="195" t="s">
        <v>28</v>
      </c>
      <c r="AG138" s="196" t="s">
        <v>29</v>
      </c>
      <c r="AH138" s="197"/>
      <c r="AI138" s="219">
        <f t="shared" si="2"/>
        <v>0</v>
      </c>
      <c r="AJ138" s="220">
        <f t="shared" si="4"/>
        <v>0</v>
      </c>
      <c r="AK138" s="366">
        <f t="shared" si="5"/>
        <v>0</v>
      </c>
      <c r="AL138" s="477"/>
      <c r="AM138" s="477"/>
      <c r="AN138" s="477"/>
      <c r="AO138" s="477"/>
      <c r="AP138" s="477"/>
      <c r="AQ138" s="477"/>
      <c r="AR138" s="477"/>
    </row>
    <row r="139" spans="1:44"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E139" s="194"/>
      <c r="AF139" s="195" t="s">
        <v>31</v>
      </c>
      <c r="AG139" s="196" t="s">
        <v>32</v>
      </c>
      <c r="AH139" s="197"/>
      <c r="AI139" s="219">
        <f t="shared" si="2"/>
        <v>0</v>
      </c>
      <c r="AJ139" s="220">
        <f t="shared" si="4"/>
        <v>0</v>
      </c>
      <c r="AK139" s="366">
        <f t="shared" si="5"/>
        <v>0</v>
      </c>
      <c r="AL139" s="477"/>
      <c r="AM139" s="477"/>
      <c r="AN139" s="477"/>
      <c r="AO139" s="477"/>
      <c r="AP139" s="477"/>
      <c r="AQ139" s="477"/>
      <c r="AR139" s="477"/>
    </row>
    <row r="140" spans="1:44"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2"/>
        <v>0</v>
      </c>
      <c r="AJ140" s="220">
        <f t="shared" si="4"/>
        <v>0</v>
      </c>
      <c r="AK140" s="366">
        <f t="shared" si="5"/>
        <v>0</v>
      </c>
      <c r="AL140" s="477"/>
      <c r="AM140" s="477"/>
      <c r="AN140" s="477"/>
      <c r="AO140" s="477"/>
      <c r="AP140" s="477"/>
      <c r="AQ140" s="477"/>
      <c r="AR140" s="477"/>
    </row>
    <row r="141" spans="1:44" ht="14.45" customHeight="1" x14ac:dyDescent="0.15">
      <c r="A141" s="1230">
        <v>0</v>
      </c>
      <c r="B141" s="574">
        <v>0</v>
      </c>
      <c r="C141" s="574">
        <v>0</v>
      </c>
      <c r="D141" s="574">
        <v>0</v>
      </c>
      <c r="E141" s="1237">
        <v>0</v>
      </c>
      <c r="K141" s="194"/>
      <c r="L141" s="195" t="s">
        <v>38</v>
      </c>
      <c r="M141" s="196" t="s">
        <v>149</v>
      </c>
      <c r="N141" s="197"/>
      <c r="O141" s="198"/>
      <c r="P141" s="219">
        <f t="shared" si="8"/>
        <v>75191</v>
      </c>
      <c r="Q141" s="220">
        <f t="shared" si="8"/>
        <v>75191</v>
      </c>
      <c r="R141" s="220">
        <f t="shared" si="8"/>
        <v>0</v>
      </c>
      <c r="S141" s="221">
        <f t="shared" si="8"/>
        <v>30229</v>
      </c>
      <c r="T141" s="270">
        <f t="shared" si="8"/>
        <v>20700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E141" s="194"/>
      <c r="AF141" s="195" t="s">
        <v>38</v>
      </c>
      <c r="AG141" s="196" t="s">
        <v>149</v>
      </c>
      <c r="AH141" s="197"/>
      <c r="AI141" s="219">
        <f t="shared" si="2"/>
        <v>75191</v>
      </c>
      <c r="AJ141" s="220">
        <f t="shared" si="4"/>
        <v>0</v>
      </c>
      <c r="AK141" s="366">
        <f t="shared" si="5"/>
        <v>30229</v>
      </c>
      <c r="AL141" s="477"/>
      <c r="AM141" s="477"/>
      <c r="AN141" s="477"/>
      <c r="AO141" s="477"/>
      <c r="AP141" s="477"/>
      <c r="AQ141" s="477"/>
      <c r="AR141" s="477"/>
    </row>
    <row r="142" spans="1:44"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E142" s="194" t="s">
        <v>157</v>
      </c>
      <c r="AF142" s="195" t="s">
        <v>41</v>
      </c>
      <c r="AG142" s="196" t="s">
        <v>42</v>
      </c>
      <c r="AH142" s="197"/>
      <c r="AI142" s="219">
        <f t="shared" si="2"/>
        <v>0</v>
      </c>
      <c r="AJ142" s="220">
        <f t="shared" si="4"/>
        <v>0</v>
      </c>
      <c r="AK142" s="366">
        <f t="shared" si="5"/>
        <v>0</v>
      </c>
      <c r="AL142" s="477"/>
      <c r="AM142" s="477"/>
      <c r="AN142" s="477"/>
      <c r="AO142" s="477"/>
      <c r="AP142" s="477"/>
      <c r="AQ142" s="477"/>
      <c r="AR142" s="477"/>
    </row>
    <row r="143" spans="1:44" ht="14.45" customHeight="1" x14ac:dyDescent="0.15">
      <c r="A143" s="1230">
        <v>0</v>
      </c>
      <c r="B143" s="574">
        <v>0</v>
      </c>
      <c r="C143" s="574">
        <v>0</v>
      </c>
      <c r="D143" s="574">
        <v>0</v>
      </c>
      <c r="E143" s="1237">
        <v>0</v>
      </c>
      <c r="K143" s="194"/>
      <c r="L143" s="216"/>
      <c r="M143" s="196" t="s">
        <v>13</v>
      </c>
      <c r="N143" s="197"/>
      <c r="O143" s="198"/>
      <c r="P143" s="219">
        <f t="shared" si="8"/>
        <v>4987</v>
      </c>
      <c r="Q143" s="220">
        <f t="shared" si="8"/>
        <v>4987</v>
      </c>
      <c r="R143" s="220">
        <f t="shared" si="8"/>
        <v>0</v>
      </c>
      <c r="S143" s="221">
        <f t="shared" si="8"/>
        <v>4987</v>
      </c>
      <c r="T143" s="270">
        <f t="shared" si="8"/>
        <v>0</v>
      </c>
      <c r="U143" s="202"/>
      <c r="V143" s="216"/>
      <c r="W143" s="196" t="s">
        <v>13</v>
      </c>
      <c r="X143" s="197"/>
      <c r="Y143" s="198" t="s">
        <v>156</v>
      </c>
      <c r="Z143" s="219">
        <f t="shared" si="9"/>
        <v>0</v>
      </c>
      <c r="AA143" s="220">
        <f t="shared" si="9"/>
        <v>0</v>
      </c>
      <c r="AB143" s="292">
        <f t="shared" si="9"/>
        <v>0</v>
      </c>
      <c r="AC143" s="366">
        <f t="shared" si="9"/>
        <v>0</v>
      </c>
      <c r="AE143" s="194" t="s">
        <v>158</v>
      </c>
      <c r="AF143" s="216"/>
      <c r="AG143" s="196" t="s">
        <v>13</v>
      </c>
      <c r="AH143" s="197"/>
      <c r="AI143" s="219">
        <f t="shared" si="2"/>
        <v>4987</v>
      </c>
      <c r="AJ143" s="220">
        <f t="shared" si="4"/>
        <v>0</v>
      </c>
      <c r="AK143" s="366">
        <f t="shared" si="5"/>
        <v>4987</v>
      </c>
      <c r="AL143" s="477"/>
      <c r="AM143" s="477"/>
      <c r="AN143" s="477"/>
      <c r="AO143" s="477"/>
      <c r="AP143" s="477"/>
      <c r="AQ143" s="477"/>
      <c r="AR143" s="477"/>
    </row>
    <row r="144" spans="1:44"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E144" s="194" t="s">
        <v>159</v>
      </c>
      <c r="AF144" s="173" t="s">
        <v>45</v>
      </c>
      <c r="AG144" s="197"/>
      <c r="AH144" s="197"/>
      <c r="AI144" s="219">
        <f t="shared" si="2"/>
        <v>0</v>
      </c>
      <c r="AJ144" s="220">
        <f>SUM(AJ145:AJ147)</f>
        <v>0</v>
      </c>
      <c r="AK144" s="366">
        <f>SUM(AK145:AK147)</f>
        <v>0</v>
      </c>
      <c r="AL144" s="477"/>
      <c r="AM144" s="477"/>
      <c r="AN144" s="477"/>
      <c r="AO144" s="477"/>
      <c r="AP144" s="477"/>
      <c r="AQ144" s="477"/>
      <c r="AR144" s="477"/>
    </row>
    <row r="145" spans="1:44"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c r="AL145" s="477"/>
      <c r="AM145" s="477"/>
      <c r="AN145" s="477"/>
      <c r="AO145" s="477"/>
      <c r="AP145" s="477"/>
      <c r="AQ145" s="477"/>
      <c r="AR145" s="477"/>
    </row>
    <row r="146" spans="1:44"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E146" s="194" t="s">
        <v>41</v>
      </c>
      <c r="AF146" s="195"/>
      <c r="AG146" s="196" t="s">
        <v>101</v>
      </c>
      <c r="AH146" s="197"/>
      <c r="AI146" s="219">
        <f t="shared" si="2"/>
        <v>0</v>
      </c>
      <c r="AJ146" s="220">
        <f t="shared" si="11"/>
        <v>0</v>
      </c>
      <c r="AK146" s="366">
        <f t="shared" si="12"/>
        <v>0</v>
      </c>
      <c r="AL146" s="477"/>
      <c r="AM146" s="477"/>
      <c r="AN146" s="477"/>
      <c r="AO146" s="477"/>
      <c r="AP146" s="477"/>
      <c r="AQ146" s="477"/>
      <c r="AR146" s="477"/>
    </row>
    <row r="147" spans="1:44"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E147" s="194" t="s">
        <v>162</v>
      </c>
      <c r="AF147" s="195"/>
      <c r="AG147" s="196" t="s">
        <v>13</v>
      </c>
      <c r="AH147" s="197"/>
      <c r="AI147" s="219">
        <f t="shared" si="2"/>
        <v>0</v>
      </c>
      <c r="AJ147" s="220">
        <f t="shared" si="11"/>
        <v>0</v>
      </c>
      <c r="AK147" s="366">
        <f t="shared" si="12"/>
        <v>0</v>
      </c>
      <c r="AL147" s="477"/>
      <c r="AM147" s="477"/>
      <c r="AN147" s="477"/>
      <c r="AO147" s="477"/>
      <c r="AP147" s="477"/>
      <c r="AQ147" s="477"/>
      <c r="AR147" s="477"/>
    </row>
    <row r="148" spans="1:44" ht="14.45" customHeight="1" x14ac:dyDescent="0.15">
      <c r="A148" s="1230">
        <v>0</v>
      </c>
      <c r="B148" s="574">
        <v>0</v>
      </c>
      <c r="C148" s="574">
        <v>0</v>
      </c>
      <c r="D148" s="574">
        <v>0</v>
      </c>
      <c r="E148" s="1237">
        <v>0</v>
      </c>
      <c r="K148" s="194" t="s">
        <v>83</v>
      </c>
      <c r="L148" s="173"/>
      <c r="M148" s="196" t="s">
        <v>47</v>
      </c>
      <c r="N148" s="197"/>
      <c r="O148" s="198"/>
      <c r="P148" s="219">
        <f t="shared" si="8"/>
        <v>219565</v>
      </c>
      <c r="Q148" s="220">
        <f t="shared" si="8"/>
        <v>219565</v>
      </c>
      <c r="R148" s="220">
        <f t="shared" si="8"/>
        <v>90000</v>
      </c>
      <c r="S148" s="221">
        <f t="shared" si="8"/>
        <v>0</v>
      </c>
      <c r="T148" s="270">
        <f t="shared" si="8"/>
        <v>105000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2"/>
        <v>219565</v>
      </c>
      <c r="AJ148" s="220">
        <f t="shared" si="11"/>
        <v>90000</v>
      </c>
      <c r="AK148" s="366">
        <f t="shared" si="12"/>
        <v>0</v>
      </c>
      <c r="AL148" s="477"/>
      <c r="AM148" s="477"/>
      <c r="AN148" s="477"/>
      <c r="AO148" s="477"/>
      <c r="AP148" s="477"/>
      <c r="AQ148" s="477"/>
      <c r="AR148" s="477"/>
    </row>
    <row r="149" spans="1:44"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2"/>
        <v>0</v>
      </c>
      <c r="AJ149" s="220">
        <f t="shared" si="11"/>
        <v>0</v>
      </c>
      <c r="AK149" s="366">
        <f t="shared" si="12"/>
        <v>0</v>
      </c>
      <c r="AL149" s="477"/>
      <c r="AM149" s="477"/>
      <c r="AN149" s="477"/>
      <c r="AO149" s="477"/>
      <c r="AP149" s="477"/>
      <c r="AQ149" s="477"/>
      <c r="AR149" s="477"/>
    </row>
    <row r="150" spans="1:44"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E150" s="194" t="s">
        <v>165</v>
      </c>
      <c r="AF150" s="195"/>
      <c r="AG150" s="196" t="s">
        <v>52</v>
      </c>
      <c r="AH150" s="197"/>
      <c r="AI150" s="219">
        <f t="shared" si="2"/>
        <v>0</v>
      </c>
      <c r="AJ150" s="220">
        <f t="shared" si="11"/>
        <v>0</v>
      </c>
      <c r="AK150" s="366">
        <f t="shared" si="12"/>
        <v>0</v>
      </c>
      <c r="AL150" s="477"/>
      <c r="AM150" s="477"/>
      <c r="AN150" s="477"/>
      <c r="AO150" s="477"/>
      <c r="AP150" s="477"/>
      <c r="AQ150" s="477"/>
      <c r="AR150" s="477"/>
    </row>
    <row r="151" spans="1:44"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E151" s="194" t="s">
        <v>166</v>
      </c>
      <c r="AF151" s="195" t="s">
        <v>54</v>
      </c>
      <c r="AG151" s="196" t="s">
        <v>32</v>
      </c>
      <c r="AH151" s="197"/>
      <c r="AI151" s="219">
        <f t="shared" si="2"/>
        <v>0</v>
      </c>
      <c r="AJ151" s="220">
        <f t="shared" si="11"/>
        <v>0</v>
      </c>
      <c r="AK151" s="366">
        <f t="shared" si="12"/>
        <v>0</v>
      </c>
      <c r="AL151" s="477"/>
      <c r="AM151" s="477"/>
      <c r="AN151" s="477"/>
      <c r="AO151" s="477"/>
      <c r="AP151" s="477"/>
      <c r="AQ151" s="477"/>
      <c r="AR151" s="477"/>
    </row>
    <row r="152" spans="1:44"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E152" s="194" t="s">
        <v>167</v>
      </c>
      <c r="AF152" s="195"/>
      <c r="AG152" s="196" t="s">
        <v>42</v>
      </c>
      <c r="AH152" s="197"/>
      <c r="AI152" s="219">
        <f t="shared" si="2"/>
        <v>0</v>
      </c>
      <c r="AJ152" s="220">
        <f t="shared" si="11"/>
        <v>0</v>
      </c>
      <c r="AK152" s="366">
        <f t="shared" si="12"/>
        <v>0</v>
      </c>
      <c r="AL152" s="477"/>
      <c r="AM152" s="477"/>
      <c r="AN152" s="477"/>
      <c r="AO152" s="477"/>
      <c r="AP152" s="477"/>
      <c r="AQ152" s="477"/>
      <c r="AR152" s="477"/>
    </row>
    <row r="153" spans="1:44"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E153" s="194" t="s">
        <v>168</v>
      </c>
      <c r="AF153" s="195"/>
      <c r="AG153" s="196" t="s">
        <v>57</v>
      </c>
      <c r="AH153" s="197"/>
      <c r="AI153" s="219">
        <f t="shared" si="2"/>
        <v>0</v>
      </c>
      <c r="AJ153" s="220">
        <f t="shared" si="11"/>
        <v>0</v>
      </c>
      <c r="AK153" s="366">
        <f t="shared" si="12"/>
        <v>0</v>
      </c>
      <c r="AL153" s="477"/>
      <c r="AM153" s="477"/>
      <c r="AN153" s="477"/>
      <c r="AO153" s="477"/>
      <c r="AP153" s="477"/>
      <c r="AQ153" s="477"/>
      <c r="AR153" s="477"/>
    </row>
    <row r="154" spans="1:44" ht="14.45" customHeight="1" x14ac:dyDescent="0.15">
      <c r="A154" s="1230">
        <v>0</v>
      </c>
      <c r="B154" s="574">
        <v>0</v>
      </c>
      <c r="C154" s="574">
        <v>0</v>
      </c>
      <c r="D154" s="574">
        <v>0</v>
      </c>
      <c r="E154" s="1237">
        <v>0</v>
      </c>
      <c r="K154" s="194"/>
      <c r="L154" s="195"/>
      <c r="M154" s="173" t="s">
        <v>60</v>
      </c>
      <c r="N154" s="197"/>
      <c r="O154" s="198"/>
      <c r="P154" s="219">
        <f t="shared" si="8"/>
        <v>130282</v>
      </c>
      <c r="Q154" s="220">
        <f t="shared" si="8"/>
        <v>130282</v>
      </c>
      <c r="R154" s="220">
        <f t="shared" si="8"/>
        <v>72000</v>
      </c>
      <c r="S154" s="221">
        <f t="shared" si="8"/>
        <v>0</v>
      </c>
      <c r="T154" s="270">
        <f t="shared" si="8"/>
        <v>42500</v>
      </c>
      <c r="U154" s="202"/>
      <c r="V154" s="195"/>
      <c r="W154" s="173" t="s">
        <v>60</v>
      </c>
      <c r="X154" s="197"/>
      <c r="Y154" s="198"/>
      <c r="Z154" s="219">
        <f t="shared" si="14"/>
        <v>7711</v>
      </c>
      <c r="AA154" s="220">
        <f t="shared" si="14"/>
        <v>4711</v>
      </c>
      <c r="AB154" s="292">
        <f t="shared" si="14"/>
        <v>0</v>
      </c>
      <c r="AC154" s="366">
        <f t="shared" si="14"/>
        <v>3000</v>
      </c>
      <c r="AE154" s="194" t="s">
        <v>169</v>
      </c>
      <c r="AF154" s="195"/>
      <c r="AG154" s="173" t="s">
        <v>60</v>
      </c>
      <c r="AH154" s="197"/>
      <c r="AI154" s="219">
        <f t="shared" si="2"/>
        <v>122571</v>
      </c>
      <c r="AJ154" s="220">
        <f>SUM(AJ155:AJ159)</f>
        <v>67289</v>
      </c>
      <c r="AK154" s="366">
        <f>SUM(AK155:AK159)</f>
        <v>0</v>
      </c>
      <c r="AL154" s="477"/>
      <c r="AM154" s="477"/>
      <c r="AN154" s="477"/>
      <c r="AO154" s="477"/>
      <c r="AP154" s="477"/>
      <c r="AQ154" s="477"/>
      <c r="AR154" s="477"/>
    </row>
    <row r="155" spans="1:44" ht="14.45" customHeight="1" x14ac:dyDescent="0.15">
      <c r="A155" s="1230">
        <v>0</v>
      </c>
      <c r="B155" s="574">
        <v>0</v>
      </c>
      <c r="C155" s="574">
        <v>0</v>
      </c>
      <c r="D155" s="574">
        <v>0</v>
      </c>
      <c r="E155" s="1237">
        <v>0</v>
      </c>
      <c r="K155" s="194"/>
      <c r="L155" s="195" t="s">
        <v>59</v>
      </c>
      <c r="M155" s="195"/>
      <c r="N155" s="196" t="s">
        <v>62</v>
      </c>
      <c r="O155" s="198"/>
      <c r="P155" s="219">
        <f t="shared" ref="P155:T170" si="15">P40+P94</f>
        <v>122043</v>
      </c>
      <c r="Q155" s="220">
        <f t="shared" si="15"/>
        <v>122043</v>
      </c>
      <c r="R155" s="220">
        <f t="shared" si="15"/>
        <v>72000</v>
      </c>
      <c r="S155" s="221">
        <f t="shared" si="15"/>
        <v>0</v>
      </c>
      <c r="T155" s="270">
        <f t="shared" si="15"/>
        <v>41300</v>
      </c>
      <c r="U155" s="202"/>
      <c r="V155" s="195" t="s">
        <v>59</v>
      </c>
      <c r="W155" s="195"/>
      <c r="X155" s="196" t="s">
        <v>62</v>
      </c>
      <c r="Y155" s="198"/>
      <c r="Z155" s="219">
        <f t="shared" si="14"/>
        <v>7711</v>
      </c>
      <c r="AA155" s="220">
        <f t="shared" si="14"/>
        <v>4711</v>
      </c>
      <c r="AB155" s="292">
        <f t="shared" si="14"/>
        <v>0</v>
      </c>
      <c r="AC155" s="366">
        <f t="shared" si="14"/>
        <v>3000</v>
      </c>
      <c r="AE155" s="194" t="s">
        <v>170</v>
      </c>
      <c r="AF155" s="195" t="s">
        <v>59</v>
      </c>
      <c r="AG155" s="195"/>
      <c r="AH155" s="196" t="s">
        <v>62</v>
      </c>
      <c r="AI155" s="219">
        <f t="shared" si="2"/>
        <v>114332</v>
      </c>
      <c r="AJ155" s="220">
        <f t="shared" ref="AJ155:AJ162" si="16">IF($P155-$Z155=0,0,ROUND((R155-AA155)*$AI155/($P155-$Z155),0))</f>
        <v>67289</v>
      </c>
      <c r="AK155" s="366">
        <f t="shared" ref="AK155:AK162" si="17">IF(P155-Z155=0,0,ROUND((S155-AB155)*AI155/(P155-Z155),0))</f>
        <v>0</v>
      </c>
      <c r="AL155" s="477"/>
      <c r="AM155" s="477"/>
      <c r="AN155" s="477"/>
      <c r="AO155" s="477"/>
      <c r="AP155" s="477"/>
      <c r="AQ155" s="477"/>
      <c r="AR155" s="477"/>
    </row>
    <row r="156" spans="1:44"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E156" s="194" t="s">
        <v>35</v>
      </c>
      <c r="AF156" s="195"/>
      <c r="AG156" s="195"/>
      <c r="AH156" s="196" t="s">
        <v>64</v>
      </c>
      <c r="AI156" s="219">
        <f t="shared" si="2"/>
        <v>0</v>
      </c>
      <c r="AJ156" s="220">
        <f t="shared" si="16"/>
        <v>0</v>
      </c>
      <c r="AK156" s="366">
        <f t="shared" si="17"/>
        <v>0</v>
      </c>
      <c r="AL156" s="477"/>
      <c r="AM156" s="477"/>
      <c r="AN156" s="477"/>
      <c r="AO156" s="477"/>
      <c r="AP156" s="477"/>
      <c r="AQ156" s="477"/>
      <c r="AR156" s="477"/>
    </row>
    <row r="157" spans="1:44"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E157" s="194" t="s">
        <v>171</v>
      </c>
      <c r="AF157" s="195"/>
      <c r="AG157" s="195"/>
      <c r="AH157" s="196" t="s">
        <v>66</v>
      </c>
      <c r="AI157" s="219">
        <f t="shared" si="2"/>
        <v>0</v>
      </c>
      <c r="AJ157" s="220">
        <f t="shared" si="16"/>
        <v>0</v>
      </c>
      <c r="AK157" s="366">
        <f t="shared" si="17"/>
        <v>0</v>
      </c>
      <c r="AL157" s="477"/>
      <c r="AM157" s="477"/>
      <c r="AN157" s="477"/>
      <c r="AO157" s="477"/>
      <c r="AP157" s="477"/>
      <c r="AQ157" s="477"/>
      <c r="AR157" s="477"/>
    </row>
    <row r="158" spans="1:44" ht="14.45" customHeight="1" x14ac:dyDescent="0.15">
      <c r="A158" s="1230">
        <v>0</v>
      </c>
      <c r="B158" s="574">
        <v>0</v>
      </c>
      <c r="C158" s="574">
        <v>0</v>
      </c>
      <c r="D158" s="574">
        <v>0</v>
      </c>
      <c r="E158" s="1237">
        <v>0</v>
      </c>
      <c r="K158" s="194"/>
      <c r="L158" s="195"/>
      <c r="M158" s="195"/>
      <c r="N158" s="196" t="s">
        <v>150</v>
      </c>
      <c r="O158" s="198"/>
      <c r="P158" s="219">
        <f t="shared" si="15"/>
        <v>8239</v>
      </c>
      <c r="Q158" s="220">
        <f t="shared" si="15"/>
        <v>8239</v>
      </c>
      <c r="R158" s="220">
        <f t="shared" si="15"/>
        <v>0</v>
      </c>
      <c r="S158" s="221">
        <f t="shared" si="15"/>
        <v>0</v>
      </c>
      <c r="T158" s="270">
        <f t="shared" si="15"/>
        <v>1200</v>
      </c>
      <c r="U158" s="202"/>
      <c r="V158" s="195"/>
      <c r="W158" s="195"/>
      <c r="X158" s="196" t="s">
        <v>150</v>
      </c>
      <c r="Y158" s="505"/>
      <c r="Z158" s="219">
        <f t="shared" si="14"/>
        <v>0</v>
      </c>
      <c r="AA158" s="220">
        <f t="shared" si="14"/>
        <v>0</v>
      </c>
      <c r="AB158" s="292">
        <f t="shared" si="14"/>
        <v>0</v>
      </c>
      <c r="AC158" s="366">
        <f t="shared" si="14"/>
        <v>0</v>
      </c>
      <c r="AE158" s="194"/>
      <c r="AF158" s="195"/>
      <c r="AG158" s="195"/>
      <c r="AH158" s="196" t="s">
        <v>150</v>
      </c>
      <c r="AI158" s="219">
        <f t="shared" si="2"/>
        <v>8239</v>
      </c>
      <c r="AJ158" s="220">
        <f t="shared" si="16"/>
        <v>0</v>
      </c>
      <c r="AK158" s="366">
        <f t="shared" si="17"/>
        <v>0</v>
      </c>
      <c r="AL158" s="477"/>
      <c r="AM158" s="477"/>
      <c r="AN158" s="477"/>
      <c r="AO158" s="477"/>
      <c r="AP158" s="477"/>
      <c r="AQ158" s="477"/>
      <c r="AR158" s="477"/>
    </row>
    <row r="159" spans="1:44"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E159" s="194"/>
      <c r="AF159" s="195" t="s">
        <v>41</v>
      </c>
      <c r="AG159" s="216"/>
      <c r="AH159" s="196" t="s">
        <v>13</v>
      </c>
      <c r="AI159" s="219">
        <f t="shared" si="2"/>
        <v>0</v>
      </c>
      <c r="AJ159" s="220">
        <f t="shared" si="16"/>
        <v>0</v>
      </c>
      <c r="AK159" s="366">
        <f t="shared" si="17"/>
        <v>0</v>
      </c>
      <c r="AL159" s="477"/>
      <c r="AM159" s="477"/>
      <c r="AN159" s="477"/>
      <c r="AO159" s="477"/>
      <c r="AP159" s="477"/>
      <c r="AQ159" s="477"/>
      <c r="AR159" s="477"/>
    </row>
    <row r="160" spans="1:44" ht="14.45" customHeight="1" x14ac:dyDescent="0.15">
      <c r="A160" s="1230">
        <v>0</v>
      </c>
      <c r="B160" s="574">
        <v>0</v>
      </c>
      <c r="C160" s="574">
        <v>0</v>
      </c>
      <c r="D160" s="574">
        <v>0</v>
      </c>
      <c r="E160" s="1237">
        <v>0</v>
      </c>
      <c r="K160" s="194"/>
      <c r="L160" s="195"/>
      <c r="M160" s="196" t="s">
        <v>70</v>
      </c>
      <c r="N160" s="197"/>
      <c r="O160" s="198"/>
      <c r="P160" s="219">
        <f t="shared" si="15"/>
        <v>10027</v>
      </c>
      <c r="Q160" s="220">
        <f t="shared" si="15"/>
        <v>10027</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E160" s="194"/>
      <c r="AF160" s="195"/>
      <c r="AG160" s="196" t="s">
        <v>70</v>
      </c>
      <c r="AH160" s="197"/>
      <c r="AI160" s="219">
        <f t="shared" si="2"/>
        <v>10027</v>
      </c>
      <c r="AJ160" s="220">
        <f t="shared" si="16"/>
        <v>0</v>
      </c>
      <c r="AK160" s="366">
        <f t="shared" si="17"/>
        <v>0</v>
      </c>
      <c r="AL160" s="477"/>
      <c r="AM160" s="477"/>
      <c r="AN160" s="477"/>
      <c r="AO160" s="477"/>
      <c r="AP160" s="477"/>
      <c r="AQ160" s="477"/>
      <c r="AR160" s="477"/>
    </row>
    <row r="161" spans="1:44"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E161" s="194"/>
      <c r="AF161" s="195"/>
      <c r="AG161" s="196" t="s">
        <v>73</v>
      </c>
      <c r="AH161" s="197"/>
      <c r="AI161" s="219">
        <f t="shared" si="2"/>
        <v>0</v>
      </c>
      <c r="AJ161" s="220">
        <f t="shared" si="16"/>
        <v>0</v>
      </c>
      <c r="AK161" s="366">
        <f t="shared" si="17"/>
        <v>0</v>
      </c>
      <c r="AL161" s="477"/>
      <c r="AM161" s="477"/>
      <c r="AN161" s="477"/>
      <c r="AO161" s="477"/>
      <c r="AP161" s="477"/>
      <c r="AQ161" s="477"/>
      <c r="AR161" s="477"/>
    </row>
    <row r="162" spans="1:44"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E162" s="194"/>
      <c r="AF162" s="216"/>
      <c r="AG162" s="196" t="s">
        <v>13</v>
      </c>
      <c r="AH162" s="197"/>
      <c r="AI162" s="219">
        <f t="shared" si="2"/>
        <v>0</v>
      </c>
      <c r="AJ162" s="220">
        <f t="shared" si="16"/>
        <v>0</v>
      </c>
      <c r="AK162" s="366">
        <f t="shared" si="17"/>
        <v>0</v>
      </c>
      <c r="AL162" s="477"/>
      <c r="AM162" s="477"/>
      <c r="AN162" s="477"/>
      <c r="AO162" s="477"/>
      <c r="AP162" s="477"/>
      <c r="AQ162" s="477"/>
      <c r="AR162" s="477"/>
    </row>
    <row r="163" spans="1:44"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E163" s="194" t="s">
        <v>4</v>
      </c>
      <c r="AF163" s="173" t="s">
        <v>78</v>
      </c>
      <c r="AG163" s="197"/>
      <c r="AH163" s="197"/>
      <c r="AI163" s="219">
        <f t="shared" si="2"/>
        <v>0</v>
      </c>
      <c r="AJ163" s="220">
        <f>SUM(AJ164:AJ165)</f>
        <v>0</v>
      </c>
      <c r="AK163" s="366">
        <f>SUM(AK164:AK165)</f>
        <v>0</v>
      </c>
      <c r="AL163" s="477"/>
      <c r="AM163" s="477"/>
      <c r="AN163" s="477"/>
      <c r="AO163" s="477"/>
      <c r="AP163" s="477"/>
      <c r="AQ163" s="477"/>
      <c r="AR163" s="477"/>
    </row>
    <row r="164" spans="1:44"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c r="AL164" s="477"/>
      <c r="AM164" s="477"/>
      <c r="AN164" s="477"/>
      <c r="AO164" s="477"/>
      <c r="AP164" s="477"/>
      <c r="AQ164" s="477"/>
      <c r="AR164" s="477"/>
    </row>
    <row r="165" spans="1:44"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2"/>
        <v>0</v>
      </c>
      <c r="AJ165" s="220">
        <f t="shared" si="18"/>
        <v>0</v>
      </c>
      <c r="AK165" s="366">
        <f t="shared" si="19"/>
        <v>0</v>
      </c>
      <c r="AL165" s="477"/>
      <c r="AM165" s="477"/>
      <c r="AN165" s="477"/>
      <c r="AO165" s="477"/>
      <c r="AP165" s="477"/>
      <c r="AQ165" s="477"/>
      <c r="AR165" s="477"/>
    </row>
    <row r="166" spans="1:44" ht="14.45" customHeight="1" x14ac:dyDescent="0.15">
      <c r="A166" s="1230">
        <v>0</v>
      </c>
      <c r="B166" s="574">
        <v>0</v>
      </c>
      <c r="C166" s="574">
        <v>0</v>
      </c>
      <c r="D166" s="574">
        <v>0</v>
      </c>
      <c r="E166" s="1237">
        <v>0</v>
      </c>
      <c r="K166" s="194"/>
      <c r="L166" s="169"/>
      <c r="M166" s="196" t="s">
        <v>88</v>
      </c>
      <c r="N166" s="197"/>
      <c r="O166" s="198"/>
      <c r="P166" s="219">
        <f t="shared" si="15"/>
        <v>2777</v>
      </c>
      <c r="Q166" s="220">
        <f t="shared" si="15"/>
        <v>2777</v>
      </c>
      <c r="R166" s="220">
        <f t="shared" si="15"/>
        <v>0</v>
      </c>
      <c r="S166" s="221">
        <f t="shared" si="15"/>
        <v>1260</v>
      </c>
      <c r="T166" s="270">
        <f t="shared" si="15"/>
        <v>0</v>
      </c>
      <c r="U166" s="202"/>
      <c r="V166" s="169"/>
      <c r="W166" s="196" t="s">
        <v>88</v>
      </c>
      <c r="X166" s="197"/>
      <c r="Y166" s="198"/>
      <c r="Z166" s="219">
        <f t="shared" ref="Z166:AC168" si="20">Z51</f>
        <v>0</v>
      </c>
      <c r="AA166" s="220">
        <f t="shared" si="20"/>
        <v>0</v>
      </c>
      <c r="AB166" s="292">
        <f t="shared" si="20"/>
        <v>0</v>
      </c>
      <c r="AC166" s="366">
        <f t="shared" si="20"/>
        <v>0</v>
      </c>
      <c r="AE166" s="194"/>
      <c r="AF166" s="169"/>
      <c r="AG166" s="196" t="s">
        <v>88</v>
      </c>
      <c r="AH166" s="197"/>
      <c r="AI166" s="219">
        <f t="shared" si="2"/>
        <v>2777</v>
      </c>
      <c r="AJ166" s="220">
        <f t="shared" si="18"/>
        <v>0</v>
      </c>
      <c r="AK166" s="366">
        <f t="shared" si="19"/>
        <v>1260</v>
      </c>
      <c r="AL166" s="477"/>
      <c r="AM166" s="477"/>
      <c r="AN166" s="477"/>
      <c r="AO166" s="477"/>
      <c r="AP166" s="477"/>
      <c r="AQ166" s="477"/>
      <c r="AR166" s="477"/>
    </row>
    <row r="167" spans="1:44" ht="14.45" customHeight="1" thickBot="1" x14ac:dyDescent="0.2">
      <c r="A167" s="1231">
        <v>0</v>
      </c>
      <c r="B167" s="1232">
        <v>0</v>
      </c>
      <c r="C167" s="1232">
        <v>0</v>
      </c>
      <c r="D167" s="1232">
        <v>0</v>
      </c>
      <c r="E167" s="1238">
        <v>0</v>
      </c>
      <c r="K167" s="194"/>
      <c r="L167" s="176" t="s">
        <v>91</v>
      </c>
      <c r="M167" s="196" t="s">
        <v>89</v>
      </c>
      <c r="N167" s="197"/>
      <c r="O167" s="198"/>
      <c r="P167" s="219">
        <f t="shared" si="15"/>
        <v>3042</v>
      </c>
      <c r="Q167" s="220">
        <f t="shared" si="15"/>
        <v>3042</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E167" s="194"/>
      <c r="AF167" s="176" t="s">
        <v>91</v>
      </c>
      <c r="AG167" s="196" t="s">
        <v>89</v>
      </c>
      <c r="AH167" s="197"/>
      <c r="AI167" s="219">
        <f t="shared" si="2"/>
        <v>3042</v>
      </c>
      <c r="AJ167" s="220">
        <f t="shared" si="18"/>
        <v>0</v>
      </c>
      <c r="AK167" s="366">
        <f t="shared" si="19"/>
        <v>0</v>
      </c>
      <c r="AL167" s="477"/>
      <c r="AM167" s="477"/>
      <c r="AN167" s="477"/>
      <c r="AO167" s="477"/>
      <c r="AP167" s="477"/>
      <c r="AQ167" s="477"/>
      <c r="AR167" s="477"/>
    </row>
    <row r="168" spans="1:44"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E168" s="194"/>
      <c r="AF168" s="176"/>
      <c r="AG168" s="196" t="s">
        <v>104</v>
      </c>
      <c r="AH168" s="197"/>
      <c r="AI168" s="219">
        <f t="shared" si="2"/>
        <v>0</v>
      </c>
      <c r="AJ168" s="220">
        <f t="shared" si="18"/>
        <v>0</v>
      </c>
      <c r="AK168" s="366">
        <f t="shared" si="19"/>
        <v>0</v>
      </c>
      <c r="AL168" s="477"/>
      <c r="AM168" s="477"/>
      <c r="AN168" s="477"/>
      <c r="AO168" s="477"/>
      <c r="AP168" s="477"/>
      <c r="AQ168" s="477"/>
      <c r="AR168" s="477"/>
    </row>
    <row r="169" spans="1:44"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E169" s="194"/>
      <c r="AF169" s="176"/>
      <c r="AG169" s="196" t="s">
        <v>90</v>
      </c>
      <c r="AH169" s="197"/>
      <c r="AI169" s="219">
        <f t="shared" si="2"/>
        <v>0</v>
      </c>
      <c r="AJ169" s="220">
        <f t="shared" si="18"/>
        <v>0</v>
      </c>
      <c r="AK169" s="366">
        <f t="shared" si="19"/>
        <v>0</v>
      </c>
      <c r="AL169" s="477"/>
      <c r="AM169" s="477"/>
      <c r="AN169" s="477"/>
      <c r="AO169" s="477"/>
      <c r="AP169" s="477"/>
      <c r="AQ169" s="477"/>
      <c r="AR169" s="477"/>
    </row>
    <row r="170" spans="1:44"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c r="AL170" s="477"/>
      <c r="AM170" s="477"/>
      <c r="AN170" s="477"/>
      <c r="AO170" s="477"/>
      <c r="AP170" s="477"/>
      <c r="AQ170" s="477"/>
      <c r="AR170" s="477"/>
    </row>
    <row r="171" spans="1:44"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E171" s="194"/>
      <c r="AF171" s="176"/>
      <c r="AG171" s="196" t="s">
        <v>106</v>
      </c>
      <c r="AH171" s="197"/>
      <c r="AI171" s="219">
        <f t="shared" si="2"/>
        <v>0</v>
      </c>
      <c r="AJ171" s="220">
        <f t="shared" si="22"/>
        <v>0</v>
      </c>
      <c r="AK171" s="366">
        <f t="shared" si="23"/>
        <v>0</v>
      </c>
      <c r="AL171" s="477"/>
      <c r="AM171" s="477"/>
      <c r="AN171" s="477"/>
      <c r="AO171" s="477"/>
      <c r="AP171" s="477"/>
      <c r="AQ171" s="477"/>
      <c r="AR171" s="477"/>
    </row>
    <row r="172" spans="1:44"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E172" s="194"/>
      <c r="AF172" s="176"/>
      <c r="AG172" s="196" t="s">
        <v>107</v>
      </c>
      <c r="AH172" s="197"/>
      <c r="AI172" s="219">
        <f t="shared" si="2"/>
        <v>0</v>
      </c>
      <c r="AJ172" s="220">
        <f t="shared" si="22"/>
        <v>0</v>
      </c>
      <c r="AK172" s="366">
        <f t="shared" si="23"/>
        <v>0</v>
      </c>
      <c r="AL172" s="477"/>
      <c r="AM172" s="477"/>
      <c r="AN172" s="477"/>
      <c r="AO172" s="477"/>
      <c r="AP172" s="477"/>
      <c r="AQ172" s="477"/>
      <c r="AR172" s="477"/>
    </row>
    <row r="173" spans="1:44"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2"/>
        <v>0</v>
      </c>
      <c r="AJ173" s="220">
        <f t="shared" si="22"/>
        <v>0</v>
      </c>
      <c r="AK173" s="366">
        <f t="shared" si="23"/>
        <v>0</v>
      </c>
      <c r="AL173" s="477"/>
      <c r="AM173" s="477"/>
      <c r="AN173" s="477"/>
      <c r="AO173" s="477"/>
      <c r="AP173" s="477"/>
      <c r="AQ173" s="477"/>
      <c r="AR173" s="477"/>
    </row>
    <row r="174" spans="1:44" ht="14.45" customHeight="1" x14ac:dyDescent="0.15">
      <c r="A174" s="1230">
        <v>0</v>
      </c>
      <c r="B174" s="574">
        <v>0</v>
      </c>
      <c r="C174" s="574">
        <v>0</v>
      </c>
      <c r="D174" s="574">
        <v>0</v>
      </c>
      <c r="E174" s="1237">
        <v>0</v>
      </c>
      <c r="K174" s="194"/>
      <c r="L174" s="216"/>
      <c r="M174" s="196" t="s">
        <v>13</v>
      </c>
      <c r="N174" s="197"/>
      <c r="O174" s="198"/>
      <c r="P174" s="219">
        <f t="shared" si="24"/>
        <v>5944</v>
      </c>
      <c r="Q174" s="220">
        <f t="shared" si="24"/>
        <v>5944</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E174" s="194"/>
      <c r="AF174" s="216"/>
      <c r="AG174" s="196" t="s">
        <v>13</v>
      </c>
      <c r="AH174" s="197"/>
      <c r="AI174" s="219">
        <f t="shared" si="2"/>
        <v>5944</v>
      </c>
      <c r="AJ174" s="220">
        <f t="shared" si="22"/>
        <v>0</v>
      </c>
      <c r="AK174" s="366">
        <f t="shared" si="23"/>
        <v>0</v>
      </c>
      <c r="AL174" s="477"/>
      <c r="AM174" s="477"/>
      <c r="AN174" s="477"/>
      <c r="AO174" s="477"/>
      <c r="AP174" s="477"/>
      <c r="AQ174" s="477"/>
      <c r="AR174" s="477"/>
    </row>
    <row r="175" spans="1:44"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2"/>
        <v>0</v>
      </c>
      <c r="AJ175" s="220">
        <f t="shared" si="22"/>
        <v>0</v>
      </c>
      <c r="AK175" s="366">
        <f t="shared" si="23"/>
        <v>0</v>
      </c>
      <c r="AL175" s="477"/>
      <c r="AM175" s="477"/>
      <c r="AN175" s="477"/>
      <c r="AO175" s="477"/>
      <c r="AP175" s="477"/>
      <c r="AQ175" s="477"/>
      <c r="AR175" s="477"/>
    </row>
    <row r="176" spans="1:44" ht="14.45" customHeight="1" thickBot="1" x14ac:dyDescent="0.2">
      <c r="A176" s="1230">
        <v>0</v>
      </c>
      <c r="B176" s="574">
        <v>0</v>
      </c>
      <c r="C176" s="574">
        <v>0</v>
      </c>
      <c r="D176" s="574">
        <v>0</v>
      </c>
      <c r="E176" s="1237">
        <v>0</v>
      </c>
      <c r="K176" s="311"/>
      <c r="L176" s="312" t="s">
        <v>82</v>
      </c>
      <c r="M176" s="313"/>
      <c r="N176" s="313"/>
      <c r="O176" s="314"/>
      <c r="P176" s="315">
        <f t="shared" si="24"/>
        <v>552336</v>
      </c>
      <c r="Q176" s="316">
        <f t="shared" si="24"/>
        <v>552336</v>
      </c>
      <c r="R176" s="316">
        <f t="shared" si="24"/>
        <v>165062</v>
      </c>
      <c r="S176" s="317">
        <f t="shared" si="24"/>
        <v>50034</v>
      </c>
      <c r="T176" s="318">
        <f t="shared" si="24"/>
        <v>209600</v>
      </c>
      <c r="U176" s="367"/>
      <c r="V176" s="312" t="s">
        <v>82</v>
      </c>
      <c r="W176" s="313"/>
      <c r="X176" s="313"/>
      <c r="Y176" s="314"/>
      <c r="Z176" s="315">
        <f>Z61</f>
        <v>7711</v>
      </c>
      <c r="AA176" s="316">
        <f>AA61</f>
        <v>4711</v>
      </c>
      <c r="AB176" s="550">
        <f>AB61</f>
        <v>0</v>
      </c>
      <c r="AC176" s="368">
        <f>AC61</f>
        <v>3000</v>
      </c>
      <c r="AE176" s="369"/>
      <c r="AF176" s="312" t="s">
        <v>82</v>
      </c>
      <c r="AG176" s="313"/>
      <c r="AH176" s="313"/>
      <c r="AI176" s="370">
        <f t="shared" si="2"/>
        <v>544625</v>
      </c>
      <c r="AJ176" s="316">
        <f>SUM(AJ123,AJ126,AJ129,AJ133:AJ144,AJ148:AJ154,AJ160:AJ163,AJ166:AJ175)</f>
        <v>160351</v>
      </c>
      <c r="AK176" s="368">
        <f>SUM(AK123,AK126,AK129,AK133:AK144,AK148:AK154,AK160:AK163,AK166:AK175)</f>
        <v>50034</v>
      </c>
      <c r="AL176" s="477"/>
      <c r="AM176" s="477"/>
      <c r="AN176" s="477"/>
      <c r="AO176" s="477"/>
      <c r="AP176" s="477"/>
      <c r="AQ176" s="477"/>
      <c r="AR176" s="477"/>
    </row>
    <row r="177" spans="1:29" ht="14.45" customHeight="1" thickTop="1" x14ac:dyDescent="0.15">
      <c r="A177" s="1230">
        <v>0</v>
      </c>
      <c r="B177" s="574">
        <v>0</v>
      </c>
      <c r="C177" s="574">
        <v>0</v>
      </c>
      <c r="D177" s="574">
        <v>0</v>
      </c>
      <c r="E177" s="1237">
        <v>0</v>
      </c>
      <c r="Z177" s="518"/>
      <c r="AC177" s="442"/>
    </row>
    <row r="178" spans="1:29" ht="14.45" customHeight="1" x14ac:dyDescent="0.15">
      <c r="A178" s="1230">
        <v>0</v>
      </c>
      <c r="B178" s="574">
        <v>0</v>
      </c>
      <c r="C178" s="574">
        <v>0</v>
      </c>
      <c r="D178" s="574">
        <v>0</v>
      </c>
      <c r="E178" s="1237">
        <v>0</v>
      </c>
      <c r="AC178" s="442"/>
    </row>
    <row r="179" spans="1:29" x14ac:dyDescent="0.15">
      <c r="A179" s="1230">
        <v>0</v>
      </c>
      <c r="B179" s="574">
        <v>0</v>
      </c>
      <c r="C179" s="574">
        <v>0</v>
      </c>
      <c r="D179" s="574">
        <v>0</v>
      </c>
      <c r="E179" s="1237">
        <v>0</v>
      </c>
      <c r="AC179" s="442"/>
    </row>
    <row r="180" spans="1:29" x14ac:dyDescent="0.15">
      <c r="A180" s="1230">
        <v>0</v>
      </c>
      <c r="B180" s="574">
        <v>0</v>
      </c>
      <c r="C180" s="574">
        <v>0</v>
      </c>
      <c r="D180" s="574">
        <v>0</v>
      </c>
      <c r="E180" s="1237">
        <v>0</v>
      </c>
      <c r="AC180" s="442"/>
    </row>
    <row r="181" spans="1:29" x14ac:dyDescent="0.15">
      <c r="A181" s="1230">
        <v>0</v>
      </c>
      <c r="B181" s="574">
        <v>0</v>
      </c>
      <c r="C181" s="574">
        <v>0</v>
      </c>
      <c r="D181" s="574">
        <v>0</v>
      </c>
      <c r="E181" s="1237">
        <v>0</v>
      </c>
      <c r="AC181" s="442"/>
    </row>
    <row r="182" spans="1:29" x14ac:dyDescent="0.15">
      <c r="A182" s="1230">
        <v>7711</v>
      </c>
      <c r="B182" s="574">
        <v>4711</v>
      </c>
      <c r="C182" s="574">
        <v>0</v>
      </c>
      <c r="D182" s="574">
        <v>0</v>
      </c>
      <c r="E182" s="1237">
        <v>3000</v>
      </c>
      <c r="AC182" s="442"/>
    </row>
    <row r="183" spans="1:29" x14ac:dyDescent="0.15">
      <c r="A183" s="1230">
        <v>0</v>
      </c>
      <c r="B183" s="574">
        <v>0</v>
      </c>
      <c r="C183" s="574">
        <v>0</v>
      </c>
      <c r="D183" s="574">
        <v>0</v>
      </c>
      <c r="E183" s="1237">
        <v>0</v>
      </c>
      <c r="AC183" s="442"/>
    </row>
    <row r="184" spans="1:29" x14ac:dyDescent="0.15">
      <c r="A184" s="1230">
        <v>0</v>
      </c>
      <c r="B184" s="574">
        <v>0</v>
      </c>
      <c r="C184" s="574">
        <v>0</v>
      </c>
      <c r="D184" s="574">
        <v>0</v>
      </c>
      <c r="E184" s="1237">
        <v>0</v>
      </c>
      <c r="AC184" s="442"/>
    </row>
    <row r="185" spans="1:29" x14ac:dyDescent="0.15">
      <c r="A185" s="1230">
        <v>0</v>
      </c>
      <c r="B185" s="574">
        <v>0</v>
      </c>
      <c r="C185" s="574">
        <v>0</v>
      </c>
      <c r="D185" s="574">
        <v>0</v>
      </c>
      <c r="E185" s="1237">
        <v>0</v>
      </c>
      <c r="AC185" s="442"/>
    </row>
    <row r="186" spans="1:29" x14ac:dyDescent="0.15">
      <c r="A186" s="1230">
        <v>7711</v>
      </c>
      <c r="B186" s="574">
        <v>4711</v>
      </c>
      <c r="C186" s="574">
        <v>0</v>
      </c>
      <c r="D186" s="574">
        <v>0</v>
      </c>
      <c r="E186" s="1237">
        <v>3000</v>
      </c>
      <c r="AC186" s="442"/>
    </row>
    <row r="187" spans="1:29" x14ac:dyDescent="0.15">
      <c r="A187" s="1230">
        <v>7711</v>
      </c>
      <c r="B187" s="574">
        <v>4711</v>
      </c>
      <c r="C187" s="574">
        <v>0</v>
      </c>
      <c r="D187" s="574">
        <v>0</v>
      </c>
      <c r="E187" s="1237">
        <v>3000</v>
      </c>
      <c r="AC187" s="442"/>
    </row>
    <row r="188" spans="1:29" x14ac:dyDescent="0.15">
      <c r="A188" s="1230">
        <v>0</v>
      </c>
      <c r="B188" s="574">
        <v>0</v>
      </c>
      <c r="C188" s="574">
        <v>0</v>
      </c>
      <c r="D188" s="574">
        <v>0</v>
      </c>
      <c r="E188" s="1237">
        <v>0</v>
      </c>
      <c r="AC188" s="442"/>
    </row>
    <row r="189" spans="1:29" x14ac:dyDescent="0.15">
      <c r="A189" s="1230">
        <v>0</v>
      </c>
      <c r="B189" s="574">
        <v>0</v>
      </c>
      <c r="C189" s="574">
        <v>0</v>
      </c>
      <c r="D189" s="574">
        <v>0</v>
      </c>
      <c r="E189" s="1237">
        <v>0</v>
      </c>
      <c r="AC189" s="442"/>
    </row>
    <row r="190" spans="1:29" x14ac:dyDescent="0.15">
      <c r="A190" s="1230">
        <v>0</v>
      </c>
      <c r="B190" s="574">
        <v>0</v>
      </c>
      <c r="C190" s="574">
        <v>0</v>
      </c>
      <c r="D190" s="574">
        <v>0</v>
      </c>
      <c r="E190" s="1237">
        <v>0</v>
      </c>
      <c r="AC190" s="442"/>
    </row>
    <row r="191" spans="1:29" x14ac:dyDescent="0.15">
      <c r="A191" s="1230">
        <v>0</v>
      </c>
      <c r="B191" s="574">
        <v>0</v>
      </c>
      <c r="C191" s="574">
        <v>0</v>
      </c>
      <c r="D191" s="574">
        <v>0</v>
      </c>
      <c r="E191" s="1237">
        <v>0</v>
      </c>
      <c r="AC191" s="442"/>
    </row>
    <row r="192" spans="1:29" x14ac:dyDescent="0.15">
      <c r="A192" s="1230">
        <v>0</v>
      </c>
      <c r="B192" s="574">
        <v>0</v>
      </c>
      <c r="C192" s="574">
        <v>0</v>
      </c>
      <c r="D192" s="574">
        <v>0</v>
      </c>
      <c r="E192" s="1237">
        <v>0</v>
      </c>
      <c r="AC192" s="442"/>
    </row>
    <row r="193" spans="1:29" x14ac:dyDescent="0.15">
      <c r="A193" s="1230">
        <v>0</v>
      </c>
      <c r="B193" s="574">
        <v>0</v>
      </c>
      <c r="C193" s="574">
        <v>0</v>
      </c>
      <c r="D193" s="574">
        <v>0</v>
      </c>
      <c r="E193" s="1237">
        <v>0</v>
      </c>
      <c r="AC193" s="442"/>
    </row>
    <row r="194" spans="1:29" x14ac:dyDescent="0.15">
      <c r="A194" s="1230">
        <v>0</v>
      </c>
      <c r="B194" s="574">
        <v>0</v>
      </c>
      <c r="C194" s="574">
        <v>0</v>
      </c>
      <c r="D194" s="574">
        <v>0</v>
      </c>
      <c r="E194" s="1237">
        <v>0</v>
      </c>
      <c r="AC194" s="442"/>
    </row>
    <row r="195" spans="1:29" x14ac:dyDescent="0.15">
      <c r="A195" s="1230">
        <v>0</v>
      </c>
      <c r="B195" s="574">
        <v>0</v>
      </c>
      <c r="C195" s="574">
        <v>0</v>
      </c>
      <c r="D195" s="574">
        <v>0</v>
      </c>
      <c r="E195" s="1237">
        <v>0</v>
      </c>
      <c r="AC195" s="442"/>
    </row>
    <row r="196" spans="1:29" x14ac:dyDescent="0.15">
      <c r="A196" s="1230">
        <v>0</v>
      </c>
      <c r="B196" s="574">
        <v>0</v>
      </c>
      <c r="C196" s="574">
        <v>0</v>
      </c>
      <c r="D196" s="574">
        <v>0</v>
      </c>
      <c r="E196" s="1237">
        <v>0</v>
      </c>
      <c r="AC196" s="442"/>
    </row>
    <row r="197" spans="1:29" x14ac:dyDescent="0.15">
      <c r="A197" s="1230">
        <v>0</v>
      </c>
      <c r="B197" s="574">
        <v>0</v>
      </c>
      <c r="C197" s="574">
        <v>0</v>
      </c>
      <c r="D197" s="574">
        <v>0</v>
      </c>
      <c r="E197" s="1237">
        <v>0</v>
      </c>
      <c r="AC197" s="442"/>
    </row>
    <row r="198" spans="1:29" x14ac:dyDescent="0.15">
      <c r="A198" s="1230">
        <v>0</v>
      </c>
      <c r="B198" s="574">
        <v>0</v>
      </c>
      <c r="C198" s="574">
        <v>0</v>
      </c>
      <c r="D198" s="574">
        <v>0</v>
      </c>
      <c r="E198" s="1237">
        <v>0</v>
      </c>
      <c r="AC198" s="442"/>
    </row>
    <row r="199" spans="1:29" x14ac:dyDescent="0.15">
      <c r="A199" s="1230">
        <v>0</v>
      </c>
      <c r="B199" s="574">
        <v>0</v>
      </c>
      <c r="C199" s="574">
        <v>0</v>
      </c>
      <c r="D199" s="574">
        <v>0</v>
      </c>
      <c r="E199" s="1237">
        <v>0</v>
      </c>
      <c r="AC199" s="442"/>
    </row>
    <row r="200" spans="1:29" x14ac:dyDescent="0.15">
      <c r="A200" s="1230">
        <v>0</v>
      </c>
      <c r="B200" s="574">
        <v>0</v>
      </c>
      <c r="C200" s="574">
        <v>0</v>
      </c>
      <c r="D200" s="574">
        <v>0</v>
      </c>
      <c r="E200" s="1237">
        <v>0</v>
      </c>
      <c r="AC200" s="442"/>
    </row>
    <row r="201" spans="1:29" x14ac:dyDescent="0.15">
      <c r="A201" s="1230">
        <v>0</v>
      </c>
      <c r="B201" s="574">
        <v>0</v>
      </c>
      <c r="C201" s="574">
        <v>0</v>
      </c>
      <c r="D201" s="574">
        <v>0</v>
      </c>
      <c r="E201" s="1237">
        <v>0</v>
      </c>
      <c r="AC201" s="442"/>
    </row>
    <row r="202" spans="1:29" x14ac:dyDescent="0.15">
      <c r="A202" s="1230">
        <v>0</v>
      </c>
      <c r="B202" s="574">
        <v>0</v>
      </c>
      <c r="C202" s="574">
        <v>0</v>
      </c>
      <c r="D202" s="574">
        <v>0</v>
      </c>
      <c r="E202" s="1237">
        <v>0</v>
      </c>
      <c r="AC202" s="442"/>
    </row>
    <row r="203" spans="1:29" ht="14.25" thickBot="1" x14ac:dyDescent="0.2">
      <c r="A203" s="1230">
        <v>7711</v>
      </c>
      <c r="B203" s="574">
        <v>4711</v>
      </c>
      <c r="C203" s="574">
        <v>0</v>
      </c>
      <c r="D203" s="574">
        <v>0</v>
      </c>
      <c r="E203" s="1237">
        <v>3000</v>
      </c>
      <c r="AC203" s="442"/>
    </row>
    <row r="204" spans="1:29" x14ac:dyDescent="0.15">
      <c r="A204" s="650"/>
      <c r="B204" s="650"/>
      <c r="C204" s="650"/>
      <c r="D204" s="650"/>
      <c r="E204" s="650"/>
      <c r="AC204" s="442"/>
    </row>
    <row r="205" spans="1:29" x14ac:dyDescent="0.15">
      <c r="AC205" s="442"/>
    </row>
    <row r="206" spans="1:29" x14ac:dyDescent="0.15">
      <c r="AC206" s="442"/>
    </row>
    <row r="207" spans="1:29" x14ac:dyDescent="0.15">
      <c r="AC207" s="442"/>
    </row>
    <row r="208" spans="1:29" x14ac:dyDescent="0.15">
      <c r="AC208" s="442"/>
    </row>
    <row r="209" spans="29:29" x14ac:dyDescent="0.15">
      <c r="AC209" s="442"/>
    </row>
    <row r="210" spans="29:29" x14ac:dyDescent="0.15">
      <c r="AC210" s="442"/>
    </row>
    <row r="211" spans="29:29" x14ac:dyDescent="0.15">
      <c r="AC211" s="442"/>
    </row>
    <row r="212" spans="29:29" x14ac:dyDescent="0.15">
      <c r="AC212" s="442"/>
    </row>
    <row r="213" spans="29:29" x14ac:dyDescent="0.15">
      <c r="AC213" s="442"/>
    </row>
    <row r="214" spans="29:29" x14ac:dyDescent="0.15">
      <c r="AC214" s="442"/>
    </row>
    <row r="215" spans="29:29" x14ac:dyDescent="0.15">
      <c r="AC215" s="442"/>
    </row>
    <row r="216" spans="29:29" x14ac:dyDescent="0.15">
      <c r="AC216" s="442"/>
    </row>
    <row r="217" spans="29:29" x14ac:dyDescent="0.15">
      <c r="AC217" s="442"/>
    </row>
    <row r="218" spans="29:29" x14ac:dyDescent="0.15">
      <c r="AC218" s="442"/>
    </row>
    <row r="219" spans="29:29" x14ac:dyDescent="0.15">
      <c r="AC219" s="442"/>
    </row>
    <row r="220" spans="29:29" x14ac:dyDescent="0.15">
      <c r="AC220" s="442"/>
    </row>
    <row r="221" spans="29:29" x14ac:dyDescent="0.15">
      <c r="AC221" s="442"/>
    </row>
    <row r="222" spans="29:29" x14ac:dyDescent="0.15">
      <c r="AC222" s="442"/>
    </row>
    <row r="223" spans="29:29" x14ac:dyDescent="0.15">
      <c r="AC223" s="442"/>
    </row>
    <row r="224" spans="29:29" x14ac:dyDescent="0.15">
      <c r="AC224" s="442"/>
    </row>
    <row r="225" spans="29:29" x14ac:dyDescent="0.15">
      <c r="AC225" s="442"/>
    </row>
    <row r="226" spans="29:29" x14ac:dyDescent="0.15">
      <c r="AC226" s="442"/>
    </row>
    <row r="227" spans="29:29" x14ac:dyDescent="0.15">
      <c r="AC227" s="442"/>
    </row>
    <row r="228" spans="29:29" x14ac:dyDescent="0.15">
      <c r="AC228" s="442"/>
    </row>
    <row r="229" spans="29:29" x14ac:dyDescent="0.15">
      <c r="AC229" s="442"/>
    </row>
    <row r="230" spans="29:29" x14ac:dyDescent="0.15">
      <c r="AC230" s="442"/>
    </row>
    <row r="231" spans="29:29" x14ac:dyDescent="0.15">
      <c r="AC231" s="442"/>
    </row>
    <row r="232" spans="29:29" x14ac:dyDescent="0.15">
      <c r="AC232" s="442"/>
    </row>
    <row r="233" spans="29:29" x14ac:dyDescent="0.15">
      <c r="AC233" s="442"/>
    </row>
    <row r="234" spans="29:29" x14ac:dyDescent="0.15">
      <c r="AC234" s="442"/>
    </row>
    <row r="235" spans="29:29" x14ac:dyDescent="0.15">
      <c r="AC235" s="442"/>
    </row>
    <row r="236" spans="29:29" x14ac:dyDescent="0.15">
      <c r="AC236" s="442"/>
    </row>
    <row r="237" spans="29:29" x14ac:dyDescent="0.15">
      <c r="AC237" s="442"/>
    </row>
    <row r="238" spans="29:29" x14ac:dyDescent="0.15">
      <c r="AC238" s="442"/>
    </row>
    <row r="239" spans="29:29" x14ac:dyDescent="0.15">
      <c r="AC239" s="442"/>
    </row>
    <row r="240" spans="29:29" x14ac:dyDescent="0.15">
      <c r="AC240" s="442"/>
    </row>
    <row r="241" spans="29:29" x14ac:dyDescent="0.15">
      <c r="AC241" s="442"/>
    </row>
    <row r="242" spans="29:29" x14ac:dyDescent="0.15">
      <c r="AC242" s="442"/>
    </row>
    <row r="243" spans="29:29" x14ac:dyDescent="0.15">
      <c r="AC243" s="442"/>
    </row>
    <row r="244" spans="29:29" x14ac:dyDescent="0.15">
      <c r="AC244" s="442"/>
    </row>
    <row r="245" spans="29:29" x14ac:dyDescent="0.15">
      <c r="AC245" s="442"/>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2"/>
  <sheetViews>
    <sheetView view="pageBreakPreview" topLeftCell="A19" zoomScale="80" zoomScaleNormal="100" zoomScaleSheetLayoutView="80" workbookViewId="0">
      <selection activeCell="O21" sqref="O21"/>
    </sheetView>
  </sheetViews>
  <sheetFormatPr defaultRowHeight="13.5" x14ac:dyDescent="0.15"/>
  <cols>
    <col min="1" max="1" width="3.625" style="672" customWidth="1"/>
    <col min="2" max="2" width="24.625" style="672" customWidth="1"/>
    <col min="3" max="16" width="12.625" style="672" customWidth="1"/>
    <col min="17" max="17" width="2.25" style="672" customWidth="1"/>
    <col min="18" max="16384" width="9" style="672"/>
  </cols>
  <sheetData>
    <row r="1" spans="1:18" s="668" customFormat="1" ht="21" x14ac:dyDescent="0.15">
      <c r="A1" s="1315" t="s">
        <v>935</v>
      </c>
      <c r="B1" s="1315"/>
      <c r="C1" s="1315"/>
      <c r="D1" s="1315"/>
      <c r="E1" s="1315"/>
      <c r="F1" s="1315"/>
      <c r="G1" s="1315"/>
      <c r="H1" s="1315"/>
      <c r="I1" s="1315"/>
      <c r="J1" s="1315"/>
      <c r="K1" s="1315"/>
      <c r="L1" s="1315"/>
      <c r="M1" s="1315"/>
      <c r="N1" s="1315"/>
      <c r="O1" s="1315"/>
    </row>
    <row r="2" spans="1:18" s="670" customFormat="1" ht="18.75" customHeight="1" x14ac:dyDescent="0.15">
      <c r="A2" s="1316" t="s">
        <v>1269</v>
      </c>
      <c r="B2" s="1317"/>
      <c r="C2" s="1317"/>
      <c r="D2" s="1317"/>
      <c r="E2" s="1317"/>
      <c r="F2" s="1317"/>
      <c r="G2" s="1317"/>
      <c r="H2" s="1317"/>
      <c r="I2" s="1317"/>
      <c r="J2" s="1317"/>
      <c r="K2" s="1317"/>
      <c r="L2" s="1317"/>
      <c r="M2" s="1317"/>
      <c r="N2" s="1317"/>
      <c r="O2" s="1317"/>
      <c r="P2" s="669"/>
      <c r="Q2" s="669"/>
      <c r="R2" s="669"/>
    </row>
    <row r="3" spans="1:18" s="670" customFormat="1" ht="18.75" customHeight="1" x14ac:dyDescent="0.15">
      <c r="A3" s="1316" t="s">
        <v>1270</v>
      </c>
      <c r="B3" s="1317"/>
      <c r="C3" s="1317"/>
      <c r="D3" s="1317"/>
      <c r="E3" s="1317"/>
      <c r="F3" s="1317"/>
      <c r="G3" s="1317"/>
      <c r="H3" s="1317"/>
      <c r="I3" s="1317"/>
      <c r="J3" s="1317"/>
      <c r="K3" s="1317"/>
      <c r="L3" s="1317"/>
      <c r="M3" s="1317"/>
      <c r="N3" s="1317"/>
      <c r="O3" s="1317"/>
      <c r="P3" s="669"/>
      <c r="Q3" s="669"/>
      <c r="R3" s="669"/>
    </row>
    <row r="4" spans="1:18" ht="24.75" customHeight="1" x14ac:dyDescent="0.15">
      <c r="A4" s="671" t="s">
        <v>936</v>
      </c>
      <c r="K4" s="673"/>
      <c r="L4" s="673"/>
      <c r="O4" s="674" t="s">
        <v>277</v>
      </c>
    </row>
    <row r="5" spans="1:18" s="669" customFormat="1" ht="27" x14ac:dyDescent="0.15">
      <c r="A5" s="675"/>
      <c r="B5" s="676"/>
      <c r="C5" s="675" t="s">
        <v>937</v>
      </c>
      <c r="D5" s="677" t="s">
        <v>938</v>
      </c>
      <c r="E5" s="678" t="s">
        <v>939</v>
      </c>
      <c r="F5" s="675" t="s">
        <v>940</v>
      </c>
      <c r="G5" s="675" t="s">
        <v>941</v>
      </c>
      <c r="H5" s="675" t="s">
        <v>942</v>
      </c>
      <c r="I5" s="675" t="s">
        <v>943</v>
      </c>
      <c r="J5" s="675" t="s">
        <v>944</v>
      </c>
      <c r="K5" s="675" t="s">
        <v>945</v>
      </c>
      <c r="L5" s="679" t="s">
        <v>946</v>
      </c>
      <c r="M5" s="675" t="s">
        <v>947</v>
      </c>
      <c r="N5" s="678" t="s">
        <v>948</v>
      </c>
      <c r="O5" s="1014" t="s">
        <v>290</v>
      </c>
      <c r="P5" s="680"/>
    </row>
    <row r="6" spans="1:18" ht="26.25" customHeight="1" x14ac:dyDescent="0.15">
      <c r="A6" s="681"/>
      <c r="B6" s="682" t="s">
        <v>949</v>
      </c>
      <c r="C6" s="683">
        <f>SUM(E6:O6)</f>
        <v>742506</v>
      </c>
      <c r="D6" s="684">
        <f>IF(C6=0,0,C6/C$23)</f>
        <v>0.152</v>
      </c>
      <c r="E6" s="685">
        <v>72511</v>
      </c>
      <c r="F6" s="685">
        <v>105339</v>
      </c>
      <c r="G6" s="685">
        <v>72543</v>
      </c>
      <c r="H6" s="685">
        <v>62883</v>
      </c>
      <c r="I6" s="685">
        <v>86591</v>
      </c>
      <c r="J6" s="685">
        <v>0</v>
      </c>
      <c r="K6" s="685">
        <v>274744</v>
      </c>
      <c r="L6" s="685">
        <v>67895</v>
      </c>
      <c r="M6" s="686"/>
      <c r="N6" s="686"/>
      <c r="O6" s="685">
        <v>0</v>
      </c>
      <c r="P6" s="687"/>
    </row>
    <row r="7" spans="1:18" ht="26.25" customHeight="1" x14ac:dyDescent="0.15">
      <c r="A7" s="681"/>
      <c r="B7" s="682" t="s">
        <v>950</v>
      </c>
      <c r="C7" s="683">
        <f>SUM(E7:O7)</f>
        <v>36823</v>
      </c>
      <c r="D7" s="684">
        <f t="shared" ref="D7:D21" si="0">IF(C7=0,0,C7/C$23)</f>
        <v>8.0000000000000002E-3</v>
      </c>
      <c r="E7" s="688">
        <v>3121</v>
      </c>
      <c r="F7" s="688">
        <v>6450</v>
      </c>
      <c r="G7" s="688">
        <v>4487</v>
      </c>
      <c r="H7" s="688">
        <v>2781</v>
      </c>
      <c r="I7" s="688">
        <v>4884</v>
      </c>
      <c r="J7" s="688">
        <v>0</v>
      </c>
      <c r="K7" s="688">
        <v>10975</v>
      </c>
      <c r="L7" s="688">
        <v>4125</v>
      </c>
      <c r="M7" s="689"/>
      <c r="N7" s="689"/>
      <c r="O7" s="688">
        <v>0</v>
      </c>
      <c r="P7" s="687"/>
    </row>
    <row r="8" spans="1:18" ht="26.25" customHeight="1" thickBot="1" x14ac:dyDescent="0.2">
      <c r="A8" s="690" t="s">
        <v>951</v>
      </c>
      <c r="B8" s="691" t="s">
        <v>952</v>
      </c>
      <c r="C8" s="683">
        <f>SUM(E8:O8)</f>
        <v>51929</v>
      </c>
      <c r="D8" s="700">
        <f t="shared" si="0"/>
        <v>1.0999999999999999E-2</v>
      </c>
      <c r="E8" s="688">
        <v>5352</v>
      </c>
      <c r="F8" s="688">
        <v>6811</v>
      </c>
      <c r="G8" s="688">
        <v>5472</v>
      </c>
      <c r="H8" s="688">
        <v>4845</v>
      </c>
      <c r="I8" s="688">
        <v>5456</v>
      </c>
      <c r="J8" s="688">
        <v>0</v>
      </c>
      <c r="K8" s="688">
        <v>19583</v>
      </c>
      <c r="L8" s="688">
        <v>4410</v>
      </c>
      <c r="M8" s="689"/>
      <c r="N8" s="689"/>
      <c r="O8" s="688">
        <v>0</v>
      </c>
      <c r="P8" s="687"/>
    </row>
    <row r="9" spans="1:18" ht="26.25" customHeight="1" thickTop="1" x14ac:dyDescent="0.15">
      <c r="A9" s="693"/>
      <c r="B9" s="694" t="s">
        <v>953</v>
      </c>
      <c r="C9" s="695">
        <f t="shared" ref="C9:K9" si="1">SUM(C6:C8)</f>
        <v>831258</v>
      </c>
      <c r="D9" s="703">
        <f>SUM(D6:D8)</f>
        <v>0.17100000000000001</v>
      </c>
      <c r="E9" s="695">
        <f t="shared" si="1"/>
        <v>80984</v>
      </c>
      <c r="F9" s="695">
        <f t="shared" si="1"/>
        <v>118600</v>
      </c>
      <c r="G9" s="695">
        <f t="shared" si="1"/>
        <v>82502</v>
      </c>
      <c r="H9" s="695">
        <f t="shared" si="1"/>
        <v>70509</v>
      </c>
      <c r="I9" s="695">
        <f t="shared" si="1"/>
        <v>96931</v>
      </c>
      <c r="J9" s="695">
        <f t="shared" si="1"/>
        <v>0</v>
      </c>
      <c r="K9" s="695">
        <f t="shared" si="1"/>
        <v>305302</v>
      </c>
      <c r="L9" s="695">
        <f>SUM(L6:L8)</f>
        <v>76430</v>
      </c>
      <c r="M9" s="697"/>
      <c r="N9" s="697"/>
      <c r="O9" s="695">
        <f>SUM(O6:O8)</f>
        <v>0</v>
      </c>
      <c r="P9" s="687"/>
    </row>
    <row r="10" spans="1:18" ht="26.25" customHeight="1" x14ac:dyDescent="0.15">
      <c r="A10" s="698"/>
      <c r="B10" s="683" t="s">
        <v>954</v>
      </c>
      <c r="C10" s="683">
        <f>SUM(E10:O10)</f>
        <v>673768</v>
      </c>
      <c r="D10" s="684">
        <f t="shared" si="0"/>
        <v>0.13800000000000001</v>
      </c>
      <c r="E10" s="685">
        <v>136909</v>
      </c>
      <c r="F10" s="685">
        <v>227279</v>
      </c>
      <c r="G10" s="685">
        <v>36493</v>
      </c>
      <c r="H10" s="685">
        <v>52749</v>
      </c>
      <c r="I10" s="685">
        <v>67394</v>
      </c>
      <c r="J10" s="685">
        <v>0</v>
      </c>
      <c r="K10" s="685">
        <v>150839</v>
      </c>
      <c r="L10" s="685">
        <v>2105</v>
      </c>
      <c r="M10" s="686"/>
      <c r="N10" s="686"/>
      <c r="O10" s="685">
        <v>0</v>
      </c>
      <c r="P10" s="687"/>
    </row>
    <row r="11" spans="1:18" ht="26.25" customHeight="1" x14ac:dyDescent="0.15">
      <c r="A11" s="1318" t="s">
        <v>955</v>
      </c>
      <c r="B11" s="683" t="s">
        <v>956</v>
      </c>
      <c r="C11" s="683">
        <f>SUM(E11:O11)</f>
        <v>73216</v>
      </c>
      <c r="D11" s="684">
        <f t="shared" si="0"/>
        <v>1.4999999999999999E-2</v>
      </c>
      <c r="E11" s="685">
        <v>20096</v>
      </c>
      <c r="F11" s="685">
        <v>17833</v>
      </c>
      <c r="G11" s="685">
        <v>756</v>
      </c>
      <c r="H11" s="685">
        <v>10553</v>
      </c>
      <c r="I11" s="685">
        <v>17679</v>
      </c>
      <c r="J11" s="685">
        <v>0</v>
      </c>
      <c r="K11" s="685">
        <v>6299</v>
      </c>
      <c r="L11" s="685">
        <v>0</v>
      </c>
      <c r="M11" s="686"/>
      <c r="N11" s="686"/>
      <c r="O11" s="686"/>
      <c r="P11" s="687"/>
    </row>
    <row r="12" spans="1:18" ht="26.25" customHeight="1" thickBot="1" x14ac:dyDescent="0.2">
      <c r="A12" s="1319"/>
      <c r="B12" s="699" t="s">
        <v>957</v>
      </c>
      <c r="C12" s="699">
        <f>SUM(E12:O12)</f>
        <v>997899</v>
      </c>
      <c r="D12" s="700">
        <f t="shared" si="0"/>
        <v>0.20399999999999999</v>
      </c>
      <c r="E12" s="701">
        <v>323383</v>
      </c>
      <c r="F12" s="701">
        <v>151032</v>
      </c>
      <c r="G12" s="701">
        <v>28752</v>
      </c>
      <c r="H12" s="701">
        <v>125704</v>
      </c>
      <c r="I12" s="701">
        <v>265586</v>
      </c>
      <c r="J12" s="701">
        <v>0</v>
      </c>
      <c r="K12" s="701">
        <v>103442</v>
      </c>
      <c r="L12" s="701">
        <v>0</v>
      </c>
      <c r="M12" s="702"/>
      <c r="N12" s="702"/>
      <c r="O12" s="702"/>
      <c r="P12" s="687"/>
    </row>
    <row r="13" spans="1:18" ht="26.25" customHeight="1" thickTop="1" x14ac:dyDescent="0.15">
      <c r="A13" s="693"/>
      <c r="B13" s="694" t="s">
        <v>953</v>
      </c>
      <c r="C13" s="693">
        <f t="shared" ref="C13:M13" si="2">SUM(C10:C12)</f>
        <v>1744883</v>
      </c>
      <c r="D13" s="703">
        <f>SUM(D10:D12)</f>
        <v>0.35699999999999998</v>
      </c>
      <c r="E13" s="693">
        <f t="shared" si="2"/>
        <v>480388</v>
      </c>
      <c r="F13" s="693">
        <f t="shared" si="2"/>
        <v>396144</v>
      </c>
      <c r="G13" s="693">
        <f t="shared" si="2"/>
        <v>66001</v>
      </c>
      <c r="H13" s="693">
        <f t="shared" si="2"/>
        <v>189006</v>
      </c>
      <c r="I13" s="693">
        <f t="shared" si="2"/>
        <v>350659</v>
      </c>
      <c r="J13" s="693">
        <f t="shared" si="2"/>
        <v>0</v>
      </c>
      <c r="K13" s="693">
        <f t="shared" si="2"/>
        <v>260580</v>
      </c>
      <c r="L13" s="693">
        <f>SUM(L10:L12)</f>
        <v>2105</v>
      </c>
      <c r="M13" s="693">
        <f t="shared" si="2"/>
        <v>0</v>
      </c>
      <c r="N13" s="704"/>
      <c r="O13" s="693">
        <f>SUM(O10:O12)</f>
        <v>0</v>
      </c>
      <c r="P13" s="687"/>
    </row>
    <row r="14" spans="1:18" ht="26.25" customHeight="1" x14ac:dyDescent="0.15">
      <c r="A14" s="698"/>
      <c r="B14" s="705" t="s">
        <v>958</v>
      </c>
      <c r="C14" s="683">
        <f>SUM(E14:O14)</f>
        <v>484838</v>
      </c>
      <c r="D14" s="684">
        <f t="shared" si="0"/>
        <v>9.9000000000000005E-2</v>
      </c>
      <c r="E14" s="686"/>
      <c r="F14" s="685">
        <v>10954</v>
      </c>
      <c r="G14" s="685">
        <v>473822</v>
      </c>
      <c r="H14" s="685">
        <v>62</v>
      </c>
      <c r="I14" s="686"/>
      <c r="J14" s="686"/>
      <c r="K14" s="686"/>
      <c r="L14" s="686"/>
      <c r="M14" s="686"/>
      <c r="N14" s="686"/>
      <c r="O14" s="686"/>
      <c r="P14" s="687"/>
    </row>
    <row r="15" spans="1:18" ht="26.25" customHeight="1" x14ac:dyDescent="0.15">
      <c r="A15" s="690"/>
      <c r="B15" s="705" t="s">
        <v>959</v>
      </c>
      <c r="C15" s="683">
        <f>SUM(E15:O15)</f>
        <v>1170328</v>
      </c>
      <c r="D15" s="684">
        <f t="shared" si="0"/>
        <v>0.23899999999999999</v>
      </c>
      <c r="E15" s="685">
        <v>1429</v>
      </c>
      <c r="F15" s="685">
        <v>35224</v>
      </c>
      <c r="G15" s="685">
        <v>24224</v>
      </c>
      <c r="H15" s="685">
        <v>184675</v>
      </c>
      <c r="I15" s="685">
        <v>92978</v>
      </c>
      <c r="J15" s="685">
        <v>226517</v>
      </c>
      <c r="K15" s="685">
        <v>42885</v>
      </c>
      <c r="L15" s="685">
        <v>842</v>
      </c>
      <c r="M15" s="686"/>
      <c r="N15" s="686"/>
      <c r="O15" s="685">
        <v>561554</v>
      </c>
      <c r="P15" s="687"/>
    </row>
    <row r="16" spans="1:18" ht="26.25" customHeight="1" x14ac:dyDescent="0.15">
      <c r="A16" s="690" t="s">
        <v>960</v>
      </c>
      <c r="B16" s="870" t="s">
        <v>1083</v>
      </c>
      <c r="C16" s="683">
        <f>SUM(E16:O16)</f>
        <v>594514</v>
      </c>
      <c r="D16" s="684">
        <f t="shared" si="0"/>
        <v>0.121</v>
      </c>
      <c r="E16" s="685">
        <v>80364</v>
      </c>
      <c r="F16" s="685">
        <v>0</v>
      </c>
      <c r="G16" s="685">
        <v>312464</v>
      </c>
      <c r="H16" s="685">
        <v>194257</v>
      </c>
      <c r="I16" s="685">
        <v>7429</v>
      </c>
      <c r="J16" s="685">
        <v>0</v>
      </c>
      <c r="K16" s="685">
        <v>0</v>
      </c>
      <c r="L16" s="685">
        <v>0</v>
      </c>
      <c r="M16" s="686"/>
      <c r="N16" s="686"/>
      <c r="O16" s="685">
        <v>0</v>
      </c>
      <c r="P16" s="687"/>
    </row>
    <row r="17" spans="1:16" ht="27" customHeight="1" thickBot="1" x14ac:dyDescent="0.2">
      <c r="A17" s="698"/>
      <c r="B17" s="706" t="s">
        <v>961</v>
      </c>
      <c r="C17" s="683">
        <f>SUM(E17:O17)</f>
        <v>0</v>
      </c>
      <c r="D17" s="692">
        <f t="shared" si="0"/>
        <v>0</v>
      </c>
      <c r="E17" s="685">
        <v>0</v>
      </c>
      <c r="F17" s="685">
        <v>0</v>
      </c>
      <c r="G17" s="685">
        <v>0</v>
      </c>
      <c r="H17" s="685">
        <v>0</v>
      </c>
      <c r="I17" s="685">
        <v>0</v>
      </c>
      <c r="J17" s="685">
        <v>0</v>
      </c>
      <c r="K17" s="685">
        <v>0</v>
      </c>
      <c r="L17" s="685">
        <v>0</v>
      </c>
      <c r="M17" s="702"/>
      <c r="N17" s="686"/>
      <c r="O17" s="685">
        <v>0</v>
      </c>
      <c r="P17" s="687"/>
    </row>
    <row r="18" spans="1:16" ht="26.85" customHeight="1" thickTop="1" x14ac:dyDescent="0.15">
      <c r="A18" s="693"/>
      <c r="B18" s="694" t="s">
        <v>953</v>
      </c>
      <c r="C18" s="695">
        <f t="shared" ref="C18:K18" si="3">SUM(C14:C17)</f>
        <v>2249680</v>
      </c>
      <c r="D18" s="696">
        <f>SUM(D14:D17)</f>
        <v>0.45900000000000002</v>
      </c>
      <c r="E18" s="695">
        <f t="shared" si="3"/>
        <v>81793</v>
      </c>
      <c r="F18" s="695">
        <f t="shared" si="3"/>
        <v>46178</v>
      </c>
      <c r="G18" s="695">
        <f t="shared" si="3"/>
        <v>810510</v>
      </c>
      <c r="H18" s="695">
        <f t="shared" si="3"/>
        <v>378994</v>
      </c>
      <c r="I18" s="695">
        <f t="shared" si="3"/>
        <v>100407</v>
      </c>
      <c r="J18" s="695">
        <f t="shared" si="3"/>
        <v>226517</v>
      </c>
      <c r="K18" s="695">
        <f t="shared" si="3"/>
        <v>42885</v>
      </c>
      <c r="L18" s="695">
        <f>SUM(L14:L17)</f>
        <v>842</v>
      </c>
      <c r="M18" s="697"/>
      <c r="N18" s="697"/>
      <c r="O18" s="695">
        <f>SUM(O14:O17)</f>
        <v>561554</v>
      </c>
      <c r="P18" s="687"/>
    </row>
    <row r="19" spans="1:16" ht="26.85" customHeight="1" x14ac:dyDescent="0.15">
      <c r="A19" s="1320" t="s">
        <v>962</v>
      </c>
      <c r="B19" s="683" t="s">
        <v>963</v>
      </c>
      <c r="C19" s="683">
        <f>M19</f>
        <v>68698</v>
      </c>
      <c r="D19" s="684">
        <f t="shared" si="0"/>
        <v>1.4E-2</v>
      </c>
      <c r="E19" s="686"/>
      <c r="F19" s="686"/>
      <c r="G19" s="686"/>
      <c r="H19" s="686"/>
      <c r="I19" s="686"/>
      <c r="J19" s="686"/>
      <c r="K19" s="686"/>
      <c r="L19" s="686"/>
      <c r="M19" s="685">
        <v>68698</v>
      </c>
      <c r="N19" s="686"/>
      <c r="O19" s="686"/>
      <c r="P19" s="687"/>
    </row>
    <row r="20" spans="1:16" ht="26.85" customHeight="1" x14ac:dyDescent="0.15">
      <c r="A20" s="1318"/>
      <c r="B20" s="707" t="s">
        <v>964</v>
      </c>
      <c r="C20" s="707">
        <f>N20</f>
        <v>915</v>
      </c>
      <c r="D20" s="684">
        <f t="shared" si="0"/>
        <v>0</v>
      </c>
      <c r="E20" s="689"/>
      <c r="F20" s="689"/>
      <c r="G20" s="689"/>
      <c r="H20" s="689"/>
      <c r="I20" s="689"/>
      <c r="J20" s="689"/>
      <c r="K20" s="689"/>
      <c r="L20" s="689"/>
      <c r="M20" s="689"/>
      <c r="N20" s="688">
        <v>915</v>
      </c>
      <c r="O20" s="689"/>
      <c r="P20" s="687"/>
    </row>
    <row r="21" spans="1:16" ht="26.85" customHeight="1" thickBot="1" x14ac:dyDescent="0.2">
      <c r="A21" s="1318"/>
      <c r="B21" s="699" t="s">
        <v>965</v>
      </c>
      <c r="C21" s="699">
        <f>SUM(E21:O21)</f>
        <v>0</v>
      </c>
      <c r="D21" s="692">
        <f t="shared" si="0"/>
        <v>0</v>
      </c>
      <c r="E21" s="701"/>
      <c r="F21" s="701"/>
      <c r="G21" s="701"/>
      <c r="H21" s="701"/>
      <c r="I21" s="701"/>
      <c r="J21" s="701"/>
      <c r="K21" s="701"/>
      <c r="L21" s="701"/>
      <c r="M21" s="702"/>
      <c r="N21" s="702"/>
      <c r="O21" s="701"/>
      <c r="P21" s="687"/>
    </row>
    <row r="22" spans="1:16" ht="26.85" customHeight="1" thickTop="1" x14ac:dyDescent="0.15">
      <c r="A22" s="693"/>
      <c r="B22" s="708" t="s">
        <v>953</v>
      </c>
      <c r="C22" s="693">
        <f t="shared" ref="C22:N22" si="4">SUM(C19:C21)</f>
        <v>69613</v>
      </c>
      <c r="D22" s="696">
        <f>SUM(D19:D21)</f>
        <v>1.4E-2</v>
      </c>
      <c r="E22" s="693">
        <f t="shared" si="4"/>
        <v>0</v>
      </c>
      <c r="F22" s="693">
        <f t="shared" si="4"/>
        <v>0</v>
      </c>
      <c r="G22" s="693">
        <f t="shared" si="4"/>
        <v>0</v>
      </c>
      <c r="H22" s="693">
        <f t="shared" si="4"/>
        <v>0</v>
      </c>
      <c r="I22" s="693">
        <f t="shared" si="4"/>
        <v>0</v>
      </c>
      <c r="J22" s="693">
        <f t="shared" si="4"/>
        <v>0</v>
      </c>
      <c r="K22" s="693">
        <f t="shared" si="4"/>
        <v>0</v>
      </c>
      <c r="L22" s="693">
        <f>SUM(L19:L21)</f>
        <v>0</v>
      </c>
      <c r="M22" s="693">
        <f t="shared" si="4"/>
        <v>68698</v>
      </c>
      <c r="N22" s="693">
        <f t="shared" si="4"/>
        <v>915</v>
      </c>
      <c r="O22" s="693">
        <f>SUM(O19:O21)</f>
        <v>0</v>
      </c>
      <c r="P22" s="687"/>
    </row>
    <row r="23" spans="1:16" ht="26.85" customHeight="1" x14ac:dyDescent="0.15">
      <c r="A23" s="1321" t="s">
        <v>966</v>
      </c>
      <c r="B23" s="1322"/>
      <c r="C23" s="683">
        <f>C9+C13+C18+C22</f>
        <v>4895434</v>
      </c>
      <c r="D23" s="689"/>
      <c r="E23" s="683">
        <f t="shared" ref="E23:O23" si="5">E9+E13+E18+E22</f>
        <v>643165</v>
      </c>
      <c r="F23" s="683">
        <f t="shared" si="5"/>
        <v>560922</v>
      </c>
      <c r="G23" s="683">
        <f t="shared" si="5"/>
        <v>959013</v>
      </c>
      <c r="H23" s="683">
        <f t="shared" si="5"/>
        <v>638509</v>
      </c>
      <c r="I23" s="683">
        <f t="shared" si="5"/>
        <v>547997</v>
      </c>
      <c r="J23" s="683">
        <f t="shared" si="5"/>
        <v>226517</v>
      </c>
      <c r="K23" s="683">
        <f t="shared" si="5"/>
        <v>608767</v>
      </c>
      <c r="L23" s="683">
        <f>L9+L13+L18+L22</f>
        <v>79377</v>
      </c>
      <c r="M23" s="683">
        <f t="shared" si="5"/>
        <v>68698</v>
      </c>
      <c r="N23" s="683">
        <f t="shared" si="5"/>
        <v>915</v>
      </c>
      <c r="O23" s="683">
        <f t="shared" si="5"/>
        <v>561554</v>
      </c>
      <c r="P23" s="687"/>
    </row>
    <row r="24" spans="1:16" ht="26.85" customHeight="1" x14ac:dyDescent="0.15">
      <c r="A24" s="709"/>
      <c r="B24" s="710" t="s">
        <v>967</v>
      </c>
      <c r="C24" s="686"/>
      <c r="D24" s="686"/>
      <c r="E24" s="684">
        <f t="shared" ref="E24:O24" si="6">IF($C23=0,0,E23/$C23)</f>
        <v>0.13100000000000001</v>
      </c>
      <c r="F24" s="684">
        <f t="shared" si="6"/>
        <v>0.115</v>
      </c>
      <c r="G24" s="684">
        <f t="shared" si="6"/>
        <v>0.19600000000000001</v>
      </c>
      <c r="H24" s="684">
        <f t="shared" si="6"/>
        <v>0.13</v>
      </c>
      <c r="I24" s="684">
        <f t="shared" si="6"/>
        <v>0.112</v>
      </c>
      <c r="J24" s="684">
        <f t="shared" si="6"/>
        <v>4.5999999999999999E-2</v>
      </c>
      <c r="K24" s="684">
        <f t="shared" si="6"/>
        <v>0.124</v>
      </c>
      <c r="L24" s="684">
        <f>IF($C23=0,0,L23/$C23)</f>
        <v>1.6E-2</v>
      </c>
      <c r="M24" s="684">
        <f t="shared" si="6"/>
        <v>1.4E-2</v>
      </c>
      <c r="N24" s="684">
        <f t="shared" si="6"/>
        <v>0</v>
      </c>
      <c r="O24" s="684">
        <f t="shared" si="6"/>
        <v>0.115</v>
      </c>
      <c r="P24" s="711"/>
    </row>
    <row r="25" spans="1:16" x14ac:dyDescent="0.15">
      <c r="D25" s="712"/>
    </row>
    <row r="26" spans="1:16" ht="27" x14ac:dyDescent="0.15">
      <c r="A26" s="671" t="s">
        <v>968</v>
      </c>
      <c r="K26" s="673"/>
      <c r="L26" s="673"/>
      <c r="P26" s="678" t="s">
        <v>969</v>
      </c>
    </row>
    <row r="27" spans="1:16" ht="26.85" customHeight="1" x14ac:dyDescent="0.15">
      <c r="A27" s="713" t="s">
        <v>951</v>
      </c>
      <c r="B27" s="714" t="s">
        <v>970</v>
      </c>
      <c r="C27" s="683">
        <f>SUM(E27:P27)</f>
        <v>57364</v>
      </c>
      <c r="D27" s="686"/>
      <c r="E27" s="685">
        <v>2726</v>
      </c>
      <c r="F27" s="685">
        <v>1524</v>
      </c>
      <c r="G27" s="685">
        <v>18394</v>
      </c>
      <c r="H27" s="685">
        <v>3086</v>
      </c>
      <c r="I27" s="685">
        <v>944</v>
      </c>
      <c r="J27" s="685">
        <v>0</v>
      </c>
      <c r="K27" s="685">
        <v>4866</v>
      </c>
      <c r="L27" s="685">
        <v>0</v>
      </c>
      <c r="M27" s="685">
        <v>0</v>
      </c>
      <c r="N27" s="686"/>
      <c r="O27" s="685">
        <v>0</v>
      </c>
      <c r="P27" s="685">
        <f>18130+7694</f>
        <v>25824</v>
      </c>
    </row>
    <row r="28" spans="1:16" ht="26.85" customHeight="1" thickBot="1" x14ac:dyDescent="0.2">
      <c r="A28" s="715" t="s">
        <v>955</v>
      </c>
      <c r="B28" s="716" t="s">
        <v>971</v>
      </c>
      <c r="C28" s="699">
        <f>SUM(E28:P28)</f>
        <v>52135</v>
      </c>
      <c r="D28" s="702"/>
      <c r="E28" s="701">
        <v>30</v>
      </c>
      <c r="F28" s="701">
        <v>1000</v>
      </c>
      <c r="G28" s="701">
        <v>0</v>
      </c>
      <c r="H28" s="701">
        <v>0</v>
      </c>
      <c r="I28" s="701">
        <v>12172</v>
      </c>
      <c r="J28" s="701">
        <v>0</v>
      </c>
      <c r="K28" s="701">
        <v>37393</v>
      </c>
      <c r="L28" s="701">
        <v>0</v>
      </c>
      <c r="M28" s="701">
        <v>0</v>
      </c>
      <c r="N28" s="702"/>
      <c r="O28" s="701">
        <v>0</v>
      </c>
      <c r="P28" s="701">
        <v>1540</v>
      </c>
    </row>
    <row r="29" spans="1:16" ht="26.85" customHeight="1" thickTop="1" x14ac:dyDescent="0.15">
      <c r="A29" s="1311" t="s">
        <v>972</v>
      </c>
      <c r="B29" s="1312"/>
      <c r="C29" s="693">
        <f>SUM(E29:P29)</f>
        <v>109499</v>
      </c>
      <c r="D29" s="704"/>
      <c r="E29" s="693">
        <f t="shared" ref="E29:M29" si="7">E27+E28</f>
        <v>2756</v>
      </c>
      <c r="F29" s="693">
        <f t="shared" si="7"/>
        <v>2524</v>
      </c>
      <c r="G29" s="693">
        <f t="shared" si="7"/>
        <v>18394</v>
      </c>
      <c r="H29" s="693">
        <f t="shared" si="7"/>
        <v>3086</v>
      </c>
      <c r="I29" s="693">
        <f t="shared" si="7"/>
        <v>13116</v>
      </c>
      <c r="J29" s="693">
        <f t="shared" si="7"/>
        <v>0</v>
      </c>
      <c r="K29" s="693">
        <f t="shared" si="7"/>
        <v>42259</v>
      </c>
      <c r="L29" s="693">
        <f>L27+L28</f>
        <v>0</v>
      </c>
      <c r="M29" s="693">
        <f t="shared" si="7"/>
        <v>0</v>
      </c>
      <c r="N29" s="704"/>
      <c r="O29" s="693">
        <f>O27+O28</f>
        <v>0</v>
      </c>
      <c r="P29" s="693">
        <f>P27+P28</f>
        <v>27364</v>
      </c>
    </row>
    <row r="30" spans="1:16" ht="26.85" customHeight="1" x14ac:dyDescent="0.15">
      <c r="A30" s="717" t="s">
        <v>973</v>
      </c>
      <c r="B30" s="718"/>
      <c r="C30" s="684">
        <f>IF(C29=0,0,C29/C23)</f>
        <v>2.1999999999999999E-2</v>
      </c>
      <c r="D30" s="686"/>
      <c r="E30" s="684">
        <f t="shared" ref="E30:M30" si="8">IF(E23=0,0,E29/E23)</f>
        <v>4.0000000000000001E-3</v>
      </c>
      <c r="F30" s="684">
        <f t="shared" si="8"/>
        <v>4.0000000000000001E-3</v>
      </c>
      <c r="G30" s="684">
        <f t="shared" si="8"/>
        <v>1.9E-2</v>
      </c>
      <c r="H30" s="684">
        <f t="shared" si="8"/>
        <v>5.0000000000000001E-3</v>
      </c>
      <c r="I30" s="684">
        <f t="shared" si="8"/>
        <v>2.4E-2</v>
      </c>
      <c r="J30" s="684">
        <f t="shared" si="8"/>
        <v>0</v>
      </c>
      <c r="K30" s="684">
        <f t="shared" si="8"/>
        <v>6.9000000000000006E-2</v>
      </c>
      <c r="L30" s="684">
        <f>IF(L23=0,0,L29/L23)</f>
        <v>0</v>
      </c>
      <c r="M30" s="684">
        <f t="shared" si="8"/>
        <v>0</v>
      </c>
      <c r="N30" s="686"/>
      <c r="O30" s="684">
        <f>IF(O23=0,0,O29/O23)</f>
        <v>0</v>
      </c>
      <c r="P30" s="686"/>
    </row>
    <row r="31" spans="1:16" x14ac:dyDescent="0.15">
      <c r="D31" s="712"/>
    </row>
    <row r="32" spans="1:16" ht="26.85" customHeight="1" x14ac:dyDescent="0.15">
      <c r="A32" s="1313" t="s">
        <v>974</v>
      </c>
      <c r="B32" s="1314"/>
      <c r="C32" s="683">
        <f>SUM(E32:P32)</f>
        <v>4785935</v>
      </c>
      <c r="D32" s="686"/>
      <c r="E32" s="683">
        <f t="shared" ref="E32:M32" si="9">E23-E29</f>
        <v>640409</v>
      </c>
      <c r="F32" s="683">
        <f t="shared" si="9"/>
        <v>558398</v>
      </c>
      <c r="G32" s="683">
        <f t="shared" si="9"/>
        <v>940619</v>
      </c>
      <c r="H32" s="683">
        <f t="shared" si="9"/>
        <v>635423</v>
      </c>
      <c r="I32" s="683">
        <f t="shared" si="9"/>
        <v>534881</v>
      </c>
      <c r="J32" s="683">
        <f t="shared" si="9"/>
        <v>226517</v>
      </c>
      <c r="K32" s="683">
        <f t="shared" si="9"/>
        <v>566508</v>
      </c>
      <c r="L32" s="683">
        <f>L23-L29</f>
        <v>79377</v>
      </c>
      <c r="M32" s="683">
        <f t="shared" si="9"/>
        <v>68698</v>
      </c>
      <c r="N32" s="683">
        <f>N23</f>
        <v>915</v>
      </c>
      <c r="O32" s="683">
        <f>O23-O29</f>
        <v>561554</v>
      </c>
      <c r="P32" s="683">
        <f>-P29</f>
        <v>-27364</v>
      </c>
    </row>
  </sheetData>
  <customSheetViews>
    <customSheetView guid="{60A46C55-9E99-4DDE-A95C-DCDE3DA46AD9}" scale="80" showPageBreaks="1" fitToPage="1" view="pageBreakPreview">
      <selection activeCell="D23" sqref="D23"/>
      <pageMargins left="0.70866141732283472" right="0.70866141732283472" top="0.74803149606299213" bottom="0.74803149606299213" header="0.31496062992125984" footer="0.31496062992125984"/>
      <pageSetup paperSize="9" scale="65" orientation="landscape" horizontalDpi="300" verticalDpi="300" r:id="rId1"/>
    </customSheetView>
  </customSheetViews>
  <mergeCells count="8">
    <mergeCell ref="A29:B29"/>
    <mergeCell ref="A32:B32"/>
    <mergeCell ref="A1:O1"/>
    <mergeCell ref="A2:O2"/>
    <mergeCell ref="A3:O3"/>
    <mergeCell ref="A11:A12"/>
    <mergeCell ref="A19:A21"/>
    <mergeCell ref="A23:B23"/>
  </mergeCells>
  <phoneticPr fontId="2"/>
  <pageMargins left="0.70866141732283472" right="0.70866141732283472" top="0.74803149606299213" bottom="0.74803149606299213" header="0.31496062992125984" footer="0.31496062992125984"/>
  <pageSetup paperSize="9" scale="65" orientation="landscape" horizontalDpi="300" verticalDpi="300" r:id="rId2"/>
  <ignoredErrors>
    <ignoredError sqref="N32" 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45"/>
  <sheetViews>
    <sheetView view="pageBreakPreview" zoomScale="60" zoomScaleNormal="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371" customWidth="1"/>
    <col min="21" max="21" width="3.125" style="371" customWidth="1"/>
    <col min="22" max="23" width="2" style="371" customWidth="1"/>
    <col min="24" max="24" width="7.5" style="371" customWidth="1"/>
    <col min="25" max="25" width="3.125" style="371" customWidth="1"/>
    <col min="26" max="29" width="10.625" style="371" customWidth="1"/>
    <col min="30" max="30" width="3" style="371" customWidth="1"/>
    <col min="31" max="31" width="3.125" style="371" customWidth="1"/>
    <col min="32" max="32" width="2" style="371" customWidth="1"/>
    <col min="33" max="33" width="6.75" style="371" customWidth="1"/>
    <col min="34" max="34" width="7.75" style="371" customWidth="1"/>
    <col min="35" max="35" width="11.75" style="371" customWidth="1"/>
    <col min="36" max="38" width="11.625" style="371" customWidth="1"/>
    <col min="39" max="39" width="2.875" style="371" bestFit="1" customWidth="1"/>
    <col min="40" max="40" width="2" style="371" customWidth="1"/>
    <col min="41" max="41" width="3.75" style="371" customWidth="1"/>
    <col min="42" max="42" width="7.75" style="371" customWidth="1"/>
    <col min="43" max="44" width="11.625" style="371" customWidth="1"/>
    <col min="45" max="16384" width="9" style="371"/>
  </cols>
  <sheetData>
    <row r="1" spans="1:44" ht="9" customHeight="1" x14ac:dyDescent="0.15">
      <c r="A1" s="1174"/>
      <c r="B1" s="1174"/>
      <c r="C1" s="1174"/>
      <c r="D1" s="1174"/>
      <c r="E1" s="1174"/>
      <c r="F1" s="1174"/>
      <c r="G1" s="1174"/>
      <c r="H1" s="1174"/>
      <c r="I1" s="1174"/>
    </row>
    <row r="2" spans="1:44" ht="14.45" customHeight="1" x14ac:dyDescent="0.15">
      <c r="A2" s="1174"/>
      <c r="B2" s="1174"/>
      <c r="C2" s="1174"/>
      <c r="D2" s="1174"/>
      <c r="E2" s="1174"/>
      <c r="F2" s="1174"/>
      <c r="G2" s="1174"/>
      <c r="H2" s="1174"/>
      <c r="I2" s="1174"/>
      <c r="J2" s="159"/>
      <c r="K2" s="554" t="s">
        <v>727</v>
      </c>
      <c r="R2" s="159" t="s">
        <v>732</v>
      </c>
      <c r="AA2" s="160"/>
      <c r="AC2" s="160" t="s">
        <v>1</v>
      </c>
    </row>
    <row r="3" spans="1:44" ht="3" customHeight="1" thickBot="1" x14ac:dyDescent="0.2">
      <c r="A3" s="1174"/>
      <c r="B3" s="1174"/>
      <c r="C3" s="1174"/>
      <c r="D3" s="1174"/>
      <c r="E3" s="1174"/>
      <c r="F3" s="1174"/>
      <c r="G3" s="1174"/>
      <c r="H3" s="1174"/>
      <c r="I3" s="1174"/>
      <c r="AB3" s="160"/>
      <c r="AC3" s="160"/>
    </row>
    <row r="4" spans="1:44"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44"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44"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44"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44" ht="14.45" customHeight="1" x14ac:dyDescent="0.15">
      <c r="A8" s="1213">
        <v>2033440</v>
      </c>
      <c r="B8" s="1241">
        <v>2000000</v>
      </c>
      <c r="C8" s="1241">
        <v>2000000</v>
      </c>
      <c r="D8" s="1214">
        <v>0</v>
      </c>
      <c r="E8" s="1214">
        <v>160760</v>
      </c>
      <c r="F8" s="1214">
        <v>636841</v>
      </c>
      <c r="G8" s="1214">
        <v>0</v>
      </c>
      <c r="H8" s="1242">
        <v>1000000</v>
      </c>
      <c r="I8" s="1216"/>
      <c r="K8" s="183"/>
      <c r="L8" s="184" t="s">
        <v>8</v>
      </c>
      <c r="M8" s="185"/>
      <c r="N8" s="185"/>
      <c r="O8" s="186" t="s">
        <v>9</v>
      </c>
      <c r="P8" s="187">
        <f>'Ｈ１４（2002）'!A9</f>
        <v>0</v>
      </c>
      <c r="Q8" s="253">
        <f>'Ｈ１４（2002）'!C9</f>
        <v>0</v>
      </c>
      <c r="R8" s="253">
        <f>'Ｈ１４（2002）'!E9</f>
        <v>0</v>
      </c>
      <c r="S8" s="255">
        <f>'Ｈ１４（2002）'!F9</f>
        <v>0</v>
      </c>
      <c r="T8" s="256">
        <f>'Ｈ１４（2002）'!H9</f>
        <v>0</v>
      </c>
      <c r="U8" s="190"/>
      <c r="V8" s="195" t="s">
        <v>145</v>
      </c>
      <c r="W8" s="217"/>
      <c r="X8" s="217"/>
      <c r="Y8" s="293" t="s">
        <v>10</v>
      </c>
      <c r="Z8" s="226">
        <f>'Ｈ１４（2002）'!A170</f>
        <v>0</v>
      </c>
      <c r="AA8" s="227">
        <f>'Ｈ１４（2002）'!B170</f>
        <v>0</v>
      </c>
      <c r="AB8" s="228">
        <f>'Ｈ１４（2002）'!C170</f>
        <v>0</v>
      </c>
      <c r="AC8" s="555">
        <f>'Ｈ１４（2002）'!E170</f>
        <v>0</v>
      </c>
      <c r="AD8" s="160"/>
      <c r="AE8" s="160"/>
      <c r="AF8" s="160"/>
      <c r="AG8" s="160"/>
      <c r="AH8" s="160"/>
      <c r="AL8" s="477"/>
      <c r="AM8" s="477"/>
      <c r="AN8" s="477"/>
      <c r="AO8" s="477"/>
      <c r="AP8" s="477"/>
      <c r="AQ8" s="477"/>
      <c r="AR8" s="477"/>
    </row>
    <row r="9" spans="1:44"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'Ｈ１４（2002）'!A10</f>
        <v>0</v>
      </c>
      <c r="Q9" s="200">
        <f>'Ｈ１４（2002）'!C10</f>
        <v>0</v>
      </c>
      <c r="R9" s="200">
        <f>'Ｈ１４（2002）'!E10</f>
        <v>0</v>
      </c>
      <c r="S9" s="262">
        <f>'Ｈ１４（2002）'!F10</f>
        <v>0</v>
      </c>
      <c r="T9" s="263">
        <f>'Ｈ１４（2002）'!H10</f>
        <v>0</v>
      </c>
      <c r="U9" s="202"/>
      <c r="V9" s="176"/>
      <c r="W9" s="196" t="s">
        <v>11</v>
      </c>
      <c r="X9" s="197"/>
      <c r="Y9" s="215" t="s">
        <v>9</v>
      </c>
      <c r="Z9" s="199">
        <f>'Ｈ１４（2002）'!A171</f>
        <v>0</v>
      </c>
      <c r="AA9" s="200">
        <f>'Ｈ１４（2002）'!B171</f>
        <v>0</v>
      </c>
      <c r="AB9" s="201">
        <f>'Ｈ１４（2002）'!C171</f>
        <v>0</v>
      </c>
      <c r="AC9" s="556">
        <f>'Ｈ１４（2002）'!E171</f>
        <v>0</v>
      </c>
      <c r="AD9" s="160"/>
      <c r="AE9" s="160"/>
      <c r="AF9" s="160"/>
      <c r="AG9" s="160"/>
      <c r="AH9" s="160"/>
      <c r="AL9" s="477"/>
      <c r="AM9" s="477"/>
      <c r="AN9" s="477"/>
      <c r="AO9" s="477"/>
      <c r="AP9" s="477"/>
      <c r="AQ9" s="477"/>
      <c r="AR9" s="477"/>
    </row>
    <row r="10" spans="1:44"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L10" s="477"/>
      <c r="AM10" s="477"/>
      <c r="AN10" s="477"/>
      <c r="AO10" s="477"/>
      <c r="AP10" s="477"/>
      <c r="AQ10" s="477"/>
      <c r="AR10" s="477"/>
    </row>
    <row r="11" spans="1:44" ht="14.45" customHeight="1" x14ac:dyDescent="0.15">
      <c r="A11" s="1217">
        <v>445157</v>
      </c>
      <c r="B11" s="1216">
        <v>445157</v>
      </c>
      <c r="C11" s="1216">
        <v>445157</v>
      </c>
      <c r="D11" s="1216">
        <v>0</v>
      </c>
      <c r="E11" s="1216">
        <v>4193</v>
      </c>
      <c r="F11" s="1216">
        <v>39217</v>
      </c>
      <c r="G11" s="1216">
        <v>0</v>
      </c>
      <c r="H11" s="1218">
        <v>395796</v>
      </c>
      <c r="I11" s="1216"/>
      <c r="K11" s="194" t="s">
        <v>4</v>
      </c>
      <c r="L11" s="173" t="s">
        <v>14</v>
      </c>
      <c r="M11" s="170"/>
      <c r="N11" s="170"/>
      <c r="O11" s="211" t="s">
        <v>15</v>
      </c>
      <c r="P11" s="212">
        <f>'Ｈ１４（2002）'!A11</f>
        <v>445157</v>
      </c>
      <c r="Q11" s="213">
        <f>'Ｈ１４（2002）'!C11</f>
        <v>445157</v>
      </c>
      <c r="R11" s="213">
        <f>'Ｈ１４（2002）'!E11</f>
        <v>4193</v>
      </c>
      <c r="S11" s="278">
        <f>'Ｈ１４（2002）'!F11</f>
        <v>39217</v>
      </c>
      <c r="T11" s="263">
        <f>'Ｈ１４（2002）'!H11</f>
        <v>395796</v>
      </c>
      <c r="U11" s="202"/>
      <c r="V11" s="196" t="s">
        <v>147</v>
      </c>
      <c r="W11" s="197"/>
      <c r="X11" s="197"/>
      <c r="Y11" s="215" t="s">
        <v>12</v>
      </c>
      <c r="Z11" s="199">
        <f>'Ｈ１４（2002）'!A172</f>
        <v>0</v>
      </c>
      <c r="AA11" s="200">
        <f>'Ｈ１４（2002）'!B172</f>
        <v>0</v>
      </c>
      <c r="AB11" s="201">
        <f>'Ｈ１４（2002）'!C172</f>
        <v>0</v>
      </c>
      <c r="AC11" s="556">
        <f>'Ｈ１４（2002）'!E172</f>
        <v>0</v>
      </c>
      <c r="AD11" s="160"/>
      <c r="AE11" s="160"/>
      <c r="AF11" s="160"/>
      <c r="AG11" s="160"/>
      <c r="AH11" s="160"/>
      <c r="AL11" s="477"/>
      <c r="AM11" s="477"/>
      <c r="AN11" s="477"/>
      <c r="AO11" s="477"/>
      <c r="AP11" s="477"/>
      <c r="AQ11" s="477"/>
      <c r="AR11" s="477"/>
    </row>
    <row r="12" spans="1:44" ht="14.45" customHeight="1" x14ac:dyDescent="0.15">
      <c r="A12" s="1217">
        <v>445157</v>
      </c>
      <c r="B12" s="1216">
        <v>445157</v>
      </c>
      <c r="C12" s="1216">
        <v>445157</v>
      </c>
      <c r="D12" s="1216">
        <v>0</v>
      </c>
      <c r="E12" s="1216">
        <v>4193</v>
      </c>
      <c r="F12" s="1216">
        <v>39217</v>
      </c>
      <c r="G12" s="1216">
        <v>0</v>
      </c>
      <c r="H12" s="1218">
        <v>395796</v>
      </c>
      <c r="I12" s="1216"/>
      <c r="K12" s="194"/>
      <c r="L12" s="195"/>
      <c r="M12" s="196" t="s">
        <v>16</v>
      </c>
      <c r="N12" s="197"/>
      <c r="O12" s="198" t="s">
        <v>17</v>
      </c>
      <c r="P12" s="199">
        <f>'Ｈ１４（2002）'!A12</f>
        <v>445157</v>
      </c>
      <c r="Q12" s="200">
        <f>'Ｈ１４（2002）'!C12</f>
        <v>445157</v>
      </c>
      <c r="R12" s="200">
        <f>'Ｈ１４（2002）'!E12</f>
        <v>4193</v>
      </c>
      <c r="S12" s="262">
        <f>'Ｈ１４（2002）'!F12</f>
        <v>39217</v>
      </c>
      <c r="T12" s="263">
        <f>'Ｈ１４（2002）'!H12</f>
        <v>395796</v>
      </c>
      <c r="U12" s="202"/>
      <c r="V12" s="195"/>
      <c r="W12" s="491"/>
      <c r="X12" s="491"/>
      <c r="Y12" s="492"/>
      <c r="Z12" s="493"/>
      <c r="AA12" s="494"/>
      <c r="AB12" s="494"/>
      <c r="AC12" s="558"/>
      <c r="AD12" s="160"/>
      <c r="AE12" s="160"/>
      <c r="AF12" s="160"/>
      <c r="AG12" s="160"/>
      <c r="AH12" s="160"/>
      <c r="AL12" s="477"/>
      <c r="AM12" s="477"/>
      <c r="AN12" s="477"/>
      <c r="AO12" s="477"/>
      <c r="AP12" s="477"/>
      <c r="AQ12" s="477"/>
      <c r="AR12" s="477"/>
    </row>
    <row r="13" spans="1:44" ht="14.45" customHeight="1" x14ac:dyDescent="0.15">
      <c r="A13" s="1217">
        <v>27913</v>
      </c>
      <c r="B13" s="1216">
        <v>27913</v>
      </c>
      <c r="C13" s="1216">
        <v>27913</v>
      </c>
      <c r="D13" s="1216">
        <v>0</v>
      </c>
      <c r="E13" s="1216">
        <v>3021</v>
      </c>
      <c r="F13" s="1216">
        <v>7093</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L13" s="477"/>
      <c r="AM13" s="477"/>
      <c r="AN13" s="477"/>
      <c r="AO13" s="477"/>
      <c r="AP13" s="477"/>
      <c r="AQ13" s="477"/>
      <c r="AR13" s="477"/>
    </row>
    <row r="14" spans="1:44" ht="14.45" customHeight="1" x14ac:dyDescent="0.15">
      <c r="A14" s="1217">
        <v>23620</v>
      </c>
      <c r="B14" s="1216">
        <v>23620</v>
      </c>
      <c r="C14" s="1216">
        <v>23620</v>
      </c>
      <c r="D14" s="1216">
        <v>0</v>
      </c>
      <c r="E14" s="1216">
        <v>3021</v>
      </c>
      <c r="F14" s="1216">
        <v>2800</v>
      </c>
      <c r="G14" s="1216">
        <v>0</v>
      </c>
      <c r="H14" s="1218">
        <v>0</v>
      </c>
      <c r="I14" s="1216"/>
      <c r="K14" s="194" t="s">
        <v>4</v>
      </c>
      <c r="L14" s="169"/>
      <c r="M14" s="195" t="s">
        <v>94</v>
      </c>
      <c r="N14" s="197"/>
      <c r="O14" s="198" t="s">
        <v>93</v>
      </c>
      <c r="P14" s="199">
        <f>'Ｈ１４（2002）'!A14</f>
        <v>23620</v>
      </c>
      <c r="Q14" s="200">
        <f>'Ｈ１４（2002）'!C14</f>
        <v>23620</v>
      </c>
      <c r="R14" s="200">
        <f>'Ｈ１４（2002）'!E14</f>
        <v>3021</v>
      </c>
      <c r="S14" s="262">
        <f>'Ｈ１４（2002）'!F14</f>
        <v>2800</v>
      </c>
      <c r="T14" s="263">
        <f>'Ｈ１４（2002）'!H14</f>
        <v>0</v>
      </c>
      <c r="U14" s="202"/>
      <c r="V14" s="173"/>
      <c r="W14" s="196" t="s">
        <v>135</v>
      </c>
      <c r="X14" s="197"/>
      <c r="Y14" s="215" t="s">
        <v>93</v>
      </c>
      <c r="Z14" s="199">
        <f>'Ｈ１４（2002）'!A176</f>
        <v>0</v>
      </c>
      <c r="AA14" s="200">
        <f>'Ｈ１４（2002）'!B176</f>
        <v>0</v>
      </c>
      <c r="AB14" s="201">
        <f>'Ｈ１４（2002）'!C176</f>
        <v>0</v>
      </c>
      <c r="AC14" s="556">
        <f>'Ｈ１４（2002）'!E176</f>
        <v>0</v>
      </c>
      <c r="AD14" s="160"/>
      <c r="AE14" s="160"/>
      <c r="AF14" s="160"/>
      <c r="AG14" s="160"/>
      <c r="AH14" s="160"/>
      <c r="AL14" s="477"/>
      <c r="AM14" s="477"/>
      <c r="AN14" s="477"/>
      <c r="AO14" s="477"/>
      <c r="AP14" s="477"/>
      <c r="AQ14" s="477"/>
      <c r="AR14" s="477"/>
    </row>
    <row r="15" spans="1:44"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'Ｈ１４（2002）'!A15</f>
        <v>0</v>
      </c>
      <c r="Q15" s="200">
        <f>'Ｈ１４（2002）'!C15</f>
        <v>0</v>
      </c>
      <c r="R15" s="200">
        <f>'Ｈ１４（2002）'!E15</f>
        <v>0</v>
      </c>
      <c r="S15" s="262">
        <f>'Ｈ１４（2002）'!F15</f>
        <v>0</v>
      </c>
      <c r="T15" s="263">
        <f>'Ｈ１４（2002）'!H15</f>
        <v>0</v>
      </c>
      <c r="U15" s="202"/>
      <c r="V15" s="195" t="s">
        <v>102</v>
      </c>
      <c r="W15" s="195"/>
      <c r="X15" s="167"/>
      <c r="Y15" s="207"/>
      <c r="Z15" s="204"/>
      <c r="AA15" s="205"/>
      <c r="AB15" s="205"/>
      <c r="AC15" s="560"/>
      <c r="AD15" s="160"/>
      <c r="AE15" s="160"/>
      <c r="AF15" s="160"/>
      <c r="AG15" s="160"/>
      <c r="AH15" s="160"/>
      <c r="AL15" s="477"/>
      <c r="AM15" s="477"/>
      <c r="AN15" s="477"/>
      <c r="AO15" s="477"/>
      <c r="AP15" s="477"/>
      <c r="AQ15" s="477"/>
      <c r="AR15" s="477"/>
    </row>
    <row r="16" spans="1:44"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'Ｈ１４（2002）'!A16</f>
        <v>0</v>
      </c>
      <c r="Q16" s="200">
        <f>'Ｈ１４（2002）'!C16</f>
        <v>0</v>
      </c>
      <c r="R16" s="200">
        <f>'Ｈ１４（2002）'!E16</f>
        <v>0</v>
      </c>
      <c r="S16" s="262">
        <f>'Ｈ１４（2002）'!F16</f>
        <v>0</v>
      </c>
      <c r="T16" s="263">
        <f>'Ｈ１４（2002）'!H16</f>
        <v>0</v>
      </c>
      <c r="U16" s="202"/>
      <c r="V16" s="195" t="s">
        <v>103</v>
      </c>
      <c r="W16" s="195"/>
      <c r="X16" s="167"/>
      <c r="Y16" s="207"/>
      <c r="Z16" s="204"/>
      <c r="AA16" s="205"/>
      <c r="AB16" s="205"/>
      <c r="AC16" s="560"/>
      <c r="AD16" s="160"/>
      <c r="AE16" s="160"/>
      <c r="AF16" s="160"/>
      <c r="AG16" s="160"/>
      <c r="AH16" s="160"/>
      <c r="AL16" s="477"/>
      <c r="AM16" s="477"/>
      <c r="AN16" s="477"/>
      <c r="AO16" s="477"/>
      <c r="AP16" s="477"/>
      <c r="AQ16" s="477"/>
      <c r="AR16" s="477"/>
    </row>
    <row r="17" spans="1:44" ht="14.45" customHeight="1" x14ac:dyDescent="0.15">
      <c r="A17" s="1217">
        <v>4293</v>
      </c>
      <c r="B17" s="1216">
        <v>4293</v>
      </c>
      <c r="C17" s="1216">
        <v>4293</v>
      </c>
      <c r="D17" s="1216">
        <v>0</v>
      </c>
      <c r="E17" s="1216">
        <v>0</v>
      </c>
      <c r="F17" s="1216">
        <v>4293</v>
      </c>
      <c r="G17" s="1216">
        <v>0</v>
      </c>
      <c r="H17" s="1218">
        <v>0</v>
      </c>
      <c r="I17" s="1216"/>
      <c r="K17" s="194"/>
      <c r="L17" s="176" t="s">
        <v>41</v>
      </c>
      <c r="M17" s="216"/>
      <c r="N17" s="196" t="s">
        <v>13</v>
      </c>
      <c r="O17" s="198"/>
      <c r="P17" s="219">
        <f>P14-P15-P16</f>
        <v>23620</v>
      </c>
      <c r="Q17" s="220">
        <f>Q14-Q15-Q16</f>
        <v>23620</v>
      </c>
      <c r="R17" s="220">
        <f>R14-R15-R16</f>
        <v>3021</v>
      </c>
      <c r="S17" s="292">
        <f>S14-S15-S16</f>
        <v>2800</v>
      </c>
      <c r="T17" s="270">
        <f>T14-T15-T16</f>
        <v>0</v>
      </c>
      <c r="U17" s="202"/>
      <c r="V17" s="195" t="s">
        <v>675</v>
      </c>
      <c r="W17" s="195"/>
      <c r="X17" s="167"/>
      <c r="Y17" s="207"/>
      <c r="Z17" s="204"/>
      <c r="AA17" s="205"/>
      <c r="AB17" s="205"/>
      <c r="AC17" s="560"/>
      <c r="AD17" s="160"/>
      <c r="AE17" s="160"/>
      <c r="AF17" s="160"/>
      <c r="AG17" s="160"/>
      <c r="AH17" s="160"/>
      <c r="AL17" s="477"/>
      <c r="AM17" s="477"/>
      <c r="AN17" s="477"/>
      <c r="AO17" s="477"/>
      <c r="AP17" s="477"/>
      <c r="AQ17" s="477"/>
      <c r="AR17" s="477"/>
    </row>
    <row r="18" spans="1:44"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'Ｈ１４（2002）'!A17</f>
        <v>4293</v>
      </c>
      <c r="Q18" s="200">
        <f>'Ｈ１４（2002）'!C17</f>
        <v>4293</v>
      </c>
      <c r="R18" s="200">
        <f>'Ｈ１４（2002）'!E17</f>
        <v>0</v>
      </c>
      <c r="S18" s="262">
        <f>'Ｈ１４（2002）'!F17</f>
        <v>4293</v>
      </c>
      <c r="T18" s="263">
        <f>'Ｈ１４（2002）'!H17</f>
        <v>0</v>
      </c>
      <c r="U18" s="202"/>
      <c r="V18" s="195" t="s">
        <v>676</v>
      </c>
      <c r="W18" s="216"/>
      <c r="X18" s="167"/>
      <c r="Y18" s="207"/>
      <c r="Z18" s="204"/>
      <c r="AA18" s="205"/>
      <c r="AB18" s="205"/>
      <c r="AC18" s="560"/>
      <c r="AD18" s="160"/>
      <c r="AE18" s="160"/>
      <c r="AF18" s="160"/>
      <c r="AG18" s="160"/>
      <c r="AH18" s="160"/>
      <c r="AL18" s="477"/>
      <c r="AM18" s="477"/>
      <c r="AN18" s="477"/>
      <c r="AO18" s="477"/>
      <c r="AP18" s="477"/>
      <c r="AQ18" s="477"/>
      <c r="AR18" s="477"/>
    </row>
    <row r="19" spans="1:44"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'Ｈ１４（2002）'!A18</f>
        <v>0</v>
      </c>
      <c r="Q19" s="200">
        <f>'Ｈ１４（2002）'!C18</f>
        <v>0</v>
      </c>
      <c r="R19" s="200">
        <f>'Ｈ１４（2002）'!E18</f>
        <v>0</v>
      </c>
      <c r="S19" s="262">
        <f>'Ｈ１４（2002）'!F18</f>
        <v>0</v>
      </c>
      <c r="T19" s="263">
        <f>'Ｈ１４（2002）'!H18</f>
        <v>0</v>
      </c>
      <c r="U19" s="202"/>
      <c r="V19" s="500"/>
      <c r="W19" s="197" t="s">
        <v>13</v>
      </c>
      <c r="X19" s="197"/>
      <c r="Y19" s="215" t="s">
        <v>97</v>
      </c>
      <c r="Z19" s="199">
        <f>'Ｈ１４（2002）'!A177</f>
        <v>0</v>
      </c>
      <c r="AA19" s="200">
        <f>'Ｈ１４（2002）'!B177</f>
        <v>0</v>
      </c>
      <c r="AB19" s="201">
        <f>'Ｈ１４（2002）'!C177</f>
        <v>0</v>
      </c>
      <c r="AC19" s="556">
        <f>'Ｈ１４（2002）'!E177</f>
        <v>0</v>
      </c>
      <c r="AD19" s="160"/>
      <c r="AE19" s="160"/>
      <c r="AF19" s="160"/>
      <c r="AG19" s="160"/>
      <c r="AH19" s="160"/>
      <c r="AL19" s="477"/>
      <c r="AM19" s="477"/>
      <c r="AN19" s="477"/>
      <c r="AO19" s="477"/>
      <c r="AP19" s="477"/>
      <c r="AQ19" s="477"/>
      <c r="AR19" s="477"/>
    </row>
    <row r="20" spans="1:44" ht="14.45" customHeight="1" x14ac:dyDescent="0.15">
      <c r="A20" s="1217">
        <v>1282042</v>
      </c>
      <c r="B20" s="1244">
        <v>1000000</v>
      </c>
      <c r="C20" s="1244">
        <v>1000000</v>
      </c>
      <c r="D20" s="1216">
        <v>0</v>
      </c>
      <c r="E20" s="1216">
        <v>0</v>
      </c>
      <c r="F20" s="1216">
        <v>590531</v>
      </c>
      <c r="G20" s="1216">
        <v>0</v>
      </c>
      <c r="H20" s="1218">
        <v>620400</v>
      </c>
      <c r="I20" s="1216"/>
      <c r="K20" s="194"/>
      <c r="L20" s="196" t="s">
        <v>19</v>
      </c>
      <c r="M20" s="197"/>
      <c r="N20" s="197"/>
      <c r="O20" s="198" t="s">
        <v>20</v>
      </c>
      <c r="P20" s="199">
        <f>'Ｈ１４（2002）'!A19</f>
        <v>0</v>
      </c>
      <c r="Q20" s="200">
        <f>'Ｈ１４（2002）'!C19</f>
        <v>0</v>
      </c>
      <c r="R20" s="488">
        <f>'Ｈ１４（2002）'!E19</f>
        <v>0</v>
      </c>
      <c r="S20" s="262">
        <f>'Ｈ１４（2002）'!F19</f>
        <v>0</v>
      </c>
      <c r="T20" s="263">
        <f>'Ｈ１４（2002）'!H19</f>
        <v>0</v>
      </c>
      <c r="U20" s="202" t="s">
        <v>4</v>
      </c>
      <c r="V20" s="195"/>
      <c r="W20" s="167"/>
      <c r="X20" s="167"/>
      <c r="Y20" s="207"/>
      <c r="Z20" s="204"/>
      <c r="AA20" s="205"/>
      <c r="AB20" s="205"/>
      <c r="AC20" s="560"/>
      <c r="AD20" s="160"/>
      <c r="AE20" s="160"/>
      <c r="AF20" s="160"/>
      <c r="AG20" s="160"/>
      <c r="AH20" s="160"/>
      <c r="AL20" s="477"/>
      <c r="AM20" s="477"/>
      <c r="AN20" s="477"/>
      <c r="AO20" s="477"/>
      <c r="AP20" s="477"/>
      <c r="AQ20" s="477"/>
      <c r="AR20" s="477"/>
    </row>
    <row r="21" spans="1:44"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'Ｈ１４（2002）'!A21</f>
        <v>0</v>
      </c>
      <c r="Q21" s="200">
        <f>'Ｈ１４（2002）'!C21</f>
        <v>0</v>
      </c>
      <c r="R21" s="200">
        <f>'Ｈ１４（2002）'!E21</f>
        <v>0</v>
      </c>
      <c r="S21" s="262">
        <f>'Ｈ１４（2002）'!F21</f>
        <v>0</v>
      </c>
      <c r="T21" s="263">
        <f>'Ｈ１４（2002）'!H21</f>
        <v>0</v>
      </c>
      <c r="U21" s="202" t="s">
        <v>24</v>
      </c>
      <c r="V21" s="195"/>
      <c r="W21" s="207"/>
      <c r="X21" s="207"/>
      <c r="Y21" s="207"/>
      <c r="Z21" s="204"/>
      <c r="AA21" s="205"/>
      <c r="AB21" s="205"/>
      <c r="AC21" s="560"/>
      <c r="AD21" s="160"/>
      <c r="AE21" s="160"/>
      <c r="AF21" s="160"/>
      <c r="AG21" s="160"/>
      <c r="AH21" s="160"/>
      <c r="AL21" s="477"/>
      <c r="AM21" s="477"/>
      <c r="AN21" s="477"/>
      <c r="AO21" s="477"/>
      <c r="AP21" s="477"/>
      <c r="AQ21" s="477"/>
      <c r="AR21" s="477"/>
    </row>
    <row r="22" spans="1:44"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'Ｈ１４（2002）'!A22</f>
        <v>0</v>
      </c>
      <c r="Q22" s="200">
        <f>'Ｈ１４（2002）'!C22</f>
        <v>0</v>
      </c>
      <c r="R22" s="200">
        <f>'Ｈ１４（2002）'!E22</f>
        <v>0</v>
      </c>
      <c r="S22" s="262">
        <f>'Ｈ１４（2002）'!F22</f>
        <v>0</v>
      </c>
      <c r="T22" s="263">
        <f>'Ｈ１４（2002）'!H22</f>
        <v>0</v>
      </c>
      <c r="U22" s="202"/>
      <c r="V22" s="195"/>
      <c r="W22" s="167"/>
      <c r="X22" s="167"/>
      <c r="Y22" s="207"/>
      <c r="Z22" s="204"/>
      <c r="AA22" s="205"/>
      <c r="AB22" s="205"/>
      <c r="AC22" s="560"/>
      <c r="AD22" s="160"/>
      <c r="AE22" s="160"/>
      <c r="AF22" s="160"/>
      <c r="AG22" s="160"/>
      <c r="AH22" s="160"/>
      <c r="AL22" s="477"/>
      <c r="AM22" s="477"/>
      <c r="AN22" s="477"/>
      <c r="AO22" s="477"/>
      <c r="AP22" s="477"/>
      <c r="AQ22" s="477"/>
      <c r="AR22" s="477"/>
    </row>
    <row r="23" spans="1:44"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'Ｈ１４（2002）'!A23</f>
        <v>0</v>
      </c>
      <c r="Q23" s="200">
        <f>'Ｈ１４（2002）'!C23</f>
        <v>0</v>
      </c>
      <c r="R23" s="200">
        <f>'Ｈ１４（2002）'!E23</f>
        <v>0</v>
      </c>
      <c r="S23" s="262">
        <f>'Ｈ１４（2002）'!F23</f>
        <v>0</v>
      </c>
      <c r="T23" s="263">
        <f>'Ｈ１４（2002）'!H23</f>
        <v>0</v>
      </c>
      <c r="U23" s="202"/>
      <c r="V23" s="195"/>
      <c r="W23" s="207"/>
      <c r="X23" s="207"/>
      <c r="Y23" s="207"/>
      <c r="Z23" s="204"/>
      <c r="AA23" s="205"/>
      <c r="AB23" s="205"/>
      <c r="AC23" s="560"/>
      <c r="AD23" s="160"/>
      <c r="AE23" s="160"/>
      <c r="AF23" s="160"/>
      <c r="AG23" s="160"/>
      <c r="AH23" s="160"/>
      <c r="AL23" s="477"/>
      <c r="AM23" s="477"/>
      <c r="AN23" s="477"/>
      <c r="AO23" s="477"/>
      <c r="AP23" s="477"/>
      <c r="AQ23" s="477"/>
      <c r="AR23" s="477"/>
    </row>
    <row r="24" spans="1:44"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'Ｈ１４（2002）'!A24</f>
        <v>0</v>
      </c>
      <c r="Q24" s="200">
        <f>'Ｈ１４（2002）'!C24</f>
        <v>0</v>
      </c>
      <c r="R24" s="200">
        <f>'Ｈ１４（2002）'!E24</f>
        <v>0</v>
      </c>
      <c r="S24" s="262">
        <f>'Ｈ１４（2002）'!F24</f>
        <v>0</v>
      </c>
      <c r="T24" s="263">
        <f>'Ｈ１４（2002）'!H24</f>
        <v>0</v>
      </c>
      <c r="U24" s="202"/>
      <c r="V24" s="173" t="s">
        <v>677</v>
      </c>
      <c r="W24" s="197"/>
      <c r="X24" s="197"/>
      <c r="Y24" s="215" t="s">
        <v>34</v>
      </c>
      <c r="Z24" s="199">
        <f>'Ｈ１４（2002）'!A178</f>
        <v>0</v>
      </c>
      <c r="AA24" s="200">
        <f>'Ｈ１４（2002）'!B178</f>
        <v>0</v>
      </c>
      <c r="AB24" s="201">
        <f>'Ｈ１４（2002）'!C178</f>
        <v>0</v>
      </c>
      <c r="AC24" s="556">
        <f>'Ｈ１４（2002）'!E178</f>
        <v>0</v>
      </c>
      <c r="AD24" s="160"/>
      <c r="AE24" s="160"/>
      <c r="AF24" s="160"/>
      <c r="AG24" s="160"/>
      <c r="AH24" s="160"/>
      <c r="AL24" s="477"/>
      <c r="AM24" s="477"/>
      <c r="AN24" s="477"/>
      <c r="AO24" s="477"/>
      <c r="AP24" s="477"/>
      <c r="AQ24" s="477"/>
      <c r="AR24" s="477"/>
    </row>
    <row r="25" spans="1:44"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'Ｈ１４（2002）'!A25</f>
        <v>0</v>
      </c>
      <c r="Q25" s="200">
        <f>'Ｈ１４（2002）'!C25</f>
        <v>0</v>
      </c>
      <c r="R25" s="200">
        <f>'Ｈ１４（2002）'!E25</f>
        <v>0</v>
      </c>
      <c r="S25" s="262">
        <f>'Ｈ１４（2002）'!F25</f>
        <v>0</v>
      </c>
      <c r="T25" s="263">
        <f>'Ｈ１４（2002）'!H25</f>
        <v>0</v>
      </c>
      <c r="U25" s="202"/>
      <c r="V25" s="176"/>
      <c r="W25" s="196" t="s">
        <v>36</v>
      </c>
      <c r="X25" s="197"/>
      <c r="Y25" s="215" t="s">
        <v>20</v>
      </c>
      <c r="Z25" s="199">
        <f>'Ｈ１４（2002）'!A181</f>
        <v>0</v>
      </c>
      <c r="AA25" s="200">
        <f>'Ｈ１４（2002）'!B181</f>
        <v>0</v>
      </c>
      <c r="AB25" s="201">
        <f>'Ｈ１４（2002）'!C181</f>
        <v>0</v>
      </c>
      <c r="AC25" s="556">
        <f>'Ｈ１４（2002）'!E181</f>
        <v>0</v>
      </c>
      <c r="AD25" s="160"/>
      <c r="AE25" s="160"/>
      <c r="AF25" s="160"/>
      <c r="AG25" s="160"/>
      <c r="AH25" s="160"/>
      <c r="AL25" s="477"/>
      <c r="AM25" s="477"/>
      <c r="AN25" s="477"/>
      <c r="AO25" s="477"/>
      <c r="AP25" s="477"/>
      <c r="AQ25" s="477"/>
      <c r="AR25" s="477"/>
    </row>
    <row r="26" spans="1:44" ht="14.45" customHeight="1" x14ac:dyDescent="0.15">
      <c r="A26" s="1219">
        <v>41814</v>
      </c>
      <c r="B26" s="1220">
        <v>41814</v>
      </c>
      <c r="C26" s="1220">
        <v>41814</v>
      </c>
      <c r="D26" s="1220">
        <v>0</v>
      </c>
      <c r="E26" s="1220">
        <v>0</v>
      </c>
      <c r="F26" s="1220">
        <v>23141</v>
      </c>
      <c r="G26" s="1220">
        <v>0</v>
      </c>
      <c r="H26" s="1221">
        <v>18500</v>
      </c>
      <c r="I26" s="1220"/>
      <c r="K26" s="194"/>
      <c r="L26" s="195" t="s">
        <v>38</v>
      </c>
      <c r="M26" s="196" t="s">
        <v>149</v>
      </c>
      <c r="N26" s="197"/>
      <c r="O26" s="198" t="s">
        <v>40</v>
      </c>
      <c r="P26" s="199">
        <f>'Ｈ１４（2002）'!A26</f>
        <v>41814</v>
      </c>
      <c r="Q26" s="200">
        <f>'Ｈ１４（2002）'!C26</f>
        <v>41814</v>
      </c>
      <c r="R26" s="200">
        <f>'Ｈ１４（2002）'!E26</f>
        <v>0</v>
      </c>
      <c r="S26" s="262">
        <f>'Ｈ１４（2002）'!F26</f>
        <v>23141</v>
      </c>
      <c r="T26" s="263">
        <f>'Ｈ１４（2002）'!H26</f>
        <v>18500</v>
      </c>
      <c r="U26" s="202"/>
      <c r="V26" s="489"/>
      <c r="W26" s="490"/>
      <c r="X26" s="491"/>
      <c r="Y26" s="492"/>
      <c r="Z26" s="493"/>
      <c r="AA26" s="494"/>
      <c r="AB26" s="494"/>
      <c r="AC26" s="558"/>
      <c r="AD26" s="160"/>
      <c r="AE26" s="160"/>
      <c r="AF26" s="160"/>
      <c r="AG26" s="160"/>
      <c r="AH26" s="160"/>
      <c r="AL26" s="477"/>
      <c r="AM26" s="477"/>
      <c r="AN26" s="477"/>
      <c r="AO26" s="477"/>
      <c r="AP26" s="477"/>
      <c r="AQ26" s="477"/>
      <c r="AR26" s="477"/>
    </row>
    <row r="27" spans="1:44"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'Ｈ１４（2002）'!A27</f>
        <v>0</v>
      </c>
      <c r="Q27" s="200">
        <f>'Ｈ１４（2002）'!C27</f>
        <v>0</v>
      </c>
      <c r="R27" s="200">
        <f>'Ｈ１４（2002）'!E27</f>
        <v>0</v>
      </c>
      <c r="S27" s="262">
        <f>'Ｈ１４（2002）'!F27</f>
        <v>0</v>
      </c>
      <c r="T27" s="263">
        <f>'Ｈ１４（2002）'!H27</f>
        <v>0</v>
      </c>
      <c r="U27" s="202"/>
      <c r="V27" s="489"/>
      <c r="W27" s="495"/>
      <c r="X27" s="496"/>
      <c r="Y27" s="497"/>
      <c r="Z27" s="486"/>
      <c r="AA27" s="498"/>
      <c r="AB27" s="498"/>
      <c r="AC27" s="559"/>
      <c r="AD27" s="160"/>
      <c r="AE27" s="160"/>
      <c r="AF27" s="160"/>
      <c r="AG27" s="160"/>
      <c r="AH27" s="160"/>
      <c r="AL27" s="477"/>
      <c r="AM27" s="477"/>
      <c r="AN27" s="477"/>
      <c r="AO27" s="477"/>
      <c r="AP27" s="477"/>
      <c r="AQ27" s="477"/>
      <c r="AR27" s="477"/>
    </row>
    <row r="28" spans="1:44" ht="14.45" customHeight="1" x14ac:dyDescent="0.15">
      <c r="A28" s="1219">
        <v>1240228</v>
      </c>
      <c r="B28" s="1245">
        <v>1000000</v>
      </c>
      <c r="C28" s="1245">
        <v>1000000</v>
      </c>
      <c r="D28" s="1220">
        <v>0</v>
      </c>
      <c r="E28" s="1220">
        <v>0</v>
      </c>
      <c r="F28" s="1220">
        <v>567390</v>
      </c>
      <c r="G28" s="1220">
        <v>0</v>
      </c>
      <c r="H28" s="1221">
        <v>601900</v>
      </c>
      <c r="I28" s="1220"/>
      <c r="K28" s="194" t="s">
        <v>128</v>
      </c>
      <c r="L28" s="216"/>
      <c r="M28" s="196" t="s">
        <v>13</v>
      </c>
      <c r="N28" s="197"/>
      <c r="O28" s="198" t="s">
        <v>44</v>
      </c>
      <c r="P28" s="199">
        <f>'Ｈ１４（2002）'!A28</f>
        <v>1240228</v>
      </c>
      <c r="Q28" s="200">
        <f>'Ｈ１４（2002）'!C28</f>
        <v>1000000</v>
      </c>
      <c r="R28" s="200">
        <f>'Ｈ１４（2002）'!E28</f>
        <v>0</v>
      </c>
      <c r="S28" s="262">
        <f>'Ｈ１４（2002）'!F28</f>
        <v>567390</v>
      </c>
      <c r="T28" s="263">
        <f>'Ｈ１４（2002）'!H28</f>
        <v>601900</v>
      </c>
      <c r="U28" s="202"/>
      <c r="V28" s="216"/>
      <c r="W28" s="196" t="s">
        <v>13</v>
      </c>
      <c r="X28" s="197"/>
      <c r="Y28" s="215"/>
      <c r="Z28" s="219">
        <f>Z24-Z25</f>
        <v>0</v>
      </c>
      <c r="AA28" s="220">
        <f>AA24-AA25</f>
        <v>0</v>
      </c>
      <c r="AB28" s="292">
        <f>AB24-AB25</f>
        <v>0</v>
      </c>
      <c r="AC28" s="561">
        <f>AC24-AC25</f>
        <v>0</v>
      </c>
      <c r="AD28" s="160"/>
      <c r="AE28" s="160"/>
      <c r="AF28" s="160"/>
      <c r="AG28" s="160"/>
      <c r="AH28" s="160"/>
      <c r="AL28" s="477"/>
      <c r="AM28" s="477"/>
      <c r="AN28" s="477"/>
      <c r="AO28" s="477"/>
      <c r="AP28" s="477"/>
      <c r="AQ28" s="477"/>
      <c r="AR28" s="477"/>
    </row>
    <row r="29" spans="1:44"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'Ｈ１４（2002）'!A29</f>
        <v>0</v>
      </c>
      <c r="Q29" s="200">
        <f>'Ｈ１４（2002）'!C29</f>
        <v>0</v>
      </c>
      <c r="R29" s="200">
        <f>'Ｈ１４（2002）'!E29</f>
        <v>0</v>
      </c>
      <c r="S29" s="262">
        <f>'Ｈ１４（2002）'!F29</f>
        <v>0</v>
      </c>
      <c r="T29" s="263">
        <f>'Ｈ１４（2002）'!H29</f>
        <v>0</v>
      </c>
      <c r="U29" s="202" t="s">
        <v>4</v>
      </c>
      <c r="V29" s="195"/>
      <c r="W29" s="167"/>
      <c r="X29" s="167"/>
      <c r="Y29" s="207"/>
      <c r="Z29" s="204"/>
      <c r="AA29" s="205"/>
      <c r="AB29" s="205"/>
      <c r="AC29" s="560"/>
      <c r="AD29" s="160"/>
      <c r="AE29" s="160"/>
      <c r="AF29" s="160"/>
      <c r="AG29" s="160"/>
      <c r="AH29" s="160"/>
      <c r="AL29" s="477"/>
      <c r="AM29" s="477"/>
      <c r="AN29" s="477"/>
      <c r="AO29" s="477"/>
      <c r="AP29" s="477"/>
      <c r="AQ29" s="477"/>
      <c r="AR29" s="477"/>
    </row>
    <row r="30" spans="1:44"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'Ｈ１４（2002）'!A30</f>
        <v>0</v>
      </c>
      <c r="Q30" s="200">
        <f>'Ｈ１４（2002）'!C30</f>
        <v>0</v>
      </c>
      <c r="R30" s="200">
        <f>'Ｈ１４（2002）'!E30</f>
        <v>0</v>
      </c>
      <c r="S30" s="262">
        <f>'Ｈ１４（2002）'!F30</f>
        <v>0</v>
      </c>
      <c r="T30" s="263">
        <f>'Ｈ１４（2002）'!H30</f>
        <v>0</v>
      </c>
      <c r="U30" s="202"/>
      <c r="V30" s="195"/>
      <c r="W30" s="167"/>
      <c r="X30" s="167"/>
      <c r="Y30" s="207"/>
      <c r="Z30" s="204"/>
      <c r="AA30" s="205"/>
      <c r="AB30" s="205"/>
      <c r="AC30" s="560"/>
      <c r="AD30" s="160"/>
      <c r="AE30" s="160"/>
      <c r="AF30" s="160"/>
      <c r="AG30" s="160"/>
      <c r="AH30" s="160"/>
      <c r="AL30" s="477"/>
      <c r="AM30" s="477"/>
      <c r="AN30" s="477"/>
      <c r="AO30" s="477"/>
      <c r="AP30" s="477"/>
      <c r="AQ30" s="477"/>
      <c r="AR30" s="477"/>
    </row>
    <row r="31" spans="1:44"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'Ｈ１４（2002）'!A31</f>
        <v>0</v>
      </c>
      <c r="Q31" s="200">
        <f>'Ｈ１４（2002）'!C31</f>
        <v>0</v>
      </c>
      <c r="R31" s="200">
        <f>'Ｈ１４（2002）'!E31</f>
        <v>0</v>
      </c>
      <c r="S31" s="262">
        <f>'Ｈ１４（2002）'!F31</f>
        <v>0</v>
      </c>
      <c r="T31" s="263">
        <f>'Ｈ１４（2002）'!H31</f>
        <v>0</v>
      </c>
      <c r="U31" s="202"/>
      <c r="V31" s="195"/>
      <c r="W31" s="167"/>
      <c r="X31" s="167"/>
      <c r="Y31" s="207"/>
      <c r="Z31" s="204"/>
      <c r="AA31" s="205"/>
      <c r="AB31" s="205"/>
      <c r="AC31" s="560"/>
      <c r="AD31" s="160"/>
      <c r="AE31" s="160"/>
      <c r="AF31" s="160"/>
      <c r="AG31" s="160"/>
      <c r="AH31" s="160"/>
      <c r="AL31" s="477"/>
      <c r="AM31" s="477"/>
      <c r="AN31" s="477"/>
      <c r="AO31" s="477"/>
      <c r="AP31" s="477"/>
      <c r="AQ31" s="477"/>
      <c r="AR31" s="477"/>
    </row>
    <row r="32" spans="1:44" ht="14.45" customHeight="1" x14ac:dyDescent="0.15">
      <c r="A32" s="1219">
        <v>278328</v>
      </c>
      <c r="B32" s="1220">
        <v>278328</v>
      </c>
      <c r="C32" s="1220">
        <v>278328</v>
      </c>
      <c r="D32" s="1220">
        <v>0</v>
      </c>
      <c r="E32" s="1220">
        <v>153546</v>
      </c>
      <c r="F32" s="1220">
        <v>0</v>
      </c>
      <c r="G32" s="1220">
        <v>0</v>
      </c>
      <c r="H32" s="1221">
        <v>123500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L32" s="477"/>
      <c r="AM32" s="477"/>
      <c r="AN32" s="477"/>
      <c r="AO32" s="477"/>
      <c r="AP32" s="477"/>
      <c r="AQ32" s="477"/>
      <c r="AR32" s="477"/>
    </row>
    <row r="33" spans="1:44" ht="14.45" customHeight="1" x14ac:dyDescent="0.15">
      <c r="A33" s="1219">
        <v>220328</v>
      </c>
      <c r="B33" s="1220">
        <v>220328</v>
      </c>
      <c r="C33" s="1220">
        <v>220328</v>
      </c>
      <c r="D33" s="1220">
        <v>0</v>
      </c>
      <c r="E33" s="1220">
        <v>124546</v>
      </c>
      <c r="F33" s="1220">
        <v>0</v>
      </c>
      <c r="G33" s="1220">
        <v>0</v>
      </c>
      <c r="H33" s="1221">
        <v>94500</v>
      </c>
      <c r="I33" s="1220"/>
      <c r="K33" s="194"/>
      <c r="L33" s="173"/>
      <c r="M33" s="196" t="s">
        <v>47</v>
      </c>
      <c r="N33" s="197"/>
      <c r="O33" s="198" t="s">
        <v>48</v>
      </c>
      <c r="P33" s="199">
        <f>'Ｈ１４（2002）'!A33</f>
        <v>220328</v>
      </c>
      <c r="Q33" s="200">
        <f>'Ｈ１４（2002）'!C33</f>
        <v>220328</v>
      </c>
      <c r="R33" s="200">
        <f>'Ｈ１４（2002）'!E33</f>
        <v>124546</v>
      </c>
      <c r="S33" s="262">
        <f>'Ｈ１４（2002）'!F33</f>
        <v>0</v>
      </c>
      <c r="T33" s="263">
        <f>'Ｈ１４（2002）'!H33</f>
        <v>94500</v>
      </c>
      <c r="U33" s="202" t="s">
        <v>4</v>
      </c>
      <c r="V33" s="173"/>
      <c r="W33" s="196" t="s">
        <v>49</v>
      </c>
      <c r="X33" s="197"/>
      <c r="Y33" s="198" t="s">
        <v>23</v>
      </c>
      <c r="Z33" s="199">
        <f>'Ｈ１４（2002）'!A183</f>
        <v>1571</v>
      </c>
      <c r="AA33" s="200">
        <f>'Ｈ１４（2002）'!B183</f>
        <v>569</v>
      </c>
      <c r="AB33" s="201">
        <f>'Ｈ１４（2002）'!C183</f>
        <v>0</v>
      </c>
      <c r="AC33" s="556">
        <f>'Ｈ１４（2002）'!E183</f>
        <v>900</v>
      </c>
      <c r="AD33" s="160"/>
      <c r="AE33" s="160"/>
      <c r="AF33" s="160"/>
      <c r="AG33" s="160"/>
      <c r="AH33" s="160"/>
      <c r="AL33" s="477"/>
      <c r="AM33" s="477"/>
      <c r="AN33" s="477"/>
      <c r="AO33" s="477"/>
      <c r="AP33" s="477"/>
      <c r="AQ33" s="477"/>
      <c r="AR33" s="477"/>
    </row>
    <row r="34" spans="1:44"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'Ｈ１４（2002）'!A34</f>
        <v>0</v>
      </c>
      <c r="Q34" s="200">
        <f>'Ｈ１４（2002）'!C34</f>
        <v>0</v>
      </c>
      <c r="R34" s="200">
        <f>'Ｈ１４（2002）'!E34</f>
        <v>0</v>
      </c>
      <c r="S34" s="262">
        <f>'Ｈ１４（2002）'!F34</f>
        <v>0</v>
      </c>
      <c r="T34" s="263">
        <f>'Ｈ１４（2002）'!H34</f>
        <v>0</v>
      </c>
      <c r="U34" s="202"/>
      <c r="V34" s="195"/>
      <c r="W34" s="195"/>
      <c r="X34" s="167"/>
      <c r="Y34" s="207"/>
      <c r="Z34" s="204"/>
      <c r="AA34" s="205"/>
      <c r="AB34" s="205"/>
      <c r="AC34" s="560"/>
      <c r="AD34" s="160"/>
      <c r="AE34" s="160"/>
      <c r="AF34" s="160"/>
      <c r="AG34" s="160"/>
      <c r="AH34" s="160"/>
      <c r="AL34" s="477"/>
      <c r="AM34" s="477"/>
      <c r="AN34" s="477"/>
      <c r="AO34" s="477"/>
      <c r="AP34" s="477"/>
      <c r="AQ34" s="477"/>
      <c r="AR34" s="477"/>
    </row>
    <row r="35" spans="1:44"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'Ｈ１４（2002）'!A35</f>
        <v>0</v>
      </c>
      <c r="Q35" s="200">
        <f>'Ｈ１４（2002）'!C35</f>
        <v>0</v>
      </c>
      <c r="R35" s="200">
        <f>'Ｈ１４（2002）'!E35</f>
        <v>0</v>
      </c>
      <c r="S35" s="262">
        <f>'Ｈ１４（2002）'!F35</f>
        <v>0</v>
      </c>
      <c r="T35" s="263">
        <f>'Ｈ１４（2002）'!H35</f>
        <v>0</v>
      </c>
      <c r="U35" s="202"/>
      <c r="V35" s="195"/>
      <c r="W35" s="196" t="s">
        <v>52</v>
      </c>
      <c r="X35" s="197"/>
      <c r="Y35" s="198" t="s">
        <v>27</v>
      </c>
      <c r="Z35" s="199">
        <f>'Ｈ１４（2002）'!A184</f>
        <v>0</v>
      </c>
      <c r="AA35" s="200">
        <f>'Ｈ１４（2002）'!B184</f>
        <v>0</v>
      </c>
      <c r="AB35" s="201">
        <f>'Ｈ１４（2002）'!C184</f>
        <v>0</v>
      </c>
      <c r="AC35" s="556">
        <f>'Ｈ１４（2002）'!E184</f>
        <v>0</v>
      </c>
      <c r="AD35" s="160"/>
      <c r="AE35" s="160"/>
      <c r="AF35" s="160"/>
      <c r="AG35" s="160"/>
      <c r="AH35" s="160"/>
      <c r="AL35" s="477"/>
      <c r="AM35" s="477"/>
      <c r="AN35" s="477"/>
      <c r="AO35" s="477"/>
      <c r="AP35" s="477"/>
      <c r="AQ35" s="477"/>
      <c r="AR35" s="477"/>
    </row>
    <row r="36" spans="1:44"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'Ｈ１４（2002）'!A36</f>
        <v>0</v>
      </c>
      <c r="Q36" s="200">
        <f>'Ｈ１４（2002）'!C36</f>
        <v>0</v>
      </c>
      <c r="R36" s="200">
        <f>'Ｈ１４（2002）'!E36</f>
        <v>0</v>
      </c>
      <c r="S36" s="262">
        <f>'Ｈ１４（2002）'!F36</f>
        <v>0</v>
      </c>
      <c r="T36" s="263">
        <f>'Ｈ１４（2002）'!H36</f>
        <v>0</v>
      </c>
      <c r="U36" s="202"/>
      <c r="V36" s="195" t="s">
        <v>54</v>
      </c>
      <c r="W36" s="195"/>
      <c r="X36" s="167"/>
      <c r="Y36" s="207"/>
      <c r="Z36" s="204"/>
      <c r="AA36" s="205"/>
      <c r="AB36" s="205"/>
      <c r="AC36" s="560"/>
      <c r="AD36" s="160"/>
      <c r="AE36" s="160"/>
      <c r="AF36" s="160"/>
      <c r="AG36" s="160"/>
      <c r="AH36" s="160"/>
      <c r="AL36" s="477"/>
      <c r="AM36" s="477"/>
      <c r="AN36" s="477"/>
      <c r="AO36" s="477"/>
      <c r="AP36" s="477"/>
      <c r="AQ36" s="477"/>
      <c r="AR36" s="477"/>
    </row>
    <row r="37" spans="1:44"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'Ｈ１４（2002）'!A37</f>
        <v>0</v>
      </c>
      <c r="Q37" s="200">
        <f>'Ｈ１４（2002）'!C37</f>
        <v>0</v>
      </c>
      <c r="R37" s="200">
        <f>'Ｈ１４（2002）'!E37</f>
        <v>0</v>
      </c>
      <c r="S37" s="262">
        <f>'Ｈ１４（2002）'!F37</f>
        <v>0</v>
      </c>
      <c r="T37" s="263">
        <f>'Ｈ１４（2002）'!H37</f>
        <v>0</v>
      </c>
      <c r="U37" s="202"/>
      <c r="V37" s="195"/>
      <c r="W37" s="195"/>
      <c r="X37" s="167"/>
      <c r="Y37" s="207"/>
      <c r="Z37" s="204"/>
      <c r="AA37" s="205"/>
      <c r="AB37" s="205"/>
      <c r="AC37" s="560"/>
      <c r="AD37" s="160"/>
      <c r="AE37" s="160"/>
      <c r="AF37" s="160"/>
      <c r="AG37" s="160"/>
      <c r="AH37" s="160"/>
      <c r="AL37" s="477"/>
      <c r="AM37" s="477"/>
      <c r="AN37" s="477"/>
      <c r="AO37" s="477"/>
      <c r="AP37" s="477"/>
      <c r="AQ37" s="477"/>
      <c r="AR37" s="477"/>
    </row>
    <row r="38" spans="1:44"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'Ｈ１４（2002）'!A38</f>
        <v>0</v>
      </c>
      <c r="Q38" s="200">
        <f>'Ｈ１４（2002）'!C38</f>
        <v>0</v>
      </c>
      <c r="R38" s="200">
        <f>'Ｈ１４（2002）'!E38</f>
        <v>0</v>
      </c>
      <c r="S38" s="262">
        <f>'Ｈ１４（2002）'!F38</f>
        <v>0</v>
      </c>
      <c r="T38" s="263">
        <f>'Ｈ１４（2002）'!H38</f>
        <v>0</v>
      </c>
      <c r="U38" s="202"/>
      <c r="V38" s="195"/>
      <c r="W38" s="196" t="s">
        <v>57</v>
      </c>
      <c r="X38" s="197"/>
      <c r="Y38" s="198" t="s">
        <v>30</v>
      </c>
      <c r="Z38" s="199">
        <f>'Ｈ１４（2002）'!A185</f>
        <v>0</v>
      </c>
      <c r="AA38" s="200">
        <f>'Ｈ１４（2002）'!B185</f>
        <v>0</v>
      </c>
      <c r="AB38" s="201">
        <f>'Ｈ１４（2002）'!C185</f>
        <v>0</v>
      </c>
      <c r="AC38" s="556">
        <f>'Ｈ１４（2002）'!E185</f>
        <v>0</v>
      </c>
      <c r="AD38" s="160"/>
      <c r="AE38" s="160"/>
      <c r="AF38" s="160"/>
      <c r="AG38" s="160"/>
      <c r="AH38" s="160"/>
      <c r="AL38" s="477"/>
      <c r="AM38" s="477"/>
      <c r="AN38" s="477"/>
      <c r="AO38" s="477"/>
      <c r="AP38" s="477"/>
      <c r="AQ38" s="477"/>
      <c r="AR38" s="477"/>
    </row>
    <row r="39" spans="1:44" ht="14.45" customHeight="1" x14ac:dyDescent="0.15">
      <c r="A39" s="1219">
        <v>58000</v>
      </c>
      <c r="B39" s="1220">
        <v>58000</v>
      </c>
      <c r="C39" s="1220">
        <v>58000</v>
      </c>
      <c r="D39" s="1220">
        <v>0</v>
      </c>
      <c r="E39" s="1220">
        <v>29000</v>
      </c>
      <c r="F39" s="1220">
        <v>0</v>
      </c>
      <c r="G39" s="1220">
        <v>0</v>
      </c>
      <c r="H39" s="1221">
        <v>29000</v>
      </c>
      <c r="I39" s="1220"/>
      <c r="K39" s="194"/>
      <c r="L39" s="195"/>
      <c r="M39" s="173" t="s">
        <v>60</v>
      </c>
      <c r="N39" s="197"/>
      <c r="O39" s="198" t="s">
        <v>61</v>
      </c>
      <c r="P39" s="199">
        <f>'Ｈ１４（2002）'!A39</f>
        <v>58000</v>
      </c>
      <c r="Q39" s="200">
        <f>'Ｈ１４（2002）'!C39</f>
        <v>58000</v>
      </c>
      <c r="R39" s="200">
        <f>'Ｈ１４（2002）'!E39</f>
        <v>29000</v>
      </c>
      <c r="S39" s="262">
        <f>'Ｈ１４（2002）'!F39</f>
        <v>0</v>
      </c>
      <c r="T39" s="263">
        <f>'Ｈ１４（2002）'!H39</f>
        <v>29000</v>
      </c>
      <c r="U39" s="202"/>
      <c r="V39" s="195" t="s">
        <v>59</v>
      </c>
      <c r="W39" s="173" t="s">
        <v>60</v>
      </c>
      <c r="X39" s="197"/>
      <c r="Y39" s="198" t="s">
        <v>33</v>
      </c>
      <c r="Z39" s="199">
        <f>'Ｈ１４（2002）'!A186</f>
        <v>1619</v>
      </c>
      <c r="AA39" s="200">
        <f>'Ｈ１４（2002）'!B186</f>
        <v>819</v>
      </c>
      <c r="AB39" s="201">
        <f>'Ｈ１４（2002）'!C186</f>
        <v>0</v>
      </c>
      <c r="AC39" s="556">
        <f>'Ｈ１４（2002）'!E186</f>
        <v>800</v>
      </c>
      <c r="AD39" s="160"/>
      <c r="AE39" s="160"/>
      <c r="AF39" s="160"/>
      <c r="AG39" s="160"/>
      <c r="AH39" s="160"/>
      <c r="AL39" s="477"/>
      <c r="AM39" s="477"/>
      <c r="AN39" s="477"/>
      <c r="AO39" s="477"/>
      <c r="AP39" s="477"/>
      <c r="AQ39" s="477"/>
      <c r="AR39" s="477"/>
    </row>
    <row r="40" spans="1:44" ht="14.45" customHeight="1" x14ac:dyDescent="0.15">
      <c r="A40" s="1219">
        <v>58000</v>
      </c>
      <c r="B40" s="1220">
        <v>58000</v>
      </c>
      <c r="C40" s="1220">
        <v>58000</v>
      </c>
      <c r="D40" s="1220">
        <v>0</v>
      </c>
      <c r="E40" s="1220">
        <v>29000</v>
      </c>
      <c r="F40" s="1220">
        <v>0</v>
      </c>
      <c r="G40" s="1220">
        <v>0</v>
      </c>
      <c r="H40" s="1221">
        <v>29000</v>
      </c>
      <c r="I40" s="1220"/>
      <c r="K40" s="194"/>
      <c r="L40" s="195" t="s">
        <v>59</v>
      </c>
      <c r="M40" s="195"/>
      <c r="N40" s="196" t="s">
        <v>62</v>
      </c>
      <c r="O40" s="198" t="s">
        <v>63</v>
      </c>
      <c r="P40" s="199">
        <f>'Ｈ１４（2002）'!A40</f>
        <v>58000</v>
      </c>
      <c r="Q40" s="200">
        <f>'Ｈ１４（2002）'!C40</f>
        <v>58000</v>
      </c>
      <c r="R40" s="200">
        <f>'Ｈ１４（2002）'!E40</f>
        <v>29000</v>
      </c>
      <c r="S40" s="262">
        <f>'Ｈ１４（2002）'!F40</f>
        <v>0</v>
      </c>
      <c r="T40" s="263">
        <f>'Ｈ１４（2002）'!H40</f>
        <v>29000</v>
      </c>
      <c r="U40" s="202"/>
      <c r="V40" s="195"/>
      <c r="W40" s="195"/>
      <c r="X40" s="196" t="s">
        <v>62</v>
      </c>
      <c r="Y40" s="198" t="s">
        <v>37</v>
      </c>
      <c r="Z40" s="199">
        <f>'Ｈ１４（2002）'!A187</f>
        <v>1619</v>
      </c>
      <c r="AA40" s="200">
        <f>'Ｈ１４（2002）'!B187</f>
        <v>819</v>
      </c>
      <c r="AB40" s="201">
        <f>'Ｈ１４（2002）'!C187</f>
        <v>0</v>
      </c>
      <c r="AC40" s="556">
        <f>'Ｈ１４（2002）'!E187</f>
        <v>800</v>
      </c>
      <c r="AD40" s="160"/>
      <c r="AE40" s="160"/>
      <c r="AF40" s="160"/>
      <c r="AG40" s="160"/>
      <c r="AH40" s="160"/>
      <c r="AL40" s="477"/>
      <c r="AM40" s="477"/>
      <c r="AN40" s="477"/>
      <c r="AO40" s="477"/>
      <c r="AP40" s="477"/>
      <c r="AQ40" s="477"/>
      <c r="AR40" s="477"/>
    </row>
    <row r="41" spans="1:44"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'Ｈ１４（2002）'!A41</f>
        <v>0</v>
      </c>
      <c r="Q41" s="200">
        <f>'Ｈ１４（2002）'!C41</f>
        <v>0</v>
      </c>
      <c r="R41" s="200">
        <f>'Ｈ１４（2002）'!E41</f>
        <v>0</v>
      </c>
      <c r="S41" s="262">
        <f>'Ｈ１４（2002）'!F41</f>
        <v>0</v>
      </c>
      <c r="T41" s="263">
        <f>'Ｈ１４（2002）'!H41</f>
        <v>0</v>
      </c>
      <c r="U41" s="202"/>
      <c r="V41" s="195"/>
      <c r="W41" s="195"/>
      <c r="X41" s="196" t="s">
        <v>64</v>
      </c>
      <c r="Y41" s="198" t="s">
        <v>40</v>
      </c>
      <c r="Z41" s="199">
        <f>'Ｈ１４（2002）'!A188</f>
        <v>0</v>
      </c>
      <c r="AA41" s="200">
        <f>'Ｈ１４（2002）'!B188</f>
        <v>0</v>
      </c>
      <c r="AB41" s="201">
        <f>'Ｈ１４（2002）'!C188</f>
        <v>0</v>
      </c>
      <c r="AC41" s="556">
        <f>'Ｈ１４（2002）'!E188</f>
        <v>0</v>
      </c>
      <c r="AD41" s="160"/>
      <c r="AE41" s="160"/>
      <c r="AF41" s="160"/>
      <c r="AG41" s="160"/>
      <c r="AH41" s="160"/>
      <c r="AL41" s="477"/>
      <c r="AM41" s="477"/>
      <c r="AN41" s="477"/>
      <c r="AO41" s="477"/>
      <c r="AP41" s="477"/>
      <c r="AQ41" s="477"/>
      <c r="AR41" s="477"/>
    </row>
    <row r="42" spans="1:44"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'Ｈ１４（2002）'!A42</f>
        <v>0</v>
      </c>
      <c r="Q42" s="200">
        <f>'Ｈ１４（2002）'!C42</f>
        <v>0</v>
      </c>
      <c r="R42" s="200">
        <f>'Ｈ１４（2002）'!E42</f>
        <v>0</v>
      </c>
      <c r="S42" s="262">
        <f>'Ｈ１４（2002）'!F42</f>
        <v>0</v>
      </c>
      <c r="T42" s="263">
        <f>'Ｈ１４（2002）'!H42</f>
        <v>0</v>
      </c>
      <c r="U42" s="202"/>
      <c r="V42" s="195" t="s">
        <v>675</v>
      </c>
      <c r="W42" s="195"/>
      <c r="X42" s="196" t="s">
        <v>66</v>
      </c>
      <c r="Y42" s="198" t="s">
        <v>43</v>
      </c>
      <c r="Z42" s="199">
        <f>'Ｈ１４（2002）'!A189</f>
        <v>0</v>
      </c>
      <c r="AA42" s="200">
        <f>'Ｈ１４（2002）'!B189</f>
        <v>0</v>
      </c>
      <c r="AB42" s="201">
        <f>'Ｈ１４（2002）'!C189</f>
        <v>0</v>
      </c>
      <c r="AC42" s="556">
        <f>'Ｈ１４（2002）'!E189</f>
        <v>0</v>
      </c>
      <c r="AD42" s="160"/>
      <c r="AE42" s="160"/>
      <c r="AF42" s="160"/>
      <c r="AG42" s="160"/>
      <c r="AH42" s="160"/>
      <c r="AL42" s="477"/>
      <c r="AM42" s="477"/>
      <c r="AN42" s="477"/>
      <c r="AO42" s="477"/>
      <c r="AP42" s="477"/>
      <c r="AQ42" s="477"/>
      <c r="AR42" s="477"/>
    </row>
    <row r="43" spans="1:44"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'Ｈ１４（2002）'!A43</f>
        <v>0</v>
      </c>
      <c r="Q43" s="200">
        <f>'Ｈ１４（2002）'!C43</f>
        <v>0</v>
      </c>
      <c r="R43" s="200">
        <f>'Ｈ１４（2002）'!E43</f>
        <v>0</v>
      </c>
      <c r="S43" s="262">
        <f>'Ｈ１４（2002）'!F43</f>
        <v>0</v>
      </c>
      <c r="T43" s="263">
        <f>'Ｈ１４（2002）'!H43</f>
        <v>0</v>
      </c>
      <c r="U43" s="202"/>
      <c r="V43" s="195"/>
      <c r="W43" s="195"/>
      <c r="X43" s="196" t="s">
        <v>150</v>
      </c>
      <c r="Y43" s="198" t="s">
        <v>44</v>
      </c>
      <c r="Z43" s="199">
        <f>'Ｈ１４（2002）'!A190</f>
        <v>0</v>
      </c>
      <c r="AA43" s="200">
        <f>'Ｈ１４（2002）'!B190</f>
        <v>0</v>
      </c>
      <c r="AB43" s="201">
        <f>'Ｈ１４（2002）'!C190</f>
        <v>0</v>
      </c>
      <c r="AC43" s="556">
        <f>'Ｈ１４（2002）'!E190</f>
        <v>0</v>
      </c>
      <c r="AD43" s="160"/>
      <c r="AE43" s="160"/>
      <c r="AF43" s="160"/>
      <c r="AG43" s="160"/>
      <c r="AH43" s="160"/>
      <c r="AL43" s="477"/>
      <c r="AM43" s="477"/>
      <c r="AN43" s="477"/>
      <c r="AO43" s="477"/>
      <c r="AP43" s="477"/>
      <c r="AQ43" s="477"/>
      <c r="AR43" s="477"/>
    </row>
    <row r="44" spans="1:44"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L44" s="477"/>
      <c r="AM44" s="477"/>
      <c r="AN44" s="477"/>
      <c r="AO44" s="477"/>
      <c r="AP44" s="477"/>
      <c r="AQ44" s="477"/>
      <c r="AR44" s="477"/>
    </row>
    <row r="45" spans="1:44"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'Ｈ１４（2002）'!A44</f>
        <v>0</v>
      </c>
      <c r="Q45" s="200">
        <f>'Ｈ１４（2002）'!C44</f>
        <v>0</v>
      </c>
      <c r="R45" s="200">
        <f>'Ｈ１４（2002）'!E44</f>
        <v>0</v>
      </c>
      <c r="S45" s="262">
        <f>'Ｈ１４（2002）'!F44</f>
        <v>0</v>
      </c>
      <c r="T45" s="263">
        <f>'Ｈ１４（2002）'!H44</f>
        <v>0</v>
      </c>
      <c r="U45" s="202" t="s">
        <v>72</v>
      </c>
      <c r="V45" s="195" t="s">
        <v>676</v>
      </c>
      <c r="W45" s="196" t="s">
        <v>87</v>
      </c>
      <c r="X45" s="197"/>
      <c r="Y45" s="198" t="s">
        <v>46</v>
      </c>
      <c r="Z45" s="199">
        <f>'Ｈ１４（2002）'!A191</f>
        <v>0</v>
      </c>
      <c r="AA45" s="200">
        <f>'Ｈ１４（2002）'!B191</f>
        <v>0</v>
      </c>
      <c r="AB45" s="201">
        <f>'Ｈ１４（2002）'!C191</f>
        <v>0</v>
      </c>
      <c r="AC45" s="556">
        <f>'Ｈ１４（2002）'!E191</f>
        <v>0</v>
      </c>
      <c r="AD45" s="160"/>
      <c r="AE45" s="160"/>
      <c r="AF45" s="160"/>
      <c r="AG45" s="160"/>
      <c r="AH45" s="160"/>
      <c r="AL45" s="477"/>
      <c r="AM45" s="477"/>
      <c r="AN45" s="477"/>
      <c r="AO45" s="477"/>
      <c r="AP45" s="477"/>
      <c r="AQ45" s="477"/>
      <c r="AR45" s="477"/>
    </row>
    <row r="46" spans="1:44"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'Ｈ１４（2002）'!A45</f>
        <v>0</v>
      </c>
      <c r="Q46" s="200">
        <f>'Ｈ１４（2002）'!C45</f>
        <v>0</v>
      </c>
      <c r="R46" s="200">
        <f>'Ｈ１４（2002）'!E45</f>
        <v>0</v>
      </c>
      <c r="S46" s="262">
        <f>'Ｈ１４（2002）'!F45</f>
        <v>0</v>
      </c>
      <c r="T46" s="263">
        <f>'Ｈ１４（2002）'!H45</f>
        <v>0</v>
      </c>
      <c r="U46" s="202"/>
      <c r="V46" s="195"/>
      <c r="W46" s="196" t="s">
        <v>73</v>
      </c>
      <c r="X46" s="197"/>
      <c r="Y46" s="198" t="s">
        <v>75</v>
      </c>
      <c r="Z46" s="199">
        <f>'Ｈ１４（2002）'!A192</f>
        <v>0</v>
      </c>
      <c r="AA46" s="200">
        <f>'Ｈ１４（2002）'!B192</f>
        <v>0</v>
      </c>
      <c r="AB46" s="201">
        <f>'Ｈ１４（2002）'!C192</f>
        <v>0</v>
      </c>
      <c r="AC46" s="556">
        <f>'Ｈ１４（2002）'!E192</f>
        <v>0</v>
      </c>
      <c r="AD46" s="160"/>
      <c r="AE46" s="160"/>
      <c r="AF46" s="160"/>
      <c r="AG46" s="160"/>
      <c r="AH46" s="160"/>
      <c r="AL46" s="477"/>
      <c r="AM46" s="477"/>
      <c r="AN46" s="477"/>
      <c r="AO46" s="477"/>
      <c r="AP46" s="477"/>
      <c r="AQ46" s="477"/>
      <c r="AR46" s="477"/>
    </row>
    <row r="47" spans="1:44"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'Ｈ１４（2002）'!A46</f>
        <v>0</v>
      </c>
      <c r="Q47" s="200">
        <f>'Ｈ１４（2002）'!C46</f>
        <v>0</v>
      </c>
      <c r="R47" s="200">
        <f>'Ｈ１４（2002）'!E46</f>
        <v>0</v>
      </c>
      <c r="S47" s="262">
        <f>'Ｈ１４（2002）'!F46</f>
        <v>0</v>
      </c>
      <c r="T47" s="263">
        <f>'Ｈ１４（2002）'!H46</f>
        <v>0</v>
      </c>
      <c r="U47" s="202"/>
      <c r="V47" s="500"/>
      <c r="W47" s="196" t="s">
        <v>13</v>
      </c>
      <c r="X47" s="197"/>
      <c r="Y47" s="198" t="s">
        <v>77</v>
      </c>
      <c r="Z47" s="199">
        <f>'Ｈ１４（2002）'!A193</f>
        <v>0</v>
      </c>
      <c r="AA47" s="200">
        <f>'Ｈ１４（2002）'!B193</f>
        <v>0</v>
      </c>
      <c r="AB47" s="201">
        <f>'Ｈ１４（2002）'!C193</f>
        <v>0</v>
      </c>
      <c r="AC47" s="556">
        <f>'Ｈ１４（2002）'!E193</f>
        <v>0</v>
      </c>
      <c r="AD47" s="160"/>
      <c r="AE47" s="160"/>
      <c r="AF47" s="160"/>
      <c r="AG47" s="160"/>
      <c r="AH47" s="160"/>
      <c r="AL47" s="477"/>
      <c r="AM47" s="477"/>
      <c r="AN47" s="477"/>
      <c r="AO47" s="477"/>
      <c r="AP47" s="477"/>
      <c r="AQ47" s="477"/>
      <c r="AR47" s="477"/>
    </row>
    <row r="48" spans="1:44"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'Ｈ１４（2002）'!A47</f>
        <v>0</v>
      </c>
      <c r="Q48" s="200">
        <f>'Ｈ１４（2002）'!C47</f>
        <v>0</v>
      </c>
      <c r="R48" s="200">
        <f>'Ｈ１４（2002）'!E47</f>
        <v>0</v>
      </c>
      <c r="S48" s="262">
        <f>'Ｈ１４（2002）'!F47</f>
        <v>0</v>
      </c>
      <c r="T48" s="263">
        <f>'Ｈ１４（2002）'!H47</f>
        <v>0</v>
      </c>
      <c r="U48" s="202" t="s">
        <v>4</v>
      </c>
      <c r="V48" s="195"/>
      <c r="W48" s="167"/>
      <c r="X48" s="167"/>
      <c r="Y48" s="207"/>
      <c r="Z48" s="204"/>
      <c r="AA48" s="205"/>
      <c r="AB48" s="205"/>
      <c r="AC48" s="560"/>
      <c r="AD48" s="160"/>
      <c r="AE48" s="160"/>
      <c r="AF48" s="160"/>
      <c r="AG48" s="160"/>
      <c r="AH48" s="160"/>
      <c r="AL48" s="477"/>
      <c r="AM48" s="477"/>
      <c r="AN48" s="477"/>
      <c r="AO48" s="477"/>
      <c r="AP48" s="477"/>
      <c r="AQ48" s="477"/>
      <c r="AR48" s="477"/>
    </row>
    <row r="49" spans="1:44"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'Ｈ１４（2002）'!A48</f>
        <v>0</v>
      </c>
      <c r="Q49" s="200">
        <f>'Ｈ１４（2002）'!C48</f>
        <v>0</v>
      </c>
      <c r="R49" s="200">
        <f>'Ｈ１４（2002）'!E48</f>
        <v>0</v>
      </c>
      <c r="S49" s="262">
        <f>'Ｈ１４（2002）'!F48</f>
        <v>0</v>
      </c>
      <c r="T49" s="263">
        <f>'Ｈ１４（2002）'!H48</f>
        <v>0</v>
      </c>
      <c r="U49" s="202"/>
      <c r="V49" s="195"/>
      <c r="W49" s="167"/>
      <c r="X49" s="167"/>
      <c r="Y49" s="207"/>
      <c r="Z49" s="204"/>
      <c r="AA49" s="205"/>
      <c r="AB49" s="205"/>
      <c r="AC49" s="560"/>
      <c r="AD49" s="160"/>
      <c r="AE49" s="160"/>
      <c r="AF49" s="160"/>
      <c r="AG49" s="160"/>
      <c r="AH49" s="160"/>
      <c r="AL49" s="477"/>
      <c r="AM49" s="477"/>
      <c r="AN49" s="477"/>
      <c r="AO49" s="477"/>
      <c r="AP49" s="477"/>
      <c r="AQ49" s="477"/>
      <c r="AR49" s="477"/>
    </row>
    <row r="50" spans="1:44"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L50" s="477"/>
      <c r="AM50" s="477"/>
      <c r="AN50" s="477"/>
      <c r="AO50" s="477"/>
      <c r="AP50" s="477"/>
      <c r="AQ50" s="477"/>
      <c r="AR50" s="477"/>
    </row>
    <row r="51" spans="1:44"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'Ｈ１４（2002）'!A50</f>
        <v>0</v>
      </c>
      <c r="Q51" s="200">
        <f>'Ｈ１４（2002）'!C50</f>
        <v>0</v>
      </c>
      <c r="R51" s="200">
        <f>'Ｈ１４（2002）'!E50</f>
        <v>0</v>
      </c>
      <c r="S51" s="262">
        <f>'Ｈ１４（2002）'!F50</f>
        <v>0</v>
      </c>
      <c r="T51" s="263">
        <f>'Ｈ１４（2002）'!H50</f>
        <v>0</v>
      </c>
      <c r="U51" s="202"/>
      <c r="V51" s="173"/>
      <c r="W51" s="196" t="s">
        <v>88</v>
      </c>
      <c r="X51" s="217"/>
      <c r="Y51" s="218" t="s">
        <v>48</v>
      </c>
      <c r="Z51" s="226">
        <f>'Ｈ１４（2002）'!A195</f>
        <v>0</v>
      </c>
      <c r="AA51" s="227">
        <f>'Ｈ１４（2002）'!B195</f>
        <v>0</v>
      </c>
      <c r="AB51" s="228">
        <f>'Ｈ１４（2002）'!C195</f>
        <v>0</v>
      </c>
      <c r="AC51" s="563">
        <f>'Ｈ１４（2002）'!E195</f>
        <v>0</v>
      </c>
      <c r="AD51" s="160"/>
      <c r="AE51" s="160"/>
      <c r="AF51" s="160"/>
      <c r="AG51" s="160"/>
      <c r="AH51" s="160"/>
      <c r="AL51" s="477"/>
      <c r="AM51" s="477"/>
      <c r="AN51" s="477"/>
      <c r="AO51" s="477"/>
      <c r="AP51" s="477"/>
      <c r="AQ51" s="477"/>
      <c r="AR51" s="477"/>
    </row>
    <row r="52" spans="1:44"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'Ｈ１４（2002）'!A51</f>
        <v>0</v>
      </c>
      <c r="Q52" s="200">
        <f>'Ｈ１４（2002）'!C51</f>
        <v>0</v>
      </c>
      <c r="R52" s="200">
        <f>'Ｈ１４（2002）'!E51</f>
        <v>0</v>
      </c>
      <c r="S52" s="262">
        <f>'Ｈ１４（2002）'!F51</f>
        <v>0</v>
      </c>
      <c r="T52" s="263">
        <f>'Ｈ１４（2002）'!H51</f>
        <v>0</v>
      </c>
      <c r="U52" s="202"/>
      <c r="V52" s="195" t="s">
        <v>91</v>
      </c>
      <c r="W52" s="216" t="s">
        <v>89</v>
      </c>
      <c r="X52" s="217"/>
      <c r="Y52" s="218" t="s">
        <v>51</v>
      </c>
      <c r="Z52" s="226">
        <f>'Ｈ１４（2002）'!A196</f>
        <v>0</v>
      </c>
      <c r="AA52" s="227">
        <f>'Ｈ１４（2002）'!B196</f>
        <v>0</v>
      </c>
      <c r="AB52" s="228">
        <f>'Ｈ１４（2002）'!C196</f>
        <v>0</v>
      </c>
      <c r="AC52" s="563">
        <f>'Ｈ１４（2002）'!E196</f>
        <v>0</v>
      </c>
      <c r="AD52" s="160"/>
      <c r="AE52" s="160"/>
      <c r="AF52" s="160"/>
      <c r="AG52" s="160"/>
      <c r="AH52" s="160"/>
      <c r="AL52" s="477"/>
      <c r="AM52" s="477"/>
      <c r="AN52" s="477"/>
      <c r="AO52" s="477"/>
      <c r="AP52" s="477"/>
      <c r="AQ52" s="477"/>
      <c r="AR52" s="477"/>
    </row>
    <row r="53" spans="1:44"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'Ｈ１４（2002）'!A52</f>
        <v>0</v>
      </c>
      <c r="Q53" s="200">
        <f>'Ｈ１４（2002）'!C52</f>
        <v>0</v>
      </c>
      <c r="R53" s="200">
        <f>'Ｈ１４（2002）'!E52</f>
        <v>0</v>
      </c>
      <c r="S53" s="262">
        <f>'Ｈ１４（2002）'!F52</f>
        <v>0</v>
      </c>
      <c r="T53" s="263">
        <f>'Ｈ１４（2002）'!H52</f>
        <v>0</v>
      </c>
      <c r="U53" s="202"/>
      <c r="V53" s="195"/>
      <c r="W53" s="216" t="s">
        <v>104</v>
      </c>
      <c r="X53" s="217"/>
      <c r="Y53" s="218" t="s">
        <v>53</v>
      </c>
      <c r="Z53" s="226">
        <f>'Ｈ１４（2002）'!A197</f>
        <v>0</v>
      </c>
      <c r="AA53" s="227">
        <f>'Ｈ１４（2002）'!B197</f>
        <v>0</v>
      </c>
      <c r="AB53" s="228">
        <f>'Ｈ１４（2002）'!C197</f>
        <v>0</v>
      </c>
      <c r="AC53" s="563">
        <f>'Ｈ１４（2002）'!E197</f>
        <v>0</v>
      </c>
      <c r="AD53" s="160"/>
      <c r="AE53" s="160"/>
      <c r="AF53" s="160"/>
      <c r="AG53" s="160"/>
      <c r="AH53" s="160"/>
      <c r="AL53" s="477"/>
      <c r="AM53" s="477"/>
      <c r="AN53" s="477"/>
      <c r="AO53" s="477"/>
      <c r="AP53" s="477"/>
      <c r="AQ53" s="477"/>
      <c r="AR53" s="477"/>
    </row>
    <row r="54" spans="1:44"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'Ｈ１４（2002）'!A53</f>
        <v>0</v>
      </c>
      <c r="Q54" s="200">
        <f>'Ｈ１４（2002）'!C53</f>
        <v>0</v>
      </c>
      <c r="R54" s="200">
        <f>'Ｈ１４（2002）'!E53</f>
        <v>0</v>
      </c>
      <c r="S54" s="262">
        <f>'Ｈ１４（2002）'!F53</f>
        <v>0</v>
      </c>
      <c r="T54" s="263">
        <f>'Ｈ１４（2002）'!H53</f>
        <v>0</v>
      </c>
      <c r="U54" s="202"/>
      <c r="V54" s="176" t="s">
        <v>92</v>
      </c>
      <c r="W54" s="170"/>
      <c r="X54" s="170"/>
      <c r="Y54" s="170"/>
      <c r="Z54" s="308"/>
      <c r="AA54" s="309"/>
      <c r="AB54" s="232"/>
      <c r="AC54" s="564"/>
      <c r="AD54" s="160"/>
      <c r="AE54" s="160"/>
      <c r="AF54" s="160"/>
      <c r="AG54" s="160"/>
      <c r="AH54" s="160"/>
      <c r="AL54" s="477"/>
      <c r="AM54" s="477"/>
      <c r="AN54" s="477"/>
      <c r="AO54" s="477"/>
      <c r="AP54" s="477"/>
      <c r="AQ54" s="477"/>
      <c r="AR54" s="477"/>
    </row>
    <row r="55" spans="1:44"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'Ｈ１４（2002）'!A54</f>
        <v>0</v>
      </c>
      <c r="Q55" s="200">
        <f>'Ｈ１４（2002）'!C54</f>
        <v>0</v>
      </c>
      <c r="R55" s="200">
        <f>'Ｈ１４（2002）'!E54</f>
        <v>0</v>
      </c>
      <c r="S55" s="262">
        <f>'Ｈ１４（2002）'!F54</f>
        <v>0</v>
      </c>
      <c r="T55" s="263">
        <f>'Ｈ１４（2002）'!H54</f>
        <v>0</v>
      </c>
      <c r="U55" s="202"/>
      <c r="V55" s="195"/>
      <c r="W55" s="195"/>
      <c r="X55" s="167"/>
      <c r="Y55" s="207"/>
      <c r="Z55" s="204"/>
      <c r="AA55" s="205"/>
      <c r="AB55" s="205"/>
      <c r="AC55" s="560"/>
      <c r="AD55" s="160"/>
      <c r="AE55" s="160"/>
      <c r="AF55" s="160"/>
      <c r="AG55" s="160"/>
      <c r="AH55" s="160"/>
      <c r="AL55" s="477"/>
      <c r="AM55" s="477"/>
      <c r="AN55" s="477"/>
      <c r="AO55" s="477"/>
      <c r="AP55" s="477"/>
      <c r="AQ55" s="477"/>
      <c r="AR55" s="477"/>
    </row>
    <row r="56" spans="1:44"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'Ｈ１４（2002）'!A55</f>
        <v>0</v>
      </c>
      <c r="Q56" s="200">
        <f>'Ｈ１４（2002）'!C55</f>
        <v>0</v>
      </c>
      <c r="R56" s="200">
        <f>'Ｈ１４（2002）'!E55</f>
        <v>0</v>
      </c>
      <c r="S56" s="262">
        <f>'Ｈ１４（2002）'!F55</f>
        <v>0</v>
      </c>
      <c r="T56" s="263">
        <f>'Ｈ１４（2002）'!H55</f>
        <v>0</v>
      </c>
      <c r="U56" s="202"/>
      <c r="V56" s="195" t="s">
        <v>675</v>
      </c>
      <c r="W56" s="196" t="s">
        <v>106</v>
      </c>
      <c r="X56" s="197"/>
      <c r="Y56" s="198" t="s">
        <v>55</v>
      </c>
      <c r="Z56" s="199">
        <f>'Ｈ１４（2002）'!A198</f>
        <v>0</v>
      </c>
      <c r="AA56" s="200">
        <f>'Ｈ１４（2002）'!B198</f>
        <v>0</v>
      </c>
      <c r="AB56" s="201">
        <f>'Ｈ１４（2002）'!C198</f>
        <v>0</v>
      </c>
      <c r="AC56" s="556">
        <f>'Ｈ１４（2002）'!E198</f>
        <v>0</v>
      </c>
      <c r="AD56" s="160"/>
      <c r="AE56" s="160"/>
      <c r="AF56" s="160"/>
      <c r="AG56" s="160"/>
      <c r="AH56" s="160"/>
      <c r="AL56" s="477"/>
      <c r="AM56" s="477"/>
      <c r="AN56" s="477"/>
      <c r="AO56" s="477"/>
      <c r="AP56" s="477"/>
      <c r="AQ56" s="477"/>
      <c r="AR56" s="477"/>
    </row>
    <row r="57" spans="1:44"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'Ｈ１４（2002）'!A56</f>
        <v>0</v>
      </c>
      <c r="Q57" s="200">
        <f>'Ｈ１４（2002）'!C56</f>
        <v>0</v>
      </c>
      <c r="R57" s="200">
        <f>'Ｈ１４（2002）'!E56</f>
        <v>0</v>
      </c>
      <c r="S57" s="262">
        <f>'Ｈ１４（2002）'!F56</f>
        <v>0</v>
      </c>
      <c r="T57" s="263">
        <f>'Ｈ１４（2002）'!H56</f>
        <v>0</v>
      </c>
      <c r="U57" s="202"/>
      <c r="V57" s="195"/>
      <c r="W57" s="196" t="s">
        <v>136</v>
      </c>
      <c r="X57" s="197"/>
      <c r="Y57" s="198" t="s">
        <v>56</v>
      </c>
      <c r="Z57" s="199">
        <f>'Ｈ１４（2002）'!A199</f>
        <v>89964</v>
      </c>
      <c r="AA57" s="200">
        <f>'Ｈ１４（2002）'!B199</f>
        <v>0</v>
      </c>
      <c r="AB57" s="201">
        <f>'Ｈ１４（2002）'!C199</f>
        <v>0</v>
      </c>
      <c r="AC57" s="556">
        <f>'Ｈ１４（2002）'!E199</f>
        <v>0</v>
      </c>
      <c r="AD57" s="160"/>
      <c r="AE57" s="160"/>
      <c r="AF57" s="160"/>
      <c r="AG57" s="160"/>
      <c r="AH57" s="160"/>
      <c r="AL57" s="477"/>
      <c r="AM57" s="477"/>
      <c r="AN57" s="477"/>
      <c r="AO57" s="477"/>
      <c r="AP57" s="477"/>
      <c r="AQ57" s="477"/>
      <c r="AR57" s="477"/>
    </row>
    <row r="58" spans="1:44"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'Ｈ１４（2002）'!A57</f>
        <v>0</v>
      </c>
      <c r="Q58" s="200">
        <f>'Ｈ１４（2002）'!C57</f>
        <v>0</v>
      </c>
      <c r="R58" s="200">
        <f>'Ｈ１４（2002）'!E57</f>
        <v>0</v>
      </c>
      <c r="S58" s="262">
        <f>'Ｈ１４（2002）'!F57</f>
        <v>0</v>
      </c>
      <c r="T58" s="263">
        <f>'Ｈ１４（2002）'!H57</f>
        <v>0</v>
      </c>
      <c r="U58" s="202"/>
      <c r="V58" s="176" t="s">
        <v>676</v>
      </c>
      <c r="W58" s="196" t="s">
        <v>138</v>
      </c>
      <c r="X58" s="197"/>
      <c r="Y58" s="198" t="s">
        <v>58</v>
      </c>
      <c r="Z58" s="199">
        <f>'Ｈ１４（2002）'!A200</f>
        <v>0</v>
      </c>
      <c r="AA58" s="200">
        <f>'Ｈ１４（2002）'!B200</f>
        <v>0</v>
      </c>
      <c r="AB58" s="201">
        <f>'Ｈ１４（2002）'!C200</f>
        <v>0</v>
      </c>
      <c r="AC58" s="556">
        <f>'Ｈ１４（2002）'!E200</f>
        <v>0</v>
      </c>
      <c r="AD58" s="160"/>
      <c r="AE58" s="160"/>
      <c r="AF58" s="160"/>
      <c r="AG58" s="160"/>
      <c r="AH58" s="160"/>
      <c r="AL58" s="477"/>
      <c r="AM58" s="477"/>
      <c r="AN58" s="477"/>
      <c r="AO58" s="477"/>
      <c r="AP58" s="477"/>
      <c r="AQ58" s="477"/>
      <c r="AR58" s="477"/>
    </row>
    <row r="59" spans="1:44"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'Ｈ１４（2002）'!A58</f>
        <v>0</v>
      </c>
      <c r="Q59" s="200">
        <f>'Ｈ１４（2002）'!C58</f>
        <v>0</v>
      </c>
      <c r="R59" s="200">
        <f>'Ｈ１４（2002）'!E58</f>
        <v>0</v>
      </c>
      <c r="S59" s="262">
        <f>'Ｈ１４（2002）'!F58</f>
        <v>0</v>
      </c>
      <c r="T59" s="263">
        <f>'Ｈ１４（2002）'!H58</f>
        <v>0</v>
      </c>
      <c r="U59" s="202"/>
      <c r="V59" s="216"/>
      <c r="W59" s="216" t="s">
        <v>13</v>
      </c>
      <c r="X59" s="217"/>
      <c r="Y59" s="218" t="s">
        <v>61</v>
      </c>
      <c r="Z59" s="199">
        <f>'Ｈ１４（2002）'!A201</f>
        <v>0</v>
      </c>
      <c r="AA59" s="200">
        <f>'Ｈ１４（2002）'!B201</f>
        <v>0</v>
      </c>
      <c r="AB59" s="201">
        <f>'Ｈ１４（2002）'!C201</f>
        <v>0</v>
      </c>
      <c r="AC59" s="556">
        <f>'Ｈ１４（2002）'!E201</f>
        <v>0</v>
      </c>
      <c r="AD59" s="519"/>
      <c r="AE59" s="519"/>
      <c r="AF59" s="519"/>
      <c r="AG59" s="162"/>
      <c r="AH59" s="162"/>
      <c r="AI59" s="163" t="s">
        <v>403</v>
      </c>
      <c r="AJ59" s="235" t="s">
        <v>404</v>
      </c>
      <c r="AK59" s="162"/>
      <c r="AL59" s="236"/>
      <c r="AM59" s="477"/>
      <c r="AN59" s="477"/>
      <c r="AO59" s="477"/>
      <c r="AP59" s="477"/>
      <c r="AQ59" s="477"/>
      <c r="AR59" s="477"/>
    </row>
    <row r="60" spans="1:44" ht="14.45" customHeight="1" x14ac:dyDescent="0.15">
      <c r="K60" s="194"/>
      <c r="L60" s="196" t="s">
        <v>13</v>
      </c>
      <c r="M60" s="197"/>
      <c r="N60" s="197"/>
      <c r="O60" s="198" t="s">
        <v>81</v>
      </c>
      <c r="P60" s="199">
        <f>'Ｈ１４（2002）'!A59</f>
        <v>0</v>
      </c>
      <c r="Q60" s="200">
        <f>'Ｈ１４（2002）'!C59</f>
        <v>0</v>
      </c>
      <c r="R60" s="200">
        <f>'Ｈ１４（2002）'!E59</f>
        <v>0</v>
      </c>
      <c r="S60" s="262">
        <f>'Ｈ１４（2002）'!F59</f>
        <v>0</v>
      </c>
      <c r="T60" s="263">
        <f>'Ｈ１４（2002）'!H59</f>
        <v>0</v>
      </c>
      <c r="U60" s="202"/>
      <c r="V60" s="216" t="s">
        <v>13</v>
      </c>
      <c r="W60" s="217"/>
      <c r="X60" s="217"/>
      <c r="Y60" s="218" t="s">
        <v>63</v>
      </c>
      <c r="Z60" s="501">
        <f>'Ｈ１４（2002）'!A202</f>
        <v>0</v>
      </c>
      <c r="AA60" s="488">
        <f>'Ｈ１４（2002）'!B202</f>
        <v>0</v>
      </c>
      <c r="AB60" s="502">
        <f>'Ｈ１４（2002）'!C202</f>
        <v>0</v>
      </c>
      <c r="AC60" s="565">
        <f>'Ｈ１４（2002）'!E202</f>
        <v>0</v>
      </c>
      <c r="AD60" s="520"/>
      <c r="AE60" s="520"/>
      <c r="AF60" s="520"/>
      <c r="AG60" s="167"/>
      <c r="AH60" s="167"/>
      <c r="AI60" s="175"/>
      <c r="AJ60" s="173" t="s">
        <v>2</v>
      </c>
      <c r="AK60" s="173" t="s">
        <v>3</v>
      </c>
      <c r="AL60" s="174" t="s">
        <v>400</v>
      </c>
      <c r="AM60" s="477"/>
      <c r="AN60" s="477"/>
      <c r="AO60" s="477"/>
      <c r="AP60" s="477"/>
      <c r="AQ60" s="477"/>
      <c r="AR60" s="477"/>
    </row>
    <row r="61" spans="1:44" ht="14.45" customHeight="1" thickBot="1" x14ac:dyDescent="0.2">
      <c r="K61" s="194"/>
      <c r="L61" s="238" t="s">
        <v>82</v>
      </c>
      <c r="M61" s="239"/>
      <c r="N61" s="239"/>
      <c r="O61" s="240"/>
      <c r="P61" s="241">
        <f>SUM(P8:P60)-P9-P10-P12-P13-P15-P16-P17-P30-P31-P32-P40-P41-P42-P43-P44-P49-P50</f>
        <v>2033440</v>
      </c>
      <c r="Q61" s="242">
        <f>SUM(Q8:Q60)-Q9-Q10-Q12-Q13-Q15-Q16-Q17-Q30-Q31-Q32-Q40-Q41-Q42-Q43-Q44-Q49-Q50</f>
        <v>1793212</v>
      </c>
      <c r="R61" s="242">
        <f>SUM(R8:R60)-R9-R10-R12-R13-R15-R16-R17-R30-R31-R32-R40-R41-R42-R43-R44-R49-R50</f>
        <v>160760</v>
      </c>
      <c r="S61" s="331">
        <f>SUM(S8:S60)-S9-S10-S12-S13-S15-S16-S17-S30-S31-S32-S40-S41-S42-S43-S44-S49-S50</f>
        <v>636841</v>
      </c>
      <c r="T61" s="332">
        <f>SUM(T8:T60)-T9-T10-T12-T13-T15-T16-T17-T30-T31-T32-T40-T41-T42-T43-T44-T49-T50</f>
        <v>1139696</v>
      </c>
      <c r="U61" s="244"/>
      <c r="V61" s="238" t="s">
        <v>82</v>
      </c>
      <c r="W61" s="239"/>
      <c r="X61" s="239"/>
      <c r="Y61" s="240"/>
      <c r="Z61" s="245">
        <f>SUM(Z8:Z60)-Z9-Z10-Z25-Z28-Z40-Z41-Z42-Z43-Z44</f>
        <v>93154</v>
      </c>
      <c r="AA61" s="242">
        <f>SUM(AA8:AA60)-AA9-AA10-AA25-AA28-AA40-AA41-AA42-AA43-AA44</f>
        <v>1388</v>
      </c>
      <c r="AB61" s="246">
        <f>SUM(AB8:AB60)-AB9-AB10-AB25-AB28-AB40-AB41-AB42-AB43-AB44</f>
        <v>0</v>
      </c>
      <c r="AC61" s="566">
        <f>SUM(AC8:AC60)-AC9-AC10-AC25-AC28-AC40-AC41-AC42-AC43-AC44</f>
        <v>1700</v>
      </c>
      <c r="AD61" s="521"/>
      <c r="AE61" s="521"/>
      <c r="AF61" s="521"/>
      <c r="AG61" s="249"/>
      <c r="AH61" s="249"/>
      <c r="AI61" s="250" t="s">
        <v>5</v>
      </c>
      <c r="AJ61" s="180" t="s">
        <v>6</v>
      </c>
      <c r="AK61" s="180" t="s">
        <v>7</v>
      </c>
      <c r="AL61" s="251" t="s">
        <v>405</v>
      </c>
      <c r="AM61" s="477"/>
      <c r="AN61" s="477"/>
      <c r="AO61" s="477"/>
      <c r="AP61" s="477"/>
      <c r="AQ61" s="477"/>
      <c r="AR61" s="477"/>
    </row>
    <row r="62" spans="1:44" ht="14.45" customHeight="1" x14ac:dyDescent="0.15">
      <c r="A62" s="1228">
        <v>346088</v>
      </c>
      <c r="B62" s="1229">
        <v>346088</v>
      </c>
      <c r="C62" s="1229">
        <v>0</v>
      </c>
      <c r="D62" s="1229">
        <v>0</v>
      </c>
      <c r="E62" s="1229">
        <v>0</v>
      </c>
      <c r="F62" s="1229">
        <v>103800</v>
      </c>
      <c r="G62" s="1230"/>
      <c r="H62" s="574"/>
      <c r="I62" s="574"/>
      <c r="K62" s="183"/>
      <c r="L62" s="184" t="s">
        <v>8</v>
      </c>
      <c r="M62" s="185"/>
      <c r="N62" s="185"/>
      <c r="O62" s="186" t="s">
        <v>9</v>
      </c>
      <c r="P62" s="252">
        <f>'Ｈ１４（2002）'!A63</f>
        <v>3287</v>
      </c>
      <c r="Q62" s="253">
        <f>'Ｈ１４（2002）'!B63</f>
        <v>3287</v>
      </c>
      <c r="R62" s="254"/>
      <c r="S62" s="255">
        <f>'Ｈ１４（2002）'!D63</f>
        <v>0</v>
      </c>
      <c r="T62" s="256">
        <f>'Ｈ１４（2002）'!F63</f>
        <v>0</v>
      </c>
      <c r="U62" s="257"/>
      <c r="V62" s="184" t="s">
        <v>8</v>
      </c>
      <c r="W62" s="185"/>
      <c r="X62" s="185"/>
      <c r="Y62" s="186"/>
      <c r="Z62" s="522"/>
      <c r="AA62" s="523"/>
      <c r="AB62" s="508"/>
      <c r="AC62" s="524"/>
      <c r="AD62" s="257"/>
      <c r="AE62" s="184" t="s">
        <v>8</v>
      </c>
      <c r="AF62" s="185"/>
      <c r="AG62" s="185"/>
      <c r="AH62" s="186"/>
      <c r="AI62" s="522"/>
      <c r="AJ62" s="523"/>
      <c r="AK62" s="508"/>
      <c r="AL62" s="509"/>
      <c r="AM62" s="477"/>
      <c r="AN62" s="477"/>
      <c r="AO62" s="477"/>
      <c r="AP62" s="477"/>
      <c r="AQ62" s="477"/>
      <c r="AR62" s="477"/>
    </row>
    <row r="63" spans="1:44" ht="14.45" customHeight="1" x14ac:dyDescent="0.15">
      <c r="A63" s="1230">
        <v>3287</v>
      </c>
      <c r="B63" s="574">
        <v>3287</v>
      </c>
      <c r="C63" s="574">
        <v>0</v>
      </c>
      <c r="D63" s="574">
        <v>0</v>
      </c>
      <c r="E63" s="574">
        <v>0</v>
      </c>
      <c r="F63" s="574">
        <v>0</v>
      </c>
      <c r="G63" s="1230"/>
      <c r="H63" s="574"/>
      <c r="I63" s="574"/>
      <c r="K63" s="194"/>
      <c r="L63" s="195"/>
      <c r="M63" s="196" t="s">
        <v>11</v>
      </c>
      <c r="N63" s="197"/>
      <c r="O63" s="198" t="s">
        <v>12</v>
      </c>
      <c r="P63" s="199">
        <f>'Ｈ１４（2002）'!A64</f>
        <v>1365</v>
      </c>
      <c r="Q63" s="200">
        <f>'Ｈ１４（2002）'!B64</f>
        <v>1365</v>
      </c>
      <c r="R63" s="220"/>
      <c r="S63" s="262">
        <f>'Ｈ１４（2002）'!D64</f>
        <v>0</v>
      </c>
      <c r="T63" s="263">
        <f>'Ｈ１４（2002）'!F64</f>
        <v>0</v>
      </c>
      <c r="U63" s="264"/>
      <c r="V63" s="195"/>
      <c r="W63" s="196"/>
      <c r="X63" s="197"/>
      <c r="Y63" s="215"/>
      <c r="Z63" s="525"/>
      <c r="AA63" s="526"/>
      <c r="AB63" s="510"/>
      <c r="AC63" s="527"/>
      <c r="AD63" s="264"/>
      <c r="AE63" s="195"/>
      <c r="AF63" s="196"/>
      <c r="AG63" s="197"/>
      <c r="AH63" s="215"/>
      <c r="AI63" s="525"/>
      <c r="AJ63" s="526"/>
      <c r="AK63" s="510"/>
      <c r="AL63" s="511"/>
      <c r="AM63" s="477"/>
      <c r="AN63" s="477"/>
      <c r="AO63" s="477"/>
      <c r="AP63" s="477"/>
      <c r="AQ63" s="477"/>
      <c r="AR63" s="477"/>
    </row>
    <row r="64" spans="1:44" ht="14.45" customHeight="1" x14ac:dyDescent="0.15">
      <c r="A64" s="1230">
        <v>1365</v>
      </c>
      <c r="B64" s="574">
        <v>1365</v>
      </c>
      <c r="C64" s="574">
        <v>0</v>
      </c>
      <c r="D64" s="574">
        <v>0</v>
      </c>
      <c r="E64" s="574">
        <v>0</v>
      </c>
      <c r="F64" s="574">
        <v>0</v>
      </c>
      <c r="G64" s="1230"/>
      <c r="H64" s="574"/>
      <c r="I64" s="574"/>
      <c r="K64" s="194"/>
      <c r="L64" s="195"/>
      <c r="M64" s="196" t="s">
        <v>13</v>
      </c>
      <c r="N64" s="167"/>
      <c r="O64" s="207"/>
      <c r="P64" s="208">
        <f>P62-P63</f>
        <v>1922</v>
      </c>
      <c r="Q64" s="209">
        <f>Q62-Q63</f>
        <v>1922</v>
      </c>
      <c r="R64" s="209"/>
      <c r="S64" s="269">
        <f>S62-S63</f>
        <v>0</v>
      </c>
      <c r="T64" s="270">
        <f>T62-T63</f>
        <v>0</v>
      </c>
      <c r="U64" s="264"/>
      <c r="V64" s="195"/>
      <c r="W64" s="196" t="s">
        <v>13</v>
      </c>
      <c r="X64" s="167"/>
      <c r="Y64" s="207" t="s">
        <v>9</v>
      </c>
      <c r="Z64" s="271">
        <f>'Ｈ１４（2002）'!A117</f>
        <v>0</v>
      </c>
      <c r="AA64" s="272">
        <f>'Ｈ１４（2002）'!B117</f>
        <v>0</v>
      </c>
      <c r="AB64" s="273"/>
      <c r="AC64" s="274">
        <f>'Ｈ１４（2002）'!E117</f>
        <v>0</v>
      </c>
      <c r="AD64" s="264"/>
      <c r="AE64" s="195"/>
      <c r="AF64" s="196" t="s">
        <v>13</v>
      </c>
      <c r="AG64" s="167"/>
      <c r="AH64" s="207" t="s">
        <v>406</v>
      </c>
      <c r="AI64" s="271">
        <f>'Ｈ１４（2002）'!A140</f>
        <v>0</v>
      </c>
      <c r="AJ64" s="272">
        <f>'Ｈ１４（2002）'!B140</f>
        <v>0</v>
      </c>
      <c r="AK64" s="275">
        <f>'Ｈ１４（2002）'!C140</f>
        <v>0</v>
      </c>
      <c r="AL64" s="276">
        <f>'Ｈ１４（2002）'!E140</f>
        <v>0</v>
      </c>
      <c r="AM64" s="477"/>
      <c r="AN64" s="477"/>
      <c r="AO64" s="477"/>
      <c r="AP64" s="477"/>
      <c r="AQ64" s="477"/>
      <c r="AR64" s="477"/>
    </row>
    <row r="65" spans="1:44" ht="14.45" customHeight="1" x14ac:dyDescent="0.15">
      <c r="A65" s="1230">
        <v>4794</v>
      </c>
      <c r="B65" s="574">
        <v>4794</v>
      </c>
      <c r="C65" s="574">
        <v>0</v>
      </c>
      <c r="D65" s="574">
        <v>0</v>
      </c>
      <c r="E65" s="574">
        <v>0</v>
      </c>
      <c r="F65" s="574">
        <v>0</v>
      </c>
      <c r="G65" s="1230"/>
      <c r="H65" s="574"/>
      <c r="I65" s="574"/>
      <c r="K65" s="194" t="s">
        <v>4</v>
      </c>
      <c r="L65" s="173" t="s">
        <v>14</v>
      </c>
      <c r="M65" s="170"/>
      <c r="N65" s="170"/>
      <c r="O65" s="211" t="s">
        <v>15</v>
      </c>
      <c r="P65" s="212">
        <f>'Ｈ１４（2002）'!A65</f>
        <v>4794</v>
      </c>
      <c r="Q65" s="213">
        <f>'Ｈ１４（2002）'!B65</f>
        <v>4794</v>
      </c>
      <c r="R65" s="277"/>
      <c r="S65" s="278">
        <f>'Ｈ１４（2002）'!D65</f>
        <v>0</v>
      </c>
      <c r="T65" s="263">
        <f>'Ｈ１４（2002）'!F65</f>
        <v>0</v>
      </c>
      <c r="U65" s="264" t="s">
        <v>4</v>
      </c>
      <c r="V65" s="173" t="s">
        <v>14</v>
      </c>
      <c r="W65" s="170"/>
      <c r="X65" s="170"/>
      <c r="Y65" s="211"/>
      <c r="Z65" s="279"/>
      <c r="AA65" s="280"/>
      <c r="AB65" s="280"/>
      <c r="AC65" s="281"/>
      <c r="AD65" s="264" t="s">
        <v>4</v>
      </c>
      <c r="AE65" s="173" t="s">
        <v>14</v>
      </c>
      <c r="AF65" s="170"/>
      <c r="AG65" s="170"/>
      <c r="AH65" s="211"/>
      <c r="AI65" s="279"/>
      <c r="AJ65" s="280"/>
      <c r="AK65" s="280"/>
      <c r="AL65" s="282"/>
      <c r="AM65" s="477"/>
      <c r="AN65" s="477"/>
      <c r="AO65" s="477"/>
      <c r="AP65" s="477"/>
      <c r="AQ65" s="477"/>
      <c r="AR65" s="477"/>
    </row>
    <row r="66" spans="1:44" ht="14.45" customHeight="1" x14ac:dyDescent="0.15">
      <c r="A66" s="1230">
        <v>4636</v>
      </c>
      <c r="B66" s="574">
        <v>4636</v>
      </c>
      <c r="C66" s="574">
        <v>0</v>
      </c>
      <c r="D66" s="574">
        <v>0</v>
      </c>
      <c r="E66" s="574">
        <v>0</v>
      </c>
      <c r="F66" s="574">
        <v>0</v>
      </c>
      <c r="G66" s="1230"/>
      <c r="H66" s="574"/>
      <c r="I66" s="574"/>
      <c r="K66" s="194"/>
      <c r="L66" s="195"/>
      <c r="M66" s="196" t="s">
        <v>16</v>
      </c>
      <c r="N66" s="197"/>
      <c r="O66" s="198" t="s">
        <v>17</v>
      </c>
      <c r="P66" s="199">
        <f>'Ｈ１４（2002）'!A66</f>
        <v>4636</v>
      </c>
      <c r="Q66" s="200">
        <f>'Ｈ１４（2002）'!B66</f>
        <v>4636</v>
      </c>
      <c r="R66" s="220"/>
      <c r="S66" s="262">
        <f>'Ｈ１４（2002）'!D66</f>
        <v>0</v>
      </c>
      <c r="T66" s="263">
        <f>'Ｈ１４（2002）'!F66</f>
        <v>0</v>
      </c>
      <c r="U66" s="264"/>
      <c r="V66" s="195"/>
      <c r="W66" s="196"/>
      <c r="X66" s="197"/>
      <c r="Y66" s="198"/>
      <c r="Z66" s="283"/>
      <c r="AA66" s="284"/>
      <c r="AB66" s="284"/>
      <c r="AC66" s="285"/>
      <c r="AD66" s="264"/>
      <c r="AE66" s="195"/>
      <c r="AF66" s="196"/>
      <c r="AG66" s="197"/>
      <c r="AH66" s="198"/>
      <c r="AI66" s="283"/>
      <c r="AJ66" s="284"/>
      <c r="AK66" s="284"/>
      <c r="AL66" s="286"/>
      <c r="AM66" s="477"/>
      <c r="AN66" s="477"/>
      <c r="AO66" s="477"/>
      <c r="AP66" s="477"/>
      <c r="AQ66" s="477"/>
      <c r="AR66" s="477"/>
    </row>
    <row r="67" spans="1:44" ht="14.45" customHeight="1" x14ac:dyDescent="0.15">
      <c r="A67" s="1230">
        <v>7119</v>
      </c>
      <c r="B67" s="574">
        <v>7119</v>
      </c>
      <c r="C67" s="574">
        <v>0</v>
      </c>
      <c r="D67" s="574">
        <v>0</v>
      </c>
      <c r="E67" s="574">
        <v>0</v>
      </c>
      <c r="F67" s="574">
        <v>0</v>
      </c>
      <c r="G67" s="1230"/>
      <c r="H67" s="574"/>
      <c r="I67" s="574"/>
      <c r="K67" s="194"/>
      <c r="L67" s="216"/>
      <c r="M67" s="196" t="s">
        <v>13</v>
      </c>
      <c r="N67" s="217"/>
      <c r="O67" s="218"/>
      <c r="P67" s="208">
        <f>P65-P66</f>
        <v>158</v>
      </c>
      <c r="Q67" s="209">
        <f>Q65-Q66</f>
        <v>158</v>
      </c>
      <c r="R67" s="209"/>
      <c r="S67" s="269">
        <f>S65-S66</f>
        <v>0</v>
      </c>
      <c r="T67" s="270">
        <f>T65-T66</f>
        <v>0</v>
      </c>
      <c r="U67" s="264"/>
      <c r="V67" s="216"/>
      <c r="W67" s="196" t="s">
        <v>13</v>
      </c>
      <c r="X67" s="217"/>
      <c r="Y67" s="207" t="s">
        <v>407</v>
      </c>
      <c r="Z67" s="271">
        <f>'Ｈ１４（2002）'!A118</f>
        <v>0</v>
      </c>
      <c r="AA67" s="272">
        <f>'Ｈ１４（2002）'!B118</f>
        <v>0</v>
      </c>
      <c r="AB67" s="273"/>
      <c r="AC67" s="274">
        <f>'Ｈ１４（2002）'!E118</f>
        <v>0</v>
      </c>
      <c r="AD67" s="264"/>
      <c r="AE67" s="216"/>
      <c r="AF67" s="196" t="s">
        <v>13</v>
      </c>
      <c r="AG67" s="217"/>
      <c r="AH67" s="207" t="s">
        <v>408</v>
      </c>
      <c r="AI67" s="271">
        <f>'Ｈ１４（2002）'!A141</f>
        <v>0</v>
      </c>
      <c r="AJ67" s="272">
        <f>'Ｈ１４（2002）'!B141</f>
        <v>0</v>
      </c>
      <c r="AK67" s="275">
        <f>'Ｈ１４（2002）'!C141</f>
        <v>0</v>
      </c>
      <c r="AL67" s="276">
        <f>'Ｈ１４（2002）'!E141</f>
        <v>0</v>
      </c>
      <c r="AM67" s="477"/>
      <c r="AN67" s="477"/>
      <c r="AO67" s="477"/>
      <c r="AP67" s="477"/>
      <c r="AQ67" s="477"/>
      <c r="AR67" s="477"/>
    </row>
    <row r="68" spans="1:44"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'Ｈ１４（2002）'!A68</f>
        <v>0</v>
      </c>
      <c r="Q68" s="200">
        <f>'Ｈ１４（2002）'!B68</f>
        <v>0</v>
      </c>
      <c r="R68" s="220"/>
      <c r="S68" s="262">
        <f>'Ｈ１４（2002）'!D68</f>
        <v>0</v>
      </c>
      <c r="T68" s="263">
        <f>'Ｈ１４（2002）'!F68</f>
        <v>0</v>
      </c>
      <c r="U68" s="264" t="s">
        <v>4</v>
      </c>
      <c r="V68" s="169"/>
      <c r="W68" s="173"/>
      <c r="X68" s="170"/>
      <c r="Y68" s="287"/>
      <c r="Z68" s="279"/>
      <c r="AA68" s="280"/>
      <c r="AB68" s="280"/>
      <c r="AC68" s="281"/>
      <c r="AD68" s="264" t="s">
        <v>4</v>
      </c>
      <c r="AE68" s="169"/>
      <c r="AF68" s="173"/>
      <c r="AG68" s="170"/>
      <c r="AH68" s="287"/>
      <c r="AI68" s="279"/>
      <c r="AJ68" s="280"/>
      <c r="AK68" s="280"/>
      <c r="AL68" s="282"/>
      <c r="AM68" s="477"/>
      <c r="AN68" s="477"/>
      <c r="AO68" s="477"/>
      <c r="AP68" s="477"/>
      <c r="AQ68" s="477"/>
      <c r="AR68" s="477"/>
    </row>
    <row r="69" spans="1:44"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'Ｈ１４（2002）'!A69</f>
        <v>0</v>
      </c>
      <c r="Q69" s="200">
        <f>'Ｈ１４（2002）'!B69</f>
        <v>0</v>
      </c>
      <c r="R69" s="220"/>
      <c r="S69" s="262">
        <f>'Ｈ１４（2002）'!D69</f>
        <v>0</v>
      </c>
      <c r="T69" s="263">
        <f>'Ｈ１４（2002）'!F69</f>
        <v>0</v>
      </c>
      <c r="U69" s="264"/>
      <c r="V69" s="176" t="s">
        <v>102</v>
      </c>
      <c r="W69" s="195"/>
      <c r="X69" s="167"/>
      <c r="Y69" s="203"/>
      <c r="Z69" s="288"/>
      <c r="AA69" s="289"/>
      <c r="AB69" s="289"/>
      <c r="AC69" s="290"/>
      <c r="AD69" s="264"/>
      <c r="AE69" s="176" t="s">
        <v>102</v>
      </c>
      <c r="AF69" s="195"/>
      <c r="AG69" s="167"/>
      <c r="AH69" s="203"/>
      <c r="AI69" s="288"/>
      <c r="AJ69" s="289"/>
      <c r="AK69" s="289"/>
      <c r="AL69" s="291"/>
      <c r="AM69" s="477"/>
      <c r="AN69" s="477"/>
      <c r="AO69" s="477"/>
      <c r="AP69" s="477"/>
      <c r="AQ69" s="477"/>
      <c r="AR69" s="477"/>
    </row>
    <row r="70" spans="1:44"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'Ｈ１４（2002）'!A70</f>
        <v>0</v>
      </c>
      <c r="Q70" s="200">
        <f>'Ｈ１４（2002）'!B70</f>
        <v>0</v>
      </c>
      <c r="R70" s="220"/>
      <c r="S70" s="262">
        <f>'Ｈ１４（2002）'!D70</f>
        <v>0</v>
      </c>
      <c r="T70" s="263">
        <f>'Ｈ１４（2002）'!F70</f>
        <v>0</v>
      </c>
      <c r="U70" s="264"/>
      <c r="V70" s="176" t="s">
        <v>103</v>
      </c>
      <c r="W70" s="195"/>
      <c r="X70" s="167"/>
      <c r="Y70" s="203"/>
      <c r="Z70" s="288"/>
      <c r="AA70" s="289"/>
      <c r="AB70" s="289"/>
      <c r="AC70" s="290"/>
      <c r="AD70" s="264"/>
      <c r="AE70" s="176" t="s">
        <v>103</v>
      </c>
      <c r="AF70" s="195"/>
      <c r="AG70" s="167"/>
      <c r="AH70" s="203"/>
      <c r="AI70" s="288"/>
      <c r="AJ70" s="289"/>
      <c r="AK70" s="289"/>
      <c r="AL70" s="291"/>
      <c r="AM70" s="477"/>
      <c r="AN70" s="477"/>
      <c r="AO70" s="477"/>
      <c r="AP70" s="477"/>
      <c r="AQ70" s="477"/>
      <c r="AR70" s="477"/>
    </row>
    <row r="71" spans="1:44"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c r="AM71" s="477"/>
      <c r="AN71" s="477"/>
      <c r="AO71" s="477"/>
      <c r="AP71" s="477"/>
      <c r="AQ71" s="477"/>
      <c r="AR71" s="477"/>
    </row>
    <row r="72" spans="1:44" ht="14.45" customHeight="1" x14ac:dyDescent="0.15">
      <c r="A72" s="1230">
        <v>7119</v>
      </c>
      <c r="B72" s="574">
        <v>7119</v>
      </c>
      <c r="C72" s="574">
        <v>0</v>
      </c>
      <c r="D72" s="574">
        <v>0</v>
      </c>
      <c r="E72" s="574">
        <v>0</v>
      </c>
      <c r="F72" s="574">
        <v>0</v>
      </c>
      <c r="G72" s="1230"/>
      <c r="H72" s="574"/>
      <c r="I72" s="574"/>
      <c r="K72" s="194"/>
      <c r="L72" s="176"/>
      <c r="M72" s="196" t="s">
        <v>95</v>
      </c>
      <c r="N72" s="197"/>
      <c r="O72" s="198" t="s">
        <v>98</v>
      </c>
      <c r="P72" s="199">
        <f>'Ｈ１４（2002）'!A71</f>
        <v>0</v>
      </c>
      <c r="Q72" s="200">
        <f>'Ｈ１４（2002）'!B71</f>
        <v>0</v>
      </c>
      <c r="R72" s="220"/>
      <c r="S72" s="262">
        <f>'Ｈ１４（2002）'!D71</f>
        <v>0</v>
      </c>
      <c r="T72" s="263">
        <f>'Ｈ１４（2002）'!F71</f>
        <v>0</v>
      </c>
      <c r="U72" s="264"/>
      <c r="V72" s="176"/>
      <c r="W72" s="216"/>
      <c r="X72" s="217"/>
      <c r="Y72" s="293"/>
      <c r="Z72" s="283"/>
      <c r="AA72" s="284"/>
      <c r="AB72" s="284"/>
      <c r="AC72" s="285"/>
      <c r="AD72" s="264"/>
      <c r="AE72" s="176"/>
      <c r="AF72" s="216"/>
      <c r="AG72" s="217"/>
      <c r="AH72" s="293"/>
      <c r="AI72" s="283"/>
      <c r="AJ72" s="284"/>
      <c r="AK72" s="284"/>
      <c r="AL72" s="286"/>
      <c r="AM72" s="477"/>
      <c r="AN72" s="477"/>
      <c r="AO72" s="477"/>
      <c r="AP72" s="477"/>
      <c r="AQ72" s="477"/>
      <c r="AR72" s="477"/>
    </row>
    <row r="73" spans="1:44"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'Ｈ１４（2002）'!A72</f>
        <v>7119</v>
      </c>
      <c r="Q73" s="200">
        <f>'Ｈ１４（2002）'!B72</f>
        <v>7119</v>
      </c>
      <c r="R73" s="220"/>
      <c r="S73" s="262">
        <f>'Ｈ１４（2002）'!D72</f>
        <v>0</v>
      </c>
      <c r="T73" s="263">
        <f>'Ｈ１４（2002）'!F72</f>
        <v>0</v>
      </c>
      <c r="U73" s="264"/>
      <c r="V73" s="216"/>
      <c r="W73" s="196" t="s">
        <v>13</v>
      </c>
      <c r="X73" s="197"/>
      <c r="Y73" s="211" t="s">
        <v>15</v>
      </c>
      <c r="Z73" s="271">
        <f>'Ｈ１４（2002）'!A119</f>
        <v>0</v>
      </c>
      <c r="AA73" s="272">
        <f>'Ｈ１４（2002）'!B119</f>
        <v>0</v>
      </c>
      <c r="AB73" s="273"/>
      <c r="AC73" s="274">
        <f>'Ｈ１４（2002）'!E119</f>
        <v>0</v>
      </c>
      <c r="AD73" s="264"/>
      <c r="AE73" s="216"/>
      <c r="AF73" s="196" t="s">
        <v>13</v>
      </c>
      <c r="AG73" s="197"/>
      <c r="AH73" s="211" t="s">
        <v>409</v>
      </c>
      <c r="AI73" s="271">
        <f>'Ｈ１４（2002）'!A142</f>
        <v>0</v>
      </c>
      <c r="AJ73" s="272">
        <f>'Ｈ１４（2002）'!B142</f>
        <v>0</v>
      </c>
      <c r="AK73" s="275">
        <f>'Ｈ１４（2002）'!C142</f>
        <v>0</v>
      </c>
      <c r="AL73" s="276">
        <f>'Ｈ１４（2002）'!E142</f>
        <v>0</v>
      </c>
      <c r="AM73" s="477"/>
      <c r="AN73" s="477"/>
      <c r="AO73" s="477"/>
      <c r="AP73" s="477"/>
      <c r="AQ73" s="477"/>
      <c r="AR73" s="477"/>
    </row>
    <row r="74" spans="1:44" ht="14.45" customHeight="1" x14ac:dyDescent="0.15">
      <c r="A74" s="1230">
        <v>51177</v>
      </c>
      <c r="B74" s="574">
        <v>51177</v>
      </c>
      <c r="C74" s="574">
        <v>0</v>
      </c>
      <c r="D74" s="574">
        <v>0</v>
      </c>
      <c r="E74" s="574">
        <v>0</v>
      </c>
      <c r="F74" s="574">
        <v>32100</v>
      </c>
      <c r="G74" s="1230"/>
      <c r="H74" s="574"/>
      <c r="I74" s="574"/>
      <c r="K74" s="194"/>
      <c r="L74" s="196" t="s">
        <v>19</v>
      </c>
      <c r="M74" s="197"/>
      <c r="N74" s="197"/>
      <c r="O74" s="198" t="s">
        <v>20</v>
      </c>
      <c r="P74" s="199">
        <f>'Ｈ１４（2002）'!A73</f>
        <v>0</v>
      </c>
      <c r="Q74" s="200">
        <f>'Ｈ１４（2002）'!B73</f>
        <v>0</v>
      </c>
      <c r="R74" s="220"/>
      <c r="S74" s="262">
        <f>'Ｈ１４（2002）'!D73</f>
        <v>0</v>
      </c>
      <c r="T74" s="263">
        <f>'Ｈ１４（2002）'!F73</f>
        <v>0</v>
      </c>
      <c r="U74" s="264"/>
      <c r="V74" s="196" t="s">
        <v>19</v>
      </c>
      <c r="W74" s="197"/>
      <c r="X74" s="197"/>
      <c r="Y74" s="211" t="s">
        <v>142</v>
      </c>
      <c r="Z74" s="294">
        <f>'Ｈ１４（2002）'!A120</f>
        <v>0</v>
      </c>
      <c r="AA74" s="272">
        <f>'Ｈ１４（2002）'!B120</f>
        <v>0</v>
      </c>
      <c r="AB74" s="295"/>
      <c r="AC74" s="274">
        <f>'Ｈ１４（2002）'!E120</f>
        <v>0</v>
      </c>
      <c r="AD74" s="264"/>
      <c r="AE74" s="196" t="s">
        <v>19</v>
      </c>
      <c r="AF74" s="197"/>
      <c r="AG74" s="197"/>
      <c r="AH74" s="211" t="s">
        <v>410</v>
      </c>
      <c r="AI74" s="294">
        <f>'Ｈ１４（2002）'!A143</f>
        <v>0</v>
      </c>
      <c r="AJ74" s="272">
        <f>'Ｈ１４（2002）'!B143</f>
        <v>0</v>
      </c>
      <c r="AK74" s="296">
        <f>'Ｈ１４（2002）'!C143</f>
        <v>0</v>
      </c>
      <c r="AL74" s="276">
        <f>'Ｈ１４（2002）'!E143</f>
        <v>0</v>
      </c>
      <c r="AM74" s="477"/>
      <c r="AN74" s="477"/>
      <c r="AO74" s="477"/>
      <c r="AP74" s="477"/>
      <c r="AQ74" s="477"/>
      <c r="AR74" s="477"/>
    </row>
    <row r="75" spans="1:44"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'Ｈ１４（2002）'!A75</f>
        <v>0</v>
      </c>
      <c r="Q75" s="200">
        <f>'Ｈ１４（2002）'!B75</f>
        <v>0</v>
      </c>
      <c r="R75" s="220"/>
      <c r="S75" s="262">
        <f>'Ｈ１４（2002）'!D75</f>
        <v>0</v>
      </c>
      <c r="T75" s="263">
        <f>'Ｈ１４（2002）'!F75</f>
        <v>0</v>
      </c>
      <c r="U75" s="264" t="s">
        <v>411</v>
      </c>
      <c r="V75" s="195"/>
      <c r="W75" s="196" t="s">
        <v>412</v>
      </c>
      <c r="X75" s="197"/>
      <c r="Y75" s="211" t="s">
        <v>413</v>
      </c>
      <c r="Z75" s="294">
        <f>'Ｈ１４（2002）'!A121</f>
        <v>313204</v>
      </c>
      <c r="AA75" s="272">
        <f>'Ｈ１４（2002）'!B121</f>
        <v>0</v>
      </c>
      <c r="AB75" s="295"/>
      <c r="AC75" s="274">
        <f>'Ｈ１４（2002）'!E121</f>
        <v>108100</v>
      </c>
      <c r="AD75" s="264" t="s">
        <v>414</v>
      </c>
      <c r="AE75" s="195"/>
      <c r="AF75" s="196" t="s">
        <v>412</v>
      </c>
      <c r="AG75" s="197"/>
      <c r="AH75" s="211" t="s">
        <v>415</v>
      </c>
      <c r="AI75" s="294">
        <f>'Ｈ１４（2002）'!A144</f>
        <v>0</v>
      </c>
      <c r="AJ75" s="272">
        <f>'Ｈ１４（2002）'!B144</f>
        <v>0</v>
      </c>
      <c r="AK75" s="296">
        <f>'Ｈ１４（2002）'!C144</f>
        <v>0</v>
      </c>
      <c r="AL75" s="276">
        <f>'Ｈ１４（2002）'!E144</f>
        <v>0</v>
      </c>
      <c r="AM75" s="477"/>
      <c r="AN75" s="477"/>
      <c r="AO75" s="477"/>
      <c r="AP75" s="477"/>
      <c r="AQ75" s="477"/>
      <c r="AR75" s="477"/>
    </row>
    <row r="76" spans="1:44"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'Ｈ１４（2002）'!A76</f>
        <v>0</v>
      </c>
      <c r="Q76" s="200">
        <f>'Ｈ１４（2002）'!B76</f>
        <v>0</v>
      </c>
      <c r="R76" s="220"/>
      <c r="S76" s="262">
        <f>'Ｈ１４（2002）'!D76</f>
        <v>0</v>
      </c>
      <c r="T76" s="263">
        <f>'Ｈ１４（2002）'!F76</f>
        <v>0</v>
      </c>
      <c r="U76" s="264"/>
      <c r="V76" s="195" t="s">
        <v>25</v>
      </c>
      <c r="W76" s="173"/>
      <c r="X76" s="170"/>
      <c r="Y76" s="287"/>
      <c r="Z76" s="298"/>
      <c r="AA76" s="299"/>
      <c r="AB76" s="289"/>
      <c r="AC76" s="290"/>
      <c r="AD76" s="264" t="s">
        <v>416</v>
      </c>
      <c r="AE76" s="195" t="s">
        <v>25</v>
      </c>
      <c r="AF76" s="173"/>
      <c r="AG76" s="170"/>
      <c r="AH76" s="287"/>
      <c r="AI76" s="298"/>
      <c r="AJ76" s="299"/>
      <c r="AK76" s="289"/>
      <c r="AL76" s="291"/>
      <c r="AM76" s="477"/>
      <c r="AN76" s="477"/>
      <c r="AO76" s="477"/>
      <c r="AP76" s="477"/>
      <c r="AQ76" s="477"/>
      <c r="AR76" s="477"/>
    </row>
    <row r="77" spans="1:44"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'Ｈ１４（2002）'!A77</f>
        <v>0</v>
      </c>
      <c r="Q77" s="200">
        <f>'Ｈ１４（2002）'!B77</f>
        <v>0</v>
      </c>
      <c r="R77" s="220"/>
      <c r="S77" s="262">
        <f>'Ｈ１４（2002）'!D77</f>
        <v>0</v>
      </c>
      <c r="T77" s="263">
        <f>'Ｈ１４（2002）'!F77</f>
        <v>0</v>
      </c>
      <c r="U77" s="264"/>
      <c r="V77" s="195" t="s">
        <v>28</v>
      </c>
      <c r="W77" s="195"/>
      <c r="X77" s="167"/>
      <c r="Y77" s="203"/>
      <c r="Z77" s="298"/>
      <c r="AA77" s="299"/>
      <c r="AB77" s="289"/>
      <c r="AC77" s="290"/>
      <c r="AD77" s="264" t="s">
        <v>417</v>
      </c>
      <c r="AE77" s="195" t="s">
        <v>28</v>
      </c>
      <c r="AF77" s="195"/>
      <c r="AG77" s="167"/>
      <c r="AH77" s="203"/>
      <c r="AI77" s="298"/>
      <c r="AJ77" s="299"/>
      <c r="AK77" s="289"/>
      <c r="AL77" s="291"/>
      <c r="AM77" s="477"/>
      <c r="AN77" s="477"/>
      <c r="AO77" s="477"/>
      <c r="AP77" s="477"/>
      <c r="AQ77" s="477"/>
      <c r="AR77" s="477"/>
    </row>
    <row r="78" spans="1:44"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'Ｈ１４（2002）'!A78</f>
        <v>0</v>
      </c>
      <c r="Q78" s="200">
        <f>'Ｈ１４（2002）'!B78</f>
        <v>0</v>
      </c>
      <c r="R78" s="220"/>
      <c r="S78" s="262">
        <f>'Ｈ１４（2002）'!D78</f>
        <v>0</v>
      </c>
      <c r="T78" s="263">
        <f>'Ｈ１４（2002）'!F78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c r="AM78" s="477"/>
      <c r="AN78" s="477"/>
      <c r="AO78" s="477"/>
      <c r="AP78" s="477"/>
      <c r="AQ78" s="477"/>
      <c r="AR78" s="477"/>
    </row>
    <row r="79" spans="1:44"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'Ｈ１４（2002）'!A79</f>
        <v>0</v>
      </c>
      <c r="Q79" s="200">
        <f>'Ｈ１４（2002）'!B79</f>
        <v>0</v>
      </c>
      <c r="R79" s="220"/>
      <c r="S79" s="262">
        <f>'Ｈ１４（2002）'!D79</f>
        <v>0</v>
      </c>
      <c r="T79" s="263">
        <f>'Ｈ１４（2002）'!F79</f>
        <v>0</v>
      </c>
      <c r="U79" s="264"/>
      <c r="V79" s="195" t="s">
        <v>35</v>
      </c>
      <c r="W79" s="216"/>
      <c r="X79" s="217"/>
      <c r="Y79" s="293"/>
      <c r="Z79" s="300"/>
      <c r="AA79" s="301"/>
      <c r="AB79" s="284"/>
      <c r="AC79" s="285"/>
      <c r="AD79" s="264" t="s">
        <v>419</v>
      </c>
      <c r="AE79" s="195" t="s">
        <v>35</v>
      </c>
      <c r="AF79" s="216"/>
      <c r="AG79" s="217"/>
      <c r="AH79" s="293"/>
      <c r="AI79" s="300"/>
      <c r="AJ79" s="301"/>
      <c r="AK79" s="284"/>
      <c r="AL79" s="286"/>
      <c r="AM79" s="477"/>
      <c r="AN79" s="477"/>
      <c r="AO79" s="477"/>
      <c r="AP79" s="477"/>
      <c r="AQ79" s="477"/>
      <c r="AR79" s="477"/>
    </row>
    <row r="80" spans="1:44" ht="14.45" customHeight="1" x14ac:dyDescent="0.15">
      <c r="A80" s="1230">
        <v>50022</v>
      </c>
      <c r="B80" s="574">
        <v>50022</v>
      </c>
      <c r="C80" s="574">
        <v>0</v>
      </c>
      <c r="D80" s="574">
        <v>0</v>
      </c>
      <c r="E80" s="574">
        <v>0</v>
      </c>
      <c r="F80" s="574">
        <v>32100</v>
      </c>
      <c r="G80" s="1230"/>
      <c r="H80" s="574"/>
      <c r="I80" s="574"/>
      <c r="K80" s="194"/>
      <c r="L80" s="195" t="s">
        <v>38</v>
      </c>
      <c r="M80" s="196" t="s">
        <v>149</v>
      </c>
      <c r="N80" s="197"/>
      <c r="O80" s="198" t="s">
        <v>40</v>
      </c>
      <c r="P80" s="199">
        <f>'Ｈ１４（2002）'!A80</f>
        <v>50022</v>
      </c>
      <c r="Q80" s="200">
        <f>'Ｈ１４（2002）'!B80</f>
        <v>50022</v>
      </c>
      <c r="R80" s="220"/>
      <c r="S80" s="262">
        <f>'Ｈ１４（2002）'!D80</f>
        <v>0</v>
      </c>
      <c r="T80" s="263">
        <f>'Ｈ１４（2002）'!F80</f>
        <v>32100</v>
      </c>
      <c r="U80" s="264"/>
      <c r="V80" s="195" t="s">
        <v>38</v>
      </c>
      <c r="W80" s="196" t="s">
        <v>149</v>
      </c>
      <c r="X80" s="197"/>
      <c r="Y80" s="198" t="s">
        <v>420</v>
      </c>
      <c r="Z80" s="271">
        <f>'Ｈ１４（2002）'!A122</f>
        <v>165935</v>
      </c>
      <c r="AA80" s="272">
        <f>'Ｈ１４（2002）'!B122</f>
        <v>0</v>
      </c>
      <c r="AB80" s="273"/>
      <c r="AC80" s="274">
        <f>'Ｈ１４（2002）'!E122</f>
        <v>59700</v>
      </c>
      <c r="AD80" s="264" t="s">
        <v>421</v>
      </c>
      <c r="AE80" s="195" t="s">
        <v>38</v>
      </c>
      <c r="AF80" s="196" t="s">
        <v>149</v>
      </c>
      <c r="AG80" s="197"/>
      <c r="AH80" s="198" t="s">
        <v>422</v>
      </c>
      <c r="AI80" s="271">
        <f>'Ｈ１４（2002）'!A145</f>
        <v>0</v>
      </c>
      <c r="AJ80" s="272">
        <f>'Ｈ１４（2002）'!B145</f>
        <v>0</v>
      </c>
      <c r="AK80" s="275">
        <f>'Ｈ１４（2002）'!C145</f>
        <v>0</v>
      </c>
      <c r="AL80" s="276">
        <f>'Ｈ１４（2002）'!E145</f>
        <v>0</v>
      </c>
      <c r="AM80" s="477"/>
      <c r="AN80" s="477"/>
      <c r="AO80" s="477"/>
      <c r="AP80" s="477"/>
      <c r="AQ80" s="477"/>
      <c r="AR80" s="477"/>
    </row>
    <row r="81" spans="1:44"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'Ｈ１４（2002）'!A81</f>
        <v>0</v>
      </c>
      <c r="Q81" s="200">
        <f>'Ｈ１４（2002）'!B81</f>
        <v>0</v>
      </c>
      <c r="R81" s="220"/>
      <c r="S81" s="262">
        <f>'Ｈ１４（2002）'!D81</f>
        <v>0</v>
      </c>
      <c r="T81" s="263">
        <f>'Ｈ１４（2002）'!F81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c r="AM81" s="477"/>
      <c r="AN81" s="477"/>
      <c r="AO81" s="477"/>
      <c r="AP81" s="477"/>
      <c r="AQ81" s="477"/>
      <c r="AR81" s="477"/>
    </row>
    <row r="82" spans="1:44" ht="14.45" customHeight="1" x14ac:dyDescent="0.15">
      <c r="A82" s="1230">
        <v>1155</v>
      </c>
      <c r="B82" s="574">
        <v>1155</v>
      </c>
      <c r="C82" s="574">
        <v>0</v>
      </c>
      <c r="D82" s="574">
        <v>0</v>
      </c>
      <c r="E82" s="574">
        <v>0</v>
      </c>
      <c r="F82" s="574">
        <v>0</v>
      </c>
      <c r="G82" s="1230"/>
      <c r="H82" s="574"/>
      <c r="I82" s="574"/>
      <c r="K82" s="194" t="s">
        <v>131</v>
      </c>
      <c r="L82" s="216"/>
      <c r="M82" s="196" t="s">
        <v>13</v>
      </c>
      <c r="N82" s="197"/>
      <c r="O82" s="198" t="s">
        <v>44</v>
      </c>
      <c r="P82" s="199">
        <f>'Ｈ１４（2002）'!A82</f>
        <v>1155</v>
      </c>
      <c r="Q82" s="200">
        <f>'Ｈ１４（2002）'!B82</f>
        <v>1155</v>
      </c>
      <c r="R82" s="220"/>
      <c r="S82" s="262">
        <f>'Ｈ１４（2002）'!D82</f>
        <v>0</v>
      </c>
      <c r="T82" s="263">
        <f>'Ｈ１４（2002）'!F82</f>
        <v>0</v>
      </c>
      <c r="U82" s="264"/>
      <c r="V82" s="216"/>
      <c r="W82" s="196" t="s">
        <v>13</v>
      </c>
      <c r="X82" s="197"/>
      <c r="Y82" s="198"/>
      <c r="Z82" s="305">
        <f>Z75-Z80</f>
        <v>147269</v>
      </c>
      <c r="AA82" s="306">
        <f>AA75-AA80</f>
        <v>0</v>
      </c>
      <c r="AB82" s="273"/>
      <c r="AC82" s="274">
        <f>AC75-AC80</f>
        <v>48400</v>
      </c>
      <c r="AD82" s="264" t="s">
        <v>425</v>
      </c>
      <c r="AE82" s="216"/>
      <c r="AF82" s="196" t="s">
        <v>13</v>
      </c>
      <c r="AG82" s="197"/>
      <c r="AH82" s="198"/>
      <c r="AI82" s="305">
        <f>AI75-AI80</f>
        <v>0</v>
      </c>
      <c r="AJ82" s="306">
        <f>AJ75-AJ80</f>
        <v>0</v>
      </c>
      <c r="AK82" s="273">
        <f>AK75-AK80</f>
        <v>0</v>
      </c>
      <c r="AL82" s="307">
        <f>AL75-AL80</f>
        <v>0</v>
      </c>
      <c r="AM82" s="477"/>
      <c r="AN82" s="477"/>
      <c r="AO82" s="477"/>
      <c r="AP82" s="477"/>
      <c r="AQ82" s="477"/>
      <c r="AR82" s="477"/>
    </row>
    <row r="83" spans="1:44"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'Ｈ１４（2002）'!A83</f>
        <v>0</v>
      </c>
      <c r="Q83" s="200">
        <f>'Ｈ１４（2002）'!B83</f>
        <v>0</v>
      </c>
      <c r="R83" s="220"/>
      <c r="S83" s="262">
        <f>'Ｈ１４（2002）'!D83</f>
        <v>0</v>
      </c>
      <c r="T83" s="263">
        <f>'Ｈ１４（2002）'!F83</f>
        <v>0</v>
      </c>
      <c r="U83" s="264" t="s">
        <v>4</v>
      </c>
      <c r="V83" s="173" t="s">
        <v>45</v>
      </c>
      <c r="W83" s="197"/>
      <c r="X83" s="197"/>
      <c r="Y83" s="198"/>
      <c r="Z83" s="308"/>
      <c r="AA83" s="309"/>
      <c r="AB83" s="280"/>
      <c r="AC83" s="281"/>
      <c r="AD83" s="264" t="s">
        <v>426</v>
      </c>
      <c r="AE83" s="173" t="s">
        <v>45</v>
      </c>
      <c r="AF83" s="197"/>
      <c r="AG83" s="197"/>
      <c r="AH83" s="198"/>
      <c r="AI83" s="308"/>
      <c r="AJ83" s="309"/>
      <c r="AK83" s="280"/>
      <c r="AL83" s="282"/>
      <c r="AM83" s="477"/>
      <c r="AN83" s="477"/>
      <c r="AO83" s="477"/>
      <c r="AP83" s="477"/>
      <c r="AQ83" s="477"/>
      <c r="AR83" s="477"/>
    </row>
    <row r="84" spans="1:44"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'Ｈ１４（2002）'!A84</f>
        <v>0</v>
      </c>
      <c r="Q84" s="200">
        <f>'Ｈ１４（2002）'!B84</f>
        <v>0</v>
      </c>
      <c r="R84" s="220"/>
      <c r="S84" s="262">
        <f>'Ｈ１４（2002）'!D84</f>
        <v>0</v>
      </c>
      <c r="T84" s="263">
        <f>'Ｈ１４（2002）'!F84</f>
        <v>0</v>
      </c>
      <c r="U84" s="264" t="s">
        <v>427</v>
      </c>
      <c r="V84" s="195"/>
      <c r="W84" s="173"/>
      <c r="X84" s="170"/>
      <c r="Y84" s="287"/>
      <c r="Z84" s="298"/>
      <c r="AA84" s="299"/>
      <c r="AB84" s="289"/>
      <c r="AC84" s="290"/>
      <c r="AD84" s="264" t="s">
        <v>682</v>
      </c>
      <c r="AE84" s="195"/>
      <c r="AF84" s="173"/>
      <c r="AG84" s="170"/>
      <c r="AH84" s="287"/>
      <c r="AI84" s="298"/>
      <c r="AJ84" s="299"/>
      <c r="AK84" s="289"/>
      <c r="AL84" s="291"/>
      <c r="AM84" s="477"/>
      <c r="AN84" s="477"/>
      <c r="AO84" s="477"/>
      <c r="AP84" s="477"/>
      <c r="AQ84" s="477"/>
      <c r="AR84" s="477"/>
    </row>
    <row r="85" spans="1:44"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'Ｈ１４（2002）'!A85</f>
        <v>0</v>
      </c>
      <c r="Q85" s="200">
        <f>'Ｈ１４（2002）'!B85</f>
        <v>0</v>
      </c>
      <c r="R85" s="220"/>
      <c r="S85" s="262">
        <f>'Ｈ１４（2002）'!D85</f>
        <v>0</v>
      </c>
      <c r="T85" s="263">
        <f>'Ｈ１４（2002）'!F85</f>
        <v>0</v>
      </c>
      <c r="U85" s="264"/>
      <c r="V85" s="195"/>
      <c r="W85" s="216"/>
      <c r="X85" s="217"/>
      <c r="Y85" s="293"/>
      <c r="Z85" s="300"/>
      <c r="AA85" s="301"/>
      <c r="AB85" s="284"/>
      <c r="AC85" s="285"/>
      <c r="AD85" s="264" t="s">
        <v>428</v>
      </c>
      <c r="AE85" s="195"/>
      <c r="AF85" s="216"/>
      <c r="AG85" s="217"/>
      <c r="AH85" s="293"/>
      <c r="AI85" s="300"/>
      <c r="AJ85" s="301"/>
      <c r="AK85" s="284"/>
      <c r="AL85" s="286"/>
      <c r="AM85" s="477"/>
      <c r="AN85" s="477"/>
      <c r="AO85" s="477"/>
      <c r="AP85" s="477"/>
      <c r="AQ85" s="477"/>
      <c r="AR85" s="477"/>
    </row>
    <row r="86" spans="1:44" ht="14.45" customHeight="1" x14ac:dyDescent="0.15">
      <c r="A86" s="1230">
        <v>114318</v>
      </c>
      <c r="B86" s="574">
        <v>114318</v>
      </c>
      <c r="C86" s="574">
        <v>0</v>
      </c>
      <c r="D86" s="574">
        <v>0</v>
      </c>
      <c r="E86" s="574">
        <v>0</v>
      </c>
      <c r="F86" s="574">
        <v>71700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'Ｈ１４（2002）'!A123</f>
        <v>0</v>
      </c>
      <c r="AA86" s="272">
        <f>'Ｈ１４（2002）'!B123</f>
        <v>0</v>
      </c>
      <c r="AB86" s="273"/>
      <c r="AC86" s="274">
        <f>'Ｈ１４（2002）'!E123</f>
        <v>0</v>
      </c>
      <c r="AD86" s="264" t="s">
        <v>430</v>
      </c>
      <c r="AE86" s="195"/>
      <c r="AF86" s="196" t="s">
        <v>13</v>
      </c>
      <c r="AG86" s="197"/>
      <c r="AH86" s="198" t="s">
        <v>684</v>
      </c>
      <c r="AI86" s="271">
        <f>'Ｈ１４（2002）'!A146</f>
        <v>0</v>
      </c>
      <c r="AJ86" s="272">
        <f>'Ｈ１４（2002）'!B146</f>
        <v>0</v>
      </c>
      <c r="AK86" s="275">
        <f>'Ｈ１４（2002）'!C146</f>
        <v>0</v>
      </c>
      <c r="AL86" s="276">
        <f>'Ｈ１４（2002）'!E146</f>
        <v>0</v>
      </c>
      <c r="AM86" s="477"/>
      <c r="AN86" s="477"/>
      <c r="AO86" s="477"/>
      <c r="AP86" s="477"/>
      <c r="AQ86" s="477"/>
      <c r="AR86" s="477"/>
    </row>
    <row r="87" spans="1:44" ht="14.45" customHeight="1" x14ac:dyDescent="0.15">
      <c r="A87" s="1230">
        <v>102723</v>
      </c>
      <c r="B87" s="574">
        <v>102723</v>
      </c>
      <c r="C87" s="574">
        <v>0</v>
      </c>
      <c r="D87" s="574">
        <v>0</v>
      </c>
      <c r="E87" s="574">
        <v>0</v>
      </c>
      <c r="F87" s="574">
        <v>71700</v>
      </c>
      <c r="G87" s="1230"/>
      <c r="H87" s="574"/>
      <c r="I87" s="574"/>
      <c r="K87" s="194"/>
      <c r="L87" s="173"/>
      <c r="M87" s="196" t="s">
        <v>47</v>
      </c>
      <c r="N87" s="197"/>
      <c r="O87" s="198" t="s">
        <v>48</v>
      </c>
      <c r="P87" s="199">
        <f>'Ｈ１４（2002）'!A87</f>
        <v>102723</v>
      </c>
      <c r="Q87" s="200">
        <f>'Ｈ１４（2002）'!B87</f>
        <v>102723</v>
      </c>
      <c r="R87" s="220"/>
      <c r="S87" s="262">
        <f>'Ｈ１４（2002）'!D87</f>
        <v>0</v>
      </c>
      <c r="T87" s="263">
        <f>'Ｈ１４（2002）'!F87</f>
        <v>71700</v>
      </c>
      <c r="U87" s="264" t="s">
        <v>432</v>
      </c>
      <c r="V87" s="173"/>
      <c r="W87" s="196"/>
      <c r="X87" s="197"/>
      <c r="Y87" s="198"/>
      <c r="Z87" s="302"/>
      <c r="AA87" s="303"/>
      <c r="AB87" s="296"/>
      <c r="AC87" s="304"/>
      <c r="AD87" s="264"/>
      <c r="AE87" s="173"/>
      <c r="AF87" s="196"/>
      <c r="AG87" s="197"/>
      <c r="AH87" s="198"/>
      <c r="AI87" s="302"/>
      <c r="AJ87" s="303"/>
      <c r="AK87" s="296"/>
      <c r="AL87" s="297"/>
      <c r="AM87" s="477"/>
      <c r="AN87" s="477"/>
      <c r="AO87" s="477"/>
      <c r="AP87" s="477"/>
      <c r="AQ87" s="477"/>
      <c r="AR87" s="477"/>
    </row>
    <row r="88" spans="1:44"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'Ｈ１４（2002）'!A88</f>
        <v>0</v>
      </c>
      <c r="Q88" s="200">
        <f>'Ｈ１４（2002）'!B88</f>
        <v>0</v>
      </c>
      <c r="R88" s="220"/>
      <c r="S88" s="262">
        <f>'Ｈ１４（2002）'!D88</f>
        <v>0</v>
      </c>
      <c r="T88" s="263">
        <f>'Ｈ１４（2002）'!F88</f>
        <v>0</v>
      </c>
      <c r="U88" s="264"/>
      <c r="V88" s="195"/>
      <c r="W88" s="196" t="s">
        <v>433</v>
      </c>
      <c r="X88" s="197"/>
      <c r="Y88" s="198" t="s">
        <v>685</v>
      </c>
      <c r="Z88" s="271">
        <f>'Ｈ１４（2002）'!A125</f>
        <v>0</v>
      </c>
      <c r="AA88" s="272">
        <f>'Ｈ１４（2002）'!B125</f>
        <v>0</v>
      </c>
      <c r="AB88" s="273"/>
      <c r="AC88" s="274">
        <f>'Ｈ１４（2002）'!E125</f>
        <v>0</v>
      </c>
      <c r="AD88" s="264"/>
      <c r="AE88" s="195"/>
      <c r="AF88" s="196" t="s">
        <v>433</v>
      </c>
      <c r="AG88" s="197"/>
      <c r="AH88" s="198" t="s">
        <v>686</v>
      </c>
      <c r="AI88" s="271">
        <f>'Ｈ１４（2002）'!A148</f>
        <v>0</v>
      </c>
      <c r="AJ88" s="272">
        <f>'Ｈ１４（2002）'!B148</f>
        <v>0</v>
      </c>
      <c r="AK88" s="275">
        <f>'Ｈ１４（2002）'!C148</f>
        <v>0</v>
      </c>
      <c r="AL88" s="276">
        <f>'Ｈ１４（2002）'!E148</f>
        <v>0</v>
      </c>
      <c r="AM88" s="477"/>
      <c r="AN88" s="477"/>
      <c r="AO88" s="477"/>
      <c r="AP88" s="477"/>
      <c r="AQ88" s="477"/>
      <c r="AR88" s="477"/>
    </row>
    <row r="89" spans="1:44"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'Ｈ１４（2002）'!A89</f>
        <v>0</v>
      </c>
      <c r="Q89" s="200">
        <f>'Ｈ１４（2002）'!B89</f>
        <v>0</v>
      </c>
      <c r="R89" s="220"/>
      <c r="S89" s="262">
        <f>'Ｈ１４（2002）'!D89</f>
        <v>0</v>
      </c>
      <c r="T89" s="263">
        <f>'Ｈ１４（2002）'!F89</f>
        <v>0</v>
      </c>
      <c r="U89" s="264"/>
      <c r="V89" s="195"/>
      <c r="W89" s="196" t="s">
        <v>436</v>
      </c>
      <c r="X89" s="197"/>
      <c r="Y89" s="198" t="s">
        <v>687</v>
      </c>
      <c r="Z89" s="271">
        <f>'Ｈ１４（2002）'!A126</f>
        <v>0</v>
      </c>
      <c r="AA89" s="272">
        <f>'Ｈ１４（2002）'!B126</f>
        <v>0</v>
      </c>
      <c r="AB89" s="273"/>
      <c r="AC89" s="274">
        <f>'Ｈ１４（2002）'!E126</f>
        <v>0</v>
      </c>
      <c r="AD89" s="264"/>
      <c r="AE89" s="195"/>
      <c r="AF89" s="196" t="s">
        <v>436</v>
      </c>
      <c r="AG89" s="197"/>
      <c r="AH89" s="198" t="s">
        <v>688</v>
      </c>
      <c r="AI89" s="271">
        <f>'Ｈ１４（2002）'!A149</f>
        <v>0</v>
      </c>
      <c r="AJ89" s="272">
        <f>'Ｈ１４（2002）'!B149</f>
        <v>0</v>
      </c>
      <c r="AK89" s="275">
        <f>'Ｈ１４（2002）'!C149</f>
        <v>0</v>
      </c>
      <c r="AL89" s="276">
        <f>'Ｈ１４（2002）'!E149</f>
        <v>0</v>
      </c>
      <c r="AM89" s="477"/>
      <c r="AN89" s="477"/>
      <c r="AO89" s="477"/>
      <c r="AP89" s="477"/>
      <c r="AQ89" s="477"/>
      <c r="AR89" s="477"/>
    </row>
    <row r="90" spans="1:44"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'Ｈ１４（2002）'!A90</f>
        <v>0</v>
      </c>
      <c r="Q90" s="200">
        <f>'Ｈ１４（2002）'!B90</f>
        <v>0</v>
      </c>
      <c r="R90" s="220"/>
      <c r="S90" s="262">
        <f>'Ｈ１４（2002）'!D90</f>
        <v>0</v>
      </c>
      <c r="T90" s="263">
        <f>'Ｈ１４（2002）'!F90</f>
        <v>0</v>
      </c>
      <c r="U90" s="264" t="s">
        <v>439</v>
      </c>
      <c r="V90" s="195" t="s">
        <v>54</v>
      </c>
      <c r="W90" s="173"/>
      <c r="X90" s="170"/>
      <c r="Y90" s="287"/>
      <c r="Z90" s="308"/>
      <c r="AA90" s="309"/>
      <c r="AB90" s="280"/>
      <c r="AC90" s="281"/>
      <c r="AD90" s="264"/>
      <c r="AE90" s="195" t="s">
        <v>54</v>
      </c>
      <c r="AF90" s="173"/>
      <c r="AG90" s="170"/>
      <c r="AH90" s="287"/>
      <c r="AI90" s="308"/>
      <c r="AJ90" s="309"/>
      <c r="AK90" s="280"/>
      <c r="AL90" s="282"/>
      <c r="AM90" s="477"/>
      <c r="AN90" s="477"/>
      <c r="AO90" s="477"/>
      <c r="AP90" s="477"/>
      <c r="AQ90" s="477"/>
      <c r="AR90" s="477"/>
    </row>
    <row r="91" spans="1:44"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'Ｈ１４（2002）'!A91</f>
        <v>0</v>
      </c>
      <c r="Q91" s="200">
        <f>'Ｈ１４（2002）'!B91</f>
        <v>0</v>
      </c>
      <c r="R91" s="220"/>
      <c r="S91" s="262">
        <f>'Ｈ１４（2002）'!D91</f>
        <v>0</v>
      </c>
      <c r="T91" s="263">
        <f>'Ｈ１４（2002）'!F91</f>
        <v>0</v>
      </c>
      <c r="U91" s="264"/>
      <c r="V91" s="195"/>
      <c r="W91" s="216"/>
      <c r="X91" s="217"/>
      <c r="Y91" s="293"/>
      <c r="Z91" s="300"/>
      <c r="AA91" s="301"/>
      <c r="AB91" s="284"/>
      <c r="AC91" s="285"/>
      <c r="AD91" s="264"/>
      <c r="AE91" s="195"/>
      <c r="AF91" s="216"/>
      <c r="AG91" s="217"/>
      <c r="AH91" s="293"/>
      <c r="AI91" s="300"/>
      <c r="AJ91" s="301"/>
      <c r="AK91" s="284"/>
      <c r="AL91" s="286"/>
      <c r="AM91" s="477"/>
      <c r="AN91" s="477"/>
      <c r="AO91" s="477"/>
      <c r="AP91" s="477"/>
      <c r="AQ91" s="477"/>
      <c r="AR91" s="477"/>
    </row>
    <row r="92" spans="1:44"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'Ｈ１４（2002）'!A92</f>
        <v>0</v>
      </c>
      <c r="Q92" s="200">
        <f>'Ｈ１４（2002）'!B92</f>
        <v>0</v>
      </c>
      <c r="R92" s="220"/>
      <c r="S92" s="262">
        <f>'Ｈ１４（2002）'!D92</f>
        <v>0</v>
      </c>
      <c r="T92" s="263">
        <f>'Ｈ１４（2002）'!F92</f>
        <v>0</v>
      </c>
      <c r="U92" s="264"/>
      <c r="V92" s="195"/>
      <c r="W92" s="196" t="s">
        <v>57</v>
      </c>
      <c r="X92" s="197"/>
      <c r="Y92" s="198" t="s">
        <v>689</v>
      </c>
      <c r="Z92" s="271">
        <f>'Ｈ１４（2002）'!A127</f>
        <v>0</v>
      </c>
      <c r="AA92" s="272">
        <f>'Ｈ１４（2002）'!B127</f>
        <v>0</v>
      </c>
      <c r="AB92" s="273"/>
      <c r="AC92" s="274">
        <f>'Ｈ１４（2002）'!E127</f>
        <v>0</v>
      </c>
      <c r="AD92" s="264"/>
      <c r="AE92" s="195"/>
      <c r="AF92" s="196" t="s">
        <v>57</v>
      </c>
      <c r="AG92" s="197"/>
      <c r="AH92" s="198" t="s">
        <v>690</v>
      </c>
      <c r="AI92" s="271">
        <f>'Ｈ１４（2002）'!A150</f>
        <v>0</v>
      </c>
      <c r="AJ92" s="272">
        <f>'Ｈ１４（2002）'!B150</f>
        <v>0</v>
      </c>
      <c r="AK92" s="275">
        <f>'Ｈ１４（2002）'!C150</f>
        <v>0</v>
      </c>
      <c r="AL92" s="276">
        <f>'Ｈ１４（2002）'!E150</f>
        <v>0</v>
      </c>
      <c r="AM92" s="477"/>
      <c r="AN92" s="477"/>
      <c r="AO92" s="477"/>
      <c r="AP92" s="477"/>
      <c r="AQ92" s="477"/>
      <c r="AR92" s="477"/>
    </row>
    <row r="93" spans="1:44" ht="14.45" customHeight="1" x14ac:dyDescent="0.15">
      <c r="A93" s="1230">
        <v>4980</v>
      </c>
      <c r="B93" s="574">
        <v>4980</v>
      </c>
      <c r="C93" s="574">
        <v>0</v>
      </c>
      <c r="D93" s="574">
        <v>0</v>
      </c>
      <c r="E93" s="574">
        <v>0</v>
      </c>
      <c r="F93" s="574">
        <v>0</v>
      </c>
      <c r="G93" s="1230"/>
      <c r="H93" s="574"/>
      <c r="I93" s="574"/>
      <c r="K93" s="194"/>
      <c r="L93" s="195"/>
      <c r="M93" s="173" t="s">
        <v>60</v>
      </c>
      <c r="N93" s="197"/>
      <c r="O93" s="198" t="s">
        <v>61</v>
      </c>
      <c r="P93" s="199">
        <f>'Ｈ１４（2002）'!A93</f>
        <v>4980</v>
      </c>
      <c r="Q93" s="200">
        <f>'Ｈ１４（2002）'!B93</f>
        <v>4980</v>
      </c>
      <c r="R93" s="220"/>
      <c r="S93" s="262">
        <f>'Ｈ１４（2002）'!D93</f>
        <v>0</v>
      </c>
      <c r="T93" s="263">
        <f>'Ｈ１４（2002）'!F93</f>
        <v>0</v>
      </c>
      <c r="U93" s="264" t="s">
        <v>441</v>
      </c>
      <c r="V93" s="195"/>
      <c r="W93" s="173" t="s">
        <v>60</v>
      </c>
      <c r="X93" s="197"/>
      <c r="Y93" s="198" t="s">
        <v>691</v>
      </c>
      <c r="Z93" s="271">
        <f>'Ｈ１４（2002）'!A128</f>
        <v>686</v>
      </c>
      <c r="AA93" s="272">
        <f>'Ｈ１４（2002）'!B128</f>
        <v>0</v>
      </c>
      <c r="AB93" s="273"/>
      <c r="AC93" s="274">
        <f>'Ｈ１４（2002）'!E128</f>
        <v>0</v>
      </c>
      <c r="AD93" s="264"/>
      <c r="AE93" s="195"/>
      <c r="AF93" s="173" t="s">
        <v>60</v>
      </c>
      <c r="AG93" s="197"/>
      <c r="AH93" s="198" t="s">
        <v>692</v>
      </c>
      <c r="AI93" s="271">
        <f>'Ｈ１４（2002）'!A151</f>
        <v>0</v>
      </c>
      <c r="AJ93" s="272">
        <f>'Ｈ１４（2002）'!B151</f>
        <v>0</v>
      </c>
      <c r="AK93" s="275">
        <f>'Ｈ１４（2002）'!C151</f>
        <v>0</v>
      </c>
      <c r="AL93" s="276">
        <f>'Ｈ１４（2002）'!E151</f>
        <v>0</v>
      </c>
      <c r="AM93" s="477"/>
      <c r="AN93" s="477"/>
      <c r="AO93" s="477"/>
      <c r="AP93" s="477"/>
      <c r="AQ93" s="477"/>
      <c r="AR93" s="477"/>
    </row>
    <row r="94" spans="1:44" ht="14.45" customHeight="1" x14ac:dyDescent="0.15">
      <c r="A94" s="1230">
        <v>905</v>
      </c>
      <c r="B94" s="574">
        <v>905</v>
      </c>
      <c r="C94" s="574">
        <v>0</v>
      </c>
      <c r="D94" s="574">
        <v>0</v>
      </c>
      <c r="E94" s="574">
        <v>0</v>
      </c>
      <c r="F94" s="574">
        <v>0</v>
      </c>
      <c r="G94" s="1230"/>
      <c r="H94" s="574"/>
      <c r="I94" s="574"/>
      <c r="K94" s="194"/>
      <c r="L94" s="195" t="s">
        <v>59</v>
      </c>
      <c r="M94" s="195"/>
      <c r="N94" s="196" t="s">
        <v>62</v>
      </c>
      <c r="O94" s="198" t="s">
        <v>63</v>
      </c>
      <c r="P94" s="199">
        <f>'Ｈ１４（2002）'!A94</f>
        <v>905</v>
      </c>
      <c r="Q94" s="200">
        <f>'Ｈ１４（2002）'!B94</f>
        <v>905</v>
      </c>
      <c r="R94" s="220"/>
      <c r="S94" s="262">
        <f>'Ｈ１４（2002）'!D94</f>
        <v>0</v>
      </c>
      <c r="T94" s="263">
        <f>'Ｈ１４（2002）'!F94</f>
        <v>0</v>
      </c>
      <c r="U94" s="264"/>
      <c r="V94" s="195" t="s">
        <v>59</v>
      </c>
      <c r="W94" s="195"/>
      <c r="X94" s="196" t="s">
        <v>62</v>
      </c>
      <c r="Y94" s="198" t="s">
        <v>693</v>
      </c>
      <c r="Z94" s="271">
        <f>'Ｈ１４（2002）'!A129</f>
        <v>686</v>
      </c>
      <c r="AA94" s="272">
        <f>'Ｈ１４（2002）'!B129</f>
        <v>0</v>
      </c>
      <c r="AB94" s="273"/>
      <c r="AC94" s="274">
        <f>'Ｈ１４（2002）'!E129</f>
        <v>0</v>
      </c>
      <c r="AD94" s="264"/>
      <c r="AE94" s="195" t="s">
        <v>59</v>
      </c>
      <c r="AF94" s="195"/>
      <c r="AG94" s="196" t="s">
        <v>62</v>
      </c>
      <c r="AH94" s="198" t="s">
        <v>694</v>
      </c>
      <c r="AI94" s="271">
        <f>'Ｈ１４（2002）'!A152</f>
        <v>0</v>
      </c>
      <c r="AJ94" s="272">
        <f>'Ｈ１４（2002）'!B152</f>
        <v>0</v>
      </c>
      <c r="AK94" s="275">
        <f>'Ｈ１４（2002）'!C152</f>
        <v>0</v>
      </c>
      <c r="AL94" s="276">
        <f>'Ｈ１４（2002）'!E152</f>
        <v>0</v>
      </c>
      <c r="AM94" s="477"/>
      <c r="AN94" s="477"/>
      <c r="AO94" s="477"/>
      <c r="AP94" s="477"/>
      <c r="AQ94" s="477"/>
      <c r="AR94" s="477"/>
    </row>
    <row r="95" spans="1:44"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'Ｈ１４（2002）'!A95</f>
        <v>0</v>
      </c>
      <c r="Q95" s="200">
        <f>'Ｈ１４（2002）'!B95</f>
        <v>0</v>
      </c>
      <c r="R95" s="220"/>
      <c r="S95" s="262">
        <f>'Ｈ１４（2002）'!D95</f>
        <v>0</v>
      </c>
      <c r="T95" s="263">
        <f>'Ｈ１４（2002）'!F95</f>
        <v>0</v>
      </c>
      <c r="U95" s="264"/>
      <c r="V95" s="195"/>
      <c r="W95" s="195"/>
      <c r="X95" s="196" t="s">
        <v>64</v>
      </c>
      <c r="Y95" s="198" t="s">
        <v>695</v>
      </c>
      <c r="Z95" s="271">
        <f>'Ｈ１４（2002）'!A130</f>
        <v>0</v>
      </c>
      <c r="AA95" s="272">
        <f>'Ｈ１４（2002）'!B130</f>
        <v>0</v>
      </c>
      <c r="AB95" s="273"/>
      <c r="AC95" s="274">
        <f>'Ｈ１４（2002）'!E130</f>
        <v>0</v>
      </c>
      <c r="AD95" s="264"/>
      <c r="AE95" s="195"/>
      <c r="AF95" s="195"/>
      <c r="AG95" s="196" t="s">
        <v>64</v>
      </c>
      <c r="AH95" s="198" t="s">
        <v>696</v>
      </c>
      <c r="AI95" s="271">
        <f>'Ｈ１４（2002）'!A153</f>
        <v>0</v>
      </c>
      <c r="AJ95" s="272">
        <f>'Ｈ１４（2002）'!B153</f>
        <v>0</v>
      </c>
      <c r="AK95" s="275">
        <f>'Ｈ１４（2002）'!C153</f>
        <v>0</v>
      </c>
      <c r="AL95" s="276">
        <f>'Ｈ１４（2002）'!E153</f>
        <v>0</v>
      </c>
      <c r="AM95" s="477"/>
      <c r="AN95" s="477"/>
      <c r="AO95" s="477"/>
      <c r="AP95" s="477"/>
      <c r="AQ95" s="477"/>
      <c r="AR95" s="477"/>
    </row>
    <row r="96" spans="1:44"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'Ｈ１４（2002）'!A96</f>
        <v>0</v>
      </c>
      <c r="Q96" s="200">
        <f>'Ｈ１４（2002）'!B96</f>
        <v>0</v>
      </c>
      <c r="R96" s="220"/>
      <c r="S96" s="262">
        <f>'Ｈ１４（2002）'!D96</f>
        <v>0</v>
      </c>
      <c r="T96" s="263">
        <f>'Ｈ１４（2002）'!F96</f>
        <v>0</v>
      </c>
      <c r="U96" s="264"/>
      <c r="V96" s="195"/>
      <c r="W96" s="195"/>
      <c r="X96" s="196" t="s">
        <v>66</v>
      </c>
      <c r="Y96" s="198" t="s">
        <v>697</v>
      </c>
      <c r="Z96" s="271">
        <f>'Ｈ１４（2002）'!A131</f>
        <v>0</v>
      </c>
      <c r="AA96" s="272">
        <f>'Ｈ１４（2002）'!B131</f>
        <v>0</v>
      </c>
      <c r="AB96" s="273"/>
      <c r="AC96" s="274">
        <f>'Ｈ１４（2002）'!E131</f>
        <v>0</v>
      </c>
      <c r="AD96" s="264"/>
      <c r="AE96" s="195"/>
      <c r="AF96" s="195"/>
      <c r="AG96" s="196" t="s">
        <v>66</v>
      </c>
      <c r="AH96" s="198" t="s">
        <v>698</v>
      </c>
      <c r="AI96" s="271">
        <f>'Ｈ１４（2002）'!A154</f>
        <v>0</v>
      </c>
      <c r="AJ96" s="272">
        <f>'Ｈ１４（2002）'!B154</f>
        <v>0</v>
      </c>
      <c r="AK96" s="275">
        <f>'Ｈ１４（2002）'!C154</f>
        <v>0</v>
      </c>
      <c r="AL96" s="276">
        <f>'Ｈ１４（2002）'!E154</f>
        <v>0</v>
      </c>
      <c r="AM96" s="477"/>
      <c r="AN96" s="477"/>
      <c r="AO96" s="477"/>
      <c r="AP96" s="477"/>
      <c r="AQ96" s="477"/>
      <c r="AR96" s="477"/>
    </row>
    <row r="97" spans="1:44" ht="14.45" customHeight="1" x14ac:dyDescent="0.15">
      <c r="A97" s="1230">
        <v>4075</v>
      </c>
      <c r="B97" s="574">
        <v>4075</v>
      </c>
      <c r="C97" s="574">
        <v>0</v>
      </c>
      <c r="D97" s="574">
        <v>0</v>
      </c>
      <c r="E97" s="574">
        <v>0</v>
      </c>
      <c r="F97" s="574">
        <v>0</v>
      </c>
      <c r="G97" s="1230"/>
      <c r="H97" s="574"/>
      <c r="I97" s="574"/>
      <c r="K97" s="194"/>
      <c r="L97" s="195"/>
      <c r="M97" s="195"/>
      <c r="N97" s="196" t="s">
        <v>150</v>
      </c>
      <c r="O97" s="198" t="s">
        <v>69</v>
      </c>
      <c r="P97" s="199">
        <f>'Ｈ１４（2002）'!A97</f>
        <v>4075</v>
      </c>
      <c r="Q97" s="200">
        <f>'Ｈ１４（2002）'!B97</f>
        <v>4075</v>
      </c>
      <c r="R97" s="220"/>
      <c r="S97" s="262">
        <f>'Ｈ１４（2002）'!D97</f>
        <v>0</v>
      </c>
      <c r="T97" s="263">
        <f>'Ｈ１４（2002）'!F97</f>
        <v>0</v>
      </c>
      <c r="U97" s="264"/>
      <c r="V97" s="195"/>
      <c r="W97" s="195"/>
      <c r="X97" s="196"/>
      <c r="Y97" s="198"/>
      <c r="Z97" s="302"/>
      <c r="AA97" s="303"/>
      <c r="AB97" s="296"/>
      <c r="AC97" s="304"/>
      <c r="AD97" s="264"/>
      <c r="AE97" s="195"/>
      <c r="AF97" s="195"/>
      <c r="AG97" s="196"/>
      <c r="AH97" s="198"/>
      <c r="AI97" s="302"/>
      <c r="AJ97" s="303"/>
      <c r="AK97" s="296"/>
      <c r="AL97" s="297"/>
      <c r="AM97" s="477"/>
      <c r="AN97" s="477"/>
      <c r="AO97" s="477"/>
      <c r="AP97" s="477"/>
      <c r="AQ97" s="477"/>
      <c r="AR97" s="477"/>
    </row>
    <row r="98" spans="1:44" ht="14.45" customHeight="1" x14ac:dyDescent="0.15">
      <c r="A98" s="1230">
        <v>6615</v>
      </c>
      <c r="B98" s="574">
        <v>6615</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'Ｈ１４（2002）'!A132</f>
        <v>0</v>
      </c>
      <c r="AA98" s="272">
        <f>'Ｈ１４（2002）'!B132</f>
        <v>0</v>
      </c>
      <c r="AB98" s="273"/>
      <c r="AC98" s="274">
        <f>'Ｈ１４（2002）'!E132</f>
        <v>0</v>
      </c>
      <c r="AD98" s="264"/>
      <c r="AE98" s="195" t="s">
        <v>41</v>
      </c>
      <c r="AF98" s="216"/>
      <c r="AG98" s="196" t="s">
        <v>13</v>
      </c>
      <c r="AH98" s="198" t="s">
        <v>700</v>
      </c>
      <c r="AI98" s="271">
        <f>'Ｈ１４（2002）'!A155</f>
        <v>0</v>
      </c>
      <c r="AJ98" s="272">
        <f>'Ｈ１４（2002）'!B155</f>
        <v>0</v>
      </c>
      <c r="AK98" s="275">
        <f>'Ｈ１４（2002）'!C155</f>
        <v>0</v>
      </c>
      <c r="AL98" s="276">
        <f>'Ｈ１４（2002）'!E155</f>
        <v>0</v>
      </c>
      <c r="AM98" s="477"/>
      <c r="AN98" s="477"/>
      <c r="AO98" s="477"/>
      <c r="AP98" s="477"/>
      <c r="AQ98" s="477"/>
      <c r="AR98" s="477"/>
    </row>
    <row r="99" spans="1:44"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'Ｈ１４（2002）'!A98</f>
        <v>6615</v>
      </c>
      <c r="Q99" s="200">
        <f>'Ｈ１４（2002）'!B98</f>
        <v>6615</v>
      </c>
      <c r="R99" s="220"/>
      <c r="S99" s="262">
        <f>'Ｈ１４（2002）'!D98</f>
        <v>0</v>
      </c>
      <c r="T99" s="263">
        <f>'Ｈ１４（2002）'!F98</f>
        <v>0</v>
      </c>
      <c r="U99" s="310" t="s">
        <v>701</v>
      </c>
      <c r="V99" s="195"/>
      <c r="W99" s="196" t="s">
        <v>70</v>
      </c>
      <c r="X99" s="197"/>
      <c r="Y99" s="198" t="s">
        <v>702</v>
      </c>
      <c r="Z99" s="271">
        <f>'Ｈ１４（2002）'!A133</f>
        <v>0</v>
      </c>
      <c r="AA99" s="272">
        <f>'Ｈ１４（2002）'!B133</f>
        <v>0</v>
      </c>
      <c r="AB99" s="273"/>
      <c r="AC99" s="274">
        <f>'Ｈ１４（2002）'!E133</f>
        <v>0</v>
      </c>
      <c r="AD99" s="310" t="s">
        <v>701</v>
      </c>
      <c r="AE99" s="195"/>
      <c r="AF99" s="196" t="s">
        <v>70</v>
      </c>
      <c r="AG99" s="197"/>
      <c r="AH99" s="198" t="s">
        <v>703</v>
      </c>
      <c r="AI99" s="271">
        <f>'Ｈ１４（2002）'!A156</f>
        <v>0</v>
      </c>
      <c r="AJ99" s="272">
        <f>'Ｈ１４（2002）'!B156</f>
        <v>0</v>
      </c>
      <c r="AK99" s="275">
        <f>'Ｈ１４（2002）'!C156</f>
        <v>0</v>
      </c>
      <c r="AL99" s="276">
        <f>'Ｈ１４（2002）'!E156</f>
        <v>0</v>
      </c>
      <c r="AM99" s="477"/>
      <c r="AN99" s="477"/>
      <c r="AO99" s="477"/>
      <c r="AP99" s="477"/>
      <c r="AQ99" s="477"/>
      <c r="AR99" s="477"/>
    </row>
    <row r="100" spans="1:44"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'Ｈ１４（2002）'!A99</f>
        <v>0</v>
      </c>
      <c r="Q100" s="200">
        <f>'Ｈ１４（2002）'!B99</f>
        <v>0</v>
      </c>
      <c r="R100" s="220"/>
      <c r="S100" s="262">
        <f>'Ｈ１４（2002）'!D99</f>
        <v>0</v>
      </c>
      <c r="T100" s="263">
        <f>'Ｈ１４（2002）'!F99</f>
        <v>0</v>
      </c>
      <c r="U100" s="264" t="s">
        <v>130</v>
      </c>
      <c r="V100" s="195"/>
      <c r="W100" s="196"/>
      <c r="X100" s="197"/>
      <c r="Y100" s="198"/>
      <c r="Z100" s="302"/>
      <c r="AA100" s="303"/>
      <c r="AB100" s="296"/>
      <c r="AC100" s="304"/>
      <c r="AD100" s="264" t="s">
        <v>130</v>
      </c>
      <c r="AE100" s="195"/>
      <c r="AF100" s="196"/>
      <c r="AG100" s="197"/>
      <c r="AH100" s="198"/>
      <c r="AI100" s="302"/>
      <c r="AJ100" s="303"/>
      <c r="AK100" s="296"/>
      <c r="AL100" s="297"/>
      <c r="AM100" s="477"/>
      <c r="AN100" s="477"/>
      <c r="AO100" s="477"/>
      <c r="AP100" s="477"/>
      <c r="AQ100" s="477"/>
      <c r="AR100" s="477"/>
    </row>
    <row r="101" spans="1:44"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'Ｈ１４（2002）'!A100</f>
        <v>0</v>
      </c>
      <c r="Q101" s="200">
        <f>'Ｈ１４（2002）'!B100</f>
        <v>0</v>
      </c>
      <c r="R101" s="220"/>
      <c r="S101" s="262">
        <f>'Ｈ１４（2002）'!D100</f>
        <v>0</v>
      </c>
      <c r="T101" s="263">
        <f>'Ｈ１４（2002）'!F100</f>
        <v>0</v>
      </c>
      <c r="U101" s="264"/>
      <c r="V101" s="216"/>
      <c r="W101" s="196" t="s">
        <v>13</v>
      </c>
      <c r="X101" s="197"/>
      <c r="Y101" s="198" t="s">
        <v>704</v>
      </c>
      <c r="Z101" s="271">
        <f>'Ｈ１４（2002）'!A134</f>
        <v>0</v>
      </c>
      <c r="AA101" s="272">
        <f>'Ｈ１４（2002）'!B134</f>
        <v>0</v>
      </c>
      <c r="AB101" s="273"/>
      <c r="AC101" s="274">
        <f>'Ｈ１４（2002）'!E134</f>
        <v>0</v>
      </c>
      <c r="AD101" s="264"/>
      <c r="AE101" s="216"/>
      <c r="AF101" s="196" t="s">
        <v>13</v>
      </c>
      <c r="AG101" s="197"/>
      <c r="AH101" s="198" t="s">
        <v>705</v>
      </c>
      <c r="AI101" s="271">
        <f>'Ｈ１４（2002）'!A157</f>
        <v>0</v>
      </c>
      <c r="AJ101" s="272">
        <f>'Ｈ１４（2002）'!B157</f>
        <v>0</v>
      </c>
      <c r="AK101" s="275">
        <f>'Ｈ１４（2002）'!C157</f>
        <v>0</v>
      </c>
      <c r="AL101" s="276">
        <f>'Ｈ１４（2002）'!E157</f>
        <v>0</v>
      </c>
      <c r="AM101" s="477"/>
      <c r="AN101" s="477"/>
      <c r="AO101" s="477"/>
      <c r="AP101" s="477"/>
      <c r="AQ101" s="477"/>
      <c r="AR101" s="477"/>
    </row>
    <row r="102" spans="1:44"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'Ｈ１４（2002）'!A101</f>
        <v>0</v>
      </c>
      <c r="Q102" s="200">
        <f>'Ｈ１４（2002）'!B101</f>
        <v>0</v>
      </c>
      <c r="R102" s="220"/>
      <c r="S102" s="262">
        <f>'Ｈ１４（2002）'!D101</f>
        <v>0</v>
      </c>
      <c r="T102" s="263">
        <f>'Ｈ１４（2002）'!F101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c r="AM102" s="477"/>
      <c r="AN102" s="477"/>
      <c r="AO102" s="477"/>
      <c r="AP102" s="477"/>
      <c r="AQ102" s="477"/>
      <c r="AR102" s="477"/>
    </row>
    <row r="103" spans="1:44" ht="14.45" customHeight="1" x14ac:dyDescent="0.15">
      <c r="A103" s="1230">
        <v>165393</v>
      </c>
      <c r="B103" s="574">
        <v>165393</v>
      </c>
      <c r="C103" s="574">
        <v>0</v>
      </c>
      <c r="D103" s="574">
        <v>0</v>
      </c>
      <c r="E103" s="574">
        <v>0</v>
      </c>
      <c r="F103" s="574">
        <v>0</v>
      </c>
      <c r="G103" s="1230"/>
      <c r="H103" s="574"/>
      <c r="I103" s="574"/>
      <c r="K103" s="194"/>
      <c r="L103" s="195"/>
      <c r="M103" s="196" t="s">
        <v>11</v>
      </c>
      <c r="N103" s="197"/>
      <c r="O103" s="198" t="s">
        <v>80</v>
      </c>
      <c r="P103" s="199">
        <f>'Ｈ１４（2002）'!A102</f>
        <v>0</v>
      </c>
      <c r="Q103" s="200">
        <f>'Ｈ１４（2002）'!B102</f>
        <v>0</v>
      </c>
      <c r="R103" s="220"/>
      <c r="S103" s="262">
        <f>'Ｈ１４（2002）'!D102</f>
        <v>0</v>
      </c>
      <c r="T103" s="263">
        <f>'Ｈ１４（2002）'!F102</f>
        <v>0</v>
      </c>
      <c r="U103" s="264"/>
      <c r="V103" s="195"/>
      <c r="W103" s="196"/>
      <c r="X103" s="197"/>
      <c r="Y103" s="198"/>
      <c r="Z103" s="300"/>
      <c r="AA103" s="301"/>
      <c r="AB103" s="284"/>
      <c r="AC103" s="285"/>
      <c r="AD103" s="264"/>
      <c r="AE103" s="195"/>
      <c r="AF103" s="196"/>
      <c r="AG103" s="197"/>
      <c r="AH103" s="198"/>
      <c r="AI103" s="300"/>
      <c r="AJ103" s="301"/>
      <c r="AK103" s="284"/>
      <c r="AL103" s="286"/>
      <c r="AM103" s="477"/>
      <c r="AN103" s="477"/>
      <c r="AO103" s="477"/>
      <c r="AP103" s="477"/>
      <c r="AQ103" s="477"/>
      <c r="AR103" s="477"/>
    </row>
    <row r="104" spans="1:44" ht="14.45" customHeight="1" x14ac:dyDescent="0.15">
      <c r="A104" s="1230">
        <v>5895</v>
      </c>
      <c r="B104" s="574">
        <v>5895</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'Ｈ１４（2002）'!A135</f>
        <v>0</v>
      </c>
      <c r="AA104" s="272">
        <f>'Ｈ１４（2002）'!B135</f>
        <v>0</v>
      </c>
      <c r="AB104" s="273"/>
      <c r="AC104" s="274">
        <f>'Ｈ１４（2002）'!E135</f>
        <v>0</v>
      </c>
      <c r="AD104" s="264"/>
      <c r="AE104" s="216"/>
      <c r="AF104" s="196" t="s">
        <v>13</v>
      </c>
      <c r="AG104" s="197"/>
      <c r="AH104" s="198" t="s">
        <v>707</v>
      </c>
      <c r="AI104" s="271">
        <f>'Ｈ１４（2002）'!A158</f>
        <v>0</v>
      </c>
      <c r="AJ104" s="272">
        <f>'Ｈ１４（2002）'!B158</f>
        <v>0</v>
      </c>
      <c r="AK104" s="275">
        <f>'Ｈ１４（2002）'!C158</f>
        <v>0</v>
      </c>
      <c r="AL104" s="276">
        <f>'Ｈ１４（2002）'!E158</f>
        <v>0</v>
      </c>
      <c r="AM104" s="477"/>
      <c r="AN104" s="477"/>
      <c r="AO104" s="477"/>
      <c r="AP104" s="477"/>
      <c r="AQ104" s="477"/>
      <c r="AR104" s="477"/>
    </row>
    <row r="105" spans="1:44" ht="14.45" customHeight="1" x14ac:dyDescent="0.15">
      <c r="A105" s="1230">
        <v>14119</v>
      </c>
      <c r="B105" s="574">
        <v>14119</v>
      </c>
      <c r="C105" s="574">
        <v>0</v>
      </c>
      <c r="D105" s="574">
        <v>0</v>
      </c>
      <c r="E105" s="574">
        <v>0</v>
      </c>
      <c r="F105" s="574">
        <v>0</v>
      </c>
      <c r="G105" s="1230"/>
      <c r="H105" s="574"/>
      <c r="I105" s="574"/>
      <c r="K105" s="194"/>
      <c r="L105" s="169"/>
      <c r="M105" s="196" t="s">
        <v>88</v>
      </c>
      <c r="N105" s="197"/>
      <c r="O105" s="198" t="s">
        <v>109</v>
      </c>
      <c r="P105" s="199">
        <f>'Ｈ１４（2002）'!A104</f>
        <v>5895</v>
      </c>
      <c r="Q105" s="200">
        <f>'Ｈ１４（2002）'!B104</f>
        <v>5895</v>
      </c>
      <c r="R105" s="220"/>
      <c r="S105" s="262">
        <f>'Ｈ１４（2002）'!D104</f>
        <v>0</v>
      </c>
      <c r="T105" s="263">
        <f>'Ｈ１４（2002）'!F104</f>
        <v>0</v>
      </c>
      <c r="U105" s="264"/>
      <c r="V105" s="169"/>
      <c r="W105" s="196" t="s">
        <v>459</v>
      </c>
      <c r="X105" s="197"/>
      <c r="Y105" s="198" t="s">
        <v>460</v>
      </c>
      <c r="Z105" s="271">
        <f>'Ｈ１４（2002）'!A136</f>
        <v>53371</v>
      </c>
      <c r="AA105" s="272">
        <f>'Ｈ１４（2002）'!B136</f>
        <v>0</v>
      </c>
      <c r="AB105" s="273"/>
      <c r="AC105" s="274">
        <f>'Ｈ１４（2002）'!E136</f>
        <v>0</v>
      </c>
      <c r="AD105" s="264"/>
      <c r="AE105" s="169"/>
      <c r="AF105" s="196" t="s">
        <v>459</v>
      </c>
      <c r="AG105" s="197"/>
      <c r="AH105" s="198" t="s">
        <v>461</v>
      </c>
      <c r="AI105" s="271">
        <f>'Ｈ１４（2002）'!A159</f>
        <v>0</v>
      </c>
      <c r="AJ105" s="272">
        <f>'Ｈ１４（2002）'!B159</f>
        <v>0</v>
      </c>
      <c r="AK105" s="275">
        <f>'Ｈ１４（2002）'!C159</f>
        <v>0</v>
      </c>
      <c r="AL105" s="276">
        <f>'Ｈ１４（2002）'!E159</f>
        <v>0</v>
      </c>
      <c r="AM105" s="477"/>
      <c r="AN105" s="477"/>
      <c r="AO105" s="477"/>
      <c r="AP105" s="477"/>
      <c r="AQ105" s="477"/>
      <c r="AR105" s="477"/>
    </row>
    <row r="106" spans="1:44"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'Ｈ１４（2002）'!A105</f>
        <v>14119</v>
      </c>
      <c r="Q106" s="200">
        <f>'Ｈ１４（2002）'!B105</f>
        <v>14119</v>
      </c>
      <c r="R106" s="220"/>
      <c r="S106" s="262">
        <f>'Ｈ１４（2002）'!D105</f>
        <v>0</v>
      </c>
      <c r="T106" s="263">
        <f>'Ｈ１４（2002）'!F105</f>
        <v>0</v>
      </c>
      <c r="U106" s="264"/>
      <c r="V106" s="176" t="s">
        <v>91</v>
      </c>
      <c r="W106" s="196"/>
      <c r="X106" s="197"/>
      <c r="Y106" s="198"/>
      <c r="Z106" s="302"/>
      <c r="AA106" s="303"/>
      <c r="AB106" s="296"/>
      <c r="AC106" s="304"/>
      <c r="AD106" s="264"/>
      <c r="AE106" s="176" t="s">
        <v>91</v>
      </c>
      <c r="AF106" s="196"/>
      <c r="AG106" s="197"/>
      <c r="AH106" s="198"/>
      <c r="AI106" s="302"/>
      <c r="AJ106" s="303"/>
      <c r="AK106" s="296"/>
      <c r="AL106" s="297"/>
      <c r="AM106" s="477"/>
      <c r="AN106" s="477"/>
      <c r="AO106" s="477"/>
      <c r="AP106" s="477"/>
      <c r="AQ106" s="477"/>
      <c r="AR106" s="477"/>
    </row>
    <row r="107" spans="1:44"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'Ｈ１４（2002）'!A106</f>
        <v>0</v>
      </c>
      <c r="Q107" s="200">
        <f>'Ｈ１４（2002）'!B106</f>
        <v>0</v>
      </c>
      <c r="R107" s="220"/>
      <c r="S107" s="262">
        <f>'Ｈ１４（2002）'!D106</f>
        <v>0</v>
      </c>
      <c r="T107" s="263">
        <f>'Ｈ１４（2002）'!F106</f>
        <v>0</v>
      </c>
      <c r="U107" s="264"/>
      <c r="V107" s="176"/>
      <c r="W107" s="196" t="s">
        <v>104</v>
      </c>
      <c r="X107" s="197"/>
      <c r="Y107" s="198" t="s">
        <v>708</v>
      </c>
      <c r="Z107" s="271">
        <f>'Ｈ１４（2002）'!A137</f>
        <v>0</v>
      </c>
      <c r="AA107" s="272">
        <f>'Ｈ１４（2002）'!B137</f>
        <v>0</v>
      </c>
      <c r="AB107" s="273"/>
      <c r="AC107" s="274">
        <f>'Ｈ１４（2002）'!E137</f>
        <v>0</v>
      </c>
      <c r="AD107" s="264"/>
      <c r="AE107" s="176"/>
      <c r="AF107" s="196" t="s">
        <v>104</v>
      </c>
      <c r="AG107" s="197"/>
      <c r="AH107" s="198" t="s">
        <v>709</v>
      </c>
      <c r="AI107" s="271">
        <f>'Ｈ１４（2002）'!A160</f>
        <v>0</v>
      </c>
      <c r="AJ107" s="272">
        <f>'Ｈ１４（2002）'!B160</f>
        <v>0</v>
      </c>
      <c r="AK107" s="275">
        <f>'Ｈ１４（2002）'!C160</f>
        <v>0</v>
      </c>
      <c r="AL107" s="276">
        <f>'Ｈ１４（2002）'!E160</f>
        <v>0</v>
      </c>
      <c r="AM107" s="477"/>
      <c r="AN107" s="477"/>
      <c r="AO107" s="477"/>
      <c r="AP107" s="477"/>
      <c r="AQ107" s="477"/>
      <c r="AR107" s="477"/>
    </row>
    <row r="108" spans="1:44"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'Ｈ１４（2002）'!A107</f>
        <v>0</v>
      </c>
      <c r="Q108" s="200">
        <f>'Ｈ１４（2002）'!B107</f>
        <v>0</v>
      </c>
      <c r="R108" s="220"/>
      <c r="S108" s="262">
        <f>'Ｈ１４（2002）'!D107</f>
        <v>0</v>
      </c>
      <c r="T108" s="263">
        <f>'Ｈ１４（2002）'!F107</f>
        <v>0</v>
      </c>
      <c r="U108" s="264"/>
      <c r="V108" s="176"/>
      <c r="W108" s="173"/>
      <c r="X108" s="170"/>
      <c r="Y108" s="211"/>
      <c r="Z108" s="308"/>
      <c r="AA108" s="309"/>
      <c r="AB108" s="280"/>
      <c r="AC108" s="281"/>
      <c r="AD108" s="264"/>
      <c r="AE108" s="176"/>
      <c r="AF108" s="173"/>
      <c r="AG108" s="170"/>
      <c r="AH108" s="211"/>
      <c r="AI108" s="308"/>
      <c r="AJ108" s="309"/>
      <c r="AK108" s="280"/>
      <c r="AL108" s="282"/>
      <c r="AM108" s="477"/>
      <c r="AN108" s="477"/>
      <c r="AO108" s="477"/>
      <c r="AP108" s="477"/>
      <c r="AQ108" s="477"/>
      <c r="AR108" s="477"/>
    </row>
    <row r="109" spans="1:44"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'Ｈ１４（2002）'!A108</f>
        <v>0</v>
      </c>
      <c r="Q109" s="200">
        <f>'Ｈ１４（2002）'!B108</f>
        <v>0</v>
      </c>
      <c r="R109" s="220"/>
      <c r="S109" s="262">
        <f>'Ｈ１４（2002）'!D108</f>
        <v>0</v>
      </c>
      <c r="T109" s="263">
        <f>'Ｈ１４（2002）'!F108</f>
        <v>0</v>
      </c>
      <c r="U109" s="264"/>
      <c r="V109" s="176" t="s">
        <v>92</v>
      </c>
      <c r="W109" s="195"/>
      <c r="X109" s="167"/>
      <c r="Y109" s="207"/>
      <c r="Z109" s="298"/>
      <c r="AA109" s="299"/>
      <c r="AB109" s="289"/>
      <c r="AC109" s="290"/>
      <c r="AD109" s="264"/>
      <c r="AE109" s="176" t="s">
        <v>92</v>
      </c>
      <c r="AF109" s="195"/>
      <c r="AG109" s="167"/>
      <c r="AH109" s="207"/>
      <c r="AI109" s="298"/>
      <c r="AJ109" s="299"/>
      <c r="AK109" s="289"/>
      <c r="AL109" s="291"/>
      <c r="AM109" s="477"/>
      <c r="AN109" s="477"/>
      <c r="AO109" s="477"/>
      <c r="AP109" s="477"/>
      <c r="AQ109" s="477"/>
      <c r="AR109" s="477"/>
    </row>
    <row r="110" spans="1:44"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'Ｈ１４（2002）'!A109</f>
        <v>0</v>
      </c>
      <c r="Q110" s="200">
        <f>'Ｈ１４（2002）'!B109</f>
        <v>0</v>
      </c>
      <c r="R110" s="220"/>
      <c r="S110" s="262">
        <f>'Ｈ１４（2002）'!D109</f>
        <v>0</v>
      </c>
      <c r="T110" s="263">
        <f>'Ｈ１４（2002）'!F109</f>
        <v>0</v>
      </c>
      <c r="U110" s="264"/>
      <c r="V110" s="176"/>
      <c r="W110" s="195"/>
      <c r="X110" s="167"/>
      <c r="Y110" s="207"/>
      <c r="Z110" s="298"/>
      <c r="AA110" s="299"/>
      <c r="AB110" s="289"/>
      <c r="AC110" s="290"/>
      <c r="AD110" s="264"/>
      <c r="AE110" s="176"/>
      <c r="AF110" s="195"/>
      <c r="AG110" s="167"/>
      <c r="AH110" s="207"/>
      <c r="AI110" s="298"/>
      <c r="AJ110" s="299"/>
      <c r="AK110" s="289"/>
      <c r="AL110" s="291"/>
      <c r="AM110" s="477"/>
      <c r="AN110" s="477"/>
      <c r="AO110" s="477"/>
      <c r="AP110" s="477"/>
      <c r="AQ110" s="477"/>
      <c r="AR110" s="477"/>
    </row>
    <row r="111" spans="1:44" ht="14.45" customHeight="1" x14ac:dyDescent="0.15">
      <c r="A111" s="1230">
        <v>120421</v>
      </c>
      <c r="B111" s="574">
        <v>120421</v>
      </c>
      <c r="C111" s="574">
        <v>0</v>
      </c>
      <c r="D111" s="574">
        <v>0</v>
      </c>
      <c r="E111" s="574">
        <v>0</v>
      </c>
      <c r="F111" s="574">
        <v>0</v>
      </c>
      <c r="G111" s="1230"/>
      <c r="H111" s="574"/>
      <c r="I111" s="574"/>
      <c r="K111" s="194"/>
      <c r="L111" s="176"/>
      <c r="M111" s="196" t="s">
        <v>107</v>
      </c>
      <c r="N111" s="197"/>
      <c r="O111" s="198" t="s">
        <v>115</v>
      </c>
      <c r="P111" s="199">
        <f>'Ｈ１４（2002）'!A110</f>
        <v>0</v>
      </c>
      <c r="Q111" s="200">
        <f>'Ｈ１４（2002）'!B110</f>
        <v>0</v>
      </c>
      <c r="R111" s="220"/>
      <c r="S111" s="262">
        <f>'Ｈ１４（2002）'!D110</f>
        <v>0</v>
      </c>
      <c r="T111" s="263">
        <f>'Ｈ１４（2002）'!F110</f>
        <v>0</v>
      </c>
      <c r="U111" s="264"/>
      <c r="V111" s="176"/>
      <c r="W111" s="195"/>
      <c r="X111" s="167"/>
      <c r="Y111" s="207"/>
      <c r="Z111" s="298"/>
      <c r="AA111" s="299"/>
      <c r="AB111" s="289"/>
      <c r="AC111" s="290"/>
      <c r="AD111" s="264"/>
      <c r="AE111" s="176"/>
      <c r="AF111" s="195"/>
      <c r="AG111" s="167"/>
      <c r="AH111" s="207"/>
      <c r="AI111" s="298"/>
      <c r="AJ111" s="299"/>
      <c r="AK111" s="289"/>
      <c r="AL111" s="291"/>
      <c r="AM111" s="477"/>
      <c r="AN111" s="477"/>
      <c r="AO111" s="477"/>
      <c r="AP111" s="477"/>
      <c r="AQ111" s="477"/>
      <c r="AR111" s="477"/>
    </row>
    <row r="112" spans="1:44" ht="14.45" customHeight="1" x14ac:dyDescent="0.15">
      <c r="A112" s="1230">
        <v>24958</v>
      </c>
      <c r="B112" s="574">
        <v>24958</v>
      </c>
      <c r="C112" s="574">
        <v>0</v>
      </c>
      <c r="D112" s="574">
        <v>0</v>
      </c>
      <c r="E112" s="574">
        <v>0</v>
      </c>
      <c r="F112" s="574">
        <v>0</v>
      </c>
      <c r="G112" s="1230"/>
      <c r="H112" s="574"/>
      <c r="I112" s="574"/>
      <c r="K112" s="194"/>
      <c r="L112" s="176" t="s">
        <v>41</v>
      </c>
      <c r="M112" s="196" t="s">
        <v>108</v>
      </c>
      <c r="N112" s="197"/>
      <c r="O112" s="198" t="s">
        <v>116</v>
      </c>
      <c r="P112" s="199">
        <f>'Ｈ１４（2002）'!A111</f>
        <v>120421</v>
      </c>
      <c r="Q112" s="200">
        <f>'Ｈ１４（2002）'!B111</f>
        <v>120421</v>
      </c>
      <c r="R112" s="220"/>
      <c r="S112" s="262">
        <f>'Ｈ１４（2002）'!D111</f>
        <v>0</v>
      </c>
      <c r="T112" s="263">
        <f>'Ｈ１４（2002）'!F111</f>
        <v>0</v>
      </c>
      <c r="U112" s="264"/>
      <c r="V112" s="176" t="s">
        <v>41</v>
      </c>
      <c r="W112" s="216"/>
      <c r="X112" s="217"/>
      <c r="Y112" s="218"/>
      <c r="Z112" s="300"/>
      <c r="AA112" s="301"/>
      <c r="AB112" s="284"/>
      <c r="AC112" s="285"/>
      <c r="AD112" s="264"/>
      <c r="AE112" s="176" t="s">
        <v>41</v>
      </c>
      <c r="AF112" s="216"/>
      <c r="AG112" s="217"/>
      <c r="AH112" s="218"/>
      <c r="AI112" s="300"/>
      <c r="AJ112" s="301"/>
      <c r="AK112" s="284"/>
      <c r="AL112" s="286"/>
      <c r="AM112" s="477"/>
      <c r="AN112" s="477"/>
      <c r="AO112" s="477"/>
      <c r="AP112" s="477"/>
      <c r="AQ112" s="477"/>
      <c r="AR112" s="477"/>
    </row>
    <row r="113" spans="1:44"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'Ｈ１４（2002）'!A112</f>
        <v>24958</v>
      </c>
      <c r="Q113" s="200">
        <f>'Ｈ１４（2002）'!B112</f>
        <v>24958</v>
      </c>
      <c r="R113" s="220"/>
      <c r="S113" s="262">
        <f>'Ｈ１４（2002）'!D112</f>
        <v>0</v>
      </c>
      <c r="T113" s="263">
        <f>'Ｈ１４（2002）'!F112</f>
        <v>0</v>
      </c>
      <c r="U113" s="264"/>
      <c r="V113" s="216"/>
      <c r="W113" s="196" t="s">
        <v>13</v>
      </c>
      <c r="X113" s="197"/>
      <c r="Y113" s="198"/>
      <c r="Z113" s="305">
        <f>Z105-Z107</f>
        <v>53371</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c r="AM113" s="477"/>
      <c r="AN113" s="477"/>
      <c r="AO113" s="477"/>
      <c r="AP113" s="477"/>
      <c r="AQ113" s="477"/>
      <c r="AR113" s="477"/>
    </row>
    <row r="114" spans="1:44" ht="14.45" customHeight="1" x14ac:dyDescent="0.15">
      <c r="K114" s="194"/>
      <c r="L114" s="196" t="s">
        <v>13</v>
      </c>
      <c r="M114" s="197"/>
      <c r="N114" s="197"/>
      <c r="O114" s="198" t="s">
        <v>81</v>
      </c>
      <c r="P114" s="199">
        <f>'Ｈ１４（2002）'!A113</f>
        <v>0</v>
      </c>
      <c r="Q114" s="200">
        <f>'Ｈ１４（2002）'!B113</f>
        <v>0</v>
      </c>
      <c r="R114" s="220"/>
      <c r="S114" s="262">
        <f>'Ｈ１４（2002）'!D113</f>
        <v>0</v>
      </c>
      <c r="T114" s="263">
        <f>'Ｈ１４（2002）'!F113</f>
        <v>0</v>
      </c>
      <c r="U114" s="264"/>
      <c r="V114" s="196" t="s">
        <v>13</v>
      </c>
      <c r="W114" s="197"/>
      <c r="X114" s="197"/>
      <c r="Y114" s="198" t="s">
        <v>710</v>
      </c>
      <c r="Z114" s="271">
        <f>'Ｈ１４（2002）'!A138</f>
        <v>0</v>
      </c>
      <c r="AA114" s="272">
        <f>'Ｈ１４（2002）'!B138</f>
        <v>0</v>
      </c>
      <c r="AB114" s="273"/>
      <c r="AC114" s="274">
        <f>'Ｈ１４（2002）'!E138</f>
        <v>0</v>
      </c>
      <c r="AD114" s="264"/>
      <c r="AE114" s="196" t="s">
        <v>13</v>
      </c>
      <c r="AF114" s="197"/>
      <c r="AG114" s="197"/>
      <c r="AH114" s="198" t="s">
        <v>711</v>
      </c>
      <c r="AI114" s="271">
        <f>'Ｈ１４（2002）'!A161</f>
        <v>0</v>
      </c>
      <c r="AJ114" s="272">
        <f>'Ｈ１４（2002）'!B161</f>
        <v>0</v>
      </c>
      <c r="AK114" s="275">
        <f>'Ｈ１４（2002）'!C161</f>
        <v>0</v>
      </c>
      <c r="AL114" s="276">
        <f>'Ｈ１４（2002）'!E161</f>
        <v>0</v>
      </c>
      <c r="AM114" s="477"/>
      <c r="AN114" s="477"/>
      <c r="AO114" s="477"/>
      <c r="AP114" s="477"/>
      <c r="AQ114" s="477"/>
      <c r="AR114" s="477"/>
    </row>
    <row r="115" spans="1:44" ht="14.45" customHeight="1" thickBot="1" x14ac:dyDescent="0.2">
      <c r="K115" s="311"/>
      <c r="L115" s="312" t="s">
        <v>82</v>
      </c>
      <c r="M115" s="313"/>
      <c r="N115" s="313"/>
      <c r="O115" s="314"/>
      <c r="P115" s="315">
        <f>SUM(P62:P114)-P63-P64-P66-P67-P69-P70-P71-P84-P85-P86-P94-P95-P96-P97-P98-P103-P104</f>
        <v>346088</v>
      </c>
      <c r="Q115" s="316">
        <f>SUM(Q62:Q114)-Q63-Q64-Q66-Q67-Q69-Q70-Q71-Q84-Q85-Q86-Q94-Q95-Q96-Q97-Q98-Q103-Q104</f>
        <v>346088</v>
      </c>
      <c r="R115" s="316"/>
      <c r="S115" s="317">
        <f>SUM(S62:S114)-S63-S64-S66-S67-S69-S70-S71-S84-S85-S86-S94-S95-S96-S97-S98-S103-S104</f>
        <v>0</v>
      </c>
      <c r="T115" s="318">
        <f>SUM(T62:T114)-T63-T64-T66-T67-T69-T70-T71-T84-T85-T86-T94-T95-T96-T97-T98-T103-T104</f>
        <v>103800</v>
      </c>
      <c r="U115" s="319"/>
      <c r="V115" s="312" t="s">
        <v>82</v>
      </c>
      <c r="W115" s="313"/>
      <c r="X115" s="313"/>
      <c r="Y115" s="314"/>
      <c r="Z115" s="320">
        <f>Z64+Z67+Z73+Z74+Z75+Z86+Z88+Z89+Z92+Z93+Z99+Z101+Z104+Z105+Z114</f>
        <v>367261</v>
      </c>
      <c r="AA115" s="321">
        <f>AA64+AA67+AA73+AA74+AA75+AA86+AA88+AA89+AA92+AA93+AA99+AA101+AA104+AA105+AA114</f>
        <v>0</v>
      </c>
      <c r="AB115" s="322"/>
      <c r="AC115" s="323">
        <f>AC64+AC67+AC73+AC74+AC75+AC86+AC88+AC89+AC92+AC93+AC99+AC101+AC104+AC105+AC114</f>
        <v>108100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c r="AM115" s="477"/>
      <c r="AN115" s="477"/>
      <c r="AO115" s="477"/>
      <c r="AP115" s="477"/>
      <c r="AQ115" s="477"/>
      <c r="AR115" s="477"/>
    </row>
    <row r="116" spans="1:44" ht="14.45" customHeight="1" thickTop="1" x14ac:dyDescent="0.15">
      <c r="A116" s="1228">
        <v>367261</v>
      </c>
      <c r="B116" s="1229">
        <v>0</v>
      </c>
      <c r="C116" s="1229">
        <v>0</v>
      </c>
      <c r="D116" s="1229">
        <v>0</v>
      </c>
      <c r="E116" s="1233">
        <v>108100</v>
      </c>
      <c r="K116" s="264"/>
      <c r="L116" s="167"/>
      <c r="M116" s="167"/>
      <c r="N116" s="167"/>
      <c r="O116" s="207"/>
      <c r="P116" s="325"/>
      <c r="Q116" s="325"/>
      <c r="R116" s="325"/>
      <c r="S116" s="325"/>
      <c r="T116" s="325"/>
      <c r="U116" s="512"/>
      <c r="V116" s="451"/>
      <c r="W116" s="451"/>
      <c r="X116" s="451"/>
      <c r="Y116" s="451"/>
      <c r="Z116" s="520"/>
      <c r="AA116" s="520"/>
      <c r="AB116" s="451"/>
      <c r="AC116" s="451"/>
      <c r="AL116" s="477"/>
      <c r="AM116" s="477"/>
      <c r="AN116" s="477"/>
      <c r="AO116" s="477"/>
      <c r="AP116" s="477"/>
      <c r="AQ116" s="477"/>
      <c r="AR116" s="477"/>
    </row>
    <row r="117" spans="1:44" ht="14.45" customHeight="1" x14ac:dyDescent="0.15">
      <c r="A117" s="1234">
        <v>0</v>
      </c>
      <c r="B117" s="1235">
        <v>0</v>
      </c>
      <c r="C117" s="1235">
        <v>0</v>
      </c>
      <c r="D117" s="1235">
        <v>0</v>
      </c>
      <c r="E117" s="1236">
        <v>0</v>
      </c>
      <c r="F117" s="1174"/>
      <c r="G117" s="1174"/>
      <c r="H117" s="1174"/>
      <c r="I117" s="1174"/>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4" ht="14.45" customHeight="1" thickBot="1" x14ac:dyDescent="0.2">
      <c r="A118" s="1234">
        <v>0</v>
      </c>
      <c r="B118" s="1235">
        <v>0</v>
      </c>
      <c r="C118" s="1235">
        <v>0</v>
      </c>
      <c r="D118" s="1235">
        <v>0</v>
      </c>
      <c r="E118" s="1236">
        <v>0</v>
      </c>
      <c r="F118" s="1174"/>
      <c r="G118" s="1174"/>
      <c r="H118" s="1174"/>
      <c r="I118" s="1174"/>
      <c r="K118" s="554" t="s">
        <v>733</v>
      </c>
      <c r="L118" s="334"/>
      <c r="M118" s="334"/>
      <c r="N118" s="334"/>
      <c r="O118" s="335"/>
      <c r="P118" s="336"/>
      <c r="Q118" s="336"/>
      <c r="R118" s="568" t="s">
        <v>732</v>
      </c>
      <c r="S118" s="530"/>
      <c r="T118" s="530"/>
      <c r="U118" s="514"/>
      <c r="V118" s="513"/>
      <c r="W118" s="513"/>
      <c r="X118" s="513"/>
      <c r="Y118" s="513"/>
      <c r="Z118" s="528"/>
      <c r="AA118" s="528"/>
      <c r="AB118" s="513"/>
      <c r="AC118" s="451"/>
      <c r="AL118" s="477"/>
      <c r="AM118" s="477"/>
      <c r="AN118" s="477"/>
      <c r="AO118" s="477"/>
    </row>
    <row r="119" spans="1:44"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4"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4" ht="14.45" customHeight="1" x14ac:dyDescent="0.15">
      <c r="A121" s="1234">
        <v>313204</v>
      </c>
      <c r="B121" s="1235">
        <v>0</v>
      </c>
      <c r="C121" s="1235">
        <v>0</v>
      </c>
      <c r="D121" s="1235">
        <v>0</v>
      </c>
      <c r="E121" s="1236">
        <v>108100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4" ht="14.45" customHeight="1" thickBot="1" x14ac:dyDescent="0.2">
      <c r="A122" s="1234">
        <v>165935</v>
      </c>
      <c r="B122" s="1235">
        <v>0</v>
      </c>
      <c r="C122" s="1235">
        <v>0</v>
      </c>
      <c r="D122" s="1235">
        <v>0</v>
      </c>
      <c r="E122" s="1236">
        <v>59700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4" ht="14.45" customHeight="1" x14ac:dyDescent="0.15">
      <c r="A123" s="1230">
        <v>0</v>
      </c>
      <c r="B123" s="574">
        <v>0</v>
      </c>
      <c r="C123" s="574">
        <v>0</v>
      </c>
      <c r="D123" s="574">
        <v>0</v>
      </c>
      <c r="E123" s="1237">
        <v>0</v>
      </c>
      <c r="K123" s="183"/>
      <c r="L123" s="184" t="s">
        <v>8</v>
      </c>
      <c r="M123" s="185"/>
      <c r="N123" s="185"/>
      <c r="O123" s="186"/>
      <c r="P123" s="360">
        <f t="shared" ref="P123:T138" si="0">P8+P62</f>
        <v>3287</v>
      </c>
      <c r="Q123" s="254">
        <f t="shared" si="0"/>
        <v>3287</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E123" s="183"/>
      <c r="AF123" s="184" t="s">
        <v>8</v>
      </c>
      <c r="AG123" s="185"/>
      <c r="AH123" s="185"/>
      <c r="AI123" s="360">
        <f t="shared" ref="AI123:AI176" si="2">Q123-Z123</f>
        <v>3287</v>
      </c>
      <c r="AJ123" s="254">
        <f>SUM(AJ124:AJ125)</f>
        <v>0</v>
      </c>
      <c r="AK123" s="365">
        <f>SUM(AK124:AK125)</f>
        <v>0</v>
      </c>
      <c r="AL123" s="477"/>
      <c r="AM123" s="477"/>
      <c r="AN123" s="477"/>
      <c r="AO123" s="477"/>
      <c r="AP123" s="477"/>
      <c r="AQ123" s="477"/>
      <c r="AR123" s="477"/>
    </row>
    <row r="124" spans="1:44" ht="14.45" customHeight="1" x14ac:dyDescent="0.15">
      <c r="A124" s="1230">
        <v>686</v>
      </c>
      <c r="B124" s="574">
        <v>0</v>
      </c>
      <c r="C124" s="574">
        <v>0</v>
      </c>
      <c r="D124" s="574">
        <v>0</v>
      </c>
      <c r="E124" s="1237">
        <v>0</v>
      </c>
      <c r="K124" s="194"/>
      <c r="L124" s="195"/>
      <c r="M124" s="196" t="s">
        <v>146</v>
      </c>
      <c r="N124" s="197"/>
      <c r="O124" s="198"/>
      <c r="P124" s="219">
        <f t="shared" si="0"/>
        <v>1365</v>
      </c>
      <c r="Q124" s="220">
        <f t="shared" si="0"/>
        <v>1365</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E124" s="194"/>
      <c r="AF124" s="195"/>
      <c r="AG124" s="196" t="s">
        <v>146</v>
      </c>
      <c r="AH124" s="197"/>
      <c r="AI124" s="219">
        <f t="shared" si="2"/>
        <v>1365</v>
      </c>
      <c r="AJ124" s="220">
        <f>IF($P124-$Z124=0,0,ROUND((R124-AA124)*$AI124/($P124-$Z124),0))</f>
        <v>0</v>
      </c>
      <c r="AK124" s="366">
        <f>IF(P124-Z124=0,0,ROUND((S124-AB124)*AI124/(P124-Z124),0))</f>
        <v>0</v>
      </c>
      <c r="AL124" s="477"/>
      <c r="AM124" s="477"/>
      <c r="AN124" s="477"/>
      <c r="AO124" s="477"/>
      <c r="AP124" s="477"/>
      <c r="AQ124" s="477"/>
      <c r="AR124" s="477"/>
    </row>
    <row r="125" spans="1:44" ht="14.45" customHeight="1" x14ac:dyDescent="0.15">
      <c r="A125" s="1230">
        <v>0</v>
      </c>
      <c r="B125" s="574">
        <v>0</v>
      </c>
      <c r="C125" s="574">
        <v>0</v>
      </c>
      <c r="D125" s="574">
        <v>0</v>
      </c>
      <c r="E125" s="1237">
        <v>0</v>
      </c>
      <c r="K125" s="194"/>
      <c r="L125" s="195"/>
      <c r="M125" s="196" t="s">
        <v>13</v>
      </c>
      <c r="N125" s="167"/>
      <c r="O125" s="207"/>
      <c r="P125" s="219">
        <f t="shared" si="0"/>
        <v>1922</v>
      </c>
      <c r="Q125" s="220">
        <f t="shared" si="0"/>
        <v>1922</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E125" s="194"/>
      <c r="AF125" s="195"/>
      <c r="AG125" s="196" t="s">
        <v>13</v>
      </c>
      <c r="AH125" s="167"/>
      <c r="AI125" s="219">
        <f t="shared" si="2"/>
        <v>1922</v>
      </c>
      <c r="AJ125" s="220">
        <f>IF($P125-$Z125=0,0,ROUND((R125-AA125)*$AI125/($P125-$Z125),0))</f>
        <v>0</v>
      </c>
      <c r="AK125" s="366">
        <f>IF(P125-Z125=0,0,ROUND((S125-AB125)*AI125/(P125-Z125),0))</f>
        <v>0</v>
      </c>
      <c r="AL125" s="477"/>
      <c r="AM125" s="477"/>
      <c r="AN125" s="477"/>
      <c r="AO125" s="477"/>
      <c r="AP125" s="477"/>
      <c r="AQ125" s="477"/>
      <c r="AR125" s="477"/>
    </row>
    <row r="126" spans="1:44" ht="14.45" customHeight="1" x14ac:dyDescent="0.15">
      <c r="A126" s="1230">
        <v>0</v>
      </c>
      <c r="B126" s="574">
        <v>0</v>
      </c>
      <c r="C126" s="574">
        <v>0</v>
      </c>
      <c r="D126" s="574">
        <v>0</v>
      </c>
      <c r="E126" s="1237">
        <v>0</v>
      </c>
      <c r="K126" s="194" t="s">
        <v>4</v>
      </c>
      <c r="L126" s="173" t="s">
        <v>14</v>
      </c>
      <c r="M126" s="170"/>
      <c r="N126" s="170"/>
      <c r="O126" s="211"/>
      <c r="P126" s="219">
        <f t="shared" si="0"/>
        <v>449951</v>
      </c>
      <c r="Q126" s="220">
        <f t="shared" si="0"/>
        <v>449951</v>
      </c>
      <c r="R126" s="220">
        <f t="shared" si="0"/>
        <v>4193</v>
      </c>
      <c r="S126" s="221">
        <f t="shared" si="0"/>
        <v>39217</v>
      </c>
      <c r="T126" s="270">
        <f t="shared" si="0"/>
        <v>395796</v>
      </c>
      <c r="U126" s="202"/>
      <c r="V126" s="173" t="s">
        <v>14</v>
      </c>
      <c r="W126" s="170"/>
      <c r="X126" s="170"/>
      <c r="Y126" s="211"/>
      <c r="Z126" s="219">
        <f t="shared" si="1"/>
        <v>0</v>
      </c>
      <c r="AA126" s="220">
        <f t="shared" si="1"/>
        <v>0</v>
      </c>
      <c r="AB126" s="292">
        <f t="shared" si="1"/>
        <v>0</v>
      </c>
      <c r="AC126" s="366">
        <f t="shared" si="1"/>
        <v>0</v>
      </c>
      <c r="AE126" s="194"/>
      <c r="AF126" s="173" t="s">
        <v>14</v>
      </c>
      <c r="AG126" s="170"/>
      <c r="AH126" s="170"/>
      <c r="AI126" s="219">
        <f t="shared" si="2"/>
        <v>449951</v>
      </c>
      <c r="AJ126" s="220">
        <f>SUM(AJ127:AJ128)</f>
        <v>4193</v>
      </c>
      <c r="AK126" s="366">
        <f>SUM(AK127:AK128)</f>
        <v>39217</v>
      </c>
      <c r="AL126" s="477"/>
      <c r="AM126" s="477"/>
      <c r="AN126" s="477"/>
      <c r="AO126" s="477"/>
      <c r="AP126" s="477"/>
      <c r="AQ126" s="477"/>
      <c r="AR126" s="477"/>
    </row>
    <row r="127" spans="1:44" ht="14.45" customHeight="1" x14ac:dyDescent="0.15">
      <c r="A127" s="1230">
        <v>0</v>
      </c>
      <c r="B127" s="574">
        <v>0</v>
      </c>
      <c r="C127" s="574">
        <v>0</v>
      </c>
      <c r="D127" s="574">
        <v>0</v>
      </c>
      <c r="E127" s="1237">
        <v>0</v>
      </c>
      <c r="K127" s="194"/>
      <c r="L127" s="195"/>
      <c r="M127" s="196" t="s">
        <v>16</v>
      </c>
      <c r="N127" s="197"/>
      <c r="O127" s="198"/>
      <c r="P127" s="219">
        <f t="shared" si="0"/>
        <v>449793</v>
      </c>
      <c r="Q127" s="220">
        <f t="shared" si="0"/>
        <v>449793</v>
      </c>
      <c r="R127" s="220">
        <f t="shared" si="0"/>
        <v>4193</v>
      </c>
      <c r="S127" s="221">
        <f t="shared" si="0"/>
        <v>39217</v>
      </c>
      <c r="T127" s="270">
        <f t="shared" si="0"/>
        <v>395796</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E127" s="194"/>
      <c r="AF127" s="195"/>
      <c r="AG127" s="196" t="s">
        <v>16</v>
      </c>
      <c r="AH127" s="197"/>
      <c r="AI127" s="219">
        <f t="shared" si="2"/>
        <v>449793</v>
      </c>
      <c r="AJ127" s="220">
        <f>IF($P127-$Z127=0,0,ROUND((R127-AA127)*$AI127/($P127-$Z127),0))</f>
        <v>4193</v>
      </c>
      <c r="AK127" s="366">
        <f>IF(P127-Z127=0,0,ROUND((S127-AB127)*AI127/(P127-Z127),0))</f>
        <v>39217</v>
      </c>
      <c r="AL127" s="477"/>
      <c r="AM127" s="477"/>
      <c r="AN127" s="477"/>
      <c r="AO127" s="477"/>
      <c r="AP127" s="477"/>
      <c r="AQ127" s="477"/>
      <c r="AR127" s="477"/>
    </row>
    <row r="128" spans="1:44" ht="14.45" customHeight="1" x14ac:dyDescent="0.15">
      <c r="A128" s="1230">
        <v>686</v>
      </c>
      <c r="B128" s="574">
        <v>0</v>
      </c>
      <c r="C128" s="574">
        <v>0</v>
      </c>
      <c r="D128" s="574">
        <v>0</v>
      </c>
      <c r="E128" s="1237">
        <v>0</v>
      </c>
      <c r="K128" s="194"/>
      <c r="L128" s="216"/>
      <c r="M128" s="196" t="s">
        <v>13</v>
      </c>
      <c r="N128" s="217"/>
      <c r="O128" s="218"/>
      <c r="P128" s="219">
        <f t="shared" si="0"/>
        <v>158</v>
      </c>
      <c r="Q128" s="220">
        <f t="shared" si="0"/>
        <v>158</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E128" s="194"/>
      <c r="AF128" s="216"/>
      <c r="AG128" s="196" t="s">
        <v>13</v>
      </c>
      <c r="AH128" s="217"/>
      <c r="AI128" s="219">
        <f t="shared" si="2"/>
        <v>158</v>
      </c>
      <c r="AJ128" s="220">
        <f>IF($P128-$Z128=0,0,ROUND((R128-AA128)*$AI128/($P128-$Z128),0))</f>
        <v>0</v>
      </c>
      <c r="AK128" s="366">
        <f>IF(P128-Z128=0,0,ROUND((S128-AB128)*AI128/(P128-Z128),0))</f>
        <v>0</v>
      </c>
      <c r="AL128" s="477"/>
      <c r="AM128" s="477"/>
      <c r="AN128" s="477"/>
      <c r="AO128" s="477"/>
      <c r="AP128" s="477"/>
      <c r="AQ128" s="477"/>
      <c r="AR128" s="477"/>
    </row>
    <row r="129" spans="1:44" ht="14.45" customHeight="1" x14ac:dyDescent="0.15">
      <c r="A129" s="1230">
        <v>686</v>
      </c>
      <c r="B129" s="574">
        <v>0</v>
      </c>
      <c r="C129" s="574">
        <v>0</v>
      </c>
      <c r="D129" s="574">
        <v>0</v>
      </c>
      <c r="E129" s="1237">
        <v>0</v>
      </c>
      <c r="K129" s="194" t="s">
        <v>4</v>
      </c>
      <c r="L129" s="169"/>
      <c r="M129" s="195" t="s">
        <v>94</v>
      </c>
      <c r="N129" s="197"/>
      <c r="O129" s="198"/>
      <c r="P129" s="219">
        <f t="shared" si="0"/>
        <v>23620</v>
      </c>
      <c r="Q129" s="220">
        <f t="shared" si="0"/>
        <v>23620</v>
      </c>
      <c r="R129" s="220">
        <f t="shared" si="0"/>
        <v>3021</v>
      </c>
      <c r="S129" s="221">
        <f t="shared" si="0"/>
        <v>2800</v>
      </c>
      <c r="T129" s="270">
        <f t="shared" si="0"/>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2"/>
        <v>23620</v>
      </c>
      <c r="AJ129" s="220">
        <f>SUM(AJ130:AJ132)</f>
        <v>3021</v>
      </c>
      <c r="AK129" s="366">
        <f>SUM(AK130:AK132)</f>
        <v>2800</v>
      </c>
      <c r="AL129" s="477"/>
      <c r="AM129" s="477"/>
      <c r="AN129" s="477"/>
      <c r="AO129" s="477"/>
      <c r="AP129" s="477"/>
      <c r="AQ129" s="477"/>
      <c r="AR129" s="477"/>
    </row>
    <row r="130" spans="1:44"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c r="AL130" s="477"/>
      <c r="AM130" s="477"/>
      <c r="AN130" s="477"/>
      <c r="AO130" s="477"/>
      <c r="AP130" s="477"/>
      <c r="AQ130" s="477"/>
      <c r="AR130" s="477"/>
    </row>
    <row r="131" spans="1:44"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E131" s="194"/>
      <c r="AF131" s="176" t="s">
        <v>103</v>
      </c>
      <c r="AG131" s="176"/>
      <c r="AH131" s="196" t="s">
        <v>96</v>
      </c>
      <c r="AI131" s="219">
        <f t="shared" si="2"/>
        <v>0</v>
      </c>
      <c r="AJ131" s="220">
        <f t="shared" si="4"/>
        <v>0</v>
      </c>
      <c r="AK131" s="366">
        <f t="shared" si="5"/>
        <v>0</v>
      </c>
      <c r="AL131" s="477"/>
      <c r="AM131" s="477"/>
      <c r="AN131" s="477"/>
      <c r="AO131" s="477"/>
      <c r="AP131" s="477"/>
      <c r="AQ131" s="477"/>
      <c r="AR131" s="477"/>
    </row>
    <row r="132" spans="1:44" ht="14.45" customHeight="1" x14ac:dyDescent="0.15">
      <c r="A132" s="1230">
        <v>0</v>
      </c>
      <c r="B132" s="574">
        <v>0</v>
      </c>
      <c r="C132" s="574">
        <v>0</v>
      </c>
      <c r="D132" s="574">
        <v>0</v>
      </c>
      <c r="E132" s="1237">
        <v>0</v>
      </c>
      <c r="K132" s="194"/>
      <c r="L132" s="176" t="s">
        <v>41</v>
      </c>
      <c r="M132" s="216"/>
      <c r="N132" s="196" t="s">
        <v>13</v>
      </c>
      <c r="O132" s="198"/>
      <c r="P132" s="219">
        <f t="shared" si="0"/>
        <v>23620</v>
      </c>
      <c r="Q132" s="220">
        <f t="shared" si="0"/>
        <v>23620</v>
      </c>
      <c r="R132" s="220">
        <f t="shared" si="0"/>
        <v>3021</v>
      </c>
      <c r="S132" s="221">
        <f t="shared" si="0"/>
        <v>2800</v>
      </c>
      <c r="T132" s="270">
        <f t="shared" si="0"/>
        <v>0</v>
      </c>
      <c r="U132" s="202"/>
      <c r="V132" s="176" t="s">
        <v>41</v>
      </c>
      <c r="W132" s="216"/>
      <c r="X132" s="196" t="s">
        <v>13</v>
      </c>
      <c r="Y132" s="198" t="s">
        <v>156</v>
      </c>
      <c r="Z132" s="241">
        <f t="shared" si="3"/>
        <v>0</v>
      </c>
      <c r="AA132" s="277">
        <f t="shared" si="3"/>
        <v>0</v>
      </c>
      <c r="AB132" s="567">
        <f t="shared" si="3"/>
        <v>0</v>
      </c>
      <c r="AC132" s="487">
        <f t="shared" si="3"/>
        <v>0</v>
      </c>
      <c r="AE132" s="194"/>
      <c r="AF132" s="176" t="s">
        <v>41</v>
      </c>
      <c r="AG132" s="216"/>
      <c r="AH132" s="196" t="s">
        <v>13</v>
      </c>
      <c r="AI132" s="219">
        <f t="shared" si="2"/>
        <v>23620</v>
      </c>
      <c r="AJ132" s="220">
        <f t="shared" si="4"/>
        <v>3021</v>
      </c>
      <c r="AK132" s="366">
        <f t="shared" si="5"/>
        <v>2800</v>
      </c>
      <c r="AL132" s="477"/>
      <c r="AM132" s="477"/>
      <c r="AN132" s="477"/>
      <c r="AO132" s="477"/>
      <c r="AP132" s="477"/>
      <c r="AQ132" s="477"/>
      <c r="AR132" s="477"/>
    </row>
    <row r="133" spans="1:44" ht="14.45" customHeight="1" x14ac:dyDescent="0.15">
      <c r="A133" s="1230">
        <v>0</v>
      </c>
      <c r="B133" s="574">
        <v>0</v>
      </c>
      <c r="C133" s="574">
        <v>0</v>
      </c>
      <c r="D133" s="574">
        <v>0</v>
      </c>
      <c r="E133" s="1237">
        <v>0</v>
      </c>
      <c r="K133" s="194"/>
      <c r="L133" s="176"/>
      <c r="M133" s="196" t="s">
        <v>95</v>
      </c>
      <c r="N133" s="197"/>
      <c r="O133" s="198"/>
      <c r="P133" s="219">
        <f t="shared" si="0"/>
        <v>4293</v>
      </c>
      <c r="Q133" s="220">
        <f t="shared" si="0"/>
        <v>4293</v>
      </c>
      <c r="R133" s="220">
        <f t="shared" si="0"/>
        <v>0</v>
      </c>
      <c r="S133" s="221">
        <f t="shared" si="0"/>
        <v>4293</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E133" s="194"/>
      <c r="AF133" s="176"/>
      <c r="AG133" s="196" t="s">
        <v>95</v>
      </c>
      <c r="AH133" s="197"/>
      <c r="AI133" s="219">
        <f t="shared" si="2"/>
        <v>4293</v>
      </c>
      <c r="AJ133" s="220">
        <f t="shared" si="4"/>
        <v>0</v>
      </c>
      <c r="AK133" s="366">
        <f t="shared" si="5"/>
        <v>4293</v>
      </c>
      <c r="AL133" s="477"/>
      <c r="AM133" s="477"/>
      <c r="AN133" s="477"/>
      <c r="AO133" s="477"/>
      <c r="AP133" s="477"/>
      <c r="AQ133" s="477"/>
      <c r="AR133" s="477"/>
    </row>
    <row r="134" spans="1:44" ht="14.45" customHeight="1" x14ac:dyDescent="0.15">
      <c r="A134" s="1230">
        <v>0</v>
      </c>
      <c r="B134" s="574">
        <v>0</v>
      </c>
      <c r="C134" s="574">
        <v>0</v>
      </c>
      <c r="D134" s="574">
        <v>0</v>
      </c>
      <c r="E134" s="1237">
        <v>0</v>
      </c>
      <c r="K134" s="194"/>
      <c r="L134" s="216"/>
      <c r="M134" s="196" t="s">
        <v>13</v>
      </c>
      <c r="N134" s="197"/>
      <c r="O134" s="198"/>
      <c r="P134" s="219">
        <f t="shared" si="0"/>
        <v>7119</v>
      </c>
      <c r="Q134" s="220">
        <f t="shared" si="0"/>
        <v>7119</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E134" s="194"/>
      <c r="AF134" s="216"/>
      <c r="AG134" s="196" t="s">
        <v>13</v>
      </c>
      <c r="AH134" s="197"/>
      <c r="AI134" s="219">
        <f t="shared" si="2"/>
        <v>7119</v>
      </c>
      <c r="AJ134" s="220">
        <f t="shared" si="4"/>
        <v>0</v>
      </c>
      <c r="AK134" s="366">
        <f t="shared" si="5"/>
        <v>0</v>
      </c>
      <c r="AL134" s="477"/>
      <c r="AM134" s="477"/>
      <c r="AN134" s="477"/>
      <c r="AO134" s="477"/>
      <c r="AP134" s="477"/>
      <c r="AQ134" s="477"/>
      <c r="AR134" s="477"/>
    </row>
    <row r="135" spans="1:44"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E135" s="194" t="s">
        <v>4</v>
      </c>
      <c r="AF135" s="196" t="s">
        <v>19</v>
      </c>
      <c r="AG135" s="197"/>
      <c r="AH135" s="197"/>
      <c r="AI135" s="219">
        <f t="shared" si="2"/>
        <v>0</v>
      </c>
      <c r="AJ135" s="220">
        <f t="shared" si="4"/>
        <v>0</v>
      </c>
      <c r="AK135" s="366">
        <f t="shared" si="5"/>
        <v>0</v>
      </c>
      <c r="AL135" s="477"/>
      <c r="AM135" s="477"/>
      <c r="AN135" s="477"/>
      <c r="AO135" s="477"/>
      <c r="AP135" s="477"/>
      <c r="AQ135" s="477"/>
      <c r="AR135" s="477"/>
    </row>
    <row r="136" spans="1:44" ht="14.45" customHeight="1" x14ac:dyDescent="0.15">
      <c r="A136" s="1230">
        <v>53371</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E136" s="194"/>
      <c r="AF136" s="195"/>
      <c r="AG136" s="196" t="s">
        <v>22</v>
      </c>
      <c r="AH136" s="197"/>
      <c r="AI136" s="219">
        <f t="shared" si="2"/>
        <v>0</v>
      </c>
      <c r="AJ136" s="220">
        <f t="shared" si="4"/>
        <v>0</v>
      </c>
      <c r="AK136" s="366">
        <f t="shared" si="5"/>
        <v>0</v>
      </c>
      <c r="AL136" s="477"/>
      <c r="AM136" s="477"/>
      <c r="AN136" s="477"/>
      <c r="AO136" s="477"/>
      <c r="AP136" s="477"/>
      <c r="AQ136" s="477"/>
      <c r="AR136" s="477"/>
    </row>
    <row r="137" spans="1:44"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E137" s="194"/>
      <c r="AF137" s="195" t="s">
        <v>25</v>
      </c>
      <c r="AG137" s="196" t="s">
        <v>26</v>
      </c>
      <c r="AH137" s="197"/>
      <c r="AI137" s="219">
        <f t="shared" si="2"/>
        <v>0</v>
      </c>
      <c r="AJ137" s="220">
        <f t="shared" si="4"/>
        <v>0</v>
      </c>
      <c r="AK137" s="366">
        <f t="shared" si="5"/>
        <v>0</v>
      </c>
      <c r="AL137" s="477"/>
      <c r="AM137" s="477"/>
      <c r="AN137" s="477"/>
      <c r="AO137" s="477"/>
      <c r="AP137" s="477"/>
      <c r="AQ137" s="477"/>
      <c r="AR137" s="477"/>
    </row>
    <row r="138" spans="1:44"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E138" s="194"/>
      <c r="AF138" s="195" t="s">
        <v>28</v>
      </c>
      <c r="AG138" s="196" t="s">
        <v>29</v>
      </c>
      <c r="AH138" s="197"/>
      <c r="AI138" s="219">
        <f t="shared" si="2"/>
        <v>0</v>
      </c>
      <c r="AJ138" s="220">
        <f t="shared" si="4"/>
        <v>0</v>
      </c>
      <c r="AK138" s="366">
        <f t="shared" si="5"/>
        <v>0</v>
      </c>
      <c r="AL138" s="477"/>
      <c r="AM138" s="477"/>
      <c r="AN138" s="477"/>
      <c r="AO138" s="477"/>
      <c r="AP138" s="477"/>
      <c r="AQ138" s="477"/>
      <c r="AR138" s="477"/>
    </row>
    <row r="139" spans="1:44"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E139" s="194"/>
      <c r="AF139" s="195" t="s">
        <v>31</v>
      </c>
      <c r="AG139" s="196" t="s">
        <v>32</v>
      </c>
      <c r="AH139" s="197"/>
      <c r="AI139" s="219">
        <f t="shared" si="2"/>
        <v>0</v>
      </c>
      <c r="AJ139" s="220">
        <f t="shared" si="4"/>
        <v>0</v>
      </c>
      <c r="AK139" s="366">
        <f t="shared" si="5"/>
        <v>0</v>
      </c>
      <c r="AL139" s="477"/>
      <c r="AM139" s="477"/>
      <c r="AN139" s="477"/>
      <c r="AO139" s="477"/>
      <c r="AP139" s="477"/>
      <c r="AQ139" s="477"/>
      <c r="AR139" s="477"/>
    </row>
    <row r="140" spans="1:44"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2"/>
        <v>0</v>
      </c>
      <c r="AJ140" s="220">
        <f t="shared" si="4"/>
        <v>0</v>
      </c>
      <c r="AK140" s="366">
        <f t="shared" si="5"/>
        <v>0</v>
      </c>
      <c r="AL140" s="477"/>
      <c r="AM140" s="477"/>
      <c r="AN140" s="477"/>
      <c r="AO140" s="477"/>
      <c r="AP140" s="477"/>
      <c r="AQ140" s="477"/>
      <c r="AR140" s="477"/>
    </row>
    <row r="141" spans="1:44" ht="14.45" customHeight="1" x14ac:dyDescent="0.15">
      <c r="A141" s="1230">
        <v>0</v>
      </c>
      <c r="B141" s="574">
        <v>0</v>
      </c>
      <c r="C141" s="574">
        <v>0</v>
      </c>
      <c r="D141" s="574">
        <v>0</v>
      </c>
      <c r="E141" s="1237">
        <v>0</v>
      </c>
      <c r="K141" s="194"/>
      <c r="L141" s="195" t="s">
        <v>38</v>
      </c>
      <c r="M141" s="196" t="s">
        <v>149</v>
      </c>
      <c r="N141" s="197"/>
      <c r="O141" s="198"/>
      <c r="P141" s="219">
        <f t="shared" si="8"/>
        <v>91836</v>
      </c>
      <c r="Q141" s="220">
        <f t="shared" si="8"/>
        <v>91836</v>
      </c>
      <c r="R141" s="220">
        <f t="shared" si="8"/>
        <v>0</v>
      </c>
      <c r="S141" s="221">
        <f t="shared" si="8"/>
        <v>23141</v>
      </c>
      <c r="T141" s="270">
        <f t="shared" si="8"/>
        <v>50600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E141" s="194"/>
      <c r="AF141" s="195" t="s">
        <v>38</v>
      </c>
      <c r="AG141" s="196" t="s">
        <v>149</v>
      </c>
      <c r="AH141" s="197"/>
      <c r="AI141" s="219">
        <f t="shared" si="2"/>
        <v>91836</v>
      </c>
      <c r="AJ141" s="220">
        <f t="shared" si="4"/>
        <v>0</v>
      </c>
      <c r="AK141" s="366">
        <f t="shared" si="5"/>
        <v>23141</v>
      </c>
      <c r="AL141" s="477"/>
      <c r="AM141" s="477"/>
      <c r="AN141" s="477"/>
      <c r="AO141" s="477"/>
      <c r="AP141" s="477"/>
      <c r="AQ141" s="477"/>
      <c r="AR141" s="477"/>
    </row>
    <row r="142" spans="1:44"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E142" s="194" t="s">
        <v>157</v>
      </c>
      <c r="AF142" s="195" t="s">
        <v>41</v>
      </c>
      <c r="AG142" s="196" t="s">
        <v>42</v>
      </c>
      <c r="AH142" s="197"/>
      <c r="AI142" s="219">
        <f t="shared" si="2"/>
        <v>0</v>
      </c>
      <c r="AJ142" s="220">
        <f t="shared" si="4"/>
        <v>0</v>
      </c>
      <c r="AK142" s="366">
        <f t="shared" si="5"/>
        <v>0</v>
      </c>
      <c r="AL142" s="477"/>
      <c r="AM142" s="477"/>
      <c r="AN142" s="477"/>
      <c r="AO142" s="477"/>
      <c r="AP142" s="477"/>
      <c r="AQ142" s="477"/>
      <c r="AR142" s="477"/>
    </row>
    <row r="143" spans="1:44" ht="14.45" customHeight="1" x14ac:dyDescent="0.15">
      <c r="A143" s="1230">
        <v>0</v>
      </c>
      <c r="B143" s="574">
        <v>0</v>
      </c>
      <c r="C143" s="574">
        <v>0</v>
      </c>
      <c r="D143" s="574">
        <v>0</v>
      </c>
      <c r="E143" s="1237">
        <v>0</v>
      </c>
      <c r="K143" s="194"/>
      <c r="L143" s="216"/>
      <c r="M143" s="196" t="s">
        <v>13</v>
      </c>
      <c r="N143" s="197"/>
      <c r="O143" s="198"/>
      <c r="P143" s="219">
        <f t="shared" si="8"/>
        <v>1241383</v>
      </c>
      <c r="Q143" s="220">
        <f t="shared" si="8"/>
        <v>1001155</v>
      </c>
      <c r="R143" s="220">
        <f t="shared" si="8"/>
        <v>0</v>
      </c>
      <c r="S143" s="221">
        <f t="shared" si="8"/>
        <v>567390</v>
      </c>
      <c r="T143" s="270">
        <f t="shared" si="8"/>
        <v>601900</v>
      </c>
      <c r="U143" s="202"/>
      <c r="V143" s="216"/>
      <c r="W143" s="196" t="s">
        <v>13</v>
      </c>
      <c r="X143" s="197"/>
      <c r="Y143" s="198" t="s">
        <v>156</v>
      </c>
      <c r="Z143" s="219">
        <f t="shared" si="9"/>
        <v>0</v>
      </c>
      <c r="AA143" s="220">
        <f t="shared" si="9"/>
        <v>0</v>
      </c>
      <c r="AB143" s="292">
        <f t="shared" si="9"/>
        <v>0</v>
      </c>
      <c r="AC143" s="366">
        <f t="shared" si="9"/>
        <v>0</v>
      </c>
      <c r="AE143" s="194" t="s">
        <v>158</v>
      </c>
      <c r="AF143" s="216"/>
      <c r="AG143" s="196" t="s">
        <v>13</v>
      </c>
      <c r="AH143" s="197"/>
      <c r="AI143" s="219">
        <f t="shared" si="2"/>
        <v>1001155</v>
      </c>
      <c r="AJ143" s="220">
        <f t="shared" si="4"/>
        <v>0</v>
      </c>
      <c r="AK143" s="366">
        <f t="shared" si="5"/>
        <v>457591</v>
      </c>
      <c r="AL143" s="477"/>
      <c r="AM143" s="477"/>
      <c r="AN143" s="477"/>
      <c r="AO143" s="477"/>
      <c r="AP143" s="477"/>
      <c r="AQ143" s="477"/>
      <c r="AR143" s="477"/>
    </row>
    <row r="144" spans="1:44"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E144" s="194" t="s">
        <v>159</v>
      </c>
      <c r="AF144" s="173" t="s">
        <v>45</v>
      </c>
      <c r="AG144" s="197"/>
      <c r="AH144" s="197"/>
      <c r="AI144" s="219">
        <f t="shared" si="2"/>
        <v>0</v>
      </c>
      <c r="AJ144" s="220">
        <f>SUM(AJ145:AJ147)</f>
        <v>0</v>
      </c>
      <c r="AK144" s="366">
        <f>SUM(AK145:AK147)</f>
        <v>0</v>
      </c>
      <c r="AL144" s="477"/>
      <c r="AM144" s="477"/>
      <c r="AN144" s="477"/>
      <c r="AO144" s="477"/>
      <c r="AP144" s="477"/>
      <c r="AQ144" s="477"/>
      <c r="AR144" s="477"/>
    </row>
    <row r="145" spans="1:44"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c r="AL145" s="477"/>
      <c r="AM145" s="477"/>
      <c r="AN145" s="477"/>
      <c r="AO145" s="477"/>
      <c r="AP145" s="477"/>
      <c r="AQ145" s="477"/>
      <c r="AR145" s="477"/>
    </row>
    <row r="146" spans="1:44"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E146" s="194" t="s">
        <v>41</v>
      </c>
      <c r="AF146" s="195"/>
      <c r="AG146" s="196" t="s">
        <v>101</v>
      </c>
      <c r="AH146" s="197"/>
      <c r="AI146" s="219">
        <f t="shared" si="2"/>
        <v>0</v>
      </c>
      <c r="AJ146" s="220">
        <f t="shared" si="11"/>
        <v>0</v>
      </c>
      <c r="AK146" s="366">
        <f t="shared" si="12"/>
        <v>0</v>
      </c>
      <c r="AL146" s="477"/>
      <c r="AM146" s="477"/>
      <c r="AN146" s="477"/>
      <c r="AO146" s="477"/>
      <c r="AP146" s="477"/>
      <c r="AQ146" s="477"/>
      <c r="AR146" s="477"/>
    </row>
    <row r="147" spans="1:44"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E147" s="194" t="s">
        <v>162</v>
      </c>
      <c r="AF147" s="195"/>
      <c r="AG147" s="196" t="s">
        <v>13</v>
      </c>
      <c r="AH147" s="197"/>
      <c r="AI147" s="219">
        <f t="shared" si="2"/>
        <v>0</v>
      </c>
      <c r="AJ147" s="220">
        <f t="shared" si="11"/>
        <v>0</v>
      </c>
      <c r="AK147" s="366">
        <f t="shared" si="12"/>
        <v>0</v>
      </c>
      <c r="AL147" s="477"/>
      <c r="AM147" s="477"/>
      <c r="AN147" s="477"/>
      <c r="AO147" s="477"/>
      <c r="AP147" s="477"/>
      <c r="AQ147" s="477"/>
      <c r="AR147" s="477"/>
    </row>
    <row r="148" spans="1:44" ht="14.45" customHeight="1" x14ac:dyDescent="0.15">
      <c r="A148" s="1230">
        <v>0</v>
      </c>
      <c r="B148" s="574">
        <v>0</v>
      </c>
      <c r="C148" s="574">
        <v>0</v>
      </c>
      <c r="D148" s="574">
        <v>0</v>
      </c>
      <c r="E148" s="1237">
        <v>0</v>
      </c>
      <c r="K148" s="194" t="s">
        <v>83</v>
      </c>
      <c r="L148" s="173"/>
      <c r="M148" s="196" t="s">
        <v>47</v>
      </c>
      <c r="N148" s="197"/>
      <c r="O148" s="198"/>
      <c r="P148" s="219">
        <f t="shared" si="8"/>
        <v>323051</v>
      </c>
      <c r="Q148" s="220">
        <f t="shared" si="8"/>
        <v>323051</v>
      </c>
      <c r="R148" s="220">
        <f t="shared" si="8"/>
        <v>124546</v>
      </c>
      <c r="S148" s="221">
        <f t="shared" si="8"/>
        <v>0</v>
      </c>
      <c r="T148" s="270">
        <f t="shared" si="8"/>
        <v>166200</v>
      </c>
      <c r="U148" s="202" t="s">
        <v>4</v>
      </c>
      <c r="V148" s="173"/>
      <c r="W148" s="196" t="s">
        <v>47</v>
      </c>
      <c r="X148" s="197"/>
      <c r="Y148" s="198" t="s">
        <v>156</v>
      </c>
      <c r="Z148" s="219">
        <f>IF(ISERROR((Z$33)*(Q148/(Q148+Q149))),0,ROUND((Z$33)*(Q148/(Q148+Q149)),0))</f>
        <v>1571</v>
      </c>
      <c r="AA148" s="220">
        <f>IF(ISERROR((AA$33)*(R148/(R148+R149))),0,ROUND((AA$33)*(R148/(R148+R149)),0))</f>
        <v>569</v>
      </c>
      <c r="AB148" s="292">
        <f>IF(ISERROR((AB$33)*(S148/(S148+S149))),0,ROUND((AB$33)*(S148/(S148+S149)),0))</f>
        <v>0</v>
      </c>
      <c r="AC148" s="366">
        <f>IF(ISERROR((AC$33)*(T148/(T148+T149))),0,ROUND((AC$33)*(T148/(T148+T149)),0))</f>
        <v>900</v>
      </c>
      <c r="AE148" s="194" t="s">
        <v>163</v>
      </c>
      <c r="AF148" s="173"/>
      <c r="AG148" s="196" t="s">
        <v>47</v>
      </c>
      <c r="AH148" s="197"/>
      <c r="AI148" s="219">
        <f t="shared" si="2"/>
        <v>321480</v>
      </c>
      <c r="AJ148" s="220">
        <f t="shared" si="11"/>
        <v>123977</v>
      </c>
      <c r="AK148" s="366">
        <f t="shared" si="12"/>
        <v>0</v>
      </c>
      <c r="AL148" s="477"/>
      <c r="AM148" s="477"/>
      <c r="AN148" s="477"/>
      <c r="AO148" s="477"/>
      <c r="AP148" s="477"/>
      <c r="AQ148" s="477"/>
      <c r="AR148" s="477"/>
    </row>
    <row r="149" spans="1:44"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2"/>
        <v>0</v>
      </c>
      <c r="AJ149" s="220">
        <f t="shared" si="11"/>
        <v>0</v>
      </c>
      <c r="AK149" s="366">
        <f t="shared" si="12"/>
        <v>0</v>
      </c>
      <c r="AL149" s="477"/>
      <c r="AM149" s="477"/>
      <c r="AN149" s="477"/>
      <c r="AO149" s="477"/>
      <c r="AP149" s="477"/>
      <c r="AQ149" s="477"/>
      <c r="AR149" s="477"/>
    </row>
    <row r="150" spans="1:44"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E150" s="194" t="s">
        <v>165</v>
      </c>
      <c r="AF150" s="195"/>
      <c r="AG150" s="196" t="s">
        <v>52</v>
      </c>
      <c r="AH150" s="197"/>
      <c r="AI150" s="219">
        <f t="shared" si="2"/>
        <v>0</v>
      </c>
      <c r="AJ150" s="220">
        <f t="shared" si="11"/>
        <v>0</v>
      </c>
      <c r="AK150" s="366">
        <f t="shared" si="12"/>
        <v>0</v>
      </c>
      <c r="AL150" s="477"/>
      <c r="AM150" s="477"/>
      <c r="AN150" s="477"/>
      <c r="AO150" s="477"/>
      <c r="AP150" s="477"/>
      <c r="AQ150" s="477"/>
      <c r="AR150" s="477"/>
    </row>
    <row r="151" spans="1:44"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E151" s="194" t="s">
        <v>166</v>
      </c>
      <c r="AF151" s="195" t="s">
        <v>54</v>
      </c>
      <c r="AG151" s="196" t="s">
        <v>32</v>
      </c>
      <c r="AH151" s="197"/>
      <c r="AI151" s="219">
        <f t="shared" si="2"/>
        <v>0</v>
      </c>
      <c r="AJ151" s="220">
        <f t="shared" si="11"/>
        <v>0</v>
      </c>
      <c r="AK151" s="366">
        <f t="shared" si="12"/>
        <v>0</v>
      </c>
      <c r="AL151" s="477"/>
      <c r="AM151" s="477"/>
      <c r="AN151" s="477"/>
      <c r="AO151" s="477"/>
      <c r="AP151" s="477"/>
      <c r="AQ151" s="477"/>
      <c r="AR151" s="477"/>
    </row>
    <row r="152" spans="1:44"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E152" s="194" t="s">
        <v>167</v>
      </c>
      <c r="AF152" s="195"/>
      <c r="AG152" s="196" t="s">
        <v>42</v>
      </c>
      <c r="AH152" s="197"/>
      <c r="AI152" s="219">
        <f t="shared" si="2"/>
        <v>0</v>
      </c>
      <c r="AJ152" s="220">
        <f t="shared" si="11"/>
        <v>0</v>
      </c>
      <c r="AK152" s="366">
        <f t="shared" si="12"/>
        <v>0</v>
      </c>
      <c r="AL152" s="477"/>
      <c r="AM152" s="477"/>
      <c r="AN152" s="477"/>
      <c r="AO152" s="477"/>
      <c r="AP152" s="477"/>
      <c r="AQ152" s="477"/>
      <c r="AR152" s="477"/>
    </row>
    <row r="153" spans="1:44"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E153" s="194" t="s">
        <v>168</v>
      </c>
      <c r="AF153" s="195"/>
      <c r="AG153" s="196" t="s">
        <v>57</v>
      </c>
      <c r="AH153" s="197"/>
      <c r="AI153" s="219">
        <f t="shared" si="2"/>
        <v>0</v>
      </c>
      <c r="AJ153" s="220">
        <f t="shared" si="11"/>
        <v>0</v>
      </c>
      <c r="AK153" s="366">
        <f t="shared" si="12"/>
        <v>0</v>
      </c>
      <c r="AL153" s="477"/>
      <c r="AM153" s="477"/>
      <c r="AN153" s="477"/>
      <c r="AO153" s="477"/>
      <c r="AP153" s="477"/>
      <c r="AQ153" s="477"/>
      <c r="AR153" s="477"/>
    </row>
    <row r="154" spans="1:44" ht="14.45" customHeight="1" x14ac:dyDescent="0.15">
      <c r="A154" s="1230">
        <v>0</v>
      </c>
      <c r="B154" s="574">
        <v>0</v>
      </c>
      <c r="C154" s="574">
        <v>0</v>
      </c>
      <c r="D154" s="574">
        <v>0</v>
      </c>
      <c r="E154" s="1237">
        <v>0</v>
      </c>
      <c r="K154" s="194"/>
      <c r="L154" s="195"/>
      <c r="M154" s="173" t="s">
        <v>60</v>
      </c>
      <c r="N154" s="197"/>
      <c r="O154" s="198"/>
      <c r="P154" s="219">
        <f t="shared" si="8"/>
        <v>62980</v>
      </c>
      <c r="Q154" s="220">
        <f t="shared" si="8"/>
        <v>62980</v>
      </c>
      <c r="R154" s="220">
        <f t="shared" si="8"/>
        <v>29000</v>
      </c>
      <c r="S154" s="221">
        <f t="shared" si="8"/>
        <v>0</v>
      </c>
      <c r="T154" s="270">
        <f t="shared" si="8"/>
        <v>29000</v>
      </c>
      <c r="U154" s="202"/>
      <c r="V154" s="195"/>
      <c r="W154" s="173" t="s">
        <v>60</v>
      </c>
      <c r="X154" s="197"/>
      <c r="Y154" s="198"/>
      <c r="Z154" s="219">
        <f t="shared" si="14"/>
        <v>1619</v>
      </c>
      <c r="AA154" s="220">
        <f t="shared" si="14"/>
        <v>819</v>
      </c>
      <c r="AB154" s="292">
        <f t="shared" si="14"/>
        <v>0</v>
      </c>
      <c r="AC154" s="366">
        <f t="shared" si="14"/>
        <v>800</v>
      </c>
      <c r="AE154" s="194" t="s">
        <v>169</v>
      </c>
      <c r="AF154" s="195"/>
      <c r="AG154" s="173" t="s">
        <v>60</v>
      </c>
      <c r="AH154" s="197"/>
      <c r="AI154" s="219">
        <f t="shared" si="2"/>
        <v>61361</v>
      </c>
      <c r="AJ154" s="220">
        <f>SUM(AJ155:AJ159)</f>
        <v>28181</v>
      </c>
      <c r="AK154" s="366">
        <f>SUM(AK155:AK159)</f>
        <v>0</v>
      </c>
      <c r="AL154" s="477"/>
      <c r="AM154" s="477"/>
      <c r="AN154" s="477"/>
      <c r="AO154" s="477"/>
      <c r="AP154" s="477"/>
      <c r="AQ154" s="477"/>
      <c r="AR154" s="477"/>
    </row>
    <row r="155" spans="1:44" ht="14.45" customHeight="1" x14ac:dyDescent="0.15">
      <c r="A155" s="1230">
        <v>0</v>
      </c>
      <c r="B155" s="574">
        <v>0</v>
      </c>
      <c r="C155" s="574">
        <v>0</v>
      </c>
      <c r="D155" s="574">
        <v>0</v>
      </c>
      <c r="E155" s="1237">
        <v>0</v>
      </c>
      <c r="K155" s="194"/>
      <c r="L155" s="195" t="s">
        <v>59</v>
      </c>
      <c r="M155" s="195"/>
      <c r="N155" s="196" t="s">
        <v>62</v>
      </c>
      <c r="O155" s="198"/>
      <c r="P155" s="219">
        <f t="shared" ref="P155:T170" si="15">P40+P94</f>
        <v>58905</v>
      </c>
      <c r="Q155" s="220">
        <f t="shared" si="15"/>
        <v>58905</v>
      </c>
      <c r="R155" s="220">
        <f t="shared" si="15"/>
        <v>29000</v>
      </c>
      <c r="S155" s="221">
        <f t="shared" si="15"/>
        <v>0</v>
      </c>
      <c r="T155" s="270">
        <f t="shared" si="15"/>
        <v>29000</v>
      </c>
      <c r="U155" s="202"/>
      <c r="V155" s="195" t="s">
        <v>59</v>
      </c>
      <c r="W155" s="195"/>
      <c r="X155" s="196" t="s">
        <v>62</v>
      </c>
      <c r="Y155" s="198"/>
      <c r="Z155" s="219">
        <f t="shared" si="14"/>
        <v>1619</v>
      </c>
      <c r="AA155" s="220">
        <f t="shared" si="14"/>
        <v>819</v>
      </c>
      <c r="AB155" s="292">
        <f t="shared" si="14"/>
        <v>0</v>
      </c>
      <c r="AC155" s="366">
        <f t="shared" si="14"/>
        <v>800</v>
      </c>
      <c r="AE155" s="194" t="s">
        <v>170</v>
      </c>
      <c r="AF155" s="195" t="s">
        <v>59</v>
      </c>
      <c r="AG155" s="195"/>
      <c r="AH155" s="196" t="s">
        <v>62</v>
      </c>
      <c r="AI155" s="219">
        <f t="shared" si="2"/>
        <v>57286</v>
      </c>
      <c r="AJ155" s="220">
        <f t="shared" ref="AJ155:AJ162" si="16">IF($P155-$Z155=0,0,ROUND((R155-AA155)*$AI155/($P155-$Z155),0))</f>
        <v>28181</v>
      </c>
      <c r="AK155" s="366">
        <f t="shared" ref="AK155:AK162" si="17">IF(P155-Z155=0,0,ROUND((S155-AB155)*AI155/(P155-Z155),0))</f>
        <v>0</v>
      </c>
      <c r="AL155" s="477"/>
      <c r="AM155" s="477"/>
      <c r="AN155" s="477"/>
      <c r="AO155" s="477"/>
      <c r="AP155" s="477"/>
      <c r="AQ155" s="477"/>
      <c r="AR155" s="477"/>
    </row>
    <row r="156" spans="1:44"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E156" s="194" t="s">
        <v>35</v>
      </c>
      <c r="AF156" s="195"/>
      <c r="AG156" s="195"/>
      <c r="AH156" s="196" t="s">
        <v>64</v>
      </c>
      <c r="AI156" s="219">
        <f t="shared" si="2"/>
        <v>0</v>
      </c>
      <c r="AJ156" s="220">
        <f t="shared" si="16"/>
        <v>0</v>
      </c>
      <c r="AK156" s="366">
        <f t="shared" si="17"/>
        <v>0</v>
      </c>
      <c r="AL156" s="477"/>
      <c r="AM156" s="477"/>
      <c r="AN156" s="477"/>
      <c r="AO156" s="477"/>
      <c r="AP156" s="477"/>
      <c r="AQ156" s="477"/>
      <c r="AR156" s="477"/>
    </row>
    <row r="157" spans="1:44"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E157" s="194" t="s">
        <v>171</v>
      </c>
      <c r="AF157" s="195"/>
      <c r="AG157" s="195"/>
      <c r="AH157" s="196" t="s">
        <v>66</v>
      </c>
      <c r="AI157" s="219">
        <f t="shared" si="2"/>
        <v>0</v>
      </c>
      <c r="AJ157" s="220">
        <f t="shared" si="16"/>
        <v>0</v>
      </c>
      <c r="AK157" s="366">
        <f t="shared" si="17"/>
        <v>0</v>
      </c>
      <c r="AL157" s="477"/>
      <c r="AM157" s="477"/>
      <c r="AN157" s="477"/>
      <c r="AO157" s="477"/>
      <c r="AP157" s="477"/>
      <c r="AQ157" s="477"/>
      <c r="AR157" s="477"/>
    </row>
    <row r="158" spans="1:44" ht="14.45" customHeight="1" x14ac:dyDescent="0.15">
      <c r="A158" s="1230">
        <v>0</v>
      </c>
      <c r="B158" s="574">
        <v>0</v>
      </c>
      <c r="C158" s="574">
        <v>0</v>
      </c>
      <c r="D158" s="574">
        <v>0</v>
      </c>
      <c r="E158" s="1237">
        <v>0</v>
      </c>
      <c r="K158" s="194"/>
      <c r="L158" s="195"/>
      <c r="M158" s="195"/>
      <c r="N158" s="196" t="s">
        <v>150</v>
      </c>
      <c r="O158" s="198"/>
      <c r="P158" s="219">
        <f t="shared" si="15"/>
        <v>4075</v>
      </c>
      <c r="Q158" s="220">
        <f t="shared" si="15"/>
        <v>4075</v>
      </c>
      <c r="R158" s="220">
        <f t="shared" si="15"/>
        <v>0</v>
      </c>
      <c r="S158" s="221">
        <f t="shared" si="15"/>
        <v>0</v>
      </c>
      <c r="T158" s="270">
        <f t="shared" si="15"/>
        <v>0</v>
      </c>
      <c r="U158" s="202"/>
      <c r="V158" s="195"/>
      <c r="W158" s="195"/>
      <c r="X158" s="196" t="s">
        <v>150</v>
      </c>
      <c r="Y158" s="505"/>
      <c r="Z158" s="219">
        <f t="shared" si="14"/>
        <v>0</v>
      </c>
      <c r="AA158" s="220">
        <f t="shared" si="14"/>
        <v>0</v>
      </c>
      <c r="AB158" s="292">
        <f t="shared" si="14"/>
        <v>0</v>
      </c>
      <c r="AC158" s="366">
        <f t="shared" si="14"/>
        <v>0</v>
      </c>
      <c r="AE158" s="194"/>
      <c r="AF158" s="195"/>
      <c r="AG158" s="195"/>
      <c r="AH158" s="196" t="s">
        <v>150</v>
      </c>
      <c r="AI158" s="219">
        <f t="shared" si="2"/>
        <v>4075</v>
      </c>
      <c r="AJ158" s="220">
        <f t="shared" si="16"/>
        <v>0</v>
      </c>
      <c r="AK158" s="366">
        <f t="shared" si="17"/>
        <v>0</v>
      </c>
      <c r="AL158" s="477"/>
      <c r="AM158" s="477"/>
      <c r="AN158" s="477"/>
      <c r="AO158" s="477"/>
      <c r="AP158" s="477"/>
      <c r="AQ158" s="477"/>
      <c r="AR158" s="477"/>
    </row>
    <row r="159" spans="1:44"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E159" s="194"/>
      <c r="AF159" s="195" t="s">
        <v>41</v>
      </c>
      <c r="AG159" s="216"/>
      <c r="AH159" s="196" t="s">
        <v>13</v>
      </c>
      <c r="AI159" s="219">
        <f t="shared" si="2"/>
        <v>0</v>
      </c>
      <c r="AJ159" s="220">
        <f t="shared" si="16"/>
        <v>0</v>
      </c>
      <c r="AK159" s="366">
        <f t="shared" si="17"/>
        <v>0</v>
      </c>
      <c r="AL159" s="477"/>
      <c r="AM159" s="477"/>
      <c r="AN159" s="477"/>
      <c r="AO159" s="477"/>
      <c r="AP159" s="477"/>
      <c r="AQ159" s="477"/>
      <c r="AR159" s="477"/>
    </row>
    <row r="160" spans="1:44" ht="14.45" customHeight="1" x14ac:dyDescent="0.15">
      <c r="A160" s="1230">
        <v>0</v>
      </c>
      <c r="B160" s="574">
        <v>0</v>
      </c>
      <c r="C160" s="574">
        <v>0</v>
      </c>
      <c r="D160" s="574">
        <v>0</v>
      </c>
      <c r="E160" s="1237">
        <v>0</v>
      </c>
      <c r="K160" s="194"/>
      <c r="L160" s="195"/>
      <c r="M160" s="196" t="s">
        <v>70</v>
      </c>
      <c r="N160" s="197"/>
      <c r="O160" s="198"/>
      <c r="P160" s="219">
        <f t="shared" si="15"/>
        <v>6615</v>
      </c>
      <c r="Q160" s="220">
        <f t="shared" si="15"/>
        <v>6615</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E160" s="194"/>
      <c r="AF160" s="195"/>
      <c r="AG160" s="196" t="s">
        <v>70</v>
      </c>
      <c r="AH160" s="197"/>
      <c r="AI160" s="219">
        <f t="shared" si="2"/>
        <v>6615</v>
      </c>
      <c r="AJ160" s="220">
        <f t="shared" si="16"/>
        <v>0</v>
      </c>
      <c r="AK160" s="366">
        <f t="shared" si="17"/>
        <v>0</v>
      </c>
      <c r="AL160" s="477"/>
      <c r="AM160" s="477"/>
      <c r="AN160" s="477"/>
      <c r="AO160" s="477"/>
      <c r="AP160" s="477"/>
      <c r="AQ160" s="477"/>
      <c r="AR160" s="477"/>
    </row>
    <row r="161" spans="1:44"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E161" s="194"/>
      <c r="AF161" s="195"/>
      <c r="AG161" s="196" t="s">
        <v>73</v>
      </c>
      <c r="AH161" s="197"/>
      <c r="AI161" s="219">
        <f t="shared" si="2"/>
        <v>0</v>
      </c>
      <c r="AJ161" s="220">
        <f t="shared" si="16"/>
        <v>0</v>
      </c>
      <c r="AK161" s="366">
        <f t="shared" si="17"/>
        <v>0</v>
      </c>
      <c r="AL161" s="477"/>
      <c r="AM161" s="477"/>
      <c r="AN161" s="477"/>
      <c r="AO161" s="477"/>
      <c r="AP161" s="477"/>
      <c r="AQ161" s="477"/>
      <c r="AR161" s="477"/>
    </row>
    <row r="162" spans="1:44"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E162" s="194"/>
      <c r="AF162" s="216"/>
      <c r="AG162" s="196" t="s">
        <v>13</v>
      </c>
      <c r="AH162" s="197"/>
      <c r="AI162" s="219">
        <f t="shared" si="2"/>
        <v>0</v>
      </c>
      <c r="AJ162" s="220">
        <f t="shared" si="16"/>
        <v>0</v>
      </c>
      <c r="AK162" s="366">
        <f t="shared" si="17"/>
        <v>0</v>
      </c>
      <c r="AL162" s="477"/>
      <c r="AM162" s="477"/>
      <c r="AN162" s="477"/>
      <c r="AO162" s="477"/>
      <c r="AP162" s="477"/>
      <c r="AQ162" s="477"/>
      <c r="AR162" s="477"/>
    </row>
    <row r="163" spans="1:44"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E163" s="194" t="s">
        <v>4</v>
      </c>
      <c r="AF163" s="173" t="s">
        <v>78</v>
      </c>
      <c r="AG163" s="197"/>
      <c r="AH163" s="197"/>
      <c r="AI163" s="219">
        <f t="shared" si="2"/>
        <v>0</v>
      </c>
      <c r="AJ163" s="220">
        <f>SUM(AJ164:AJ165)</f>
        <v>0</v>
      </c>
      <c r="AK163" s="366">
        <f>SUM(AK164:AK165)</f>
        <v>0</v>
      </c>
      <c r="AL163" s="477"/>
      <c r="AM163" s="477"/>
      <c r="AN163" s="477"/>
      <c r="AO163" s="477"/>
      <c r="AP163" s="477"/>
      <c r="AQ163" s="477"/>
      <c r="AR163" s="477"/>
    </row>
    <row r="164" spans="1:44"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c r="AL164" s="477"/>
      <c r="AM164" s="477"/>
      <c r="AN164" s="477"/>
      <c r="AO164" s="477"/>
      <c r="AP164" s="477"/>
      <c r="AQ164" s="477"/>
      <c r="AR164" s="477"/>
    </row>
    <row r="165" spans="1:44"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2"/>
        <v>0</v>
      </c>
      <c r="AJ165" s="220">
        <f t="shared" si="18"/>
        <v>0</v>
      </c>
      <c r="AK165" s="366">
        <f t="shared" si="19"/>
        <v>0</v>
      </c>
      <c r="AL165" s="477"/>
      <c r="AM165" s="477"/>
      <c r="AN165" s="477"/>
      <c r="AO165" s="477"/>
      <c r="AP165" s="477"/>
      <c r="AQ165" s="477"/>
      <c r="AR165" s="477"/>
    </row>
    <row r="166" spans="1:44" ht="14.45" customHeight="1" x14ac:dyDescent="0.15">
      <c r="A166" s="1230">
        <v>0</v>
      </c>
      <c r="B166" s="574">
        <v>0</v>
      </c>
      <c r="C166" s="574">
        <v>0</v>
      </c>
      <c r="D166" s="574">
        <v>0</v>
      </c>
      <c r="E166" s="1237">
        <v>0</v>
      </c>
      <c r="K166" s="194"/>
      <c r="L166" s="169"/>
      <c r="M166" s="196" t="s">
        <v>88</v>
      </c>
      <c r="N166" s="197"/>
      <c r="O166" s="198"/>
      <c r="P166" s="219">
        <f t="shared" si="15"/>
        <v>5895</v>
      </c>
      <c r="Q166" s="220">
        <f t="shared" si="15"/>
        <v>5895</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E166" s="194"/>
      <c r="AF166" s="169"/>
      <c r="AG166" s="196" t="s">
        <v>88</v>
      </c>
      <c r="AH166" s="197"/>
      <c r="AI166" s="219">
        <f t="shared" si="2"/>
        <v>5895</v>
      </c>
      <c r="AJ166" s="220">
        <f t="shared" si="18"/>
        <v>0</v>
      </c>
      <c r="AK166" s="366">
        <f t="shared" si="19"/>
        <v>0</v>
      </c>
      <c r="AL166" s="477"/>
      <c r="AM166" s="477"/>
      <c r="AN166" s="477"/>
      <c r="AO166" s="477"/>
      <c r="AP166" s="477"/>
      <c r="AQ166" s="477"/>
      <c r="AR166" s="477"/>
    </row>
    <row r="167" spans="1:44" ht="14.45" customHeight="1" thickBot="1" x14ac:dyDescent="0.2">
      <c r="A167" s="1231">
        <v>0</v>
      </c>
      <c r="B167" s="1232">
        <v>0</v>
      </c>
      <c r="C167" s="1232">
        <v>0</v>
      </c>
      <c r="D167" s="1232">
        <v>0</v>
      </c>
      <c r="E167" s="1238">
        <v>0</v>
      </c>
      <c r="K167" s="194"/>
      <c r="L167" s="176" t="s">
        <v>91</v>
      </c>
      <c r="M167" s="196" t="s">
        <v>89</v>
      </c>
      <c r="N167" s="197"/>
      <c r="O167" s="198"/>
      <c r="P167" s="219">
        <f t="shared" si="15"/>
        <v>14119</v>
      </c>
      <c r="Q167" s="220">
        <f t="shared" si="15"/>
        <v>14119</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E167" s="194"/>
      <c r="AF167" s="176" t="s">
        <v>91</v>
      </c>
      <c r="AG167" s="196" t="s">
        <v>89</v>
      </c>
      <c r="AH167" s="197"/>
      <c r="AI167" s="219">
        <f t="shared" si="2"/>
        <v>14119</v>
      </c>
      <c r="AJ167" s="220">
        <f t="shared" si="18"/>
        <v>0</v>
      </c>
      <c r="AK167" s="366">
        <f t="shared" si="19"/>
        <v>0</v>
      </c>
      <c r="AL167" s="477"/>
      <c r="AM167" s="477"/>
      <c r="AN167" s="477"/>
      <c r="AO167" s="477"/>
      <c r="AP167" s="477"/>
      <c r="AQ167" s="477"/>
      <c r="AR167" s="477"/>
    </row>
    <row r="168" spans="1:44"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E168" s="194"/>
      <c r="AF168" s="176"/>
      <c r="AG168" s="196" t="s">
        <v>104</v>
      </c>
      <c r="AH168" s="197"/>
      <c r="AI168" s="219">
        <f t="shared" si="2"/>
        <v>0</v>
      </c>
      <c r="AJ168" s="220">
        <f t="shared" si="18"/>
        <v>0</v>
      </c>
      <c r="AK168" s="366">
        <f t="shared" si="19"/>
        <v>0</v>
      </c>
      <c r="AL168" s="477"/>
      <c r="AM168" s="477"/>
      <c r="AN168" s="477"/>
      <c r="AO168" s="477"/>
      <c r="AP168" s="477"/>
      <c r="AQ168" s="477"/>
      <c r="AR168" s="477"/>
    </row>
    <row r="169" spans="1:44"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E169" s="194"/>
      <c r="AF169" s="176"/>
      <c r="AG169" s="196" t="s">
        <v>90</v>
      </c>
      <c r="AH169" s="197"/>
      <c r="AI169" s="219">
        <f t="shared" si="2"/>
        <v>0</v>
      </c>
      <c r="AJ169" s="220">
        <f t="shared" si="18"/>
        <v>0</v>
      </c>
      <c r="AK169" s="366">
        <f t="shared" si="19"/>
        <v>0</v>
      </c>
      <c r="AL169" s="477"/>
      <c r="AM169" s="477"/>
      <c r="AN169" s="477"/>
      <c r="AO169" s="477"/>
      <c r="AP169" s="477"/>
      <c r="AQ169" s="477"/>
      <c r="AR169" s="477"/>
    </row>
    <row r="170" spans="1:44"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c r="AL170" s="477"/>
      <c r="AM170" s="477"/>
      <c r="AN170" s="477"/>
      <c r="AO170" s="477"/>
      <c r="AP170" s="477"/>
      <c r="AQ170" s="477"/>
      <c r="AR170" s="477"/>
    </row>
    <row r="171" spans="1:44"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E171" s="194"/>
      <c r="AF171" s="176"/>
      <c r="AG171" s="196" t="s">
        <v>106</v>
      </c>
      <c r="AH171" s="197"/>
      <c r="AI171" s="219">
        <f t="shared" si="2"/>
        <v>0</v>
      </c>
      <c r="AJ171" s="220">
        <f t="shared" si="22"/>
        <v>0</v>
      </c>
      <c r="AK171" s="366">
        <f t="shared" si="23"/>
        <v>0</v>
      </c>
      <c r="AL171" s="477"/>
      <c r="AM171" s="477"/>
      <c r="AN171" s="477"/>
      <c r="AO171" s="477"/>
      <c r="AP171" s="477"/>
      <c r="AQ171" s="477"/>
      <c r="AR171" s="477"/>
    </row>
    <row r="172" spans="1:44"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E172" s="194"/>
      <c r="AF172" s="176"/>
      <c r="AG172" s="196" t="s">
        <v>107</v>
      </c>
      <c r="AH172" s="197"/>
      <c r="AI172" s="219">
        <f t="shared" si="2"/>
        <v>0</v>
      </c>
      <c r="AJ172" s="220">
        <f t="shared" si="22"/>
        <v>0</v>
      </c>
      <c r="AK172" s="366">
        <f t="shared" si="23"/>
        <v>0</v>
      </c>
      <c r="AL172" s="477"/>
      <c r="AM172" s="477"/>
      <c r="AN172" s="477"/>
      <c r="AO172" s="477"/>
      <c r="AP172" s="477"/>
      <c r="AQ172" s="477"/>
      <c r="AR172" s="477"/>
    </row>
    <row r="173" spans="1:44" ht="14.45" customHeight="1" x14ac:dyDescent="0.15">
      <c r="A173" s="1230">
        <v>0</v>
      </c>
      <c r="B173" s="574">
        <v>0</v>
      </c>
      <c r="C173" s="574">
        <v>0</v>
      </c>
      <c r="D173" s="574">
        <v>0</v>
      </c>
      <c r="E173" s="1237">
        <v>0</v>
      </c>
      <c r="K173" s="194"/>
      <c r="L173" s="176" t="s">
        <v>41</v>
      </c>
      <c r="M173" s="196" t="s">
        <v>108</v>
      </c>
      <c r="N173" s="197"/>
      <c r="O173" s="198"/>
      <c r="P173" s="219">
        <f t="shared" si="24"/>
        <v>120421</v>
      </c>
      <c r="Q173" s="220">
        <f t="shared" si="24"/>
        <v>120421</v>
      </c>
      <c r="R173" s="220">
        <f t="shared" si="24"/>
        <v>0</v>
      </c>
      <c r="S173" s="221">
        <f t="shared" si="24"/>
        <v>0</v>
      </c>
      <c r="T173" s="270">
        <f t="shared" si="24"/>
        <v>0</v>
      </c>
      <c r="U173" s="202"/>
      <c r="V173" s="176" t="s">
        <v>41</v>
      </c>
      <c r="W173" s="196" t="s">
        <v>108</v>
      </c>
      <c r="X173" s="197"/>
      <c r="Y173" s="198"/>
      <c r="Z173" s="219">
        <f>Z57</f>
        <v>89964</v>
      </c>
      <c r="AA173" s="220">
        <f>AA57</f>
        <v>0</v>
      </c>
      <c r="AB173" s="292">
        <f>AB57</f>
        <v>0</v>
      </c>
      <c r="AC173" s="366">
        <f>AC57</f>
        <v>0</v>
      </c>
      <c r="AE173" s="194"/>
      <c r="AF173" s="176" t="s">
        <v>41</v>
      </c>
      <c r="AG173" s="196" t="s">
        <v>108</v>
      </c>
      <c r="AH173" s="197"/>
      <c r="AI173" s="219">
        <f t="shared" si="2"/>
        <v>30457</v>
      </c>
      <c r="AJ173" s="220">
        <f t="shared" si="22"/>
        <v>0</v>
      </c>
      <c r="AK173" s="366">
        <f t="shared" si="23"/>
        <v>0</v>
      </c>
      <c r="AL173" s="477"/>
      <c r="AM173" s="477"/>
      <c r="AN173" s="477"/>
      <c r="AO173" s="477"/>
      <c r="AP173" s="477"/>
      <c r="AQ173" s="477"/>
      <c r="AR173" s="477"/>
    </row>
    <row r="174" spans="1:44" ht="14.45" customHeight="1" x14ac:dyDescent="0.15">
      <c r="A174" s="1230">
        <v>0</v>
      </c>
      <c r="B174" s="574">
        <v>0</v>
      </c>
      <c r="C174" s="574">
        <v>0</v>
      </c>
      <c r="D174" s="574">
        <v>0</v>
      </c>
      <c r="E174" s="1237">
        <v>0</v>
      </c>
      <c r="K174" s="194"/>
      <c r="L174" s="216"/>
      <c r="M174" s="196" t="s">
        <v>13</v>
      </c>
      <c r="N174" s="197"/>
      <c r="O174" s="198"/>
      <c r="P174" s="219">
        <f t="shared" si="24"/>
        <v>24958</v>
      </c>
      <c r="Q174" s="220">
        <f t="shared" si="24"/>
        <v>24958</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E174" s="194"/>
      <c r="AF174" s="216"/>
      <c r="AG174" s="196" t="s">
        <v>13</v>
      </c>
      <c r="AH174" s="197"/>
      <c r="AI174" s="219">
        <f t="shared" si="2"/>
        <v>24958</v>
      </c>
      <c r="AJ174" s="220">
        <f t="shared" si="22"/>
        <v>0</v>
      </c>
      <c r="AK174" s="366">
        <f t="shared" si="23"/>
        <v>0</v>
      </c>
      <c r="AL174" s="477"/>
      <c r="AM174" s="477"/>
      <c r="AN174" s="477"/>
      <c r="AO174" s="477"/>
      <c r="AP174" s="477"/>
      <c r="AQ174" s="477"/>
      <c r="AR174" s="477"/>
    </row>
    <row r="175" spans="1:44"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2"/>
        <v>0</v>
      </c>
      <c r="AJ175" s="220">
        <f t="shared" si="22"/>
        <v>0</v>
      </c>
      <c r="AK175" s="366">
        <f t="shared" si="23"/>
        <v>0</v>
      </c>
      <c r="AL175" s="477"/>
      <c r="AM175" s="477"/>
      <c r="AN175" s="477"/>
      <c r="AO175" s="477"/>
      <c r="AP175" s="477"/>
      <c r="AQ175" s="477"/>
      <c r="AR175" s="477"/>
    </row>
    <row r="176" spans="1:44" ht="14.45" customHeight="1" thickBot="1" x14ac:dyDescent="0.2">
      <c r="A176" s="1230">
        <v>0</v>
      </c>
      <c r="B176" s="574">
        <v>0</v>
      </c>
      <c r="C176" s="574">
        <v>0</v>
      </c>
      <c r="D176" s="574">
        <v>0</v>
      </c>
      <c r="E176" s="1237">
        <v>0</v>
      </c>
      <c r="K176" s="311"/>
      <c r="L176" s="312" t="s">
        <v>82</v>
      </c>
      <c r="M176" s="313"/>
      <c r="N176" s="313"/>
      <c r="O176" s="314"/>
      <c r="P176" s="315">
        <f t="shared" si="24"/>
        <v>2379528</v>
      </c>
      <c r="Q176" s="316">
        <f t="shared" si="24"/>
        <v>2139300</v>
      </c>
      <c r="R176" s="316">
        <f t="shared" si="24"/>
        <v>160760</v>
      </c>
      <c r="S176" s="317">
        <f t="shared" si="24"/>
        <v>636841</v>
      </c>
      <c r="T176" s="318">
        <f t="shared" si="24"/>
        <v>1243496</v>
      </c>
      <c r="U176" s="367"/>
      <c r="V176" s="312" t="s">
        <v>82</v>
      </c>
      <c r="W176" s="313"/>
      <c r="X176" s="313"/>
      <c r="Y176" s="314"/>
      <c r="Z176" s="315">
        <f>Z61</f>
        <v>93154</v>
      </c>
      <c r="AA176" s="316">
        <f>AA61</f>
        <v>1388</v>
      </c>
      <c r="AB176" s="550">
        <f>AB61</f>
        <v>0</v>
      </c>
      <c r="AC176" s="368">
        <f>AC61</f>
        <v>1700</v>
      </c>
      <c r="AE176" s="369"/>
      <c r="AF176" s="312" t="s">
        <v>82</v>
      </c>
      <c r="AG176" s="313"/>
      <c r="AH176" s="313"/>
      <c r="AI176" s="370">
        <f t="shared" si="2"/>
        <v>2046146</v>
      </c>
      <c r="AJ176" s="316">
        <f>SUM(AJ123,AJ126,AJ129,AJ133:AJ144,AJ148:AJ154,AJ160:AJ163,AJ166:AJ175)</f>
        <v>159372</v>
      </c>
      <c r="AK176" s="368">
        <f>SUM(AK123,AK126,AK129,AK133:AK144,AK148:AK154,AK160:AK163,AK166:AK175)</f>
        <v>527042</v>
      </c>
      <c r="AL176" s="477"/>
      <c r="AM176" s="477"/>
      <c r="AN176" s="477"/>
      <c r="AO176" s="477"/>
      <c r="AP176" s="477"/>
      <c r="AQ176" s="477"/>
      <c r="AR176" s="477"/>
    </row>
    <row r="177" spans="1:44" ht="14.45" customHeight="1" thickTop="1" x14ac:dyDescent="0.15">
      <c r="A177" s="1230">
        <v>0</v>
      </c>
      <c r="B177" s="574">
        <v>0</v>
      </c>
      <c r="C177" s="574">
        <v>0</v>
      </c>
      <c r="D177" s="574">
        <v>0</v>
      </c>
      <c r="E177" s="1237">
        <v>0</v>
      </c>
      <c r="Z177" s="518"/>
      <c r="AC177" s="442"/>
      <c r="AQ177" s="506">
        <f>SUM(AQ123,AQ126,AQ129,AQ133:AQ144,AQ148:AQ154,AQ160:AQ163,AQ166:AQ175)</f>
        <v>0</v>
      </c>
      <c r="AR177" s="506">
        <f>SUM(AR123,AR126,AR129,AR133:AR144,AR148:AR154,AR160:AR163,AR166:AR175)</f>
        <v>0</v>
      </c>
    </row>
    <row r="178" spans="1:44" ht="14.45" customHeight="1" x14ac:dyDescent="0.15">
      <c r="A178" s="1230">
        <v>0</v>
      </c>
      <c r="B178" s="574">
        <v>0</v>
      </c>
      <c r="C178" s="574">
        <v>0</v>
      </c>
      <c r="D178" s="574">
        <v>0</v>
      </c>
      <c r="E178" s="1237">
        <v>0</v>
      </c>
      <c r="AC178" s="442"/>
      <c r="AQ178" s="506">
        <f>IF(AQ176+AQ177,"OK",AQ176-AQ177)</f>
        <v>0</v>
      </c>
      <c r="AR178" s="506">
        <f>IF(AR176+AR177,"OK",AR176-AR177)</f>
        <v>0</v>
      </c>
    </row>
    <row r="179" spans="1:44" x14ac:dyDescent="0.15">
      <c r="A179" s="1230">
        <v>0</v>
      </c>
      <c r="B179" s="574">
        <v>0</v>
      </c>
      <c r="C179" s="574">
        <v>0</v>
      </c>
      <c r="D179" s="574">
        <v>0</v>
      </c>
      <c r="E179" s="1237">
        <v>0</v>
      </c>
      <c r="AC179" s="442"/>
    </row>
    <row r="180" spans="1:44" x14ac:dyDescent="0.15">
      <c r="A180" s="1230">
        <v>0</v>
      </c>
      <c r="B180" s="574">
        <v>0</v>
      </c>
      <c r="C180" s="574">
        <v>0</v>
      </c>
      <c r="D180" s="574">
        <v>0</v>
      </c>
      <c r="E180" s="1237">
        <v>0</v>
      </c>
      <c r="AC180" s="442"/>
    </row>
    <row r="181" spans="1:44" x14ac:dyDescent="0.15">
      <c r="A181" s="1230">
        <v>0</v>
      </c>
      <c r="B181" s="574">
        <v>0</v>
      </c>
      <c r="C181" s="574">
        <v>0</v>
      </c>
      <c r="D181" s="574">
        <v>0</v>
      </c>
      <c r="E181" s="1237">
        <v>0</v>
      </c>
      <c r="AC181" s="442"/>
    </row>
    <row r="182" spans="1:44" x14ac:dyDescent="0.15">
      <c r="A182" s="1230">
        <v>3190</v>
      </c>
      <c r="B182" s="574">
        <v>1388</v>
      </c>
      <c r="C182" s="574">
        <v>0</v>
      </c>
      <c r="D182" s="574">
        <v>0</v>
      </c>
      <c r="E182" s="1237">
        <v>1700</v>
      </c>
      <c r="AC182" s="442"/>
    </row>
    <row r="183" spans="1:44" x14ac:dyDescent="0.15">
      <c r="A183" s="1230">
        <v>1571</v>
      </c>
      <c r="B183" s="574">
        <v>569</v>
      </c>
      <c r="C183" s="574">
        <v>0</v>
      </c>
      <c r="D183" s="574">
        <v>0</v>
      </c>
      <c r="E183" s="1237">
        <v>900</v>
      </c>
      <c r="AC183" s="442"/>
    </row>
    <row r="184" spans="1:44" x14ac:dyDescent="0.15">
      <c r="A184" s="1230">
        <v>0</v>
      </c>
      <c r="B184" s="574">
        <v>0</v>
      </c>
      <c r="C184" s="574">
        <v>0</v>
      </c>
      <c r="D184" s="574">
        <v>0</v>
      </c>
      <c r="E184" s="1237">
        <v>0</v>
      </c>
      <c r="AC184" s="442"/>
    </row>
    <row r="185" spans="1:44" x14ac:dyDescent="0.15">
      <c r="A185" s="1230">
        <v>0</v>
      </c>
      <c r="B185" s="574">
        <v>0</v>
      </c>
      <c r="C185" s="574">
        <v>0</v>
      </c>
      <c r="D185" s="574">
        <v>0</v>
      </c>
      <c r="E185" s="1237">
        <v>0</v>
      </c>
      <c r="AC185" s="442"/>
    </row>
    <row r="186" spans="1:44" x14ac:dyDescent="0.15">
      <c r="A186" s="1230">
        <v>1619</v>
      </c>
      <c r="B186" s="574">
        <v>819</v>
      </c>
      <c r="C186" s="574">
        <v>0</v>
      </c>
      <c r="D186" s="574">
        <v>0</v>
      </c>
      <c r="E186" s="1237">
        <v>800</v>
      </c>
      <c r="AC186" s="442"/>
    </row>
    <row r="187" spans="1:44" x14ac:dyDescent="0.15">
      <c r="A187" s="1230">
        <v>1619</v>
      </c>
      <c r="B187" s="574">
        <v>819</v>
      </c>
      <c r="C187" s="574">
        <v>0</v>
      </c>
      <c r="D187" s="574">
        <v>0</v>
      </c>
      <c r="E187" s="1237">
        <v>800</v>
      </c>
      <c r="AC187" s="442"/>
    </row>
    <row r="188" spans="1:44" x14ac:dyDescent="0.15">
      <c r="A188" s="1230">
        <v>0</v>
      </c>
      <c r="B188" s="574">
        <v>0</v>
      </c>
      <c r="C188" s="574">
        <v>0</v>
      </c>
      <c r="D188" s="574">
        <v>0</v>
      </c>
      <c r="E188" s="1237">
        <v>0</v>
      </c>
      <c r="AC188" s="442"/>
    </row>
    <row r="189" spans="1:44" x14ac:dyDescent="0.15">
      <c r="A189" s="1230">
        <v>0</v>
      </c>
      <c r="B189" s="574">
        <v>0</v>
      </c>
      <c r="C189" s="574">
        <v>0</v>
      </c>
      <c r="D189" s="574">
        <v>0</v>
      </c>
      <c r="E189" s="1237">
        <v>0</v>
      </c>
      <c r="AC189" s="442"/>
    </row>
    <row r="190" spans="1:44" x14ac:dyDescent="0.15">
      <c r="A190" s="1230">
        <v>0</v>
      </c>
      <c r="B190" s="574">
        <v>0</v>
      </c>
      <c r="C190" s="574">
        <v>0</v>
      </c>
      <c r="D190" s="574">
        <v>0</v>
      </c>
      <c r="E190" s="1237">
        <v>0</v>
      </c>
      <c r="AC190" s="442"/>
    </row>
    <row r="191" spans="1:44" x14ac:dyDescent="0.15">
      <c r="A191" s="1230">
        <v>0</v>
      </c>
      <c r="B191" s="574">
        <v>0</v>
      </c>
      <c r="C191" s="574">
        <v>0</v>
      </c>
      <c r="D191" s="574">
        <v>0</v>
      </c>
      <c r="E191" s="1237">
        <v>0</v>
      </c>
      <c r="AC191" s="442"/>
    </row>
    <row r="192" spans="1:44" x14ac:dyDescent="0.15">
      <c r="A192" s="1230">
        <v>0</v>
      </c>
      <c r="B192" s="574">
        <v>0</v>
      </c>
      <c r="C192" s="574">
        <v>0</v>
      </c>
      <c r="D192" s="574">
        <v>0</v>
      </c>
      <c r="E192" s="1237">
        <v>0</v>
      </c>
      <c r="AC192" s="442"/>
    </row>
    <row r="193" spans="1:29" x14ac:dyDescent="0.15">
      <c r="A193" s="1230">
        <v>0</v>
      </c>
      <c r="B193" s="574">
        <v>0</v>
      </c>
      <c r="C193" s="574">
        <v>0</v>
      </c>
      <c r="D193" s="574">
        <v>0</v>
      </c>
      <c r="E193" s="1237">
        <v>0</v>
      </c>
      <c r="AC193" s="442"/>
    </row>
    <row r="194" spans="1:29" x14ac:dyDescent="0.15">
      <c r="A194" s="1230">
        <v>89964</v>
      </c>
      <c r="B194" s="574">
        <v>0</v>
      </c>
      <c r="C194" s="574">
        <v>0</v>
      </c>
      <c r="D194" s="574">
        <v>0</v>
      </c>
      <c r="E194" s="1237">
        <v>0</v>
      </c>
      <c r="AC194" s="442"/>
    </row>
    <row r="195" spans="1:29" x14ac:dyDescent="0.15">
      <c r="A195" s="1230">
        <v>0</v>
      </c>
      <c r="B195" s="574">
        <v>0</v>
      </c>
      <c r="C195" s="574">
        <v>0</v>
      </c>
      <c r="D195" s="574">
        <v>0</v>
      </c>
      <c r="E195" s="1237">
        <v>0</v>
      </c>
      <c r="AC195" s="442"/>
    </row>
    <row r="196" spans="1:29" x14ac:dyDescent="0.15">
      <c r="A196" s="1230">
        <v>0</v>
      </c>
      <c r="B196" s="574">
        <v>0</v>
      </c>
      <c r="C196" s="574">
        <v>0</v>
      </c>
      <c r="D196" s="574">
        <v>0</v>
      </c>
      <c r="E196" s="1237">
        <v>0</v>
      </c>
      <c r="AC196" s="442"/>
    </row>
    <row r="197" spans="1:29" x14ac:dyDescent="0.15">
      <c r="A197" s="1230">
        <v>0</v>
      </c>
      <c r="B197" s="574">
        <v>0</v>
      </c>
      <c r="C197" s="574">
        <v>0</v>
      </c>
      <c r="D197" s="574">
        <v>0</v>
      </c>
      <c r="E197" s="1237">
        <v>0</v>
      </c>
      <c r="AC197" s="442"/>
    </row>
    <row r="198" spans="1:29" x14ac:dyDescent="0.15">
      <c r="A198" s="1230">
        <v>0</v>
      </c>
      <c r="B198" s="574">
        <v>0</v>
      </c>
      <c r="C198" s="574">
        <v>0</v>
      </c>
      <c r="D198" s="574">
        <v>0</v>
      </c>
      <c r="E198" s="1237">
        <v>0</v>
      </c>
      <c r="AC198" s="442"/>
    </row>
    <row r="199" spans="1:29" x14ac:dyDescent="0.15">
      <c r="A199" s="1230">
        <v>89964</v>
      </c>
      <c r="B199" s="574">
        <v>0</v>
      </c>
      <c r="C199" s="574">
        <v>0</v>
      </c>
      <c r="D199" s="574">
        <v>0</v>
      </c>
      <c r="E199" s="1237">
        <v>0</v>
      </c>
      <c r="AC199" s="442"/>
    </row>
    <row r="200" spans="1:29" x14ac:dyDescent="0.15">
      <c r="A200" s="1230">
        <v>0</v>
      </c>
      <c r="B200" s="574">
        <v>0</v>
      </c>
      <c r="C200" s="574">
        <v>0</v>
      </c>
      <c r="D200" s="574">
        <v>0</v>
      </c>
      <c r="E200" s="1237">
        <v>0</v>
      </c>
      <c r="AC200" s="442"/>
    </row>
    <row r="201" spans="1:29" x14ac:dyDescent="0.15">
      <c r="A201" s="1230">
        <v>0</v>
      </c>
      <c r="B201" s="574">
        <v>0</v>
      </c>
      <c r="C201" s="574">
        <v>0</v>
      </c>
      <c r="D201" s="574">
        <v>0</v>
      </c>
      <c r="E201" s="1237">
        <v>0</v>
      </c>
      <c r="AC201" s="442"/>
    </row>
    <row r="202" spans="1:29" x14ac:dyDescent="0.15">
      <c r="A202" s="1230">
        <v>0</v>
      </c>
      <c r="B202" s="574">
        <v>0</v>
      </c>
      <c r="C202" s="574">
        <v>0</v>
      </c>
      <c r="D202" s="574">
        <v>0</v>
      </c>
      <c r="E202" s="1237">
        <v>0</v>
      </c>
      <c r="AC202" s="442"/>
    </row>
    <row r="203" spans="1:29" ht="14.25" thickBot="1" x14ac:dyDescent="0.2">
      <c r="A203" s="1230">
        <v>93154</v>
      </c>
      <c r="B203" s="574">
        <v>1388</v>
      </c>
      <c r="C203" s="574">
        <v>0</v>
      </c>
      <c r="D203" s="574">
        <v>0</v>
      </c>
      <c r="E203" s="1237">
        <v>1700</v>
      </c>
      <c r="AC203" s="442"/>
    </row>
    <row r="204" spans="1:29" x14ac:dyDescent="0.15">
      <c r="A204" s="650"/>
      <c r="B204" s="650"/>
      <c r="C204" s="650"/>
      <c r="D204" s="650"/>
      <c r="E204" s="650"/>
      <c r="AC204" s="442"/>
    </row>
    <row r="205" spans="1:29" x14ac:dyDescent="0.15">
      <c r="AC205" s="442"/>
    </row>
    <row r="206" spans="1:29" x14ac:dyDescent="0.15">
      <c r="AC206" s="442"/>
    </row>
    <row r="207" spans="1:29" x14ac:dyDescent="0.15">
      <c r="AC207" s="442"/>
    </row>
    <row r="208" spans="1:29" x14ac:dyDescent="0.15">
      <c r="AC208" s="442"/>
    </row>
    <row r="209" spans="29:29" x14ac:dyDescent="0.15">
      <c r="AC209" s="442"/>
    </row>
    <row r="210" spans="29:29" x14ac:dyDescent="0.15">
      <c r="AC210" s="442"/>
    </row>
    <row r="211" spans="29:29" x14ac:dyDescent="0.15">
      <c r="AC211" s="442"/>
    </row>
    <row r="212" spans="29:29" x14ac:dyDescent="0.15">
      <c r="AC212" s="442"/>
    </row>
    <row r="213" spans="29:29" x14ac:dyDescent="0.15">
      <c r="AC213" s="442"/>
    </row>
    <row r="214" spans="29:29" x14ac:dyDescent="0.15">
      <c r="AC214" s="442"/>
    </row>
    <row r="215" spans="29:29" x14ac:dyDescent="0.15">
      <c r="AC215" s="442"/>
    </row>
    <row r="216" spans="29:29" x14ac:dyDescent="0.15">
      <c r="AC216" s="442"/>
    </row>
    <row r="217" spans="29:29" x14ac:dyDescent="0.15">
      <c r="AC217" s="442"/>
    </row>
    <row r="218" spans="29:29" x14ac:dyDescent="0.15">
      <c r="AC218" s="442"/>
    </row>
    <row r="219" spans="29:29" x14ac:dyDescent="0.15">
      <c r="AC219" s="442"/>
    </row>
    <row r="220" spans="29:29" x14ac:dyDescent="0.15">
      <c r="AC220" s="442"/>
    </row>
    <row r="221" spans="29:29" x14ac:dyDescent="0.15">
      <c r="AC221" s="442"/>
    </row>
    <row r="222" spans="29:29" x14ac:dyDescent="0.15">
      <c r="AC222" s="442"/>
    </row>
    <row r="223" spans="29:29" x14ac:dyDescent="0.15">
      <c r="AC223" s="442"/>
    </row>
    <row r="224" spans="29:29" x14ac:dyDescent="0.15">
      <c r="AC224" s="442"/>
    </row>
    <row r="225" spans="29:29" x14ac:dyDescent="0.15">
      <c r="AC225" s="442"/>
    </row>
    <row r="226" spans="29:29" x14ac:dyDescent="0.15">
      <c r="AC226" s="442"/>
    </row>
    <row r="227" spans="29:29" x14ac:dyDescent="0.15">
      <c r="AC227" s="442"/>
    </row>
    <row r="228" spans="29:29" x14ac:dyDescent="0.15">
      <c r="AC228" s="442"/>
    </row>
    <row r="229" spans="29:29" x14ac:dyDescent="0.15">
      <c r="AC229" s="442"/>
    </row>
    <row r="230" spans="29:29" x14ac:dyDescent="0.15">
      <c r="AC230" s="442"/>
    </row>
    <row r="231" spans="29:29" x14ac:dyDescent="0.15">
      <c r="AC231" s="442"/>
    </row>
    <row r="232" spans="29:29" x14ac:dyDescent="0.15">
      <c r="AC232" s="442"/>
    </row>
    <row r="233" spans="29:29" x14ac:dyDescent="0.15">
      <c r="AC233" s="442"/>
    </row>
    <row r="234" spans="29:29" x14ac:dyDescent="0.15">
      <c r="AC234" s="442"/>
    </row>
    <row r="235" spans="29:29" x14ac:dyDescent="0.15">
      <c r="AC235" s="442"/>
    </row>
    <row r="236" spans="29:29" x14ac:dyDescent="0.15">
      <c r="AC236" s="442"/>
    </row>
    <row r="237" spans="29:29" x14ac:dyDescent="0.15">
      <c r="AC237" s="442"/>
    </row>
    <row r="238" spans="29:29" x14ac:dyDescent="0.15">
      <c r="AC238" s="442"/>
    </row>
    <row r="239" spans="29:29" x14ac:dyDescent="0.15">
      <c r="AC239" s="442"/>
    </row>
    <row r="240" spans="29:29" x14ac:dyDescent="0.15">
      <c r="AC240" s="442"/>
    </row>
    <row r="241" spans="29:29" x14ac:dyDescent="0.15">
      <c r="AC241" s="442"/>
    </row>
    <row r="242" spans="29:29" x14ac:dyDescent="0.15">
      <c r="AC242" s="442"/>
    </row>
    <row r="243" spans="29:29" x14ac:dyDescent="0.15">
      <c r="AC243" s="442"/>
    </row>
    <row r="244" spans="29:29" x14ac:dyDescent="0.15">
      <c r="AC244" s="442"/>
    </row>
    <row r="245" spans="29:29" x14ac:dyDescent="0.15">
      <c r="AC245" s="442"/>
    </row>
  </sheetData>
  <customSheetViews>
    <customSheetView guid="{60A46C55-9E99-4DDE-A95C-DCDE3DA46AD9}" scale="60" showPageBreaks="1" fitToPage="1" view="pageBreakPreview">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735</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256563</v>
      </c>
      <c r="B8" s="1214">
        <v>256563</v>
      </c>
      <c r="C8" s="1214">
        <v>256563</v>
      </c>
      <c r="D8" s="1214">
        <v>0</v>
      </c>
      <c r="E8" s="1214">
        <v>130286</v>
      </c>
      <c r="F8" s="1214">
        <v>14036</v>
      </c>
      <c r="G8" s="1214">
        <v>0</v>
      </c>
      <c r="H8" s="1215">
        <v>94500</v>
      </c>
      <c r="I8" s="1216"/>
      <c r="K8" s="183"/>
      <c r="L8" s="184" t="s">
        <v>8</v>
      </c>
      <c r="M8" s="185"/>
      <c r="N8" s="185"/>
      <c r="O8" s="186" t="s">
        <v>9</v>
      </c>
      <c r="P8" s="187">
        <f>'Ｈ１３（2001）'!A9</f>
        <v>0</v>
      </c>
      <c r="Q8" s="253">
        <f>'Ｈ１３（2001）'!C9</f>
        <v>0</v>
      </c>
      <c r="R8" s="253">
        <f>'Ｈ１３（2001）'!E9</f>
        <v>0</v>
      </c>
      <c r="S8" s="255">
        <f>'Ｈ１３（2001）'!F9</f>
        <v>0</v>
      </c>
      <c r="T8" s="256">
        <f>'Ｈ１３（2001）'!H9</f>
        <v>0</v>
      </c>
      <c r="U8" s="190"/>
      <c r="V8" s="195" t="s">
        <v>145</v>
      </c>
      <c r="W8" s="217"/>
      <c r="X8" s="217"/>
      <c r="Y8" s="293" t="s">
        <v>10</v>
      </c>
      <c r="Z8" s="226">
        <f>'Ｈ１３（2001）'!A170</f>
        <v>0</v>
      </c>
      <c r="AA8" s="227">
        <f>'Ｈ１３（2001）'!B170</f>
        <v>0</v>
      </c>
      <c r="AB8" s="228">
        <f>'Ｈ１３（2001）'!C170</f>
        <v>0</v>
      </c>
      <c r="AC8" s="555">
        <f>'Ｈ１３（2001）'!E170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'Ｈ１３（2001）'!A10</f>
        <v>0</v>
      </c>
      <c r="Q9" s="200">
        <f>'Ｈ１３（2001）'!C10</f>
        <v>0</v>
      </c>
      <c r="R9" s="200">
        <f>'Ｈ１３（2001）'!E10</f>
        <v>0</v>
      </c>
      <c r="S9" s="262">
        <f>'Ｈ１３（2001）'!F10</f>
        <v>0</v>
      </c>
      <c r="T9" s="263">
        <f>'Ｈ１３（2001）'!H10</f>
        <v>0</v>
      </c>
      <c r="U9" s="202"/>
      <c r="V9" s="176"/>
      <c r="W9" s="196" t="s">
        <v>11</v>
      </c>
      <c r="X9" s="197"/>
      <c r="Y9" s="215" t="s">
        <v>9</v>
      </c>
      <c r="Z9" s="199">
        <f>'Ｈ１３（2001）'!A171</f>
        <v>0</v>
      </c>
      <c r="AA9" s="200">
        <f>'Ｈ１３（2001）'!B171</f>
        <v>0</v>
      </c>
      <c r="AB9" s="201">
        <f>'Ｈ１３（2001）'!C171</f>
        <v>0</v>
      </c>
      <c r="AC9" s="556">
        <f>'Ｈ１３（2001）'!E171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'Ｈ１３（2001）'!A11</f>
        <v>0</v>
      </c>
      <c r="Q11" s="213">
        <f>'Ｈ１３（2001）'!C11</f>
        <v>0</v>
      </c>
      <c r="R11" s="213">
        <f>'Ｈ１３（2001）'!E11</f>
        <v>0</v>
      </c>
      <c r="S11" s="278">
        <f>'Ｈ１３（2001）'!F11</f>
        <v>0</v>
      </c>
      <c r="T11" s="263">
        <f>'Ｈ１３（2001）'!H11</f>
        <v>0</v>
      </c>
      <c r="U11" s="202"/>
      <c r="V11" s="196" t="s">
        <v>147</v>
      </c>
      <c r="W11" s="197"/>
      <c r="X11" s="197"/>
      <c r="Y11" s="215" t="s">
        <v>12</v>
      </c>
      <c r="Z11" s="199">
        <f>'Ｈ１３（2001）'!A172</f>
        <v>0</v>
      </c>
      <c r="AA11" s="200">
        <f>'Ｈ１３（2001）'!B172</f>
        <v>0</v>
      </c>
      <c r="AB11" s="201">
        <f>'Ｈ１３（2001）'!C172</f>
        <v>0</v>
      </c>
      <c r="AC11" s="556">
        <f>'Ｈ１３（2001）'!E172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'Ｈ１３（2001）'!A12</f>
        <v>0</v>
      </c>
      <c r="Q12" s="200">
        <f>'Ｈ１３（2001）'!C12</f>
        <v>0</v>
      </c>
      <c r="R12" s="200">
        <f>'Ｈ１３（2001）'!E12</f>
        <v>0</v>
      </c>
      <c r="S12" s="262">
        <f>'Ｈ１３（2001）'!F12</f>
        <v>0</v>
      </c>
      <c r="T12" s="263">
        <f>'Ｈ１３（2001）'!H12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30165</v>
      </c>
      <c r="B13" s="1216">
        <v>30165</v>
      </c>
      <c r="C13" s="1216">
        <v>30165</v>
      </c>
      <c r="D13" s="1216">
        <v>0</v>
      </c>
      <c r="E13" s="1216">
        <v>3286</v>
      </c>
      <c r="F13" s="1216">
        <v>9243</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23818</v>
      </c>
      <c r="B14" s="1216">
        <v>23818</v>
      </c>
      <c r="C14" s="1216">
        <v>23818</v>
      </c>
      <c r="D14" s="1216">
        <v>0</v>
      </c>
      <c r="E14" s="1216">
        <v>3286</v>
      </c>
      <c r="F14" s="1216">
        <v>3100</v>
      </c>
      <c r="G14" s="1216">
        <v>0</v>
      </c>
      <c r="H14" s="1218">
        <v>0</v>
      </c>
      <c r="I14" s="1216"/>
      <c r="K14" s="194" t="s">
        <v>4</v>
      </c>
      <c r="L14" s="169"/>
      <c r="M14" s="195" t="s">
        <v>94</v>
      </c>
      <c r="N14" s="197"/>
      <c r="O14" s="198" t="s">
        <v>93</v>
      </c>
      <c r="P14" s="199">
        <f>'Ｈ１３（2001）'!A14</f>
        <v>23818</v>
      </c>
      <c r="Q14" s="200">
        <f>'Ｈ１３（2001）'!C14</f>
        <v>23818</v>
      </c>
      <c r="R14" s="200">
        <f>'Ｈ１３（2001）'!E14</f>
        <v>3286</v>
      </c>
      <c r="S14" s="262">
        <f>'Ｈ１３（2001）'!F14</f>
        <v>3100</v>
      </c>
      <c r="T14" s="263">
        <f>'Ｈ１３（2001）'!H14</f>
        <v>0</v>
      </c>
      <c r="U14" s="202"/>
      <c r="V14" s="173"/>
      <c r="W14" s="196" t="s">
        <v>135</v>
      </c>
      <c r="X14" s="197"/>
      <c r="Y14" s="215" t="s">
        <v>93</v>
      </c>
      <c r="Z14" s="199">
        <f>'Ｈ１３（2001）'!A176</f>
        <v>0</v>
      </c>
      <c r="AA14" s="200">
        <f>'Ｈ１３（2001）'!B176</f>
        <v>0</v>
      </c>
      <c r="AB14" s="201">
        <f>'Ｈ１３（2001）'!C176</f>
        <v>0</v>
      </c>
      <c r="AC14" s="556">
        <f>'Ｈ１３（2001）'!E176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'Ｈ１３（2001）'!A15</f>
        <v>0</v>
      </c>
      <c r="Q15" s="200">
        <f>'Ｈ１３（2001）'!C15</f>
        <v>0</v>
      </c>
      <c r="R15" s="200">
        <f>'Ｈ１３（2001）'!E15</f>
        <v>0</v>
      </c>
      <c r="S15" s="262">
        <f>'Ｈ１３（2001）'!F15</f>
        <v>0</v>
      </c>
      <c r="T15" s="263">
        <f>'Ｈ１３（2001）'!H15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'Ｈ１３（2001）'!A16</f>
        <v>0</v>
      </c>
      <c r="Q16" s="200">
        <f>'Ｈ１３（2001）'!C16</f>
        <v>0</v>
      </c>
      <c r="R16" s="200">
        <f>'Ｈ１３（2001）'!E16</f>
        <v>0</v>
      </c>
      <c r="S16" s="262">
        <f>'Ｈ１３（2001）'!F16</f>
        <v>0</v>
      </c>
      <c r="T16" s="263">
        <f>'Ｈ１３（2001）'!H16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6347</v>
      </c>
      <c r="B17" s="1216">
        <v>6347</v>
      </c>
      <c r="C17" s="1216">
        <v>6347</v>
      </c>
      <c r="D17" s="1216">
        <v>0</v>
      </c>
      <c r="E17" s="1216">
        <v>0</v>
      </c>
      <c r="F17" s="1216">
        <v>6143</v>
      </c>
      <c r="G17" s="1216">
        <v>0</v>
      </c>
      <c r="H17" s="1218">
        <v>0</v>
      </c>
      <c r="I17" s="1216"/>
      <c r="K17" s="194"/>
      <c r="L17" s="176" t="s">
        <v>41</v>
      </c>
      <c r="M17" s="216"/>
      <c r="N17" s="196" t="s">
        <v>13</v>
      </c>
      <c r="O17" s="198"/>
      <c r="P17" s="219">
        <f>P14-P15-P16</f>
        <v>23818</v>
      </c>
      <c r="Q17" s="220">
        <f>Q14-Q15-Q16</f>
        <v>23818</v>
      </c>
      <c r="R17" s="220">
        <f>R14-R15-R16</f>
        <v>3286</v>
      </c>
      <c r="S17" s="292">
        <f>S14-S15-S16</f>
        <v>3100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'Ｈ１３（2001）'!A17</f>
        <v>6347</v>
      </c>
      <c r="Q18" s="200">
        <f>'Ｈ１３（2001）'!C17</f>
        <v>6347</v>
      </c>
      <c r="R18" s="200">
        <f>'Ｈ１３（2001）'!E17</f>
        <v>0</v>
      </c>
      <c r="S18" s="262">
        <f>'Ｈ１３（2001）'!F17</f>
        <v>6143</v>
      </c>
      <c r="T18" s="263">
        <f>'Ｈ１３（2001）'!H17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'Ｈ１３（2001）'!A18</f>
        <v>0</v>
      </c>
      <c r="Q19" s="200">
        <f>'Ｈ１３（2001）'!C18</f>
        <v>0</v>
      </c>
      <c r="R19" s="200">
        <f>'Ｈ１３（2001）'!E18</f>
        <v>0</v>
      </c>
      <c r="S19" s="262">
        <f>'Ｈ１３（2001）'!F18</f>
        <v>0</v>
      </c>
      <c r="T19" s="263">
        <f>'Ｈ１３（2001）'!H18</f>
        <v>0</v>
      </c>
      <c r="U19" s="202"/>
      <c r="V19" s="500"/>
      <c r="W19" s="197" t="s">
        <v>13</v>
      </c>
      <c r="X19" s="197"/>
      <c r="Y19" s="215" t="s">
        <v>97</v>
      </c>
      <c r="Z19" s="199">
        <f>'Ｈ１３（2001）'!A177</f>
        <v>0</v>
      </c>
      <c r="AA19" s="200">
        <f>'Ｈ１３（2001）'!B177</f>
        <v>0</v>
      </c>
      <c r="AB19" s="201">
        <f>'Ｈ１３（2001）'!C177</f>
        <v>0</v>
      </c>
      <c r="AC19" s="556">
        <f>'Ｈ１３（2001）'!E177</f>
        <v>0</v>
      </c>
      <c r="AD19" s="160"/>
      <c r="AE19" s="160"/>
      <c r="AF19" s="160"/>
      <c r="AG19" s="160"/>
      <c r="AH19" s="160"/>
      <c r="AI19" s="371"/>
      <c r="AJ19" s="371"/>
      <c r="AK19" s="371"/>
    </row>
    <row r="20" spans="1:37" ht="14.45" customHeight="1" x14ac:dyDescent="0.15">
      <c r="A20" s="1217">
        <v>3616</v>
      </c>
      <c r="B20" s="1216">
        <v>3616</v>
      </c>
      <c r="C20" s="1216">
        <v>3616</v>
      </c>
      <c r="D20" s="1216">
        <v>0</v>
      </c>
      <c r="E20" s="1216">
        <v>0</v>
      </c>
      <c r="F20" s="1216">
        <v>2011</v>
      </c>
      <c r="G20" s="1216">
        <v>0</v>
      </c>
      <c r="H20" s="1218">
        <v>1500</v>
      </c>
      <c r="I20" s="1216"/>
      <c r="K20" s="194"/>
      <c r="L20" s="196" t="s">
        <v>19</v>
      </c>
      <c r="M20" s="197"/>
      <c r="N20" s="197"/>
      <c r="O20" s="198" t="s">
        <v>20</v>
      </c>
      <c r="P20" s="199">
        <f>'Ｈ１３（2001）'!A19</f>
        <v>0</v>
      </c>
      <c r="Q20" s="200">
        <f>'Ｈ１３（2001）'!C19</f>
        <v>0</v>
      </c>
      <c r="R20" s="488">
        <f>'Ｈ１３（2001）'!E19</f>
        <v>0</v>
      </c>
      <c r="S20" s="262">
        <f>'Ｈ１３（2001）'!F19</f>
        <v>0</v>
      </c>
      <c r="T20" s="263">
        <f>'Ｈ１３（2001）'!H19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'Ｈ１３（2001）'!A21</f>
        <v>0</v>
      </c>
      <c r="Q21" s="200">
        <f>'Ｈ１３（2001）'!C21</f>
        <v>0</v>
      </c>
      <c r="R21" s="200">
        <f>'Ｈ１３（2001）'!E21</f>
        <v>0</v>
      </c>
      <c r="S21" s="262">
        <f>'Ｈ１３（2001）'!F21</f>
        <v>0</v>
      </c>
      <c r="T21" s="263">
        <f>'Ｈ１３（2001）'!H21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'Ｈ１３（2001）'!A22</f>
        <v>0</v>
      </c>
      <c r="Q22" s="200">
        <f>'Ｈ１３（2001）'!C22</f>
        <v>0</v>
      </c>
      <c r="R22" s="200">
        <f>'Ｈ１３（2001）'!E22</f>
        <v>0</v>
      </c>
      <c r="S22" s="262">
        <f>'Ｈ１３（2001）'!F22</f>
        <v>0</v>
      </c>
      <c r="T22" s="263">
        <f>'Ｈ１３（2001）'!H22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'Ｈ１３（2001）'!A23</f>
        <v>0</v>
      </c>
      <c r="Q23" s="200">
        <f>'Ｈ１３（2001）'!C23</f>
        <v>0</v>
      </c>
      <c r="R23" s="200">
        <f>'Ｈ１３（2001）'!E23</f>
        <v>0</v>
      </c>
      <c r="S23" s="262">
        <f>'Ｈ１３（2001）'!F23</f>
        <v>0</v>
      </c>
      <c r="T23" s="263">
        <f>'Ｈ１３（2001）'!H23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'Ｈ１３（2001）'!A24</f>
        <v>0</v>
      </c>
      <c r="Q24" s="200">
        <f>'Ｈ１３（2001）'!C24</f>
        <v>0</v>
      </c>
      <c r="R24" s="200">
        <f>'Ｈ１３（2001）'!E24</f>
        <v>0</v>
      </c>
      <c r="S24" s="262">
        <f>'Ｈ１３（2001）'!F24</f>
        <v>0</v>
      </c>
      <c r="T24" s="263">
        <f>'Ｈ１３（2001）'!H24</f>
        <v>0</v>
      </c>
      <c r="U24" s="202"/>
      <c r="V24" s="173" t="s">
        <v>677</v>
      </c>
      <c r="W24" s="197"/>
      <c r="X24" s="197"/>
      <c r="Y24" s="215" t="s">
        <v>34</v>
      </c>
      <c r="Z24" s="199">
        <f>'Ｈ１３（2001）'!A178</f>
        <v>864</v>
      </c>
      <c r="AA24" s="200">
        <f>'Ｈ１３（2001）'!B178</f>
        <v>0</v>
      </c>
      <c r="AB24" s="201">
        <f>'Ｈ１３（2001）'!C178</f>
        <v>0</v>
      </c>
      <c r="AC24" s="556">
        <f>'Ｈ１３（2001）'!E178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'Ｈ１３（2001）'!A25</f>
        <v>0</v>
      </c>
      <c r="Q25" s="200">
        <f>'Ｈ１３（2001）'!C25</f>
        <v>0</v>
      </c>
      <c r="R25" s="200">
        <f>'Ｈ１３（2001）'!E25</f>
        <v>0</v>
      </c>
      <c r="S25" s="262">
        <f>'Ｈ１３（2001）'!F25</f>
        <v>0</v>
      </c>
      <c r="T25" s="263">
        <f>'Ｈ１３（2001）'!H25</f>
        <v>0</v>
      </c>
      <c r="U25" s="202"/>
      <c r="V25" s="176"/>
      <c r="W25" s="196" t="s">
        <v>36</v>
      </c>
      <c r="X25" s="197"/>
      <c r="Y25" s="215" t="s">
        <v>20</v>
      </c>
      <c r="Z25" s="199">
        <f>'Ｈ１３（2001）'!A181</f>
        <v>0</v>
      </c>
      <c r="AA25" s="200">
        <f>'Ｈ１３（2001）'!B181</f>
        <v>0</v>
      </c>
      <c r="AB25" s="201">
        <f>'Ｈ１３（2001）'!C181</f>
        <v>0</v>
      </c>
      <c r="AC25" s="556">
        <f>'Ｈ１３（2001）'!E181</f>
        <v>0</v>
      </c>
      <c r="AD25" s="160"/>
      <c r="AE25" s="160"/>
      <c r="AF25" s="160"/>
      <c r="AG25" s="160"/>
      <c r="AH25" s="160"/>
      <c r="AI25" s="371"/>
      <c r="AJ25" s="371"/>
      <c r="AK25" s="371"/>
    </row>
    <row r="26" spans="1:37" ht="14.45" customHeight="1" x14ac:dyDescent="0.15">
      <c r="A26" s="1219">
        <v>3616</v>
      </c>
      <c r="B26" s="1220">
        <v>3616</v>
      </c>
      <c r="C26" s="1220">
        <v>3616</v>
      </c>
      <c r="D26" s="1220">
        <v>0</v>
      </c>
      <c r="E26" s="1220">
        <v>0</v>
      </c>
      <c r="F26" s="1220">
        <v>2011</v>
      </c>
      <c r="G26" s="1220">
        <v>0</v>
      </c>
      <c r="H26" s="1221">
        <v>1500</v>
      </c>
      <c r="I26" s="1220"/>
      <c r="K26" s="194"/>
      <c r="L26" s="195" t="s">
        <v>38</v>
      </c>
      <c r="M26" s="196" t="s">
        <v>149</v>
      </c>
      <c r="N26" s="197"/>
      <c r="O26" s="198" t="s">
        <v>40</v>
      </c>
      <c r="P26" s="199">
        <f>'Ｈ１３（2001）'!A26</f>
        <v>3616</v>
      </c>
      <c r="Q26" s="200">
        <f>'Ｈ１３（2001）'!C26</f>
        <v>3616</v>
      </c>
      <c r="R26" s="200">
        <f>'Ｈ１３（2001）'!E26</f>
        <v>0</v>
      </c>
      <c r="S26" s="262">
        <f>'Ｈ１３（2001）'!F26</f>
        <v>2011</v>
      </c>
      <c r="T26" s="263">
        <f>'Ｈ１３（2001）'!H26</f>
        <v>1500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'Ｈ１３（2001）'!A27</f>
        <v>0</v>
      </c>
      <c r="Q27" s="200">
        <f>'Ｈ１３（2001）'!C27</f>
        <v>0</v>
      </c>
      <c r="R27" s="200">
        <f>'Ｈ１３（2001）'!E27</f>
        <v>0</v>
      </c>
      <c r="S27" s="262">
        <f>'Ｈ１３（2001）'!F27</f>
        <v>0</v>
      </c>
      <c r="T27" s="263">
        <f>'Ｈ１３（2001）'!H27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'Ｈ１３（2001）'!A28</f>
        <v>0</v>
      </c>
      <c r="Q28" s="200">
        <f>'Ｈ１３（2001）'!C28</f>
        <v>0</v>
      </c>
      <c r="R28" s="200">
        <f>'Ｈ１３（2001）'!E28</f>
        <v>0</v>
      </c>
      <c r="S28" s="262">
        <f>'Ｈ１３（2001）'!F28</f>
        <v>0</v>
      </c>
      <c r="T28" s="263">
        <f>'Ｈ１３（2001）'!H28</f>
        <v>0</v>
      </c>
      <c r="U28" s="202"/>
      <c r="V28" s="216"/>
      <c r="W28" s="196" t="s">
        <v>13</v>
      </c>
      <c r="X28" s="197"/>
      <c r="Y28" s="215"/>
      <c r="Z28" s="219">
        <f>Z24-Z25</f>
        <v>864</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'Ｈ１３（2001）'!A29</f>
        <v>0</v>
      </c>
      <c r="Q29" s="200">
        <f>'Ｈ１３（2001）'!C29</f>
        <v>0</v>
      </c>
      <c r="R29" s="200">
        <f>'Ｈ１３（2001）'!E29</f>
        <v>0</v>
      </c>
      <c r="S29" s="262">
        <f>'Ｈ１３（2001）'!F29</f>
        <v>0</v>
      </c>
      <c r="T29" s="263">
        <f>'Ｈ１３（2001）'!H29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'Ｈ１３（2001）'!A30</f>
        <v>0</v>
      </c>
      <c r="Q30" s="200">
        <f>'Ｈ１３（2001）'!C30</f>
        <v>0</v>
      </c>
      <c r="R30" s="200">
        <f>'Ｈ１３（2001）'!E30</f>
        <v>0</v>
      </c>
      <c r="S30" s="262">
        <f>'Ｈ１３（2001）'!F30</f>
        <v>0</v>
      </c>
      <c r="T30" s="263">
        <f>'Ｈ１３（2001）'!H30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'Ｈ１３（2001）'!A31</f>
        <v>0</v>
      </c>
      <c r="Q31" s="200">
        <f>'Ｈ１３（2001）'!C31</f>
        <v>0</v>
      </c>
      <c r="R31" s="200">
        <f>'Ｈ１３（2001）'!E31</f>
        <v>0</v>
      </c>
      <c r="S31" s="262">
        <f>'Ｈ１３（2001）'!F31</f>
        <v>0</v>
      </c>
      <c r="T31" s="263">
        <f>'Ｈ１３（2001）'!H31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222782</v>
      </c>
      <c r="B32" s="1220">
        <v>222782</v>
      </c>
      <c r="C32" s="1220">
        <v>222782</v>
      </c>
      <c r="D32" s="1220">
        <v>0</v>
      </c>
      <c r="E32" s="1220">
        <v>127000</v>
      </c>
      <c r="F32" s="1220">
        <v>2782</v>
      </c>
      <c r="G32" s="1220">
        <v>0</v>
      </c>
      <c r="H32" s="1221">
        <v>93000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220000</v>
      </c>
      <c r="B33" s="1220">
        <v>220000</v>
      </c>
      <c r="C33" s="1220">
        <v>220000</v>
      </c>
      <c r="D33" s="1220">
        <v>0</v>
      </c>
      <c r="E33" s="1220">
        <v>127000</v>
      </c>
      <c r="F33" s="1220">
        <v>0</v>
      </c>
      <c r="G33" s="1220">
        <v>0</v>
      </c>
      <c r="H33" s="1221">
        <v>93000</v>
      </c>
      <c r="I33" s="1220"/>
      <c r="K33" s="194"/>
      <c r="L33" s="173"/>
      <c r="M33" s="196" t="s">
        <v>47</v>
      </c>
      <c r="N33" s="197"/>
      <c r="O33" s="198" t="s">
        <v>48</v>
      </c>
      <c r="P33" s="199">
        <f>'Ｈ１３（2001）'!A33</f>
        <v>220000</v>
      </c>
      <c r="Q33" s="200">
        <f>'Ｈ１３（2001）'!C33</f>
        <v>220000</v>
      </c>
      <c r="R33" s="200">
        <f>'Ｈ１３（2001）'!E33</f>
        <v>127000</v>
      </c>
      <c r="S33" s="262">
        <f>'Ｈ１３（2001）'!F33</f>
        <v>0</v>
      </c>
      <c r="T33" s="263">
        <f>'Ｈ１３（2001）'!H33</f>
        <v>93000</v>
      </c>
      <c r="U33" s="202" t="s">
        <v>4</v>
      </c>
      <c r="V33" s="173"/>
      <c r="W33" s="196" t="s">
        <v>49</v>
      </c>
      <c r="X33" s="197"/>
      <c r="Y33" s="198" t="s">
        <v>23</v>
      </c>
      <c r="Z33" s="199">
        <f>'Ｈ１３（2001）'!A183</f>
        <v>0</v>
      </c>
      <c r="AA33" s="200">
        <f>'Ｈ１３（2001）'!B183</f>
        <v>0</v>
      </c>
      <c r="AB33" s="201">
        <f>'Ｈ１３（2001）'!C183</f>
        <v>0</v>
      </c>
      <c r="AC33" s="556">
        <f>'Ｈ１３（2001）'!E183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'Ｈ１３（2001）'!A34</f>
        <v>0</v>
      </c>
      <c r="Q34" s="200">
        <f>'Ｈ１３（2001）'!C34</f>
        <v>0</v>
      </c>
      <c r="R34" s="200">
        <f>'Ｈ１３（2001）'!E34</f>
        <v>0</v>
      </c>
      <c r="S34" s="262">
        <f>'Ｈ１３（2001）'!F34</f>
        <v>0</v>
      </c>
      <c r="T34" s="263">
        <f>'Ｈ１３（2001）'!H34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'Ｈ１３（2001）'!A35</f>
        <v>0</v>
      </c>
      <c r="Q35" s="200">
        <f>'Ｈ１３（2001）'!C35</f>
        <v>0</v>
      </c>
      <c r="R35" s="200">
        <f>'Ｈ１３（2001）'!E35</f>
        <v>0</v>
      </c>
      <c r="S35" s="262">
        <f>'Ｈ１３（2001）'!F35</f>
        <v>0</v>
      </c>
      <c r="T35" s="263">
        <f>'Ｈ１３（2001）'!H35</f>
        <v>0</v>
      </c>
      <c r="U35" s="202"/>
      <c r="V35" s="195"/>
      <c r="W35" s="196" t="s">
        <v>52</v>
      </c>
      <c r="X35" s="197"/>
      <c r="Y35" s="198" t="s">
        <v>27</v>
      </c>
      <c r="Z35" s="199">
        <f>'Ｈ１３（2001）'!A184</f>
        <v>0</v>
      </c>
      <c r="AA35" s="200">
        <f>'Ｈ１３（2001）'!B184</f>
        <v>0</v>
      </c>
      <c r="AB35" s="201">
        <f>'Ｈ１３（2001）'!C184</f>
        <v>0</v>
      </c>
      <c r="AC35" s="556">
        <f>'Ｈ１３（2001）'!E184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'Ｈ１３（2001）'!A36</f>
        <v>0</v>
      </c>
      <c r="Q36" s="200">
        <f>'Ｈ１３（2001）'!C36</f>
        <v>0</v>
      </c>
      <c r="R36" s="200">
        <f>'Ｈ１３（2001）'!E36</f>
        <v>0</v>
      </c>
      <c r="S36" s="262">
        <f>'Ｈ１３（2001）'!F36</f>
        <v>0</v>
      </c>
      <c r="T36" s="263">
        <f>'Ｈ１３（2001）'!H36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'Ｈ１３（2001）'!A37</f>
        <v>0</v>
      </c>
      <c r="Q37" s="200">
        <f>'Ｈ１３（2001）'!C37</f>
        <v>0</v>
      </c>
      <c r="R37" s="200">
        <f>'Ｈ１３（2001）'!E37</f>
        <v>0</v>
      </c>
      <c r="S37" s="262">
        <f>'Ｈ１３（2001）'!F37</f>
        <v>0</v>
      </c>
      <c r="T37" s="263">
        <f>'Ｈ１３（2001）'!H37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'Ｈ１３（2001）'!A38</f>
        <v>0</v>
      </c>
      <c r="Q38" s="200">
        <f>'Ｈ１３（2001）'!C38</f>
        <v>0</v>
      </c>
      <c r="R38" s="200">
        <f>'Ｈ１３（2001）'!E38</f>
        <v>0</v>
      </c>
      <c r="S38" s="262">
        <f>'Ｈ１３（2001）'!F38</f>
        <v>0</v>
      </c>
      <c r="T38" s="263">
        <f>'Ｈ１３（2001）'!H38</f>
        <v>0</v>
      </c>
      <c r="U38" s="202"/>
      <c r="V38" s="195"/>
      <c r="W38" s="196" t="s">
        <v>57</v>
      </c>
      <c r="X38" s="197"/>
      <c r="Y38" s="198" t="s">
        <v>30</v>
      </c>
      <c r="Z38" s="199">
        <f>'Ｈ１３（2001）'!A185</f>
        <v>0</v>
      </c>
      <c r="AA38" s="200">
        <f>'Ｈ１３（2001）'!B185</f>
        <v>0</v>
      </c>
      <c r="AB38" s="201">
        <f>'Ｈ１３（2001）'!C185</f>
        <v>0</v>
      </c>
      <c r="AC38" s="556">
        <f>'Ｈ１３（2001）'!E185</f>
        <v>0</v>
      </c>
      <c r="AD38" s="160"/>
      <c r="AE38" s="160"/>
      <c r="AF38" s="160"/>
      <c r="AG38" s="160"/>
      <c r="AH38" s="160"/>
      <c r="AI38" s="371"/>
      <c r="AJ38" s="371"/>
      <c r="AK38" s="371"/>
    </row>
    <row r="39" spans="1:37" ht="14.45" customHeight="1" x14ac:dyDescent="0.15">
      <c r="A39" s="1219">
        <v>2782</v>
      </c>
      <c r="B39" s="1220">
        <v>2782</v>
      </c>
      <c r="C39" s="1220">
        <v>2782</v>
      </c>
      <c r="D39" s="1220">
        <v>0</v>
      </c>
      <c r="E39" s="1220">
        <v>0</v>
      </c>
      <c r="F39" s="1220">
        <v>2782</v>
      </c>
      <c r="G39" s="1220">
        <v>0</v>
      </c>
      <c r="H39" s="1221">
        <v>0</v>
      </c>
      <c r="I39" s="1220"/>
      <c r="K39" s="194"/>
      <c r="L39" s="195"/>
      <c r="M39" s="173" t="s">
        <v>60</v>
      </c>
      <c r="N39" s="197"/>
      <c r="O39" s="198" t="s">
        <v>61</v>
      </c>
      <c r="P39" s="199">
        <f>'Ｈ１３（2001）'!A39</f>
        <v>2782</v>
      </c>
      <c r="Q39" s="200">
        <f>'Ｈ１３（2001）'!C39</f>
        <v>2782</v>
      </c>
      <c r="R39" s="200">
        <f>'Ｈ１３（2001）'!E39</f>
        <v>0</v>
      </c>
      <c r="S39" s="262">
        <f>'Ｈ１３（2001）'!F39</f>
        <v>2782</v>
      </c>
      <c r="T39" s="263">
        <f>'Ｈ１３（2001）'!H39</f>
        <v>0</v>
      </c>
      <c r="U39" s="202"/>
      <c r="V39" s="195" t="s">
        <v>59</v>
      </c>
      <c r="W39" s="173" t="s">
        <v>60</v>
      </c>
      <c r="X39" s="197"/>
      <c r="Y39" s="198" t="s">
        <v>33</v>
      </c>
      <c r="Z39" s="199">
        <f>'Ｈ１３（2001）'!A186</f>
        <v>0</v>
      </c>
      <c r="AA39" s="200">
        <f>'Ｈ１３（2001）'!B186</f>
        <v>0</v>
      </c>
      <c r="AB39" s="201">
        <f>'Ｈ１３（2001）'!C186</f>
        <v>0</v>
      </c>
      <c r="AC39" s="556">
        <f>'Ｈ１３（2001）'!E186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'Ｈ１３（2001）'!A40</f>
        <v>0</v>
      </c>
      <c r="Q40" s="200">
        <f>'Ｈ１３（2001）'!C40</f>
        <v>0</v>
      </c>
      <c r="R40" s="200">
        <f>'Ｈ１３（2001）'!E40</f>
        <v>0</v>
      </c>
      <c r="S40" s="262">
        <f>'Ｈ１３（2001）'!F40</f>
        <v>0</v>
      </c>
      <c r="T40" s="263">
        <f>'Ｈ１３（2001）'!H40</f>
        <v>0</v>
      </c>
      <c r="U40" s="202"/>
      <c r="V40" s="195"/>
      <c r="W40" s="195"/>
      <c r="X40" s="196" t="s">
        <v>62</v>
      </c>
      <c r="Y40" s="198" t="s">
        <v>37</v>
      </c>
      <c r="Z40" s="199">
        <f>'Ｈ１３（2001）'!A187</f>
        <v>0</v>
      </c>
      <c r="AA40" s="200">
        <f>'Ｈ１３（2001）'!B187</f>
        <v>0</v>
      </c>
      <c r="AB40" s="201">
        <f>'Ｈ１３（2001）'!C187</f>
        <v>0</v>
      </c>
      <c r="AC40" s="556">
        <f>'Ｈ１３（2001）'!E187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'Ｈ１３（2001）'!A41</f>
        <v>0</v>
      </c>
      <c r="Q41" s="200">
        <f>'Ｈ１３（2001）'!C41</f>
        <v>0</v>
      </c>
      <c r="R41" s="200">
        <f>'Ｈ１３（2001）'!E41</f>
        <v>0</v>
      </c>
      <c r="S41" s="262">
        <f>'Ｈ１３（2001）'!F41</f>
        <v>0</v>
      </c>
      <c r="T41" s="263">
        <f>'Ｈ１３（2001）'!H41</f>
        <v>0</v>
      </c>
      <c r="U41" s="202"/>
      <c r="V41" s="195"/>
      <c r="W41" s="195"/>
      <c r="X41" s="196" t="s">
        <v>64</v>
      </c>
      <c r="Y41" s="198" t="s">
        <v>40</v>
      </c>
      <c r="Z41" s="199">
        <f>'Ｈ１３（2001）'!A188</f>
        <v>0</v>
      </c>
      <c r="AA41" s="200">
        <f>'Ｈ１３（2001）'!B188</f>
        <v>0</v>
      </c>
      <c r="AB41" s="201">
        <f>'Ｈ１３（2001）'!C188</f>
        <v>0</v>
      </c>
      <c r="AC41" s="556">
        <f>'Ｈ１３（2001）'!E188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'Ｈ１３（2001）'!A42</f>
        <v>0</v>
      </c>
      <c r="Q42" s="200">
        <f>'Ｈ１３（2001）'!C42</f>
        <v>0</v>
      </c>
      <c r="R42" s="200">
        <f>'Ｈ１３（2001）'!E42</f>
        <v>0</v>
      </c>
      <c r="S42" s="262">
        <f>'Ｈ１３（2001）'!F42</f>
        <v>0</v>
      </c>
      <c r="T42" s="263">
        <f>'Ｈ１３（2001）'!H42</f>
        <v>0</v>
      </c>
      <c r="U42" s="202"/>
      <c r="V42" s="195" t="s">
        <v>675</v>
      </c>
      <c r="W42" s="195"/>
      <c r="X42" s="196" t="s">
        <v>66</v>
      </c>
      <c r="Y42" s="198" t="s">
        <v>43</v>
      </c>
      <c r="Z42" s="199">
        <f>'Ｈ１３（2001）'!A189</f>
        <v>0</v>
      </c>
      <c r="AA42" s="200">
        <f>'Ｈ１３（2001）'!B189</f>
        <v>0</v>
      </c>
      <c r="AB42" s="201">
        <f>'Ｈ１３（2001）'!C189</f>
        <v>0</v>
      </c>
      <c r="AC42" s="556">
        <f>'Ｈ１３（2001）'!E189</f>
        <v>0</v>
      </c>
      <c r="AD42" s="160"/>
      <c r="AE42" s="160"/>
      <c r="AF42" s="160"/>
      <c r="AG42" s="160"/>
      <c r="AH42" s="160"/>
      <c r="AI42" s="371"/>
      <c r="AJ42" s="371"/>
      <c r="AK42" s="371"/>
    </row>
    <row r="43" spans="1:37" ht="14.45" customHeight="1" x14ac:dyDescent="0.15">
      <c r="A43" s="1219">
        <v>2782</v>
      </c>
      <c r="B43" s="1220">
        <v>2782</v>
      </c>
      <c r="C43" s="1220">
        <v>2782</v>
      </c>
      <c r="D43" s="1220">
        <v>0</v>
      </c>
      <c r="E43" s="1220">
        <v>0</v>
      </c>
      <c r="F43" s="1220">
        <v>2782</v>
      </c>
      <c r="G43" s="1220">
        <v>0</v>
      </c>
      <c r="H43" s="1221">
        <v>0</v>
      </c>
      <c r="I43" s="1220"/>
      <c r="K43" s="194"/>
      <c r="L43" s="195"/>
      <c r="M43" s="195"/>
      <c r="N43" s="196" t="s">
        <v>150</v>
      </c>
      <c r="O43" s="198" t="s">
        <v>69</v>
      </c>
      <c r="P43" s="199">
        <f>'Ｈ１３（2001）'!A43</f>
        <v>2782</v>
      </c>
      <c r="Q43" s="200">
        <f>'Ｈ１３（2001）'!C43</f>
        <v>2782</v>
      </c>
      <c r="R43" s="200">
        <f>'Ｈ１３（2001）'!E43</f>
        <v>0</v>
      </c>
      <c r="S43" s="262">
        <f>'Ｈ１３（2001）'!F43</f>
        <v>2782</v>
      </c>
      <c r="T43" s="263">
        <f>'Ｈ１３（2001）'!H43</f>
        <v>0</v>
      </c>
      <c r="U43" s="202"/>
      <c r="V43" s="195"/>
      <c r="W43" s="195"/>
      <c r="X43" s="196" t="s">
        <v>150</v>
      </c>
      <c r="Y43" s="198" t="s">
        <v>44</v>
      </c>
      <c r="Z43" s="199">
        <f>'Ｈ１３（2001）'!A190</f>
        <v>0</v>
      </c>
      <c r="AA43" s="200">
        <f>'Ｈ１３（2001）'!B190</f>
        <v>0</v>
      </c>
      <c r="AB43" s="201">
        <f>'Ｈ１３（2001）'!C190</f>
        <v>0</v>
      </c>
      <c r="AC43" s="556">
        <f>'Ｈ１３（2001）'!E190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'Ｈ１３（2001）'!A44</f>
        <v>0</v>
      </c>
      <c r="Q45" s="200">
        <f>'Ｈ１３（2001）'!C44</f>
        <v>0</v>
      </c>
      <c r="R45" s="200">
        <f>'Ｈ１３（2001）'!E44</f>
        <v>0</v>
      </c>
      <c r="S45" s="262">
        <f>'Ｈ１３（2001）'!F44</f>
        <v>0</v>
      </c>
      <c r="T45" s="263">
        <f>'Ｈ１３（2001）'!H44</f>
        <v>0</v>
      </c>
      <c r="U45" s="202" t="s">
        <v>72</v>
      </c>
      <c r="V45" s="195" t="s">
        <v>676</v>
      </c>
      <c r="W45" s="196" t="s">
        <v>87</v>
      </c>
      <c r="X45" s="197"/>
      <c r="Y45" s="198" t="s">
        <v>46</v>
      </c>
      <c r="Z45" s="199">
        <f>'Ｈ１３（2001）'!A191</f>
        <v>0</v>
      </c>
      <c r="AA45" s="200">
        <f>'Ｈ１３（2001）'!B191</f>
        <v>0</v>
      </c>
      <c r="AB45" s="201">
        <f>'Ｈ１３（2001）'!C191</f>
        <v>0</v>
      </c>
      <c r="AC45" s="556">
        <f>'Ｈ１３（2001）'!E191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'Ｈ１３（2001）'!A45</f>
        <v>0</v>
      </c>
      <c r="Q46" s="200">
        <f>'Ｈ１３（2001）'!C45</f>
        <v>0</v>
      </c>
      <c r="R46" s="200">
        <f>'Ｈ１３（2001）'!E45</f>
        <v>0</v>
      </c>
      <c r="S46" s="262">
        <f>'Ｈ１３（2001）'!F45</f>
        <v>0</v>
      </c>
      <c r="T46" s="263">
        <f>'Ｈ１３（2001）'!H45</f>
        <v>0</v>
      </c>
      <c r="U46" s="202"/>
      <c r="V46" s="195"/>
      <c r="W46" s="196" t="s">
        <v>73</v>
      </c>
      <c r="X46" s="197"/>
      <c r="Y46" s="198" t="s">
        <v>75</v>
      </c>
      <c r="Z46" s="199">
        <f>'Ｈ１３（2001）'!A192</f>
        <v>0</v>
      </c>
      <c r="AA46" s="200">
        <f>'Ｈ１３（2001）'!B192</f>
        <v>0</v>
      </c>
      <c r="AB46" s="201">
        <f>'Ｈ１３（2001）'!C192</f>
        <v>0</v>
      </c>
      <c r="AC46" s="556">
        <f>'Ｈ１３（2001）'!E192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'Ｈ１３（2001）'!A46</f>
        <v>0</v>
      </c>
      <c r="Q47" s="200">
        <f>'Ｈ１３（2001）'!C46</f>
        <v>0</v>
      </c>
      <c r="R47" s="200">
        <f>'Ｈ１３（2001）'!E46</f>
        <v>0</v>
      </c>
      <c r="S47" s="262">
        <f>'Ｈ１３（2001）'!F46</f>
        <v>0</v>
      </c>
      <c r="T47" s="263">
        <f>'Ｈ１３（2001）'!H46</f>
        <v>0</v>
      </c>
      <c r="U47" s="202"/>
      <c r="V47" s="500"/>
      <c r="W47" s="196" t="s">
        <v>13</v>
      </c>
      <c r="X47" s="197"/>
      <c r="Y47" s="198" t="s">
        <v>77</v>
      </c>
      <c r="Z47" s="199">
        <f>'Ｈ１３（2001）'!A193</f>
        <v>0</v>
      </c>
      <c r="AA47" s="200">
        <f>'Ｈ１３（2001）'!B193</f>
        <v>0</v>
      </c>
      <c r="AB47" s="201">
        <f>'Ｈ１３（2001）'!C193</f>
        <v>0</v>
      </c>
      <c r="AC47" s="556">
        <f>'Ｈ１３（2001）'!E193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'Ｈ１３（2001）'!A47</f>
        <v>0</v>
      </c>
      <c r="Q48" s="200">
        <f>'Ｈ１３（2001）'!C47</f>
        <v>0</v>
      </c>
      <c r="R48" s="200">
        <f>'Ｈ１３（2001）'!E47</f>
        <v>0</v>
      </c>
      <c r="S48" s="262">
        <f>'Ｈ１３（2001）'!F47</f>
        <v>0</v>
      </c>
      <c r="T48" s="263">
        <f>'Ｈ１３（2001）'!H47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'Ｈ１３（2001）'!A48</f>
        <v>0</v>
      </c>
      <c r="Q49" s="200">
        <f>'Ｈ１３（2001）'!C48</f>
        <v>0</v>
      </c>
      <c r="R49" s="200">
        <f>'Ｈ１３（2001）'!E48</f>
        <v>0</v>
      </c>
      <c r="S49" s="262">
        <f>'Ｈ１３（2001）'!F48</f>
        <v>0</v>
      </c>
      <c r="T49" s="263">
        <f>'Ｈ１３（2001）'!H48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'Ｈ１３（2001）'!A50</f>
        <v>0</v>
      </c>
      <c r="Q51" s="200">
        <f>'Ｈ１３（2001）'!C50</f>
        <v>0</v>
      </c>
      <c r="R51" s="200">
        <f>'Ｈ１３（2001）'!E50</f>
        <v>0</v>
      </c>
      <c r="S51" s="262">
        <f>'Ｈ１３（2001）'!F50</f>
        <v>0</v>
      </c>
      <c r="T51" s="263">
        <f>'Ｈ１３（2001）'!H50</f>
        <v>0</v>
      </c>
      <c r="U51" s="202"/>
      <c r="V51" s="173"/>
      <c r="W51" s="196" t="s">
        <v>88</v>
      </c>
      <c r="X51" s="217"/>
      <c r="Y51" s="218" t="s">
        <v>48</v>
      </c>
      <c r="Z51" s="226">
        <f>'Ｈ１３（2001）'!A195</f>
        <v>0</v>
      </c>
      <c r="AA51" s="227">
        <f>'Ｈ１３（2001）'!B195</f>
        <v>0</v>
      </c>
      <c r="AB51" s="228">
        <f>'Ｈ１３（2001）'!C195</f>
        <v>0</v>
      </c>
      <c r="AC51" s="563">
        <f>'Ｈ１３（2001）'!E195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'Ｈ１３（2001）'!A51</f>
        <v>0</v>
      </c>
      <c r="Q52" s="200">
        <f>'Ｈ１３（2001）'!C51</f>
        <v>0</v>
      </c>
      <c r="R52" s="200">
        <f>'Ｈ１３（2001）'!E51</f>
        <v>0</v>
      </c>
      <c r="S52" s="262">
        <f>'Ｈ１３（2001）'!F51</f>
        <v>0</v>
      </c>
      <c r="T52" s="263">
        <f>'Ｈ１３（2001）'!H51</f>
        <v>0</v>
      </c>
      <c r="U52" s="202"/>
      <c r="V52" s="195" t="s">
        <v>91</v>
      </c>
      <c r="W52" s="216" t="s">
        <v>89</v>
      </c>
      <c r="X52" s="217"/>
      <c r="Y52" s="218" t="s">
        <v>51</v>
      </c>
      <c r="Z52" s="226">
        <f>'Ｈ１３（2001）'!A196</f>
        <v>0</v>
      </c>
      <c r="AA52" s="227">
        <f>'Ｈ１３（2001）'!B196</f>
        <v>0</v>
      </c>
      <c r="AB52" s="228">
        <f>'Ｈ１３（2001）'!C196</f>
        <v>0</v>
      </c>
      <c r="AC52" s="563">
        <f>'Ｈ１３（2001）'!E196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'Ｈ１３（2001）'!A52</f>
        <v>0</v>
      </c>
      <c r="Q53" s="200">
        <f>'Ｈ１３（2001）'!C52</f>
        <v>0</v>
      </c>
      <c r="R53" s="200">
        <f>'Ｈ１３（2001）'!E52</f>
        <v>0</v>
      </c>
      <c r="S53" s="262">
        <f>'Ｈ１３（2001）'!F52</f>
        <v>0</v>
      </c>
      <c r="T53" s="263">
        <f>'Ｈ１３（2001）'!H52</f>
        <v>0</v>
      </c>
      <c r="U53" s="202"/>
      <c r="V53" s="195"/>
      <c r="W53" s="216" t="s">
        <v>104</v>
      </c>
      <c r="X53" s="217"/>
      <c r="Y53" s="218" t="s">
        <v>53</v>
      </c>
      <c r="Z53" s="226">
        <f>'Ｈ１３（2001）'!A197</f>
        <v>0</v>
      </c>
      <c r="AA53" s="227">
        <f>'Ｈ１３（2001）'!B197</f>
        <v>0</v>
      </c>
      <c r="AB53" s="228">
        <f>'Ｈ１３（2001）'!C197</f>
        <v>0</v>
      </c>
      <c r="AC53" s="563">
        <f>'Ｈ１３（2001）'!E197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'Ｈ１３（2001）'!A53</f>
        <v>0</v>
      </c>
      <c r="Q54" s="200">
        <f>'Ｈ１３（2001）'!C53</f>
        <v>0</v>
      </c>
      <c r="R54" s="200">
        <f>'Ｈ１３（2001）'!E53</f>
        <v>0</v>
      </c>
      <c r="S54" s="262">
        <f>'Ｈ１３（2001）'!F53</f>
        <v>0</v>
      </c>
      <c r="T54" s="263">
        <f>'Ｈ１３（2001）'!H53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'Ｈ１３（2001）'!A54</f>
        <v>0</v>
      </c>
      <c r="Q55" s="200">
        <f>'Ｈ１３（2001）'!C54</f>
        <v>0</v>
      </c>
      <c r="R55" s="200">
        <f>'Ｈ１３（2001）'!E54</f>
        <v>0</v>
      </c>
      <c r="S55" s="262">
        <f>'Ｈ１３（2001）'!F54</f>
        <v>0</v>
      </c>
      <c r="T55" s="263">
        <f>'Ｈ１３（2001）'!H54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'Ｈ１３（2001）'!A55</f>
        <v>0</v>
      </c>
      <c r="Q56" s="200">
        <f>'Ｈ１３（2001）'!C55</f>
        <v>0</v>
      </c>
      <c r="R56" s="200">
        <f>'Ｈ１３（2001）'!E55</f>
        <v>0</v>
      </c>
      <c r="S56" s="262">
        <f>'Ｈ１３（2001）'!F55</f>
        <v>0</v>
      </c>
      <c r="T56" s="263">
        <f>'Ｈ１３（2001）'!H55</f>
        <v>0</v>
      </c>
      <c r="U56" s="202"/>
      <c r="V56" s="195" t="s">
        <v>675</v>
      </c>
      <c r="W56" s="196" t="s">
        <v>106</v>
      </c>
      <c r="X56" s="197"/>
      <c r="Y56" s="198" t="s">
        <v>55</v>
      </c>
      <c r="Z56" s="199">
        <f>'Ｈ１３（2001）'!A198</f>
        <v>0</v>
      </c>
      <c r="AA56" s="200">
        <f>'Ｈ１３（2001）'!B198</f>
        <v>0</v>
      </c>
      <c r="AB56" s="201">
        <f>'Ｈ１３（2001）'!C198</f>
        <v>0</v>
      </c>
      <c r="AC56" s="556">
        <f>'Ｈ１３（2001）'!E198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'Ｈ１３（2001）'!A56</f>
        <v>0</v>
      </c>
      <c r="Q57" s="200">
        <f>'Ｈ１３（2001）'!C56</f>
        <v>0</v>
      </c>
      <c r="R57" s="200">
        <f>'Ｈ１３（2001）'!E56</f>
        <v>0</v>
      </c>
      <c r="S57" s="262">
        <f>'Ｈ１３（2001）'!F56</f>
        <v>0</v>
      </c>
      <c r="T57" s="263">
        <f>'Ｈ１３（2001）'!H56</f>
        <v>0</v>
      </c>
      <c r="U57" s="202"/>
      <c r="V57" s="195"/>
      <c r="W57" s="196" t="s">
        <v>136</v>
      </c>
      <c r="X57" s="197"/>
      <c r="Y57" s="198" t="s">
        <v>56</v>
      </c>
      <c r="Z57" s="199">
        <f>'Ｈ１３（2001）'!A199</f>
        <v>0</v>
      </c>
      <c r="AA57" s="200">
        <f>'Ｈ１３（2001）'!B199</f>
        <v>0</v>
      </c>
      <c r="AB57" s="201">
        <f>'Ｈ１３（2001）'!C199</f>
        <v>0</v>
      </c>
      <c r="AC57" s="556">
        <f>'Ｈ１３（2001）'!E199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'Ｈ１３（2001）'!A57</f>
        <v>0</v>
      </c>
      <c r="Q58" s="200">
        <f>'Ｈ１３（2001）'!C57</f>
        <v>0</v>
      </c>
      <c r="R58" s="200">
        <f>'Ｈ１３（2001）'!E57</f>
        <v>0</v>
      </c>
      <c r="S58" s="262">
        <f>'Ｈ１３（2001）'!F57</f>
        <v>0</v>
      </c>
      <c r="T58" s="263">
        <f>'Ｈ１３（2001）'!H57</f>
        <v>0</v>
      </c>
      <c r="U58" s="202"/>
      <c r="V58" s="176" t="s">
        <v>676</v>
      </c>
      <c r="W58" s="196" t="s">
        <v>138</v>
      </c>
      <c r="X58" s="197"/>
      <c r="Y58" s="198" t="s">
        <v>58</v>
      </c>
      <c r="Z58" s="199">
        <f>'Ｈ１３（2001）'!A200</f>
        <v>0</v>
      </c>
      <c r="AA58" s="200">
        <f>'Ｈ１３（2001）'!B200</f>
        <v>0</v>
      </c>
      <c r="AB58" s="201">
        <f>'Ｈ１３（2001）'!C200</f>
        <v>0</v>
      </c>
      <c r="AC58" s="556">
        <f>'Ｈ１３（2001）'!E200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'Ｈ１３（2001）'!A58</f>
        <v>0</v>
      </c>
      <c r="Q59" s="200">
        <f>'Ｈ１３（2001）'!C58</f>
        <v>0</v>
      </c>
      <c r="R59" s="200">
        <f>'Ｈ１３（2001）'!E58</f>
        <v>0</v>
      </c>
      <c r="S59" s="262">
        <f>'Ｈ１３（2001）'!F58</f>
        <v>0</v>
      </c>
      <c r="T59" s="263">
        <f>'Ｈ１３（2001）'!H58</f>
        <v>0</v>
      </c>
      <c r="U59" s="202"/>
      <c r="V59" s="216"/>
      <c r="W59" s="216" t="s">
        <v>13</v>
      </c>
      <c r="X59" s="217"/>
      <c r="Y59" s="218" t="s">
        <v>61</v>
      </c>
      <c r="Z59" s="199">
        <f>'Ｈ１３（2001）'!A201</f>
        <v>0</v>
      </c>
      <c r="AA59" s="200">
        <f>'Ｈ１３（2001）'!B201</f>
        <v>0</v>
      </c>
      <c r="AB59" s="201">
        <f>'Ｈ１３（2001）'!C201</f>
        <v>0</v>
      </c>
      <c r="AC59" s="556">
        <f>'Ｈ１３（2001）'!E201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'Ｈ１３（2001）'!A59</f>
        <v>0</v>
      </c>
      <c r="Q60" s="200">
        <f>'Ｈ１３（2001）'!C59</f>
        <v>0</v>
      </c>
      <c r="R60" s="200">
        <f>'Ｈ１３（2001）'!E59</f>
        <v>0</v>
      </c>
      <c r="S60" s="262">
        <f>'Ｈ１３（2001）'!F59</f>
        <v>0</v>
      </c>
      <c r="T60" s="263">
        <f>'Ｈ１３（2001）'!H59</f>
        <v>0</v>
      </c>
      <c r="U60" s="202"/>
      <c r="V60" s="216" t="s">
        <v>13</v>
      </c>
      <c r="W60" s="217"/>
      <c r="X60" s="217"/>
      <c r="Y60" s="218" t="s">
        <v>63</v>
      </c>
      <c r="Z60" s="501">
        <f>'Ｈ１３（2001）'!A202</f>
        <v>0</v>
      </c>
      <c r="AA60" s="488">
        <f>'Ｈ１３（2001）'!B202</f>
        <v>0</v>
      </c>
      <c r="AB60" s="502">
        <f>'Ｈ１３（2001）'!C202</f>
        <v>0</v>
      </c>
      <c r="AC60" s="565">
        <f>'Ｈ１３（2001）'!E202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256563</v>
      </c>
      <c r="Q61" s="242">
        <f>SUM(Q8:Q60)-Q9-Q10-Q12-Q13-Q15-Q16-Q17-Q30-Q31-Q32-Q40-Q41-Q42-Q43-Q44-Q49-Q50</f>
        <v>256563</v>
      </c>
      <c r="R61" s="242">
        <f>SUM(R8:R60)-R9-R10-R12-R13-R15-R16-R17-R30-R31-R32-R40-R41-R42-R43-R44-R49-R50</f>
        <v>130286</v>
      </c>
      <c r="S61" s="331">
        <f>SUM(S8:S60)-S9-S10-S12-S13-S15-S16-S17-S30-S31-S32-S40-S41-S42-S43-S44-S49-S50</f>
        <v>14036</v>
      </c>
      <c r="T61" s="332">
        <f>SUM(T8:T60)-T9-T10-T12-T13-T15-T16-T17-T30-T31-T32-T40-T41-T42-T43-T44-T49-T50</f>
        <v>94500</v>
      </c>
      <c r="U61" s="244"/>
      <c r="V61" s="238" t="s">
        <v>82</v>
      </c>
      <c r="W61" s="239"/>
      <c r="X61" s="239"/>
      <c r="Y61" s="240"/>
      <c r="Z61" s="245">
        <f>SUM(Z8:Z60)-Z9-Z10-Z25-Z28-Z40-Z41-Z42-Z43-Z44</f>
        <v>864</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243512</v>
      </c>
      <c r="B62" s="1229">
        <v>243512</v>
      </c>
      <c r="C62" s="1229">
        <v>0</v>
      </c>
      <c r="D62" s="1229">
        <v>0</v>
      </c>
      <c r="E62" s="1229">
        <v>0</v>
      </c>
      <c r="F62" s="1229">
        <v>111100</v>
      </c>
      <c r="G62" s="1230"/>
      <c r="H62" s="574"/>
      <c r="I62" s="574"/>
      <c r="K62" s="183"/>
      <c r="L62" s="184" t="s">
        <v>8</v>
      </c>
      <c r="M62" s="185"/>
      <c r="N62" s="185"/>
      <c r="O62" s="186" t="s">
        <v>9</v>
      </c>
      <c r="P62" s="252">
        <f>'Ｈ１３（2001）'!A63</f>
        <v>12310</v>
      </c>
      <c r="Q62" s="253">
        <f>'Ｈ１３（2001）'!B63</f>
        <v>12310</v>
      </c>
      <c r="R62" s="254"/>
      <c r="S62" s="255">
        <f>'Ｈ１３（2001）'!D63</f>
        <v>0</v>
      </c>
      <c r="T62" s="256">
        <f>'Ｈ１３（2001）'!F63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12310</v>
      </c>
      <c r="B63" s="574">
        <v>12310</v>
      </c>
      <c r="C63" s="574">
        <v>0</v>
      </c>
      <c r="D63" s="574">
        <v>0</v>
      </c>
      <c r="E63" s="574">
        <v>0</v>
      </c>
      <c r="F63" s="574">
        <v>0</v>
      </c>
      <c r="G63" s="1230"/>
      <c r="H63" s="574"/>
      <c r="I63" s="574"/>
      <c r="K63" s="194"/>
      <c r="L63" s="195"/>
      <c r="M63" s="196" t="s">
        <v>11</v>
      </c>
      <c r="N63" s="197"/>
      <c r="O63" s="198" t="s">
        <v>12</v>
      </c>
      <c r="P63" s="199">
        <f>'Ｈ１３（2001）'!A64</f>
        <v>0</v>
      </c>
      <c r="Q63" s="200">
        <f>'Ｈ１３（2001）'!B64</f>
        <v>0</v>
      </c>
      <c r="R63" s="220"/>
      <c r="S63" s="262">
        <f>'Ｈ１３（2001）'!D64</f>
        <v>0</v>
      </c>
      <c r="T63" s="263">
        <f>'Ｈ１３（2001）'!F64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12310</v>
      </c>
      <c r="Q64" s="209">
        <f>Q62-Q63</f>
        <v>12310</v>
      </c>
      <c r="R64" s="209"/>
      <c r="S64" s="269">
        <f>S62-S63</f>
        <v>0</v>
      </c>
      <c r="T64" s="270">
        <f>T62-T63</f>
        <v>0</v>
      </c>
      <c r="U64" s="264"/>
      <c r="V64" s="195"/>
      <c r="W64" s="196" t="s">
        <v>13</v>
      </c>
      <c r="X64" s="167"/>
      <c r="Y64" s="207" t="s">
        <v>9</v>
      </c>
      <c r="Z64" s="271">
        <f>'Ｈ１３（2001）'!A117</f>
        <v>0</v>
      </c>
      <c r="AA64" s="272">
        <f>'Ｈ１３（2001）'!B117</f>
        <v>0</v>
      </c>
      <c r="AB64" s="273"/>
      <c r="AC64" s="274">
        <f>'Ｈ１３（2001）'!E117</f>
        <v>0</v>
      </c>
      <c r="AD64" s="264"/>
      <c r="AE64" s="195"/>
      <c r="AF64" s="196" t="s">
        <v>13</v>
      </c>
      <c r="AG64" s="167"/>
      <c r="AH64" s="207" t="s">
        <v>406</v>
      </c>
      <c r="AI64" s="271">
        <f>'Ｈ１３（2001）'!A140</f>
        <v>0</v>
      </c>
      <c r="AJ64" s="272">
        <f>'Ｈ１３（2001）'!B140</f>
        <v>0</v>
      </c>
      <c r="AK64" s="275">
        <f>'Ｈ１３（2001）'!C140</f>
        <v>0</v>
      </c>
      <c r="AL64" s="276">
        <f>'Ｈ１３（2001）'!E140</f>
        <v>0</v>
      </c>
    </row>
    <row r="65" spans="1:38" ht="14.45" customHeight="1" x14ac:dyDescent="0.15">
      <c r="A65" s="1230">
        <v>6063</v>
      </c>
      <c r="B65" s="574">
        <v>6063</v>
      </c>
      <c r="C65" s="574">
        <v>0</v>
      </c>
      <c r="D65" s="574">
        <v>0</v>
      </c>
      <c r="E65" s="574">
        <v>0</v>
      </c>
      <c r="F65" s="574">
        <v>0</v>
      </c>
      <c r="G65" s="1230"/>
      <c r="H65" s="574"/>
      <c r="I65" s="574"/>
      <c r="K65" s="194" t="s">
        <v>4</v>
      </c>
      <c r="L65" s="173" t="s">
        <v>14</v>
      </c>
      <c r="M65" s="170"/>
      <c r="N65" s="170"/>
      <c r="O65" s="211" t="s">
        <v>15</v>
      </c>
      <c r="P65" s="212">
        <f>'Ｈ１３（2001）'!A65</f>
        <v>6063</v>
      </c>
      <c r="Q65" s="213">
        <f>'Ｈ１３（2001）'!B65</f>
        <v>6063</v>
      </c>
      <c r="R65" s="277"/>
      <c r="S65" s="278">
        <f>'Ｈ１３（2001）'!D65</f>
        <v>0</v>
      </c>
      <c r="T65" s="263">
        <f>'Ｈ１３（2001）'!F65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5762</v>
      </c>
      <c r="B66" s="574">
        <v>5762</v>
      </c>
      <c r="C66" s="574">
        <v>0</v>
      </c>
      <c r="D66" s="574">
        <v>0</v>
      </c>
      <c r="E66" s="574">
        <v>0</v>
      </c>
      <c r="F66" s="574">
        <v>0</v>
      </c>
      <c r="G66" s="1230"/>
      <c r="H66" s="574"/>
      <c r="I66" s="574"/>
      <c r="K66" s="194"/>
      <c r="L66" s="195"/>
      <c r="M66" s="196" t="s">
        <v>16</v>
      </c>
      <c r="N66" s="197"/>
      <c r="O66" s="198" t="s">
        <v>17</v>
      </c>
      <c r="P66" s="199">
        <f>'Ｈ１３（2001）'!A66</f>
        <v>5762</v>
      </c>
      <c r="Q66" s="200">
        <f>'Ｈ１３（2001）'!B66</f>
        <v>5762</v>
      </c>
      <c r="R66" s="220"/>
      <c r="S66" s="262">
        <f>'Ｈ１３（2001）'!D66</f>
        <v>0</v>
      </c>
      <c r="T66" s="263">
        <f>'Ｈ１３（2001）'!F66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38381</v>
      </c>
      <c r="B67" s="574">
        <v>38381</v>
      </c>
      <c r="C67" s="574">
        <v>0</v>
      </c>
      <c r="D67" s="574">
        <v>0</v>
      </c>
      <c r="E67" s="574">
        <v>0</v>
      </c>
      <c r="F67" s="574">
        <v>20000</v>
      </c>
      <c r="G67" s="1230"/>
      <c r="H67" s="574"/>
      <c r="I67" s="574"/>
      <c r="K67" s="194"/>
      <c r="L67" s="216"/>
      <c r="M67" s="196" t="s">
        <v>13</v>
      </c>
      <c r="N67" s="217"/>
      <c r="O67" s="218"/>
      <c r="P67" s="208">
        <f>P65-P66</f>
        <v>301</v>
      </c>
      <c r="Q67" s="209">
        <f>Q65-Q66</f>
        <v>301</v>
      </c>
      <c r="R67" s="209"/>
      <c r="S67" s="269">
        <f>S65-S66</f>
        <v>0</v>
      </c>
      <c r="T67" s="270">
        <f>T65-T66</f>
        <v>0</v>
      </c>
      <c r="U67" s="264"/>
      <c r="V67" s="216"/>
      <c r="W67" s="196" t="s">
        <v>13</v>
      </c>
      <c r="X67" s="217"/>
      <c r="Y67" s="207" t="s">
        <v>407</v>
      </c>
      <c r="Z67" s="271">
        <f>'Ｈ１３（2001）'!A118</f>
        <v>0</v>
      </c>
      <c r="AA67" s="272">
        <f>'Ｈ１３（2001）'!B118</f>
        <v>0</v>
      </c>
      <c r="AB67" s="273"/>
      <c r="AC67" s="274">
        <f>'Ｈ１３（2001）'!E118</f>
        <v>0</v>
      </c>
      <c r="AD67" s="264"/>
      <c r="AE67" s="216"/>
      <c r="AF67" s="196" t="s">
        <v>13</v>
      </c>
      <c r="AG67" s="217"/>
      <c r="AH67" s="207" t="s">
        <v>408</v>
      </c>
      <c r="AI67" s="271">
        <f>'Ｈ１３（2001）'!A141</f>
        <v>0</v>
      </c>
      <c r="AJ67" s="272">
        <f>'Ｈ１３（2001）'!B141</f>
        <v>0</v>
      </c>
      <c r="AK67" s="275">
        <f>'Ｈ１３（2001）'!C141</f>
        <v>0</v>
      </c>
      <c r="AL67" s="276">
        <f>'Ｈ１３（2001）'!E141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'Ｈ１３（2001）'!A68</f>
        <v>0</v>
      </c>
      <c r="Q68" s="200">
        <f>'Ｈ１３（2001）'!B68</f>
        <v>0</v>
      </c>
      <c r="R68" s="220"/>
      <c r="S68" s="262">
        <f>'Ｈ１３（2001）'!D68</f>
        <v>0</v>
      </c>
      <c r="T68" s="263">
        <f>'Ｈ１３（2001）'!F68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'Ｈ１３（2001）'!A69</f>
        <v>0</v>
      </c>
      <c r="Q69" s="200">
        <f>'Ｈ１３（2001）'!B69</f>
        <v>0</v>
      </c>
      <c r="R69" s="220"/>
      <c r="S69" s="262">
        <f>'Ｈ１３（2001）'!D69</f>
        <v>0</v>
      </c>
      <c r="T69" s="263">
        <f>'Ｈ１３（2001）'!F69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'Ｈ１３（2001）'!A70</f>
        <v>0</v>
      </c>
      <c r="Q70" s="200">
        <f>'Ｈ１３（2001）'!B70</f>
        <v>0</v>
      </c>
      <c r="R70" s="220"/>
      <c r="S70" s="262">
        <f>'Ｈ１３（2001）'!D70</f>
        <v>0</v>
      </c>
      <c r="T70" s="263">
        <f>'Ｈ１３（2001）'!F70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22107</v>
      </c>
      <c r="B71" s="574">
        <v>22107</v>
      </c>
      <c r="C71" s="574">
        <v>0</v>
      </c>
      <c r="D71" s="574">
        <v>0</v>
      </c>
      <c r="E71" s="574">
        <v>0</v>
      </c>
      <c r="F71" s="574">
        <v>20000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16274</v>
      </c>
      <c r="B72" s="574">
        <v>16274</v>
      </c>
      <c r="C72" s="574">
        <v>0</v>
      </c>
      <c r="D72" s="574">
        <v>0</v>
      </c>
      <c r="E72" s="574">
        <v>0</v>
      </c>
      <c r="F72" s="574">
        <v>0</v>
      </c>
      <c r="G72" s="1230"/>
      <c r="H72" s="574"/>
      <c r="I72" s="574"/>
      <c r="K72" s="194"/>
      <c r="L72" s="176"/>
      <c r="M72" s="196" t="s">
        <v>95</v>
      </c>
      <c r="N72" s="197"/>
      <c r="O72" s="198" t="s">
        <v>98</v>
      </c>
      <c r="P72" s="199">
        <f>'Ｈ１３（2001）'!A71</f>
        <v>22107</v>
      </c>
      <c r="Q72" s="200">
        <f>'Ｈ１３（2001）'!B71</f>
        <v>22107</v>
      </c>
      <c r="R72" s="220"/>
      <c r="S72" s="262">
        <f>'Ｈ１３（2001）'!D71</f>
        <v>0</v>
      </c>
      <c r="T72" s="263">
        <f>'Ｈ１３（2001）'!F71</f>
        <v>20000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'Ｈ１３（2001）'!A72</f>
        <v>16274</v>
      </c>
      <c r="Q73" s="200">
        <f>'Ｈ１３（2001）'!B72</f>
        <v>16274</v>
      </c>
      <c r="R73" s="220"/>
      <c r="S73" s="262">
        <f>'Ｈ１３（2001）'!D72</f>
        <v>0</v>
      </c>
      <c r="T73" s="263">
        <f>'Ｈ１３（2001）'!F72</f>
        <v>0</v>
      </c>
      <c r="U73" s="264"/>
      <c r="V73" s="216"/>
      <c r="W73" s="196" t="s">
        <v>13</v>
      </c>
      <c r="X73" s="197"/>
      <c r="Y73" s="211" t="s">
        <v>15</v>
      </c>
      <c r="Z73" s="271">
        <f>'Ｈ１３（2001）'!A119</f>
        <v>0</v>
      </c>
      <c r="AA73" s="272">
        <f>'Ｈ１３（2001）'!B119</f>
        <v>0</v>
      </c>
      <c r="AB73" s="273"/>
      <c r="AC73" s="274">
        <f>'Ｈ１３（2001）'!E119</f>
        <v>0</v>
      </c>
      <c r="AD73" s="264"/>
      <c r="AE73" s="216"/>
      <c r="AF73" s="196" t="s">
        <v>13</v>
      </c>
      <c r="AG73" s="197"/>
      <c r="AH73" s="211" t="s">
        <v>409</v>
      </c>
      <c r="AI73" s="271">
        <f>'Ｈ１３（2001）'!A142</f>
        <v>0</v>
      </c>
      <c r="AJ73" s="272">
        <f>'Ｈ１３（2001）'!B142</f>
        <v>0</v>
      </c>
      <c r="AK73" s="275">
        <f>'Ｈ１３（2001）'!C142</f>
        <v>0</v>
      </c>
      <c r="AL73" s="276">
        <f>'Ｈ１３（2001）'!E142</f>
        <v>0</v>
      </c>
    </row>
    <row r="74" spans="1:38" ht="14.45" customHeight="1" x14ac:dyDescent="0.15">
      <c r="A74" s="1230">
        <v>134840</v>
      </c>
      <c r="B74" s="574">
        <v>134840</v>
      </c>
      <c r="C74" s="574">
        <v>0</v>
      </c>
      <c r="D74" s="574">
        <v>0</v>
      </c>
      <c r="E74" s="574">
        <v>0</v>
      </c>
      <c r="F74" s="574">
        <v>91100</v>
      </c>
      <c r="G74" s="1230"/>
      <c r="H74" s="574"/>
      <c r="I74" s="574"/>
      <c r="K74" s="194"/>
      <c r="L74" s="196" t="s">
        <v>19</v>
      </c>
      <c r="M74" s="197"/>
      <c r="N74" s="197"/>
      <c r="O74" s="198" t="s">
        <v>20</v>
      </c>
      <c r="P74" s="199">
        <f>'Ｈ１３（2001）'!A73</f>
        <v>0</v>
      </c>
      <c r="Q74" s="200">
        <f>'Ｈ１３（2001）'!B73</f>
        <v>0</v>
      </c>
      <c r="R74" s="220"/>
      <c r="S74" s="262">
        <f>'Ｈ１３（2001）'!D73</f>
        <v>0</v>
      </c>
      <c r="T74" s="263">
        <f>'Ｈ１３（2001）'!F73</f>
        <v>0</v>
      </c>
      <c r="U74" s="264"/>
      <c r="V74" s="196" t="s">
        <v>19</v>
      </c>
      <c r="W74" s="197"/>
      <c r="X74" s="197"/>
      <c r="Y74" s="211" t="s">
        <v>142</v>
      </c>
      <c r="Z74" s="294">
        <f>'Ｈ１３（2001）'!A120</f>
        <v>0</v>
      </c>
      <c r="AA74" s="272">
        <f>'Ｈ１３（2001）'!B120</f>
        <v>0</v>
      </c>
      <c r="AB74" s="295"/>
      <c r="AC74" s="274">
        <f>'Ｈ１３（2001）'!E120</f>
        <v>0</v>
      </c>
      <c r="AD74" s="264"/>
      <c r="AE74" s="196" t="s">
        <v>19</v>
      </c>
      <c r="AF74" s="197"/>
      <c r="AG74" s="197"/>
      <c r="AH74" s="211" t="s">
        <v>410</v>
      </c>
      <c r="AI74" s="294">
        <f>'Ｈ１３（2001）'!A143</f>
        <v>0</v>
      </c>
      <c r="AJ74" s="272">
        <f>'Ｈ１３（2001）'!B143</f>
        <v>0</v>
      </c>
      <c r="AK74" s="296">
        <f>'Ｈ１３（2001）'!C143</f>
        <v>0</v>
      </c>
      <c r="AL74" s="276">
        <f>'Ｈ１３（2001）'!E143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'Ｈ１３（2001）'!A75</f>
        <v>0</v>
      </c>
      <c r="Q75" s="200">
        <f>'Ｈ１３（2001）'!B75</f>
        <v>0</v>
      </c>
      <c r="R75" s="220"/>
      <c r="S75" s="262">
        <f>'Ｈ１３（2001）'!D75</f>
        <v>0</v>
      </c>
      <c r="T75" s="263">
        <f>'Ｈ１３（2001）'!F75</f>
        <v>0</v>
      </c>
      <c r="U75" s="264" t="s">
        <v>411</v>
      </c>
      <c r="V75" s="195"/>
      <c r="W75" s="196" t="s">
        <v>412</v>
      </c>
      <c r="X75" s="197"/>
      <c r="Y75" s="211" t="s">
        <v>413</v>
      </c>
      <c r="Z75" s="294">
        <f>'Ｈ１３（2001）'!A121</f>
        <v>637625</v>
      </c>
      <c r="AA75" s="272">
        <f>'Ｈ１３（2001）'!B121</f>
        <v>0</v>
      </c>
      <c r="AB75" s="295"/>
      <c r="AC75" s="274">
        <f>'Ｈ１３（2001）'!E121</f>
        <v>323100</v>
      </c>
      <c r="AD75" s="264" t="s">
        <v>414</v>
      </c>
      <c r="AE75" s="195"/>
      <c r="AF75" s="196" t="s">
        <v>412</v>
      </c>
      <c r="AG75" s="197"/>
      <c r="AH75" s="211" t="s">
        <v>415</v>
      </c>
      <c r="AI75" s="294">
        <f>'Ｈ１３（2001）'!A144</f>
        <v>0</v>
      </c>
      <c r="AJ75" s="272">
        <f>'Ｈ１３（2001）'!B144</f>
        <v>0</v>
      </c>
      <c r="AK75" s="296">
        <f>'Ｈ１３（2001）'!C144</f>
        <v>0</v>
      </c>
      <c r="AL75" s="276">
        <f>'Ｈ１３（2001）'!E144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'Ｈ１３（2001）'!A76</f>
        <v>0</v>
      </c>
      <c r="Q76" s="200">
        <f>'Ｈ１３（2001）'!B76</f>
        <v>0</v>
      </c>
      <c r="R76" s="220"/>
      <c r="S76" s="262">
        <f>'Ｈ１３（2001）'!D76</f>
        <v>0</v>
      </c>
      <c r="T76" s="263">
        <f>'Ｈ１３（2001）'!F76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'Ｈ１３（2001）'!A77</f>
        <v>0</v>
      </c>
      <c r="Q77" s="200">
        <f>'Ｈ１３（2001）'!B77</f>
        <v>0</v>
      </c>
      <c r="R77" s="220"/>
      <c r="S77" s="262">
        <f>'Ｈ１３（2001）'!D77</f>
        <v>0</v>
      </c>
      <c r="T77" s="263">
        <f>'Ｈ１３（2001）'!F77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'Ｈ１３（2001）'!A78</f>
        <v>0</v>
      </c>
      <c r="Q78" s="200">
        <f>'Ｈ１３（2001）'!B78</f>
        <v>0</v>
      </c>
      <c r="R78" s="220"/>
      <c r="S78" s="262">
        <f>'Ｈ１３（2001）'!D78</f>
        <v>0</v>
      </c>
      <c r="T78" s="263">
        <f>'Ｈ１３（2001）'!F78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'Ｈ１３（2001）'!A79</f>
        <v>0</v>
      </c>
      <c r="Q79" s="200">
        <f>'Ｈ１３（2001）'!B79</f>
        <v>0</v>
      </c>
      <c r="R79" s="220"/>
      <c r="S79" s="262">
        <f>'Ｈ１３（2001）'!D79</f>
        <v>0</v>
      </c>
      <c r="T79" s="263">
        <f>'Ｈ１３（2001）'!F79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125501</v>
      </c>
      <c r="B80" s="574">
        <v>125501</v>
      </c>
      <c r="C80" s="574">
        <v>0</v>
      </c>
      <c r="D80" s="574">
        <v>0</v>
      </c>
      <c r="E80" s="574">
        <v>0</v>
      </c>
      <c r="F80" s="574">
        <v>91100</v>
      </c>
      <c r="G80" s="1230"/>
      <c r="H80" s="574"/>
      <c r="I80" s="574"/>
      <c r="K80" s="194"/>
      <c r="L80" s="195" t="s">
        <v>38</v>
      </c>
      <c r="M80" s="196" t="s">
        <v>149</v>
      </c>
      <c r="N80" s="197"/>
      <c r="O80" s="198" t="s">
        <v>40</v>
      </c>
      <c r="P80" s="199">
        <f>'Ｈ１３（2001）'!A80</f>
        <v>125501</v>
      </c>
      <c r="Q80" s="200">
        <f>'Ｈ１３（2001）'!B80</f>
        <v>125501</v>
      </c>
      <c r="R80" s="220"/>
      <c r="S80" s="262">
        <f>'Ｈ１３（2001）'!D80</f>
        <v>0</v>
      </c>
      <c r="T80" s="263">
        <f>'Ｈ１３（2001）'!F80</f>
        <v>91100</v>
      </c>
      <c r="U80" s="264"/>
      <c r="V80" s="195" t="s">
        <v>38</v>
      </c>
      <c r="W80" s="196" t="s">
        <v>149</v>
      </c>
      <c r="X80" s="197"/>
      <c r="Y80" s="198" t="s">
        <v>420</v>
      </c>
      <c r="Z80" s="271">
        <f>'Ｈ１３（2001）'!A122</f>
        <v>347019</v>
      </c>
      <c r="AA80" s="272">
        <f>'Ｈ１３（2001）'!B122</f>
        <v>0</v>
      </c>
      <c r="AB80" s="273"/>
      <c r="AC80" s="274">
        <f>'Ｈ１３（2001）'!E122</f>
        <v>233600</v>
      </c>
      <c r="AD80" s="264" t="s">
        <v>421</v>
      </c>
      <c r="AE80" s="195" t="s">
        <v>38</v>
      </c>
      <c r="AF80" s="196" t="s">
        <v>149</v>
      </c>
      <c r="AG80" s="197"/>
      <c r="AH80" s="198" t="s">
        <v>422</v>
      </c>
      <c r="AI80" s="271">
        <f>'Ｈ１３（2001）'!A145</f>
        <v>0</v>
      </c>
      <c r="AJ80" s="272">
        <f>'Ｈ１３（2001）'!B145</f>
        <v>0</v>
      </c>
      <c r="AK80" s="275">
        <f>'Ｈ１３（2001）'!C145</f>
        <v>0</v>
      </c>
      <c r="AL80" s="276">
        <f>'Ｈ１３（2001）'!E145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'Ｈ１３（2001）'!A81</f>
        <v>0</v>
      </c>
      <c r="Q81" s="200">
        <f>'Ｈ１３（2001）'!B81</f>
        <v>0</v>
      </c>
      <c r="R81" s="220"/>
      <c r="S81" s="262">
        <f>'Ｈ１３（2001）'!D81</f>
        <v>0</v>
      </c>
      <c r="T81" s="263">
        <f>'Ｈ１３（2001）'!F81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9339</v>
      </c>
      <c r="B82" s="574">
        <v>9339</v>
      </c>
      <c r="C82" s="574">
        <v>0</v>
      </c>
      <c r="D82" s="574">
        <v>0</v>
      </c>
      <c r="E82" s="574">
        <v>0</v>
      </c>
      <c r="F82" s="574">
        <v>0</v>
      </c>
      <c r="G82" s="1230"/>
      <c r="H82" s="574"/>
      <c r="I82" s="574"/>
      <c r="K82" s="194" t="s">
        <v>131</v>
      </c>
      <c r="L82" s="216"/>
      <c r="M82" s="196" t="s">
        <v>13</v>
      </c>
      <c r="N82" s="197"/>
      <c r="O82" s="198" t="s">
        <v>44</v>
      </c>
      <c r="P82" s="199">
        <f>'Ｈ１３（2001）'!A82</f>
        <v>9339</v>
      </c>
      <c r="Q82" s="200">
        <f>'Ｈ１３（2001）'!B82</f>
        <v>9339</v>
      </c>
      <c r="R82" s="220"/>
      <c r="S82" s="262">
        <f>'Ｈ１３（2001）'!D82</f>
        <v>0</v>
      </c>
      <c r="T82" s="263">
        <f>'Ｈ１３（2001）'!F82</f>
        <v>0</v>
      </c>
      <c r="U82" s="264"/>
      <c r="V82" s="216"/>
      <c r="W82" s="196" t="s">
        <v>13</v>
      </c>
      <c r="X82" s="197"/>
      <c r="Y82" s="198"/>
      <c r="Z82" s="305">
        <f>Z75-Z80</f>
        <v>290606</v>
      </c>
      <c r="AA82" s="306">
        <f>AA75-AA80</f>
        <v>0</v>
      </c>
      <c r="AB82" s="273"/>
      <c r="AC82" s="274">
        <f>AC75-AC80</f>
        <v>89500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'Ｈ１３（2001）'!A83</f>
        <v>0</v>
      </c>
      <c r="Q83" s="200">
        <f>'Ｈ１３（2001）'!B83</f>
        <v>0</v>
      </c>
      <c r="R83" s="220"/>
      <c r="S83" s="262">
        <f>'Ｈ１３（2001）'!D83</f>
        <v>0</v>
      </c>
      <c r="T83" s="263">
        <f>'Ｈ１３（2001）'!F83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'Ｈ１３（2001）'!A84</f>
        <v>0</v>
      </c>
      <c r="Q84" s="200">
        <f>'Ｈ１３（2001）'!B84</f>
        <v>0</v>
      </c>
      <c r="R84" s="220"/>
      <c r="S84" s="262">
        <f>'Ｈ１３（2001）'!D84</f>
        <v>0</v>
      </c>
      <c r="T84" s="263">
        <f>'Ｈ１３（2001）'!F84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'Ｈ１３（2001）'!A85</f>
        <v>0</v>
      </c>
      <c r="Q85" s="200">
        <f>'Ｈ１３（2001）'!B85</f>
        <v>0</v>
      </c>
      <c r="R85" s="220"/>
      <c r="S85" s="262">
        <f>'Ｈ１３（2001）'!D85</f>
        <v>0</v>
      </c>
      <c r="T85" s="263">
        <f>'Ｈ１３（2001）'!F85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31558</v>
      </c>
      <c r="B86" s="574">
        <v>31558</v>
      </c>
      <c r="C86" s="574">
        <v>0</v>
      </c>
      <c r="D86" s="574">
        <v>0</v>
      </c>
      <c r="E86" s="574">
        <v>0</v>
      </c>
      <c r="F86" s="574">
        <v>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'Ｈ１３（2001）'!A123</f>
        <v>0</v>
      </c>
      <c r="AA86" s="272">
        <f>'Ｈ１３（2001）'!B123</f>
        <v>0</v>
      </c>
      <c r="AB86" s="273"/>
      <c r="AC86" s="274">
        <f>'Ｈ１３（2001）'!E123</f>
        <v>0</v>
      </c>
      <c r="AD86" s="264" t="s">
        <v>430</v>
      </c>
      <c r="AE86" s="195"/>
      <c r="AF86" s="196" t="s">
        <v>13</v>
      </c>
      <c r="AG86" s="197"/>
      <c r="AH86" s="198" t="s">
        <v>684</v>
      </c>
      <c r="AI86" s="271">
        <f>'Ｈ１３（2001）'!A146</f>
        <v>0</v>
      </c>
      <c r="AJ86" s="272">
        <f>'Ｈ１３（2001）'!B146</f>
        <v>0</v>
      </c>
      <c r="AK86" s="275">
        <f>'Ｈ１３（2001）'!C146</f>
        <v>0</v>
      </c>
      <c r="AL86" s="276">
        <f>'Ｈ１３（2001）'!E146</f>
        <v>0</v>
      </c>
    </row>
    <row r="87" spans="1:38" ht="14.45" customHeight="1" x14ac:dyDescent="0.15">
      <c r="A87" s="1230">
        <v>22361</v>
      </c>
      <c r="B87" s="574">
        <v>22361</v>
      </c>
      <c r="C87" s="574">
        <v>0</v>
      </c>
      <c r="D87" s="574">
        <v>0</v>
      </c>
      <c r="E87" s="574">
        <v>0</v>
      </c>
      <c r="F87" s="574">
        <v>0</v>
      </c>
      <c r="G87" s="1230"/>
      <c r="H87" s="574"/>
      <c r="I87" s="574"/>
      <c r="K87" s="194"/>
      <c r="L87" s="173"/>
      <c r="M87" s="196" t="s">
        <v>47</v>
      </c>
      <c r="N87" s="197"/>
      <c r="O87" s="198" t="s">
        <v>48</v>
      </c>
      <c r="P87" s="199">
        <f>'Ｈ１３（2001）'!A87</f>
        <v>22361</v>
      </c>
      <c r="Q87" s="200">
        <f>'Ｈ１３（2001）'!B87</f>
        <v>22361</v>
      </c>
      <c r="R87" s="220"/>
      <c r="S87" s="262">
        <f>'Ｈ１３（2001）'!D87</f>
        <v>0</v>
      </c>
      <c r="T87" s="263">
        <f>'Ｈ１３（2001）'!F87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'Ｈ１３（2001）'!A88</f>
        <v>0</v>
      </c>
      <c r="Q88" s="200">
        <f>'Ｈ１３（2001）'!B88</f>
        <v>0</v>
      </c>
      <c r="R88" s="220"/>
      <c r="S88" s="262">
        <f>'Ｈ１３（2001）'!D88</f>
        <v>0</v>
      </c>
      <c r="T88" s="263">
        <f>'Ｈ１３（2001）'!F88</f>
        <v>0</v>
      </c>
      <c r="U88" s="264"/>
      <c r="V88" s="195"/>
      <c r="W88" s="196" t="s">
        <v>433</v>
      </c>
      <c r="X88" s="197"/>
      <c r="Y88" s="198" t="s">
        <v>685</v>
      </c>
      <c r="Z88" s="271">
        <f>'Ｈ１３（2001）'!A125</f>
        <v>0</v>
      </c>
      <c r="AA88" s="272">
        <f>'Ｈ１３（2001）'!B125</f>
        <v>0</v>
      </c>
      <c r="AB88" s="273"/>
      <c r="AC88" s="274">
        <f>'Ｈ１３（2001）'!E125</f>
        <v>0</v>
      </c>
      <c r="AD88" s="264"/>
      <c r="AE88" s="195"/>
      <c r="AF88" s="196" t="s">
        <v>433</v>
      </c>
      <c r="AG88" s="197"/>
      <c r="AH88" s="198" t="s">
        <v>686</v>
      </c>
      <c r="AI88" s="271">
        <f>'Ｈ１３（2001）'!A148</f>
        <v>0</v>
      </c>
      <c r="AJ88" s="272">
        <f>'Ｈ１３（2001）'!B148</f>
        <v>0</v>
      </c>
      <c r="AK88" s="275">
        <f>'Ｈ１３（2001）'!C148</f>
        <v>0</v>
      </c>
      <c r="AL88" s="276">
        <f>'Ｈ１３（2001）'!E148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'Ｈ１３（2001）'!A89</f>
        <v>0</v>
      </c>
      <c r="Q89" s="200">
        <f>'Ｈ１３（2001）'!B89</f>
        <v>0</v>
      </c>
      <c r="R89" s="220"/>
      <c r="S89" s="262">
        <f>'Ｈ１３（2001）'!D89</f>
        <v>0</v>
      </c>
      <c r="T89" s="263">
        <f>'Ｈ１３（2001）'!F89</f>
        <v>0</v>
      </c>
      <c r="U89" s="264"/>
      <c r="V89" s="195"/>
      <c r="W89" s="196" t="s">
        <v>436</v>
      </c>
      <c r="X89" s="197"/>
      <c r="Y89" s="198" t="s">
        <v>687</v>
      </c>
      <c r="Z89" s="271">
        <f>'Ｈ１３（2001）'!A126</f>
        <v>0</v>
      </c>
      <c r="AA89" s="272">
        <f>'Ｈ１３（2001）'!B126</f>
        <v>0</v>
      </c>
      <c r="AB89" s="273"/>
      <c r="AC89" s="274">
        <f>'Ｈ１３（2001）'!E126</f>
        <v>0</v>
      </c>
      <c r="AD89" s="264"/>
      <c r="AE89" s="195"/>
      <c r="AF89" s="196" t="s">
        <v>436</v>
      </c>
      <c r="AG89" s="197"/>
      <c r="AH89" s="198" t="s">
        <v>688</v>
      </c>
      <c r="AI89" s="271">
        <f>'Ｈ１３（2001）'!A149</f>
        <v>0</v>
      </c>
      <c r="AJ89" s="272">
        <f>'Ｈ１３（2001）'!B149</f>
        <v>0</v>
      </c>
      <c r="AK89" s="275">
        <f>'Ｈ１３（2001）'!C149</f>
        <v>0</v>
      </c>
      <c r="AL89" s="276">
        <f>'Ｈ１３（2001）'!E149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'Ｈ１３（2001）'!A90</f>
        <v>0</v>
      </c>
      <c r="Q90" s="200">
        <f>'Ｈ１３（2001）'!B90</f>
        <v>0</v>
      </c>
      <c r="R90" s="220"/>
      <c r="S90" s="262">
        <f>'Ｈ１３（2001）'!D90</f>
        <v>0</v>
      </c>
      <c r="T90" s="263">
        <f>'Ｈ１３（2001）'!F90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'Ｈ１３（2001）'!A91</f>
        <v>0</v>
      </c>
      <c r="Q91" s="200">
        <f>'Ｈ１３（2001）'!B91</f>
        <v>0</v>
      </c>
      <c r="R91" s="220"/>
      <c r="S91" s="262">
        <f>'Ｈ１３（2001）'!D91</f>
        <v>0</v>
      </c>
      <c r="T91" s="263">
        <f>'Ｈ１３（2001）'!F91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'Ｈ１３（2001）'!A92</f>
        <v>0</v>
      </c>
      <c r="Q92" s="200">
        <f>'Ｈ１３（2001）'!B92</f>
        <v>0</v>
      </c>
      <c r="R92" s="220"/>
      <c r="S92" s="262">
        <f>'Ｈ１３（2001）'!D92</f>
        <v>0</v>
      </c>
      <c r="T92" s="263">
        <f>'Ｈ１３（2001）'!F92</f>
        <v>0</v>
      </c>
      <c r="U92" s="264"/>
      <c r="V92" s="195"/>
      <c r="W92" s="196" t="s">
        <v>57</v>
      </c>
      <c r="X92" s="197"/>
      <c r="Y92" s="198" t="s">
        <v>689</v>
      </c>
      <c r="Z92" s="271">
        <f>'Ｈ１３（2001）'!A127</f>
        <v>0</v>
      </c>
      <c r="AA92" s="272">
        <f>'Ｈ１３（2001）'!B127</f>
        <v>0</v>
      </c>
      <c r="AB92" s="273"/>
      <c r="AC92" s="274">
        <f>'Ｈ１３（2001）'!E127</f>
        <v>0</v>
      </c>
      <c r="AD92" s="264"/>
      <c r="AE92" s="195"/>
      <c r="AF92" s="196" t="s">
        <v>57</v>
      </c>
      <c r="AG92" s="197"/>
      <c r="AH92" s="198" t="s">
        <v>690</v>
      </c>
      <c r="AI92" s="271">
        <f>'Ｈ１３（2001）'!A150</f>
        <v>0</v>
      </c>
      <c r="AJ92" s="272">
        <f>'Ｈ１３（2001）'!B150</f>
        <v>0</v>
      </c>
      <c r="AK92" s="275">
        <f>'Ｈ１３（2001）'!C150</f>
        <v>0</v>
      </c>
      <c r="AL92" s="276">
        <f>'Ｈ１３（2001）'!E150</f>
        <v>0</v>
      </c>
    </row>
    <row r="93" spans="1:38" ht="14.45" customHeight="1" x14ac:dyDescent="0.15">
      <c r="A93" s="1230">
        <v>6677</v>
      </c>
      <c r="B93" s="574">
        <v>6677</v>
      </c>
      <c r="C93" s="574">
        <v>0</v>
      </c>
      <c r="D93" s="574">
        <v>0</v>
      </c>
      <c r="E93" s="574">
        <v>0</v>
      </c>
      <c r="F93" s="574">
        <v>0</v>
      </c>
      <c r="G93" s="1230"/>
      <c r="H93" s="574"/>
      <c r="I93" s="574"/>
      <c r="K93" s="194"/>
      <c r="L93" s="195"/>
      <c r="M93" s="173" t="s">
        <v>60</v>
      </c>
      <c r="N93" s="197"/>
      <c r="O93" s="198" t="s">
        <v>61</v>
      </c>
      <c r="P93" s="199">
        <f>'Ｈ１３（2001）'!A93</f>
        <v>6677</v>
      </c>
      <c r="Q93" s="200">
        <f>'Ｈ１３（2001）'!B93</f>
        <v>6677</v>
      </c>
      <c r="R93" s="220"/>
      <c r="S93" s="262">
        <f>'Ｈ１３（2001）'!D93</f>
        <v>0</v>
      </c>
      <c r="T93" s="263">
        <f>'Ｈ１３（2001）'!F93</f>
        <v>0</v>
      </c>
      <c r="U93" s="264" t="s">
        <v>441</v>
      </c>
      <c r="V93" s="195"/>
      <c r="W93" s="173" t="s">
        <v>60</v>
      </c>
      <c r="X93" s="197"/>
      <c r="Y93" s="198" t="s">
        <v>691</v>
      </c>
      <c r="Z93" s="271">
        <f>'Ｈ１３（2001）'!A128</f>
        <v>0</v>
      </c>
      <c r="AA93" s="272">
        <f>'Ｈ１３（2001）'!B128</f>
        <v>0</v>
      </c>
      <c r="AB93" s="273"/>
      <c r="AC93" s="274">
        <f>'Ｈ１３（2001）'!E128</f>
        <v>0</v>
      </c>
      <c r="AD93" s="264"/>
      <c r="AE93" s="195"/>
      <c r="AF93" s="173" t="s">
        <v>60</v>
      </c>
      <c r="AG93" s="197"/>
      <c r="AH93" s="198" t="s">
        <v>692</v>
      </c>
      <c r="AI93" s="271">
        <f>'Ｈ１３（2001）'!A151</f>
        <v>0</v>
      </c>
      <c r="AJ93" s="272">
        <f>'Ｈ１３（2001）'!B151</f>
        <v>0</v>
      </c>
      <c r="AK93" s="275">
        <f>'Ｈ１３（2001）'!C151</f>
        <v>0</v>
      </c>
      <c r="AL93" s="276">
        <f>'Ｈ１３（2001）'!E151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'Ｈ１３（2001）'!A94</f>
        <v>0</v>
      </c>
      <c r="Q94" s="200">
        <f>'Ｈ１３（2001）'!B94</f>
        <v>0</v>
      </c>
      <c r="R94" s="220"/>
      <c r="S94" s="262">
        <f>'Ｈ１３（2001）'!D94</f>
        <v>0</v>
      </c>
      <c r="T94" s="263">
        <f>'Ｈ１３（2001）'!F94</f>
        <v>0</v>
      </c>
      <c r="U94" s="264"/>
      <c r="V94" s="195" t="s">
        <v>59</v>
      </c>
      <c r="W94" s="195"/>
      <c r="X94" s="196" t="s">
        <v>62</v>
      </c>
      <c r="Y94" s="198" t="s">
        <v>693</v>
      </c>
      <c r="Z94" s="271">
        <f>'Ｈ１３（2001）'!A129</f>
        <v>0</v>
      </c>
      <c r="AA94" s="272">
        <f>'Ｈ１３（2001）'!B129</f>
        <v>0</v>
      </c>
      <c r="AB94" s="273"/>
      <c r="AC94" s="274">
        <f>'Ｈ１３（2001）'!E129</f>
        <v>0</v>
      </c>
      <c r="AD94" s="264"/>
      <c r="AE94" s="195" t="s">
        <v>59</v>
      </c>
      <c r="AF94" s="195"/>
      <c r="AG94" s="196" t="s">
        <v>62</v>
      </c>
      <c r="AH94" s="198" t="s">
        <v>694</v>
      </c>
      <c r="AI94" s="271">
        <f>'Ｈ１３（2001）'!A152</f>
        <v>0</v>
      </c>
      <c r="AJ94" s="272">
        <f>'Ｈ１３（2001）'!B152</f>
        <v>0</v>
      </c>
      <c r="AK94" s="275">
        <f>'Ｈ１３（2001）'!C152</f>
        <v>0</v>
      </c>
      <c r="AL94" s="276">
        <f>'Ｈ１３（2001）'!E152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'Ｈ１３（2001）'!A95</f>
        <v>0</v>
      </c>
      <c r="Q95" s="200">
        <f>'Ｈ１３（2001）'!B95</f>
        <v>0</v>
      </c>
      <c r="R95" s="220"/>
      <c r="S95" s="262">
        <f>'Ｈ１３（2001）'!D95</f>
        <v>0</v>
      </c>
      <c r="T95" s="263">
        <f>'Ｈ１３（2001）'!F95</f>
        <v>0</v>
      </c>
      <c r="U95" s="264"/>
      <c r="V95" s="195"/>
      <c r="W95" s="195"/>
      <c r="X95" s="196" t="s">
        <v>64</v>
      </c>
      <c r="Y95" s="198" t="s">
        <v>695</v>
      </c>
      <c r="Z95" s="271">
        <f>'Ｈ１３（2001）'!A130</f>
        <v>0</v>
      </c>
      <c r="AA95" s="272">
        <f>'Ｈ１３（2001）'!B130</f>
        <v>0</v>
      </c>
      <c r="AB95" s="273"/>
      <c r="AC95" s="274">
        <f>'Ｈ１３（2001）'!E130</f>
        <v>0</v>
      </c>
      <c r="AD95" s="264"/>
      <c r="AE95" s="195"/>
      <c r="AF95" s="195"/>
      <c r="AG95" s="196" t="s">
        <v>64</v>
      </c>
      <c r="AH95" s="198" t="s">
        <v>696</v>
      </c>
      <c r="AI95" s="271">
        <f>'Ｈ１３（2001）'!A153</f>
        <v>0</v>
      </c>
      <c r="AJ95" s="272">
        <f>'Ｈ１３（2001）'!B153</f>
        <v>0</v>
      </c>
      <c r="AK95" s="275">
        <f>'Ｈ１３（2001）'!C153</f>
        <v>0</v>
      </c>
      <c r="AL95" s="276">
        <f>'Ｈ１３（2001）'!E153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'Ｈ１３（2001）'!A96</f>
        <v>0</v>
      </c>
      <c r="Q96" s="200">
        <f>'Ｈ１３（2001）'!B96</f>
        <v>0</v>
      </c>
      <c r="R96" s="220"/>
      <c r="S96" s="262">
        <f>'Ｈ１３（2001）'!D96</f>
        <v>0</v>
      </c>
      <c r="T96" s="263">
        <f>'Ｈ１３（2001）'!F96</f>
        <v>0</v>
      </c>
      <c r="U96" s="264"/>
      <c r="V96" s="195"/>
      <c r="W96" s="195"/>
      <c r="X96" s="196" t="s">
        <v>66</v>
      </c>
      <c r="Y96" s="198" t="s">
        <v>697</v>
      </c>
      <c r="Z96" s="271">
        <f>'Ｈ１３（2001）'!A131</f>
        <v>0</v>
      </c>
      <c r="AA96" s="272">
        <f>'Ｈ１３（2001）'!B131</f>
        <v>0</v>
      </c>
      <c r="AB96" s="273"/>
      <c r="AC96" s="274">
        <f>'Ｈ１３（2001）'!E131</f>
        <v>0</v>
      </c>
      <c r="AD96" s="264"/>
      <c r="AE96" s="195"/>
      <c r="AF96" s="195"/>
      <c r="AG96" s="196" t="s">
        <v>66</v>
      </c>
      <c r="AH96" s="198" t="s">
        <v>698</v>
      </c>
      <c r="AI96" s="271">
        <f>'Ｈ１３（2001）'!A154</f>
        <v>0</v>
      </c>
      <c r="AJ96" s="272">
        <f>'Ｈ１３（2001）'!B154</f>
        <v>0</v>
      </c>
      <c r="AK96" s="275">
        <f>'Ｈ１３（2001）'!C154</f>
        <v>0</v>
      </c>
      <c r="AL96" s="276">
        <f>'Ｈ１３（2001）'!E154</f>
        <v>0</v>
      </c>
    </row>
    <row r="97" spans="1:38" ht="14.45" customHeight="1" x14ac:dyDescent="0.15">
      <c r="A97" s="1230">
        <v>6677</v>
      </c>
      <c r="B97" s="574">
        <v>6677</v>
      </c>
      <c r="C97" s="574">
        <v>0</v>
      </c>
      <c r="D97" s="574">
        <v>0</v>
      </c>
      <c r="E97" s="574">
        <v>0</v>
      </c>
      <c r="F97" s="574">
        <v>0</v>
      </c>
      <c r="G97" s="1230"/>
      <c r="H97" s="574"/>
      <c r="I97" s="574"/>
      <c r="K97" s="194"/>
      <c r="L97" s="195"/>
      <c r="M97" s="195"/>
      <c r="N97" s="196" t="s">
        <v>150</v>
      </c>
      <c r="O97" s="198" t="s">
        <v>69</v>
      </c>
      <c r="P97" s="199">
        <f>'Ｈ１３（2001）'!A97</f>
        <v>6677</v>
      </c>
      <c r="Q97" s="200">
        <f>'Ｈ１３（2001）'!B97</f>
        <v>6677</v>
      </c>
      <c r="R97" s="220"/>
      <c r="S97" s="262">
        <f>'Ｈ１３（2001）'!D97</f>
        <v>0</v>
      </c>
      <c r="T97" s="263">
        <f>'Ｈ１３（2001）'!F97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2520</v>
      </c>
      <c r="B98" s="574">
        <v>2520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'Ｈ１３（2001）'!A132</f>
        <v>0</v>
      </c>
      <c r="AA98" s="272">
        <f>'Ｈ１３（2001）'!B132</f>
        <v>0</v>
      </c>
      <c r="AB98" s="273"/>
      <c r="AC98" s="274">
        <f>'Ｈ１３（2001）'!E132</f>
        <v>0</v>
      </c>
      <c r="AD98" s="264"/>
      <c r="AE98" s="195" t="s">
        <v>41</v>
      </c>
      <c r="AF98" s="216"/>
      <c r="AG98" s="196" t="s">
        <v>13</v>
      </c>
      <c r="AH98" s="198" t="s">
        <v>700</v>
      </c>
      <c r="AI98" s="271">
        <f>'Ｈ１３（2001）'!A155</f>
        <v>0</v>
      </c>
      <c r="AJ98" s="272">
        <f>'Ｈ１３（2001）'!B155</f>
        <v>0</v>
      </c>
      <c r="AK98" s="275">
        <f>'Ｈ１３（2001）'!C155</f>
        <v>0</v>
      </c>
      <c r="AL98" s="276">
        <f>'Ｈ１３（2001）'!E155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'Ｈ１３（2001）'!A98</f>
        <v>2520</v>
      </c>
      <c r="Q99" s="200">
        <f>'Ｈ１３（2001）'!B98</f>
        <v>2520</v>
      </c>
      <c r="R99" s="220"/>
      <c r="S99" s="262">
        <f>'Ｈ１３（2001）'!D98</f>
        <v>0</v>
      </c>
      <c r="T99" s="263">
        <f>'Ｈ１３（2001）'!F98</f>
        <v>0</v>
      </c>
      <c r="U99" s="310" t="s">
        <v>701</v>
      </c>
      <c r="V99" s="195"/>
      <c r="W99" s="196" t="s">
        <v>70</v>
      </c>
      <c r="X99" s="197"/>
      <c r="Y99" s="198" t="s">
        <v>702</v>
      </c>
      <c r="Z99" s="271">
        <f>'Ｈ１３（2001）'!A133</f>
        <v>0</v>
      </c>
      <c r="AA99" s="272">
        <f>'Ｈ１３（2001）'!B133</f>
        <v>0</v>
      </c>
      <c r="AB99" s="273"/>
      <c r="AC99" s="274">
        <f>'Ｈ１３（2001）'!E133</f>
        <v>0</v>
      </c>
      <c r="AD99" s="310" t="s">
        <v>701</v>
      </c>
      <c r="AE99" s="195"/>
      <c r="AF99" s="196" t="s">
        <v>70</v>
      </c>
      <c r="AG99" s="197"/>
      <c r="AH99" s="198" t="s">
        <v>703</v>
      </c>
      <c r="AI99" s="271">
        <f>'Ｈ１３（2001）'!A156</f>
        <v>0</v>
      </c>
      <c r="AJ99" s="272">
        <f>'Ｈ１３（2001）'!B156</f>
        <v>0</v>
      </c>
      <c r="AK99" s="275">
        <f>'Ｈ１３（2001）'!C156</f>
        <v>0</v>
      </c>
      <c r="AL99" s="276">
        <f>'Ｈ１３（2001）'!E156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'Ｈ１３（2001）'!A99</f>
        <v>0</v>
      </c>
      <c r="Q100" s="200">
        <f>'Ｈ１３（2001）'!B99</f>
        <v>0</v>
      </c>
      <c r="R100" s="220"/>
      <c r="S100" s="262">
        <f>'Ｈ１３（2001）'!D99</f>
        <v>0</v>
      </c>
      <c r="T100" s="263">
        <f>'Ｈ１３（2001）'!F99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'Ｈ１３（2001）'!A100</f>
        <v>0</v>
      </c>
      <c r="Q101" s="200">
        <f>'Ｈ１３（2001）'!B100</f>
        <v>0</v>
      </c>
      <c r="R101" s="220"/>
      <c r="S101" s="262">
        <f>'Ｈ１３（2001）'!D100</f>
        <v>0</v>
      </c>
      <c r="T101" s="263">
        <f>'Ｈ１３（2001）'!F100</f>
        <v>0</v>
      </c>
      <c r="U101" s="264"/>
      <c r="V101" s="216"/>
      <c r="W101" s="196" t="s">
        <v>13</v>
      </c>
      <c r="X101" s="197"/>
      <c r="Y101" s="198" t="s">
        <v>704</v>
      </c>
      <c r="Z101" s="271">
        <f>'Ｈ１３（2001）'!A134</f>
        <v>0</v>
      </c>
      <c r="AA101" s="272">
        <f>'Ｈ１３（2001）'!B134</f>
        <v>0</v>
      </c>
      <c r="AB101" s="273"/>
      <c r="AC101" s="274">
        <f>'Ｈ１３（2001）'!E134</f>
        <v>0</v>
      </c>
      <c r="AD101" s="264"/>
      <c r="AE101" s="216"/>
      <c r="AF101" s="196" t="s">
        <v>13</v>
      </c>
      <c r="AG101" s="197"/>
      <c r="AH101" s="198" t="s">
        <v>705</v>
      </c>
      <c r="AI101" s="271">
        <f>'Ｈ１３（2001）'!A157</f>
        <v>0</v>
      </c>
      <c r="AJ101" s="272">
        <f>'Ｈ１３（2001）'!B157</f>
        <v>0</v>
      </c>
      <c r="AK101" s="275">
        <f>'Ｈ１３（2001）'!C157</f>
        <v>0</v>
      </c>
      <c r="AL101" s="276">
        <f>'Ｈ１３（2001）'!E157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'Ｈ１３（2001）'!A101</f>
        <v>0</v>
      </c>
      <c r="Q102" s="200">
        <f>'Ｈ１３（2001）'!B101</f>
        <v>0</v>
      </c>
      <c r="R102" s="220"/>
      <c r="S102" s="262">
        <f>'Ｈ１３（2001）'!D101</f>
        <v>0</v>
      </c>
      <c r="T102" s="263">
        <f>'Ｈ１３（2001）'!F101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20360</v>
      </c>
      <c r="B103" s="574">
        <v>20360</v>
      </c>
      <c r="C103" s="574">
        <v>0</v>
      </c>
      <c r="D103" s="574">
        <v>0</v>
      </c>
      <c r="E103" s="574">
        <v>0</v>
      </c>
      <c r="F103" s="574">
        <v>0</v>
      </c>
      <c r="G103" s="1230"/>
      <c r="H103" s="574"/>
      <c r="I103" s="574"/>
      <c r="K103" s="194"/>
      <c r="L103" s="195"/>
      <c r="M103" s="196" t="s">
        <v>11</v>
      </c>
      <c r="N103" s="197"/>
      <c r="O103" s="198" t="s">
        <v>80</v>
      </c>
      <c r="P103" s="199">
        <f>'Ｈ１３（2001）'!A102</f>
        <v>0</v>
      </c>
      <c r="Q103" s="200">
        <f>'Ｈ１３（2001）'!B102</f>
        <v>0</v>
      </c>
      <c r="R103" s="220"/>
      <c r="S103" s="262">
        <f>'Ｈ１３（2001）'!D102</f>
        <v>0</v>
      </c>
      <c r="T103" s="263">
        <f>'Ｈ１３（2001）'!F102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6546</v>
      </c>
      <c r="B104" s="574">
        <v>6546</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'Ｈ１３（2001）'!A135</f>
        <v>0</v>
      </c>
      <c r="AA104" s="272">
        <f>'Ｈ１３（2001）'!B135</f>
        <v>0</v>
      </c>
      <c r="AB104" s="273"/>
      <c r="AC104" s="274">
        <f>'Ｈ１３（2001）'!E135</f>
        <v>0</v>
      </c>
      <c r="AD104" s="264"/>
      <c r="AE104" s="216"/>
      <c r="AF104" s="196" t="s">
        <v>13</v>
      </c>
      <c r="AG104" s="197"/>
      <c r="AH104" s="198" t="s">
        <v>707</v>
      </c>
      <c r="AI104" s="271">
        <f>'Ｈ１３（2001）'!A158</f>
        <v>0</v>
      </c>
      <c r="AJ104" s="272">
        <f>'Ｈ１３（2001）'!B158</f>
        <v>0</v>
      </c>
      <c r="AK104" s="275">
        <f>'Ｈ１３（2001）'!C158</f>
        <v>0</v>
      </c>
      <c r="AL104" s="276">
        <f>'Ｈ１３（2001）'!E158</f>
        <v>0</v>
      </c>
    </row>
    <row r="105" spans="1:38" ht="14.45" customHeight="1" x14ac:dyDescent="0.15">
      <c r="A105" s="1230">
        <v>6320</v>
      </c>
      <c r="B105" s="574">
        <v>6320</v>
      </c>
      <c r="C105" s="574">
        <v>0</v>
      </c>
      <c r="D105" s="574">
        <v>0</v>
      </c>
      <c r="E105" s="574">
        <v>0</v>
      </c>
      <c r="F105" s="574">
        <v>0</v>
      </c>
      <c r="G105" s="1230"/>
      <c r="H105" s="574"/>
      <c r="I105" s="574"/>
      <c r="K105" s="194"/>
      <c r="L105" s="169"/>
      <c r="M105" s="196" t="s">
        <v>88</v>
      </c>
      <c r="N105" s="197"/>
      <c r="O105" s="198" t="s">
        <v>109</v>
      </c>
      <c r="P105" s="199">
        <f>'Ｈ１３（2001）'!A104</f>
        <v>6546</v>
      </c>
      <c r="Q105" s="200">
        <f>'Ｈ１３（2001）'!B104</f>
        <v>6546</v>
      </c>
      <c r="R105" s="220"/>
      <c r="S105" s="262">
        <f>'Ｈ１３（2001）'!D104</f>
        <v>0</v>
      </c>
      <c r="T105" s="263">
        <f>'Ｈ１３（2001）'!F104</f>
        <v>0</v>
      </c>
      <c r="U105" s="264"/>
      <c r="V105" s="169"/>
      <c r="W105" s="196" t="s">
        <v>459</v>
      </c>
      <c r="X105" s="197"/>
      <c r="Y105" s="198" t="s">
        <v>460</v>
      </c>
      <c r="Z105" s="271">
        <f>'Ｈ１３（2001）'!A136</f>
        <v>57092</v>
      </c>
      <c r="AA105" s="272">
        <f>'Ｈ１３（2001）'!B136</f>
        <v>0</v>
      </c>
      <c r="AB105" s="273"/>
      <c r="AC105" s="274">
        <f>'Ｈ１３（2001）'!E136</f>
        <v>0</v>
      </c>
      <c r="AD105" s="264"/>
      <c r="AE105" s="169"/>
      <c r="AF105" s="196" t="s">
        <v>459</v>
      </c>
      <c r="AG105" s="197"/>
      <c r="AH105" s="198" t="s">
        <v>461</v>
      </c>
      <c r="AI105" s="271">
        <f>'Ｈ１３（2001）'!A159</f>
        <v>0</v>
      </c>
      <c r="AJ105" s="272">
        <f>'Ｈ１３（2001）'!B159</f>
        <v>0</v>
      </c>
      <c r="AK105" s="275">
        <f>'Ｈ１３（2001）'!C159</f>
        <v>0</v>
      </c>
      <c r="AL105" s="276">
        <f>'Ｈ１３（2001）'!E159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'Ｈ１３（2001）'!A105</f>
        <v>6320</v>
      </c>
      <c r="Q106" s="200">
        <f>'Ｈ１３（2001）'!B105</f>
        <v>6320</v>
      </c>
      <c r="R106" s="220"/>
      <c r="S106" s="262">
        <f>'Ｈ１３（2001）'!D105</f>
        <v>0</v>
      </c>
      <c r="T106" s="263">
        <f>'Ｈ１３（2001）'!F105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1564</v>
      </c>
      <c r="B107" s="574">
        <v>1564</v>
      </c>
      <c r="C107" s="574">
        <v>0</v>
      </c>
      <c r="D107" s="574">
        <v>0</v>
      </c>
      <c r="E107" s="574">
        <v>0</v>
      </c>
      <c r="F107" s="574">
        <v>0</v>
      </c>
      <c r="G107" s="1230"/>
      <c r="H107" s="574"/>
      <c r="I107" s="574"/>
      <c r="K107" s="194"/>
      <c r="L107" s="176"/>
      <c r="M107" s="196" t="s">
        <v>104</v>
      </c>
      <c r="N107" s="197"/>
      <c r="O107" s="198" t="s">
        <v>111</v>
      </c>
      <c r="P107" s="199">
        <f>'Ｈ１３（2001）'!A106</f>
        <v>0</v>
      </c>
      <c r="Q107" s="200">
        <f>'Ｈ１３（2001）'!B106</f>
        <v>0</v>
      </c>
      <c r="R107" s="220"/>
      <c r="S107" s="262">
        <f>'Ｈ１３（2001）'!D106</f>
        <v>0</v>
      </c>
      <c r="T107" s="263">
        <f>'Ｈ１３（2001）'!F106</f>
        <v>0</v>
      </c>
      <c r="U107" s="264"/>
      <c r="V107" s="176"/>
      <c r="W107" s="196" t="s">
        <v>104</v>
      </c>
      <c r="X107" s="197"/>
      <c r="Y107" s="198" t="s">
        <v>708</v>
      </c>
      <c r="Z107" s="271">
        <f>'Ｈ１３（2001）'!A137</f>
        <v>0</v>
      </c>
      <c r="AA107" s="272">
        <f>'Ｈ１３（2001）'!B137</f>
        <v>0</v>
      </c>
      <c r="AB107" s="273"/>
      <c r="AC107" s="274">
        <f>'Ｈ１３（2001）'!E137</f>
        <v>0</v>
      </c>
      <c r="AD107" s="264"/>
      <c r="AE107" s="176"/>
      <c r="AF107" s="196" t="s">
        <v>104</v>
      </c>
      <c r="AG107" s="197"/>
      <c r="AH107" s="198" t="s">
        <v>709</v>
      </c>
      <c r="AI107" s="271">
        <f>'Ｈ１３（2001）'!A160</f>
        <v>0</v>
      </c>
      <c r="AJ107" s="272">
        <f>'Ｈ１３（2001）'!B160</f>
        <v>0</v>
      </c>
      <c r="AK107" s="275">
        <f>'Ｈ１３（2001）'!C160</f>
        <v>0</v>
      </c>
      <c r="AL107" s="276">
        <f>'Ｈ１３（2001）'!E160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'Ｈ１３（2001）'!A107</f>
        <v>1564</v>
      </c>
      <c r="Q108" s="200">
        <f>'Ｈ１３（2001）'!B107</f>
        <v>1564</v>
      </c>
      <c r="R108" s="220"/>
      <c r="S108" s="262">
        <f>'Ｈ１３（2001）'!D107</f>
        <v>0</v>
      </c>
      <c r="T108" s="263">
        <f>'Ｈ１３（2001）'!F107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'Ｈ１３（2001）'!A108</f>
        <v>0</v>
      </c>
      <c r="Q109" s="200">
        <f>'Ｈ１３（2001）'!B108</f>
        <v>0</v>
      </c>
      <c r="R109" s="220"/>
      <c r="S109" s="262">
        <f>'Ｈ１３（2001）'!D108</f>
        <v>0</v>
      </c>
      <c r="T109" s="263">
        <f>'Ｈ１３（2001）'!F108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'Ｈ１３（2001）'!A109</f>
        <v>0</v>
      </c>
      <c r="Q110" s="200">
        <f>'Ｈ１３（2001）'!B109</f>
        <v>0</v>
      </c>
      <c r="R110" s="220"/>
      <c r="S110" s="262">
        <f>'Ｈ１３（2001）'!D109</f>
        <v>0</v>
      </c>
      <c r="T110" s="263">
        <f>'Ｈ１３（2001）'!F109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'Ｈ１３（2001）'!A110</f>
        <v>0</v>
      </c>
      <c r="Q111" s="200">
        <f>'Ｈ１３（2001）'!B110</f>
        <v>0</v>
      </c>
      <c r="R111" s="220"/>
      <c r="S111" s="262">
        <f>'Ｈ１３（2001）'!D110</f>
        <v>0</v>
      </c>
      <c r="T111" s="263">
        <f>'Ｈ１３（2001）'!F110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5930</v>
      </c>
      <c r="B112" s="574">
        <v>5930</v>
      </c>
      <c r="C112" s="574">
        <v>0</v>
      </c>
      <c r="D112" s="574">
        <v>0</v>
      </c>
      <c r="E112" s="574">
        <v>0</v>
      </c>
      <c r="F112" s="574">
        <v>0</v>
      </c>
      <c r="G112" s="1230"/>
      <c r="H112" s="574"/>
      <c r="I112" s="574"/>
      <c r="K112" s="194"/>
      <c r="L112" s="176" t="s">
        <v>41</v>
      </c>
      <c r="M112" s="196" t="s">
        <v>108</v>
      </c>
      <c r="N112" s="197"/>
      <c r="O112" s="198" t="s">
        <v>116</v>
      </c>
      <c r="P112" s="199">
        <f>'Ｈ１３（2001）'!A111</f>
        <v>0</v>
      </c>
      <c r="Q112" s="200">
        <f>'Ｈ１３（2001）'!B111</f>
        <v>0</v>
      </c>
      <c r="R112" s="220"/>
      <c r="S112" s="262">
        <f>'Ｈ１３（2001）'!D111</f>
        <v>0</v>
      </c>
      <c r="T112" s="263">
        <f>'Ｈ１３（2001）'!F111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'Ｈ１３（2001）'!A112</f>
        <v>5930</v>
      </c>
      <c r="Q113" s="200">
        <f>'Ｈ１３（2001）'!B112</f>
        <v>5930</v>
      </c>
      <c r="R113" s="220"/>
      <c r="S113" s="262">
        <f>'Ｈ１３（2001）'!D112</f>
        <v>0</v>
      </c>
      <c r="T113" s="263">
        <f>'Ｈ１３（2001）'!F112</f>
        <v>0</v>
      </c>
      <c r="U113" s="264"/>
      <c r="V113" s="216"/>
      <c r="W113" s="196" t="s">
        <v>13</v>
      </c>
      <c r="X113" s="197"/>
      <c r="Y113" s="198"/>
      <c r="Z113" s="305">
        <f>Z105-Z107</f>
        <v>57092</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'Ｈ１３（2001）'!A113</f>
        <v>0</v>
      </c>
      <c r="Q114" s="200">
        <f>'Ｈ１３（2001）'!B113</f>
        <v>0</v>
      </c>
      <c r="R114" s="220"/>
      <c r="S114" s="262">
        <f>'Ｈ１３（2001）'!D113</f>
        <v>0</v>
      </c>
      <c r="T114" s="263">
        <f>'Ｈ１３（2001）'!F113</f>
        <v>0</v>
      </c>
      <c r="U114" s="264"/>
      <c r="V114" s="196" t="s">
        <v>13</v>
      </c>
      <c r="W114" s="197"/>
      <c r="X114" s="197"/>
      <c r="Y114" s="198" t="s">
        <v>710</v>
      </c>
      <c r="Z114" s="271">
        <f>'Ｈ１３（2001）'!A138</f>
        <v>0</v>
      </c>
      <c r="AA114" s="272">
        <f>'Ｈ１３（2001）'!B138</f>
        <v>0</v>
      </c>
      <c r="AB114" s="273"/>
      <c r="AC114" s="274">
        <f>'Ｈ１３（2001）'!E138</f>
        <v>0</v>
      </c>
      <c r="AD114" s="264"/>
      <c r="AE114" s="196" t="s">
        <v>13</v>
      </c>
      <c r="AF114" s="197"/>
      <c r="AG114" s="197"/>
      <c r="AH114" s="198" t="s">
        <v>711</v>
      </c>
      <c r="AI114" s="271">
        <f>'Ｈ１３（2001）'!A161</f>
        <v>0</v>
      </c>
      <c r="AJ114" s="272">
        <f>'Ｈ１３（2001）'!B161</f>
        <v>0</v>
      </c>
      <c r="AK114" s="275">
        <f>'Ｈ１３（2001）'!C161</f>
        <v>0</v>
      </c>
      <c r="AL114" s="276">
        <f>'Ｈ１３（2001）'!E161</f>
        <v>0</v>
      </c>
    </row>
    <row r="115" spans="1:41" ht="14.45" customHeight="1" thickBot="1" x14ac:dyDescent="0.2">
      <c r="K115" s="311"/>
      <c r="L115" s="312" t="s">
        <v>82</v>
      </c>
      <c r="M115" s="313"/>
      <c r="N115" s="313"/>
      <c r="O115" s="314"/>
      <c r="P115" s="315">
        <f>SUM(P62:P114)-P63-P64-P66-P67-P69-P70-P71-P84-P85-P86-P94-P95-P96-P97-P98-P103-P104</f>
        <v>243512</v>
      </c>
      <c r="Q115" s="316">
        <f>SUM(Q62:Q114)-Q63-Q64-Q66-Q67-Q69-Q70-Q71-Q84-Q85-Q86-Q94-Q95-Q96-Q97-Q98-Q103-Q104</f>
        <v>243512</v>
      </c>
      <c r="R115" s="316"/>
      <c r="S115" s="317">
        <f>SUM(S62:S114)-S63-S64-S66-S67-S69-S70-S71-S84-S85-S86-S94-S95-S96-S97-S98-S103-S104</f>
        <v>0</v>
      </c>
      <c r="T115" s="318">
        <f>SUM(T62:T114)-T63-T64-T66-T67-T69-T70-T71-T84-T85-T86-T94-T95-T96-T97-T98-T103-T104</f>
        <v>111100</v>
      </c>
      <c r="U115" s="319"/>
      <c r="V115" s="312" t="s">
        <v>82</v>
      </c>
      <c r="W115" s="313"/>
      <c r="X115" s="313"/>
      <c r="Y115" s="314"/>
      <c r="Z115" s="320">
        <f>Z64+Z67+Z73+Z74+Z75+Z86+Z88+Z89+Z92+Z93+Z99+Z101+Z104+Z105+Z114</f>
        <v>694717</v>
      </c>
      <c r="AA115" s="321">
        <f>AA64+AA67+AA73+AA74+AA75+AA86+AA88+AA89+AA92+AA93+AA99+AA101+AA104+AA105+AA114</f>
        <v>0</v>
      </c>
      <c r="AB115" s="322"/>
      <c r="AC115" s="323">
        <f>AC64+AC67+AC73+AC74+AC75+AC86+AC88+AC89+AC92+AC93+AC99+AC101+AC104+AC105+AC114</f>
        <v>323100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694717</v>
      </c>
      <c r="B116" s="1229">
        <v>0</v>
      </c>
      <c r="C116" s="1229">
        <v>0</v>
      </c>
      <c r="D116" s="1229">
        <v>0</v>
      </c>
      <c r="E116" s="1233">
        <v>323100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735</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637625</v>
      </c>
      <c r="B121" s="1235">
        <v>0</v>
      </c>
      <c r="C121" s="1235">
        <v>0</v>
      </c>
      <c r="D121" s="1235">
        <v>0</v>
      </c>
      <c r="E121" s="1236">
        <v>323100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347019</v>
      </c>
      <c r="B122" s="1235">
        <v>0</v>
      </c>
      <c r="C122" s="1235">
        <v>0</v>
      </c>
      <c r="D122" s="1235">
        <v>0</v>
      </c>
      <c r="E122" s="1236">
        <v>233600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12310</v>
      </c>
      <c r="Q123" s="254">
        <f t="shared" si="0"/>
        <v>12310</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12310</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12310</v>
      </c>
      <c r="Q125" s="220">
        <f t="shared" si="0"/>
        <v>12310</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12310</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6063</v>
      </c>
      <c r="Q126" s="220">
        <f t="shared" si="0"/>
        <v>6063</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6063</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5762</v>
      </c>
      <c r="Q127" s="220">
        <f t="shared" si="0"/>
        <v>5762</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5762</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301</v>
      </c>
      <c r="Q128" s="220">
        <f t="shared" si="0"/>
        <v>301</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301</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23818</v>
      </c>
      <c r="Q129" s="220">
        <f t="shared" si="0"/>
        <v>23818</v>
      </c>
      <c r="R129" s="220">
        <f t="shared" si="0"/>
        <v>3286</v>
      </c>
      <c r="S129" s="221">
        <f t="shared" si="0"/>
        <v>3100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23818</v>
      </c>
      <c r="AJ129" s="220">
        <f>SUM(AJ130:AJ132)</f>
        <v>3286</v>
      </c>
      <c r="AK129" s="366">
        <f>SUM(AK130:AK132)</f>
        <v>3100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23818</v>
      </c>
      <c r="Q132" s="220">
        <f t="shared" si="0"/>
        <v>23818</v>
      </c>
      <c r="R132" s="220">
        <f t="shared" si="0"/>
        <v>3286</v>
      </c>
      <c r="S132" s="221">
        <f t="shared" si="0"/>
        <v>3100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23818</v>
      </c>
      <c r="AJ132" s="220">
        <f t="shared" si="4"/>
        <v>3286</v>
      </c>
      <c r="AK132" s="366">
        <f t="shared" si="5"/>
        <v>3100</v>
      </c>
    </row>
    <row r="133" spans="1:37" ht="14.45" customHeight="1" x14ac:dyDescent="0.15">
      <c r="A133" s="1230">
        <v>0</v>
      </c>
      <c r="B133" s="574">
        <v>0</v>
      </c>
      <c r="C133" s="574">
        <v>0</v>
      </c>
      <c r="D133" s="574">
        <v>0</v>
      </c>
      <c r="E133" s="1237">
        <v>0</v>
      </c>
      <c r="K133" s="194"/>
      <c r="L133" s="176"/>
      <c r="M133" s="196" t="s">
        <v>95</v>
      </c>
      <c r="N133" s="197"/>
      <c r="O133" s="198"/>
      <c r="P133" s="219">
        <f t="shared" si="0"/>
        <v>28454</v>
      </c>
      <c r="Q133" s="220">
        <f t="shared" si="0"/>
        <v>28454</v>
      </c>
      <c r="R133" s="220">
        <f t="shared" si="0"/>
        <v>0</v>
      </c>
      <c r="S133" s="221">
        <f t="shared" si="0"/>
        <v>6143</v>
      </c>
      <c r="T133" s="270">
        <f t="shared" si="0"/>
        <v>20000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28454</v>
      </c>
      <c r="AJ133" s="220">
        <f t="shared" si="4"/>
        <v>0</v>
      </c>
      <c r="AK133" s="366">
        <f t="shared" si="5"/>
        <v>6143</v>
      </c>
    </row>
    <row r="134" spans="1:37" ht="14.45" customHeight="1" x14ac:dyDescent="0.15">
      <c r="A134" s="1230">
        <v>0</v>
      </c>
      <c r="B134" s="574">
        <v>0</v>
      </c>
      <c r="C134" s="574">
        <v>0</v>
      </c>
      <c r="D134" s="574">
        <v>0</v>
      </c>
      <c r="E134" s="1237">
        <v>0</v>
      </c>
      <c r="K134" s="194"/>
      <c r="L134" s="216"/>
      <c r="M134" s="196" t="s">
        <v>13</v>
      </c>
      <c r="N134" s="197"/>
      <c r="O134" s="198"/>
      <c r="P134" s="219">
        <f t="shared" si="0"/>
        <v>16274</v>
      </c>
      <c r="Q134" s="220">
        <f t="shared" si="0"/>
        <v>16274</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16274</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57092</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129117</v>
      </c>
      <c r="Q141" s="220">
        <f t="shared" si="8"/>
        <v>129117</v>
      </c>
      <c r="R141" s="220">
        <f t="shared" si="8"/>
        <v>0</v>
      </c>
      <c r="S141" s="221">
        <f t="shared" si="8"/>
        <v>2011</v>
      </c>
      <c r="T141" s="270">
        <f t="shared" si="8"/>
        <v>92600</v>
      </c>
      <c r="U141" s="202"/>
      <c r="V141" s="195" t="s">
        <v>38</v>
      </c>
      <c r="W141" s="196" t="s">
        <v>149</v>
      </c>
      <c r="X141" s="197"/>
      <c r="Y141" s="198" t="s">
        <v>156</v>
      </c>
      <c r="Z141" s="219">
        <f t="shared" ref="Z141:AC143" si="9">IF(ISERROR((Z$28)*(Q141/(Q$136+Q$137+Q$138+Q$139+Q$141+Q$142+Q$143))),0,ROUND((Z$28)*(Q141/(Q$136+Q$137+Q$138+Q$139+Q$141+Q$142+Q$143)),0))</f>
        <v>806</v>
      </c>
      <c r="AA141" s="220">
        <f t="shared" si="9"/>
        <v>0</v>
      </c>
      <c r="AB141" s="292">
        <f t="shared" si="9"/>
        <v>0</v>
      </c>
      <c r="AC141" s="366">
        <f t="shared" si="9"/>
        <v>0</v>
      </c>
      <c r="AD141" s="371"/>
      <c r="AE141" s="194"/>
      <c r="AF141" s="195" t="s">
        <v>38</v>
      </c>
      <c r="AG141" s="196" t="s">
        <v>149</v>
      </c>
      <c r="AH141" s="197"/>
      <c r="AI141" s="219">
        <f t="shared" si="2"/>
        <v>128311</v>
      </c>
      <c r="AJ141" s="220">
        <f t="shared" si="4"/>
        <v>0</v>
      </c>
      <c r="AK141" s="366">
        <f t="shared" si="5"/>
        <v>2011</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9339</v>
      </c>
      <c r="Q143" s="220">
        <f t="shared" si="8"/>
        <v>9339</v>
      </c>
      <c r="R143" s="220">
        <f t="shared" si="8"/>
        <v>0</v>
      </c>
      <c r="S143" s="221">
        <f t="shared" si="8"/>
        <v>0</v>
      </c>
      <c r="T143" s="270">
        <f t="shared" si="8"/>
        <v>0</v>
      </c>
      <c r="U143" s="202"/>
      <c r="V143" s="216"/>
      <c r="W143" s="196" t="s">
        <v>13</v>
      </c>
      <c r="X143" s="197"/>
      <c r="Y143" s="198" t="s">
        <v>156</v>
      </c>
      <c r="Z143" s="219">
        <f t="shared" si="9"/>
        <v>58</v>
      </c>
      <c r="AA143" s="220">
        <f t="shared" si="9"/>
        <v>0</v>
      </c>
      <c r="AB143" s="292">
        <f t="shared" si="9"/>
        <v>0</v>
      </c>
      <c r="AC143" s="366">
        <f t="shared" si="9"/>
        <v>0</v>
      </c>
      <c r="AD143" s="371"/>
      <c r="AE143" s="194" t="s">
        <v>158</v>
      </c>
      <c r="AF143" s="216"/>
      <c r="AG143" s="196" t="s">
        <v>13</v>
      </c>
      <c r="AH143" s="197"/>
      <c r="AI143" s="219">
        <f t="shared" si="2"/>
        <v>9281</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242361</v>
      </c>
      <c r="Q148" s="220">
        <f t="shared" si="8"/>
        <v>242361</v>
      </c>
      <c r="R148" s="220">
        <f t="shared" si="8"/>
        <v>127000</v>
      </c>
      <c r="S148" s="221">
        <f t="shared" si="8"/>
        <v>0</v>
      </c>
      <c r="T148" s="270">
        <f t="shared" si="8"/>
        <v>93000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242361</v>
      </c>
      <c r="AJ148" s="220">
        <f t="shared" si="11"/>
        <v>127000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9459</v>
      </c>
      <c r="Q154" s="220">
        <f t="shared" si="8"/>
        <v>9459</v>
      </c>
      <c r="R154" s="220">
        <f t="shared" si="8"/>
        <v>0</v>
      </c>
      <c r="S154" s="221">
        <f t="shared" si="8"/>
        <v>2782</v>
      </c>
      <c r="T154" s="270">
        <f t="shared" si="8"/>
        <v>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9459</v>
      </c>
      <c r="AJ154" s="220">
        <f>SUM(AJ155:AJ159)</f>
        <v>0</v>
      </c>
      <c r="AK154" s="366">
        <f>SUM(AK155:AK159)</f>
        <v>2782</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0</v>
      </c>
      <c r="Q155" s="220">
        <f t="shared" si="15"/>
        <v>0</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0</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9459</v>
      </c>
      <c r="Q158" s="220">
        <f t="shared" si="15"/>
        <v>9459</v>
      </c>
      <c r="R158" s="220">
        <f t="shared" si="15"/>
        <v>0</v>
      </c>
      <c r="S158" s="221">
        <f t="shared" si="15"/>
        <v>2782</v>
      </c>
      <c r="T158" s="270">
        <f t="shared" si="15"/>
        <v>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9459</v>
      </c>
      <c r="AJ158" s="220">
        <f t="shared" si="16"/>
        <v>0</v>
      </c>
      <c r="AK158" s="366">
        <f t="shared" si="17"/>
        <v>2782</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2520</v>
      </c>
      <c r="Q160" s="220">
        <f t="shared" si="15"/>
        <v>2520</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2520</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6546</v>
      </c>
      <c r="Q166" s="220">
        <f t="shared" si="15"/>
        <v>6546</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6546</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6320</v>
      </c>
      <c r="Q167" s="220">
        <f t="shared" si="15"/>
        <v>6320</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6320</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1564</v>
      </c>
      <c r="Q169" s="220">
        <f t="shared" si="15"/>
        <v>1564</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1564</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5930</v>
      </c>
      <c r="Q174" s="220">
        <f t="shared" si="24"/>
        <v>5930</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5930</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500075</v>
      </c>
      <c r="Q176" s="316">
        <f t="shared" si="24"/>
        <v>500075</v>
      </c>
      <c r="R176" s="316">
        <f t="shared" si="24"/>
        <v>130286</v>
      </c>
      <c r="S176" s="317">
        <f t="shared" si="24"/>
        <v>14036</v>
      </c>
      <c r="T176" s="318">
        <f t="shared" si="24"/>
        <v>205600</v>
      </c>
      <c r="U176" s="367"/>
      <c r="V176" s="312" t="s">
        <v>82</v>
      </c>
      <c r="W176" s="313"/>
      <c r="X176" s="313"/>
      <c r="Y176" s="314"/>
      <c r="Z176" s="315">
        <f>Z61</f>
        <v>864</v>
      </c>
      <c r="AA176" s="316">
        <f>AA61</f>
        <v>0</v>
      </c>
      <c r="AB176" s="550">
        <f>AB61</f>
        <v>0</v>
      </c>
      <c r="AC176" s="368">
        <f>AC61</f>
        <v>0</v>
      </c>
      <c r="AD176" s="371"/>
      <c r="AE176" s="369"/>
      <c r="AF176" s="312" t="s">
        <v>82</v>
      </c>
      <c r="AG176" s="313"/>
      <c r="AH176" s="313"/>
      <c r="AI176" s="370">
        <f t="shared" si="2"/>
        <v>499211</v>
      </c>
      <c r="AJ176" s="316">
        <f>SUM(AJ123,AJ126,AJ129,AJ133:AJ144,AJ148:AJ154,AJ160:AJ163,AJ166:AJ175)</f>
        <v>130286</v>
      </c>
      <c r="AK176" s="368">
        <f>SUM(AK123,AK126,AK129,AK133:AK144,AK148:AK154,AK160:AK163,AK166:AK175)</f>
        <v>14036</v>
      </c>
    </row>
    <row r="177" spans="1:29" ht="14.25" thickTop="1" x14ac:dyDescent="0.15">
      <c r="A177" s="1230">
        <v>0</v>
      </c>
      <c r="B177" s="574">
        <v>0</v>
      </c>
      <c r="C177" s="574">
        <v>0</v>
      </c>
      <c r="D177" s="574">
        <v>0</v>
      </c>
      <c r="E177" s="1237">
        <v>0</v>
      </c>
      <c r="AC177" s="529"/>
    </row>
    <row r="178" spans="1:29" x14ac:dyDescent="0.15">
      <c r="A178" s="1230">
        <v>864</v>
      </c>
      <c r="B178" s="574">
        <v>0</v>
      </c>
      <c r="C178" s="574">
        <v>0</v>
      </c>
      <c r="D178" s="574">
        <v>0</v>
      </c>
      <c r="E178" s="1237">
        <v>0</v>
      </c>
      <c r="AC178" s="529"/>
    </row>
    <row r="179" spans="1:29" x14ac:dyDescent="0.15">
      <c r="A179" s="1230">
        <v>864</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864</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736</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256563</v>
      </c>
      <c r="B8" s="1214">
        <v>256563</v>
      </c>
      <c r="C8" s="1214">
        <v>256563</v>
      </c>
      <c r="D8" s="1214">
        <v>0</v>
      </c>
      <c r="E8" s="1214">
        <v>130286</v>
      </c>
      <c r="F8" s="1214">
        <v>14036</v>
      </c>
      <c r="G8" s="1214">
        <v>0</v>
      </c>
      <c r="H8" s="1215">
        <v>94500</v>
      </c>
      <c r="I8" s="1216"/>
      <c r="K8" s="183"/>
      <c r="L8" s="184" t="s">
        <v>8</v>
      </c>
      <c r="M8" s="185"/>
      <c r="N8" s="185"/>
      <c r="O8" s="186" t="s">
        <v>9</v>
      </c>
      <c r="P8" s="187">
        <f>'Ｈ１２（2000）'!A9</f>
        <v>0</v>
      </c>
      <c r="Q8" s="253">
        <f>'Ｈ１２（2000）'!C9</f>
        <v>0</v>
      </c>
      <c r="R8" s="253">
        <f>'Ｈ１２（2000）'!E9</f>
        <v>0</v>
      </c>
      <c r="S8" s="255">
        <f>'Ｈ１２（2000）'!F9</f>
        <v>0</v>
      </c>
      <c r="T8" s="256">
        <f>'Ｈ１２（2000）'!H9</f>
        <v>0</v>
      </c>
      <c r="U8" s="190"/>
      <c r="V8" s="195" t="s">
        <v>145</v>
      </c>
      <c r="W8" s="217"/>
      <c r="X8" s="217"/>
      <c r="Y8" s="293" t="s">
        <v>10</v>
      </c>
      <c r="Z8" s="226">
        <f>'Ｈ１２（2000）'!A170</f>
        <v>0</v>
      </c>
      <c r="AA8" s="227">
        <f>'Ｈ１２（2000）'!B170</f>
        <v>0</v>
      </c>
      <c r="AB8" s="228">
        <f>'Ｈ１２（2000）'!C170</f>
        <v>0</v>
      </c>
      <c r="AC8" s="555">
        <f>'Ｈ１２（2000）'!E170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'Ｈ１２（2000）'!A10</f>
        <v>0</v>
      </c>
      <c r="Q9" s="200">
        <f>'Ｈ１２（2000）'!C10</f>
        <v>0</v>
      </c>
      <c r="R9" s="200">
        <f>'Ｈ１２（2000）'!E10</f>
        <v>0</v>
      </c>
      <c r="S9" s="262">
        <f>'Ｈ１２（2000）'!F10</f>
        <v>0</v>
      </c>
      <c r="T9" s="263">
        <f>'Ｈ１２（2000）'!H10</f>
        <v>0</v>
      </c>
      <c r="U9" s="202"/>
      <c r="V9" s="176"/>
      <c r="W9" s="196" t="s">
        <v>11</v>
      </c>
      <c r="X9" s="197"/>
      <c r="Y9" s="215" t="s">
        <v>9</v>
      </c>
      <c r="Z9" s="199">
        <f>'Ｈ１２（2000）'!A171</f>
        <v>0</v>
      </c>
      <c r="AA9" s="200">
        <f>'Ｈ１２（2000）'!B171</f>
        <v>0</v>
      </c>
      <c r="AB9" s="201">
        <f>'Ｈ１２（2000）'!C171</f>
        <v>0</v>
      </c>
      <c r="AC9" s="556">
        <f>'Ｈ１２（2000）'!E171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'Ｈ１２（2000）'!A11</f>
        <v>0</v>
      </c>
      <c r="Q11" s="213">
        <f>'Ｈ１２（2000）'!C11</f>
        <v>0</v>
      </c>
      <c r="R11" s="213">
        <f>'Ｈ１２（2000）'!E11</f>
        <v>0</v>
      </c>
      <c r="S11" s="278">
        <f>'Ｈ１２（2000）'!F11</f>
        <v>0</v>
      </c>
      <c r="T11" s="263">
        <f>'Ｈ１２（2000）'!H11</f>
        <v>0</v>
      </c>
      <c r="U11" s="202"/>
      <c r="V11" s="196" t="s">
        <v>147</v>
      </c>
      <c r="W11" s="197"/>
      <c r="X11" s="197"/>
      <c r="Y11" s="215" t="s">
        <v>12</v>
      </c>
      <c r="Z11" s="199">
        <f>'Ｈ１２（2000）'!A172</f>
        <v>0</v>
      </c>
      <c r="AA11" s="200">
        <f>'Ｈ１２（2000）'!B172</f>
        <v>0</v>
      </c>
      <c r="AB11" s="201">
        <f>'Ｈ１２（2000）'!C172</f>
        <v>0</v>
      </c>
      <c r="AC11" s="556">
        <f>'Ｈ１２（2000）'!E172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'Ｈ１２（2000）'!A12</f>
        <v>0</v>
      </c>
      <c r="Q12" s="200">
        <f>'Ｈ１２（2000）'!C12</f>
        <v>0</v>
      </c>
      <c r="R12" s="200">
        <f>'Ｈ１２（2000）'!E12</f>
        <v>0</v>
      </c>
      <c r="S12" s="262">
        <f>'Ｈ１２（2000）'!F12</f>
        <v>0</v>
      </c>
      <c r="T12" s="263">
        <f>'Ｈ１２（2000）'!H12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30165</v>
      </c>
      <c r="B13" s="1216">
        <v>30165</v>
      </c>
      <c r="C13" s="1216">
        <v>30165</v>
      </c>
      <c r="D13" s="1216">
        <v>0</v>
      </c>
      <c r="E13" s="1216">
        <v>3286</v>
      </c>
      <c r="F13" s="1216">
        <v>9243</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23818</v>
      </c>
      <c r="B14" s="1216">
        <v>23818</v>
      </c>
      <c r="C14" s="1216">
        <v>23818</v>
      </c>
      <c r="D14" s="1216">
        <v>0</v>
      </c>
      <c r="E14" s="1216">
        <v>3286</v>
      </c>
      <c r="F14" s="1216">
        <v>3100</v>
      </c>
      <c r="G14" s="1216">
        <v>0</v>
      </c>
      <c r="H14" s="1218">
        <v>0</v>
      </c>
      <c r="I14" s="1216"/>
      <c r="K14" s="194" t="s">
        <v>4</v>
      </c>
      <c r="L14" s="169"/>
      <c r="M14" s="195" t="s">
        <v>94</v>
      </c>
      <c r="N14" s="197"/>
      <c r="O14" s="198" t="s">
        <v>93</v>
      </c>
      <c r="P14" s="199">
        <f>'Ｈ１２（2000）'!A14</f>
        <v>23818</v>
      </c>
      <c r="Q14" s="200">
        <f>'Ｈ１２（2000）'!C14</f>
        <v>23818</v>
      </c>
      <c r="R14" s="200">
        <f>'Ｈ１２（2000）'!E14</f>
        <v>3286</v>
      </c>
      <c r="S14" s="262">
        <f>'Ｈ１２（2000）'!F14</f>
        <v>3100</v>
      </c>
      <c r="T14" s="263">
        <f>'Ｈ１２（2000）'!H14</f>
        <v>0</v>
      </c>
      <c r="U14" s="202"/>
      <c r="V14" s="173"/>
      <c r="W14" s="196" t="s">
        <v>135</v>
      </c>
      <c r="X14" s="197"/>
      <c r="Y14" s="215" t="s">
        <v>93</v>
      </c>
      <c r="Z14" s="199">
        <f>'Ｈ１２（2000）'!A176</f>
        <v>0</v>
      </c>
      <c r="AA14" s="200">
        <f>'Ｈ１２（2000）'!B176</f>
        <v>0</v>
      </c>
      <c r="AB14" s="201">
        <f>'Ｈ１２（2000）'!C176</f>
        <v>0</v>
      </c>
      <c r="AC14" s="556">
        <f>'Ｈ１２（2000）'!E176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'Ｈ１２（2000）'!A15</f>
        <v>0</v>
      </c>
      <c r="Q15" s="200">
        <f>'Ｈ１２（2000）'!C15</f>
        <v>0</v>
      </c>
      <c r="R15" s="200">
        <f>'Ｈ１２（2000）'!E15</f>
        <v>0</v>
      </c>
      <c r="S15" s="262">
        <f>'Ｈ１２（2000）'!F15</f>
        <v>0</v>
      </c>
      <c r="T15" s="263">
        <f>'Ｈ１２（2000）'!H15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'Ｈ１２（2000）'!A16</f>
        <v>0</v>
      </c>
      <c r="Q16" s="200">
        <f>'Ｈ１２（2000）'!C16</f>
        <v>0</v>
      </c>
      <c r="R16" s="200">
        <f>'Ｈ１２（2000）'!E16</f>
        <v>0</v>
      </c>
      <c r="S16" s="262">
        <f>'Ｈ１２（2000）'!F16</f>
        <v>0</v>
      </c>
      <c r="T16" s="263">
        <f>'Ｈ１２（2000）'!H16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6347</v>
      </c>
      <c r="B17" s="1216">
        <v>6347</v>
      </c>
      <c r="C17" s="1216">
        <v>6347</v>
      </c>
      <c r="D17" s="1216">
        <v>0</v>
      </c>
      <c r="E17" s="1216">
        <v>0</v>
      </c>
      <c r="F17" s="1216">
        <v>6143</v>
      </c>
      <c r="G17" s="1216">
        <v>0</v>
      </c>
      <c r="H17" s="1218">
        <v>0</v>
      </c>
      <c r="I17" s="1216"/>
      <c r="K17" s="194"/>
      <c r="L17" s="176" t="s">
        <v>41</v>
      </c>
      <c r="M17" s="216"/>
      <c r="N17" s="196" t="s">
        <v>13</v>
      </c>
      <c r="O17" s="198"/>
      <c r="P17" s="219">
        <f>P14-P15-P16</f>
        <v>23818</v>
      </c>
      <c r="Q17" s="220">
        <f>Q14-Q15-Q16</f>
        <v>23818</v>
      </c>
      <c r="R17" s="220">
        <f>R14-R15-R16</f>
        <v>3286</v>
      </c>
      <c r="S17" s="292">
        <f>S14-S15-S16</f>
        <v>3100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'Ｈ１２（2000）'!A17</f>
        <v>6347</v>
      </c>
      <c r="Q18" s="200">
        <f>'Ｈ１２（2000）'!C17</f>
        <v>6347</v>
      </c>
      <c r="R18" s="200">
        <f>'Ｈ１２（2000）'!E17</f>
        <v>0</v>
      </c>
      <c r="S18" s="262">
        <f>'Ｈ１２（2000）'!F17</f>
        <v>6143</v>
      </c>
      <c r="T18" s="263">
        <f>'Ｈ１２（2000）'!H17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'Ｈ１２（2000）'!A18</f>
        <v>0</v>
      </c>
      <c r="Q19" s="200">
        <f>'Ｈ１２（2000）'!C18</f>
        <v>0</v>
      </c>
      <c r="R19" s="200">
        <f>'Ｈ１２（2000）'!E18</f>
        <v>0</v>
      </c>
      <c r="S19" s="262">
        <f>'Ｈ１２（2000）'!F18</f>
        <v>0</v>
      </c>
      <c r="T19" s="263">
        <f>'Ｈ１２（2000）'!H18</f>
        <v>0</v>
      </c>
      <c r="U19" s="202"/>
      <c r="V19" s="500"/>
      <c r="W19" s="197" t="s">
        <v>13</v>
      </c>
      <c r="X19" s="197"/>
      <c r="Y19" s="215" t="s">
        <v>97</v>
      </c>
      <c r="Z19" s="199">
        <f>'Ｈ１２（2000）'!A177</f>
        <v>0</v>
      </c>
      <c r="AA19" s="200">
        <f>'Ｈ１２（2000）'!B177</f>
        <v>0</v>
      </c>
      <c r="AB19" s="201">
        <f>'Ｈ１２（2000）'!C177</f>
        <v>0</v>
      </c>
      <c r="AC19" s="556">
        <f>'Ｈ１２（2000）'!E177</f>
        <v>0</v>
      </c>
      <c r="AD19" s="160"/>
      <c r="AE19" s="160"/>
      <c r="AF19" s="160"/>
      <c r="AG19" s="160"/>
      <c r="AH19" s="160"/>
      <c r="AI19" s="371"/>
      <c r="AJ19" s="371"/>
      <c r="AK19" s="371"/>
    </row>
    <row r="20" spans="1:37" ht="14.45" customHeight="1" x14ac:dyDescent="0.15">
      <c r="A20" s="1217">
        <v>3616</v>
      </c>
      <c r="B20" s="1216">
        <v>3616</v>
      </c>
      <c r="C20" s="1216">
        <v>3616</v>
      </c>
      <c r="D20" s="1216">
        <v>0</v>
      </c>
      <c r="E20" s="1216">
        <v>0</v>
      </c>
      <c r="F20" s="1216">
        <v>2011</v>
      </c>
      <c r="G20" s="1216">
        <v>0</v>
      </c>
      <c r="H20" s="1218">
        <v>1500</v>
      </c>
      <c r="I20" s="1216"/>
      <c r="K20" s="194"/>
      <c r="L20" s="196" t="s">
        <v>19</v>
      </c>
      <c r="M20" s="197"/>
      <c r="N20" s="197"/>
      <c r="O20" s="198" t="s">
        <v>20</v>
      </c>
      <c r="P20" s="199">
        <f>'Ｈ１２（2000）'!A19</f>
        <v>0</v>
      </c>
      <c r="Q20" s="200">
        <f>'Ｈ１２（2000）'!C19</f>
        <v>0</v>
      </c>
      <c r="R20" s="488">
        <f>'Ｈ１２（2000）'!E19</f>
        <v>0</v>
      </c>
      <c r="S20" s="262">
        <f>'Ｈ１２（2000）'!F19</f>
        <v>0</v>
      </c>
      <c r="T20" s="263">
        <f>'Ｈ１２（2000）'!H19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'Ｈ１２（2000）'!A21</f>
        <v>0</v>
      </c>
      <c r="Q21" s="200">
        <f>'Ｈ１２（2000）'!C21</f>
        <v>0</v>
      </c>
      <c r="R21" s="200">
        <f>'Ｈ１２（2000）'!E21</f>
        <v>0</v>
      </c>
      <c r="S21" s="262">
        <f>'Ｈ１２（2000）'!F21</f>
        <v>0</v>
      </c>
      <c r="T21" s="263">
        <f>'Ｈ１２（2000）'!H21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'Ｈ１２（2000）'!A22</f>
        <v>0</v>
      </c>
      <c r="Q22" s="200">
        <f>'Ｈ１２（2000）'!C22</f>
        <v>0</v>
      </c>
      <c r="R22" s="200">
        <f>'Ｈ１２（2000）'!E22</f>
        <v>0</v>
      </c>
      <c r="S22" s="262">
        <f>'Ｈ１２（2000）'!F22</f>
        <v>0</v>
      </c>
      <c r="T22" s="263">
        <f>'Ｈ１２（2000）'!H22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'Ｈ１２（2000）'!A23</f>
        <v>0</v>
      </c>
      <c r="Q23" s="200">
        <f>'Ｈ１２（2000）'!C23</f>
        <v>0</v>
      </c>
      <c r="R23" s="200">
        <f>'Ｈ１２（2000）'!E23</f>
        <v>0</v>
      </c>
      <c r="S23" s="262">
        <f>'Ｈ１２（2000）'!F23</f>
        <v>0</v>
      </c>
      <c r="T23" s="263">
        <f>'Ｈ１２（2000）'!H23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'Ｈ１２（2000）'!A24</f>
        <v>0</v>
      </c>
      <c r="Q24" s="200">
        <f>'Ｈ１２（2000）'!C24</f>
        <v>0</v>
      </c>
      <c r="R24" s="200">
        <f>'Ｈ１２（2000）'!E24</f>
        <v>0</v>
      </c>
      <c r="S24" s="262">
        <f>'Ｈ１２（2000）'!F24</f>
        <v>0</v>
      </c>
      <c r="T24" s="263">
        <f>'Ｈ１２（2000）'!H24</f>
        <v>0</v>
      </c>
      <c r="U24" s="202"/>
      <c r="V24" s="173" t="s">
        <v>677</v>
      </c>
      <c r="W24" s="197"/>
      <c r="X24" s="197"/>
      <c r="Y24" s="215" t="s">
        <v>34</v>
      </c>
      <c r="Z24" s="199">
        <f>'Ｈ１２（2000）'!A178</f>
        <v>864</v>
      </c>
      <c r="AA24" s="200">
        <f>'Ｈ１２（2000）'!B178</f>
        <v>0</v>
      </c>
      <c r="AB24" s="201">
        <f>'Ｈ１２（2000）'!C178</f>
        <v>0</v>
      </c>
      <c r="AC24" s="556">
        <f>'Ｈ１２（2000）'!E178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'Ｈ１２（2000）'!A25</f>
        <v>0</v>
      </c>
      <c r="Q25" s="200">
        <f>'Ｈ１２（2000）'!C25</f>
        <v>0</v>
      </c>
      <c r="R25" s="200">
        <f>'Ｈ１２（2000）'!E25</f>
        <v>0</v>
      </c>
      <c r="S25" s="262">
        <f>'Ｈ１２（2000）'!F25</f>
        <v>0</v>
      </c>
      <c r="T25" s="263">
        <f>'Ｈ１２（2000）'!H25</f>
        <v>0</v>
      </c>
      <c r="U25" s="202"/>
      <c r="V25" s="176"/>
      <c r="W25" s="196" t="s">
        <v>36</v>
      </c>
      <c r="X25" s="197"/>
      <c r="Y25" s="215" t="s">
        <v>20</v>
      </c>
      <c r="Z25" s="199">
        <f>'Ｈ１２（2000）'!A181</f>
        <v>0</v>
      </c>
      <c r="AA25" s="200">
        <f>'Ｈ１２（2000）'!B181</f>
        <v>0</v>
      </c>
      <c r="AB25" s="201">
        <f>'Ｈ１２（2000）'!C181</f>
        <v>0</v>
      </c>
      <c r="AC25" s="556">
        <f>'Ｈ１２（2000）'!E181</f>
        <v>0</v>
      </c>
      <c r="AD25" s="160"/>
      <c r="AE25" s="160"/>
      <c r="AF25" s="160"/>
      <c r="AG25" s="160"/>
      <c r="AH25" s="160"/>
      <c r="AI25" s="371"/>
      <c r="AJ25" s="371"/>
      <c r="AK25" s="371"/>
    </row>
    <row r="26" spans="1:37" ht="14.45" customHeight="1" x14ac:dyDescent="0.15">
      <c r="A26" s="1219">
        <v>3616</v>
      </c>
      <c r="B26" s="1220">
        <v>3616</v>
      </c>
      <c r="C26" s="1220">
        <v>3616</v>
      </c>
      <c r="D26" s="1220">
        <v>0</v>
      </c>
      <c r="E26" s="1220">
        <v>0</v>
      </c>
      <c r="F26" s="1220">
        <v>2011</v>
      </c>
      <c r="G26" s="1220">
        <v>0</v>
      </c>
      <c r="H26" s="1221">
        <v>1500</v>
      </c>
      <c r="I26" s="1220"/>
      <c r="K26" s="194"/>
      <c r="L26" s="195" t="s">
        <v>38</v>
      </c>
      <c r="M26" s="196" t="s">
        <v>149</v>
      </c>
      <c r="N26" s="197"/>
      <c r="O26" s="198" t="s">
        <v>40</v>
      </c>
      <c r="P26" s="199">
        <f>'Ｈ１２（2000）'!A26</f>
        <v>3616</v>
      </c>
      <c r="Q26" s="200">
        <f>'Ｈ１２（2000）'!C26</f>
        <v>3616</v>
      </c>
      <c r="R26" s="200">
        <f>'Ｈ１２（2000）'!E26</f>
        <v>0</v>
      </c>
      <c r="S26" s="262">
        <f>'Ｈ１２（2000）'!F26</f>
        <v>2011</v>
      </c>
      <c r="T26" s="263">
        <f>'Ｈ１２（2000）'!H26</f>
        <v>1500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'Ｈ１２（2000）'!A27</f>
        <v>0</v>
      </c>
      <c r="Q27" s="200">
        <f>'Ｈ１２（2000）'!C27</f>
        <v>0</v>
      </c>
      <c r="R27" s="200">
        <f>'Ｈ１２（2000）'!E27</f>
        <v>0</v>
      </c>
      <c r="S27" s="262">
        <f>'Ｈ１２（2000）'!F27</f>
        <v>0</v>
      </c>
      <c r="T27" s="263">
        <f>'Ｈ１２（2000）'!H27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'Ｈ１２（2000）'!A28</f>
        <v>0</v>
      </c>
      <c r="Q28" s="200">
        <f>'Ｈ１２（2000）'!C28</f>
        <v>0</v>
      </c>
      <c r="R28" s="200">
        <f>'Ｈ１２（2000）'!E28</f>
        <v>0</v>
      </c>
      <c r="S28" s="262">
        <f>'Ｈ１２（2000）'!F28</f>
        <v>0</v>
      </c>
      <c r="T28" s="263">
        <f>'Ｈ１２（2000）'!H28</f>
        <v>0</v>
      </c>
      <c r="U28" s="202"/>
      <c r="V28" s="216"/>
      <c r="W28" s="196" t="s">
        <v>13</v>
      </c>
      <c r="X28" s="197"/>
      <c r="Y28" s="215"/>
      <c r="Z28" s="219">
        <f>Z24-Z25</f>
        <v>864</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'Ｈ１２（2000）'!A29</f>
        <v>0</v>
      </c>
      <c r="Q29" s="200">
        <f>'Ｈ１２（2000）'!C29</f>
        <v>0</v>
      </c>
      <c r="R29" s="200">
        <f>'Ｈ１２（2000）'!E29</f>
        <v>0</v>
      </c>
      <c r="S29" s="262">
        <f>'Ｈ１２（2000）'!F29</f>
        <v>0</v>
      </c>
      <c r="T29" s="263">
        <f>'Ｈ１２（2000）'!H29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'Ｈ１２（2000）'!A30</f>
        <v>0</v>
      </c>
      <c r="Q30" s="200">
        <f>'Ｈ１２（2000）'!C30</f>
        <v>0</v>
      </c>
      <c r="R30" s="200">
        <f>'Ｈ１２（2000）'!E30</f>
        <v>0</v>
      </c>
      <c r="S30" s="262">
        <f>'Ｈ１２（2000）'!F30</f>
        <v>0</v>
      </c>
      <c r="T30" s="263">
        <f>'Ｈ１２（2000）'!H30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'Ｈ１２（2000）'!A31</f>
        <v>0</v>
      </c>
      <c r="Q31" s="200">
        <f>'Ｈ１２（2000）'!C31</f>
        <v>0</v>
      </c>
      <c r="R31" s="200">
        <f>'Ｈ１２（2000）'!E31</f>
        <v>0</v>
      </c>
      <c r="S31" s="262">
        <f>'Ｈ１２（2000）'!F31</f>
        <v>0</v>
      </c>
      <c r="T31" s="263">
        <f>'Ｈ１２（2000）'!H31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222782</v>
      </c>
      <c r="B32" s="1220">
        <v>222782</v>
      </c>
      <c r="C32" s="1220">
        <v>222782</v>
      </c>
      <c r="D32" s="1220">
        <v>0</v>
      </c>
      <c r="E32" s="1220">
        <v>127000</v>
      </c>
      <c r="F32" s="1220">
        <v>2782</v>
      </c>
      <c r="G32" s="1220">
        <v>0</v>
      </c>
      <c r="H32" s="1221">
        <v>93000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220000</v>
      </c>
      <c r="B33" s="1220">
        <v>220000</v>
      </c>
      <c r="C33" s="1220">
        <v>220000</v>
      </c>
      <c r="D33" s="1220">
        <v>0</v>
      </c>
      <c r="E33" s="1220">
        <v>127000</v>
      </c>
      <c r="F33" s="1220">
        <v>0</v>
      </c>
      <c r="G33" s="1220">
        <v>0</v>
      </c>
      <c r="H33" s="1221">
        <v>93000</v>
      </c>
      <c r="I33" s="1220"/>
      <c r="K33" s="194"/>
      <c r="L33" s="173"/>
      <c r="M33" s="196" t="s">
        <v>47</v>
      </c>
      <c r="N33" s="197"/>
      <c r="O33" s="198" t="s">
        <v>48</v>
      </c>
      <c r="P33" s="199">
        <f>'Ｈ１２（2000）'!A33</f>
        <v>220000</v>
      </c>
      <c r="Q33" s="200">
        <f>'Ｈ１２（2000）'!C33</f>
        <v>220000</v>
      </c>
      <c r="R33" s="200">
        <f>'Ｈ１２（2000）'!E33</f>
        <v>127000</v>
      </c>
      <c r="S33" s="262">
        <f>'Ｈ１２（2000）'!F33</f>
        <v>0</v>
      </c>
      <c r="T33" s="263">
        <f>'Ｈ１２（2000）'!H33</f>
        <v>93000</v>
      </c>
      <c r="U33" s="202" t="s">
        <v>4</v>
      </c>
      <c r="V33" s="173"/>
      <c r="W33" s="196" t="s">
        <v>49</v>
      </c>
      <c r="X33" s="197"/>
      <c r="Y33" s="198" t="s">
        <v>23</v>
      </c>
      <c r="Z33" s="199">
        <f>'Ｈ１２（2000）'!A183</f>
        <v>0</v>
      </c>
      <c r="AA33" s="200">
        <f>'Ｈ１２（2000）'!B183</f>
        <v>0</v>
      </c>
      <c r="AB33" s="201">
        <f>'Ｈ１２（2000）'!C183</f>
        <v>0</v>
      </c>
      <c r="AC33" s="556">
        <f>'Ｈ１２（2000）'!E183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'Ｈ１２（2000）'!A34</f>
        <v>0</v>
      </c>
      <c r="Q34" s="200">
        <f>'Ｈ１２（2000）'!C34</f>
        <v>0</v>
      </c>
      <c r="R34" s="200">
        <f>'Ｈ１２（2000）'!E34</f>
        <v>0</v>
      </c>
      <c r="S34" s="262">
        <f>'Ｈ１２（2000）'!F34</f>
        <v>0</v>
      </c>
      <c r="T34" s="263">
        <f>'Ｈ１２（2000）'!H34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'Ｈ１２（2000）'!A35</f>
        <v>0</v>
      </c>
      <c r="Q35" s="200">
        <f>'Ｈ１２（2000）'!C35</f>
        <v>0</v>
      </c>
      <c r="R35" s="200">
        <f>'Ｈ１２（2000）'!E35</f>
        <v>0</v>
      </c>
      <c r="S35" s="262">
        <f>'Ｈ１２（2000）'!F35</f>
        <v>0</v>
      </c>
      <c r="T35" s="263">
        <f>'Ｈ１２（2000）'!H35</f>
        <v>0</v>
      </c>
      <c r="U35" s="202"/>
      <c r="V35" s="195"/>
      <c r="W35" s="196" t="s">
        <v>52</v>
      </c>
      <c r="X35" s="197"/>
      <c r="Y35" s="198" t="s">
        <v>27</v>
      </c>
      <c r="Z35" s="199">
        <f>'Ｈ１２（2000）'!A184</f>
        <v>0</v>
      </c>
      <c r="AA35" s="200">
        <f>'Ｈ１２（2000）'!B184</f>
        <v>0</v>
      </c>
      <c r="AB35" s="201">
        <f>'Ｈ１２（2000）'!C184</f>
        <v>0</v>
      </c>
      <c r="AC35" s="556">
        <f>'Ｈ１２（2000）'!E184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'Ｈ１２（2000）'!A36</f>
        <v>0</v>
      </c>
      <c r="Q36" s="200">
        <f>'Ｈ１２（2000）'!C36</f>
        <v>0</v>
      </c>
      <c r="R36" s="200">
        <f>'Ｈ１２（2000）'!E36</f>
        <v>0</v>
      </c>
      <c r="S36" s="262">
        <f>'Ｈ１２（2000）'!F36</f>
        <v>0</v>
      </c>
      <c r="T36" s="263">
        <f>'Ｈ１２（2000）'!H36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'Ｈ１２（2000）'!A37</f>
        <v>0</v>
      </c>
      <c r="Q37" s="200">
        <f>'Ｈ１２（2000）'!C37</f>
        <v>0</v>
      </c>
      <c r="R37" s="200">
        <f>'Ｈ１２（2000）'!E37</f>
        <v>0</v>
      </c>
      <c r="S37" s="262">
        <f>'Ｈ１２（2000）'!F37</f>
        <v>0</v>
      </c>
      <c r="T37" s="263">
        <f>'Ｈ１２（2000）'!H37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'Ｈ１２（2000）'!A38</f>
        <v>0</v>
      </c>
      <c r="Q38" s="200">
        <f>'Ｈ１２（2000）'!C38</f>
        <v>0</v>
      </c>
      <c r="R38" s="200">
        <f>'Ｈ１２（2000）'!E38</f>
        <v>0</v>
      </c>
      <c r="S38" s="262">
        <f>'Ｈ１２（2000）'!F38</f>
        <v>0</v>
      </c>
      <c r="T38" s="263">
        <f>'Ｈ１２（2000）'!H38</f>
        <v>0</v>
      </c>
      <c r="U38" s="202"/>
      <c r="V38" s="195"/>
      <c r="W38" s="196" t="s">
        <v>57</v>
      </c>
      <c r="X38" s="197"/>
      <c r="Y38" s="198" t="s">
        <v>30</v>
      </c>
      <c r="Z38" s="199">
        <f>'Ｈ１２（2000）'!A185</f>
        <v>0</v>
      </c>
      <c r="AA38" s="200">
        <f>'Ｈ１２（2000）'!B185</f>
        <v>0</v>
      </c>
      <c r="AB38" s="201">
        <f>'Ｈ１２（2000）'!C185</f>
        <v>0</v>
      </c>
      <c r="AC38" s="556">
        <f>'Ｈ１２（2000）'!E185</f>
        <v>0</v>
      </c>
      <c r="AD38" s="160"/>
      <c r="AE38" s="160"/>
      <c r="AF38" s="160"/>
      <c r="AG38" s="160"/>
      <c r="AH38" s="160"/>
      <c r="AI38" s="371"/>
      <c r="AJ38" s="371"/>
      <c r="AK38" s="371"/>
    </row>
    <row r="39" spans="1:37" ht="14.45" customHeight="1" x14ac:dyDescent="0.15">
      <c r="A39" s="1219">
        <v>2782</v>
      </c>
      <c r="B39" s="1220">
        <v>2782</v>
      </c>
      <c r="C39" s="1220">
        <v>2782</v>
      </c>
      <c r="D39" s="1220">
        <v>0</v>
      </c>
      <c r="E39" s="1220">
        <v>0</v>
      </c>
      <c r="F39" s="1220">
        <v>2782</v>
      </c>
      <c r="G39" s="1220">
        <v>0</v>
      </c>
      <c r="H39" s="1221">
        <v>0</v>
      </c>
      <c r="I39" s="1220"/>
      <c r="K39" s="194"/>
      <c r="L39" s="195"/>
      <c r="M39" s="173" t="s">
        <v>60</v>
      </c>
      <c r="N39" s="197"/>
      <c r="O39" s="198" t="s">
        <v>61</v>
      </c>
      <c r="P39" s="199">
        <f>'Ｈ１２（2000）'!A39</f>
        <v>2782</v>
      </c>
      <c r="Q39" s="200">
        <f>'Ｈ１２（2000）'!C39</f>
        <v>2782</v>
      </c>
      <c r="R39" s="200">
        <f>'Ｈ１２（2000）'!E39</f>
        <v>0</v>
      </c>
      <c r="S39" s="262">
        <f>'Ｈ１２（2000）'!F39</f>
        <v>2782</v>
      </c>
      <c r="T39" s="263">
        <f>'Ｈ１２（2000）'!H39</f>
        <v>0</v>
      </c>
      <c r="U39" s="202"/>
      <c r="V39" s="195" t="s">
        <v>59</v>
      </c>
      <c r="W39" s="173" t="s">
        <v>60</v>
      </c>
      <c r="X39" s="197"/>
      <c r="Y39" s="198" t="s">
        <v>33</v>
      </c>
      <c r="Z39" s="199">
        <f>'Ｈ１２（2000）'!A186</f>
        <v>0</v>
      </c>
      <c r="AA39" s="200">
        <f>'Ｈ１２（2000）'!B186</f>
        <v>0</v>
      </c>
      <c r="AB39" s="201">
        <f>'Ｈ１２（2000）'!C186</f>
        <v>0</v>
      </c>
      <c r="AC39" s="556">
        <f>'Ｈ１２（2000）'!E186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'Ｈ１２（2000）'!A40</f>
        <v>0</v>
      </c>
      <c r="Q40" s="200">
        <f>'Ｈ１２（2000）'!C40</f>
        <v>0</v>
      </c>
      <c r="R40" s="200">
        <f>'Ｈ１２（2000）'!E40</f>
        <v>0</v>
      </c>
      <c r="S40" s="262">
        <f>'Ｈ１２（2000）'!F40</f>
        <v>0</v>
      </c>
      <c r="T40" s="263">
        <f>'Ｈ１２（2000）'!H40</f>
        <v>0</v>
      </c>
      <c r="U40" s="202"/>
      <c r="V40" s="195"/>
      <c r="W40" s="195"/>
      <c r="X40" s="196" t="s">
        <v>62</v>
      </c>
      <c r="Y40" s="198" t="s">
        <v>37</v>
      </c>
      <c r="Z40" s="199">
        <f>'Ｈ１２（2000）'!A187</f>
        <v>0</v>
      </c>
      <c r="AA40" s="200">
        <f>'Ｈ１２（2000）'!B187</f>
        <v>0</v>
      </c>
      <c r="AB40" s="201">
        <f>'Ｈ１２（2000）'!C187</f>
        <v>0</v>
      </c>
      <c r="AC40" s="556">
        <f>'Ｈ１２（2000）'!E187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'Ｈ１２（2000）'!A41</f>
        <v>0</v>
      </c>
      <c r="Q41" s="200">
        <f>'Ｈ１２（2000）'!C41</f>
        <v>0</v>
      </c>
      <c r="R41" s="200">
        <f>'Ｈ１２（2000）'!E41</f>
        <v>0</v>
      </c>
      <c r="S41" s="262">
        <f>'Ｈ１２（2000）'!F41</f>
        <v>0</v>
      </c>
      <c r="T41" s="263">
        <f>'Ｈ１２（2000）'!H41</f>
        <v>0</v>
      </c>
      <c r="U41" s="202"/>
      <c r="V41" s="195"/>
      <c r="W41" s="195"/>
      <c r="X41" s="196" t="s">
        <v>64</v>
      </c>
      <c r="Y41" s="198" t="s">
        <v>40</v>
      </c>
      <c r="Z41" s="199">
        <f>'Ｈ１２（2000）'!A188</f>
        <v>0</v>
      </c>
      <c r="AA41" s="200">
        <f>'Ｈ１２（2000）'!B188</f>
        <v>0</v>
      </c>
      <c r="AB41" s="201">
        <f>'Ｈ１２（2000）'!C188</f>
        <v>0</v>
      </c>
      <c r="AC41" s="556">
        <f>'Ｈ１２（2000）'!E188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'Ｈ１２（2000）'!A42</f>
        <v>0</v>
      </c>
      <c r="Q42" s="200">
        <f>'Ｈ１２（2000）'!C42</f>
        <v>0</v>
      </c>
      <c r="R42" s="200">
        <f>'Ｈ１２（2000）'!E42</f>
        <v>0</v>
      </c>
      <c r="S42" s="262">
        <f>'Ｈ１２（2000）'!F42</f>
        <v>0</v>
      </c>
      <c r="T42" s="263">
        <f>'Ｈ１２（2000）'!H42</f>
        <v>0</v>
      </c>
      <c r="U42" s="202"/>
      <c r="V42" s="195" t="s">
        <v>675</v>
      </c>
      <c r="W42" s="195"/>
      <c r="X42" s="196" t="s">
        <v>66</v>
      </c>
      <c r="Y42" s="198" t="s">
        <v>43</v>
      </c>
      <c r="Z42" s="199">
        <f>'Ｈ１２（2000）'!A189</f>
        <v>0</v>
      </c>
      <c r="AA42" s="200">
        <f>'Ｈ１２（2000）'!B189</f>
        <v>0</v>
      </c>
      <c r="AB42" s="201">
        <f>'Ｈ１２（2000）'!C189</f>
        <v>0</v>
      </c>
      <c r="AC42" s="556">
        <f>'Ｈ１２（2000）'!E189</f>
        <v>0</v>
      </c>
      <c r="AD42" s="160"/>
      <c r="AE42" s="160"/>
      <c r="AF42" s="160"/>
      <c r="AG42" s="160"/>
      <c r="AH42" s="160"/>
      <c r="AI42" s="371"/>
      <c r="AJ42" s="371"/>
      <c r="AK42" s="371"/>
    </row>
    <row r="43" spans="1:37" ht="14.45" customHeight="1" x14ac:dyDescent="0.15">
      <c r="A43" s="1219">
        <v>2782</v>
      </c>
      <c r="B43" s="1220">
        <v>2782</v>
      </c>
      <c r="C43" s="1220">
        <v>2782</v>
      </c>
      <c r="D43" s="1220">
        <v>0</v>
      </c>
      <c r="E43" s="1220">
        <v>0</v>
      </c>
      <c r="F43" s="1220">
        <v>2782</v>
      </c>
      <c r="G43" s="1220">
        <v>0</v>
      </c>
      <c r="H43" s="1221">
        <v>0</v>
      </c>
      <c r="I43" s="1220"/>
      <c r="K43" s="194"/>
      <c r="L43" s="195"/>
      <c r="M43" s="195"/>
      <c r="N43" s="196" t="s">
        <v>150</v>
      </c>
      <c r="O43" s="198" t="s">
        <v>69</v>
      </c>
      <c r="P43" s="199">
        <f>'Ｈ１２（2000）'!A43</f>
        <v>2782</v>
      </c>
      <c r="Q43" s="200">
        <f>'Ｈ１２（2000）'!C43</f>
        <v>2782</v>
      </c>
      <c r="R43" s="200">
        <f>'Ｈ１２（2000）'!E43</f>
        <v>0</v>
      </c>
      <c r="S43" s="262">
        <f>'Ｈ１２（2000）'!F43</f>
        <v>2782</v>
      </c>
      <c r="T43" s="263">
        <f>'Ｈ１２（2000）'!H43</f>
        <v>0</v>
      </c>
      <c r="U43" s="202"/>
      <c r="V43" s="195"/>
      <c r="W43" s="195"/>
      <c r="X43" s="196" t="s">
        <v>150</v>
      </c>
      <c r="Y43" s="198" t="s">
        <v>44</v>
      </c>
      <c r="Z43" s="199">
        <f>'Ｈ１２（2000）'!A190</f>
        <v>0</v>
      </c>
      <c r="AA43" s="200">
        <f>'Ｈ１２（2000）'!B190</f>
        <v>0</v>
      </c>
      <c r="AB43" s="201">
        <f>'Ｈ１２（2000）'!C190</f>
        <v>0</v>
      </c>
      <c r="AC43" s="556">
        <f>'Ｈ１２（2000）'!E190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'Ｈ１２（2000）'!A44</f>
        <v>0</v>
      </c>
      <c r="Q45" s="200">
        <f>'Ｈ１２（2000）'!C44</f>
        <v>0</v>
      </c>
      <c r="R45" s="200">
        <f>'Ｈ１２（2000）'!E44</f>
        <v>0</v>
      </c>
      <c r="S45" s="262">
        <f>'Ｈ１２（2000）'!F44</f>
        <v>0</v>
      </c>
      <c r="T45" s="263">
        <f>'Ｈ１２（2000）'!H44</f>
        <v>0</v>
      </c>
      <c r="U45" s="202" t="s">
        <v>72</v>
      </c>
      <c r="V45" s="195" t="s">
        <v>676</v>
      </c>
      <c r="W45" s="196" t="s">
        <v>87</v>
      </c>
      <c r="X45" s="197"/>
      <c r="Y45" s="198" t="s">
        <v>46</v>
      </c>
      <c r="Z45" s="199">
        <f>'Ｈ１２（2000）'!A191</f>
        <v>0</v>
      </c>
      <c r="AA45" s="200">
        <f>'Ｈ１２（2000）'!B191</f>
        <v>0</v>
      </c>
      <c r="AB45" s="201">
        <f>'Ｈ１２（2000）'!C191</f>
        <v>0</v>
      </c>
      <c r="AC45" s="556">
        <f>'Ｈ１２（2000）'!E191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'Ｈ１２（2000）'!A45</f>
        <v>0</v>
      </c>
      <c r="Q46" s="200">
        <f>'Ｈ１２（2000）'!C45</f>
        <v>0</v>
      </c>
      <c r="R46" s="200">
        <f>'Ｈ１２（2000）'!E45</f>
        <v>0</v>
      </c>
      <c r="S46" s="262">
        <f>'Ｈ１２（2000）'!F45</f>
        <v>0</v>
      </c>
      <c r="T46" s="263">
        <f>'Ｈ１２（2000）'!H45</f>
        <v>0</v>
      </c>
      <c r="U46" s="202"/>
      <c r="V46" s="195"/>
      <c r="W46" s="196" t="s">
        <v>73</v>
      </c>
      <c r="X46" s="197"/>
      <c r="Y46" s="198" t="s">
        <v>75</v>
      </c>
      <c r="Z46" s="199">
        <f>'Ｈ１２（2000）'!A192</f>
        <v>0</v>
      </c>
      <c r="AA46" s="200">
        <f>'Ｈ１２（2000）'!B192</f>
        <v>0</v>
      </c>
      <c r="AB46" s="201">
        <f>'Ｈ１２（2000）'!C192</f>
        <v>0</v>
      </c>
      <c r="AC46" s="556">
        <f>'Ｈ１２（2000）'!E192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'Ｈ１２（2000）'!A46</f>
        <v>0</v>
      </c>
      <c r="Q47" s="200">
        <f>'Ｈ１２（2000）'!C46</f>
        <v>0</v>
      </c>
      <c r="R47" s="200">
        <f>'Ｈ１２（2000）'!E46</f>
        <v>0</v>
      </c>
      <c r="S47" s="262">
        <f>'Ｈ１２（2000）'!F46</f>
        <v>0</v>
      </c>
      <c r="T47" s="263">
        <f>'Ｈ１２（2000）'!H46</f>
        <v>0</v>
      </c>
      <c r="U47" s="202"/>
      <c r="V47" s="500"/>
      <c r="W47" s="196" t="s">
        <v>13</v>
      </c>
      <c r="X47" s="197"/>
      <c r="Y47" s="198" t="s">
        <v>77</v>
      </c>
      <c r="Z47" s="199">
        <f>'Ｈ１２（2000）'!A193</f>
        <v>0</v>
      </c>
      <c r="AA47" s="200">
        <f>'Ｈ１２（2000）'!B193</f>
        <v>0</v>
      </c>
      <c r="AB47" s="201">
        <f>'Ｈ１２（2000）'!C193</f>
        <v>0</v>
      </c>
      <c r="AC47" s="556">
        <f>'Ｈ１２（2000）'!E193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'Ｈ１２（2000）'!A47</f>
        <v>0</v>
      </c>
      <c r="Q48" s="200">
        <f>'Ｈ１２（2000）'!C47</f>
        <v>0</v>
      </c>
      <c r="R48" s="200">
        <f>'Ｈ１２（2000）'!E47</f>
        <v>0</v>
      </c>
      <c r="S48" s="262">
        <f>'Ｈ１２（2000）'!F47</f>
        <v>0</v>
      </c>
      <c r="T48" s="263">
        <f>'Ｈ１２（2000）'!H47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'Ｈ１２（2000）'!A48</f>
        <v>0</v>
      </c>
      <c r="Q49" s="200">
        <f>'Ｈ１２（2000）'!C48</f>
        <v>0</v>
      </c>
      <c r="R49" s="200">
        <f>'Ｈ１２（2000）'!E48</f>
        <v>0</v>
      </c>
      <c r="S49" s="262">
        <f>'Ｈ１２（2000）'!F48</f>
        <v>0</v>
      </c>
      <c r="T49" s="263">
        <f>'Ｈ１２（2000）'!H48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'Ｈ１２（2000）'!A50</f>
        <v>0</v>
      </c>
      <c r="Q51" s="200">
        <f>'Ｈ１２（2000）'!C50</f>
        <v>0</v>
      </c>
      <c r="R51" s="200">
        <f>'Ｈ１２（2000）'!E50</f>
        <v>0</v>
      </c>
      <c r="S51" s="262">
        <f>'Ｈ１２（2000）'!F50</f>
        <v>0</v>
      </c>
      <c r="T51" s="263">
        <f>'Ｈ１２（2000）'!H50</f>
        <v>0</v>
      </c>
      <c r="U51" s="202"/>
      <c r="V51" s="173"/>
      <c r="W51" s="196" t="s">
        <v>88</v>
      </c>
      <c r="X51" s="217"/>
      <c r="Y51" s="218" t="s">
        <v>48</v>
      </c>
      <c r="Z51" s="226">
        <f>'Ｈ１２（2000）'!A195</f>
        <v>0</v>
      </c>
      <c r="AA51" s="227">
        <f>'Ｈ１２（2000）'!B195</f>
        <v>0</v>
      </c>
      <c r="AB51" s="228">
        <f>'Ｈ１２（2000）'!C195</f>
        <v>0</v>
      </c>
      <c r="AC51" s="563">
        <f>'Ｈ１２（2000）'!E195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'Ｈ１２（2000）'!A51</f>
        <v>0</v>
      </c>
      <c r="Q52" s="200">
        <f>'Ｈ１２（2000）'!C51</f>
        <v>0</v>
      </c>
      <c r="R52" s="200">
        <f>'Ｈ１２（2000）'!E51</f>
        <v>0</v>
      </c>
      <c r="S52" s="262">
        <f>'Ｈ１２（2000）'!F51</f>
        <v>0</v>
      </c>
      <c r="T52" s="263">
        <f>'Ｈ１２（2000）'!H51</f>
        <v>0</v>
      </c>
      <c r="U52" s="202"/>
      <c r="V52" s="195" t="s">
        <v>91</v>
      </c>
      <c r="W52" s="216" t="s">
        <v>89</v>
      </c>
      <c r="X52" s="217"/>
      <c r="Y52" s="218" t="s">
        <v>51</v>
      </c>
      <c r="Z52" s="226">
        <f>'Ｈ１２（2000）'!A196</f>
        <v>0</v>
      </c>
      <c r="AA52" s="227">
        <f>'Ｈ１２（2000）'!B196</f>
        <v>0</v>
      </c>
      <c r="AB52" s="228">
        <f>'Ｈ１２（2000）'!C196</f>
        <v>0</v>
      </c>
      <c r="AC52" s="563">
        <f>'Ｈ１２（2000）'!E196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'Ｈ１２（2000）'!A52</f>
        <v>0</v>
      </c>
      <c r="Q53" s="200">
        <f>'Ｈ１２（2000）'!C52</f>
        <v>0</v>
      </c>
      <c r="R53" s="200">
        <f>'Ｈ１２（2000）'!E52</f>
        <v>0</v>
      </c>
      <c r="S53" s="262">
        <f>'Ｈ１２（2000）'!F52</f>
        <v>0</v>
      </c>
      <c r="T53" s="263">
        <f>'Ｈ１２（2000）'!H52</f>
        <v>0</v>
      </c>
      <c r="U53" s="202"/>
      <c r="V53" s="195"/>
      <c r="W53" s="216" t="s">
        <v>104</v>
      </c>
      <c r="X53" s="217"/>
      <c r="Y53" s="218" t="s">
        <v>53</v>
      </c>
      <c r="Z53" s="226">
        <f>'Ｈ１２（2000）'!A197</f>
        <v>0</v>
      </c>
      <c r="AA53" s="227">
        <f>'Ｈ１２（2000）'!B197</f>
        <v>0</v>
      </c>
      <c r="AB53" s="228">
        <f>'Ｈ１２（2000）'!C197</f>
        <v>0</v>
      </c>
      <c r="AC53" s="563">
        <f>'Ｈ１２（2000）'!E197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'Ｈ１２（2000）'!A53</f>
        <v>0</v>
      </c>
      <c r="Q54" s="200">
        <f>'Ｈ１２（2000）'!C53</f>
        <v>0</v>
      </c>
      <c r="R54" s="200">
        <f>'Ｈ１２（2000）'!E53</f>
        <v>0</v>
      </c>
      <c r="S54" s="262">
        <f>'Ｈ１２（2000）'!F53</f>
        <v>0</v>
      </c>
      <c r="T54" s="263">
        <f>'Ｈ１２（2000）'!H53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'Ｈ１２（2000）'!A54</f>
        <v>0</v>
      </c>
      <c r="Q55" s="200">
        <f>'Ｈ１２（2000）'!C54</f>
        <v>0</v>
      </c>
      <c r="R55" s="200">
        <f>'Ｈ１２（2000）'!E54</f>
        <v>0</v>
      </c>
      <c r="S55" s="262">
        <f>'Ｈ１２（2000）'!F54</f>
        <v>0</v>
      </c>
      <c r="T55" s="263">
        <f>'Ｈ１２（2000）'!H54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'Ｈ１２（2000）'!A55</f>
        <v>0</v>
      </c>
      <c r="Q56" s="200">
        <f>'Ｈ１２（2000）'!C55</f>
        <v>0</v>
      </c>
      <c r="R56" s="200">
        <f>'Ｈ１２（2000）'!E55</f>
        <v>0</v>
      </c>
      <c r="S56" s="262">
        <f>'Ｈ１２（2000）'!F55</f>
        <v>0</v>
      </c>
      <c r="T56" s="263">
        <f>'Ｈ１２（2000）'!H55</f>
        <v>0</v>
      </c>
      <c r="U56" s="202"/>
      <c r="V56" s="195" t="s">
        <v>675</v>
      </c>
      <c r="W56" s="196" t="s">
        <v>106</v>
      </c>
      <c r="X56" s="197"/>
      <c r="Y56" s="198" t="s">
        <v>55</v>
      </c>
      <c r="Z56" s="199">
        <f>'Ｈ１２（2000）'!A198</f>
        <v>0</v>
      </c>
      <c r="AA56" s="200">
        <f>'Ｈ１２（2000）'!B198</f>
        <v>0</v>
      </c>
      <c r="AB56" s="201">
        <f>'Ｈ１２（2000）'!C198</f>
        <v>0</v>
      </c>
      <c r="AC56" s="556">
        <f>'Ｈ１２（2000）'!E198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'Ｈ１２（2000）'!A56</f>
        <v>0</v>
      </c>
      <c r="Q57" s="200">
        <f>'Ｈ１２（2000）'!C56</f>
        <v>0</v>
      </c>
      <c r="R57" s="200">
        <f>'Ｈ１２（2000）'!E56</f>
        <v>0</v>
      </c>
      <c r="S57" s="262">
        <f>'Ｈ１２（2000）'!F56</f>
        <v>0</v>
      </c>
      <c r="T57" s="263">
        <f>'Ｈ１２（2000）'!H56</f>
        <v>0</v>
      </c>
      <c r="U57" s="202"/>
      <c r="V57" s="195"/>
      <c r="W57" s="196" t="s">
        <v>136</v>
      </c>
      <c r="X57" s="197"/>
      <c r="Y57" s="198" t="s">
        <v>56</v>
      </c>
      <c r="Z57" s="199">
        <f>'Ｈ１２（2000）'!A199</f>
        <v>0</v>
      </c>
      <c r="AA57" s="200">
        <f>'Ｈ１２（2000）'!B199</f>
        <v>0</v>
      </c>
      <c r="AB57" s="201">
        <f>'Ｈ１２（2000）'!C199</f>
        <v>0</v>
      </c>
      <c r="AC57" s="556">
        <f>'Ｈ１２（2000）'!E199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'Ｈ１２（2000）'!A57</f>
        <v>0</v>
      </c>
      <c r="Q58" s="200">
        <f>'Ｈ１２（2000）'!C57</f>
        <v>0</v>
      </c>
      <c r="R58" s="200">
        <f>'Ｈ１２（2000）'!E57</f>
        <v>0</v>
      </c>
      <c r="S58" s="262">
        <f>'Ｈ１２（2000）'!F57</f>
        <v>0</v>
      </c>
      <c r="T58" s="263">
        <f>'Ｈ１２（2000）'!H57</f>
        <v>0</v>
      </c>
      <c r="U58" s="202"/>
      <c r="V58" s="176" t="s">
        <v>676</v>
      </c>
      <c r="W58" s="196" t="s">
        <v>138</v>
      </c>
      <c r="X58" s="197"/>
      <c r="Y58" s="198" t="s">
        <v>58</v>
      </c>
      <c r="Z58" s="199">
        <f>'Ｈ１２（2000）'!A200</f>
        <v>0</v>
      </c>
      <c r="AA58" s="200">
        <f>'Ｈ１２（2000）'!B200</f>
        <v>0</v>
      </c>
      <c r="AB58" s="201">
        <f>'Ｈ１２（2000）'!C200</f>
        <v>0</v>
      </c>
      <c r="AC58" s="556">
        <f>'Ｈ１２（2000）'!E200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'Ｈ１２（2000）'!A58</f>
        <v>0</v>
      </c>
      <c r="Q59" s="200">
        <f>'Ｈ１２（2000）'!C58</f>
        <v>0</v>
      </c>
      <c r="R59" s="200">
        <f>'Ｈ１２（2000）'!E58</f>
        <v>0</v>
      </c>
      <c r="S59" s="262">
        <f>'Ｈ１２（2000）'!F58</f>
        <v>0</v>
      </c>
      <c r="T59" s="263">
        <f>'Ｈ１２（2000）'!H58</f>
        <v>0</v>
      </c>
      <c r="U59" s="202"/>
      <c r="V59" s="216"/>
      <c r="W59" s="216" t="s">
        <v>13</v>
      </c>
      <c r="X59" s="217"/>
      <c r="Y59" s="218" t="s">
        <v>61</v>
      </c>
      <c r="Z59" s="199">
        <f>'Ｈ１２（2000）'!A201</f>
        <v>0</v>
      </c>
      <c r="AA59" s="200">
        <f>'Ｈ１２（2000）'!B201</f>
        <v>0</v>
      </c>
      <c r="AB59" s="201">
        <f>'Ｈ１２（2000）'!C201</f>
        <v>0</v>
      </c>
      <c r="AC59" s="556">
        <f>'Ｈ１２（2000）'!E201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'Ｈ１２（2000）'!A59</f>
        <v>0</v>
      </c>
      <c r="Q60" s="200">
        <f>'Ｈ１２（2000）'!C59</f>
        <v>0</v>
      </c>
      <c r="R60" s="200">
        <f>'Ｈ１２（2000）'!E59</f>
        <v>0</v>
      </c>
      <c r="S60" s="262">
        <f>'Ｈ１２（2000）'!F59</f>
        <v>0</v>
      </c>
      <c r="T60" s="263">
        <f>'Ｈ１２（2000）'!H59</f>
        <v>0</v>
      </c>
      <c r="U60" s="202"/>
      <c r="V60" s="216" t="s">
        <v>13</v>
      </c>
      <c r="W60" s="217"/>
      <c r="X60" s="217"/>
      <c r="Y60" s="218" t="s">
        <v>63</v>
      </c>
      <c r="Z60" s="501">
        <f>'Ｈ１２（2000）'!A202</f>
        <v>0</v>
      </c>
      <c r="AA60" s="488">
        <f>'Ｈ１２（2000）'!B202</f>
        <v>0</v>
      </c>
      <c r="AB60" s="502">
        <f>'Ｈ１２（2000）'!C202</f>
        <v>0</v>
      </c>
      <c r="AC60" s="565">
        <f>'Ｈ１２（2000）'!E202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256563</v>
      </c>
      <c r="Q61" s="242">
        <f>SUM(Q8:Q60)-Q9-Q10-Q12-Q13-Q15-Q16-Q17-Q30-Q31-Q32-Q40-Q41-Q42-Q43-Q44-Q49-Q50</f>
        <v>256563</v>
      </c>
      <c r="R61" s="242">
        <f>SUM(R8:R60)-R9-R10-R12-R13-R15-R16-R17-R30-R31-R32-R40-R41-R42-R43-R44-R49-R50</f>
        <v>130286</v>
      </c>
      <c r="S61" s="331">
        <f>SUM(S8:S60)-S9-S10-S12-S13-S15-S16-S17-S30-S31-S32-S40-S41-S42-S43-S44-S49-S50</f>
        <v>14036</v>
      </c>
      <c r="T61" s="332">
        <f>SUM(T8:T60)-T9-T10-T12-T13-T15-T16-T17-T30-T31-T32-T40-T41-T42-T43-T44-T49-T50</f>
        <v>94500</v>
      </c>
      <c r="U61" s="244"/>
      <c r="V61" s="238" t="s">
        <v>82</v>
      </c>
      <c r="W61" s="239"/>
      <c r="X61" s="239"/>
      <c r="Y61" s="240"/>
      <c r="Z61" s="245">
        <f>SUM(Z8:Z60)-Z9-Z10-Z25-Z28-Z40-Z41-Z42-Z43-Z44</f>
        <v>864</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243512</v>
      </c>
      <c r="B62" s="1229">
        <v>243512</v>
      </c>
      <c r="C62" s="1229">
        <v>0</v>
      </c>
      <c r="D62" s="1229">
        <v>0</v>
      </c>
      <c r="E62" s="1229">
        <v>0</v>
      </c>
      <c r="F62" s="1229">
        <v>111100</v>
      </c>
      <c r="G62" s="1230"/>
      <c r="H62" s="574"/>
      <c r="I62" s="574"/>
      <c r="K62" s="183"/>
      <c r="L62" s="184" t="s">
        <v>8</v>
      </c>
      <c r="M62" s="185"/>
      <c r="N62" s="185"/>
      <c r="O62" s="186" t="s">
        <v>9</v>
      </c>
      <c r="P62" s="252">
        <f>'Ｈ１２（2000）'!A63</f>
        <v>12310</v>
      </c>
      <c r="Q62" s="253">
        <f>'Ｈ１２（2000）'!B63</f>
        <v>12310</v>
      </c>
      <c r="R62" s="254"/>
      <c r="S62" s="255">
        <f>'Ｈ１２（2000）'!D63</f>
        <v>0</v>
      </c>
      <c r="T62" s="256">
        <f>'Ｈ１２（2000）'!F63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12310</v>
      </c>
      <c r="B63" s="574">
        <v>12310</v>
      </c>
      <c r="C63" s="574">
        <v>0</v>
      </c>
      <c r="D63" s="574">
        <v>0</v>
      </c>
      <c r="E63" s="574">
        <v>0</v>
      </c>
      <c r="F63" s="574">
        <v>0</v>
      </c>
      <c r="G63" s="1230"/>
      <c r="H63" s="574"/>
      <c r="I63" s="574"/>
      <c r="K63" s="194"/>
      <c r="L63" s="195"/>
      <c r="M63" s="196" t="s">
        <v>11</v>
      </c>
      <c r="N63" s="197"/>
      <c r="O63" s="198" t="s">
        <v>12</v>
      </c>
      <c r="P63" s="199">
        <f>'Ｈ１２（2000）'!A64</f>
        <v>0</v>
      </c>
      <c r="Q63" s="200">
        <f>'Ｈ１２（2000）'!B64</f>
        <v>0</v>
      </c>
      <c r="R63" s="220"/>
      <c r="S63" s="262">
        <f>'Ｈ１２（2000）'!D64</f>
        <v>0</v>
      </c>
      <c r="T63" s="263">
        <f>'Ｈ１２（2000）'!F64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12310</v>
      </c>
      <c r="Q64" s="209">
        <f>Q62-Q63</f>
        <v>12310</v>
      </c>
      <c r="R64" s="209"/>
      <c r="S64" s="269">
        <f>S62-S63</f>
        <v>0</v>
      </c>
      <c r="T64" s="270">
        <f>T62-T63</f>
        <v>0</v>
      </c>
      <c r="U64" s="264"/>
      <c r="V64" s="195"/>
      <c r="W64" s="196" t="s">
        <v>13</v>
      </c>
      <c r="X64" s="167"/>
      <c r="Y64" s="207" t="s">
        <v>9</v>
      </c>
      <c r="Z64" s="271">
        <f>'Ｈ１２（2000）'!A117</f>
        <v>0</v>
      </c>
      <c r="AA64" s="272">
        <f>'Ｈ１２（2000）'!B117</f>
        <v>0</v>
      </c>
      <c r="AB64" s="273"/>
      <c r="AC64" s="274">
        <f>'Ｈ１２（2000）'!E117</f>
        <v>0</v>
      </c>
      <c r="AD64" s="264"/>
      <c r="AE64" s="195"/>
      <c r="AF64" s="196" t="s">
        <v>13</v>
      </c>
      <c r="AG64" s="167"/>
      <c r="AH64" s="207" t="s">
        <v>406</v>
      </c>
      <c r="AI64" s="271">
        <f>'Ｈ１２（2000）'!A140</f>
        <v>0</v>
      </c>
      <c r="AJ64" s="272">
        <f>'Ｈ１２（2000）'!B140</f>
        <v>0</v>
      </c>
      <c r="AK64" s="275">
        <f>'Ｈ１２（2000）'!C140</f>
        <v>0</v>
      </c>
      <c r="AL64" s="276">
        <f>'Ｈ１２（2000）'!E140</f>
        <v>0</v>
      </c>
    </row>
    <row r="65" spans="1:38" ht="14.45" customHeight="1" x14ac:dyDescent="0.15">
      <c r="A65" s="1230">
        <v>6063</v>
      </c>
      <c r="B65" s="574">
        <v>6063</v>
      </c>
      <c r="C65" s="574">
        <v>0</v>
      </c>
      <c r="D65" s="574">
        <v>0</v>
      </c>
      <c r="E65" s="574">
        <v>0</v>
      </c>
      <c r="F65" s="574">
        <v>0</v>
      </c>
      <c r="G65" s="1230"/>
      <c r="H65" s="574"/>
      <c r="I65" s="574"/>
      <c r="K65" s="194" t="s">
        <v>4</v>
      </c>
      <c r="L65" s="173" t="s">
        <v>14</v>
      </c>
      <c r="M65" s="170"/>
      <c r="N65" s="170"/>
      <c r="O65" s="211" t="s">
        <v>15</v>
      </c>
      <c r="P65" s="212">
        <f>'Ｈ１２（2000）'!A65</f>
        <v>6063</v>
      </c>
      <c r="Q65" s="213">
        <f>'Ｈ１２（2000）'!B65</f>
        <v>6063</v>
      </c>
      <c r="R65" s="277"/>
      <c r="S65" s="278">
        <f>'Ｈ１２（2000）'!D65</f>
        <v>0</v>
      </c>
      <c r="T65" s="263">
        <f>'Ｈ１２（2000）'!F65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5762</v>
      </c>
      <c r="B66" s="574">
        <v>5762</v>
      </c>
      <c r="C66" s="574">
        <v>0</v>
      </c>
      <c r="D66" s="574">
        <v>0</v>
      </c>
      <c r="E66" s="574">
        <v>0</v>
      </c>
      <c r="F66" s="574">
        <v>0</v>
      </c>
      <c r="G66" s="1230"/>
      <c r="H66" s="574"/>
      <c r="I66" s="574"/>
      <c r="K66" s="194"/>
      <c r="L66" s="195"/>
      <c r="M66" s="196" t="s">
        <v>16</v>
      </c>
      <c r="N66" s="197"/>
      <c r="O66" s="198" t="s">
        <v>17</v>
      </c>
      <c r="P66" s="199">
        <f>'Ｈ１２（2000）'!A66</f>
        <v>5762</v>
      </c>
      <c r="Q66" s="200">
        <f>'Ｈ１２（2000）'!B66</f>
        <v>5762</v>
      </c>
      <c r="R66" s="220"/>
      <c r="S66" s="262">
        <f>'Ｈ１２（2000）'!D66</f>
        <v>0</v>
      </c>
      <c r="T66" s="263">
        <f>'Ｈ１２（2000）'!F66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38381</v>
      </c>
      <c r="B67" s="574">
        <v>38381</v>
      </c>
      <c r="C67" s="574">
        <v>0</v>
      </c>
      <c r="D67" s="574">
        <v>0</v>
      </c>
      <c r="E67" s="574">
        <v>0</v>
      </c>
      <c r="F67" s="574">
        <v>20000</v>
      </c>
      <c r="G67" s="1230"/>
      <c r="H67" s="574"/>
      <c r="I67" s="574"/>
      <c r="K67" s="194"/>
      <c r="L67" s="216"/>
      <c r="M67" s="196" t="s">
        <v>13</v>
      </c>
      <c r="N67" s="217"/>
      <c r="O67" s="218"/>
      <c r="P67" s="208">
        <f>P65-P66</f>
        <v>301</v>
      </c>
      <c r="Q67" s="209">
        <f>Q65-Q66</f>
        <v>301</v>
      </c>
      <c r="R67" s="209"/>
      <c r="S67" s="269">
        <f>S65-S66</f>
        <v>0</v>
      </c>
      <c r="T67" s="270">
        <f>T65-T66</f>
        <v>0</v>
      </c>
      <c r="U67" s="264"/>
      <c r="V67" s="216"/>
      <c r="W67" s="196" t="s">
        <v>13</v>
      </c>
      <c r="X67" s="217"/>
      <c r="Y67" s="207" t="s">
        <v>407</v>
      </c>
      <c r="Z67" s="271">
        <f>'Ｈ１２（2000）'!A118</f>
        <v>0</v>
      </c>
      <c r="AA67" s="272">
        <f>'Ｈ１２（2000）'!B118</f>
        <v>0</v>
      </c>
      <c r="AB67" s="273"/>
      <c r="AC67" s="274">
        <f>'Ｈ１２（2000）'!E118</f>
        <v>0</v>
      </c>
      <c r="AD67" s="264"/>
      <c r="AE67" s="216"/>
      <c r="AF67" s="196" t="s">
        <v>13</v>
      </c>
      <c r="AG67" s="217"/>
      <c r="AH67" s="207" t="s">
        <v>408</v>
      </c>
      <c r="AI67" s="271">
        <f>'Ｈ１２（2000）'!A141</f>
        <v>0</v>
      </c>
      <c r="AJ67" s="272">
        <f>'Ｈ１２（2000）'!B141</f>
        <v>0</v>
      </c>
      <c r="AK67" s="275">
        <f>'Ｈ１２（2000）'!C141</f>
        <v>0</v>
      </c>
      <c r="AL67" s="276">
        <f>'Ｈ１２（2000）'!E141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'Ｈ１２（2000）'!A68</f>
        <v>0</v>
      </c>
      <c r="Q68" s="200">
        <f>'Ｈ１２（2000）'!B68</f>
        <v>0</v>
      </c>
      <c r="R68" s="220"/>
      <c r="S68" s="262">
        <f>'Ｈ１２（2000）'!D68</f>
        <v>0</v>
      </c>
      <c r="T68" s="263">
        <f>'Ｈ１２（2000）'!F68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'Ｈ１２（2000）'!A69</f>
        <v>0</v>
      </c>
      <c r="Q69" s="200">
        <f>'Ｈ１２（2000）'!B69</f>
        <v>0</v>
      </c>
      <c r="R69" s="220"/>
      <c r="S69" s="262">
        <f>'Ｈ１２（2000）'!D69</f>
        <v>0</v>
      </c>
      <c r="T69" s="263">
        <f>'Ｈ１２（2000）'!F69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'Ｈ１２（2000）'!A70</f>
        <v>0</v>
      </c>
      <c r="Q70" s="200">
        <f>'Ｈ１２（2000）'!B70</f>
        <v>0</v>
      </c>
      <c r="R70" s="220"/>
      <c r="S70" s="262">
        <f>'Ｈ１２（2000）'!D70</f>
        <v>0</v>
      </c>
      <c r="T70" s="263">
        <f>'Ｈ１２（2000）'!F70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22107</v>
      </c>
      <c r="B71" s="574">
        <v>22107</v>
      </c>
      <c r="C71" s="574">
        <v>0</v>
      </c>
      <c r="D71" s="574">
        <v>0</v>
      </c>
      <c r="E71" s="574">
        <v>0</v>
      </c>
      <c r="F71" s="574">
        <v>20000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16274</v>
      </c>
      <c r="B72" s="574">
        <v>16274</v>
      </c>
      <c r="C72" s="574">
        <v>0</v>
      </c>
      <c r="D72" s="574">
        <v>0</v>
      </c>
      <c r="E72" s="574">
        <v>0</v>
      </c>
      <c r="F72" s="574">
        <v>0</v>
      </c>
      <c r="G72" s="1230"/>
      <c r="H72" s="574"/>
      <c r="I72" s="574"/>
      <c r="K72" s="194"/>
      <c r="L72" s="176"/>
      <c r="M72" s="196" t="s">
        <v>95</v>
      </c>
      <c r="N72" s="197"/>
      <c r="O72" s="198" t="s">
        <v>98</v>
      </c>
      <c r="P72" s="199">
        <f>'Ｈ１２（2000）'!A71</f>
        <v>22107</v>
      </c>
      <c r="Q72" s="200">
        <f>'Ｈ１２（2000）'!B71</f>
        <v>22107</v>
      </c>
      <c r="R72" s="220"/>
      <c r="S72" s="262">
        <f>'Ｈ１２（2000）'!D71</f>
        <v>0</v>
      </c>
      <c r="T72" s="263">
        <f>'Ｈ１２（2000）'!F71</f>
        <v>20000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'Ｈ１２（2000）'!A72</f>
        <v>16274</v>
      </c>
      <c r="Q73" s="200">
        <f>'Ｈ１２（2000）'!B72</f>
        <v>16274</v>
      </c>
      <c r="R73" s="220"/>
      <c r="S73" s="262">
        <f>'Ｈ１２（2000）'!D72</f>
        <v>0</v>
      </c>
      <c r="T73" s="263">
        <f>'Ｈ１２（2000）'!F72</f>
        <v>0</v>
      </c>
      <c r="U73" s="264"/>
      <c r="V73" s="216"/>
      <c r="W73" s="196" t="s">
        <v>13</v>
      </c>
      <c r="X73" s="197"/>
      <c r="Y73" s="211" t="s">
        <v>15</v>
      </c>
      <c r="Z73" s="271">
        <f>'Ｈ１２（2000）'!A119</f>
        <v>0</v>
      </c>
      <c r="AA73" s="272">
        <f>'Ｈ１２（2000）'!B119</f>
        <v>0</v>
      </c>
      <c r="AB73" s="273"/>
      <c r="AC73" s="274">
        <f>'Ｈ１２（2000）'!E119</f>
        <v>0</v>
      </c>
      <c r="AD73" s="264"/>
      <c r="AE73" s="216"/>
      <c r="AF73" s="196" t="s">
        <v>13</v>
      </c>
      <c r="AG73" s="197"/>
      <c r="AH73" s="211" t="s">
        <v>409</v>
      </c>
      <c r="AI73" s="271">
        <f>'Ｈ１２（2000）'!A142</f>
        <v>0</v>
      </c>
      <c r="AJ73" s="272">
        <f>'Ｈ１２（2000）'!B142</f>
        <v>0</v>
      </c>
      <c r="AK73" s="275">
        <f>'Ｈ１２（2000）'!C142</f>
        <v>0</v>
      </c>
      <c r="AL73" s="276">
        <f>'Ｈ１２（2000）'!E142</f>
        <v>0</v>
      </c>
    </row>
    <row r="74" spans="1:38" ht="14.45" customHeight="1" x14ac:dyDescent="0.15">
      <c r="A74" s="1230">
        <v>134840</v>
      </c>
      <c r="B74" s="574">
        <v>134840</v>
      </c>
      <c r="C74" s="574">
        <v>0</v>
      </c>
      <c r="D74" s="574">
        <v>0</v>
      </c>
      <c r="E74" s="574">
        <v>0</v>
      </c>
      <c r="F74" s="574">
        <v>91100</v>
      </c>
      <c r="G74" s="1230"/>
      <c r="H74" s="574"/>
      <c r="I74" s="574"/>
      <c r="K74" s="194"/>
      <c r="L74" s="196" t="s">
        <v>19</v>
      </c>
      <c r="M74" s="197"/>
      <c r="N74" s="197"/>
      <c r="O74" s="198" t="s">
        <v>20</v>
      </c>
      <c r="P74" s="199">
        <f>'Ｈ１２（2000）'!A73</f>
        <v>0</v>
      </c>
      <c r="Q74" s="200">
        <f>'Ｈ１２（2000）'!B73</f>
        <v>0</v>
      </c>
      <c r="R74" s="220"/>
      <c r="S74" s="262">
        <f>'Ｈ１２（2000）'!D73</f>
        <v>0</v>
      </c>
      <c r="T74" s="263">
        <f>'Ｈ１２（2000）'!F73</f>
        <v>0</v>
      </c>
      <c r="U74" s="264"/>
      <c r="V74" s="196" t="s">
        <v>19</v>
      </c>
      <c r="W74" s="197"/>
      <c r="X74" s="197"/>
      <c r="Y74" s="211" t="s">
        <v>142</v>
      </c>
      <c r="Z74" s="294">
        <f>'Ｈ１２（2000）'!A120</f>
        <v>0</v>
      </c>
      <c r="AA74" s="272">
        <f>'Ｈ１２（2000）'!B120</f>
        <v>0</v>
      </c>
      <c r="AB74" s="295"/>
      <c r="AC74" s="274">
        <f>'Ｈ１２（2000）'!E120</f>
        <v>0</v>
      </c>
      <c r="AD74" s="264"/>
      <c r="AE74" s="196" t="s">
        <v>19</v>
      </c>
      <c r="AF74" s="197"/>
      <c r="AG74" s="197"/>
      <c r="AH74" s="211" t="s">
        <v>410</v>
      </c>
      <c r="AI74" s="294">
        <f>'Ｈ１２（2000）'!A143</f>
        <v>0</v>
      </c>
      <c r="AJ74" s="272">
        <f>'Ｈ１２（2000）'!B143</f>
        <v>0</v>
      </c>
      <c r="AK74" s="296">
        <f>'Ｈ１２（2000）'!C143</f>
        <v>0</v>
      </c>
      <c r="AL74" s="276">
        <f>'Ｈ１２（2000）'!E143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'Ｈ１２（2000）'!A75</f>
        <v>0</v>
      </c>
      <c r="Q75" s="200">
        <f>'Ｈ１２（2000）'!B75</f>
        <v>0</v>
      </c>
      <c r="R75" s="220"/>
      <c r="S75" s="262">
        <f>'Ｈ１２（2000）'!D75</f>
        <v>0</v>
      </c>
      <c r="T75" s="263">
        <f>'Ｈ１２（2000）'!F75</f>
        <v>0</v>
      </c>
      <c r="U75" s="264" t="s">
        <v>411</v>
      </c>
      <c r="V75" s="195"/>
      <c r="W75" s="196" t="s">
        <v>412</v>
      </c>
      <c r="X75" s="197"/>
      <c r="Y75" s="211" t="s">
        <v>413</v>
      </c>
      <c r="Z75" s="294">
        <f>'Ｈ１２（2000）'!A121</f>
        <v>637625</v>
      </c>
      <c r="AA75" s="272">
        <f>'Ｈ１２（2000）'!B121</f>
        <v>0</v>
      </c>
      <c r="AB75" s="295"/>
      <c r="AC75" s="274">
        <f>'Ｈ１２（2000）'!E121</f>
        <v>323100</v>
      </c>
      <c r="AD75" s="264" t="s">
        <v>414</v>
      </c>
      <c r="AE75" s="195"/>
      <c r="AF75" s="196" t="s">
        <v>412</v>
      </c>
      <c r="AG75" s="197"/>
      <c r="AH75" s="211" t="s">
        <v>415</v>
      </c>
      <c r="AI75" s="294">
        <f>'Ｈ１２（2000）'!A144</f>
        <v>0</v>
      </c>
      <c r="AJ75" s="272">
        <f>'Ｈ１２（2000）'!B144</f>
        <v>0</v>
      </c>
      <c r="AK75" s="296">
        <f>'Ｈ１２（2000）'!C144</f>
        <v>0</v>
      </c>
      <c r="AL75" s="276">
        <f>'Ｈ１２（2000）'!E144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'Ｈ１２（2000）'!A76</f>
        <v>0</v>
      </c>
      <c r="Q76" s="200">
        <f>'Ｈ１２（2000）'!B76</f>
        <v>0</v>
      </c>
      <c r="R76" s="220"/>
      <c r="S76" s="262">
        <f>'Ｈ１２（2000）'!D76</f>
        <v>0</v>
      </c>
      <c r="T76" s="263">
        <f>'Ｈ１２（2000）'!F76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'Ｈ１２（2000）'!A77</f>
        <v>0</v>
      </c>
      <c r="Q77" s="200">
        <f>'Ｈ１２（2000）'!B77</f>
        <v>0</v>
      </c>
      <c r="R77" s="220"/>
      <c r="S77" s="262">
        <f>'Ｈ１２（2000）'!D77</f>
        <v>0</v>
      </c>
      <c r="T77" s="263">
        <f>'Ｈ１２（2000）'!F77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'Ｈ１２（2000）'!A78</f>
        <v>0</v>
      </c>
      <c r="Q78" s="200">
        <f>'Ｈ１２（2000）'!B78</f>
        <v>0</v>
      </c>
      <c r="R78" s="220"/>
      <c r="S78" s="262">
        <f>'Ｈ１２（2000）'!D78</f>
        <v>0</v>
      </c>
      <c r="T78" s="263">
        <f>'Ｈ１２（2000）'!F78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'Ｈ１２（2000）'!A79</f>
        <v>0</v>
      </c>
      <c r="Q79" s="200">
        <f>'Ｈ１２（2000）'!B79</f>
        <v>0</v>
      </c>
      <c r="R79" s="220"/>
      <c r="S79" s="262">
        <f>'Ｈ１２（2000）'!D79</f>
        <v>0</v>
      </c>
      <c r="T79" s="263">
        <f>'Ｈ１２（2000）'!F79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125501</v>
      </c>
      <c r="B80" s="574">
        <v>125501</v>
      </c>
      <c r="C80" s="574">
        <v>0</v>
      </c>
      <c r="D80" s="574">
        <v>0</v>
      </c>
      <c r="E80" s="574">
        <v>0</v>
      </c>
      <c r="F80" s="574">
        <v>91100</v>
      </c>
      <c r="G80" s="1230"/>
      <c r="H80" s="574"/>
      <c r="I80" s="574"/>
      <c r="K80" s="194"/>
      <c r="L80" s="195" t="s">
        <v>38</v>
      </c>
      <c r="M80" s="196" t="s">
        <v>149</v>
      </c>
      <c r="N80" s="197"/>
      <c r="O80" s="198" t="s">
        <v>40</v>
      </c>
      <c r="P80" s="199">
        <f>'Ｈ１２（2000）'!A80</f>
        <v>125501</v>
      </c>
      <c r="Q80" s="200">
        <f>'Ｈ１２（2000）'!B80</f>
        <v>125501</v>
      </c>
      <c r="R80" s="220"/>
      <c r="S80" s="262">
        <f>'Ｈ１２（2000）'!D80</f>
        <v>0</v>
      </c>
      <c r="T80" s="263">
        <f>'Ｈ１２（2000）'!F80</f>
        <v>91100</v>
      </c>
      <c r="U80" s="264"/>
      <c r="V80" s="195" t="s">
        <v>38</v>
      </c>
      <c r="W80" s="196" t="s">
        <v>149</v>
      </c>
      <c r="X80" s="197"/>
      <c r="Y80" s="198" t="s">
        <v>420</v>
      </c>
      <c r="Z80" s="271">
        <f>'Ｈ１２（2000）'!A122</f>
        <v>347019</v>
      </c>
      <c r="AA80" s="272">
        <f>'Ｈ１２（2000）'!B122</f>
        <v>0</v>
      </c>
      <c r="AB80" s="273"/>
      <c r="AC80" s="274">
        <f>'Ｈ１２（2000）'!E122</f>
        <v>233600</v>
      </c>
      <c r="AD80" s="264" t="s">
        <v>421</v>
      </c>
      <c r="AE80" s="195" t="s">
        <v>38</v>
      </c>
      <c r="AF80" s="196" t="s">
        <v>149</v>
      </c>
      <c r="AG80" s="197"/>
      <c r="AH80" s="198" t="s">
        <v>422</v>
      </c>
      <c r="AI80" s="271">
        <f>'Ｈ１２（2000）'!A145</f>
        <v>0</v>
      </c>
      <c r="AJ80" s="272">
        <f>'Ｈ１２（2000）'!B145</f>
        <v>0</v>
      </c>
      <c r="AK80" s="275">
        <f>'Ｈ１２（2000）'!C145</f>
        <v>0</v>
      </c>
      <c r="AL80" s="276">
        <f>'Ｈ１２（2000）'!E145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'Ｈ１２（2000）'!A81</f>
        <v>0</v>
      </c>
      <c r="Q81" s="200">
        <f>'Ｈ１２（2000）'!B81</f>
        <v>0</v>
      </c>
      <c r="R81" s="220"/>
      <c r="S81" s="262">
        <f>'Ｈ１２（2000）'!D81</f>
        <v>0</v>
      </c>
      <c r="T81" s="263">
        <f>'Ｈ１２（2000）'!F81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9339</v>
      </c>
      <c r="B82" s="574">
        <v>9339</v>
      </c>
      <c r="C82" s="574">
        <v>0</v>
      </c>
      <c r="D82" s="574">
        <v>0</v>
      </c>
      <c r="E82" s="574">
        <v>0</v>
      </c>
      <c r="F82" s="574">
        <v>0</v>
      </c>
      <c r="G82" s="1230"/>
      <c r="H82" s="574"/>
      <c r="I82" s="574"/>
      <c r="K82" s="194" t="s">
        <v>131</v>
      </c>
      <c r="L82" s="216"/>
      <c r="M82" s="196" t="s">
        <v>13</v>
      </c>
      <c r="N82" s="197"/>
      <c r="O82" s="198" t="s">
        <v>44</v>
      </c>
      <c r="P82" s="199">
        <f>'Ｈ１２（2000）'!A82</f>
        <v>9339</v>
      </c>
      <c r="Q82" s="200">
        <f>'Ｈ１２（2000）'!B82</f>
        <v>9339</v>
      </c>
      <c r="R82" s="220"/>
      <c r="S82" s="262">
        <f>'Ｈ１２（2000）'!D82</f>
        <v>0</v>
      </c>
      <c r="T82" s="263">
        <f>'Ｈ１２（2000）'!F82</f>
        <v>0</v>
      </c>
      <c r="U82" s="264"/>
      <c r="V82" s="216"/>
      <c r="W82" s="196" t="s">
        <v>13</v>
      </c>
      <c r="X82" s="197"/>
      <c r="Y82" s="198"/>
      <c r="Z82" s="305">
        <f>Z75-Z80</f>
        <v>290606</v>
      </c>
      <c r="AA82" s="306">
        <f>AA75-AA80</f>
        <v>0</v>
      </c>
      <c r="AB82" s="273"/>
      <c r="AC82" s="274">
        <f>AC75-AC80</f>
        <v>89500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'Ｈ１２（2000）'!A83</f>
        <v>0</v>
      </c>
      <c r="Q83" s="200">
        <f>'Ｈ１２（2000）'!B83</f>
        <v>0</v>
      </c>
      <c r="R83" s="220"/>
      <c r="S83" s="262">
        <f>'Ｈ１２（2000）'!D83</f>
        <v>0</v>
      </c>
      <c r="T83" s="263">
        <f>'Ｈ１２（2000）'!F83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'Ｈ１２（2000）'!A84</f>
        <v>0</v>
      </c>
      <c r="Q84" s="200">
        <f>'Ｈ１２（2000）'!B84</f>
        <v>0</v>
      </c>
      <c r="R84" s="220"/>
      <c r="S84" s="262">
        <f>'Ｈ１２（2000）'!D84</f>
        <v>0</v>
      </c>
      <c r="T84" s="263">
        <f>'Ｈ１２（2000）'!F84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'Ｈ１２（2000）'!A85</f>
        <v>0</v>
      </c>
      <c r="Q85" s="200">
        <f>'Ｈ１２（2000）'!B85</f>
        <v>0</v>
      </c>
      <c r="R85" s="220"/>
      <c r="S85" s="262">
        <f>'Ｈ１２（2000）'!D85</f>
        <v>0</v>
      </c>
      <c r="T85" s="263">
        <f>'Ｈ１２（2000）'!F85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31558</v>
      </c>
      <c r="B86" s="574">
        <v>31558</v>
      </c>
      <c r="C86" s="574">
        <v>0</v>
      </c>
      <c r="D86" s="574">
        <v>0</v>
      </c>
      <c r="E86" s="574">
        <v>0</v>
      </c>
      <c r="F86" s="574">
        <v>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'Ｈ１２（2000）'!A123</f>
        <v>0</v>
      </c>
      <c r="AA86" s="272">
        <f>'Ｈ１２（2000）'!B123</f>
        <v>0</v>
      </c>
      <c r="AB86" s="273"/>
      <c r="AC86" s="274">
        <f>'Ｈ１２（2000）'!E123</f>
        <v>0</v>
      </c>
      <c r="AD86" s="264" t="s">
        <v>430</v>
      </c>
      <c r="AE86" s="195"/>
      <c r="AF86" s="196" t="s">
        <v>13</v>
      </c>
      <c r="AG86" s="197"/>
      <c r="AH86" s="198" t="s">
        <v>684</v>
      </c>
      <c r="AI86" s="271">
        <f>'Ｈ１２（2000）'!A146</f>
        <v>0</v>
      </c>
      <c r="AJ86" s="272">
        <f>'Ｈ１２（2000）'!B146</f>
        <v>0</v>
      </c>
      <c r="AK86" s="275">
        <f>'Ｈ１２（2000）'!C146</f>
        <v>0</v>
      </c>
      <c r="AL86" s="276">
        <f>'Ｈ１２（2000）'!E146</f>
        <v>0</v>
      </c>
    </row>
    <row r="87" spans="1:38" ht="14.45" customHeight="1" x14ac:dyDescent="0.15">
      <c r="A87" s="1230">
        <v>22361</v>
      </c>
      <c r="B87" s="574">
        <v>22361</v>
      </c>
      <c r="C87" s="574">
        <v>0</v>
      </c>
      <c r="D87" s="574">
        <v>0</v>
      </c>
      <c r="E87" s="574">
        <v>0</v>
      </c>
      <c r="F87" s="574">
        <v>0</v>
      </c>
      <c r="G87" s="1230"/>
      <c r="H87" s="574"/>
      <c r="I87" s="574"/>
      <c r="K87" s="194"/>
      <c r="L87" s="173"/>
      <c r="M87" s="196" t="s">
        <v>47</v>
      </c>
      <c r="N87" s="197"/>
      <c r="O87" s="198" t="s">
        <v>48</v>
      </c>
      <c r="P87" s="199">
        <f>'Ｈ１２（2000）'!A87</f>
        <v>22361</v>
      </c>
      <c r="Q87" s="200">
        <f>'Ｈ１２（2000）'!B87</f>
        <v>22361</v>
      </c>
      <c r="R87" s="220"/>
      <c r="S87" s="262">
        <f>'Ｈ１２（2000）'!D87</f>
        <v>0</v>
      </c>
      <c r="T87" s="263">
        <f>'Ｈ１２（2000）'!F87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'Ｈ１２（2000）'!A88</f>
        <v>0</v>
      </c>
      <c r="Q88" s="200">
        <f>'Ｈ１２（2000）'!B88</f>
        <v>0</v>
      </c>
      <c r="R88" s="220"/>
      <c r="S88" s="262">
        <f>'Ｈ１２（2000）'!D88</f>
        <v>0</v>
      </c>
      <c r="T88" s="263">
        <f>'Ｈ１２（2000）'!F88</f>
        <v>0</v>
      </c>
      <c r="U88" s="264"/>
      <c r="V88" s="195"/>
      <c r="W88" s="196" t="s">
        <v>433</v>
      </c>
      <c r="X88" s="197"/>
      <c r="Y88" s="198" t="s">
        <v>685</v>
      </c>
      <c r="Z88" s="271">
        <f>'Ｈ１２（2000）'!A125</f>
        <v>0</v>
      </c>
      <c r="AA88" s="272">
        <f>'Ｈ１２（2000）'!B125</f>
        <v>0</v>
      </c>
      <c r="AB88" s="273"/>
      <c r="AC88" s="274">
        <f>'Ｈ１２（2000）'!E125</f>
        <v>0</v>
      </c>
      <c r="AD88" s="264"/>
      <c r="AE88" s="195"/>
      <c r="AF88" s="196" t="s">
        <v>433</v>
      </c>
      <c r="AG88" s="197"/>
      <c r="AH88" s="198" t="s">
        <v>686</v>
      </c>
      <c r="AI88" s="271">
        <f>'Ｈ１２（2000）'!A148</f>
        <v>0</v>
      </c>
      <c r="AJ88" s="272">
        <f>'Ｈ１２（2000）'!B148</f>
        <v>0</v>
      </c>
      <c r="AK88" s="275">
        <f>'Ｈ１２（2000）'!C148</f>
        <v>0</v>
      </c>
      <c r="AL88" s="276">
        <f>'Ｈ１２（2000）'!E148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'Ｈ１２（2000）'!A89</f>
        <v>0</v>
      </c>
      <c r="Q89" s="200">
        <f>'Ｈ１２（2000）'!B89</f>
        <v>0</v>
      </c>
      <c r="R89" s="220"/>
      <c r="S89" s="262">
        <f>'Ｈ１２（2000）'!D89</f>
        <v>0</v>
      </c>
      <c r="T89" s="263">
        <f>'Ｈ１２（2000）'!F89</f>
        <v>0</v>
      </c>
      <c r="U89" s="264"/>
      <c r="V89" s="195"/>
      <c r="W89" s="196" t="s">
        <v>436</v>
      </c>
      <c r="X89" s="197"/>
      <c r="Y89" s="198" t="s">
        <v>687</v>
      </c>
      <c r="Z89" s="271">
        <f>'Ｈ１２（2000）'!A126</f>
        <v>0</v>
      </c>
      <c r="AA89" s="272">
        <f>'Ｈ１２（2000）'!B126</f>
        <v>0</v>
      </c>
      <c r="AB89" s="273"/>
      <c r="AC89" s="274">
        <f>'Ｈ１２（2000）'!E126</f>
        <v>0</v>
      </c>
      <c r="AD89" s="264"/>
      <c r="AE89" s="195"/>
      <c r="AF89" s="196" t="s">
        <v>436</v>
      </c>
      <c r="AG89" s="197"/>
      <c r="AH89" s="198" t="s">
        <v>688</v>
      </c>
      <c r="AI89" s="271">
        <f>'Ｈ１２（2000）'!A149</f>
        <v>0</v>
      </c>
      <c r="AJ89" s="272">
        <f>'Ｈ１２（2000）'!B149</f>
        <v>0</v>
      </c>
      <c r="AK89" s="275">
        <f>'Ｈ１２（2000）'!C149</f>
        <v>0</v>
      </c>
      <c r="AL89" s="276">
        <f>'Ｈ１２（2000）'!E149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'Ｈ１２（2000）'!A90</f>
        <v>0</v>
      </c>
      <c r="Q90" s="200">
        <f>'Ｈ１２（2000）'!B90</f>
        <v>0</v>
      </c>
      <c r="R90" s="220"/>
      <c r="S90" s="262">
        <f>'Ｈ１２（2000）'!D90</f>
        <v>0</v>
      </c>
      <c r="T90" s="263">
        <f>'Ｈ１２（2000）'!F90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'Ｈ１２（2000）'!A91</f>
        <v>0</v>
      </c>
      <c r="Q91" s="200">
        <f>'Ｈ１２（2000）'!B91</f>
        <v>0</v>
      </c>
      <c r="R91" s="220"/>
      <c r="S91" s="262">
        <f>'Ｈ１２（2000）'!D91</f>
        <v>0</v>
      </c>
      <c r="T91" s="263">
        <f>'Ｈ１２（2000）'!F91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'Ｈ１２（2000）'!A92</f>
        <v>0</v>
      </c>
      <c r="Q92" s="200">
        <f>'Ｈ１２（2000）'!B92</f>
        <v>0</v>
      </c>
      <c r="R92" s="220"/>
      <c r="S92" s="262">
        <f>'Ｈ１２（2000）'!D92</f>
        <v>0</v>
      </c>
      <c r="T92" s="263">
        <f>'Ｈ１２（2000）'!F92</f>
        <v>0</v>
      </c>
      <c r="U92" s="264"/>
      <c r="V92" s="195"/>
      <c r="W92" s="196" t="s">
        <v>57</v>
      </c>
      <c r="X92" s="197"/>
      <c r="Y92" s="198" t="s">
        <v>689</v>
      </c>
      <c r="Z92" s="271">
        <f>'Ｈ１２（2000）'!A127</f>
        <v>0</v>
      </c>
      <c r="AA92" s="272">
        <f>'Ｈ１２（2000）'!B127</f>
        <v>0</v>
      </c>
      <c r="AB92" s="273"/>
      <c r="AC92" s="274">
        <f>'Ｈ１２（2000）'!E127</f>
        <v>0</v>
      </c>
      <c r="AD92" s="264"/>
      <c r="AE92" s="195"/>
      <c r="AF92" s="196" t="s">
        <v>57</v>
      </c>
      <c r="AG92" s="197"/>
      <c r="AH92" s="198" t="s">
        <v>690</v>
      </c>
      <c r="AI92" s="271">
        <f>'Ｈ１２（2000）'!A150</f>
        <v>0</v>
      </c>
      <c r="AJ92" s="272">
        <f>'Ｈ１２（2000）'!B150</f>
        <v>0</v>
      </c>
      <c r="AK92" s="275">
        <f>'Ｈ１２（2000）'!C150</f>
        <v>0</v>
      </c>
      <c r="AL92" s="276">
        <f>'Ｈ１２（2000）'!E150</f>
        <v>0</v>
      </c>
    </row>
    <row r="93" spans="1:38" ht="14.45" customHeight="1" x14ac:dyDescent="0.15">
      <c r="A93" s="1230">
        <v>6677</v>
      </c>
      <c r="B93" s="574">
        <v>6677</v>
      </c>
      <c r="C93" s="574">
        <v>0</v>
      </c>
      <c r="D93" s="574">
        <v>0</v>
      </c>
      <c r="E93" s="574">
        <v>0</v>
      </c>
      <c r="F93" s="574">
        <v>0</v>
      </c>
      <c r="G93" s="1230"/>
      <c r="H93" s="574"/>
      <c r="I93" s="574"/>
      <c r="K93" s="194"/>
      <c r="L93" s="195"/>
      <c r="M93" s="173" t="s">
        <v>60</v>
      </c>
      <c r="N93" s="197"/>
      <c r="O93" s="198" t="s">
        <v>61</v>
      </c>
      <c r="P93" s="199">
        <f>'Ｈ１２（2000）'!A93</f>
        <v>6677</v>
      </c>
      <c r="Q93" s="200">
        <f>'Ｈ１２（2000）'!B93</f>
        <v>6677</v>
      </c>
      <c r="R93" s="220"/>
      <c r="S93" s="262">
        <f>'Ｈ１２（2000）'!D93</f>
        <v>0</v>
      </c>
      <c r="T93" s="263">
        <f>'Ｈ１２（2000）'!F93</f>
        <v>0</v>
      </c>
      <c r="U93" s="264" t="s">
        <v>441</v>
      </c>
      <c r="V93" s="195"/>
      <c r="W93" s="173" t="s">
        <v>60</v>
      </c>
      <c r="X93" s="197"/>
      <c r="Y93" s="198" t="s">
        <v>691</v>
      </c>
      <c r="Z93" s="271">
        <f>'Ｈ１２（2000）'!A128</f>
        <v>0</v>
      </c>
      <c r="AA93" s="272">
        <f>'Ｈ１２（2000）'!B128</f>
        <v>0</v>
      </c>
      <c r="AB93" s="273"/>
      <c r="AC93" s="274">
        <f>'Ｈ１２（2000）'!E128</f>
        <v>0</v>
      </c>
      <c r="AD93" s="264"/>
      <c r="AE93" s="195"/>
      <c r="AF93" s="173" t="s">
        <v>60</v>
      </c>
      <c r="AG93" s="197"/>
      <c r="AH93" s="198" t="s">
        <v>692</v>
      </c>
      <c r="AI93" s="271">
        <f>'Ｈ１２（2000）'!A151</f>
        <v>0</v>
      </c>
      <c r="AJ93" s="272">
        <f>'Ｈ１２（2000）'!B151</f>
        <v>0</v>
      </c>
      <c r="AK93" s="275">
        <f>'Ｈ１２（2000）'!C151</f>
        <v>0</v>
      </c>
      <c r="AL93" s="276">
        <f>'Ｈ１２（2000）'!E151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'Ｈ１２（2000）'!A94</f>
        <v>0</v>
      </c>
      <c r="Q94" s="200">
        <f>'Ｈ１２（2000）'!B94</f>
        <v>0</v>
      </c>
      <c r="R94" s="220"/>
      <c r="S94" s="262">
        <f>'Ｈ１２（2000）'!D94</f>
        <v>0</v>
      </c>
      <c r="T94" s="263">
        <f>'Ｈ１２（2000）'!F94</f>
        <v>0</v>
      </c>
      <c r="U94" s="264"/>
      <c r="V94" s="195" t="s">
        <v>59</v>
      </c>
      <c r="W94" s="195"/>
      <c r="X94" s="196" t="s">
        <v>62</v>
      </c>
      <c r="Y94" s="198" t="s">
        <v>693</v>
      </c>
      <c r="Z94" s="271">
        <f>'Ｈ１２（2000）'!A129</f>
        <v>0</v>
      </c>
      <c r="AA94" s="272">
        <f>'Ｈ１２（2000）'!B129</f>
        <v>0</v>
      </c>
      <c r="AB94" s="273"/>
      <c r="AC94" s="274">
        <f>'Ｈ１２（2000）'!E129</f>
        <v>0</v>
      </c>
      <c r="AD94" s="264"/>
      <c r="AE94" s="195" t="s">
        <v>59</v>
      </c>
      <c r="AF94" s="195"/>
      <c r="AG94" s="196" t="s">
        <v>62</v>
      </c>
      <c r="AH94" s="198" t="s">
        <v>694</v>
      </c>
      <c r="AI94" s="271">
        <f>'Ｈ１２（2000）'!A152</f>
        <v>0</v>
      </c>
      <c r="AJ94" s="272">
        <f>'Ｈ１２（2000）'!B152</f>
        <v>0</v>
      </c>
      <c r="AK94" s="275">
        <f>'Ｈ１２（2000）'!C152</f>
        <v>0</v>
      </c>
      <c r="AL94" s="276">
        <f>'Ｈ１２（2000）'!E152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'Ｈ１２（2000）'!A95</f>
        <v>0</v>
      </c>
      <c r="Q95" s="200">
        <f>'Ｈ１２（2000）'!B95</f>
        <v>0</v>
      </c>
      <c r="R95" s="220"/>
      <c r="S95" s="262">
        <f>'Ｈ１２（2000）'!D95</f>
        <v>0</v>
      </c>
      <c r="T95" s="263">
        <f>'Ｈ１２（2000）'!F95</f>
        <v>0</v>
      </c>
      <c r="U95" s="264"/>
      <c r="V95" s="195"/>
      <c r="W95" s="195"/>
      <c r="X95" s="196" t="s">
        <v>64</v>
      </c>
      <c r="Y95" s="198" t="s">
        <v>695</v>
      </c>
      <c r="Z95" s="271">
        <f>'Ｈ１２（2000）'!A130</f>
        <v>0</v>
      </c>
      <c r="AA95" s="272">
        <f>'Ｈ１２（2000）'!B130</f>
        <v>0</v>
      </c>
      <c r="AB95" s="273"/>
      <c r="AC95" s="274">
        <f>'Ｈ１２（2000）'!E130</f>
        <v>0</v>
      </c>
      <c r="AD95" s="264"/>
      <c r="AE95" s="195"/>
      <c r="AF95" s="195"/>
      <c r="AG95" s="196" t="s">
        <v>64</v>
      </c>
      <c r="AH95" s="198" t="s">
        <v>696</v>
      </c>
      <c r="AI95" s="271">
        <f>'Ｈ１２（2000）'!A153</f>
        <v>0</v>
      </c>
      <c r="AJ95" s="272">
        <f>'Ｈ１２（2000）'!B153</f>
        <v>0</v>
      </c>
      <c r="AK95" s="275">
        <f>'Ｈ１２（2000）'!C153</f>
        <v>0</v>
      </c>
      <c r="AL95" s="276">
        <f>'Ｈ１２（2000）'!E153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'Ｈ１２（2000）'!A96</f>
        <v>0</v>
      </c>
      <c r="Q96" s="200">
        <f>'Ｈ１２（2000）'!B96</f>
        <v>0</v>
      </c>
      <c r="R96" s="220"/>
      <c r="S96" s="262">
        <f>'Ｈ１２（2000）'!D96</f>
        <v>0</v>
      </c>
      <c r="T96" s="263">
        <f>'Ｈ１２（2000）'!F96</f>
        <v>0</v>
      </c>
      <c r="U96" s="264"/>
      <c r="V96" s="195"/>
      <c r="W96" s="195"/>
      <c r="X96" s="196" t="s">
        <v>66</v>
      </c>
      <c r="Y96" s="198" t="s">
        <v>697</v>
      </c>
      <c r="Z96" s="271">
        <f>'Ｈ１２（2000）'!A131</f>
        <v>0</v>
      </c>
      <c r="AA96" s="272">
        <f>'Ｈ１２（2000）'!B131</f>
        <v>0</v>
      </c>
      <c r="AB96" s="273"/>
      <c r="AC96" s="274">
        <f>'Ｈ１２（2000）'!E131</f>
        <v>0</v>
      </c>
      <c r="AD96" s="264"/>
      <c r="AE96" s="195"/>
      <c r="AF96" s="195"/>
      <c r="AG96" s="196" t="s">
        <v>66</v>
      </c>
      <c r="AH96" s="198" t="s">
        <v>698</v>
      </c>
      <c r="AI96" s="271">
        <f>'Ｈ１２（2000）'!A154</f>
        <v>0</v>
      </c>
      <c r="AJ96" s="272">
        <f>'Ｈ１２（2000）'!B154</f>
        <v>0</v>
      </c>
      <c r="AK96" s="275">
        <f>'Ｈ１２（2000）'!C154</f>
        <v>0</v>
      </c>
      <c r="AL96" s="276">
        <f>'Ｈ１２（2000）'!E154</f>
        <v>0</v>
      </c>
    </row>
    <row r="97" spans="1:38" ht="14.45" customHeight="1" x14ac:dyDescent="0.15">
      <c r="A97" s="1230">
        <v>6677</v>
      </c>
      <c r="B97" s="574">
        <v>6677</v>
      </c>
      <c r="C97" s="574">
        <v>0</v>
      </c>
      <c r="D97" s="574">
        <v>0</v>
      </c>
      <c r="E97" s="574">
        <v>0</v>
      </c>
      <c r="F97" s="574">
        <v>0</v>
      </c>
      <c r="G97" s="1230"/>
      <c r="H97" s="574"/>
      <c r="I97" s="574"/>
      <c r="K97" s="194"/>
      <c r="L97" s="195"/>
      <c r="M97" s="195"/>
      <c r="N97" s="196" t="s">
        <v>150</v>
      </c>
      <c r="O97" s="198" t="s">
        <v>69</v>
      </c>
      <c r="P97" s="199">
        <f>'Ｈ１２（2000）'!A97</f>
        <v>6677</v>
      </c>
      <c r="Q97" s="200">
        <f>'Ｈ１２（2000）'!B97</f>
        <v>6677</v>
      </c>
      <c r="R97" s="220"/>
      <c r="S97" s="262">
        <f>'Ｈ１２（2000）'!D97</f>
        <v>0</v>
      </c>
      <c r="T97" s="263">
        <f>'Ｈ１２（2000）'!F97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2520</v>
      </c>
      <c r="B98" s="574">
        <v>2520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'Ｈ１２（2000）'!A132</f>
        <v>0</v>
      </c>
      <c r="AA98" s="272">
        <f>'Ｈ１２（2000）'!B132</f>
        <v>0</v>
      </c>
      <c r="AB98" s="273"/>
      <c r="AC98" s="274">
        <f>'Ｈ１２（2000）'!E132</f>
        <v>0</v>
      </c>
      <c r="AD98" s="264"/>
      <c r="AE98" s="195" t="s">
        <v>41</v>
      </c>
      <c r="AF98" s="216"/>
      <c r="AG98" s="196" t="s">
        <v>13</v>
      </c>
      <c r="AH98" s="198" t="s">
        <v>700</v>
      </c>
      <c r="AI98" s="271">
        <f>'Ｈ１２（2000）'!A155</f>
        <v>0</v>
      </c>
      <c r="AJ98" s="272">
        <f>'Ｈ１２（2000）'!B155</f>
        <v>0</v>
      </c>
      <c r="AK98" s="275">
        <f>'Ｈ１２（2000）'!C155</f>
        <v>0</v>
      </c>
      <c r="AL98" s="276">
        <f>'Ｈ１２（2000）'!E155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'Ｈ１２（2000）'!A98</f>
        <v>2520</v>
      </c>
      <c r="Q99" s="200">
        <f>'Ｈ１２（2000）'!B98</f>
        <v>2520</v>
      </c>
      <c r="R99" s="220"/>
      <c r="S99" s="262">
        <f>'Ｈ１２（2000）'!D98</f>
        <v>0</v>
      </c>
      <c r="T99" s="263">
        <f>'Ｈ１２（2000）'!F98</f>
        <v>0</v>
      </c>
      <c r="U99" s="310" t="s">
        <v>701</v>
      </c>
      <c r="V99" s="195"/>
      <c r="W99" s="196" t="s">
        <v>70</v>
      </c>
      <c r="X99" s="197"/>
      <c r="Y99" s="198" t="s">
        <v>702</v>
      </c>
      <c r="Z99" s="271">
        <f>'Ｈ１２（2000）'!A133</f>
        <v>0</v>
      </c>
      <c r="AA99" s="272">
        <f>'Ｈ１２（2000）'!B133</f>
        <v>0</v>
      </c>
      <c r="AB99" s="273"/>
      <c r="AC99" s="274">
        <f>'Ｈ１２（2000）'!E133</f>
        <v>0</v>
      </c>
      <c r="AD99" s="310" t="s">
        <v>701</v>
      </c>
      <c r="AE99" s="195"/>
      <c r="AF99" s="196" t="s">
        <v>70</v>
      </c>
      <c r="AG99" s="197"/>
      <c r="AH99" s="198" t="s">
        <v>703</v>
      </c>
      <c r="AI99" s="271">
        <f>'Ｈ１２（2000）'!A156</f>
        <v>0</v>
      </c>
      <c r="AJ99" s="272">
        <f>'Ｈ１２（2000）'!B156</f>
        <v>0</v>
      </c>
      <c r="AK99" s="275">
        <f>'Ｈ１２（2000）'!C156</f>
        <v>0</v>
      </c>
      <c r="AL99" s="276">
        <f>'Ｈ１２（2000）'!E156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'Ｈ１２（2000）'!A99</f>
        <v>0</v>
      </c>
      <c r="Q100" s="200">
        <f>'Ｈ１２（2000）'!B99</f>
        <v>0</v>
      </c>
      <c r="R100" s="220"/>
      <c r="S100" s="262">
        <f>'Ｈ１２（2000）'!D99</f>
        <v>0</v>
      </c>
      <c r="T100" s="263">
        <f>'Ｈ１２（2000）'!F99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'Ｈ１２（2000）'!A100</f>
        <v>0</v>
      </c>
      <c r="Q101" s="200">
        <f>'Ｈ１２（2000）'!B100</f>
        <v>0</v>
      </c>
      <c r="R101" s="220"/>
      <c r="S101" s="262">
        <f>'Ｈ１２（2000）'!D100</f>
        <v>0</v>
      </c>
      <c r="T101" s="263">
        <f>'Ｈ１２（2000）'!F100</f>
        <v>0</v>
      </c>
      <c r="U101" s="264"/>
      <c r="V101" s="216"/>
      <c r="W101" s="196" t="s">
        <v>13</v>
      </c>
      <c r="X101" s="197"/>
      <c r="Y101" s="198" t="s">
        <v>704</v>
      </c>
      <c r="Z101" s="271">
        <f>'Ｈ１２（2000）'!A134</f>
        <v>0</v>
      </c>
      <c r="AA101" s="272">
        <f>'Ｈ１２（2000）'!B134</f>
        <v>0</v>
      </c>
      <c r="AB101" s="273"/>
      <c r="AC101" s="274">
        <f>'Ｈ１２（2000）'!E134</f>
        <v>0</v>
      </c>
      <c r="AD101" s="264"/>
      <c r="AE101" s="216"/>
      <c r="AF101" s="196" t="s">
        <v>13</v>
      </c>
      <c r="AG101" s="197"/>
      <c r="AH101" s="198" t="s">
        <v>705</v>
      </c>
      <c r="AI101" s="271">
        <f>'Ｈ１２（2000）'!A157</f>
        <v>0</v>
      </c>
      <c r="AJ101" s="272">
        <f>'Ｈ１２（2000）'!B157</f>
        <v>0</v>
      </c>
      <c r="AK101" s="275">
        <f>'Ｈ１２（2000）'!C157</f>
        <v>0</v>
      </c>
      <c r="AL101" s="276">
        <f>'Ｈ１２（2000）'!E157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'Ｈ１２（2000）'!A101</f>
        <v>0</v>
      </c>
      <c r="Q102" s="200">
        <f>'Ｈ１２（2000）'!B101</f>
        <v>0</v>
      </c>
      <c r="R102" s="220"/>
      <c r="S102" s="262">
        <f>'Ｈ１２（2000）'!D101</f>
        <v>0</v>
      </c>
      <c r="T102" s="263">
        <f>'Ｈ１２（2000）'!F101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20360</v>
      </c>
      <c r="B103" s="574">
        <v>20360</v>
      </c>
      <c r="C103" s="574">
        <v>0</v>
      </c>
      <c r="D103" s="574">
        <v>0</v>
      </c>
      <c r="E103" s="574">
        <v>0</v>
      </c>
      <c r="F103" s="574">
        <v>0</v>
      </c>
      <c r="G103" s="1230"/>
      <c r="H103" s="574"/>
      <c r="I103" s="574"/>
      <c r="K103" s="194"/>
      <c r="L103" s="195"/>
      <c r="M103" s="196" t="s">
        <v>11</v>
      </c>
      <c r="N103" s="197"/>
      <c r="O103" s="198" t="s">
        <v>80</v>
      </c>
      <c r="P103" s="199">
        <f>'Ｈ１２（2000）'!A102</f>
        <v>0</v>
      </c>
      <c r="Q103" s="200">
        <f>'Ｈ１２（2000）'!B102</f>
        <v>0</v>
      </c>
      <c r="R103" s="220"/>
      <c r="S103" s="262">
        <f>'Ｈ１２（2000）'!D102</f>
        <v>0</v>
      </c>
      <c r="T103" s="263">
        <f>'Ｈ１２（2000）'!F102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6546</v>
      </c>
      <c r="B104" s="574">
        <v>6546</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'Ｈ１２（2000）'!A135</f>
        <v>0</v>
      </c>
      <c r="AA104" s="272">
        <f>'Ｈ１２（2000）'!B135</f>
        <v>0</v>
      </c>
      <c r="AB104" s="273"/>
      <c r="AC104" s="274">
        <f>'Ｈ１２（2000）'!E135</f>
        <v>0</v>
      </c>
      <c r="AD104" s="264"/>
      <c r="AE104" s="216"/>
      <c r="AF104" s="196" t="s">
        <v>13</v>
      </c>
      <c r="AG104" s="197"/>
      <c r="AH104" s="198" t="s">
        <v>707</v>
      </c>
      <c r="AI104" s="271">
        <f>'Ｈ１２（2000）'!A158</f>
        <v>0</v>
      </c>
      <c r="AJ104" s="272">
        <f>'Ｈ１２（2000）'!B158</f>
        <v>0</v>
      </c>
      <c r="AK104" s="275">
        <f>'Ｈ１２（2000）'!C158</f>
        <v>0</v>
      </c>
      <c r="AL104" s="276">
        <f>'Ｈ１２（2000）'!E158</f>
        <v>0</v>
      </c>
    </row>
    <row r="105" spans="1:38" ht="14.45" customHeight="1" x14ac:dyDescent="0.15">
      <c r="A105" s="1230">
        <v>6320</v>
      </c>
      <c r="B105" s="574">
        <v>6320</v>
      </c>
      <c r="C105" s="574">
        <v>0</v>
      </c>
      <c r="D105" s="574">
        <v>0</v>
      </c>
      <c r="E105" s="574">
        <v>0</v>
      </c>
      <c r="F105" s="574">
        <v>0</v>
      </c>
      <c r="G105" s="1230"/>
      <c r="H105" s="574"/>
      <c r="I105" s="574"/>
      <c r="K105" s="194"/>
      <c r="L105" s="169"/>
      <c r="M105" s="196" t="s">
        <v>88</v>
      </c>
      <c r="N105" s="197"/>
      <c r="O105" s="198" t="s">
        <v>109</v>
      </c>
      <c r="P105" s="199">
        <f>'Ｈ１２（2000）'!A104</f>
        <v>6546</v>
      </c>
      <c r="Q105" s="200">
        <f>'Ｈ１２（2000）'!B104</f>
        <v>6546</v>
      </c>
      <c r="R105" s="220"/>
      <c r="S105" s="262">
        <f>'Ｈ１２（2000）'!D104</f>
        <v>0</v>
      </c>
      <c r="T105" s="263">
        <f>'Ｈ１２（2000）'!F104</f>
        <v>0</v>
      </c>
      <c r="U105" s="264"/>
      <c r="V105" s="169"/>
      <c r="W105" s="196" t="s">
        <v>459</v>
      </c>
      <c r="X105" s="197"/>
      <c r="Y105" s="198" t="s">
        <v>460</v>
      </c>
      <c r="Z105" s="271">
        <f>'Ｈ１２（2000）'!A136</f>
        <v>57092</v>
      </c>
      <c r="AA105" s="272">
        <f>'Ｈ１２（2000）'!B136</f>
        <v>0</v>
      </c>
      <c r="AB105" s="273"/>
      <c r="AC105" s="274">
        <f>'Ｈ１２（2000）'!E136</f>
        <v>0</v>
      </c>
      <c r="AD105" s="264"/>
      <c r="AE105" s="169"/>
      <c r="AF105" s="196" t="s">
        <v>459</v>
      </c>
      <c r="AG105" s="197"/>
      <c r="AH105" s="198" t="s">
        <v>461</v>
      </c>
      <c r="AI105" s="271">
        <f>'Ｈ１２（2000）'!A159</f>
        <v>0</v>
      </c>
      <c r="AJ105" s="272">
        <f>'Ｈ１２（2000）'!B159</f>
        <v>0</v>
      </c>
      <c r="AK105" s="275">
        <f>'Ｈ１２（2000）'!C159</f>
        <v>0</v>
      </c>
      <c r="AL105" s="276">
        <f>'Ｈ１２（2000）'!E159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'Ｈ１２（2000）'!A105</f>
        <v>6320</v>
      </c>
      <c r="Q106" s="200">
        <f>'Ｈ１２（2000）'!B105</f>
        <v>6320</v>
      </c>
      <c r="R106" s="220"/>
      <c r="S106" s="262">
        <f>'Ｈ１２（2000）'!D105</f>
        <v>0</v>
      </c>
      <c r="T106" s="263">
        <f>'Ｈ１２（2000）'!F105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1564</v>
      </c>
      <c r="B107" s="574">
        <v>1564</v>
      </c>
      <c r="C107" s="574">
        <v>0</v>
      </c>
      <c r="D107" s="574">
        <v>0</v>
      </c>
      <c r="E107" s="574">
        <v>0</v>
      </c>
      <c r="F107" s="574">
        <v>0</v>
      </c>
      <c r="G107" s="1230"/>
      <c r="H107" s="574"/>
      <c r="I107" s="574"/>
      <c r="K107" s="194"/>
      <c r="L107" s="176"/>
      <c r="M107" s="196" t="s">
        <v>104</v>
      </c>
      <c r="N107" s="197"/>
      <c r="O107" s="198" t="s">
        <v>111</v>
      </c>
      <c r="P107" s="199">
        <f>'Ｈ１２（2000）'!A106</f>
        <v>0</v>
      </c>
      <c r="Q107" s="200">
        <f>'Ｈ１２（2000）'!B106</f>
        <v>0</v>
      </c>
      <c r="R107" s="220"/>
      <c r="S107" s="262">
        <f>'Ｈ１２（2000）'!D106</f>
        <v>0</v>
      </c>
      <c r="T107" s="263">
        <f>'Ｈ１２（2000）'!F106</f>
        <v>0</v>
      </c>
      <c r="U107" s="264"/>
      <c r="V107" s="176"/>
      <c r="W107" s="196" t="s">
        <v>104</v>
      </c>
      <c r="X107" s="197"/>
      <c r="Y107" s="198" t="s">
        <v>708</v>
      </c>
      <c r="Z107" s="271">
        <f>'Ｈ１２（2000）'!A137</f>
        <v>0</v>
      </c>
      <c r="AA107" s="272">
        <f>'Ｈ１２（2000）'!B137</f>
        <v>0</v>
      </c>
      <c r="AB107" s="273"/>
      <c r="AC107" s="274">
        <f>'Ｈ１２（2000）'!E137</f>
        <v>0</v>
      </c>
      <c r="AD107" s="264"/>
      <c r="AE107" s="176"/>
      <c r="AF107" s="196" t="s">
        <v>104</v>
      </c>
      <c r="AG107" s="197"/>
      <c r="AH107" s="198" t="s">
        <v>709</v>
      </c>
      <c r="AI107" s="271">
        <f>'Ｈ１２（2000）'!A160</f>
        <v>0</v>
      </c>
      <c r="AJ107" s="272">
        <f>'Ｈ１２（2000）'!B160</f>
        <v>0</v>
      </c>
      <c r="AK107" s="275">
        <f>'Ｈ１２（2000）'!C160</f>
        <v>0</v>
      </c>
      <c r="AL107" s="276">
        <f>'Ｈ１２（2000）'!E160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'Ｈ１２（2000）'!A107</f>
        <v>1564</v>
      </c>
      <c r="Q108" s="200">
        <f>'Ｈ１２（2000）'!B107</f>
        <v>1564</v>
      </c>
      <c r="R108" s="220"/>
      <c r="S108" s="262">
        <f>'Ｈ１２（2000）'!D107</f>
        <v>0</v>
      </c>
      <c r="T108" s="263">
        <f>'Ｈ１２（2000）'!F107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'Ｈ１２（2000）'!A108</f>
        <v>0</v>
      </c>
      <c r="Q109" s="200">
        <f>'Ｈ１２（2000）'!B108</f>
        <v>0</v>
      </c>
      <c r="R109" s="220"/>
      <c r="S109" s="262">
        <f>'Ｈ１２（2000）'!D108</f>
        <v>0</v>
      </c>
      <c r="T109" s="263">
        <f>'Ｈ１２（2000）'!F108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'Ｈ１２（2000）'!A109</f>
        <v>0</v>
      </c>
      <c r="Q110" s="200">
        <f>'Ｈ１２（2000）'!B109</f>
        <v>0</v>
      </c>
      <c r="R110" s="220"/>
      <c r="S110" s="262">
        <f>'Ｈ１２（2000）'!D109</f>
        <v>0</v>
      </c>
      <c r="T110" s="263">
        <f>'Ｈ１２（2000）'!F109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'Ｈ１２（2000）'!A110</f>
        <v>0</v>
      </c>
      <c r="Q111" s="200">
        <f>'Ｈ１２（2000）'!B110</f>
        <v>0</v>
      </c>
      <c r="R111" s="220"/>
      <c r="S111" s="262">
        <f>'Ｈ１２（2000）'!D110</f>
        <v>0</v>
      </c>
      <c r="T111" s="263">
        <f>'Ｈ１２（2000）'!F110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5930</v>
      </c>
      <c r="B112" s="574">
        <v>5930</v>
      </c>
      <c r="C112" s="574">
        <v>0</v>
      </c>
      <c r="D112" s="574">
        <v>0</v>
      </c>
      <c r="E112" s="574">
        <v>0</v>
      </c>
      <c r="F112" s="574">
        <v>0</v>
      </c>
      <c r="G112" s="1230"/>
      <c r="H112" s="574"/>
      <c r="I112" s="574"/>
      <c r="K112" s="194"/>
      <c r="L112" s="176" t="s">
        <v>41</v>
      </c>
      <c r="M112" s="196" t="s">
        <v>108</v>
      </c>
      <c r="N112" s="197"/>
      <c r="O112" s="198" t="s">
        <v>116</v>
      </c>
      <c r="P112" s="199">
        <f>'Ｈ１２（2000）'!A111</f>
        <v>0</v>
      </c>
      <c r="Q112" s="200">
        <f>'Ｈ１２（2000）'!B111</f>
        <v>0</v>
      </c>
      <c r="R112" s="220"/>
      <c r="S112" s="262">
        <f>'Ｈ１２（2000）'!D111</f>
        <v>0</v>
      </c>
      <c r="T112" s="263">
        <f>'Ｈ１２（2000）'!F111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'Ｈ１２（2000）'!A112</f>
        <v>5930</v>
      </c>
      <c r="Q113" s="200">
        <f>'Ｈ１２（2000）'!B112</f>
        <v>5930</v>
      </c>
      <c r="R113" s="220"/>
      <c r="S113" s="262">
        <f>'Ｈ１２（2000）'!D112</f>
        <v>0</v>
      </c>
      <c r="T113" s="263">
        <f>'Ｈ１２（2000）'!F112</f>
        <v>0</v>
      </c>
      <c r="U113" s="264"/>
      <c r="V113" s="216"/>
      <c r="W113" s="196" t="s">
        <v>13</v>
      </c>
      <c r="X113" s="197"/>
      <c r="Y113" s="198"/>
      <c r="Z113" s="305">
        <f>Z105-Z107</f>
        <v>57092</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'Ｈ１２（2000）'!A113</f>
        <v>0</v>
      </c>
      <c r="Q114" s="200">
        <f>'Ｈ１２（2000）'!B113</f>
        <v>0</v>
      </c>
      <c r="R114" s="220"/>
      <c r="S114" s="262">
        <f>'Ｈ１２（2000）'!D113</f>
        <v>0</v>
      </c>
      <c r="T114" s="263">
        <f>'Ｈ１２（2000）'!F113</f>
        <v>0</v>
      </c>
      <c r="U114" s="264"/>
      <c r="V114" s="196" t="s">
        <v>13</v>
      </c>
      <c r="W114" s="197"/>
      <c r="X114" s="197"/>
      <c r="Y114" s="198" t="s">
        <v>710</v>
      </c>
      <c r="Z114" s="271">
        <f>'Ｈ１２（2000）'!A138</f>
        <v>0</v>
      </c>
      <c r="AA114" s="272">
        <f>'Ｈ１２（2000）'!B138</f>
        <v>0</v>
      </c>
      <c r="AB114" s="273"/>
      <c r="AC114" s="274">
        <f>'Ｈ１２（2000）'!E138</f>
        <v>0</v>
      </c>
      <c r="AD114" s="264"/>
      <c r="AE114" s="196" t="s">
        <v>13</v>
      </c>
      <c r="AF114" s="197"/>
      <c r="AG114" s="197"/>
      <c r="AH114" s="198" t="s">
        <v>711</v>
      </c>
      <c r="AI114" s="271">
        <f>'Ｈ１２（2000）'!A161</f>
        <v>0</v>
      </c>
      <c r="AJ114" s="272">
        <f>'Ｈ１２（2000）'!B161</f>
        <v>0</v>
      </c>
      <c r="AK114" s="275">
        <f>'Ｈ１２（2000）'!C161</f>
        <v>0</v>
      </c>
      <c r="AL114" s="276">
        <f>'Ｈ１２（2000）'!E161</f>
        <v>0</v>
      </c>
    </row>
    <row r="115" spans="1:41" ht="14.45" customHeight="1" thickBot="1" x14ac:dyDescent="0.2">
      <c r="K115" s="311"/>
      <c r="L115" s="312" t="s">
        <v>82</v>
      </c>
      <c r="M115" s="313"/>
      <c r="N115" s="313"/>
      <c r="O115" s="314"/>
      <c r="P115" s="315">
        <f>SUM(P62:P114)-P63-P64-P66-P67-P69-P70-P71-P84-P85-P86-P94-P95-P96-P97-P98-P103-P104</f>
        <v>243512</v>
      </c>
      <c r="Q115" s="316">
        <f>SUM(Q62:Q114)-Q63-Q64-Q66-Q67-Q69-Q70-Q71-Q84-Q85-Q86-Q94-Q95-Q96-Q97-Q98-Q103-Q104</f>
        <v>243512</v>
      </c>
      <c r="R115" s="316"/>
      <c r="S115" s="317">
        <f>SUM(S62:S114)-S63-S64-S66-S67-S69-S70-S71-S84-S85-S86-S94-S95-S96-S97-S98-S103-S104</f>
        <v>0</v>
      </c>
      <c r="T115" s="318">
        <f>SUM(T62:T114)-T63-T64-T66-T67-T69-T70-T71-T84-T85-T86-T94-T95-T96-T97-T98-T103-T104</f>
        <v>111100</v>
      </c>
      <c r="U115" s="319"/>
      <c r="V115" s="312" t="s">
        <v>82</v>
      </c>
      <c r="W115" s="313"/>
      <c r="X115" s="313"/>
      <c r="Y115" s="314"/>
      <c r="Z115" s="320">
        <f>Z64+Z67+Z73+Z74+Z75+Z86+Z88+Z89+Z92+Z93+Z99+Z101+Z104+Z105+Z114</f>
        <v>694717</v>
      </c>
      <c r="AA115" s="321">
        <f>AA64+AA67+AA73+AA74+AA75+AA86+AA88+AA89+AA92+AA93+AA99+AA101+AA104+AA105+AA114</f>
        <v>0</v>
      </c>
      <c r="AB115" s="322"/>
      <c r="AC115" s="323">
        <f>AC64+AC67+AC73+AC74+AC75+AC86+AC88+AC89+AC92+AC93+AC99+AC101+AC104+AC105+AC114</f>
        <v>323100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694717</v>
      </c>
      <c r="B116" s="1229">
        <v>0</v>
      </c>
      <c r="C116" s="1229">
        <v>0</v>
      </c>
      <c r="D116" s="1229">
        <v>0</v>
      </c>
      <c r="E116" s="1233">
        <v>323100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736</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637625</v>
      </c>
      <c r="B121" s="1235">
        <v>0</v>
      </c>
      <c r="C121" s="1235">
        <v>0</v>
      </c>
      <c r="D121" s="1235">
        <v>0</v>
      </c>
      <c r="E121" s="1236">
        <v>323100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347019</v>
      </c>
      <c r="B122" s="1235">
        <v>0</v>
      </c>
      <c r="C122" s="1235">
        <v>0</v>
      </c>
      <c r="D122" s="1235">
        <v>0</v>
      </c>
      <c r="E122" s="1236">
        <v>233600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12310</v>
      </c>
      <c r="Q123" s="254">
        <f t="shared" si="0"/>
        <v>12310</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12310</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12310</v>
      </c>
      <c r="Q125" s="220">
        <f t="shared" si="0"/>
        <v>12310</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12310</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6063</v>
      </c>
      <c r="Q126" s="220">
        <f t="shared" si="0"/>
        <v>6063</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6063</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5762</v>
      </c>
      <c r="Q127" s="220">
        <f t="shared" si="0"/>
        <v>5762</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5762</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301</v>
      </c>
      <c r="Q128" s="220">
        <f t="shared" si="0"/>
        <v>301</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301</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23818</v>
      </c>
      <c r="Q129" s="220">
        <f t="shared" si="0"/>
        <v>23818</v>
      </c>
      <c r="R129" s="220">
        <f t="shared" si="0"/>
        <v>3286</v>
      </c>
      <c r="S129" s="221">
        <f t="shared" si="0"/>
        <v>3100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23818</v>
      </c>
      <c r="AJ129" s="220">
        <f>SUM(AJ130:AJ132)</f>
        <v>3286</v>
      </c>
      <c r="AK129" s="366">
        <f>SUM(AK130:AK132)</f>
        <v>3100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23818</v>
      </c>
      <c r="Q132" s="220">
        <f t="shared" si="0"/>
        <v>23818</v>
      </c>
      <c r="R132" s="220">
        <f t="shared" si="0"/>
        <v>3286</v>
      </c>
      <c r="S132" s="221">
        <f t="shared" si="0"/>
        <v>3100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23818</v>
      </c>
      <c r="AJ132" s="220">
        <f t="shared" si="4"/>
        <v>3286</v>
      </c>
      <c r="AK132" s="366">
        <f t="shared" si="5"/>
        <v>3100</v>
      </c>
    </row>
    <row r="133" spans="1:37" ht="14.45" customHeight="1" x14ac:dyDescent="0.15">
      <c r="A133" s="1230">
        <v>0</v>
      </c>
      <c r="B133" s="574">
        <v>0</v>
      </c>
      <c r="C133" s="574">
        <v>0</v>
      </c>
      <c r="D133" s="574">
        <v>0</v>
      </c>
      <c r="E133" s="1237">
        <v>0</v>
      </c>
      <c r="K133" s="194"/>
      <c r="L133" s="176"/>
      <c r="M133" s="196" t="s">
        <v>95</v>
      </c>
      <c r="N133" s="197"/>
      <c r="O133" s="198"/>
      <c r="P133" s="219">
        <f t="shared" si="0"/>
        <v>28454</v>
      </c>
      <c r="Q133" s="220">
        <f t="shared" si="0"/>
        <v>28454</v>
      </c>
      <c r="R133" s="220">
        <f t="shared" si="0"/>
        <v>0</v>
      </c>
      <c r="S133" s="221">
        <f t="shared" si="0"/>
        <v>6143</v>
      </c>
      <c r="T133" s="270">
        <f t="shared" si="0"/>
        <v>20000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28454</v>
      </c>
      <c r="AJ133" s="220">
        <f t="shared" si="4"/>
        <v>0</v>
      </c>
      <c r="AK133" s="366">
        <f t="shared" si="5"/>
        <v>6143</v>
      </c>
    </row>
    <row r="134" spans="1:37" ht="14.45" customHeight="1" x14ac:dyDescent="0.15">
      <c r="A134" s="1230">
        <v>0</v>
      </c>
      <c r="B134" s="574">
        <v>0</v>
      </c>
      <c r="C134" s="574">
        <v>0</v>
      </c>
      <c r="D134" s="574">
        <v>0</v>
      </c>
      <c r="E134" s="1237">
        <v>0</v>
      </c>
      <c r="K134" s="194"/>
      <c r="L134" s="216"/>
      <c r="M134" s="196" t="s">
        <v>13</v>
      </c>
      <c r="N134" s="197"/>
      <c r="O134" s="198"/>
      <c r="P134" s="219">
        <f t="shared" si="0"/>
        <v>16274</v>
      </c>
      <c r="Q134" s="220">
        <f t="shared" si="0"/>
        <v>16274</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16274</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57092</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129117</v>
      </c>
      <c r="Q141" s="220">
        <f t="shared" si="8"/>
        <v>129117</v>
      </c>
      <c r="R141" s="220">
        <f t="shared" si="8"/>
        <v>0</v>
      </c>
      <c r="S141" s="221">
        <f t="shared" si="8"/>
        <v>2011</v>
      </c>
      <c r="T141" s="270">
        <f t="shared" si="8"/>
        <v>92600</v>
      </c>
      <c r="U141" s="202"/>
      <c r="V141" s="195" t="s">
        <v>38</v>
      </c>
      <c r="W141" s="196" t="s">
        <v>149</v>
      </c>
      <c r="X141" s="197"/>
      <c r="Y141" s="198" t="s">
        <v>156</v>
      </c>
      <c r="Z141" s="219">
        <f t="shared" ref="Z141:AC143" si="9">IF(ISERROR((Z$28)*(Q141/(Q$136+Q$137+Q$138+Q$139+Q$141+Q$142+Q$143))),0,ROUND((Z$28)*(Q141/(Q$136+Q$137+Q$138+Q$139+Q$141+Q$142+Q$143)),0))</f>
        <v>806</v>
      </c>
      <c r="AA141" s="220">
        <f t="shared" si="9"/>
        <v>0</v>
      </c>
      <c r="AB141" s="292">
        <f t="shared" si="9"/>
        <v>0</v>
      </c>
      <c r="AC141" s="366">
        <f t="shared" si="9"/>
        <v>0</v>
      </c>
      <c r="AD141" s="371"/>
      <c r="AE141" s="194"/>
      <c r="AF141" s="195" t="s">
        <v>38</v>
      </c>
      <c r="AG141" s="196" t="s">
        <v>149</v>
      </c>
      <c r="AH141" s="197"/>
      <c r="AI141" s="219">
        <f t="shared" si="2"/>
        <v>128311</v>
      </c>
      <c r="AJ141" s="220">
        <f t="shared" si="4"/>
        <v>0</v>
      </c>
      <c r="AK141" s="366">
        <f t="shared" si="5"/>
        <v>2011</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9339</v>
      </c>
      <c r="Q143" s="220">
        <f t="shared" si="8"/>
        <v>9339</v>
      </c>
      <c r="R143" s="220">
        <f t="shared" si="8"/>
        <v>0</v>
      </c>
      <c r="S143" s="221">
        <f t="shared" si="8"/>
        <v>0</v>
      </c>
      <c r="T143" s="270">
        <f t="shared" si="8"/>
        <v>0</v>
      </c>
      <c r="U143" s="202"/>
      <c r="V143" s="216"/>
      <c r="W143" s="196" t="s">
        <v>13</v>
      </c>
      <c r="X143" s="197"/>
      <c r="Y143" s="198" t="s">
        <v>156</v>
      </c>
      <c r="Z143" s="219">
        <f t="shared" si="9"/>
        <v>58</v>
      </c>
      <c r="AA143" s="220">
        <f t="shared" si="9"/>
        <v>0</v>
      </c>
      <c r="AB143" s="292">
        <f t="shared" si="9"/>
        <v>0</v>
      </c>
      <c r="AC143" s="366">
        <f t="shared" si="9"/>
        <v>0</v>
      </c>
      <c r="AD143" s="371"/>
      <c r="AE143" s="194" t="s">
        <v>158</v>
      </c>
      <c r="AF143" s="216"/>
      <c r="AG143" s="196" t="s">
        <v>13</v>
      </c>
      <c r="AH143" s="197"/>
      <c r="AI143" s="219">
        <f t="shared" si="2"/>
        <v>9281</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242361</v>
      </c>
      <c r="Q148" s="220">
        <f t="shared" si="8"/>
        <v>242361</v>
      </c>
      <c r="R148" s="220">
        <f t="shared" si="8"/>
        <v>127000</v>
      </c>
      <c r="S148" s="221">
        <f t="shared" si="8"/>
        <v>0</v>
      </c>
      <c r="T148" s="270">
        <f t="shared" si="8"/>
        <v>93000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242361</v>
      </c>
      <c r="AJ148" s="220">
        <f t="shared" si="11"/>
        <v>127000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9459</v>
      </c>
      <c r="Q154" s="220">
        <f t="shared" si="8"/>
        <v>9459</v>
      </c>
      <c r="R154" s="220">
        <f t="shared" si="8"/>
        <v>0</v>
      </c>
      <c r="S154" s="221">
        <f t="shared" si="8"/>
        <v>2782</v>
      </c>
      <c r="T154" s="270">
        <f t="shared" si="8"/>
        <v>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9459</v>
      </c>
      <c r="AJ154" s="220">
        <f>SUM(AJ155:AJ159)</f>
        <v>0</v>
      </c>
      <c r="AK154" s="366">
        <f>SUM(AK155:AK159)</f>
        <v>2782</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0</v>
      </c>
      <c r="Q155" s="220">
        <f t="shared" si="15"/>
        <v>0</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0</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9459</v>
      </c>
      <c r="Q158" s="220">
        <f t="shared" si="15"/>
        <v>9459</v>
      </c>
      <c r="R158" s="220">
        <f t="shared" si="15"/>
        <v>0</v>
      </c>
      <c r="S158" s="221">
        <f t="shared" si="15"/>
        <v>2782</v>
      </c>
      <c r="T158" s="270">
        <f t="shared" si="15"/>
        <v>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9459</v>
      </c>
      <c r="AJ158" s="220">
        <f t="shared" si="16"/>
        <v>0</v>
      </c>
      <c r="AK158" s="366">
        <f t="shared" si="17"/>
        <v>2782</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2520</v>
      </c>
      <c r="Q160" s="220">
        <f t="shared" si="15"/>
        <v>2520</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2520</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6546</v>
      </c>
      <c r="Q166" s="220">
        <f t="shared" si="15"/>
        <v>6546</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6546</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6320</v>
      </c>
      <c r="Q167" s="220">
        <f t="shared" si="15"/>
        <v>6320</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6320</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1564</v>
      </c>
      <c r="Q169" s="220">
        <f t="shared" si="15"/>
        <v>1564</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1564</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5930</v>
      </c>
      <c r="Q174" s="220">
        <f t="shared" si="24"/>
        <v>5930</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5930</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500075</v>
      </c>
      <c r="Q176" s="316">
        <f t="shared" si="24"/>
        <v>500075</v>
      </c>
      <c r="R176" s="316">
        <f t="shared" si="24"/>
        <v>130286</v>
      </c>
      <c r="S176" s="317">
        <f t="shared" si="24"/>
        <v>14036</v>
      </c>
      <c r="T176" s="318">
        <f t="shared" si="24"/>
        <v>205600</v>
      </c>
      <c r="U176" s="367"/>
      <c r="V176" s="312" t="s">
        <v>82</v>
      </c>
      <c r="W176" s="313"/>
      <c r="X176" s="313"/>
      <c r="Y176" s="314"/>
      <c r="Z176" s="315">
        <f>Z61</f>
        <v>864</v>
      </c>
      <c r="AA176" s="316">
        <f>AA61</f>
        <v>0</v>
      </c>
      <c r="AB176" s="550">
        <f>AB61</f>
        <v>0</v>
      </c>
      <c r="AC176" s="368">
        <f>AC61</f>
        <v>0</v>
      </c>
      <c r="AD176" s="371"/>
      <c r="AE176" s="369"/>
      <c r="AF176" s="312" t="s">
        <v>82</v>
      </c>
      <c r="AG176" s="313"/>
      <c r="AH176" s="313"/>
      <c r="AI176" s="370">
        <f t="shared" si="2"/>
        <v>499211</v>
      </c>
      <c r="AJ176" s="316">
        <f>SUM(AJ123,AJ126,AJ129,AJ133:AJ144,AJ148:AJ154,AJ160:AJ163,AJ166:AJ175)</f>
        <v>130286</v>
      </c>
      <c r="AK176" s="368">
        <f>SUM(AK123,AK126,AK129,AK133:AK144,AK148:AK154,AK160:AK163,AK166:AK175)</f>
        <v>14036</v>
      </c>
    </row>
    <row r="177" spans="1:29" ht="14.25" thickTop="1" x14ac:dyDescent="0.15">
      <c r="A177" s="1230">
        <v>0</v>
      </c>
      <c r="B177" s="574">
        <v>0</v>
      </c>
      <c r="C177" s="574">
        <v>0</v>
      </c>
      <c r="D177" s="574">
        <v>0</v>
      </c>
      <c r="E177" s="1237">
        <v>0</v>
      </c>
      <c r="AC177" s="529"/>
    </row>
    <row r="178" spans="1:29" x14ac:dyDescent="0.15">
      <c r="A178" s="1230">
        <v>864</v>
      </c>
      <c r="B178" s="574">
        <v>0</v>
      </c>
      <c r="C178" s="574">
        <v>0</v>
      </c>
      <c r="D178" s="574">
        <v>0</v>
      </c>
      <c r="E178" s="1237">
        <v>0</v>
      </c>
      <c r="AC178" s="529"/>
    </row>
    <row r="179" spans="1:29" x14ac:dyDescent="0.15">
      <c r="A179" s="1230">
        <v>864</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864</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737</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871076</v>
      </c>
      <c r="B8" s="1214">
        <v>871076</v>
      </c>
      <c r="C8" s="1214">
        <v>871076</v>
      </c>
      <c r="D8" s="1214">
        <v>0</v>
      </c>
      <c r="E8" s="1214">
        <v>141156</v>
      </c>
      <c r="F8" s="1214">
        <v>304055</v>
      </c>
      <c r="G8" s="1214">
        <v>0</v>
      </c>
      <c r="H8" s="1215">
        <v>383000</v>
      </c>
      <c r="I8" s="1216"/>
      <c r="K8" s="183"/>
      <c r="L8" s="184" t="s">
        <v>8</v>
      </c>
      <c r="M8" s="185"/>
      <c r="N8" s="185"/>
      <c r="O8" s="186" t="s">
        <v>9</v>
      </c>
      <c r="P8" s="187">
        <f>'Ｈ１１（1999）'!A9</f>
        <v>0</v>
      </c>
      <c r="Q8" s="253">
        <f>'Ｈ１１（1999）'!C9</f>
        <v>0</v>
      </c>
      <c r="R8" s="253">
        <f>'Ｈ１１（1999）'!E9</f>
        <v>0</v>
      </c>
      <c r="S8" s="255">
        <f>'Ｈ１１（1999）'!F9</f>
        <v>0</v>
      </c>
      <c r="T8" s="256">
        <f>'Ｈ１１（1999）'!H9</f>
        <v>0</v>
      </c>
      <c r="U8" s="190"/>
      <c r="V8" s="195" t="s">
        <v>145</v>
      </c>
      <c r="W8" s="217"/>
      <c r="X8" s="217"/>
      <c r="Y8" s="293" t="s">
        <v>10</v>
      </c>
      <c r="Z8" s="226">
        <f>'Ｈ１１（1999）'!A170</f>
        <v>4458</v>
      </c>
      <c r="AA8" s="227">
        <f>'Ｈ１１（1999）'!B170</f>
        <v>0</v>
      </c>
      <c r="AB8" s="228">
        <f>'Ｈ１１（1999）'!C170</f>
        <v>0</v>
      </c>
      <c r="AC8" s="555">
        <f>'Ｈ１１（1999）'!E170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'Ｈ１１（1999）'!A10</f>
        <v>0</v>
      </c>
      <c r="Q9" s="200">
        <f>'Ｈ１１（1999）'!C10</f>
        <v>0</v>
      </c>
      <c r="R9" s="200">
        <f>'Ｈ１１（1999）'!E10</f>
        <v>0</v>
      </c>
      <c r="S9" s="262">
        <f>'Ｈ１１（1999）'!F10</f>
        <v>0</v>
      </c>
      <c r="T9" s="263">
        <f>'Ｈ１１（1999）'!H10</f>
        <v>0</v>
      </c>
      <c r="U9" s="202"/>
      <c r="V9" s="176"/>
      <c r="W9" s="196" t="s">
        <v>11</v>
      </c>
      <c r="X9" s="197"/>
      <c r="Y9" s="215" t="s">
        <v>9</v>
      </c>
      <c r="Z9" s="199">
        <f>'Ｈ１１（1999）'!A171</f>
        <v>0</v>
      </c>
      <c r="AA9" s="200">
        <f>'Ｈ１１（1999）'!B171</f>
        <v>0</v>
      </c>
      <c r="AB9" s="201">
        <f>'Ｈ１１（1999）'!C171</f>
        <v>0</v>
      </c>
      <c r="AC9" s="556">
        <f>'Ｈ１１（1999）'!E171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4458</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'Ｈ１１（1999）'!A11</f>
        <v>0</v>
      </c>
      <c r="Q11" s="213">
        <f>'Ｈ１１（1999）'!C11</f>
        <v>0</v>
      </c>
      <c r="R11" s="213">
        <f>'Ｈ１１（1999）'!E11</f>
        <v>0</v>
      </c>
      <c r="S11" s="278">
        <f>'Ｈ１１（1999）'!F11</f>
        <v>0</v>
      </c>
      <c r="T11" s="263">
        <f>'Ｈ１１（1999）'!H11</f>
        <v>0</v>
      </c>
      <c r="U11" s="202"/>
      <c r="V11" s="196" t="s">
        <v>147</v>
      </c>
      <c r="W11" s="197"/>
      <c r="X11" s="197"/>
      <c r="Y11" s="215" t="s">
        <v>12</v>
      </c>
      <c r="Z11" s="199">
        <f>'Ｈ１１（1999）'!A172</f>
        <v>0</v>
      </c>
      <c r="AA11" s="200">
        <f>'Ｈ１１（1999）'!B172</f>
        <v>0</v>
      </c>
      <c r="AB11" s="201">
        <f>'Ｈ１１（1999）'!C172</f>
        <v>0</v>
      </c>
      <c r="AC11" s="556">
        <f>'Ｈ１１（1999）'!E172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'Ｈ１１（1999）'!A12</f>
        <v>0</v>
      </c>
      <c r="Q12" s="200">
        <f>'Ｈ１１（1999）'!C12</f>
        <v>0</v>
      </c>
      <c r="R12" s="200">
        <f>'Ｈ１１（1999）'!E12</f>
        <v>0</v>
      </c>
      <c r="S12" s="262">
        <f>'Ｈ１１（1999）'!F12</f>
        <v>0</v>
      </c>
      <c r="T12" s="263">
        <f>'Ｈ１１（1999）'!H12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22084</v>
      </c>
      <c r="B13" s="1216">
        <v>22084</v>
      </c>
      <c r="C13" s="1216">
        <v>22084</v>
      </c>
      <c r="D13" s="1216">
        <v>0</v>
      </c>
      <c r="E13" s="1216">
        <v>3137</v>
      </c>
      <c r="F13" s="1216">
        <v>3100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22084</v>
      </c>
      <c r="B14" s="1216">
        <v>22084</v>
      </c>
      <c r="C14" s="1216">
        <v>22084</v>
      </c>
      <c r="D14" s="1216">
        <v>0</v>
      </c>
      <c r="E14" s="1216">
        <v>3137</v>
      </c>
      <c r="F14" s="1216">
        <v>3100</v>
      </c>
      <c r="G14" s="1216">
        <v>0</v>
      </c>
      <c r="H14" s="1218">
        <v>0</v>
      </c>
      <c r="I14" s="1216"/>
      <c r="K14" s="194" t="s">
        <v>4</v>
      </c>
      <c r="L14" s="169"/>
      <c r="M14" s="195" t="s">
        <v>94</v>
      </c>
      <c r="N14" s="197"/>
      <c r="O14" s="198" t="s">
        <v>93</v>
      </c>
      <c r="P14" s="199">
        <f>'Ｈ１１（1999）'!A14</f>
        <v>22084</v>
      </c>
      <c r="Q14" s="200">
        <f>'Ｈ１１（1999）'!C14</f>
        <v>22084</v>
      </c>
      <c r="R14" s="200">
        <f>'Ｈ１１（1999）'!E14</f>
        <v>3137</v>
      </c>
      <c r="S14" s="262">
        <f>'Ｈ１１（1999）'!F14</f>
        <v>3100</v>
      </c>
      <c r="T14" s="263">
        <f>'Ｈ１１（1999）'!H14</f>
        <v>0</v>
      </c>
      <c r="U14" s="202"/>
      <c r="V14" s="173"/>
      <c r="W14" s="196" t="s">
        <v>135</v>
      </c>
      <c r="X14" s="197"/>
      <c r="Y14" s="215" t="s">
        <v>93</v>
      </c>
      <c r="Z14" s="199">
        <f>'Ｈ１１（1999）'!A176</f>
        <v>0</v>
      </c>
      <c r="AA14" s="200">
        <f>'Ｈ１１（1999）'!B176</f>
        <v>0</v>
      </c>
      <c r="AB14" s="201">
        <f>'Ｈ１１（1999）'!C176</f>
        <v>0</v>
      </c>
      <c r="AC14" s="556">
        <f>'Ｈ１１（1999）'!E176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'Ｈ１１（1999）'!A15</f>
        <v>0</v>
      </c>
      <c r="Q15" s="200">
        <f>'Ｈ１１（1999）'!C15</f>
        <v>0</v>
      </c>
      <c r="R15" s="200">
        <f>'Ｈ１１（1999）'!E15</f>
        <v>0</v>
      </c>
      <c r="S15" s="262">
        <f>'Ｈ１１（1999）'!F15</f>
        <v>0</v>
      </c>
      <c r="T15" s="263">
        <f>'Ｈ１１（1999）'!H15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'Ｈ１１（1999）'!A16</f>
        <v>0</v>
      </c>
      <c r="Q16" s="200">
        <f>'Ｈ１１（1999）'!C16</f>
        <v>0</v>
      </c>
      <c r="R16" s="200">
        <f>'Ｈ１１（1999）'!E16</f>
        <v>0</v>
      </c>
      <c r="S16" s="262">
        <f>'Ｈ１１（1999）'!F16</f>
        <v>0</v>
      </c>
      <c r="T16" s="263">
        <f>'Ｈ１１（1999）'!H16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22084</v>
      </c>
      <c r="Q17" s="220">
        <f>Q14-Q15-Q16</f>
        <v>22084</v>
      </c>
      <c r="R17" s="220">
        <f>R14-R15-R16</f>
        <v>3137</v>
      </c>
      <c r="S17" s="292">
        <f>S14-S15-S16</f>
        <v>3100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'Ｈ１１（1999）'!A17</f>
        <v>0</v>
      </c>
      <c r="Q18" s="200">
        <f>'Ｈ１１（1999）'!C17</f>
        <v>0</v>
      </c>
      <c r="R18" s="200">
        <f>'Ｈ１１（1999）'!E17</f>
        <v>0</v>
      </c>
      <c r="S18" s="262">
        <f>'Ｈ１１（1999）'!F17</f>
        <v>0</v>
      </c>
      <c r="T18" s="263">
        <f>'Ｈ１１（1999）'!H17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'Ｈ１１（1999）'!A18</f>
        <v>0</v>
      </c>
      <c r="Q19" s="200">
        <f>'Ｈ１１（1999）'!C18</f>
        <v>0</v>
      </c>
      <c r="R19" s="200">
        <f>'Ｈ１１（1999）'!E18</f>
        <v>0</v>
      </c>
      <c r="S19" s="262">
        <f>'Ｈ１１（1999）'!F18</f>
        <v>0</v>
      </c>
      <c r="T19" s="263">
        <f>'Ｈ１１（1999）'!H18</f>
        <v>0</v>
      </c>
      <c r="U19" s="202"/>
      <c r="V19" s="500"/>
      <c r="W19" s="197" t="s">
        <v>13</v>
      </c>
      <c r="X19" s="197"/>
      <c r="Y19" s="215" t="s">
        <v>97</v>
      </c>
      <c r="Z19" s="199">
        <f>'Ｈ１１（1999）'!A177</f>
        <v>0</v>
      </c>
      <c r="AA19" s="200">
        <f>'Ｈ１１（1999）'!B177</f>
        <v>0</v>
      </c>
      <c r="AB19" s="201">
        <f>'Ｈ１１（1999）'!C177</f>
        <v>0</v>
      </c>
      <c r="AC19" s="556">
        <f>'Ｈ１１（1999）'!E177</f>
        <v>0</v>
      </c>
      <c r="AD19" s="160"/>
      <c r="AE19" s="160"/>
      <c r="AF19" s="160"/>
      <c r="AG19" s="160"/>
      <c r="AH19" s="160"/>
      <c r="AI19" s="371"/>
      <c r="AJ19" s="371"/>
      <c r="AK19" s="371"/>
    </row>
    <row r="20" spans="1:37" ht="14.45" customHeight="1" x14ac:dyDescent="0.15">
      <c r="A20" s="1217">
        <v>594128</v>
      </c>
      <c r="B20" s="1216">
        <v>594128</v>
      </c>
      <c r="C20" s="1216">
        <v>594128</v>
      </c>
      <c r="D20" s="1216">
        <v>0</v>
      </c>
      <c r="E20" s="1216">
        <v>0</v>
      </c>
      <c r="F20" s="1216">
        <v>300955</v>
      </c>
      <c r="G20" s="1216">
        <v>0</v>
      </c>
      <c r="H20" s="1218">
        <v>288200</v>
      </c>
      <c r="I20" s="1216"/>
      <c r="K20" s="194"/>
      <c r="L20" s="196" t="s">
        <v>19</v>
      </c>
      <c r="M20" s="197"/>
      <c r="N20" s="197"/>
      <c r="O20" s="198" t="s">
        <v>20</v>
      </c>
      <c r="P20" s="199">
        <f>'Ｈ１１（1999）'!A19</f>
        <v>0</v>
      </c>
      <c r="Q20" s="200">
        <f>'Ｈ１１（1999）'!C19</f>
        <v>0</v>
      </c>
      <c r="R20" s="488">
        <f>'Ｈ１１（1999）'!E19</f>
        <v>0</v>
      </c>
      <c r="S20" s="262">
        <f>'Ｈ１１（1999）'!F19</f>
        <v>0</v>
      </c>
      <c r="T20" s="263">
        <f>'Ｈ１１（1999）'!H19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'Ｈ１１（1999）'!A21</f>
        <v>0</v>
      </c>
      <c r="Q21" s="200">
        <f>'Ｈ１１（1999）'!C21</f>
        <v>0</v>
      </c>
      <c r="R21" s="200">
        <f>'Ｈ１１（1999）'!E21</f>
        <v>0</v>
      </c>
      <c r="S21" s="262">
        <f>'Ｈ１１（1999）'!F21</f>
        <v>0</v>
      </c>
      <c r="T21" s="263">
        <f>'Ｈ１１（1999）'!H21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'Ｈ１１（1999）'!A22</f>
        <v>0</v>
      </c>
      <c r="Q22" s="200">
        <f>'Ｈ１１（1999）'!C22</f>
        <v>0</v>
      </c>
      <c r="R22" s="200">
        <f>'Ｈ１１（1999）'!E22</f>
        <v>0</v>
      </c>
      <c r="S22" s="262">
        <f>'Ｈ１１（1999）'!F22</f>
        <v>0</v>
      </c>
      <c r="T22" s="263">
        <f>'Ｈ１１（1999）'!H22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'Ｈ１１（1999）'!A23</f>
        <v>0</v>
      </c>
      <c r="Q23" s="200">
        <f>'Ｈ１１（1999）'!C23</f>
        <v>0</v>
      </c>
      <c r="R23" s="200">
        <f>'Ｈ１１（1999）'!E23</f>
        <v>0</v>
      </c>
      <c r="S23" s="262">
        <f>'Ｈ１１（1999）'!F23</f>
        <v>0</v>
      </c>
      <c r="T23" s="263">
        <f>'Ｈ１１（1999）'!H23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'Ｈ１１（1999）'!A24</f>
        <v>0</v>
      </c>
      <c r="Q24" s="200">
        <f>'Ｈ１１（1999）'!C24</f>
        <v>0</v>
      </c>
      <c r="R24" s="200">
        <f>'Ｈ１１（1999）'!E24</f>
        <v>0</v>
      </c>
      <c r="S24" s="262">
        <f>'Ｈ１１（1999）'!F24</f>
        <v>0</v>
      </c>
      <c r="T24" s="263">
        <f>'Ｈ１１（1999）'!H24</f>
        <v>0</v>
      </c>
      <c r="U24" s="202"/>
      <c r="V24" s="173" t="s">
        <v>677</v>
      </c>
      <c r="W24" s="197"/>
      <c r="X24" s="197"/>
      <c r="Y24" s="215" t="s">
        <v>34</v>
      </c>
      <c r="Z24" s="199">
        <f>'Ｈ１１（1999）'!A178</f>
        <v>0</v>
      </c>
      <c r="AA24" s="200">
        <f>'Ｈ１１（1999）'!B178</f>
        <v>0</v>
      </c>
      <c r="AB24" s="201">
        <f>'Ｈ１１（1999）'!C178</f>
        <v>0</v>
      </c>
      <c r="AC24" s="556">
        <f>'Ｈ１１（1999）'!E178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'Ｈ１１（1999）'!A25</f>
        <v>0</v>
      </c>
      <c r="Q25" s="200">
        <f>'Ｈ１１（1999）'!C25</f>
        <v>0</v>
      </c>
      <c r="R25" s="200">
        <f>'Ｈ１１（1999）'!E25</f>
        <v>0</v>
      </c>
      <c r="S25" s="262">
        <f>'Ｈ１１（1999）'!F25</f>
        <v>0</v>
      </c>
      <c r="T25" s="263">
        <f>'Ｈ１１（1999）'!H25</f>
        <v>0</v>
      </c>
      <c r="U25" s="202"/>
      <c r="V25" s="176"/>
      <c r="W25" s="196" t="s">
        <v>36</v>
      </c>
      <c r="X25" s="197"/>
      <c r="Y25" s="215" t="s">
        <v>20</v>
      </c>
      <c r="Z25" s="199">
        <f>'Ｈ１１（1999）'!A181</f>
        <v>0</v>
      </c>
      <c r="AA25" s="200">
        <f>'Ｈ１１（1999）'!B181</f>
        <v>0</v>
      </c>
      <c r="AB25" s="201">
        <f>'Ｈ１１（1999）'!C181</f>
        <v>0</v>
      </c>
      <c r="AC25" s="556">
        <f>'Ｈ１１（1999）'!E181</f>
        <v>0</v>
      </c>
      <c r="AD25" s="160"/>
      <c r="AE25" s="160"/>
      <c r="AF25" s="160"/>
      <c r="AG25" s="160"/>
      <c r="AH25" s="160"/>
      <c r="AI25" s="371"/>
      <c r="AJ25" s="371"/>
      <c r="AK25" s="371"/>
    </row>
    <row r="26" spans="1:37" ht="14.45" customHeight="1" x14ac:dyDescent="0.15">
      <c r="A26" s="1219">
        <v>66198</v>
      </c>
      <c r="B26" s="1220">
        <v>66198</v>
      </c>
      <c r="C26" s="1220">
        <v>66198</v>
      </c>
      <c r="D26" s="1220">
        <v>0</v>
      </c>
      <c r="E26" s="1220">
        <v>0</v>
      </c>
      <c r="F26" s="1220">
        <v>38888</v>
      </c>
      <c r="G26" s="1220">
        <v>0</v>
      </c>
      <c r="H26" s="1221">
        <v>27200</v>
      </c>
      <c r="I26" s="1220"/>
      <c r="K26" s="194"/>
      <c r="L26" s="195" t="s">
        <v>38</v>
      </c>
      <c r="M26" s="196" t="s">
        <v>149</v>
      </c>
      <c r="N26" s="197"/>
      <c r="O26" s="198" t="s">
        <v>40</v>
      </c>
      <c r="P26" s="199">
        <f>'Ｈ１１（1999）'!A26</f>
        <v>66198</v>
      </c>
      <c r="Q26" s="200">
        <f>'Ｈ１１（1999）'!C26</f>
        <v>66198</v>
      </c>
      <c r="R26" s="200">
        <f>'Ｈ１１（1999）'!E26</f>
        <v>0</v>
      </c>
      <c r="S26" s="262">
        <f>'Ｈ１１（1999）'!F26</f>
        <v>38888</v>
      </c>
      <c r="T26" s="263">
        <f>'Ｈ１１（1999）'!H26</f>
        <v>27200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'Ｈ１１（1999）'!A27</f>
        <v>0</v>
      </c>
      <c r="Q27" s="200">
        <f>'Ｈ１１（1999）'!C27</f>
        <v>0</v>
      </c>
      <c r="R27" s="200">
        <f>'Ｈ１１（1999）'!E27</f>
        <v>0</v>
      </c>
      <c r="S27" s="262">
        <f>'Ｈ１１（1999）'!F27</f>
        <v>0</v>
      </c>
      <c r="T27" s="263">
        <f>'Ｈ１１（1999）'!H27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527930</v>
      </c>
      <c r="B28" s="1220">
        <v>527930</v>
      </c>
      <c r="C28" s="1220">
        <v>527930</v>
      </c>
      <c r="D28" s="1220">
        <v>0</v>
      </c>
      <c r="E28" s="1220">
        <v>0</v>
      </c>
      <c r="F28" s="1220">
        <v>262067</v>
      </c>
      <c r="G28" s="1220">
        <v>0</v>
      </c>
      <c r="H28" s="1221">
        <v>261000</v>
      </c>
      <c r="I28" s="1220"/>
      <c r="K28" s="194" t="s">
        <v>128</v>
      </c>
      <c r="L28" s="216"/>
      <c r="M28" s="196" t="s">
        <v>13</v>
      </c>
      <c r="N28" s="197"/>
      <c r="O28" s="198" t="s">
        <v>44</v>
      </c>
      <c r="P28" s="199">
        <f>'Ｈ１１（1999）'!A28</f>
        <v>527930</v>
      </c>
      <c r="Q28" s="200">
        <f>'Ｈ１１（1999）'!C28</f>
        <v>527930</v>
      </c>
      <c r="R28" s="200">
        <f>'Ｈ１１（1999）'!E28</f>
        <v>0</v>
      </c>
      <c r="S28" s="262">
        <f>'Ｈ１１（1999）'!F28</f>
        <v>262067</v>
      </c>
      <c r="T28" s="263">
        <f>'Ｈ１１（1999）'!H28</f>
        <v>261000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'Ｈ１１（1999）'!A29</f>
        <v>0</v>
      </c>
      <c r="Q29" s="200">
        <f>'Ｈ１１（1999）'!C29</f>
        <v>0</v>
      </c>
      <c r="R29" s="200">
        <f>'Ｈ１１（1999）'!E29</f>
        <v>0</v>
      </c>
      <c r="S29" s="262">
        <f>'Ｈ１１（1999）'!F29</f>
        <v>0</v>
      </c>
      <c r="T29" s="263">
        <f>'Ｈ１１（1999）'!H29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'Ｈ１１（1999）'!A30</f>
        <v>0</v>
      </c>
      <c r="Q30" s="200">
        <f>'Ｈ１１（1999）'!C30</f>
        <v>0</v>
      </c>
      <c r="R30" s="200">
        <f>'Ｈ１１（1999）'!E30</f>
        <v>0</v>
      </c>
      <c r="S30" s="262">
        <f>'Ｈ１１（1999）'!F30</f>
        <v>0</v>
      </c>
      <c r="T30" s="263">
        <f>'Ｈ１１（1999）'!H30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'Ｈ１１（1999）'!A31</f>
        <v>0</v>
      </c>
      <c r="Q31" s="200">
        <f>'Ｈ１１（1999）'!C31</f>
        <v>0</v>
      </c>
      <c r="R31" s="200">
        <f>'Ｈ１１（1999）'!E31</f>
        <v>0</v>
      </c>
      <c r="S31" s="262">
        <f>'Ｈ１１（1999）'!F31</f>
        <v>0</v>
      </c>
      <c r="T31" s="263">
        <f>'Ｈ１１（1999）'!H31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254864</v>
      </c>
      <c r="B32" s="1220">
        <v>254864</v>
      </c>
      <c r="C32" s="1220">
        <v>254864</v>
      </c>
      <c r="D32" s="1220">
        <v>0</v>
      </c>
      <c r="E32" s="1220">
        <v>138019</v>
      </c>
      <c r="F32" s="1220">
        <v>0</v>
      </c>
      <c r="G32" s="1220">
        <v>0</v>
      </c>
      <c r="H32" s="1221">
        <v>94800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254864</v>
      </c>
      <c r="B33" s="1220">
        <v>254864</v>
      </c>
      <c r="C33" s="1220">
        <v>254864</v>
      </c>
      <c r="D33" s="1220">
        <v>0</v>
      </c>
      <c r="E33" s="1220">
        <v>138019</v>
      </c>
      <c r="F33" s="1220">
        <v>0</v>
      </c>
      <c r="G33" s="1220">
        <v>0</v>
      </c>
      <c r="H33" s="1221">
        <v>94800</v>
      </c>
      <c r="I33" s="1220"/>
      <c r="K33" s="194"/>
      <c r="L33" s="173"/>
      <c r="M33" s="196" t="s">
        <v>47</v>
      </c>
      <c r="N33" s="197"/>
      <c r="O33" s="198" t="s">
        <v>48</v>
      </c>
      <c r="P33" s="199">
        <f>'Ｈ１１（1999）'!A33</f>
        <v>254864</v>
      </c>
      <c r="Q33" s="200">
        <f>'Ｈ１１（1999）'!C33</f>
        <v>254864</v>
      </c>
      <c r="R33" s="200">
        <f>'Ｈ１１（1999）'!E33</f>
        <v>138019</v>
      </c>
      <c r="S33" s="262">
        <f>'Ｈ１１（1999）'!F33</f>
        <v>0</v>
      </c>
      <c r="T33" s="263">
        <f>'Ｈ１１（1999）'!H33</f>
        <v>94800</v>
      </c>
      <c r="U33" s="202" t="s">
        <v>4</v>
      </c>
      <c r="V33" s="173"/>
      <c r="W33" s="196" t="s">
        <v>49</v>
      </c>
      <c r="X33" s="197"/>
      <c r="Y33" s="198" t="s">
        <v>23</v>
      </c>
      <c r="Z33" s="199">
        <f>'Ｈ１１（1999）'!A183</f>
        <v>0</v>
      </c>
      <c r="AA33" s="200">
        <f>'Ｈ１１（1999）'!B183</f>
        <v>0</v>
      </c>
      <c r="AB33" s="201">
        <f>'Ｈ１１（1999）'!C183</f>
        <v>0</v>
      </c>
      <c r="AC33" s="556">
        <f>'Ｈ１１（1999）'!E183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'Ｈ１１（1999）'!A34</f>
        <v>0</v>
      </c>
      <c r="Q34" s="200">
        <f>'Ｈ１１（1999）'!C34</f>
        <v>0</v>
      </c>
      <c r="R34" s="200">
        <f>'Ｈ１１（1999）'!E34</f>
        <v>0</v>
      </c>
      <c r="S34" s="262">
        <f>'Ｈ１１（1999）'!F34</f>
        <v>0</v>
      </c>
      <c r="T34" s="263">
        <f>'Ｈ１１（1999）'!H34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'Ｈ１１（1999）'!A35</f>
        <v>0</v>
      </c>
      <c r="Q35" s="200">
        <f>'Ｈ１１（1999）'!C35</f>
        <v>0</v>
      </c>
      <c r="R35" s="200">
        <f>'Ｈ１１（1999）'!E35</f>
        <v>0</v>
      </c>
      <c r="S35" s="262">
        <f>'Ｈ１１（1999）'!F35</f>
        <v>0</v>
      </c>
      <c r="T35" s="263">
        <f>'Ｈ１１（1999）'!H35</f>
        <v>0</v>
      </c>
      <c r="U35" s="202"/>
      <c r="V35" s="195"/>
      <c r="W35" s="196" t="s">
        <v>52</v>
      </c>
      <c r="X35" s="197"/>
      <c r="Y35" s="198" t="s">
        <v>27</v>
      </c>
      <c r="Z35" s="199">
        <f>'Ｈ１１（1999）'!A184</f>
        <v>0</v>
      </c>
      <c r="AA35" s="200">
        <f>'Ｈ１１（1999）'!B184</f>
        <v>0</v>
      </c>
      <c r="AB35" s="201">
        <f>'Ｈ１１（1999）'!C184</f>
        <v>0</v>
      </c>
      <c r="AC35" s="556">
        <f>'Ｈ１１（1999）'!E184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'Ｈ１１（1999）'!A36</f>
        <v>0</v>
      </c>
      <c r="Q36" s="200">
        <f>'Ｈ１１（1999）'!C36</f>
        <v>0</v>
      </c>
      <c r="R36" s="200">
        <f>'Ｈ１１（1999）'!E36</f>
        <v>0</v>
      </c>
      <c r="S36" s="262">
        <f>'Ｈ１１（1999）'!F36</f>
        <v>0</v>
      </c>
      <c r="T36" s="263">
        <f>'Ｈ１１（1999）'!H36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'Ｈ１１（1999）'!A37</f>
        <v>0</v>
      </c>
      <c r="Q37" s="200">
        <f>'Ｈ１１（1999）'!C37</f>
        <v>0</v>
      </c>
      <c r="R37" s="200">
        <f>'Ｈ１１（1999）'!E37</f>
        <v>0</v>
      </c>
      <c r="S37" s="262">
        <f>'Ｈ１１（1999）'!F37</f>
        <v>0</v>
      </c>
      <c r="T37" s="263">
        <f>'Ｈ１１（1999）'!H37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'Ｈ１１（1999）'!A38</f>
        <v>0</v>
      </c>
      <c r="Q38" s="200">
        <f>'Ｈ１１（1999）'!C38</f>
        <v>0</v>
      </c>
      <c r="R38" s="200">
        <f>'Ｈ１１（1999）'!E38</f>
        <v>0</v>
      </c>
      <c r="S38" s="262">
        <f>'Ｈ１１（1999）'!F38</f>
        <v>0</v>
      </c>
      <c r="T38" s="263">
        <f>'Ｈ１１（1999）'!H38</f>
        <v>0</v>
      </c>
      <c r="U38" s="202"/>
      <c r="V38" s="195"/>
      <c r="W38" s="196" t="s">
        <v>57</v>
      </c>
      <c r="X38" s="197"/>
      <c r="Y38" s="198" t="s">
        <v>30</v>
      </c>
      <c r="Z38" s="199">
        <f>'Ｈ１１（1999）'!A185</f>
        <v>0</v>
      </c>
      <c r="AA38" s="200">
        <f>'Ｈ１１（1999）'!B185</f>
        <v>0</v>
      </c>
      <c r="AB38" s="201">
        <f>'Ｈ１１（1999）'!C185</f>
        <v>0</v>
      </c>
      <c r="AC38" s="556">
        <f>'Ｈ１１（1999）'!E185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'Ｈ１１（1999）'!A39</f>
        <v>0</v>
      </c>
      <c r="Q39" s="200">
        <f>'Ｈ１１（1999）'!C39</f>
        <v>0</v>
      </c>
      <c r="R39" s="200">
        <f>'Ｈ１１（1999）'!E39</f>
        <v>0</v>
      </c>
      <c r="S39" s="262">
        <f>'Ｈ１１（1999）'!F39</f>
        <v>0</v>
      </c>
      <c r="T39" s="263">
        <f>'Ｈ１１（1999）'!H39</f>
        <v>0</v>
      </c>
      <c r="U39" s="202"/>
      <c r="V39" s="195" t="s">
        <v>59</v>
      </c>
      <c r="W39" s="173" t="s">
        <v>60</v>
      </c>
      <c r="X39" s="197"/>
      <c r="Y39" s="198" t="s">
        <v>33</v>
      </c>
      <c r="Z39" s="199">
        <f>'Ｈ１１（1999）'!A186</f>
        <v>0</v>
      </c>
      <c r="AA39" s="200">
        <f>'Ｈ１１（1999）'!B186</f>
        <v>0</v>
      </c>
      <c r="AB39" s="201">
        <f>'Ｈ１１（1999）'!C186</f>
        <v>0</v>
      </c>
      <c r="AC39" s="556">
        <f>'Ｈ１１（1999）'!E186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'Ｈ１１（1999）'!A40</f>
        <v>0</v>
      </c>
      <c r="Q40" s="200">
        <f>'Ｈ１１（1999）'!C40</f>
        <v>0</v>
      </c>
      <c r="R40" s="200">
        <f>'Ｈ１１（1999）'!E40</f>
        <v>0</v>
      </c>
      <c r="S40" s="262">
        <f>'Ｈ１１（1999）'!F40</f>
        <v>0</v>
      </c>
      <c r="T40" s="263">
        <f>'Ｈ１１（1999）'!H40</f>
        <v>0</v>
      </c>
      <c r="U40" s="202"/>
      <c r="V40" s="195"/>
      <c r="W40" s="195"/>
      <c r="X40" s="196" t="s">
        <v>62</v>
      </c>
      <c r="Y40" s="198" t="s">
        <v>37</v>
      </c>
      <c r="Z40" s="199">
        <f>'Ｈ１１（1999）'!A187</f>
        <v>0</v>
      </c>
      <c r="AA40" s="200">
        <f>'Ｈ１１（1999）'!B187</f>
        <v>0</v>
      </c>
      <c r="AB40" s="201">
        <f>'Ｈ１１（1999）'!C187</f>
        <v>0</v>
      </c>
      <c r="AC40" s="556">
        <f>'Ｈ１１（1999）'!E187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'Ｈ１１（1999）'!A41</f>
        <v>0</v>
      </c>
      <c r="Q41" s="200">
        <f>'Ｈ１１（1999）'!C41</f>
        <v>0</v>
      </c>
      <c r="R41" s="200">
        <f>'Ｈ１１（1999）'!E41</f>
        <v>0</v>
      </c>
      <c r="S41" s="262">
        <f>'Ｈ１１（1999）'!F41</f>
        <v>0</v>
      </c>
      <c r="T41" s="263">
        <f>'Ｈ１１（1999）'!H41</f>
        <v>0</v>
      </c>
      <c r="U41" s="202"/>
      <c r="V41" s="195"/>
      <c r="W41" s="195"/>
      <c r="X41" s="196" t="s">
        <v>64</v>
      </c>
      <c r="Y41" s="198" t="s">
        <v>40</v>
      </c>
      <c r="Z41" s="199">
        <f>'Ｈ１１（1999）'!A188</f>
        <v>0</v>
      </c>
      <c r="AA41" s="200">
        <f>'Ｈ１１（1999）'!B188</f>
        <v>0</v>
      </c>
      <c r="AB41" s="201">
        <f>'Ｈ１１（1999）'!C188</f>
        <v>0</v>
      </c>
      <c r="AC41" s="556">
        <f>'Ｈ１１（1999）'!E188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'Ｈ１１（1999）'!A42</f>
        <v>0</v>
      </c>
      <c r="Q42" s="200">
        <f>'Ｈ１１（1999）'!C42</f>
        <v>0</v>
      </c>
      <c r="R42" s="200">
        <f>'Ｈ１１（1999）'!E42</f>
        <v>0</v>
      </c>
      <c r="S42" s="262">
        <f>'Ｈ１１（1999）'!F42</f>
        <v>0</v>
      </c>
      <c r="T42" s="263">
        <f>'Ｈ１１（1999）'!H42</f>
        <v>0</v>
      </c>
      <c r="U42" s="202"/>
      <c r="V42" s="195" t="s">
        <v>675</v>
      </c>
      <c r="W42" s="195"/>
      <c r="X42" s="196" t="s">
        <v>66</v>
      </c>
      <c r="Y42" s="198" t="s">
        <v>43</v>
      </c>
      <c r="Z42" s="199">
        <f>'Ｈ１１（1999）'!A189</f>
        <v>0</v>
      </c>
      <c r="AA42" s="200">
        <f>'Ｈ１１（1999）'!B189</f>
        <v>0</v>
      </c>
      <c r="AB42" s="201">
        <f>'Ｈ１１（1999）'!C189</f>
        <v>0</v>
      </c>
      <c r="AC42" s="556">
        <f>'Ｈ１１（1999）'!E189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'Ｈ１１（1999）'!A43</f>
        <v>0</v>
      </c>
      <c r="Q43" s="200">
        <f>'Ｈ１１（1999）'!C43</f>
        <v>0</v>
      </c>
      <c r="R43" s="200">
        <f>'Ｈ１１（1999）'!E43</f>
        <v>0</v>
      </c>
      <c r="S43" s="262">
        <f>'Ｈ１１（1999）'!F43</f>
        <v>0</v>
      </c>
      <c r="T43" s="263">
        <f>'Ｈ１１（1999）'!H43</f>
        <v>0</v>
      </c>
      <c r="U43" s="202"/>
      <c r="V43" s="195"/>
      <c r="W43" s="195"/>
      <c r="X43" s="196" t="s">
        <v>150</v>
      </c>
      <c r="Y43" s="198" t="s">
        <v>44</v>
      </c>
      <c r="Z43" s="199">
        <f>'Ｈ１１（1999）'!A190</f>
        <v>0</v>
      </c>
      <c r="AA43" s="200">
        <f>'Ｈ１１（1999）'!B190</f>
        <v>0</v>
      </c>
      <c r="AB43" s="201">
        <f>'Ｈ１１（1999）'!C190</f>
        <v>0</v>
      </c>
      <c r="AC43" s="556">
        <f>'Ｈ１１（1999）'!E190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'Ｈ１１（1999）'!A44</f>
        <v>0</v>
      </c>
      <c r="Q45" s="200">
        <f>'Ｈ１１（1999）'!C44</f>
        <v>0</v>
      </c>
      <c r="R45" s="200">
        <f>'Ｈ１１（1999）'!E44</f>
        <v>0</v>
      </c>
      <c r="S45" s="262">
        <f>'Ｈ１１（1999）'!F44</f>
        <v>0</v>
      </c>
      <c r="T45" s="263">
        <f>'Ｈ１１（1999）'!H44</f>
        <v>0</v>
      </c>
      <c r="U45" s="202" t="s">
        <v>72</v>
      </c>
      <c r="V45" s="195" t="s">
        <v>676</v>
      </c>
      <c r="W45" s="196" t="s">
        <v>87</v>
      </c>
      <c r="X45" s="197"/>
      <c r="Y45" s="198" t="s">
        <v>46</v>
      </c>
      <c r="Z45" s="199">
        <f>'Ｈ１１（1999）'!A191</f>
        <v>0</v>
      </c>
      <c r="AA45" s="200">
        <f>'Ｈ１１（1999）'!B191</f>
        <v>0</v>
      </c>
      <c r="AB45" s="201">
        <f>'Ｈ１１（1999）'!C191</f>
        <v>0</v>
      </c>
      <c r="AC45" s="556">
        <f>'Ｈ１１（1999）'!E191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'Ｈ１１（1999）'!A45</f>
        <v>0</v>
      </c>
      <c r="Q46" s="200">
        <f>'Ｈ１１（1999）'!C45</f>
        <v>0</v>
      </c>
      <c r="R46" s="200">
        <f>'Ｈ１１（1999）'!E45</f>
        <v>0</v>
      </c>
      <c r="S46" s="262">
        <f>'Ｈ１１（1999）'!F45</f>
        <v>0</v>
      </c>
      <c r="T46" s="263">
        <f>'Ｈ１１（1999）'!H45</f>
        <v>0</v>
      </c>
      <c r="U46" s="202"/>
      <c r="V46" s="195"/>
      <c r="W46" s="196" t="s">
        <v>73</v>
      </c>
      <c r="X46" s="197"/>
      <c r="Y46" s="198" t="s">
        <v>75</v>
      </c>
      <c r="Z46" s="199">
        <f>'Ｈ１１（1999）'!A192</f>
        <v>0</v>
      </c>
      <c r="AA46" s="200">
        <f>'Ｈ１１（1999）'!B192</f>
        <v>0</v>
      </c>
      <c r="AB46" s="201">
        <f>'Ｈ１１（1999）'!C192</f>
        <v>0</v>
      </c>
      <c r="AC46" s="556">
        <f>'Ｈ１１（1999）'!E192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'Ｈ１１（1999）'!A46</f>
        <v>0</v>
      </c>
      <c r="Q47" s="200">
        <f>'Ｈ１１（1999）'!C46</f>
        <v>0</v>
      </c>
      <c r="R47" s="200">
        <f>'Ｈ１１（1999）'!E46</f>
        <v>0</v>
      </c>
      <c r="S47" s="262">
        <f>'Ｈ１１（1999）'!F46</f>
        <v>0</v>
      </c>
      <c r="T47" s="263">
        <f>'Ｈ１１（1999）'!H46</f>
        <v>0</v>
      </c>
      <c r="U47" s="202"/>
      <c r="V47" s="500"/>
      <c r="W47" s="196" t="s">
        <v>13</v>
      </c>
      <c r="X47" s="197"/>
      <c r="Y47" s="198" t="s">
        <v>77</v>
      </c>
      <c r="Z47" s="199">
        <f>'Ｈ１１（1999）'!A193</f>
        <v>0</v>
      </c>
      <c r="AA47" s="200">
        <f>'Ｈ１１（1999）'!B193</f>
        <v>0</v>
      </c>
      <c r="AB47" s="201">
        <f>'Ｈ１１（1999）'!C193</f>
        <v>0</v>
      </c>
      <c r="AC47" s="556">
        <f>'Ｈ１１（1999）'!E193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'Ｈ１１（1999）'!A47</f>
        <v>0</v>
      </c>
      <c r="Q48" s="200">
        <f>'Ｈ１１（1999）'!C47</f>
        <v>0</v>
      </c>
      <c r="R48" s="200">
        <f>'Ｈ１１（1999）'!E47</f>
        <v>0</v>
      </c>
      <c r="S48" s="262">
        <f>'Ｈ１１（1999）'!F47</f>
        <v>0</v>
      </c>
      <c r="T48" s="263">
        <f>'Ｈ１１（1999）'!H47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'Ｈ１１（1999）'!A48</f>
        <v>0</v>
      </c>
      <c r="Q49" s="200">
        <f>'Ｈ１１（1999）'!C48</f>
        <v>0</v>
      </c>
      <c r="R49" s="200">
        <f>'Ｈ１１（1999）'!E48</f>
        <v>0</v>
      </c>
      <c r="S49" s="262">
        <f>'Ｈ１１（1999）'!F48</f>
        <v>0</v>
      </c>
      <c r="T49" s="263">
        <f>'Ｈ１１（1999）'!H48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'Ｈ１１（1999）'!A50</f>
        <v>0</v>
      </c>
      <c r="Q51" s="200">
        <f>'Ｈ１１（1999）'!C50</f>
        <v>0</v>
      </c>
      <c r="R51" s="200">
        <f>'Ｈ１１（1999）'!E50</f>
        <v>0</v>
      </c>
      <c r="S51" s="262">
        <f>'Ｈ１１（1999）'!F50</f>
        <v>0</v>
      </c>
      <c r="T51" s="263">
        <f>'Ｈ１１（1999）'!H50</f>
        <v>0</v>
      </c>
      <c r="U51" s="202"/>
      <c r="V51" s="173"/>
      <c r="W51" s="196" t="s">
        <v>88</v>
      </c>
      <c r="X51" s="217"/>
      <c r="Y51" s="218" t="s">
        <v>48</v>
      </c>
      <c r="Z51" s="226">
        <f>'Ｈ１１（1999）'!A195</f>
        <v>0</v>
      </c>
      <c r="AA51" s="227">
        <f>'Ｈ１１（1999）'!B195</f>
        <v>0</v>
      </c>
      <c r="AB51" s="228">
        <f>'Ｈ１１（1999）'!C195</f>
        <v>0</v>
      </c>
      <c r="AC51" s="563">
        <f>'Ｈ１１（1999）'!E195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'Ｈ１１（1999）'!A51</f>
        <v>0</v>
      </c>
      <c r="Q52" s="200">
        <f>'Ｈ１１（1999）'!C51</f>
        <v>0</v>
      </c>
      <c r="R52" s="200">
        <f>'Ｈ１１（1999）'!E51</f>
        <v>0</v>
      </c>
      <c r="S52" s="262">
        <f>'Ｈ１１（1999）'!F51</f>
        <v>0</v>
      </c>
      <c r="T52" s="263">
        <f>'Ｈ１１（1999）'!H51</f>
        <v>0</v>
      </c>
      <c r="U52" s="202"/>
      <c r="V52" s="195" t="s">
        <v>91</v>
      </c>
      <c r="W52" s="216" t="s">
        <v>89</v>
      </c>
      <c r="X52" s="217"/>
      <c r="Y52" s="218" t="s">
        <v>51</v>
      </c>
      <c r="Z52" s="226">
        <f>'Ｈ１１（1999）'!A196</f>
        <v>0</v>
      </c>
      <c r="AA52" s="227">
        <f>'Ｈ１１（1999）'!B196</f>
        <v>0</v>
      </c>
      <c r="AB52" s="228">
        <f>'Ｈ１１（1999）'!C196</f>
        <v>0</v>
      </c>
      <c r="AC52" s="563">
        <f>'Ｈ１１（1999）'!E196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'Ｈ１１（1999）'!A52</f>
        <v>0</v>
      </c>
      <c r="Q53" s="200">
        <f>'Ｈ１１（1999）'!C52</f>
        <v>0</v>
      </c>
      <c r="R53" s="200">
        <f>'Ｈ１１（1999）'!E52</f>
        <v>0</v>
      </c>
      <c r="S53" s="262">
        <f>'Ｈ１１（1999）'!F52</f>
        <v>0</v>
      </c>
      <c r="T53" s="263">
        <f>'Ｈ１１（1999）'!H52</f>
        <v>0</v>
      </c>
      <c r="U53" s="202"/>
      <c r="V53" s="195"/>
      <c r="W53" s="216" t="s">
        <v>104</v>
      </c>
      <c r="X53" s="217"/>
      <c r="Y53" s="218" t="s">
        <v>53</v>
      </c>
      <c r="Z53" s="226">
        <f>'Ｈ１１（1999）'!A197</f>
        <v>0</v>
      </c>
      <c r="AA53" s="227">
        <f>'Ｈ１１（1999）'!B197</f>
        <v>0</v>
      </c>
      <c r="AB53" s="228">
        <f>'Ｈ１１（1999）'!C197</f>
        <v>0</v>
      </c>
      <c r="AC53" s="563">
        <f>'Ｈ１１（1999）'!E197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'Ｈ１１（1999）'!A53</f>
        <v>0</v>
      </c>
      <c r="Q54" s="200">
        <f>'Ｈ１１（1999）'!C53</f>
        <v>0</v>
      </c>
      <c r="R54" s="200">
        <f>'Ｈ１１（1999）'!E53</f>
        <v>0</v>
      </c>
      <c r="S54" s="262">
        <f>'Ｈ１１（1999）'!F53</f>
        <v>0</v>
      </c>
      <c r="T54" s="263">
        <f>'Ｈ１１（1999）'!H53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'Ｈ１１（1999）'!A54</f>
        <v>0</v>
      </c>
      <c r="Q55" s="200">
        <f>'Ｈ１１（1999）'!C54</f>
        <v>0</v>
      </c>
      <c r="R55" s="200">
        <f>'Ｈ１１（1999）'!E54</f>
        <v>0</v>
      </c>
      <c r="S55" s="262">
        <f>'Ｈ１１（1999）'!F54</f>
        <v>0</v>
      </c>
      <c r="T55" s="263">
        <f>'Ｈ１１（1999）'!H54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'Ｈ１１（1999）'!A55</f>
        <v>0</v>
      </c>
      <c r="Q56" s="200">
        <f>'Ｈ１１（1999）'!C55</f>
        <v>0</v>
      </c>
      <c r="R56" s="200">
        <f>'Ｈ１１（1999）'!E55</f>
        <v>0</v>
      </c>
      <c r="S56" s="262">
        <f>'Ｈ１１（1999）'!F55</f>
        <v>0</v>
      </c>
      <c r="T56" s="263">
        <f>'Ｈ１１（1999）'!H55</f>
        <v>0</v>
      </c>
      <c r="U56" s="202"/>
      <c r="V56" s="195" t="s">
        <v>675</v>
      </c>
      <c r="W56" s="196" t="s">
        <v>106</v>
      </c>
      <c r="X56" s="197"/>
      <c r="Y56" s="198" t="s">
        <v>55</v>
      </c>
      <c r="Z56" s="199">
        <f>'Ｈ１１（1999）'!A198</f>
        <v>0</v>
      </c>
      <c r="AA56" s="200">
        <f>'Ｈ１１（1999）'!B198</f>
        <v>0</v>
      </c>
      <c r="AB56" s="201">
        <f>'Ｈ１１（1999）'!C198</f>
        <v>0</v>
      </c>
      <c r="AC56" s="556">
        <f>'Ｈ１１（1999）'!E198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'Ｈ１１（1999）'!A56</f>
        <v>0</v>
      </c>
      <c r="Q57" s="200">
        <f>'Ｈ１１（1999）'!C56</f>
        <v>0</v>
      </c>
      <c r="R57" s="200">
        <f>'Ｈ１１（1999）'!E56</f>
        <v>0</v>
      </c>
      <c r="S57" s="262">
        <f>'Ｈ１１（1999）'!F56</f>
        <v>0</v>
      </c>
      <c r="T57" s="263">
        <f>'Ｈ１１（1999）'!H56</f>
        <v>0</v>
      </c>
      <c r="U57" s="202"/>
      <c r="V57" s="195"/>
      <c r="W57" s="196" t="s">
        <v>136</v>
      </c>
      <c r="X57" s="197"/>
      <c r="Y57" s="198" t="s">
        <v>56</v>
      </c>
      <c r="Z57" s="199">
        <f>'Ｈ１１（1999）'!A199</f>
        <v>0</v>
      </c>
      <c r="AA57" s="200">
        <f>'Ｈ１１（1999）'!B199</f>
        <v>0</v>
      </c>
      <c r="AB57" s="201">
        <f>'Ｈ１１（1999）'!C199</f>
        <v>0</v>
      </c>
      <c r="AC57" s="556">
        <f>'Ｈ１１（1999）'!E199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'Ｈ１１（1999）'!A57</f>
        <v>0</v>
      </c>
      <c r="Q58" s="200">
        <f>'Ｈ１１（1999）'!C57</f>
        <v>0</v>
      </c>
      <c r="R58" s="200">
        <f>'Ｈ１１（1999）'!E57</f>
        <v>0</v>
      </c>
      <c r="S58" s="262">
        <f>'Ｈ１１（1999）'!F57</f>
        <v>0</v>
      </c>
      <c r="T58" s="263">
        <f>'Ｈ１１（1999）'!H57</f>
        <v>0</v>
      </c>
      <c r="U58" s="202"/>
      <c r="V58" s="176" t="s">
        <v>676</v>
      </c>
      <c r="W58" s="196" t="s">
        <v>138</v>
      </c>
      <c r="X58" s="197"/>
      <c r="Y58" s="198" t="s">
        <v>58</v>
      </c>
      <c r="Z58" s="199">
        <f>'Ｈ１１（1999）'!A200</f>
        <v>0</v>
      </c>
      <c r="AA58" s="200">
        <f>'Ｈ１１（1999）'!B200</f>
        <v>0</v>
      </c>
      <c r="AB58" s="201">
        <f>'Ｈ１１（1999）'!C200</f>
        <v>0</v>
      </c>
      <c r="AC58" s="556">
        <f>'Ｈ１１（1999）'!E200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'Ｈ１１（1999）'!A58</f>
        <v>0</v>
      </c>
      <c r="Q59" s="200">
        <f>'Ｈ１１（1999）'!C58</f>
        <v>0</v>
      </c>
      <c r="R59" s="200">
        <f>'Ｈ１１（1999）'!E58</f>
        <v>0</v>
      </c>
      <c r="S59" s="262">
        <f>'Ｈ１１（1999）'!F58</f>
        <v>0</v>
      </c>
      <c r="T59" s="263">
        <f>'Ｈ１１（1999）'!H58</f>
        <v>0</v>
      </c>
      <c r="U59" s="202"/>
      <c r="V59" s="216"/>
      <c r="W59" s="216" t="s">
        <v>13</v>
      </c>
      <c r="X59" s="217"/>
      <c r="Y59" s="218" t="s">
        <v>61</v>
      </c>
      <c r="Z59" s="199">
        <f>'Ｈ１１（1999）'!A201</f>
        <v>0</v>
      </c>
      <c r="AA59" s="200">
        <f>'Ｈ１１（1999）'!B201</f>
        <v>0</v>
      </c>
      <c r="AB59" s="201">
        <f>'Ｈ１１（1999）'!C201</f>
        <v>0</v>
      </c>
      <c r="AC59" s="556">
        <f>'Ｈ１１（1999）'!E201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'Ｈ１１（1999）'!A59</f>
        <v>0</v>
      </c>
      <c r="Q60" s="200">
        <f>'Ｈ１１（1999）'!C59</f>
        <v>0</v>
      </c>
      <c r="R60" s="200">
        <f>'Ｈ１１（1999）'!E59</f>
        <v>0</v>
      </c>
      <c r="S60" s="262">
        <f>'Ｈ１１（1999）'!F59</f>
        <v>0</v>
      </c>
      <c r="T60" s="263">
        <f>'Ｈ１１（1999）'!H59</f>
        <v>0</v>
      </c>
      <c r="U60" s="202"/>
      <c r="V60" s="216" t="s">
        <v>13</v>
      </c>
      <c r="W60" s="217"/>
      <c r="X60" s="217"/>
      <c r="Y60" s="218" t="s">
        <v>63</v>
      </c>
      <c r="Z60" s="501">
        <f>'Ｈ１１（1999）'!A202</f>
        <v>0</v>
      </c>
      <c r="AA60" s="488">
        <f>'Ｈ１１（1999）'!B202</f>
        <v>0</v>
      </c>
      <c r="AB60" s="502">
        <f>'Ｈ１１（1999）'!C202</f>
        <v>0</v>
      </c>
      <c r="AC60" s="565">
        <f>'Ｈ１１（1999）'!E202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871076</v>
      </c>
      <c r="Q61" s="242">
        <f>SUM(Q8:Q60)-Q9-Q10-Q12-Q13-Q15-Q16-Q17-Q30-Q31-Q32-Q40-Q41-Q42-Q43-Q44-Q49-Q50</f>
        <v>871076</v>
      </c>
      <c r="R61" s="242">
        <f>SUM(R8:R60)-R9-R10-R12-R13-R15-R16-R17-R30-R31-R32-R40-R41-R42-R43-R44-R49-R50</f>
        <v>141156</v>
      </c>
      <c r="S61" s="331">
        <f>SUM(S8:S60)-S9-S10-S12-S13-S15-S16-S17-S30-S31-S32-S40-S41-S42-S43-S44-S49-S50</f>
        <v>304055</v>
      </c>
      <c r="T61" s="332">
        <f>SUM(T8:T60)-T9-T10-T12-T13-T15-T16-T17-T30-T31-T32-T40-T41-T42-T43-T44-T49-T50</f>
        <v>383000</v>
      </c>
      <c r="U61" s="244"/>
      <c r="V61" s="238" t="s">
        <v>82</v>
      </c>
      <c r="W61" s="239"/>
      <c r="X61" s="239"/>
      <c r="Y61" s="240"/>
      <c r="Z61" s="245">
        <f>SUM(Z8:Z60)-Z9-Z10-Z25-Z28-Z40-Z41-Z42-Z43-Z44</f>
        <v>4458</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1045151</v>
      </c>
      <c r="B62" s="1239">
        <v>1000000</v>
      </c>
      <c r="C62" s="1229">
        <v>0</v>
      </c>
      <c r="D62" s="1229">
        <v>75617</v>
      </c>
      <c r="E62" s="1229">
        <v>0</v>
      </c>
      <c r="F62" s="1229">
        <v>768500</v>
      </c>
      <c r="G62" s="1230"/>
      <c r="H62" s="574"/>
      <c r="I62" s="574"/>
      <c r="K62" s="183"/>
      <c r="L62" s="184" t="s">
        <v>8</v>
      </c>
      <c r="M62" s="185"/>
      <c r="N62" s="185"/>
      <c r="O62" s="186" t="s">
        <v>9</v>
      </c>
      <c r="P62" s="252">
        <f>'Ｈ１１（1999）'!A63</f>
        <v>749765</v>
      </c>
      <c r="Q62" s="253">
        <f>'Ｈ１１（1999）'!B63</f>
        <v>749765</v>
      </c>
      <c r="R62" s="254"/>
      <c r="S62" s="255">
        <f>'Ｈ１１（1999）'!D63</f>
        <v>70000</v>
      </c>
      <c r="T62" s="256">
        <f>'Ｈ１１（1999）'!F63</f>
        <v>655800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749765</v>
      </c>
      <c r="B63" s="574">
        <v>749765</v>
      </c>
      <c r="C63" s="574">
        <v>0</v>
      </c>
      <c r="D63" s="574">
        <v>70000</v>
      </c>
      <c r="E63" s="574">
        <v>0</v>
      </c>
      <c r="F63" s="574">
        <v>655800</v>
      </c>
      <c r="G63" s="1230"/>
      <c r="H63" s="574"/>
      <c r="I63" s="574"/>
      <c r="K63" s="194"/>
      <c r="L63" s="195"/>
      <c r="M63" s="196" t="s">
        <v>11</v>
      </c>
      <c r="N63" s="197"/>
      <c r="O63" s="198" t="s">
        <v>12</v>
      </c>
      <c r="P63" s="199">
        <f>'Ｈ１１（1999）'!A64</f>
        <v>0</v>
      </c>
      <c r="Q63" s="200">
        <f>'Ｈ１１（1999）'!B64</f>
        <v>0</v>
      </c>
      <c r="R63" s="220"/>
      <c r="S63" s="262">
        <f>'Ｈ１１（1999）'!D64</f>
        <v>0</v>
      </c>
      <c r="T63" s="263">
        <f>'Ｈ１１（1999）'!F64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749765</v>
      </c>
      <c r="Q64" s="209">
        <f>Q62-Q63</f>
        <v>749765</v>
      </c>
      <c r="R64" s="209"/>
      <c r="S64" s="269">
        <f>S62-S63</f>
        <v>70000</v>
      </c>
      <c r="T64" s="270">
        <f>T62-T63</f>
        <v>655800</v>
      </c>
      <c r="U64" s="264"/>
      <c r="V64" s="195"/>
      <c r="W64" s="196" t="s">
        <v>13</v>
      </c>
      <c r="X64" s="167"/>
      <c r="Y64" s="207" t="s">
        <v>9</v>
      </c>
      <c r="Z64" s="271">
        <f>'Ｈ１１（1999）'!A117</f>
        <v>0</v>
      </c>
      <c r="AA64" s="272">
        <f>'Ｈ１１（1999）'!B117</f>
        <v>0</v>
      </c>
      <c r="AB64" s="273"/>
      <c r="AC64" s="274">
        <f>'Ｈ１１（1999）'!E117</f>
        <v>0</v>
      </c>
      <c r="AD64" s="264"/>
      <c r="AE64" s="195"/>
      <c r="AF64" s="196" t="s">
        <v>13</v>
      </c>
      <c r="AG64" s="167"/>
      <c r="AH64" s="207" t="s">
        <v>406</v>
      </c>
      <c r="AI64" s="271">
        <f>'Ｈ１１（1999）'!A140</f>
        <v>0</v>
      </c>
      <c r="AJ64" s="272">
        <f>'Ｈ１１（1999）'!B140</f>
        <v>0</v>
      </c>
      <c r="AK64" s="275">
        <f>'Ｈ１１（1999）'!C140</f>
        <v>0</v>
      </c>
      <c r="AL64" s="276">
        <f>'Ｈ１１（1999）'!E140</f>
        <v>0</v>
      </c>
    </row>
    <row r="65" spans="1:38" ht="14.45" customHeight="1" x14ac:dyDescent="0.15">
      <c r="A65" s="1230">
        <v>38963</v>
      </c>
      <c r="B65" s="574">
        <v>38963</v>
      </c>
      <c r="C65" s="574">
        <v>0</v>
      </c>
      <c r="D65" s="574">
        <v>5617</v>
      </c>
      <c r="E65" s="574">
        <v>0</v>
      </c>
      <c r="F65" s="574">
        <v>15200</v>
      </c>
      <c r="G65" s="1230"/>
      <c r="H65" s="574"/>
      <c r="I65" s="574"/>
      <c r="K65" s="194" t="s">
        <v>4</v>
      </c>
      <c r="L65" s="173" t="s">
        <v>14</v>
      </c>
      <c r="M65" s="170"/>
      <c r="N65" s="170"/>
      <c r="O65" s="211" t="s">
        <v>15</v>
      </c>
      <c r="P65" s="212">
        <f>'Ｈ１１（1999）'!A65</f>
        <v>38963</v>
      </c>
      <c r="Q65" s="213">
        <f>'Ｈ１１（1999）'!B65</f>
        <v>38963</v>
      </c>
      <c r="R65" s="277"/>
      <c r="S65" s="278">
        <f>'Ｈ１１（1999）'!D65</f>
        <v>5617</v>
      </c>
      <c r="T65" s="263">
        <f>'Ｈ１１（1999）'!F65</f>
        <v>15200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22447</v>
      </c>
      <c r="B66" s="574">
        <v>22447</v>
      </c>
      <c r="C66" s="574">
        <v>0</v>
      </c>
      <c r="D66" s="574">
        <v>0</v>
      </c>
      <c r="E66" s="574">
        <v>0</v>
      </c>
      <c r="F66" s="574">
        <v>15200</v>
      </c>
      <c r="G66" s="1230"/>
      <c r="H66" s="574"/>
      <c r="I66" s="574"/>
      <c r="K66" s="194"/>
      <c r="L66" s="195"/>
      <c r="M66" s="196" t="s">
        <v>16</v>
      </c>
      <c r="N66" s="197"/>
      <c r="O66" s="198" t="s">
        <v>17</v>
      </c>
      <c r="P66" s="199">
        <f>'Ｈ１１（1999）'!A66</f>
        <v>22447</v>
      </c>
      <c r="Q66" s="200">
        <f>'Ｈ１１（1999）'!B66</f>
        <v>22447</v>
      </c>
      <c r="R66" s="220"/>
      <c r="S66" s="262">
        <f>'Ｈ１１（1999）'!D66</f>
        <v>0</v>
      </c>
      <c r="T66" s="263">
        <f>'Ｈ１１（1999）'!F66</f>
        <v>15200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53336</v>
      </c>
      <c r="B67" s="574">
        <v>53336</v>
      </c>
      <c r="C67" s="574">
        <v>0</v>
      </c>
      <c r="D67" s="574">
        <v>0</v>
      </c>
      <c r="E67" s="574">
        <v>0</v>
      </c>
      <c r="F67" s="574">
        <v>0</v>
      </c>
      <c r="G67" s="1230"/>
      <c r="H67" s="574"/>
      <c r="I67" s="574"/>
      <c r="K67" s="194"/>
      <c r="L67" s="216"/>
      <c r="M67" s="196" t="s">
        <v>13</v>
      </c>
      <c r="N67" s="217"/>
      <c r="O67" s="218"/>
      <c r="P67" s="208">
        <f>P65-P66</f>
        <v>16516</v>
      </c>
      <c r="Q67" s="209">
        <f>Q65-Q66</f>
        <v>16516</v>
      </c>
      <c r="R67" s="209"/>
      <c r="S67" s="269">
        <f>S65-S66</f>
        <v>5617</v>
      </c>
      <c r="T67" s="270">
        <f>T65-T66</f>
        <v>0</v>
      </c>
      <c r="U67" s="264"/>
      <c r="V67" s="216"/>
      <c r="W67" s="196" t="s">
        <v>13</v>
      </c>
      <c r="X67" s="217"/>
      <c r="Y67" s="207" t="s">
        <v>407</v>
      </c>
      <c r="Z67" s="271">
        <f>'Ｈ１１（1999）'!A118</f>
        <v>0</v>
      </c>
      <c r="AA67" s="272">
        <f>'Ｈ１１（1999）'!B118</f>
        <v>0</v>
      </c>
      <c r="AB67" s="273"/>
      <c r="AC67" s="274">
        <f>'Ｈ１１（1999）'!E118</f>
        <v>0</v>
      </c>
      <c r="AD67" s="264"/>
      <c r="AE67" s="216"/>
      <c r="AF67" s="196" t="s">
        <v>13</v>
      </c>
      <c r="AG67" s="217"/>
      <c r="AH67" s="207" t="s">
        <v>408</v>
      </c>
      <c r="AI67" s="271">
        <f>'Ｈ１１（1999）'!A141</f>
        <v>0</v>
      </c>
      <c r="AJ67" s="272">
        <f>'Ｈ１１（1999）'!B141</f>
        <v>0</v>
      </c>
      <c r="AK67" s="275">
        <f>'Ｈ１１（1999）'!C141</f>
        <v>0</v>
      </c>
      <c r="AL67" s="276">
        <f>'Ｈ１１（1999）'!E141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'Ｈ１１（1999）'!A68</f>
        <v>0</v>
      </c>
      <c r="Q68" s="200">
        <f>'Ｈ１１（1999）'!B68</f>
        <v>0</v>
      </c>
      <c r="R68" s="220"/>
      <c r="S68" s="262">
        <f>'Ｈ１１（1999）'!D68</f>
        <v>0</v>
      </c>
      <c r="T68" s="263">
        <f>'Ｈ１１（1999）'!F68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'Ｈ１１（1999）'!A69</f>
        <v>0</v>
      </c>
      <c r="Q69" s="200">
        <f>'Ｈ１１（1999）'!B69</f>
        <v>0</v>
      </c>
      <c r="R69" s="220"/>
      <c r="S69" s="262">
        <f>'Ｈ１１（1999）'!D69</f>
        <v>0</v>
      </c>
      <c r="T69" s="263">
        <f>'Ｈ１１（1999）'!F69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'Ｈ１１（1999）'!A70</f>
        <v>0</v>
      </c>
      <c r="Q70" s="200">
        <f>'Ｈ１１（1999）'!B70</f>
        <v>0</v>
      </c>
      <c r="R70" s="220"/>
      <c r="S70" s="262">
        <f>'Ｈ１１（1999）'!D70</f>
        <v>0</v>
      </c>
      <c r="T70" s="263">
        <f>'Ｈ１１（1999）'!F70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28973</v>
      </c>
      <c r="B71" s="574">
        <v>28973</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24363</v>
      </c>
      <c r="B72" s="574">
        <v>24363</v>
      </c>
      <c r="C72" s="574">
        <v>0</v>
      </c>
      <c r="D72" s="574">
        <v>0</v>
      </c>
      <c r="E72" s="574">
        <v>0</v>
      </c>
      <c r="F72" s="574">
        <v>0</v>
      </c>
      <c r="G72" s="1230"/>
      <c r="H72" s="574"/>
      <c r="I72" s="574"/>
      <c r="K72" s="194"/>
      <c r="L72" s="176"/>
      <c r="M72" s="196" t="s">
        <v>95</v>
      </c>
      <c r="N72" s="197"/>
      <c r="O72" s="198" t="s">
        <v>98</v>
      </c>
      <c r="P72" s="199">
        <f>'Ｈ１１（1999）'!A71</f>
        <v>28973</v>
      </c>
      <c r="Q72" s="200">
        <f>'Ｈ１１（1999）'!B71</f>
        <v>28973</v>
      </c>
      <c r="R72" s="220"/>
      <c r="S72" s="262">
        <f>'Ｈ１１（1999）'!D71</f>
        <v>0</v>
      </c>
      <c r="T72" s="263">
        <f>'Ｈ１１（1999）'!F71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'Ｈ１１（1999）'!A72</f>
        <v>24363</v>
      </c>
      <c r="Q73" s="200">
        <f>'Ｈ１１（1999）'!B72</f>
        <v>24363</v>
      </c>
      <c r="R73" s="220"/>
      <c r="S73" s="262">
        <f>'Ｈ１１（1999）'!D72</f>
        <v>0</v>
      </c>
      <c r="T73" s="263">
        <f>'Ｈ１１（1999）'!F72</f>
        <v>0</v>
      </c>
      <c r="U73" s="264"/>
      <c r="V73" s="216"/>
      <c r="W73" s="196" t="s">
        <v>13</v>
      </c>
      <c r="X73" s="197"/>
      <c r="Y73" s="211" t="s">
        <v>15</v>
      </c>
      <c r="Z73" s="271">
        <f>'Ｈ１１（1999）'!A119</f>
        <v>0</v>
      </c>
      <c r="AA73" s="272">
        <f>'Ｈ１１（1999）'!B119</f>
        <v>0</v>
      </c>
      <c r="AB73" s="273"/>
      <c r="AC73" s="274">
        <f>'Ｈ１１（1999）'!E119</f>
        <v>0</v>
      </c>
      <c r="AD73" s="264"/>
      <c r="AE73" s="216"/>
      <c r="AF73" s="196" t="s">
        <v>13</v>
      </c>
      <c r="AG73" s="197"/>
      <c r="AH73" s="211" t="s">
        <v>409</v>
      </c>
      <c r="AI73" s="271">
        <f>'Ｈ１１（1999）'!A142</f>
        <v>0</v>
      </c>
      <c r="AJ73" s="272">
        <f>'Ｈ１１（1999）'!B142</f>
        <v>0</v>
      </c>
      <c r="AK73" s="275">
        <f>'Ｈ１１（1999）'!C142</f>
        <v>0</v>
      </c>
      <c r="AL73" s="276">
        <f>'Ｈ１１（1999）'!E142</f>
        <v>0</v>
      </c>
    </row>
    <row r="74" spans="1:38" ht="14.45" customHeight="1" x14ac:dyDescent="0.15">
      <c r="A74" s="1230">
        <v>93878</v>
      </c>
      <c r="B74" s="574">
        <v>93878</v>
      </c>
      <c r="C74" s="574">
        <v>0</v>
      </c>
      <c r="D74" s="574">
        <v>0</v>
      </c>
      <c r="E74" s="574">
        <v>0</v>
      </c>
      <c r="F74" s="574">
        <v>47500</v>
      </c>
      <c r="G74" s="1230"/>
      <c r="H74" s="574"/>
      <c r="I74" s="574"/>
      <c r="K74" s="194"/>
      <c r="L74" s="196" t="s">
        <v>19</v>
      </c>
      <c r="M74" s="197"/>
      <c r="N74" s="197"/>
      <c r="O74" s="198" t="s">
        <v>20</v>
      </c>
      <c r="P74" s="199">
        <f>'Ｈ１１（1999）'!A73</f>
        <v>0</v>
      </c>
      <c r="Q74" s="200">
        <f>'Ｈ１１（1999）'!B73</f>
        <v>0</v>
      </c>
      <c r="R74" s="220"/>
      <c r="S74" s="262">
        <f>'Ｈ１１（1999）'!D73</f>
        <v>0</v>
      </c>
      <c r="T74" s="263">
        <f>'Ｈ１１（1999）'!F73</f>
        <v>0</v>
      </c>
      <c r="U74" s="264"/>
      <c r="V74" s="196" t="s">
        <v>19</v>
      </c>
      <c r="W74" s="197"/>
      <c r="X74" s="197"/>
      <c r="Y74" s="211" t="s">
        <v>142</v>
      </c>
      <c r="Z74" s="294">
        <f>'Ｈ１１（1999）'!A120</f>
        <v>0</v>
      </c>
      <c r="AA74" s="272">
        <f>'Ｈ１１（1999）'!B120</f>
        <v>0</v>
      </c>
      <c r="AB74" s="295"/>
      <c r="AC74" s="274">
        <f>'Ｈ１１（1999）'!E120</f>
        <v>0</v>
      </c>
      <c r="AD74" s="264"/>
      <c r="AE74" s="196" t="s">
        <v>19</v>
      </c>
      <c r="AF74" s="197"/>
      <c r="AG74" s="197"/>
      <c r="AH74" s="211" t="s">
        <v>410</v>
      </c>
      <c r="AI74" s="294">
        <f>'Ｈ１１（1999）'!A143</f>
        <v>0</v>
      </c>
      <c r="AJ74" s="272">
        <f>'Ｈ１１（1999）'!B143</f>
        <v>0</v>
      </c>
      <c r="AK74" s="296">
        <f>'Ｈ１１（1999）'!C143</f>
        <v>0</v>
      </c>
      <c r="AL74" s="276">
        <f>'Ｈ１１（1999）'!E143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'Ｈ１１（1999）'!A75</f>
        <v>0</v>
      </c>
      <c r="Q75" s="200">
        <f>'Ｈ１１（1999）'!B75</f>
        <v>0</v>
      </c>
      <c r="R75" s="220"/>
      <c r="S75" s="262">
        <f>'Ｈ１１（1999）'!D75</f>
        <v>0</v>
      </c>
      <c r="T75" s="263">
        <f>'Ｈ１１（1999）'!F75</f>
        <v>0</v>
      </c>
      <c r="U75" s="264" t="s">
        <v>411</v>
      </c>
      <c r="V75" s="195"/>
      <c r="W75" s="196" t="s">
        <v>412</v>
      </c>
      <c r="X75" s="197"/>
      <c r="Y75" s="211" t="s">
        <v>413</v>
      </c>
      <c r="Z75" s="294">
        <f>'Ｈ１１（1999）'!A121</f>
        <v>860725</v>
      </c>
      <c r="AA75" s="272">
        <f>'Ｈ１１（1999）'!B121</f>
        <v>0</v>
      </c>
      <c r="AB75" s="295"/>
      <c r="AC75" s="274">
        <f>'Ｈ１１（1999）'!E121</f>
        <v>459700</v>
      </c>
      <c r="AD75" s="264" t="s">
        <v>414</v>
      </c>
      <c r="AE75" s="195"/>
      <c r="AF75" s="196" t="s">
        <v>412</v>
      </c>
      <c r="AG75" s="197"/>
      <c r="AH75" s="211" t="s">
        <v>415</v>
      </c>
      <c r="AI75" s="294">
        <f>'Ｈ１１（1999）'!A144</f>
        <v>0</v>
      </c>
      <c r="AJ75" s="272">
        <f>'Ｈ１１（1999）'!B144</f>
        <v>0</v>
      </c>
      <c r="AK75" s="296">
        <f>'Ｈ１１（1999）'!C144</f>
        <v>0</v>
      </c>
      <c r="AL75" s="276">
        <f>'Ｈ１１（1999）'!E144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'Ｈ１１（1999）'!A76</f>
        <v>0</v>
      </c>
      <c r="Q76" s="200">
        <f>'Ｈ１１（1999）'!B76</f>
        <v>0</v>
      </c>
      <c r="R76" s="220"/>
      <c r="S76" s="262">
        <f>'Ｈ１１（1999）'!D76</f>
        <v>0</v>
      </c>
      <c r="T76" s="263">
        <f>'Ｈ１１（1999）'!F76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'Ｈ１１（1999）'!A77</f>
        <v>0</v>
      </c>
      <c r="Q77" s="200">
        <f>'Ｈ１１（1999）'!B77</f>
        <v>0</v>
      </c>
      <c r="R77" s="220"/>
      <c r="S77" s="262">
        <f>'Ｈ１１（1999）'!D77</f>
        <v>0</v>
      </c>
      <c r="T77" s="263">
        <f>'Ｈ１１（1999）'!F77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'Ｈ１１（1999）'!A78</f>
        <v>0</v>
      </c>
      <c r="Q78" s="200">
        <f>'Ｈ１１（1999）'!B78</f>
        <v>0</v>
      </c>
      <c r="R78" s="220"/>
      <c r="S78" s="262">
        <f>'Ｈ１１（1999）'!D78</f>
        <v>0</v>
      </c>
      <c r="T78" s="263">
        <f>'Ｈ１１（1999）'!F78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'Ｈ１１（1999）'!A79</f>
        <v>0</v>
      </c>
      <c r="Q79" s="200">
        <f>'Ｈ１１（1999）'!B79</f>
        <v>0</v>
      </c>
      <c r="R79" s="220"/>
      <c r="S79" s="262">
        <f>'Ｈ１１（1999）'!D79</f>
        <v>0</v>
      </c>
      <c r="T79" s="263">
        <f>'Ｈ１１（1999）'!F79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65457</v>
      </c>
      <c r="B80" s="574">
        <v>65457</v>
      </c>
      <c r="C80" s="574">
        <v>0</v>
      </c>
      <c r="D80" s="574">
        <v>0</v>
      </c>
      <c r="E80" s="574">
        <v>0</v>
      </c>
      <c r="F80" s="574">
        <v>47500</v>
      </c>
      <c r="G80" s="1230"/>
      <c r="H80" s="574"/>
      <c r="I80" s="574"/>
      <c r="K80" s="194"/>
      <c r="L80" s="195" t="s">
        <v>38</v>
      </c>
      <c r="M80" s="196" t="s">
        <v>149</v>
      </c>
      <c r="N80" s="197"/>
      <c r="O80" s="198" t="s">
        <v>40</v>
      </c>
      <c r="P80" s="199">
        <f>'Ｈ１１（1999）'!A80</f>
        <v>65457</v>
      </c>
      <c r="Q80" s="200">
        <f>'Ｈ１１（1999）'!B80</f>
        <v>65457</v>
      </c>
      <c r="R80" s="220"/>
      <c r="S80" s="262">
        <f>'Ｈ１１（1999）'!D80</f>
        <v>0</v>
      </c>
      <c r="T80" s="263">
        <f>'Ｈ１１（1999）'!F80</f>
        <v>47500</v>
      </c>
      <c r="U80" s="264"/>
      <c r="V80" s="195" t="s">
        <v>38</v>
      </c>
      <c r="W80" s="196" t="s">
        <v>149</v>
      </c>
      <c r="X80" s="197"/>
      <c r="Y80" s="198" t="s">
        <v>420</v>
      </c>
      <c r="Z80" s="271">
        <f>'Ｈ１１（1999）'!A122</f>
        <v>425424</v>
      </c>
      <c r="AA80" s="272">
        <f>'Ｈ１１（1999）'!B122</f>
        <v>0</v>
      </c>
      <c r="AB80" s="273"/>
      <c r="AC80" s="274">
        <f>'Ｈ１１（1999）'!E122</f>
        <v>324300</v>
      </c>
      <c r="AD80" s="264" t="s">
        <v>421</v>
      </c>
      <c r="AE80" s="195" t="s">
        <v>38</v>
      </c>
      <c r="AF80" s="196" t="s">
        <v>149</v>
      </c>
      <c r="AG80" s="197"/>
      <c r="AH80" s="198" t="s">
        <v>422</v>
      </c>
      <c r="AI80" s="271">
        <f>'Ｈ１１（1999）'!A145</f>
        <v>0</v>
      </c>
      <c r="AJ80" s="272">
        <f>'Ｈ１１（1999）'!B145</f>
        <v>0</v>
      </c>
      <c r="AK80" s="275">
        <f>'Ｈ１１（1999）'!C145</f>
        <v>0</v>
      </c>
      <c r="AL80" s="276">
        <f>'Ｈ１１（1999）'!E145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'Ｈ１１（1999）'!A81</f>
        <v>0</v>
      </c>
      <c r="Q81" s="200">
        <f>'Ｈ１１（1999）'!B81</f>
        <v>0</v>
      </c>
      <c r="R81" s="220"/>
      <c r="S81" s="262">
        <f>'Ｈ１１（1999）'!D81</f>
        <v>0</v>
      </c>
      <c r="T81" s="263">
        <f>'Ｈ１１（1999）'!F81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28421</v>
      </c>
      <c r="B82" s="574">
        <v>28421</v>
      </c>
      <c r="C82" s="574">
        <v>0</v>
      </c>
      <c r="D82" s="574">
        <v>0</v>
      </c>
      <c r="E82" s="574">
        <v>0</v>
      </c>
      <c r="F82" s="574">
        <v>0</v>
      </c>
      <c r="G82" s="1230"/>
      <c r="H82" s="574"/>
      <c r="I82" s="574"/>
      <c r="K82" s="194" t="s">
        <v>131</v>
      </c>
      <c r="L82" s="216"/>
      <c r="M82" s="196" t="s">
        <v>13</v>
      </c>
      <c r="N82" s="197"/>
      <c r="O82" s="198" t="s">
        <v>44</v>
      </c>
      <c r="P82" s="199">
        <f>'Ｈ１１（1999）'!A82</f>
        <v>28421</v>
      </c>
      <c r="Q82" s="200">
        <f>'Ｈ１１（1999）'!B82</f>
        <v>28421</v>
      </c>
      <c r="R82" s="220"/>
      <c r="S82" s="262">
        <f>'Ｈ１１（1999）'!D82</f>
        <v>0</v>
      </c>
      <c r="T82" s="263">
        <f>'Ｈ１１（1999）'!F82</f>
        <v>0</v>
      </c>
      <c r="U82" s="264"/>
      <c r="V82" s="216"/>
      <c r="W82" s="196" t="s">
        <v>13</v>
      </c>
      <c r="X82" s="197"/>
      <c r="Y82" s="198"/>
      <c r="Z82" s="305">
        <f>Z75-Z80</f>
        <v>435301</v>
      </c>
      <c r="AA82" s="306">
        <f>AA75-AA80</f>
        <v>0</v>
      </c>
      <c r="AB82" s="273"/>
      <c r="AC82" s="274">
        <f>AC75-AC80</f>
        <v>135400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1860</v>
      </c>
      <c r="B83" s="574">
        <v>1860</v>
      </c>
      <c r="C83" s="574">
        <v>0</v>
      </c>
      <c r="D83" s="574">
        <v>0</v>
      </c>
      <c r="E83" s="574">
        <v>0</v>
      </c>
      <c r="F83" s="574">
        <v>0</v>
      </c>
      <c r="G83" s="1230"/>
      <c r="H83" s="574"/>
      <c r="I83" s="574"/>
      <c r="K83" s="194" t="s">
        <v>4</v>
      </c>
      <c r="L83" s="173" t="s">
        <v>45</v>
      </c>
      <c r="M83" s="197"/>
      <c r="N83" s="197"/>
      <c r="O83" s="198" t="s">
        <v>46</v>
      </c>
      <c r="P83" s="199">
        <f>'Ｈ１１（1999）'!A83</f>
        <v>1860</v>
      </c>
      <c r="Q83" s="200">
        <f>'Ｈ１１（1999）'!B83</f>
        <v>1860</v>
      </c>
      <c r="R83" s="220"/>
      <c r="S83" s="262">
        <f>'Ｈ１１（1999）'!D83</f>
        <v>0</v>
      </c>
      <c r="T83" s="263">
        <f>'Ｈ１１（1999）'!F83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'Ｈ１１（1999）'!A84</f>
        <v>0</v>
      </c>
      <c r="Q84" s="200">
        <f>'Ｈ１１（1999）'!B84</f>
        <v>0</v>
      </c>
      <c r="R84" s="220"/>
      <c r="S84" s="262">
        <f>'Ｈ１１（1999）'!D84</f>
        <v>0</v>
      </c>
      <c r="T84" s="263">
        <f>'Ｈ１１（1999）'!F84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'Ｈ１１（1999）'!A85</f>
        <v>0</v>
      </c>
      <c r="Q85" s="200">
        <f>'Ｈ１１（1999）'!B85</f>
        <v>0</v>
      </c>
      <c r="R85" s="220"/>
      <c r="S85" s="262">
        <f>'Ｈ１１（1999）'!D85</f>
        <v>0</v>
      </c>
      <c r="T85" s="263">
        <f>'Ｈ１１（1999）'!F85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95111</v>
      </c>
      <c r="B86" s="574">
        <v>95111</v>
      </c>
      <c r="C86" s="574">
        <v>0</v>
      </c>
      <c r="D86" s="574">
        <v>0</v>
      </c>
      <c r="E86" s="574">
        <v>0</v>
      </c>
      <c r="F86" s="574">
        <v>50000</v>
      </c>
      <c r="G86" s="1230"/>
      <c r="H86" s="574"/>
      <c r="I86" s="574"/>
      <c r="K86" s="194"/>
      <c r="L86" s="195"/>
      <c r="M86" s="196" t="s">
        <v>13</v>
      </c>
      <c r="N86" s="197"/>
      <c r="O86" s="198"/>
      <c r="P86" s="219">
        <f>P83-P84-P85</f>
        <v>1860</v>
      </c>
      <c r="Q86" s="220">
        <f>Q83-Q84-Q85</f>
        <v>1860</v>
      </c>
      <c r="R86" s="220"/>
      <c r="S86" s="292">
        <f>S83-S84-S85</f>
        <v>0</v>
      </c>
      <c r="T86" s="270">
        <f>T83-T84-T85</f>
        <v>0</v>
      </c>
      <c r="U86" s="264"/>
      <c r="V86" s="195"/>
      <c r="W86" s="196" t="s">
        <v>13</v>
      </c>
      <c r="X86" s="197"/>
      <c r="Y86" s="198" t="s">
        <v>683</v>
      </c>
      <c r="Z86" s="271">
        <f>'Ｈ１１（1999）'!A123</f>
        <v>0</v>
      </c>
      <c r="AA86" s="272">
        <f>'Ｈ１１（1999）'!B123</f>
        <v>0</v>
      </c>
      <c r="AB86" s="273"/>
      <c r="AC86" s="274">
        <f>'Ｈ１１（1999）'!E123</f>
        <v>0</v>
      </c>
      <c r="AD86" s="264" t="s">
        <v>430</v>
      </c>
      <c r="AE86" s="195"/>
      <c r="AF86" s="196" t="s">
        <v>13</v>
      </c>
      <c r="AG86" s="197"/>
      <c r="AH86" s="198" t="s">
        <v>684</v>
      </c>
      <c r="AI86" s="271">
        <f>'Ｈ１１（1999）'!A146</f>
        <v>0</v>
      </c>
      <c r="AJ86" s="272">
        <f>'Ｈ１１（1999）'!B146</f>
        <v>0</v>
      </c>
      <c r="AK86" s="275">
        <f>'Ｈ１１（1999）'!C146</f>
        <v>0</v>
      </c>
      <c r="AL86" s="276">
        <f>'Ｈ１１（1999）'!E146</f>
        <v>0</v>
      </c>
    </row>
    <row r="87" spans="1:38" ht="14.45" customHeight="1" x14ac:dyDescent="0.15">
      <c r="A87" s="1230">
        <v>82509</v>
      </c>
      <c r="B87" s="574">
        <v>82509</v>
      </c>
      <c r="C87" s="574">
        <v>0</v>
      </c>
      <c r="D87" s="574">
        <v>0</v>
      </c>
      <c r="E87" s="574">
        <v>0</v>
      </c>
      <c r="F87" s="574">
        <v>50000</v>
      </c>
      <c r="G87" s="1230"/>
      <c r="H87" s="574"/>
      <c r="I87" s="574"/>
      <c r="K87" s="194"/>
      <c r="L87" s="173"/>
      <c r="M87" s="196" t="s">
        <v>47</v>
      </c>
      <c r="N87" s="197"/>
      <c r="O87" s="198" t="s">
        <v>48</v>
      </c>
      <c r="P87" s="199">
        <f>'Ｈ１１（1999）'!A87</f>
        <v>82509</v>
      </c>
      <c r="Q87" s="200">
        <f>'Ｈ１１（1999）'!B87</f>
        <v>82509</v>
      </c>
      <c r="R87" s="220"/>
      <c r="S87" s="262">
        <f>'Ｈ１１（1999）'!D87</f>
        <v>0</v>
      </c>
      <c r="T87" s="263">
        <f>'Ｈ１１（1999）'!F87</f>
        <v>50000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'Ｈ１１（1999）'!A88</f>
        <v>0</v>
      </c>
      <c r="Q88" s="200">
        <f>'Ｈ１１（1999）'!B88</f>
        <v>0</v>
      </c>
      <c r="R88" s="220"/>
      <c r="S88" s="262">
        <f>'Ｈ１１（1999）'!D88</f>
        <v>0</v>
      </c>
      <c r="T88" s="263">
        <f>'Ｈ１１（1999）'!F88</f>
        <v>0</v>
      </c>
      <c r="U88" s="264"/>
      <c r="V88" s="195"/>
      <c r="W88" s="196" t="s">
        <v>433</v>
      </c>
      <c r="X88" s="197"/>
      <c r="Y88" s="198" t="s">
        <v>685</v>
      </c>
      <c r="Z88" s="271">
        <f>'Ｈ１１（1999）'!A125</f>
        <v>0</v>
      </c>
      <c r="AA88" s="272">
        <f>'Ｈ１１（1999）'!B125</f>
        <v>0</v>
      </c>
      <c r="AB88" s="273"/>
      <c r="AC88" s="274">
        <f>'Ｈ１１（1999）'!E125</f>
        <v>0</v>
      </c>
      <c r="AD88" s="264"/>
      <c r="AE88" s="195"/>
      <c r="AF88" s="196" t="s">
        <v>433</v>
      </c>
      <c r="AG88" s="197"/>
      <c r="AH88" s="198" t="s">
        <v>686</v>
      </c>
      <c r="AI88" s="271">
        <f>'Ｈ１１（1999）'!A148</f>
        <v>0</v>
      </c>
      <c r="AJ88" s="272">
        <f>'Ｈ１１（1999）'!B148</f>
        <v>0</v>
      </c>
      <c r="AK88" s="275">
        <f>'Ｈ１１（1999）'!C148</f>
        <v>0</v>
      </c>
      <c r="AL88" s="276">
        <f>'Ｈ１１（1999）'!E148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'Ｈ１１（1999）'!A89</f>
        <v>0</v>
      </c>
      <c r="Q89" s="200">
        <f>'Ｈ１１（1999）'!B89</f>
        <v>0</v>
      </c>
      <c r="R89" s="220"/>
      <c r="S89" s="262">
        <f>'Ｈ１１（1999）'!D89</f>
        <v>0</v>
      </c>
      <c r="T89" s="263">
        <f>'Ｈ１１（1999）'!F89</f>
        <v>0</v>
      </c>
      <c r="U89" s="264"/>
      <c r="V89" s="195"/>
      <c r="W89" s="196" t="s">
        <v>436</v>
      </c>
      <c r="X89" s="197"/>
      <c r="Y89" s="198" t="s">
        <v>687</v>
      </c>
      <c r="Z89" s="271">
        <f>'Ｈ１１（1999）'!A126</f>
        <v>0</v>
      </c>
      <c r="AA89" s="272">
        <f>'Ｈ１１（1999）'!B126</f>
        <v>0</v>
      </c>
      <c r="AB89" s="273"/>
      <c r="AC89" s="274">
        <f>'Ｈ１１（1999）'!E126</f>
        <v>0</v>
      </c>
      <c r="AD89" s="264"/>
      <c r="AE89" s="195"/>
      <c r="AF89" s="196" t="s">
        <v>436</v>
      </c>
      <c r="AG89" s="197"/>
      <c r="AH89" s="198" t="s">
        <v>688</v>
      </c>
      <c r="AI89" s="271">
        <f>'Ｈ１１（1999）'!A149</f>
        <v>0</v>
      </c>
      <c r="AJ89" s="272">
        <f>'Ｈ１１（1999）'!B149</f>
        <v>0</v>
      </c>
      <c r="AK89" s="275">
        <f>'Ｈ１１（1999）'!C149</f>
        <v>0</v>
      </c>
      <c r="AL89" s="276">
        <f>'Ｈ１１（1999）'!E149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'Ｈ１１（1999）'!A90</f>
        <v>0</v>
      </c>
      <c r="Q90" s="200">
        <f>'Ｈ１１（1999）'!B90</f>
        <v>0</v>
      </c>
      <c r="R90" s="220"/>
      <c r="S90" s="262">
        <f>'Ｈ１１（1999）'!D90</f>
        <v>0</v>
      </c>
      <c r="T90" s="263">
        <f>'Ｈ１１（1999）'!F90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'Ｈ１１（1999）'!A91</f>
        <v>0</v>
      </c>
      <c r="Q91" s="200">
        <f>'Ｈ１１（1999）'!B91</f>
        <v>0</v>
      </c>
      <c r="R91" s="220"/>
      <c r="S91" s="262">
        <f>'Ｈ１１（1999）'!D91</f>
        <v>0</v>
      </c>
      <c r="T91" s="263">
        <f>'Ｈ１１（1999）'!F91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'Ｈ１１（1999）'!A92</f>
        <v>0</v>
      </c>
      <c r="Q92" s="200">
        <f>'Ｈ１１（1999）'!B92</f>
        <v>0</v>
      </c>
      <c r="R92" s="220"/>
      <c r="S92" s="262">
        <f>'Ｈ１１（1999）'!D92</f>
        <v>0</v>
      </c>
      <c r="T92" s="263">
        <f>'Ｈ１１（1999）'!F92</f>
        <v>0</v>
      </c>
      <c r="U92" s="264"/>
      <c r="V92" s="195"/>
      <c r="W92" s="196" t="s">
        <v>57</v>
      </c>
      <c r="X92" s="197"/>
      <c r="Y92" s="198" t="s">
        <v>689</v>
      </c>
      <c r="Z92" s="271">
        <f>'Ｈ１１（1999）'!A127</f>
        <v>0</v>
      </c>
      <c r="AA92" s="272">
        <f>'Ｈ１１（1999）'!B127</f>
        <v>0</v>
      </c>
      <c r="AB92" s="273"/>
      <c r="AC92" s="274">
        <f>'Ｈ１１（1999）'!E127</f>
        <v>0</v>
      </c>
      <c r="AD92" s="264"/>
      <c r="AE92" s="195"/>
      <c r="AF92" s="196" t="s">
        <v>57</v>
      </c>
      <c r="AG92" s="197"/>
      <c r="AH92" s="198" t="s">
        <v>690</v>
      </c>
      <c r="AI92" s="271">
        <f>'Ｈ１１（1999）'!A150</f>
        <v>0</v>
      </c>
      <c r="AJ92" s="272">
        <f>'Ｈ１１（1999）'!B150</f>
        <v>0</v>
      </c>
      <c r="AK92" s="275">
        <f>'Ｈ１１（1999）'!C150</f>
        <v>0</v>
      </c>
      <c r="AL92" s="276">
        <f>'Ｈ１１（1999）'!E150</f>
        <v>0</v>
      </c>
    </row>
    <row r="93" spans="1:38" ht="14.45" customHeight="1" x14ac:dyDescent="0.15">
      <c r="A93" s="1230">
        <v>6921</v>
      </c>
      <c r="B93" s="574">
        <v>6921</v>
      </c>
      <c r="C93" s="574">
        <v>0</v>
      </c>
      <c r="D93" s="574">
        <v>0</v>
      </c>
      <c r="E93" s="574">
        <v>0</v>
      </c>
      <c r="F93" s="574">
        <v>0</v>
      </c>
      <c r="G93" s="1230"/>
      <c r="H93" s="574"/>
      <c r="I93" s="574"/>
      <c r="K93" s="194"/>
      <c r="L93" s="195"/>
      <c r="M93" s="173" t="s">
        <v>60</v>
      </c>
      <c r="N93" s="197"/>
      <c r="O93" s="198" t="s">
        <v>61</v>
      </c>
      <c r="P93" s="199">
        <f>'Ｈ１１（1999）'!A93</f>
        <v>6921</v>
      </c>
      <c r="Q93" s="200">
        <f>'Ｈ１１（1999）'!B93</f>
        <v>6921</v>
      </c>
      <c r="R93" s="220"/>
      <c r="S93" s="262">
        <f>'Ｈ１１（1999）'!D93</f>
        <v>0</v>
      </c>
      <c r="T93" s="263">
        <f>'Ｈ１１（1999）'!F93</f>
        <v>0</v>
      </c>
      <c r="U93" s="264" t="s">
        <v>441</v>
      </c>
      <c r="V93" s="195"/>
      <c r="W93" s="173" t="s">
        <v>60</v>
      </c>
      <c r="X93" s="197"/>
      <c r="Y93" s="198" t="s">
        <v>691</v>
      </c>
      <c r="Z93" s="271">
        <f>'Ｈ１１（1999）'!A128</f>
        <v>0</v>
      </c>
      <c r="AA93" s="272">
        <f>'Ｈ１１（1999）'!B128</f>
        <v>0</v>
      </c>
      <c r="AB93" s="273"/>
      <c r="AC93" s="274">
        <f>'Ｈ１１（1999）'!E128</f>
        <v>0</v>
      </c>
      <c r="AD93" s="264"/>
      <c r="AE93" s="195"/>
      <c r="AF93" s="173" t="s">
        <v>60</v>
      </c>
      <c r="AG93" s="197"/>
      <c r="AH93" s="198" t="s">
        <v>692</v>
      </c>
      <c r="AI93" s="271">
        <f>'Ｈ１１（1999）'!A151</f>
        <v>0</v>
      </c>
      <c r="AJ93" s="272">
        <f>'Ｈ１１（1999）'!B151</f>
        <v>0</v>
      </c>
      <c r="AK93" s="275">
        <f>'Ｈ１１（1999）'!C151</f>
        <v>0</v>
      </c>
      <c r="AL93" s="276">
        <f>'Ｈ１１（1999）'!E151</f>
        <v>0</v>
      </c>
    </row>
    <row r="94" spans="1:38" ht="14.45" customHeight="1" x14ac:dyDescent="0.15">
      <c r="A94" s="1230">
        <v>2625</v>
      </c>
      <c r="B94" s="574">
        <v>2625</v>
      </c>
      <c r="C94" s="574">
        <v>0</v>
      </c>
      <c r="D94" s="574">
        <v>0</v>
      </c>
      <c r="E94" s="574">
        <v>0</v>
      </c>
      <c r="F94" s="574">
        <v>0</v>
      </c>
      <c r="G94" s="1230"/>
      <c r="H94" s="574"/>
      <c r="I94" s="574"/>
      <c r="K94" s="194"/>
      <c r="L94" s="195" t="s">
        <v>59</v>
      </c>
      <c r="M94" s="195"/>
      <c r="N94" s="196" t="s">
        <v>62</v>
      </c>
      <c r="O94" s="198" t="s">
        <v>63</v>
      </c>
      <c r="P94" s="199">
        <f>'Ｈ１１（1999）'!A94</f>
        <v>2625</v>
      </c>
      <c r="Q94" s="200">
        <f>'Ｈ１１（1999）'!B94</f>
        <v>2625</v>
      </c>
      <c r="R94" s="220"/>
      <c r="S94" s="262">
        <f>'Ｈ１１（1999）'!D94</f>
        <v>0</v>
      </c>
      <c r="T94" s="263">
        <f>'Ｈ１１（1999）'!F94</f>
        <v>0</v>
      </c>
      <c r="U94" s="264"/>
      <c r="V94" s="195" t="s">
        <v>59</v>
      </c>
      <c r="W94" s="195"/>
      <c r="X94" s="196" t="s">
        <v>62</v>
      </c>
      <c r="Y94" s="198" t="s">
        <v>693</v>
      </c>
      <c r="Z94" s="271">
        <f>'Ｈ１１（1999）'!A129</f>
        <v>0</v>
      </c>
      <c r="AA94" s="272">
        <f>'Ｈ１１（1999）'!B129</f>
        <v>0</v>
      </c>
      <c r="AB94" s="273"/>
      <c r="AC94" s="274">
        <f>'Ｈ１１（1999）'!E129</f>
        <v>0</v>
      </c>
      <c r="AD94" s="264"/>
      <c r="AE94" s="195" t="s">
        <v>59</v>
      </c>
      <c r="AF94" s="195"/>
      <c r="AG94" s="196" t="s">
        <v>62</v>
      </c>
      <c r="AH94" s="198" t="s">
        <v>694</v>
      </c>
      <c r="AI94" s="271">
        <f>'Ｈ１１（1999）'!A152</f>
        <v>0</v>
      </c>
      <c r="AJ94" s="272">
        <f>'Ｈ１１（1999）'!B152</f>
        <v>0</v>
      </c>
      <c r="AK94" s="275">
        <f>'Ｈ１１（1999）'!C152</f>
        <v>0</v>
      </c>
      <c r="AL94" s="276">
        <f>'Ｈ１１（1999）'!E152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'Ｈ１１（1999）'!A95</f>
        <v>0</v>
      </c>
      <c r="Q95" s="200">
        <f>'Ｈ１１（1999）'!B95</f>
        <v>0</v>
      </c>
      <c r="R95" s="220"/>
      <c r="S95" s="262">
        <f>'Ｈ１１（1999）'!D95</f>
        <v>0</v>
      </c>
      <c r="T95" s="263">
        <f>'Ｈ１１（1999）'!F95</f>
        <v>0</v>
      </c>
      <c r="U95" s="264"/>
      <c r="V95" s="195"/>
      <c r="W95" s="195"/>
      <c r="X95" s="196" t="s">
        <v>64</v>
      </c>
      <c r="Y95" s="198" t="s">
        <v>695</v>
      </c>
      <c r="Z95" s="271">
        <f>'Ｈ１１（1999）'!A130</f>
        <v>0</v>
      </c>
      <c r="AA95" s="272">
        <f>'Ｈ１１（1999）'!B130</f>
        <v>0</v>
      </c>
      <c r="AB95" s="273"/>
      <c r="AC95" s="274">
        <f>'Ｈ１１（1999）'!E130</f>
        <v>0</v>
      </c>
      <c r="AD95" s="264"/>
      <c r="AE95" s="195"/>
      <c r="AF95" s="195"/>
      <c r="AG95" s="196" t="s">
        <v>64</v>
      </c>
      <c r="AH95" s="198" t="s">
        <v>696</v>
      </c>
      <c r="AI95" s="271">
        <f>'Ｈ１１（1999）'!A153</f>
        <v>0</v>
      </c>
      <c r="AJ95" s="272">
        <f>'Ｈ１１（1999）'!B153</f>
        <v>0</v>
      </c>
      <c r="AK95" s="275">
        <f>'Ｈ１１（1999）'!C153</f>
        <v>0</v>
      </c>
      <c r="AL95" s="276">
        <f>'Ｈ１１（1999）'!E153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'Ｈ１１（1999）'!A96</f>
        <v>0</v>
      </c>
      <c r="Q96" s="200">
        <f>'Ｈ１１（1999）'!B96</f>
        <v>0</v>
      </c>
      <c r="R96" s="220"/>
      <c r="S96" s="262">
        <f>'Ｈ１１（1999）'!D96</f>
        <v>0</v>
      </c>
      <c r="T96" s="263">
        <f>'Ｈ１１（1999）'!F96</f>
        <v>0</v>
      </c>
      <c r="U96" s="264"/>
      <c r="V96" s="195"/>
      <c r="W96" s="195"/>
      <c r="X96" s="196" t="s">
        <v>66</v>
      </c>
      <c r="Y96" s="198" t="s">
        <v>697</v>
      </c>
      <c r="Z96" s="271">
        <f>'Ｈ１１（1999）'!A131</f>
        <v>0</v>
      </c>
      <c r="AA96" s="272">
        <f>'Ｈ１１（1999）'!B131</f>
        <v>0</v>
      </c>
      <c r="AB96" s="273"/>
      <c r="AC96" s="274">
        <f>'Ｈ１１（1999）'!E131</f>
        <v>0</v>
      </c>
      <c r="AD96" s="264"/>
      <c r="AE96" s="195"/>
      <c r="AF96" s="195"/>
      <c r="AG96" s="196" t="s">
        <v>66</v>
      </c>
      <c r="AH96" s="198" t="s">
        <v>698</v>
      </c>
      <c r="AI96" s="271">
        <f>'Ｈ１１（1999）'!A154</f>
        <v>0</v>
      </c>
      <c r="AJ96" s="272">
        <f>'Ｈ１１（1999）'!B154</f>
        <v>0</v>
      </c>
      <c r="AK96" s="275">
        <f>'Ｈ１１（1999）'!C154</f>
        <v>0</v>
      </c>
      <c r="AL96" s="276">
        <f>'Ｈ１１（1999）'!E154</f>
        <v>0</v>
      </c>
    </row>
    <row r="97" spans="1:38" ht="14.45" customHeight="1" x14ac:dyDescent="0.15">
      <c r="A97" s="1230">
        <v>4296</v>
      </c>
      <c r="B97" s="574">
        <v>4296</v>
      </c>
      <c r="C97" s="574">
        <v>0</v>
      </c>
      <c r="D97" s="574">
        <v>0</v>
      </c>
      <c r="E97" s="574">
        <v>0</v>
      </c>
      <c r="F97" s="574">
        <v>0</v>
      </c>
      <c r="G97" s="1230"/>
      <c r="H97" s="574"/>
      <c r="I97" s="574"/>
      <c r="K97" s="194"/>
      <c r="L97" s="195"/>
      <c r="M97" s="195"/>
      <c r="N97" s="196" t="s">
        <v>150</v>
      </c>
      <c r="O97" s="198" t="s">
        <v>69</v>
      </c>
      <c r="P97" s="199">
        <f>'Ｈ１１（1999）'!A97</f>
        <v>4296</v>
      </c>
      <c r="Q97" s="200">
        <f>'Ｈ１１（1999）'!B97</f>
        <v>4296</v>
      </c>
      <c r="R97" s="220"/>
      <c r="S97" s="262">
        <f>'Ｈ１１（1999）'!D97</f>
        <v>0</v>
      </c>
      <c r="T97" s="263">
        <f>'Ｈ１１（1999）'!F97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1058</v>
      </c>
      <c r="B98" s="574">
        <v>1058</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'Ｈ１１（1999）'!A132</f>
        <v>0</v>
      </c>
      <c r="AA98" s="272">
        <f>'Ｈ１１（1999）'!B132</f>
        <v>0</v>
      </c>
      <c r="AB98" s="273"/>
      <c r="AC98" s="274">
        <f>'Ｈ１１（1999）'!E132</f>
        <v>0</v>
      </c>
      <c r="AD98" s="264"/>
      <c r="AE98" s="195" t="s">
        <v>41</v>
      </c>
      <c r="AF98" s="216"/>
      <c r="AG98" s="196" t="s">
        <v>13</v>
      </c>
      <c r="AH98" s="198" t="s">
        <v>700</v>
      </c>
      <c r="AI98" s="271">
        <f>'Ｈ１１（1999）'!A155</f>
        <v>0</v>
      </c>
      <c r="AJ98" s="272">
        <f>'Ｈ１１（1999）'!B155</f>
        <v>0</v>
      </c>
      <c r="AK98" s="275">
        <f>'Ｈ１１（1999）'!C155</f>
        <v>0</v>
      </c>
      <c r="AL98" s="276">
        <f>'Ｈ１１（1999）'!E155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'Ｈ１１（1999）'!A98</f>
        <v>1058</v>
      </c>
      <c r="Q99" s="200">
        <f>'Ｈ１１（1999）'!B98</f>
        <v>1058</v>
      </c>
      <c r="R99" s="220"/>
      <c r="S99" s="262">
        <f>'Ｈ１１（1999）'!D98</f>
        <v>0</v>
      </c>
      <c r="T99" s="263">
        <f>'Ｈ１１（1999）'!F98</f>
        <v>0</v>
      </c>
      <c r="U99" s="310" t="s">
        <v>701</v>
      </c>
      <c r="V99" s="195"/>
      <c r="W99" s="196" t="s">
        <v>70</v>
      </c>
      <c r="X99" s="197"/>
      <c r="Y99" s="198" t="s">
        <v>702</v>
      </c>
      <c r="Z99" s="271">
        <f>'Ｈ１１（1999）'!A133</f>
        <v>0</v>
      </c>
      <c r="AA99" s="272">
        <f>'Ｈ１１（1999）'!B133</f>
        <v>0</v>
      </c>
      <c r="AB99" s="273"/>
      <c r="AC99" s="274">
        <f>'Ｈ１１（1999）'!E133</f>
        <v>0</v>
      </c>
      <c r="AD99" s="310" t="s">
        <v>701</v>
      </c>
      <c r="AE99" s="195"/>
      <c r="AF99" s="196" t="s">
        <v>70</v>
      </c>
      <c r="AG99" s="197"/>
      <c r="AH99" s="198" t="s">
        <v>703</v>
      </c>
      <c r="AI99" s="271">
        <f>'Ｈ１１（1999）'!A156</f>
        <v>0</v>
      </c>
      <c r="AJ99" s="272">
        <f>'Ｈ１１（1999）'!B156</f>
        <v>0</v>
      </c>
      <c r="AK99" s="275">
        <f>'Ｈ１１（1999）'!C156</f>
        <v>0</v>
      </c>
      <c r="AL99" s="276">
        <f>'Ｈ１１（1999）'!E156</f>
        <v>0</v>
      </c>
    </row>
    <row r="100" spans="1:38" ht="14.45" customHeight="1" x14ac:dyDescent="0.15">
      <c r="A100" s="1230">
        <v>4623</v>
      </c>
      <c r="B100" s="574">
        <v>4623</v>
      </c>
      <c r="C100" s="574">
        <v>0</v>
      </c>
      <c r="D100" s="574">
        <v>0</v>
      </c>
      <c r="E100" s="574">
        <v>0</v>
      </c>
      <c r="F100" s="574">
        <v>0</v>
      </c>
      <c r="G100" s="1230"/>
      <c r="H100" s="574"/>
      <c r="I100" s="574"/>
      <c r="K100" s="194" t="s">
        <v>130</v>
      </c>
      <c r="L100" s="195"/>
      <c r="M100" s="196" t="s">
        <v>73</v>
      </c>
      <c r="N100" s="197"/>
      <c r="O100" s="198" t="s">
        <v>74</v>
      </c>
      <c r="P100" s="199">
        <f>'Ｈ１１（1999）'!A99</f>
        <v>0</v>
      </c>
      <c r="Q100" s="200">
        <f>'Ｈ１１（1999）'!B99</f>
        <v>0</v>
      </c>
      <c r="R100" s="220"/>
      <c r="S100" s="262">
        <f>'Ｈ１１（1999）'!D99</f>
        <v>0</v>
      </c>
      <c r="T100" s="263">
        <f>'Ｈ１１（1999）'!F99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'Ｈ１１（1999）'!A100</f>
        <v>4623</v>
      </c>
      <c r="Q101" s="200">
        <f>'Ｈ１１（1999）'!B100</f>
        <v>4623</v>
      </c>
      <c r="R101" s="220"/>
      <c r="S101" s="262">
        <f>'Ｈ１１（1999）'!D100</f>
        <v>0</v>
      </c>
      <c r="T101" s="263">
        <f>'Ｈ１１（1999）'!F100</f>
        <v>0</v>
      </c>
      <c r="U101" s="264"/>
      <c r="V101" s="216"/>
      <c r="W101" s="196" t="s">
        <v>13</v>
      </c>
      <c r="X101" s="197"/>
      <c r="Y101" s="198" t="s">
        <v>704</v>
      </c>
      <c r="Z101" s="271">
        <f>'Ｈ１１（1999）'!A134</f>
        <v>0</v>
      </c>
      <c r="AA101" s="272">
        <f>'Ｈ１１（1999）'!B134</f>
        <v>0</v>
      </c>
      <c r="AB101" s="273"/>
      <c r="AC101" s="274">
        <f>'Ｈ１１（1999）'!E134</f>
        <v>0</v>
      </c>
      <c r="AD101" s="264"/>
      <c r="AE101" s="216"/>
      <c r="AF101" s="196" t="s">
        <v>13</v>
      </c>
      <c r="AG101" s="197"/>
      <c r="AH101" s="198" t="s">
        <v>705</v>
      </c>
      <c r="AI101" s="271">
        <f>'Ｈ１１（1999）'!A157</f>
        <v>0</v>
      </c>
      <c r="AJ101" s="272">
        <f>'Ｈ１１（1999）'!B157</f>
        <v>0</v>
      </c>
      <c r="AK101" s="275">
        <f>'Ｈ１１（1999）'!C157</f>
        <v>0</v>
      </c>
      <c r="AL101" s="276">
        <f>'Ｈ１１（1999）'!E157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'Ｈ１１（1999）'!A101</f>
        <v>0</v>
      </c>
      <c r="Q102" s="200">
        <f>'Ｈ１１（1999）'!B101</f>
        <v>0</v>
      </c>
      <c r="R102" s="220"/>
      <c r="S102" s="262">
        <f>'Ｈ１１（1999）'!D101</f>
        <v>0</v>
      </c>
      <c r="T102" s="263">
        <f>'Ｈ１１（1999）'!F101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12238</v>
      </c>
      <c r="B103" s="574">
        <v>12238</v>
      </c>
      <c r="C103" s="574">
        <v>0</v>
      </c>
      <c r="D103" s="574">
        <v>0</v>
      </c>
      <c r="E103" s="574">
        <v>0</v>
      </c>
      <c r="F103" s="574">
        <v>0</v>
      </c>
      <c r="G103" s="1230"/>
      <c r="H103" s="574"/>
      <c r="I103" s="574"/>
      <c r="K103" s="194"/>
      <c r="L103" s="195"/>
      <c r="M103" s="196" t="s">
        <v>11</v>
      </c>
      <c r="N103" s="197"/>
      <c r="O103" s="198" t="s">
        <v>80</v>
      </c>
      <c r="P103" s="199">
        <f>'Ｈ１１（1999）'!A102</f>
        <v>0</v>
      </c>
      <c r="Q103" s="200">
        <f>'Ｈ１１（1999）'!B102</f>
        <v>0</v>
      </c>
      <c r="R103" s="220"/>
      <c r="S103" s="262">
        <f>'Ｈ１１（1999）'!D102</f>
        <v>0</v>
      </c>
      <c r="T103" s="263">
        <f>'Ｈ１１（1999）'!F102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272</v>
      </c>
      <c r="B104" s="574">
        <v>272</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'Ｈ１１（1999）'!A135</f>
        <v>0</v>
      </c>
      <c r="AA104" s="272">
        <f>'Ｈ１１（1999）'!B135</f>
        <v>0</v>
      </c>
      <c r="AB104" s="273"/>
      <c r="AC104" s="274">
        <f>'Ｈ１１（1999）'!E135</f>
        <v>0</v>
      </c>
      <c r="AD104" s="264"/>
      <c r="AE104" s="216"/>
      <c r="AF104" s="196" t="s">
        <v>13</v>
      </c>
      <c r="AG104" s="197"/>
      <c r="AH104" s="198" t="s">
        <v>707</v>
      </c>
      <c r="AI104" s="271">
        <f>'Ｈ１１（1999）'!A158</f>
        <v>0</v>
      </c>
      <c r="AJ104" s="272">
        <f>'Ｈ１１（1999）'!B158</f>
        <v>0</v>
      </c>
      <c r="AK104" s="275">
        <f>'Ｈ１１（1999）'!C158</f>
        <v>0</v>
      </c>
      <c r="AL104" s="276">
        <f>'Ｈ１１（1999）'!E158</f>
        <v>0</v>
      </c>
    </row>
    <row r="105" spans="1:38" ht="14.45" customHeight="1" x14ac:dyDescent="0.15">
      <c r="A105" s="1230">
        <v>6812</v>
      </c>
      <c r="B105" s="574">
        <v>6812</v>
      </c>
      <c r="C105" s="574">
        <v>0</v>
      </c>
      <c r="D105" s="574">
        <v>0</v>
      </c>
      <c r="E105" s="574">
        <v>0</v>
      </c>
      <c r="F105" s="574">
        <v>0</v>
      </c>
      <c r="G105" s="1230"/>
      <c r="H105" s="574"/>
      <c r="I105" s="574"/>
      <c r="K105" s="194"/>
      <c r="L105" s="169"/>
      <c r="M105" s="196" t="s">
        <v>88</v>
      </c>
      <c r="N105" s="197"/>
      <c r="O105" s="198" t="s">
        <v>109</v>
      </c>
      <c r="P105" s="199">
        <f>'Ｈ１１（1999）'!A104</f>
        <v>272</v>
      </c>
      <c r="Q105" s="200">
        <f>'Ｈ１１（1999）'!B104</f>
        <v>272</v>
      </c>
      <c r="R105" s="220"/>
      <c r="S105" s="262">
        <f>'Ｈ１１（1999）'!D104</f>
        <v>0</v>
      </c>
      <c r="T105" s="263">
        <f>'Ｈ１１（1999）'!F104</f>
        <v>0</v>
      </c>
      <c r="U105" s="264"/>
      <c r="V105" s="169"/>
      <c r="W105" s="196" t="s">
        <v>459</v>
      </c>
      <c r="X105" s="197"/>
      <c r="Y105" s="198" t="s">
        <v>460</v>
      </c>
      <c r="Z105" s="271">
        <f>'Ｈ１１（1999）'!A136</f>
        <v>57893</v>
      </c>
      <c r="AA105" s="272">
        <f>'Ｈ１１（1999）'!B136</f>
        <v>0</v>
      </c>
      <c r="AB105" s="273"/>
      <c r="AC105" s="274">
        <f>'Ｈ１１（1999）'!E136</f>
        <v>0</v>
      </c>
      <c r="AD105" s="264"/>
      <c r="AE105" s="169"/>
      <c r="AF105" s="196" t="s">
        <v>459</v>
      </c>
      <c r="AG105" s="197"/>
      <c r="AH105" s="198" t="s">
        <v>461</v>
      </c>
      <c r="AI105" s="271">
        <f>'Ｈ１１（1999）'!A159</f>
        <v>0</v>
      </c>
      <c r="AJ105" s="272">
        <f>'Ｈ１１（1999）'!B159</f>
        <v>0</v>
      </c>
      <c r="AK105" s="275">
        <f>'Ｈ１１（1999）'!C159</f>
        <v>0</v>
      </c>
      <c r="AL105" s="276">
        <f>'Ｈ１１（1999）'!E159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'Ｈ１１（1999）'!A105</f>
        <v>6812</v>
      </c>
      <c r="Q106" s="200">
        <f>'Ｈ１１（1999）'!B105</f>
        <v>6812</v>
      </c>
      <c r="R106" s="220"/>
      <c r="S106" s="262">
        <f>'Ｈ１１（1999）'!D105</f>
        <v>0</v>
      </c>
      <c r="T106" s="263">
        <f>'Ｈ１１（1999）'!F105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1390</v>
      </c>
      <c r="B107" s="574">
        <v>1390</v>
      </c>
      <c r="C107" s="574">
        <v>0</v>
      </c>
      <c r="D107" s="574">
        <v>0</v>
      </c>
      <c r="E107" s="574">
        <v>0</v>
      </c>
      <c r="F107" s="574">
        <v>0</v>
      </c>
      <c r="G107" s="1230"/>
      <c r="H107" s="574"/>
      <c r="I107" s="574"/>
      <c r="K107" s="194"/>
      <c r="L107" s="176"/>
      <c r="M107" s="196" t="s">
        <v>104</v>
      </c>
      <c r="N107" s="197"/>
      <c r="O107" s="198" t="s">
        <v>111</v>
      </c>
      <c r="P107" s="199">
        <f>'Ｈ１１（1999）'!A106</f>
        <v>0</v>
      </c>
      <c r="Q107" s="200">
        <f>'Ｈ１１（1999）'!B106</f>
        <v>0</v>
      </c>
      <c r="R107" s="220"/>
      <c r="S107" s="262">
        <f>'Ｈ１１（1999）'!D106</f>
        <v>0</v>
      </c>
      <c r="T107" s="263">
        <f>'Ｈ１１（1999）'!F106</f>
        <v>0</v>
      </c>
      <c r="U107" s="264"/>
      <c r="V107" s="176"/>
      <c r="W107" s="196" t="s">
        <v>104</v>
      </c>
      <c r="X107" s="197"/>
      <c r="Y107" s="198" t="s">
        <v>708</v>
      </c>
      <c r="Z107" s="271">
        <f>'Ｈ１１（1999）'!A137</f>
        <v>0</v>
      </c>
      <c r="AA107" s="272">
        <f>'Ｈ１１（1999）'!B137</f>
        <v>0</v>
      </c>
      <c r="AB107" s="273"/>
      <c r="AC107" s="274">
        <f>'Ｈ１１（1999）'!E137</f>
        <v>0</v>
      </c>
      <c r="AD107" s="264"/>
      <c r="AE107" s="176"/>
      <c r="AF107" s="196" t="s">
        <v>104</v>
      </c>
      <c r="AG107" s="197"/>
      <c r="AH107" s="198" t="s">
        <v>709</v>
      </c>
      <c r="AI107" s="271">
        <f>'Ｈ１１（1999）'!A160</f>
        <v>0</v>
      </c>
      <c r="AJ107" s="272">
        <f>'Ｈ１１（1999）'!B160</f>
        <v>0</v>
      </c>
      <c r="AK107" s="275">
        <f>'Ｈ１１（1999）'!C160</f>
        <v>0</v>
      </c>
      <c r="AL107" s="276">
        <f>'Ｈ１１（1999）'!E160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'Ｈ１１（1999）'!A107</f>
        <v>1390</v>
      </c>
      <c r="Q108" s="200">
        <f>'Ｈ１１（1999）'!B107</f>
        <v>1390</v>
      </c>
      <c r="R108" s="220"/>
      <c r="S108" s="262">
        <f>'Ｈ１１（1999）'!D107</f>
        <v>0</v>
      </c>
      <c r="T108" s="263">
        <f>'Ｈ１１（1999）'!F107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'Ｈ１１（1999）'!A108</f>
        <v>0</v>
      </c>
      <c r="Q109" s="200">
        <f>'Ｈ１１（1999）'!B108</f>
        <v>0</v>
      </c>
      <c r="R109" s="220"/>
      <c r="S109" s="262">
        <f>'Ｈ１１（1999）'!D108</f>
        <v>0</v>
      </c>
      <c r="T109" s="263">
        <f>'Ｈ１１（1999）'!F108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'Ｈ１１（1999）'!A109</f>
        <v>0</v>
      </c>
      <c r="Q110" s="200">
        <f>'Ｈ１１（1999）'!B109</f>
        <v>0</v>
      </c>
      <c r="R110" s="220"/>
      <c r="S110" s="262">
        <f>'Ｈ１１（1999）'!D109</f>
        <v>0</v>
      </c>
      <c r="T110" s="263">
        <f>'Ｈ１１（1999）'!F109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3549</v>
      </c>
      <c r="B111" s="574">
        <v>3549</v>
      </c>
      <c r="C111" s="574">
        <v>0</v>
      </c>
      <c r="D111" s="574">
        <v>0</v>
      </c>
      <c r="E111" s="574">
        <v>0</v>
      </c>
      <c r="F111" s="574">
        <v>0</v>
      </c>
      <c r="G111" s="1230"/>
      <c r="H111" s="574"/>
      <c r="I111" s="574"/>
      <c r="K111" s="194"/>
      <c r="L111" s="176"/>
      <c r="M111" s="196" t="s">
        <v>107</v>
      </c>
      <c r="N111" s="197"/>
      <c r="O111" s="198" t="s">
        <v>115</v>
      </c>
      <c r="P111" s="199">
        <f>'Ｈ１１（1999）'!A110</f>
        <v>0</v>
      </c>
      <c r="Q111" s="200">
        <f>'Ｈ１１（1999）'!B110</f>
        <v>0</v>
      </c>
      <c r="R111" s="220"/>
      <c r="S111" s="262">
        <f>'Ｈ１１（1999）'!D110</f>
        <v>0</v>
      </c>
      <c r="T111" s="263">
        <f>'Ｈ１１（1999）'!F110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215</v>
      </c>
      <c r="B112" s="574">
        <v>215</v>
      </c>
      <c r="C112" s="574">
        <v>0</v>
      </c>
      <c r="D112" s="574">
        <v>0</v>
      </c>
      <c r="E112" s="574">
        <v>0</v>
      </c>
      <c r="F112" s="574">
        <v>0</v>
      </c>
      <c r="G112" s="1230"/>
      <c r="H112" s="574"/>
      <c r="I112" s="574"/>
      <c r="K112" s="194"/>
      <c r="L112" s="176" t="s">
        <v>41</v>
      </c>
      <c r="M112" s="196" t="s">
        <v>108</v>
      </c>
      <c r="N112" s="197"/>
      <c r="O112" s="198" t="s">
        <v>116</v>
      </c>
      <c r="P112" s="199">
        <f>'Ｈ１１（1999）'!A111</f>
        <v>3549</v>
      </c>
      <c r="Q112" s="200">
        <f>'Ｈ１１（1999）'!B111</f>
        <v>3549</v>
      </c>
      <c r="R112" s="220"/>
      <c r="S112" s="262">
        <f>'Ｈ１１（1999）'!D111</f>
        <v>0</v>
      </c>
      <c r="T112" s="263">
        <f>'Ｈ１１（1999）'!F111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'Ｈ１１（1999）'!A112</f>
        <v>215</v>
      </c>
      <c r="Q113" s="200">
        <f>'Ｈ１１（1999）'!B112</f>
        <v>215</v>
      </c>
      <c r="R113" s="220"/>
      <c r="S113" s="262">
        <f>'Ｈ１１（1999）'!D112</f>
        <v>0</v>
      </c>
      <c r="T113" s="263">
        <f>'Ｈ１１（1999）'!F112</f>
        <v>0</v>
      </c>
      <c r="U113" s="264"/>
      <c r="V113" s="216"/>
      <c r="W113" s="196" t="s">
        <v>13</v>
      </c>
      <c r="X113" s="197"/>
      <c r="Y113" s="198"/>
      <c r="Z113" s="305">
        <f>Z105-Z107</f>
        <v>57893</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'Ｈ１１（1999）'!A113</f>
        <v>0</v>
      </c>
      <c r="Q114" s="200">
        <f>'Ｈ１１（1999）'!B113</f>
        <v>0</v>
      </c>
      <c r="R114" s="220"/>
      <c r="S114" s="262">
        <f>'Ｈ１１（1999）'!D113</f>
        <v>0</v>
      </c>
      <c r="T114" s="263">
        <f>'Ｈ１１（1999）'!F113</f>
        <v>0</v>
      </c>
      <c r="U114" s="264"/>
      <c r="V114" s="196" t="s">
        <v>13</v>
      </c>
      <c r="W114" s="197"/>
      <c r="X114" s="197"/>
      <c r="Y114" s="198" t="s">
        <v>710</v>
      </c>
      <c r="Z114" s="271">
        <f>'Ｈ１１（1999）'!A138</f>
        <v>0</v>
      </c>
      <c r="AA114" s="272">
        <f>'Ｈ１１（1999）'!B138</f>
        <v>0</v>
      </c>
      <c r="AB114" s="273"/>
      <c r="AC114" s="274">
        <f>'Ｈ１１（1999）'!E138</f>
        <v>0</v>
      </c>
      <c r="AD114" s="264"/>
      <c r="AE114" s="196" t="s">
        <v>13</v>
      </c>
      <c r="AF114" s="197"/>
      <c r="AG114" s="197"/>
      <c r="AH114" s="198" t="s">
        <v>711</v>
      </c>
      <c r="AI114" s="271">
        <f>'Ｈ１１（1999）'!A161</f>
        <v>0</v>
      </c>
      <c r="AJ114" s="272">
        <f>'Ｈ１１（1999）'!B161</f>
        <v>0</v>
      </c>
      <c r="AK114" s="275">
        <f>'Ｈ１１（1999）'!C161</f>
        <v>0</v>
      </c>
      <c r="AL114" s="276">
        <f>'Ｈ１１（1999）'!E161</f>
        <v>0</v>
      </c>
    </row>
    <row r="115" spans="1:41" ht="14.45" customHeight="1" thickBot="1" x14ac:dyDescent="0.2">
      <c r="K115" s="311"/>
      <c r="L115" s="312" t="s">
        <v>82</v>
      </c>
      <c r="M115" s="313"/>
      <c r="N115" s="313"/>
      <c r="O115" s="314"/>
      <c r="P115" s="315">
        <f>SUM(P62:P114)-P63-P64-P66-P67-P69-P70-P71-P84-P85-P86-P94-P95-P96-P97-P98-P103-P104</f>
        <v>1045151</v>
      </c>
      <c r="Q115" s="316">
        <f>SUM(Q62:Q114)-Q63-Q64-Q66-Q67-Q69-Q70-Q71-Q84-Q85-Q86-Q94-Q95-Q96-Q97-Q98-Q103-Q104</f>
        <v>1045151</v>
      </c>
      <c r="R115" s="316"/>
      <c r="S115" s="317">
        <f>SUM(S62:S114)-S63-S64-S66-S67-S69-S70-S71-S84-S85-S86-S94-S95-S96-S97-S98-S103-S104</f>
        <v>75617</v>
      </c>
      <c r="T115" s="318">
        <f>SUM(T62:T114)-T63-T64-T66-T67-T69-T70-T71-T84-T85-T86-T94-T95-T96-T97-T98-T103-T104</f>
        <v>768500</v>
      </c>
      <c r="U115" s="319"/>
      <c r="V115" s="312" t="s">
        <v>82</v>
      </c>
      <c r="W115" s="313"/>
      <c r="X115" s="313"/>
      <c r="Y115" s="314"/>
      <c r="Z115" s="320">
        <f>Z64+Z67+Z73+Z74+Z75+Z86+Z88+Z89+Z92+Z93+Z99+Z101+Z104+Z105+Z114</f>
        <v>918618</v>
      </c>
      <c r="AA115" s="321">
        <f>AA64+AA67+AA73+AA74+AA75+AA86+AA88+AA89+AA92+AA93+AA99+AA101+AA104+AA105+AA114</f>
        <v>0</v>
      </c>
      <c r="AB115" s="322"/>
      <c r="AC115" s="323">
        <f>AC64+AC67+AC73+AC74+AC75+AC86+AC88+AC89+AC92+AC93+AC99+AC101+AC104+AC105+AC114</f>
        <v>459700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918618</v>
      </c>
      <c r="B116" s="1229">
        <v>0</v>
      </c>
      <c r="C116" s="1229">
        <v>0</v>
      </c>
      <c r="D116" s="1229">
        <v>0</v>
      </c>
      <c r="E116" s="1233">
        <v>459700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737</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860725</v>
      </c>
      <c r="B121" s="1235">
        <v>0</v>
      </c>
      <c r="C121" s="1235">
        <v>0</v>
      </c>
      <c r="D121" s="1235">
        <v>0</v>
      </c>
      <c r="E121" s="1236">
        <v>459700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425424</v>
      </c>
      <c r="B122" s="1235">
        <v>0</v>
      </c>
      <c r="C122" s="1235">
        <v>0</v>
      </c>
      <c r="D122" s="1235">
        <v>0</v>
      </c>
      <c r="E122" s="1236">
        <v>324300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749765</v>
      </c>
      <c r="Q123" s="254">
        <f t="shared" si="0"/>
        <v>749765</v>
      </c>
      <c r="R123" s="254">
        <f t="shared" si="0"/>
        <v>0</v>
      </c>
      <c r="S123" s="329">
        <f t="shared" si="0"/>
        <v>70000</v>
      </c>
      <c r="T123" s="361">
        <f t="shared" si="0"/>
        <v>655800</v>
      </c>
      <c r="U123" s="190"/>
      <c r="V123" s="184" t="s">
        <v>8</v>
      </c>
      <c r="W123" s="185"/>
      <c r="X123" s="185"/>
      <c r="Y123" s="186"/>
      <c r="Z123" s="362">
        <f t="shared" ref="Z123:AC126" si="1">Z8</f>
        <v>4458</v>
      </c>
      <c r="AA123" s="363">
        <f t="shared" si="1"/>
        <v>0</v>
      </c>
      <c r="AB123" s="549">
        <f t="shared" si="1"/>
        <v>0</v>
      </c>
      <c r="AC123" s="364">
        <f t="shared" si="1"/>
        <v>0</v>
      </c>
      <c r="AD123" s="371"/>
      <c r="AE123" s="183"/>
      <c r="AF123" s="184" t="s">
        <v>8</v>
      </c>
      <c r="AG123" s="185"/>
      <c r="AH123" s="185"/>
      <c r="AI123" s="360">
        <f t="shared" ref="AI123:AI176" si="2">Q123-Z123</f>
        <v>745307</v>
      </c>
      <c r="AJ123" s="254">
        <f>SUM(AJ124:AJ125)</f>
        <v>0</v>
      </c>
      <c r="AK123" s="365">
        <f>SUM(AK124:AK125)</f>
        <v>70000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749765</v>
      </c>
      <c r="Q125" s="220">
        <f t="shared" si="0"/>
        <v>749765</v>
      </c>
      <c r="R125" s="220">
        <f t="shared" si="0"/>
        <v>0</v>
      </c>
      <c r="S125" s="221">
        <f t="shared" si="0"/>
        <v>70000</v>
      </c>
      <c r="T125" s="270">
        <f t="shared" si="0"/>
        <v>655800</v>
      </c>
      <c r="U125" s="202"/>
      <c r="V125" s="195"/>
      <c r="W125" s="196" t="s">
        <v>13</v>
      </c>
      <c r="X125" s="167"/>
      <c r="Y125" s="207"/>
      <c r="Z125" s="219">
        <f t="shared" si="1"/>
        <v>4458</v>
      </c>
      <c r="AA125" s="220">
        <f t="shared" si="1"/>
        <v>0</v>
      </c>
      <c r="AB125" s="292">
        <f t="shared" si="1"/>
        <v>0</v>
      </c>
      <c r="AC125" s="366">
        <f t="shared" si="1"/>
        <v>0</v>
      </c>
      <c r="AD125" s="371"/>
      <c r="AE125" s="194"/>
      <c r="AF125" s="195"/>
      <c r="AG125" s="196" t="s">
        <v>13</v>
      </c>
      <c r="AH125" s="167"/>
      <c r="AI125" s="219">
        <f t="shared" si="2"/>
        <v>745307</v>
      </c>
      <c r="AJ125" s="220">
        <f>IF($P125-$Z125=0,0,ROUND((R125-AA125)*$AI125/($P125-$Z125),0))</f>
        <v>0</v>
      </c>
      <c r="AK125" s="366">
        <f>IF(P125-Z125=0,0,ROUND((S125-AB125)*AI125/(P125-Z125),0))</f>
        <v>70000</v>
      </c>
    </row>
    <row r="126" spans="1:41" ht="14.45" customHeight="1" x14ac:dyDescent="0.15">
      <c r="A126" s="1230">
        <v>0</v>
      </c>
      <c r="B126" s="574">
        <v>0</v>
      </c>
      <c r="C126" s="574">
        <v>0</v>
      </c>
      <c r="D126" s="574">
        <v>0</v>
      </c>
      <c r="E126" s="1237">
        <v>0</v>
      </c>
      <c r="K126" s="194" t="s">
        <v>4</v>
      </c>
      <c r="L126" s="173" t="s">
        <v>14</v>
      </c>
      <c r="M126" s="170"/>
      <c r="N126" s="170"/>
      <c r="O126" s="211"/>
      <c r="P126" s="219">
        <f t="shared" si="0"/>
        <v>38963</v>
      </c>
      <c r="Q126" s="220">
        <f t="shared" si="0"/>
        <v>38963</v>
      </c>
      <c r="R126" s="220">
        <f t="shared" si="0"/>
        <v>0</v>
      </c>
      <c r="S126" s="221">
        <f t="shared" si="0"/>
        <v>5617</v>
      </c>
      <c r="T126" s="270">
        <f t="shared" si="0"/>
        <v>15200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38963</v>
      </c>
      <c r="AJ126" s="220">
        <f>SUM(AJ127:AJ128)</f>
        <v>0</v>
      </c>
      <c r="AK126" s="366">
        <f>SUM(AK127:AK128)</f>
        <v>5617</v>
      </c>
    </row>
    <row r="127" spans="1:41" ht="14.45" customHeight="1" x14ac:dyDescent="0.15">
      <c r="A127" s="1230">
        <v>0</v>
      </c>
      <c r="B127" s="574">
        <v>0</v>
      </c>
      <c r="C127" s="574">
        <v>0</v>
      </c>
      <c r="D127" s="574">
        <v>0</v>
      </c>
      <c r="E127" s="1237">
        <v>0</v>
      </c>
      <c r="K127" s="194"/>
      <c r="L127" s="195"/>
      <c r="M127" s="196" t="s">
        <v>16</v>
      </c>
      <c r="N127" s="197"/>
      <c r="O127" s="198"/>
      <c r="P127" s="219">
        <f t="shared" si="0"/>
        <v>22447</v>
      </c>
      <c r="Q127" s="220">
        <f t="shared" si="0"/>
        <v>22447</v>
      </c>
      <c r="R127" s="220">
        <f t="shared" si="0"/>
        <v>0</v>
      </c>
      <c r="S127" s="221">
        <f t="shared" si="0"/>
        <v>0</v>
      </c>
      <c r="T127" s="270">
        <f t="shared" si="0"/>
        <v>15200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22447</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16516</v>
      </c>
      <c r="Q128" s="220">
        <f t="shared" si="0"/>
        <v>16516</v>
      </c>
      <c r="R128" s="220">
        <f t="shared" si="0"/>
        <v>0</v>
      </c>
      <c r="S128" s="221">
        <f t="shared" si="0"/>
        <v>5617</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16516</v>
      </c>
      <c r="AJ128" s="220">
        <f>IF($P128-$Z128=0,0,ROUND((R128-AA128)*$AI128/($P128-$Z128),0))</f>
        <v>0</v>
      </c>
      <c r="AK128" s="366">
        <f>IF(P128-Z128=0,0,ROUND((S128-AB128)*AI128/(P128-Z128),0))</f>
        <v>5617</v>
      </c>
    </row>
    <row r="129" spans="1:37" ht="14.45" customHeight="1" x14ac:dyDescent="0.15">
      <c r="A129" s="1230">
        <v>0</v>
      </c>
      <c r="B129" s="574">
        <v>0</v>
      </c>
      <c r="C129" s="574">
        <v>0</v>
      </c>
      <c r="D129" s="574">
        <v>0</v>
      </c>
      <c r="E129" s="1237">
        <v>0</v>
      </c>
      <c r="K129" s="194" t="s">
        <v>4</v>
      </c>
      <c r="L129" s="169"/>
      <c r="M129" s="195" t="s">
        <v>94</v>
      </c>
      <c r="N129" s="197"/>
      <c r="O129" s="198"/>
      <c r="P129" s="219">
        <f t="shared" si="0"/>
        <v>22084</v>
      </c>
      <c r="Q129" s="220">
        <f t="shared" si="0"/>
        <v>22084</v>
      </c>
      <c r="R129" s="220">
        <f t="shared" si="0"/>
        <v>3137</v>
      </c>
      <c r="S129" s="221">
        <f t="shared" si="0"/>
        <v>3100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22084</v>
      </c>
      <c r="AJ129" s="220">
        <f>SUM(AJ130:AJ132)</f>
        <v>3137</v>
      </c>
      <c r="AK129" s="366">
        <f>SUM(AK130:AK132)</f>
        <v>3100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22084</v>
      </c>
      <c r="Q132" s="220">
        <f t="shared" si="0"/>
        <v>22084</v>
      </c>
      <c r="R132" s="220">
        <f t="shared" si="0"/>
        <v>3137</v>
      </c>
      <c r="S132" s="221">
        <f t="shared" si="0"/>
        <v>3100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22084</v>
      </c>
      <c r="AJ132" s="220">
        <f t="shared" si="4"/>
        <v>3137</v>
      </c>
      <c r="AK132" s="366">
        <f t="shared" si="5"/>
        <v>3100</v>
      </c>
    </row>
    <row r="133" spans="1:37" ht="14.45" customHeight="1" x14ac:dyDescent="0.15">
      <c r="A133" s="1230">
        <v>0</v>
      </c>
      <c r="B133" s="574">
        <v>0</v>
      </c>
      <c r="C133" s="574">
        <v>0</v>
      </c>
      <c r="D133" s="574">
        <v>0</v>
      </c>
      <c r="E133" s="1237">
        <v>0</v>
      </c>
      <c r="K133" s="194"/>
      <c r="L133" s="176"/>
      <c r="M133" s="196" t="s">
        <v>95</v>
      </c>
      <c r="N133" s="197"/>
      <c r="O133" s="198"/>
      <c r="P133" s="219">
        <f t="shared" si="0"/>
        <v>28973</v>
      </c>
      <c r="Q133" s="220">
        <f t="shared" si="0"/>
        <v>28973</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28973</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24363</v>
      </c>
      <c r="Q134" s="220">
        <f t="shared" si="0"/>
        <v>24363</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24363</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57893</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131655</v>
      </c>
      <c r="Q141" s="220">
        <f t="shared" si="8"/>
        <v>131655</v>
      </c>
      <c r="R141" s="220">
        <f t="shared" si="8"/>
        <v>0</v>
      </c>
      <c r="S141" s="221">
        <f t="shared" si="8"/>
        <v>38888</v>
      </c>
      <c r="T141" s="270">
        <f t="shared" si="8"/>
        <v>74700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D141" s="371"/>
      <c r="AE141" s="194"/>
      <c r="AF141" s="195" t="s">
        <v>38</v>
      </c>
      <c r="AG141" s="196" t="s">
        <v>149</v>
      </c>
      <c r="AH141" s="197"/>
      <c r="AI141" s="219">
        <f t="shared" si="2"/>
        <v>131655</v>
      </c>
      <c r="AJ141" s="220">
        <f t="shared" si="4"/>
        <v>0</v>
      </c>
      <c r="AK141" s="366">
        <f t="shared" si="5"/>
        <v>38888</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556351</v>
      </c>
      <c r="Q143" s="220">
        <f t="shared" si="8"/>
        <v>556351</v>
      </c>
      <c r="R143" s="220">
        <f t="shared" si="8"/>
        <v>0</v>
      </c>
      <c r="S143" s="221">
        <f t="shared" si="8"/>
        <v>262067</v>
      </c>
      <c r="T143" s="270">
        <f t="shared" si="8"/>
        <v>261000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556351</v>
      </c>
      <c r="AJ143" s="220">
        <f t="shared" si="4"/>
        <v>0</v>
      </c>
      <c r="AK143" s="366">
        <f t="shared" si="5"/>
        <v>262067</v>
      </c>
    </row>
    <row r="144" spans="1:37" ht="14.45" customHeight="1" x14ac:dyDescent="0.15">
      <c r="A144" s="1230">
        <v>0</v>
      </c>
      <c r="B144" s="574">
        <v>0</v>
      </c>
      <c r="C144" s="574">
        <v>0</v>
      </c>
      <c r="D144" s="574">
        <v>0</v>
      </c>
      <c r="E144" s="1237">
        <v>0</v>
      </c>
      <c r="K144" s="194" t="s">
        <v>4</v>
      </c>
      <c r="L144" s="173" t="s">
        <v>45</v>
      </c>
      <c r="M144" s="197"/>
      <c r="N144" s="197"/>
      <c r="O144" s="198"/>
      <c r="P144" s="219">
        <f t="shared" si="8"/>
        <v>1860</v>
      </c>
      <c r="Q144" s="220">
        <f t="shared" si="8"/>
        <v>1860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1860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1860</v>
      </c>
      <c r="Q147" s="220">
        <f t="shared" si="8"/>
        <v>1860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1860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337373</v>
      </c>
      <c r="Q148" s="220">
        <f t="shared" si="8"/>
        <v>337373</v>
      </c>
      <c r="R148" s="220">
        <f t="shared" si="8"/>
        <v>138019</v>
      </c>
      <c r="S148" s="221">
        <f t="shared" si="8"/>
        <v>0</v>
      </c>
      <c r="T148" s="270">
        <f t="shared" si="8"/>
        <v>144800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337373</v>
      </c>
      <c r="AJ148" s="220">
        <f t="shared" si="11"/>
        <v>138019</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6921</v>
      </c>
      <c r="Q154" s="220">
        <f t="shared" si="8"/>
        <v>6921</v>
      </c>
      <c r="R154" s="220">
        <f t="shared" si="8"/>
        <v>0</v>
      </c>
      <c r="S154" s="221">
        <f t="shared" si="8"/>
        <v>0</v>
      </c>
      <c r="T154" s="270">
        <f t="shared" si="8"/>
        <v>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6921</v>
      </c>
      <c r="AJ154" s="220">
        <f>SUM(AJ155:AJ159)</f>
        <v>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2625</v>
      </c>
      <c r="Q155" s="220">
        <f t="shared" si="15"/>
        <v>2625</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2625</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4296</v>
      </c>
      <c r="Q158" s="220">
        <f t="shared" si="15"/>
        <v>4296</v>
      </c>
      <c r="R158" s="220">
        <f t="shared" si="15"/>
        <v>0</v>
      </c>
      <c r="S158" s="221">
        <f t="shared" si="15"/>
        <v>0</v>
      </c>
      <c r="T158" s="270">
        <f t="shared" si="15"/>
        <v>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4296</v>
      </c>
      <c r="AJ158" s="220">
        <f t="shared" si="16"/>
        <v>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1058</v>
      </c>
      <c r="Q160" s="220">
        <f t="shared" si="15"/>
        <v>1058</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1058</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4623</v>
      </c>
      <c r="Q162" s="220">
        <f t="shared" si="15"/>
        <v>4623</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4623</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272</v>
      </c>
      <c r="Q166" s="220">
        <f t="shared" si="15"/>
        <v>272</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272</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6812</v>
      </c>
      <c r="Q167" s="220">
        <f t="shared" si="15"/>
        <v>6812</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6812</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1390</v>
      </c>
      <c r="Q169" s="220">
        <f t="shared" si="15"/>
        <v>1390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1390</v>
      </c>
      <c r="AJ169" s="220">
        <f t="shared" si="18"/>
        <v>0</v>
      </c>
      <c r="AK169" s="366">
        <f t="shared" si="19"/>
        <v>0</v>
      </c>
    </row>
    <row r="170" spans="1:37" ht="14.45" customHeight="1" x14ac:dyDescent="0.15">
      <c r="A170" s="1228">
        <v>4458</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3549</v>
      </c>
      <c r="Q173" s="220">
        <f t="shared" si="24"/>
        <v>3549</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3549</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215</v>
      </c>
      <c r="Q174" s="220">
        <f t="shared" si="24"/>
        <v>215</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215</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1916227</v>
      </c>
      <c r="Q176" s="316">
        <f t="shared" si="24"/>
        <v>1916227</v>
      </c>
      <c r="R176" s="316">
        <f t="shared" si="24"/>
        <v>141156</v>
      </c>
      <c r="S176" s="317">
        <f t="shared" si="24"/>
        <v>379672</v>
      </c>
      <c r="T176" s="318">
        <f t="shared" si="24"/>
        <v>1151500</v>
      </c>
      <c r="U176" s="367"/>
      <c r="V176" s="312" t="s">
        <v>82</v>
      </c>
      <c r="W176" s="313"/>
      <c r="X176" s="313"/>
      <c r="Y176" s="314"/>
      <c r="Z176" s="315">
        <f>Z61</f>
        <v>4458</v>
      </c>
      <c r="AA176" s="316">
        <f>AA61</f>
        <v>0</v>
      </c>
      <c r="AB176" s="550">
        <f>AB61</f>
        <v>0</v>
      </c>
      <c r="AC176" s="368">
        <f>AC61</f>
        <v>0</v>
      </c>
      <c r="AD176" s="371"/>
      <c r="AE176" s="369"/>
      <c r="AF176" s="312" t="s">
        <v>82</v>
      </c>
      <c r="AG176" s="313"/>
      <c r="AH176" s="313"/>
      <c r="AI176" s="370">
        <f t="shared" si="2"/>
        <v>1911769</v>
      </c>
      <c r="AJ176" s="316">
        <f>SUM(AJ123,AJ126,AJ129,AJ133:AJ144,AJ148:AJ154,AJ160:AJ163,AJ166:AJ175)</f>
        <v>141156</v>
      </c>
      <c r="AK176" s="368">
        <f>SUM(AK123,AK126,AK129,AK133:AK144,AK148:AK154,AK160:AK163,AK166:AK175)</f>
        <v>379672</v>
      </c>
    </row>
    <row r="177" spans="1:29" ht="14.25" thickTop="1" x14ac:dyDescent="0.15">
      <c r="A177" s="1230">
        <v>0</v>
      </c>
      <c r="B177" s="574">
        <v>0</v>
      </c>
      <c r="C177" s="574">
        <v>0</v>
      </c>
      <c r="D177" s="574">
        <v>0</v>
      </c>
      <c r="E177" s="1237">
        <v>0</v>
      </c>
      <c r="AC177" s="529"/>
    </row>
    <row r="178" spans="1:29"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4458</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zoomScaleNormal="100"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738</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1452908</v>
      </c>
      <c r="B8" s="1241">
        <v>1000000</v>
      </c>
      <c r="C8" s="1241">
        <v>1000000</v>
      </c>
      <c r="D8" s="1214">
        <v>0</v>
      </c>
      <c r="E8" s="1214">
        <v>284892</v>
      </c>
      <c r="F8" s="1214">
        <v>411237</v>
      </c>
      <c r="G8" s="1214">
        <v>0</v>
      </c>
      <c r="H8" s="1215">
        <v>713100</v>
      </c>
      <c r="I8" s="1216"/>
      <c r="K8" s="183"/>
      <c r="L8" s="184" t="s">
        <v>8</v>
      </c>
      <c r="M8" s="185"/>
      <c r="N8" s="185"/>
      <c r="O8" s="186" t="s">
        <v>9</v>
      </c>
      <c r="P8" s="187">
        <f>'Ｈ１０（1998）'!A9</f>
        <v>0</v>
      </c>
      <c r="Q8" s="253">
        <f>'Ｈ１０（1998）'!C9</f>
        <v>0</v>
      </c>
      <c r="R8" s="253">
        <f>'Ｈ１０（1998）'!E9</f>
        <v>0</v>
      </c>
      <c r="S8" s="255">
        <f>'Ｈ１０（1998）'!F9</f>
        <v>0</v>
      </c>
      <c r="T8" s="256">
        <f>'Ｈ１０（1998）'!H9</f>
        <v>0</v>
      </c>
      <c r="U8" s="190"/>
      <c r="V8" s="195" t="s">
        <v>145</v>
      </c>
      <c r="W8" s="217"/>
      <c r="X8" s="217"/>
      <c r="Y8" s="293" t="s">
        <v>10</v>
      </c>
      <c r="Z8" s="226">
        <f>'Ｈ１０（1998）'!A170</f>
        <v>22224</v>
      </c>
      <c r="AA8" s="227">
        <f>'Ｈ１０（1998）'!B170</f>
        <v>0</v>
      </c>
      <c r="AB8" s="228">
        <f>'Ｈ１０（1998）'!C170</f>
        <v>0</v>
      </c>
      <c r="AC8" s="555">
        <f>'Ｈ１０（1998）'!E170</f>
        <v>22200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'Ｈ１０（1998）'!A10</f>
        <v>0</v>
      </c>
      <c r="Q9" s="200">
        <f>'Ｈ１０（1998）'!C10</f>
        <v>0</v>
      </c>
      <c r="R9" s="200">
        <f>'Ｈ１０（1998）'!E10</f>
        <v>0</v>
      </c>
      <c r="S9" s="262">
        <f>'Ｈ１０（1998）'!F10</f>
        <v>0</v>
      </c>
      <c r="T9" s="263">
        <f>'Ｈ１０（1998）'!H10</f>
        <v>0</v>
      </c>
      <c r="U9" s="202"/>
      <c r="V9" s="176"/>
      <c r="W9" s="196" t="s">
        <v>11</v>
      </c>
      <c r="X9" s="197"/>
      <c r="Y9" s="215" t="s">
        <v>9</v>
      </c>
      <c r="Z9" s="199">
        <f>'Ｈ１０（1998）'!A171</f>
        <v>0</v>
      </c>
      <c r="AA9" s="200">
        <f>'Ｈ１０（1998）'!B171</f>
        <v>0</v>
      </c>
      <c r="AB9" s="201">
        <f>'Ｈ１０（1998）'!C171</f>
        <v>0</v>
      </c>
      <c r="AC9" s="556">
        <f>'Ｈ１０（1998）'!E171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22224</v>
      </c>
      <c r="AA10" s="220">
        <f>AA8-AA9</f>
        <v>0</v>
      </c>
      <c r="AB10" s="221">
        <f>AB8-AB9</f>
        <v>0</v>
      </c>
      <c r="AC10" s="557">
        <f>AC8-AC9</f>
        <v>22200</v>
      </c>
      <c r="AD10" s="160"/>
      <c r="AE10" s="160"/>
      <c r="AF10" s="160"/>
      <c r="AG10" s="160"/>
      <c r="AH10" s="160"/>
      <c r="AI10" s="371"/>
      <c r="AJ10" s="371"/>
      <c r="AK10" s="371"/>
    </row>
    <row r="11" spans="1:37" ht="14.45" customHeight="1" x14ac:dyDescent="0.15">
      <c r="A11" s="1217">
        <v>12443</v>
      </c>
      <c r="B11" s="1216">
        <v>12443</v>
      </c>
      <c r="C11" s="1216">
        <v>12443</v>
      </c>
      <c r="D11" s="1216">
        <v>0</v>
      </c>
      <c r="E11" s="1216">
        <v>11392</v>
      </c>
      <c r="F11" s="1216">
        <v>0</v>
      </c>
      <c r="G11" s="1216">
        <v>0</v>
      </c>
      <c r="H11" s="1218">
        <v>0</v>
      </c>
      <c r="I11" s="1216"/>
      <c r="K11" s="194" t="s">
        <v>4</v>
      </c>
      <c r="L11" s="173" t="s">
        <v>14</v>
      </c>
      <c r="M11" s="170"/>
      <c r="N11" s="170"/>
      <c r="O11" s="211" t="s">
        <v>15</v>
      </c>
      <c r="P11" s="212">
        <f>'Ｈ１０（1998）'!A11</f>
        <v>12443</v>
      </c>
      <c r="Q11" s="213">
        <f>'Ｈ１０（1998）'!C11</f>
        <v>12443</v>
      </c>
      <c r="R11" s="213">
        <f>'Ｈ１０（1998）'!E11</f>
        <v>11392</v>
      </c>
      <c r="S11" s="278">
        <f>'Ｈ１０（1998）'!F11</f>
        <v>0</v>
      </c>
      <c r="T11" s="263">
        <f>'Ｈ１０（1998）'!H11</f>
        <v>0</v>
      </c>
      <c r="U11" s="202"/>
      <c r="V11" s="196" t="s">
        <v>147</v>
      </c>
      <c r="W11" s="197"/>
      <c r="X11" s="197"/>
      <c r="Y11" s="215" t="s">
        <v>12</v>
      </c>
      <c r="Z11" s="199">
        <f>'Ｈ１０（1998）'!A172</f>
        <v>0</v>
      </c>
      <c r="AA11" s="200">
        <f>'Ｈ１０（1998）'!B172</f>
        <v>0</v>
      </c>
      <c r="AB11" s="201">
        <f>'Ｈ１０（1998）'!C172</f>
        <v>0</v>
      </c>
      <c r="AC11" s="556">
        <f>'Ｈ１０（1998）'!E172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'Ｈ１０（1998）'!A12</f>
        <v>0</v>
      </c>
      <c r="Q12" s="200">
        <f>'Ｈ１０（1998）'!C12</f>
        <v>0</v>
      </c>
      <c r="R12" s="200">
        <f>'Ｈ１０（1998）'!E12</f>
        <v>0</v>
      </c>
      <c r="S12" s="262">
        <f>'Ｈ１０（1998）'!F12</f>
        <v>0</v>
      </c>
      <c r="T12" s="263">
        <f>'Ｈ１０（1998）'!H12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12443</v>
      </c>
      <c r="Q13" s="209">
        <f>Q11-Q12</f>
        <v>12443</v>
      </c>
      <c r="R13" s="209">
        <f>R11-R12</f>
        <v>11392</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'Ｈ１０（1998）'!A14</f>
        <v>0</v>
      </c>
      <c r="Q14" s="200">
        <f>'Ｈ１０（1998）'!C14</f>
        <v>0</v>
      </c>
      <c r="R14" s="200">
        <f>'Ｈ１０（1998）'!E14</f>
        <v>0</v>
      </c>
      <c r="S14" s="262">
        <f>'Ｈ１０（1998）'!F14</f>
        <v>0</v>
      </c>
      <c r="T14" s="263">
        <f>'Ｈ１０（1998）'!H14</f>
        <v>0</v>
      </c>
      <c r="U14" s="202"/>
      <c r="V14" s="173"/>
      <c r="W14" s="196" t="s">
        <v>135</v>
      </c>
      <c r="X14" s="197"/>
      <c r="Y14" s="215" t="s">
        <v>93</v>
      </c>
      <c r="Z14" s="199">
        <f>'Ｈ１０（1998）'!A176</f>
        <v>0</v>
      </c>
      <c r="AA14" s="200">
        <f>'Ｈ１０（1998）'!B176</f>
        <v>0</v>
      </c>
      <c r="AB14" s="201">
        <f>'Ｈ１０（1998）'!C176</f>
        <v>0</v>
      </c>
      <c r="AC14" s="556">
        <f>'Ｈ１０（1998）'!E176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'Ｈ１０（1998）'!A15</f>
        <v>0</v>
      </c>
      <c r="Q15" s="200">
        <f>'Ｈ１０（1998）'!C15</f>
        <v>0</v>
      </c>
      <c r="R15" s="200">
        <f>'Ｈ１０（1998）'!E15</f>
        <v>0</v>
      </c>
      <c r="S15" s="262">
        <f>'Ｈ１０（1998）'!F15</f>
        <v>0</v>
      </c>
      <c r="T15" s="263">
        <f>'Ｈ１０（1998）'!H15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'Ｈ１０（1998）'!A16</f>
        <v>0</v>
      </c>
      <c r="Q16" s="200">
        <f>'Ｈ１０（1998）'!C16</f>
        <v>0</v>
      </c>
      <c r="R16" s="200">
        <f>'Ｈ１０（1998）'!E16</f>
        <v>0</v>
      </c>
      <c r="S16" s="262">
        <f>'Ｈ１０（1998）'!F16</f>
        <v>0</v>
      </c>
      <c r="T16" s="263">
        <f>'Ｈ１０（1998）'!H16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'Ｈ１０（1998）'!A17</f>
        <v>0</v>
      </c>
      <c r="Q18" s="200">
        <f>'Ｈ１０（1998）'!C17</f>
        <v>0</v>
      </c>
      <c r="R18" s="200">
        <f>'Ｈ１０（1998）'!E17</f>
        <v>0</v>
      </c>
      <c r="S18" s="262">
        <f>'Ｈ１０（1998）'!F17</f>
        <v>0</v>
      </c>
      <c r="T18" s="263">
        <f>'Ｈ１０（1998）'!H17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'Ｈ１０（1998）'!A18</f>
        <v>0</v>
      </c>
      <c r="Q19" s="200">
        <f>'Ｈ１０（1998）'!C18</f>
        <v>0</v>
      </c>
      <c r="R19" s="200">
        <f>'Ｈ１０（1998）'!E18</f>
        <v>0</v>
      </c>
      <c r="S19" s="262">
        <f>'Ｈ１０（1998）'!F18</f>
        <v>0</v>
      </c>
      <c r="T19" s="263">
        <f>'Ｈ１０（1998）'!H18</f>
        <v>0</v>
      </c>
      <c r="U19" s="202"/>
      <c r="V19" s="500"/>
      <c r="W19" s="197" t="s">
        <v>13</v>
      </c>
      <c r="X19" s="197"/>
      <c r="Y19" s="215" t="s">
        <v>97</v>
      </c>
      <c r="Z19" s="199">
        <f>'Ｈ１０（1998）'!A177</f>
        <v>0</v>
      </c>
      <c r="AA19" s="200">
        <f>'Ｈ１０（1998）'!B177</f>
        <v>0</v>
      </c>
      <c r="AB19" s="201">
        <f>'Ｈ１０（1998）'!C177</f>
        <v>0</v>
      </c>
      <c r="AC19" s="556">
        <f>'Ｈ１０（1998）'!E177</f>
        <v>0</v>
      </c>
      <c r="AD19" s="160"/>
      <c r="AE19" s="160"/>
      <c r="AF19" s="160"/>
      <c r="AG19" s="160"/>
      <c r="AH19" s="160"/>
      <c r="AI19" s="371"/>
      <c r="AJ19" s="371"/>
      <c r="AK19" s="371"/>
    </row>
    <row r="20" spans="1:37" ht="14.45" customHeight="1" x14ac:dyDescent="0.15">
      <c r="A20" s="1217">
        <v>917470</v>
      </c>
      <c r="B20" s="1216">
        <v>917470</v>
      </c>
      <c r="C20" s="1216">
        <v>917470</v>
      </c>
      <c r="D20" s="1216">
        <v>0</v>
      </c>
      <c r="E20" s="1216">
        <v>0</v>
      </c>
      <c r="F20" s="1216">
        <v>411237</v>
      </c>
      <c r="G20" s="1216">
        <v>0</v>
      </c>
      <c r="H20" s="1218">
        <v>505700</v>
      </c>
      <c r="I20" s="1216"/>
      <c r="K20" s="194"/>
      <c r="L20" s="196" t="s">
        <v>19</v>
      </c>
      <c r="M20" s="197"/>
      <c r="N20" s="197"/>
      <c r="O20" s="198" t="s">
        <v>20</v>
      </c>
      <c r="P20" s="199">
        <f>'Ｈ１０（1998）'!A19</f>
        <v>0</v>
      </c>
      <c r="Q20" s="200">
        <f>'Ｈ１０（1998）'!C19</f>
        <v>0</v>
      </c>
      <c r="R20" s="488">
        <f>'Ｈ１０（1998）'!E19</f>
        <v>0</v>
      </c>
      <c r="S20" s="262">
        <f>'Ｈ１０（1998）'!F19</f>
        <v>0</v>
      </c>
      <c r="T20" s="263">
        <f>'Ｈ１０（1998）'!H19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'Ｈ１０（1998）'!A21</f>
        <v>0</v>
      </c>
      <c r="Q21" s="200">
        <f>'Ｈ１０（1998）'!C21</f>
        <v>0</v>
      </c>
      <c r="R21" s="200">
        <f>'Ｈ１０（1998）'!E21</f>
        <v>0</v>
      </c>
      <c r="S21" s="262">
        <f>'Ｈ１０（1998）'!F21</f>
        <v>0</v>
      </c>
      <c r="T21" s="263">
        <f>'Ｈ１０（1998）'!H21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'Ｈ１０（1998）'!A22</f>
        <v>0</v>
      </c>
      <c r="Q22" s="200">
        <f>'Ｈ１０（1998）'!C22</f>
        <v>0</v>
      </c>
      <c r="R22" s="200">
        <f>'Ｈ１０（1998）'!E22</f>
        <v>0</v>
      </c>
      <c r="S22" s="262">
        <f>'Ｈ１０（1998）'!F22</f>
        <v>0</v>
      </c>
      <c r="T22" s="263">
        <f>'Ｈ１０（1998）'!H22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'Ｈ１０（1998）'!A23</f>
        <v>0</v>
      </c>
      <c r="Q23" s="200">
        <f>'Ｈ１０（1998）'!C23</f>
        <v>0</v>
      </c>
      <c r="R23" s="200">
        <f>'Ｈ１０（1998）'!E23</f>
        <v>0</v>
      </c>
      <c r="S23" s="262">
        <f>'Ｈ１０（1998）'!F23</f>
        <v>0</v>
      </c>
      <c r="T23" s="263">
        <f>'Ｈ１０（1998）'!H23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'Ｈ１０（1998）'!A24</f>
        <v>0</v>
      </c>
      <c r="Q24" s="200">
        <f>'Ｈ１０（1998）'!C24</f>
        <v>0</v>
      </c>
      <c r="R24" s="200">
        <f>'Ｈ１０（1998）'!E24</f>
        <v>0</v>
      </c>
      <c r="S24" s="262">
        <f>'Ｈ１０（1998）'!F24</f>
        <v>0</v>
      </c>
      <c r="T24" s="263">
        <f>'Ｈ１０（1998）'!H24</f>
        <v>0</v>
      </c>
      <c r="U24" s="202"/>
      <c r="V24" s="173" t="s">
        <v>677</v>
      </c>
      <c r="W24" s="197"/>
      <c r="X24" s="197"/>
      <c r="Y24" s="215" t="s">
        <v>34</v>
      </c>
      <c r="Z24" s="199">
        <f>'Ｈ１０（1998）'!A178</f>
        <v>142</v>
      </c>
      <c r="AA24" s="200">
        <f>'Ｈ１０（1998）'!B178</f>
        <v>0</v>
      </c>
      <c r="AB24" s="201">
        <f>'Ｈ１０（1998）'!C178</f>
        <v>93</v>
      </c>
      <c r="AC24" s="556">
        <f>'Ｈ１０（1998）'!E178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'Ｈ１０（1998）'!A25</f>
        <v>0</v>
      </c>
      <c r="Q25" s="200">
        <f>'Ｈ１０（1998）'!C25</f>
        <v>0</v>
      </c>
      <c r="R25" s="200">
        <f>'Ｈ１０（1998）'!E25</f>
        <v>0</v>
      </c>
      <c r="S25" s="262">
        <f>'Ｈ１０（1998）'!F25</f>
        <v>0</v>
      </c>
      <c r="T25" s="263">
        <f>'Ｈ１０（1998）'!H25</f>
        <v>0</v>
      </c>
      <c r="U25" s="202"/>
      <c r="V25" s="176"/>
      <c r="W25" s="196" t="s">
        <v>36</v>
      </c>
      <c r="X25" s="197"/>
      <c r="Y25" s="215" t="s">
        <v>20</v>
      </c>
      <c r="Z25" s="199">
        <f>'Ｈ１０（1998）'!A181</f>
        <v>0</v>
      </c>
      <c r="AA25" s="200">
        <f>'Ｈ１０（1998）'!B181</f>
        <v>0</v>
      </c>
      <c r="AB25" s="201">
        <f>'Ｈ１０（1998）'!C181</f>
        <v>0</v>
      </c>
      <c r="AC25" s="556">
        <f>'Ｈ１０（1998）'!E181</f>
        <v>0</v>
      </c>
      <c r="AD25" s="160"/>
      <c r="AE25" s="160"/>
      <c r="AF25" s="160"/>
      <c r="AG25" s="160"/>
      <c r="AH25" s="160"/>
      <c r="AI25" s="371"/>
      <c r="AJ25" s="371"/>
      <c r="AK25" s="371"/>
    </row>
    <row r="26" spans="1:37" ht="14.45" customHeight="1" x14ac:dyDescent="0.15">
      <c r="A26" s="1219">
        <v>81085</v>
      </c>
      <c r="B26" s="1220">
        <v>81085</v>
      </c>
      <c r="C26" s="1220">
        <v>81085</v>
      </c>
      <c r="D26" s="1220">
        <v>0</v>
      </c>
      <c r="E26" s="1220">
        <v>0</v>
      </c>
      <c r="F26" s="1220">
        <v>50116</v>
      </c>
      <c r="G26" s="1220">
        <v>0</v>
      </c>
      <c r="H26" s="1221">
        <v>30500</v>
      </c>
      <c r="I26" s="1220"/>
      <c r="K26" s="194"/>
      <c r="L26" s="195" t="s">
        <v>38</v>
      </c>
      <c r="M26" s="196" t="s">
        <v>149</v>
      </c>
      <c r="N26" s="197"/>
      <c r="O26" s="198" t="s">
        <v>40</v>
      </c>
      <c r="P26" s="199">
        <f>'Ｈ１０（1998）'!A26</f>
        <v>81085</v>
      </c>
      <c r="Q26" s="200">
        <f>'Ｈ１０（1998）'!C26</f>
        <v>81085</v>
      </c>
      <c r="R26" s="200">
        <f>'Ｈ１０（1998）'!E26</f>
        <v>0</v>
      </c>
      <c r="S26" s="262">
        <f>'Ｈ１０（1998）'!F26</f>
        <v>50116</v>
      </c>
      <c r="T26" s="263">
        <f>'Ｈ１０（1998）'!H26</f>
        <v>30500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'Ｈ１０（1998）'!A27</f>
        <v>0</v>
      </c>
      <c r="Q27" s="200">
        <f>'Ｈ１０（1998）'!C27</f>
        <v>0</v>
      </c>
      <c r="R27" s="200">
        <f>'Ｈ１０（1998）'!E27</f>
        <v>0</v>
      </c>
      <c r="S27" s="262">
        <f>'Ｈ１０（1998）'!F27</f>
        <v>0</v>
      </c>
      <c r="T27" s="263">
        <f>'Ｈ１０（1998）'!H27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836385</v>
      </c>
      <c r="B28" s="1220">
        <v>836385</v>
      </c>
      <c r="C28" s="1220">
        <v>836385</v>
      </c>
      <c r="D28" s="1220">
        <v>0</v>
      </c>
      <c r="E28" s="1220">
        <v>0</v>
      </c>
      <c r="F28" s="1220">
        <v>361121</v>
      </c>
      <c r="G28" s="1220">
        <v>0</v>
      </c>
      <c r="H28" s="1221">
        <v>475200</v>
      </c>
      <c r="I28" s="1220"/>
      <c r="K28" s="194" t="s">
        <v>128</v>
      </c>
      <c r="L28" s="216"/>
      <c r="M28" s="196" t="s">
        <v>13</v>
      </c>
      <c r="N28" s="197"/>
      <c r="O28" s="198" t="s">
        <v>44</v>
      </c>
      <c r="P28" s="199">
        <f>'Ｈ１０（1998）'!A28</f>
        <v>836385</v>
      </c>
      <c r="Q28" s="200">
        <f>'Ｈ１０（1998）'!C28</f>
        <v>836385</v>
      </c>
      <c r="R28" s="200">
        <f>'Ｈ１０（1998）'!E28</f>
        <v>0</v>
      </c>
      <c r="S28" s="262">
        <f>'Ｈ１０（1998）'!F28</f>
        <v>361121</v>
      </c>
      <c r="T28" s="263">
        <f>'Ｈ１０（1998）'!H28</f>
        <v>475200</v>
      </c>
      <c r="U28" s="202"/>
      <c r="V28" s="216"/>
      <c r="W28" s="196" t="s">
        <v>13</v>
      </c>
      <c r="X28" s="197"/>
      <c r="Y28" s="215"/>
      <c r="Z28" s="219">
        <f>Z24-Z25</f>
        <v>142</v>
      </c>
      <c r="AA28" s="220">
        <f>AA24-AA25</f>
        <v>0</v>
      </c>
      <c r="AB28" s="292">
        <f>AB24-AB25</f>
        <v>93</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'Ｈ１０（1998）'!A29</f>
        <v>0</v>
      </c>
      <c r="Q29" s="200">
        <f>'Ｈ１０（1998）'!C29</f>
        <v>0</v>
      </c>
      <c r="R29" s="200">
        <f>'Ｈ１０（1998）'!E29</f>
        <v>0</v>
      </c>
      <c r="S29" s="262">
        <f>'Ｈ１０（1998）'!F29</f>
        <v>0</v>
      </c>
      <c r="T29" s="263">
        <f>'Ｈ１０（1998）'!H29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'Ｈ１０（1998）'!A30</f>
        <v>0</v>
      </c>
      <c r="Q30" s="200">
        <f>'Ｈ１０（1998）'!C30</f>
        <v>0</v>
      </c>
      <c r="R30" s="200">
        <f>'Ｈ１０（1998）'!E30</f>
        <v>0</v>
      </c>
      <c r="S30" s="262">
        <f>'Ｈ１０（1998）'!F30</f>
        <v>0</v>
      </c>
      <c r="T30" s="263">
        <f>'Ｈ１０（1998）'!H30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'Ｈ１０（1998）'!A31</f>
        <v>0</v>
      </c>
      <c r="Q31" s="200">
        <f>'Ｈ１０（1998）'!C31</f>
        <v>0</v>
      </c>
      <c r="R31" s="200">
        <f>'Ｈ１０（1998）'!E31</f>
        <v>0</v>
      </c>
      <c r="S31" s="262">
        <f>'Ｈ１０（1998）'!F31</f>
        <v>0</v>
      </c>
      <c r="T31" s="263">
        <f>'Ｈ１０（1998）'!H31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522995</v>
      </c>
      <c r="B32" s="1220">
        <v>522995</v>
      </c>
      <c r="C32" s="1220">
        <v>522995</v>
      </c>
      <c r="D32" s="1220">
        <v>0</v>
      </c>
      <c r="E32" s="1220">
        <v>273500</v>
      </c>
      <c r="F32" s="1220">
        <v>0</v>
      </c>
      <c r="G32" s="1220">
        <v>0</v>
      </c>
      <c r="H32" s="1221">
        <v>207400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357383</v>
      </c>
      <c r="B33" s="1220">
        <v>357383</v>
      </c>
      <c r="C33" s="1220">
        <v>357383</v>
      </c>
      <c r="D33" s="1220">
        <v>0</v>
      </c>
      <c r="E33" s="1220">
        <v>190500</v>
      </c>
      <c r="F33" s="1220">
        <v>0</v>
      </c>
      <c r="G33" s="1220">
        <v>0</v>
      </c>
      <c r="H33" s="1221">
        <v>158700</v>
      </c>
      <c r="I33" s="1220"/>
      <c r="K33" s="194"/>
      <c r="L33" s="173"/>
      <c r="M33" s="196" t="s">
        <v>47</v>
      </c>
      <c r="N33" s="197"/>
      <c r="O33" s="198" t="s">
        <v>48</v>
      </c>
      <c r="P33" s="199">
        <f>'Ｈ１０（1998）'!A33</f>
        <v>357383</v>
      </c>
      <c r="Q33" s="200">
        <f>'Ｈ１０（1998）'!C33</f>
        <v>357383</v>
      </c>
      <c r="R33" s="200">
        <f>'Ｈ１０（1998）'!E33</f>
        <v>190500</v>
      </c>
      <c r="S33" s="262">
        <f>'Ｈ１０（1998）'!F33</f>
        <v>0</v>
      </c>
      <c r="T33" s="263">
        <f>'Ｈ１０（1998）'!H33</f>
        <v>158700</v>
      </c>
      <c r="U33" s="202" t="s">
        <v>4</v>
      </c>
      <c r="V33" s="173"/>
      <c r="W33" s="196" t="s">
        <v>49</v>
      </c>
      <c r="X33" s="197"/>
      <c r="Y33" s="198" t="s">
        <v>23</v>
      </c>
      <c r="Z33" s="199">
        <f>'Ｈ１０（1998）'!A183</f>
        <v>0</v>
      </c>
      <c r="AA33" s="200">
        <f>'Ｈ１０（1998）'!B183</f>
        <v>0</v>
      </c>
      <c r="AB33" s="201">
        <f>'Ｈ１０（1998）'!C183</f>
        <v>0</v>
      </c>
      <c r="AC33" s="556">
        <f>'Ｈ１０（1998）'!E183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'Ｈ１０（1998）'!A34</f>
        <v>0</v>
      </c>
      <c r="Q34" s="200">
        <f>'Ｈ１０（1998）'!C34</f>
        <v>0</v>
      </c>
      <c r="R34" s="200">
        <f>'Ｈ１０（1998）'!E34</f>
        <v>0</v>
      </c>
      <c r="S34" s="262">
        <f>'Ｈ１０（1998）'!F34</f>
        <v>0</v>
      </c>
      <c r="T34" s="263">
        <f>'Ｈ１０（1998）'!H34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'Ｈ１０（1998）'!A35</f>
        <v>0</v>
      </c>
      <c r="Q35" s="200">
        <f>'Ｈ１０（1998）'!C35</f>
        <v>0</v>
      </c>
      <c r="R35" s="200">
        <f>'Ｈ１０（1998）'!E35</f>
        <v>0</v>
      </c>
      <c r="S35" s="262">
        <f>'Ｈ１０（1998）'!F35</f>
        <v>0</v>
      </c>
      <c r="T35" s="263">
        <f>'Ｈ１０（1998）'!H35</f>
        <v>0</v>
      </c>
      <c r="U35" s="202"/>
      <c r="V35" s="195"/>
      <c r="W35" s="196" t="s">
        <v>52</v>
      </c>
      <c r="X35" s="197"/>
      <c r="Y35" s="198" t="s">
        <v>27</v>
      </c>
      <c r="Z35" s="199">
        <f>'Ｈ１０（1998）'!A184</f>
        <v>0</v>
      </c>
      <c r="AA35" s="200">
        <f>'Ｈ１０（1998）'!B184</f>
        <v>0</v>
      </c>
      <c r="AB35" s="201">
        <f>'Ｈ１０（1998）'!C184</f>
        <v>0</v>
      </c>
      <c r="AC35" s="556">
        <f>'Ｈ１０（1998）'!E184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'Ｈ１０（1998）'!A36</f>
        <v>0</v>
      </c>
      <c r="Q36" s="200">
        <f>'Ｈ１０（1998）'!C36</f>
        <v>0</v>
      </c>
      <c r="R36" s="200">
        <f>'Ｈ１０（1998）'!E36</f>
        <v>0</v>
      </c>
      <c r="S36" s="262">
        <f>'Ｈ１０（1998）'!F36</f>
        <v>0</v>
      </c>
      <c r="T36" s="263">
        <f>'Ｈ１０（1998）'!H36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'Ｈ１０（1998）'!A37</f>
        <v>0</v>
      </c>
      <c r="Q37" s="200">
        <f>'Ｈ１０（1998）'!C37</f>
        <v>0</v>
      </c>
      <c r="R37" s="200">
        <f>'Ｈ１０（1998）'!E37</f>
        <v>0</v>
      </c>
      <c r="S37" s="262">
        <f>'Ｈ１０（1998）'!F37</f>
        <v>0</v>
      </c>
      <c r="T37" s="263">
        <f>'Ｈ１０（1998）'!H37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'Ｈ１０（1998）'!A38</f>
        <v>0</v>
      </c>
      <c r="Q38" s="200">
        <f>'Ｈ１０（1998）'!C38</f>
        <v>0</v>
      </c>
      <c r="R38" s="200">
        <f>'Ｈ１０（1998）'!E38</f>
        <v>0</v>
      </c>
      <c r="S38" s="262">
        <f>'Ｈ１０（1998）'!F38</f>
        <v>0</v>
      </c>
      <c r="T38" s="263">
        <f>'Ｈ１０（1998）'!H38</f>
        <v>0</v>
      </c>
      <c r="U38" s="202"/>
      <c r="V38" s="195"/>
      <c r="W38" s="196" t="s">
        <v>57</v>
      </c>
      <c r="X38" s="197"/>
      <c r="Y38" s="198" t="s">
        <v>30</v>
      </c>
      <c r="Z38" s="199">
        <f>'Ｈ１０（1998）'!A185</f>
        <v>0</v>
      </c>
      <c r="AA38" s="200">
        <f>'Ｈ１０（1998）'!B185</f>
        <v>0</v>
      </c>
      <c r="AB38" s="201">
        <f>'Ｈ１０（1998）'!C185</f>
        <v>0</v>
      </c>
      <c r="AC38" s="556">
        <f>'Ｈ１０（1998）'!E185</f>
        <v>0</v>
      </c>
      <c r="AD38" s="160"/>
      <c r="AE38" s="160"/>
      <c r="AF38" s="160"/>
      <c r="AG38" s="160"/>
      <c r="AH38" s="160"/>
      <c r="AI38" s="371"/>
      <c r="AJ38" s="371"/>
      <c r="AK38" s="371"/>
    </row>
    <row r="39" spans="1:37" ht="14.45" customHeight="1" x14ac:dyDescent="0.15">
      <c r="A39" s="1219">
        <v>165612</v>
      </c>
      <c r="B39" s="1220">
        <v>165612</v>
      </c>
      <c r="C39" s="1220">
        <v>165612</v>
      </c>
      <c r="D39" s="1220">
        <v>0</v>
      </c>
      <c r="E39" s="1220">
        <v>83000</v>
      </c>
      <c r="F39" s="1220">
        <v>0</v>
      </c>
      <c r="G39" s="1220">
        <v>0</v>
      </c>
      <c r="H39" s="1221">
        <v>48700</v>
      </c>
      <c r="I39" s="1220"/>
      <c r="K39" s="194"/>
      <c r="L39" s="195"/>
      <c r="M39" s="173" t="s">
        <v>60</v>
      </c>
      <c r="N39" s="197"/>
      <c r="O39" s="198" t="s">
        <v>61</v>
      </c>
      <c r="P39" s="199">
        <f>'Ｈ１０（1998）'!A39</f>
        <v>165612</v>
      </c>
      <c r="Q39" s="200">
        <f>'Ｈ１０（1998）'!C39</f>
        <v>165612</v>
      </c>
      <c r="R39" s="200">
        <f>'Ｈ１０（1998）'!E39</f>
        <v>83000</v>
      </c>
      <c r="S39" s="262">
        <f>'Ｈ１０（1998）'!F39</f>
        <v>0</v>
      </c>
      <c r="T39" s="263">
        <f>'Ｈ１０（1998）'!H39</f>
        <v>48700</v>
      </c>
      <c r="U39" s="202"/>
      <c r="V39" s="195" t="s">
        <v>59</v>
      </c>
      <c r="W39" s="173" t="s">
        <v>60</v>
      </c>
      <c r="X39" s="197"/>
      <c r="Y39" s="198" t="s">
        <v>33</v>
      </c>
      <c r="Z39" s="199">
        <f>'Ｈ１０（1998）'!A186</f>
        <v>4740</v>
      </c>
      <c r="AA39" s="200">
        <f>'Ｈ１０（1998）'!B186</f>
        <v>0</v>
      </c>
      <c r="AB39" s="201">
        <f>'Ｈ１０（1998）'!C186</f>
        <v>0</v>
      </c>
      <c r="AC39" s="556">
        <f>'Ｈ１０（1998）'!E186</f>
        <v>0</v>
      </c>
      <c r="AD39" s="160"/>
      <c r="AE39" s="160"/>
      <c r="AF39" s="160"/>
      <c r="AG39" s="160"/>
      <c r="AH39" s="160"/>
      <c r="AI39" s="371"/>
      <c r="AJ39" s="371"/>
      <c r="AK39" s="371"/>
    </row>
    <row r="40" spans="1:37" ht="14.45" customHeight="1" x14ac:dyDescent="0.15">
      <c r="A40" s="1219">
        <v>165612</v>
      </c>
      <c r="B40" s="1220">
        <v>165612</v>
      </c>
      <c r="C40" s="1220">
        <v>165612</v>
      </c>
      <c r="D40" s="1220">
        <v>0</v>
      </c>
      <c r="E40" s="1220">
        <v>83000</v>
      </c>
      <c r="F40" s="1220">
        <v>0</v>
      </c>
      <c r="G40" s="1220">
        <v>0</v>
      </c>
      <c r="H40" s="1221">
        <v>48700</v>
      </c>
      <c r="I40" s="1220"/>
      <c r="K40" s="194"/>
      <c r="L40" s="195" t="s">
        <v>59</v>
      </c>
      <c r="M40" s="195"/>
      <c r="N40" s="196" t="s">
        <v>62</v>
      </c>
      <c r="O40" s="198" t="s">
        <v>63</v>
      </c>
      <c r="P40" s="199">
        <f>'Ｈ１０（1998）'!A40</f>
        <v>165612</v>
      </c>
      <c r="Q40" s="200">
        <f>'Ｈ１０（1998）'!C40</f>
        <v>165612</v>
      </c>
      <c r="R40" s="200">
        <f>'Ｈ１０（1998）'!E40</f>
        <v>83000</v>
      </c>
      <c r="S40" s="262">
        <f>'Ｈ１０（1998）'!F40</f>
        <v>0</v>
      </c>
      <c r="T40" s="263">
        <f>'Ｈ１０（1998）'!H40</f>
        <v>48700</v>
      </c>
      <c r="U40" s="202"/>
      <c r="V40" s="195"/>
      <c r="W40" s="195"/>
      <c r="X40" s="196" t="s">
        <v>62</v>
      </c>
      <c r="Y40" s="198" t="s">
        <v>37</v>
      </c>
      <c r="Z40" s="199">
        <f>'Ｈ１０（1998）'!A187</f>
        <v>0</v>
      </c>
      <c r="AA40" s="200">
        <f>'Ｈ１０（1998）'!B187</f>
        <v>0</v>
      </c>
      <c r="AB40" s="201">
        <f>'Ｈ１０（1998）'!C187</f>
        <v>0</v>
      </c>
      <c r="AC40" s="556">
        <f>'Ｈ１０（1998）'!E187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'Ｈ１０（1998）'!A41</f>
        <v>0</v>
      </c>
      <c r="Q41" s="200">
        <f>'Ｈ１０（1998）'!C41</f>
        <v>0</v>
      </c>
      <c r="R41" s="200">
        <f>'Ｈ１０（1998）'!E41</f>
        <v>0</v>
      </c>
      <c r="S41" s="262">
        <f>'Ｈ１０（1998）'!F41</f>
        <v>0</v>
      </c>
      <c r="T41" s="263">
        <f>'Ｈ１０（1998）'!H41</f>
        <v>0</v>
      </c>
      <c r="U41" s="202"/>
      <c r="V41" s="195"/>
      <c r="W41" s="195"/>
      <c r="X41" s="196" t="s">
        <v>64</v>
      </c>
      <c r="Y41" s="198" t="s">
        <v>40</v>
      </c>
      <c r="Z41" s="199">
        <f>'Ｈ１０（1998）'!A188</f>
        <v>0</v>
      </c>
      <c r="AA41" s="200">
        <f>'Ｈ１０（1998）'!B188</f>
        <v>0</v>
      </c>
      <c r="AB41" s="201">
        <f>'Ｈ１０（1998）'!C188</f>
        <v>0</v>
      </c>
      <c r="AC41" s="556">
        <f>'Ｈ１０（1998）'!E188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'Ｈ１０（1998）'!A42</f>
        <v>0</v>
      </c>
      <c r="Q42" s="200">
        <f>'Ｈ１０（1998）'!C42</f>
        <v>0</v>
      </c>
      <c r="R42" s="200">
        <f>'Ｈ１０（1998）'!E42</f>
        <v>0</v>
      </c>
      <c r="S42" s="262">
        <f>'Ｈ１０（1998）'!F42</f>
        <v>0</v>
      </c>
      <c r="T42" s="263">
        <f>'Ｈ１０（1998）'!H42</f>
        <v>0</v>
      </c>
      <c r="U42" s="202"/>
      <c r="V42" s="195" t="s">
        <v>675</v>
      </c>
      <c r="W42" s="195"/>
      <c r="X42" s="196" t="s">
        <v>66</v>
      </c>
      <c r="Y42" s="198" t="s">
        <v>43</v>
      </c>
      <c r="Z42" s="199">
        <f>'Ｈ１０（1998）'!A189</f>
        <v>0</v>
      </c>
      <c r="AA42" s="200">
        <f>'Ｈ１０（1998）'!B189</f>
        <v>0</v>
      </c>
      <c r="AB42" s="201">
        <f>'Ｈ１０（1998）'!C189</f>
        <v>0</v>
      </c>
      <c r="AC42" s="556">
        <f>'Ｈ１０（1998）'!E189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'Ｈ１０（1998）'!A43</f>
        <v>0</v>
      </c>
      <c r="Q43" s="200">
        <f>'Ｈ１０（1998）'!C43</f>
        <v>0</v>
      </c>
      <c r="R43" s="200">
        <f>'Ｈ１０（1998）'!E43</f>
        <v>0</v>
      </c>
      <c r="S43" s="262">
        <f>'Ｈ１０（1998）'!F43</f>
        <v>0</v>
      </c>
      <c r="T43" s="263">
        <f>'Ｈ１０（1998）'!H43</f>
        <v>0</v>
      </c>
      <c r="U43" s="202"/>
      <c r="V43" s="195"/>
      <c r="W43" s="195"/>
      <c r="X43" s="196" t="s">
        <v>150</v>
      </c>
      <c r="Y43" s="198" t="s">
        <v>44</v>
      </c>
      <c r="Z43" s="199">
        <f>'Ｈ１０（1998）'!A190</f>
        <v>4740</v>
      </c>
      <c r="AA43" s="200">
        <f>'Ｈ１０（1998）'!B190</f>
        <v>0</v>
      </c>
      <c r="AB43" s="201">
        <f>'Ｈ１０（1998）'!C190</f>
        <v>0</v>
      </c>
      <c r="AC43" s="556">
        <f>'Ｈ１０（1998）'!E190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'Ｈ１０（1998）'!A44</f>
        <v>0</v>
      </c>
      <c r="Q45" s="200">
        <f>'Ｈ１０（1998）'!C44</f>
        <v>0</v>
      </c>
      <c r="R45" s="200">
        <f>'Ｈ１０（1998）'!E44</f>
        <v>0</v>
      </c>
      <c r="S45" s="262">
        <f>'Ｈ１０（1998）'!F44</f>
        <v>0</v>
      </c>
      <c r="T45" s="263">
        <f>'Ｈ１０（1998）'!H44</f>
        <v>0</v>
      </c>
      <c r="U45" s="202" t="s">
        <v>72</v>
      </c>
      <c r="V45" s="195" t="s">
        <v>676</v>
      </c>
      <c r="W45" s="196" t="s">
        <v>87</v>
      </c>
      <c r="X45" s="197"/>
      <c r="Y45" s="198" t="s">
        <v>46</v>
      </c>
      <c r="Z45" s="199">
        <f>'Ｈ１０（1998）'!A191</f>
        <v>0</v>
      </c>
      <c r="AA45" s="200">
        <f>'Ｈ１０（1998）'!B191</f>
        <v>0</v>
      </c>
      <c r="AB45" s="201">
        <f>'Ｈ１０（1998）'!C191</f>
        <v>0</v>
      </c>
      <c r="AC45" s="556">
        <f>'Ｈ１０（1998）'!E191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'Ｈ１０（1998）'!A45</f>
        <v>0</v>
      </c>
      <c r="Q46" s="200">
        <f>'Ｈ１０（1998）'!C45</f>
        <v>0</v>
      </c>
      <c r="R46" s="200">
        <f>'Ｈ１０（1998）'!E45</f>
        <v>0</v>
      </c>
      <c r="S46" s="262">
        <f>'Ｈ１０（1998）'!F45</f>
        <v>0</v>
      </c>
      <c r="T46" s="263">
        <f>'Ｈ１０（1998）'!H45</f>
        <v>0</v>
      </c>
      <c r="U46" s="202"/>
      <c r="V46" s="195"/>
      <c r="W46" s="196" t="s">
        <v>73</v>
      </c>
      <c r="X46" s="197"/>
      <c r="Y46" s="198" t="s">
        <v>75</v>
      </c>
      <c r="Z46" s="199">
        <f>'Ｈ１０（1998）'!A192</f>
        <v>0</v>
      </c>
      <c r="AA46" s="200">
        <f>'Ｈ１０（1998）'!B192</f>
        <v>0</v>
      </c>
      <c r="AB46" s="201">
        <f>'Ｈ１０（1998）'!C192</f>
        <v>0</v>
      </c>
      <c r="AC46" s="556">
        <f>'Ｈ１０（1998）'!E192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'Ｈ１０（1998）'!A46</f>
        <v>0</v>
      </c>
      <c r="Q47" s="200">
        <f>'Ｈ１０（1998）'!C46</f>
        <v>0</v>
      </c>
      <c r="R47" s="200">
        <f>'Ｈ１０（1998）'!E46</f>
        <v>0</v>
      </c>
      <c r="S47" s="262">
        <f>'Ｈ１０（1998）'!F46</f>
        <v>0</v>
      </c>
      <c r="T47" s="263">
        <f>'Ｈ１０（1998）'!H46</f>
        <v>0</v>
      </c>
      <c r="U47" s="202"/>
      <c r="V47" s="500"/>
      <c r="W47" s="196" t="s">
        <v>13</v>
      </c>
      <c r="X47" s="197"/>
      <c r="Y47" s="198" t="s">
        <v>77</v>
      </c>
      <c r="Z47" s="199">
        <f>'Ｈ１０（1998）'!A193</f>
        <v>0</v>
      </c>
      <c r="AA47" s="200">
        <f>'Ｈ１０（1998）'!B193</f>
        <v>0</v>
      </c>
      <c r="AB47" s="201">
        <f>'Ｈ１０（1998）'!C193</f>
        <v>0</v>
      </c>
      <c r="AC47" s="556">
        <f>'Ｈ１０（1998）'!E193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'Ｈ１０（1998）'!A47</f>
        <v>0</v>
      </c>
      <c r="Q48" s="200">
        <f>'Ｈ１０（1998）'!C47</f>
        <v>0</v>
      </c>
      <c r="R48" s="200">
        <f>'Ｈ１０（1998）'!E47</f>
        <v>0</v>
      </c>
      <c r="S48" s="262">
        <f>'Ｈ１０（1998）'!F47</f>
        <v>0</v>
      </c>
      <c r="T48" s="263">
        <f>'Ｈ１０（1998）'!H47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0</v>
      </c>
      <c r="B49" s="1223">
        <v>0</v>
      </c>
      <c r="C49" s="1223">
        <v>0</v>
      </c>
      <c r="D49" s="1223">
        <v>0</v>
      </c>
      <c r="E49" s="1223">
        <v>0</v>
      </c>
      <c r="F49" s="1223">
        <v>0</v>
      </c>
      <c r="G49" s="1223">
        <v>0</v>
      </c>
      <c r="H49" s="1224">
        <v>0</v>
      </c>
      <c r="I49" s="1223"/>
      <c r="K49" s="194"/>
      <c r="L49" s="195"/>
      <c r="M49" s="196" t="s">
        <v>11</v>
      </c>
      <c r="N49" s="197"/>
      <c r="O49" s="198" t="s">
        <v>80</v>
      </c>
      <c r="P49" s="199">
        <f>'Ｈ１０（1998）'!A48</f>
        <v>0</v>
      </c>
      <c r="Q49" s="200">
        <f>'Ｈ１０（1998）'!C48</f>
        <v>0</v>
      </c>
      <c r="R49" s="200">
        <f>'Ｈ１０（1998）'!E48</f>
        <v>0</v>
      </c>
      <c r="S49" s="262">
        <f>'Ｈ１０（1998）'!F48</f>
        <v>0</v>
      </c>
      <c r="T49" s="263">
        <f>'Ｈ１０（1998）'!H48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'Ｈ１０（1998）'!A50</f>
        <v>0</v>
      </c>
      <c r="Q51" s="200">
        <f>'Ｈ１０（1998）'!C50</f>
        <v>0</v>
      </c>
      <c r="R51" s="200">
        <f>'Ｈ１０（1998）'!E50</f>
        <v>0</v>
      </c>
      <c r="S51" s="262">
        <f>'Ｈ１０（1998）'!F50</f>
        <v>0</v>
      </c>
      <c r="T51" s="263">
        <f>'Ｈ１０（1998）'!H50</f>
        <v>0</v>
      </c>
      <c r="U51" s="202"/>
      <c r="V51" s="173"/>
      <c r="W51" s="196" t="s">
        <v>88</v>
      </c>
      <c r="X51" s="217"/>
      <c r="Y51" s="218" t="s">
        <v>48</v>
      </c>
      <c r="Z51" s="226">
        <f>'Ｈ１０（1998）'!A195</f>
        <v>0</v>
      </c>
      <c r="AA51" s="227">
        <f>'Ｈ１０（1998）'!B195</f>
        <v>0</v>
      </c>
      <c r="AB51" s="228">
        <f>'Ｈ１０（1998）'!C195</f>
        <v>0</v>
      </c>
      <c r="AC51" s="563">
        <f>'Ｈ１０（1998）'!E195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'Ｈ１０（1998）'!A51</f>
        <v>0</v>
      </c>
      <c r="Q52" s="200">
        <f>'Ｈ１０（1998）'!C51</f>
        <v>0</v>
      </c>
      <c r="R52" s="200">
        <f>'Ｈ１０（1998）'!E51</f>
        <v>0</v>
      </c>
      <c r="S52" s="262">
        <f>'Ｈ１０（1998）'!F51</f>
        <v>0</v>
      </c>
      <c r="T52" s="263">
        <f>'Ｈ１０（1998）'!H51</f>
        <v>0</v>
      </c>
      <c r="U52" s="202"/>
      <c r="V52" s="195" t="s">
        <v>91</v>
      </c>
      <c r="W52" s="216" t="s">
        <v>89</v>
      </c>
      <c r="X52" s="217"/>
      <c r="Y52" s="218" t="s">
        <v>51</v>
      </c>
      <c r="Z52" s="226">
        <f>'Ｈ１０（1998）'!A196</f>
        <v>0</v>
      </c>
      <c r="AA52" s="227">
        <f>'Ｈ１０（1998）'!B196</f>
        <v>0</v>
      </c>
      <c r="AB52" s="228">
        <f>'Ｈ１０（1998）'!C196</f>
        <v>0</v>
      </c>
      <c r="AC52" s="563">
        <f>'Ｈ１０（1998）'!E196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'Ｈ１０（1998）'!A52</f>
        <v>0</v>
      </c>
      <c r="Q53" s="200">
        <f>'Ｈ１０（1998）'!C52</f>
        <v>0</v>
      </c>
      <c r="R53" s="200">
        <f>'Ｈ１０（1998）'!E52</f>
        <v>0</v>
      </c>
      <c r="S53" s="262">
        <f>'Ｈ１０（1998）'!F52</f>
        <v>0</v>
      </c>
      <c r="T53" s="263">
        <f>'Ｈ１０（1998）'!H52</f>
        <v>0</v>
      </c>
      <c r="U53" s="202"/>
      <c r="V53" s="195"/>
      <c r="W53" s="216" t="s">
        <v>104</v>
      </c>
      <c r="X53" s="217"/>
      <c r="Y53" s="218" t="s">
        <v>53</v>
      </c>
      <c r="Z53" s="226">
        <f>'Ｈ１０（1998）'!A197</f>
        <v>0</v>
      </c>
      <c r="AA53" s="227">
        <f>'Ｈ１０（1998）'!B197</f>
        <v>0</v>
      </c>
      <c r="AB53" s="228">
        <f>'Ｈ１０（1998）'!C197</f>
        <v>0</v>
      </c>
      <c r="AC53" s="563">
        <f>'Ｈ１０（1998）'!E197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'Ｈ１０（1998）'!A53</f>
        <v>0</v>
      </c>
      <c r="Q54" s="200">
        <f>'Ｈ１０（1998）'!C53</f>
        <v>0</v>
      </c>
      <c r="R54" s="200">
        <f>'Ｈ１０（1998）'!E53</f>
        <v>0</v>
      </c>
      <c r="S54" s="262">
        <f>'Ｈ１０（1998）'!F53</f>
        <v>0</v>
      </c>
      <c r="T54" s="263">
        <f>'Ｈ１０（1998）'!H53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'Ｈ１０（1998）'!A54</f>
        <v>0</v>
      </c>
      <c r="Q55" s="200">
        <f>'Ｈ１０（1998）'!C54</f>
        <v>0</v>
      </c>
      <c r="R55" s="200">
        <f>'Ｈ１０（1998）'!E54</f>
        <v>0</v>
      </c>
      <c r="S55" s="262">
        <f>'Ｈ１０（1998）'!F54</f>
        <v>0</v>
      </c>
      <c r="T55" s="263">
        <f>'Ｈ１０（1998）'!H54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'Ｈ１０（1998）'!A55</f>
        <v>0</v>
      </c>
      <c r="Q56" s="200">
        <f>'Ｈ１０（1998）'!C55</f>
        <v>0</v>
      </c>
      <c r="R56" s="200">
        <f>'Ｈ１０（1998）'!E55</f>
        <v>0</v>
      </c>
      <c r="S56" s="262">
        <f>'Ｈ１０（1998）'!F55</f>
        <v>0</v>
      </c>
      <c r="T56" s="263">
        <f>'Ｈ１０（1998）'!H55</f>
        <v>0</v>
      </c>
      <c r="U56" s="202"/>
      <c r="V56" s="195" t="s">
        <v>675</v>
      </c>
      <c r="W56" s="196" t="s">
        <v>106</v>
      </c>
      <c r="X56" s="197"/>
      <c r="Y56" s="198" t="s">
        <v>55</v>
      </c>
      <c r="Z56" s="199">
        <f>'Ｈ１０（1998）'!A198</f>
        <v>0</v>
      </c>
      <c r="AA56" s="200">
        <f>'Ｈ１０（1998）'!B198</f>
        <v>0</v>
      </c>
      <c r="AB56" s="201">
        <f>'Ｈ１０（1998）'!C198</f>
        <v>0</v>
      </c>
      <c r="AC56" s="556">
        <f>'Ｈ１０（1998）'!E198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'Ｈ１０（1998）'!A56</f>
        <v>0</v>
      </c>
      <c r="Q57" s="200">
        <f>'Ｈ１０（1998）'!C56</f>
        <v>0</v>
      </c>
      <c r="R57" s="200">
        <f>'Ｈ１０（1998）'!E56</f>
        <v>0</v>
      </c>
      <c r="S57" s="262">
        <f>'Ｈ１０（1998）'!F56</f>
        <v>0</v>
      </c>
      <c r="T57" s="263">
        <f>'Ｈ１０（1998）'!H56</f>
        <v>0</v>
      </c>
      <c r="U57" s="202"/>
      <c r="V57" s="195"/>
      <c r="W57" s="196" t="s">
        <v>136</v>
      </c>
      <c r="X57" s="197"/>
      <c r="Y57" s="198" t="s">
        <v>56</v>
      </c>
      <c r="Z57" s="199">
        <f>'Ｈ１０（1998）'!A199</f>
        <v>0</v>
      </c>
      <c r="AA57" s="200">
        <f>'Ｈ１０（1998）'!B199</f>
        <v>0</v>
      </c>
      <c r="AB57" s="201">
        <f>'Ｈ１０（1998）'!C199</f>
        <v>0</v>
      </c>
      <c r="AC57" s="556">
        <f>'Ｈ１０（1998）'!E199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'Ｈ１０（1998）'!A57</f>
        <v>0</v>
      </c>
      <c r="Q58" s="200">
        <f>'Ｈ１０（1998）'!C57</f>
        <v>0</v>
      </c>
      <c r="R58" s="200">
        <f>'Ｈ１０（1998）'!E57</f>
        <v>0</v>
      </c>
      <c r="S58" s="262">
        <f>'Ｈ１０（1998）'!F57</f>
        <v>0</v>
      </c>
      <c r="T58" s="263">
        <f>'Ｈ１０（1998）'!H57</f>
        <v>0</v>
      </c>
      <c r="U58" s="202"/>
      <c r="V58" s="176" t="s">
        <v>676</v>
      </c>
      <c r="W58" s="196" t="s">
        <v>138</v>
      </c>
      <c r="X58" s="197"/>
      <c r="Y58" s="198" t="s">
        <v>58</v>
      </c>
      <c r="Z58" s="199">
        <f>'Ｈ１０（1998）'!A200</f>
        <v>0</v>
      </c>
      <c r="AA58" s="200">
        <f>'Ｈ１０（1998）'!B200</f>
        <v>0</v>
      </c>
      <c r="AB58" s="201">
        <f>'Ｈ１０（1998）'!C200</f>
        <v>0</v>
      </c>
      <c r="AC58" s="556">
        <f>'Ｈ１０（1998）'!E200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'Ｈ１０（1998）'!A58</f>
        <v>0</v>
      </c>
      <c r="Q59" s="200">
        <f>'Ｈ１０（1998）'!C58</f>
        <v>0</v>
      </c>
      <c r="R59" s="200">
        <f>'Ｈ１０（1998）'!E58</f>
        <v>0</v>
      </c>
      <c r="S59" s="262">
        <f>'Ｈ１０（1998）'!F58</f>
        <v>0</v>
      </c>
      <c r="T59" s="263">
        <f>'Ｈ１０（1998）'!H58</f>
        <v>0</v>
      </c>
      <c r="U59" s="202"/>
      <c r="V59" s="216"/>
      <c r="W59" s="216" t="s">
        <v>13</v>
      </c>
      <c r="X59" s="217"/>
      <c r="Y59" s="218" t="s">
        <v>61</v>
      </c>
      <c r="Z59" s="199">
        <f>'Ｈ１０（1998）'!A201</f>
        <v>0</v>
      </c>
      <c r="AA59" s="200">
        <f>'Ｈ１０（1998）'!B201</f>
        <v>0</v>
      </c>
      <c r="AB59" s="201">
        <f>'Ｈ１０（1998）'!C201</f>
        <v>0</v>
      </c>
      <c r="AC59" s="556">
        <f>'Ｈ１０（1998）'!E201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'Ｈ１０（1998）'!A59</f>
        <v>0</v>
      </c>
      <c r="Q60" s="200">
        <f>'Ｈ１０（1998）'!C59</f>
        <v>0</v>
      </c>
      <c r="R60" s="200">
        <f>'Ｈ１０（1998）'!E59</f>
        <v>0</v>
      </c>
      <c r="S60" s="262">
        <f>'Ｈ１０（1998）'!F59</f>
        <v>0</v>
      </c>
      <c r="T60" s="263">
        <f>'Ｈ１０（1998）'!H59</f>
        <v>0</v>
      </c>
      <c r="U60" s="202"/>
      <c r="V60" s="216" t="s">
        <v>13</v>
      </c>
      <c r="W60" s="217"/>
      <c r="X60" s="217"/>
      <c r="Y60" s="218" t="s">
        <v>63</v>
      </c>
      <c r="Z60" s="501">
        <f>'Ｈ１０（1998）'!A202</f>
        <v>0</v>
      </c>
      <c r="AA60" s="488">
        <f>'Ｈ１０（1998）'!B202</f>
        <v>0</v>
      </c>
      <c r="AB60" s="502">
        <f>'Ｈ１０（1998）'!C202</f>
        <v>0</v>
      </c>
      <c r="AC60" s="565">
        <f>'Ｈ１０（1998）'!E202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1452908</v>
      </c>
      <c r="Q61" s="242">
        <f>SUM(Q8:Q60)-Q9-Q10-Q12-Q13-Q15-Q16-Q17-Q30-Q31-Q32-Q40-Q41-Q42-Q43-Q44-Q49-Q50</f>
        <v>1452908</v>
      </c>
      <c r="R61" s="242">
        <f>SUM(R8:R60)-R9-R10-R12-R13-R15-R16-R17-R30-R31-R32-R40-R41-R42-R43-R44-R49-R50</f>
        <v>284892</v>
      </c>
      <c r="S61" s="331">
        <f>SUM(S8:S60)-S9-S10-S12-S13-S15-S16-S17-S30-S31-S32-S40-S41-S42-S43-S44-S49-S50</f>
        <v>411237</v>
      </c>
      <c r="T61" s="332">
        <f>SUM(T8:T60)-T9-T10-T12-T13-T15-T16-T17-T30-T31-T32-T40-T41-T42-T43-T44-T49-T50</f>
        <v>713100</v>
      </c>
      <c r="U61" s="244"/>
      <c r="V61" s="238" t="s">
        <v>82</v>
      </c>
      <c r="W61" s="239"/>
      <c r="X61" s="239"/>
      <c r="Y61" s="240"/>
      <c r="Z61" s="245">
        <f>SUM(Z8:Z60)-Z9-Z10-Z25-Z28-Z40-Z41-Z42-Z43-Z44</f>
        <v>27106</v>
      </c>
      <c r="AA61" s="242">
        <f>SUM(AA8:AA60)-AA9-AA10-AA25-AA28-AA40-AA41-AA42-AA43-AA44</f>
        <v>0</v>
      </c>
      <c r="AB61" s="246">
        <f>SUM(AB8:AB60)-AB9-AB10-AB25-AB28-AB40-AB41-AB42-AB43-AB44</f>
        <v>93</v>
      </c>
      <c r="AC61" s="566">
        <f>SUM(AC8:AC60)-AC9-AC10-AC25-AC28-AC40-AC41-AC42-AC43-AC44</f>
        <v>22200</v>
      </c>
      <c r="AD61" s="521"/>
      <c r="AE61" s="521"/>
      <c r="AF61" s="521"/>
      <c r="AG61" s="249"/>
      <c r="AH61" s="249"/>
      <c r="AI61" s="250" t="s">
        <v>5</v>
      </c>
      <c r="AJ61" s="180" t="s">
        <v>6</v>
      </c>
      <c r="AK61" s="180" t="s">
        <v>7</v>
      </c>
      <c r="AL61" s="251" t="s">
        <v>405</v>
      </c>
    </row>
    <row r="62" spans="1:38" ht="14.45" customHeight="1" x14ac:dyDescent="0.15">
      <c r="A62" s="1228">
        <v>1424987</v>
      </c>
      <c r="B62" s="1239">
        <v>1000000</v>
      </c>
      <c r="C62" s="1229">
        <v>0</v>
      </c>
      <c r="D62" s="1229">
        <v>125100</v>
      </c>
      <c r="E62" s="1229">
        <v>0</v>
      </c>
      <c r="F62" s="1239">
        <v>1000000</v>
      </c>
      <c r="G62" s="1230"/>
      <c r="H62" s="574"/>
      <c r="I62" s="574"/>
      <c r="K62" s="183"/>
      <c r="L62" s="184" t="s">
        <v>8</v>
      </c>
      <c r="M62" s="185"/>
      <c r="N62" s="185"/>
      <c r="O62" s="186" t="s">
        <v>9</v>
      </c>
      <c r="P62" s="252">
        <f>'Ｈ１０（1998）'!A63</f>
        <v>140533</v>
      </c>
      <c r="Q62" s="253">
        <f>'Ｈ１０（1998）'!B63</f>
        <v>140533</v>
      </c>
      <c r="R62" s="254"/>
      <c r="S62" s="255">
        <f>'Ｈ１０（1998）'!D63</f>
        <v>0</v>
      </c>
      <c r="T62" s="256">
        <f>'Ｈ１０（1998）'!F63</f>
        <v>90800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140533</v>
      </c>
      <c r="B63" s="574">
        <v>140533</v>
      </c>
      <c r="C63" s="574">
        <v>0</v>
      </c>
      <c r="D63" s="574">
        <v>0</v>
      </c>
      <c r="E63" s="574">
        <v>0</v>
      </c>
      <c r="F63" s="574">
        <v>90800</v>
      </c>
      <c r="G63" s="1230"/>
      <c r="H63" s="574"/>
      <c r="I63" s="574"/>
      <c r="K63" s="194"/>
      <c r="L63" s="195"/>
      <c r="M63" s="196" t="s">
        <v>11</v>
      </c>
      <c r="N63" s="197"/>
      <c r="O63" s="198" t="s">
        <v>12</v>
      </c>
      <c r="P63" s="199">
        <f>'Ｈ１０（1998）'!A64</f>
        <v>0</v>
      </c>
      <c r="Q63" s="200">
        <f>'Ｈ１０（1998）'!B64</f>
        <v>0</v>
      </c>
      <c r="R63" s="220"/>
      <c r="S63" s="262">
        <f>'Ｈ１０（1998）'!D64</f>
        <v>0</v>
      </c>
      <c r="T63" s="263">
        <f>'Ｈ１０（1998）'!F64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140533</v>
      </c>
      <c r="Q64" s="209">
        <f>Q62-Q63</f>
        <v>140533</v>
      </c>
      <c r="R64" s="209"/>
      <c r="S64" s="269">
        <f>S62-S63</f>
        <v>0</v>
      </c>
      <c r="T64" s="270">
        <f>T62-T63</f>
        <v>90800</v>
      </c>
      <c r="U64" s="264"/>
      <c r="V64" s="195"/>
      <c r="W64" s="196" t="s">
        <v>13</v>
      </c>
      <c r="X64" s="167"/>
      <c r="Y64" s="207" t="s">
        <v>9</v>
      </c>
      <c r="Z64" s="271">
        <f>'Ｈ１０（1998）'!A117</f>
        <v>0</v>
      </c>
      <c r="AA64" s="272">
        <f>'Ｈ１０（1998）'!B117</f>
        <v>0</v>
      </c>
      <c r="AB64" s="273"/>
      <c r="AC64" s="274">
        <f>'Ｈ１０（1998）'!E117</f>
        <v>0</v>
      </c>
      <c r="AD64" s="264"/>
      <c r="AE64" s="195"/>
      <c r="AF64" s="196" t="s">
        <v>13</v>
      </c>
      <c r="AG64" s="167"/>
      <c r="AH64" s="207" t="s">
        <v>406</v>
      </c>
      <c r="AI64" s="271">
        <f>'Ｈ１０（1998）'!A140</f>
        <v>0</v>
      </c>
      <c r="AJ64" s="272">
        <f>'Ｈ１０（1998）'!B140</f>
        <v>0</v>
      </c>
      <c r="AK64" s="275">
        <f>'Ｈ１０（1998）'!C140</f>
        <v>0</v>
      </c>
      <c r="AL64" s="276">
        <f>'Ｈ１０（1998）'!E140</f>
        <v>0</v>
      </c>
    </row>
    <row r="65" spans="1:38" ht="14.45" customHeight="1" x14ac:dyDescent="0.15">
      <c r="A65" s="1230">
        <v>44353</v>
      </c>
      <c r="B65" s="574">
        <v>44353</v>
      </c>
      <c r="C65" s="574">
        <v>0</v>
      </c>
      <c r="D65" s="574">
        <v>5100</v>
      </c>
      <c r="E65" s="574">
        <v>0</v>
      </c>
      <c r="F65" s="574">
        <v>30800</v>
      </c>
      <c r="G65" s="1230"/>
      <c r="H65" s="574"/>
      <c r="I65" s="574"/>
      <c r="K65" s="194" t="s">
        <v>4</v>
      </c>
      <c r="L65" s="173" t="s">
        <v>14</v>
      </c>
      <c r="M65" s="170"/>
      <c r="N65" s="170"/>
      <c r="O65" s="211" t="s">
        <v>15</v>
      </c>
      <c r="P65" s="212">
        <f>'Ｈ１０（1998）'!A65</f>
        <v>44353</v>
      </c>
      <c r="Q65" s="213">
        <f>'Ｈ１０（1998）'!B65</f>
        <v>44353</v>
      </c>
      <c r="R65" s="277"/>
      <c r="S65" s="278">
        <f>'Ｈ１０（1998）'!D65</f>
        <v>5100</v>
      </c>
      <c r="T65" s="263">
        <f>'Ｈ１０（1998）'!F65</f>
        <v>30800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'Ｈ１０（1998）'!A66</f>
        <v>0</v>
      </c>
      <c r="Q66" s="200">
        <f>'Ｈ１０（1998）'!B66</f>
        <v>0</v>
      </c>
      <c r="R66" s="220"/>
      <c r="S66" s="262">
        <f>'Ｈ１０（1998）'!D66</f>
        <v>0</v>
      </c>
      <c r="T66" s="263">
        <f>'Ｈ１０（1998）'!F66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749772</v>
      </c>
      <c r="B67" s="574">
        <v>749772</v>
      </c>
      <c r="C67" s="574">
        <v>0</v>
      </c>
      <c r="D67" s="574">
        <v>70000</v>
      </c>
      <c r="E67" s="574">
        <v>0</v>
      </c>
      <c r="F67" s="574">
        <v>599300</v>
      </c>
      <c r="G67" s="1230"/>
      <c r="H67" s="574"/>
      <c r="I67" s="574"/>
      <c r="K67" s="194"/>
      <c r="L67" s="216"/>
      <c r="M67" s="196" t="s">
        <v>13</v>
      </c>
      <c r="N67" s="217"/>
      <c r="O67" s="218"/>
      <c r="P67" s="208">
        <f>P65-P66</f>
        <v>44353</v>
      </c>
      <c r="Q67" s="209">
        <f>Q65-Q66</f>
        <v>44353</v>
      </c>
      <c r="R67" s="209"/>
      <c r="S67" s="269">
        <f>S65-S66</f>
        <v>5100</v>
      </c>
      <c r="T67" s="270">
        <f>T65-T66</f>
        <v>30800</v>
      </c>
      <c r="U67" s="264"/>
      <c r="V67" s="216"/>
      <c r="W67" s="196" t="s">
        <v>13</v>
      </c>
      <c r="X67" s="217"/>
      <c r="Y67" s="207" t="s">
        <v>407</v>
      </c>
      <c r="Z67" s="271">
        <f>'Ｈ１０（1998）'!A118</f>
        <v>0</v>
      </c>
      <c r="AA67" s="272">
        <f>'Ｈ１０（1998）'!B118</f>
        <v>0</v>
      </c>
      <c r="AB67" s="273"/>
      <c r="AC67" s="274">
        <f>'Ｈ１０（1998）'!E118</f>
        <v>0</v>
      </c>
      <c r="AD67" s="264"/>
      <c r="AE67" s="216"/>
      <c r="AF67" s="196" t="s">
        <v>13</v>
      </c>
      <c r="AG67" s="217"/>
      <c r="AH67" s="207" t="s">
        <v>408</v>
      </c>
      <c r="AI67" s="271">
        <f>'Ｈ１０（1998）'!A141</f>
        <v>0</v>
      </c>
      <c r="AJ67" s="272">
        <f>'Ｈ１０（1998）'!B141</f>
        <v>0</v>
      </c>
      <c r="AK67" s="275">
        <f>'Ｈ１０（1998）'!C141</f>
        <v>0</v>
      </c>
      <c r="AL67" s="276">
        <f>'Ｈ１０（1998）'!E141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'Ｈ１０（1998）'!A68</f>
        <v>0</v>
      </c>
      <c r="Q68" s="200">
        <f>'Ｈ１０（1998）'!B68</f>
        <v>0</v>
      </c>
      <c r="R68" s="220"/>
      <c r="S68" s="262">
        <f>'Ｈ１０（1998）'!D68</f>
        <v>0</v>
      </c>
      <c r="T68" s="263">
        <f>'Ｈ１０（1998）'!F68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'Ｈ１０（1998）'!A69</f>
        <v>0</v>
      </c>
      <c r="Q69" s="200">
        <f>'Ｈ１０（1998）'!B69</f>
        <v>0</v>
      </c>
      <c r="R69" s="220"/>
      <c r="S69" s="262">
        <f>'Ｈ１０（1998）'!D69</f>
        <v>0</v>
      </c>
      <c r="T69" s="263">
        <f>'Ｈ１０（1998）'!F69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'Ｈ１０（1998）'!A70</f>
        <v>0</v>
      </c>
      <c r="Q70" s="200">
        <f>'Ｈ１０（1998）'!B70</f>
        <v>0</v>
      </c>
      <c r="R70" s="220"/>
      <c r="S70" s="262">
        <f>'Ｈ１０（1998）'!D70</f>
        <v>0</v>
      </c>
      <c r="T70" s="263">
        <f>'Ｈ１０（1998）'!F70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749772</v>
      </c>
      <c r="B72" s="574">
        <v>749772</v>
      </c>
      <c r="C72" s="574">
        <v>0</v>
      </c>
      <c r="D72" s="574">
        <v>70000</v>
      </c>
      <c r="E72" s="574">
        <v>0</v>
      </c>
      <c r="F72" s="574">
        <v>599300</v>
      </c>
      <c r="G72" s="1230"/>
      <c r="H72" s="574"/>
      <c r="I72" s="574"/>
      <c r="K72" s="194"/>
      <c r="L72" s="176"/>
      <c r="M72" s="196" t="s">
        <v>95</v>
      </c>
      <c r="N72" s="197"/>
      <c r="O72" s="198" t="s">
        <v>98</v>
      </c>
      <c r="P72" s="199">
        <f>'Ｈ１０（1998）'!A71</f>
        <v>0</v>
      </c>
      <c r="Q72" s="200">
        <f>'Ｈ１０（1998）'!B71</f>
        <v>0</v>
      </c>
      <c r="R72" s="220"/>
      <c r="S72" s="262">
        <f>'Ｈ１０（1998）'!D71</f>
        <v>0</v>
      </c>
      <c r="T72" s="263">
        <f>'Ｈ１０（1998）'!F71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'Ｈ１０（1998）'!A72</f>
        <v>749772</v>
      </c>
      <c r="Q73" s="200">
        <f>'Ｈ１０（1998）'!B72</f>
        <v>749772</v>
      </c>
      <c r="R73" s="220"/>
      <c r="S73" s="262">
        <f>'Ｈ１０（1998）'!D72</f>
        <v>70000</v>
      </c>
      <c r="T73" s="263">
        <f>'Ｈ１０（1998）'!F72</f>
        <v>599300</v>
      </c>
      <c r="U73" s="264"/>
      <c r="V73" s="216"/>
      <c r="W73" s="196" t="s">
        <v>13</v>
      </c>
      <c r="X73" s="197"/>
      <c r="Y73" s="211" t="s">
        <v>15</v>
      </c>
      <c r="Z73" s="271">
        <f>'Ｈ１０（1998）'!A119</f>
        <v>0</v>
      </c>
      <c r="AA73" s="272">
        <f>'Ｈ１０（1998）'!B119</f>
        <v>0</v>
      </c>
      <c r="AB73" s="273"/>
      <c r="AC73" s="274">
        <f>'Ｈ１０（1998）'!E119</f>
        <v>0</v>
      </c>
      <c r="AD73" s="264"/>
      <c r="AE73" s="216"/>
      <c r="AF73" s="196" t="s">
        <v>13</v>
      </c>
      <c r="AG73" s="197"/>
      <c r="AH73" s="211" t="s">
        <v>409</v>
      </c>
      <c r="AI73" s="271">
        <f>'Ｈ１０（1998）'!A142</f>
        <v>0</v>
      </c>
      <c r="AJ73" s="272">
        <f>'Ｈ１０（1998）'!B142</f>
        <v>0</v>
      </c>
      <c r="AK73" s="275">
        <f>'Ｈ１０（1998）'!C142</f>
        <v>0</v>
      </c>
      <c r="AL73" s="276">
        <f>'Ｈ１０（1998）'!E142</f>
        <v>0</v>
      </c>
    </row>
    <row r="74" spans="1:38" ht="14.45" customHeight="1" x14ac:dyDescent="0.15">
      <c r="A74" s="1230">
        <v>270742</v>
      </c>
      <c r="B74" s="574">
        <v>270742</v>
      </c>
      <c r="C74" s="574">
        <v>0</v>
      </c>
      <c r="D74" s="574">
        <v>50000</v>
      </c>
      <c r="E74" s="574">
        <v>0</v>
      </c>
      <c r="F74" s="574">
        <v>187800</v>
      </c>
      <c r="G74" s="1230"/>
      <c r="H74" s="574"/>
      <c r="I74" s="574"/>
      <c r="K74" s="194"/>
      <c r="L74" s="196" t="s">
        <v>19</v>
      </c>
      <c r="M74" s="197"/>
      <c r="N74" s="197"/>
      <c r="O74" s="198" t="s">
        <v>20</v>
      </c>
      <c r="P74" s="199">
        <f>'Ｈ１０（1998）'!A73</f>
        <v>0</v>
      </c>
      <c r="Q74" s="200">
        <f>'Ｈ１０（1998）'!B73</f>
        <v>0</v>
      </c>
      <c r="R74" s="220"/>
      <c r="S74" s="262">
        <f>'Ｈ１０（1998）'!D73</f>
        <v>0</v>
      </c>
      <c r="T74" s="263">
        <f>'Ｈ１０（1998）'!F73</f>
        <v>0</v>
      </c>
      <c r="U74" s="264"/>
      <c r="V74" s="196" t="s">
        <v>19</v>
      </c>
      <c r="W74" s="197"/>
      <c r="X74" s="197"/>
      <c r="Y74" s="211" t="s">
        <v>142</v>
      </c>
      <c r="Z74" s="294">
        <f>'Ｈ１０（1998）'!A120</f>
        <v>0</v>
      </c>
      <c r="AA74" s="272">
        <f>'Ｈ１０（1998）'!B120</f>
        <v>0</v>
      </c>
      <c r="AB74" s="295"/>
      <c r="AC74" s="274">
        <f>'Ｈ１０（1998）'!E120</f>
        <v>0</v>
      </c>
      <c r="AD74" s="264"/>
      <c r="AE74" s="196" t="s">
        <v>19</v>
      </c>
      <c r="AF74" s="197"/>
      <c r="AG74" s="197"/>
      <c r="AH74" s="211" t="s">
        <v>410</v>
      </c>
      <c r="AI74" s="294">
        <f>'Ｈ１０（1998）'!A143</f>
        <v>0</v>
      </c>
      <c r="AJ74" s="272">
        <f>'Ｈ１０（1998）'!B143</f>
        <v>0</v>
      </c>
      <c r="AK74" s="296">
        <f>'Ｈ１０（1998）'!C143</f>
        <v>0</v>
      </c>
      <c r="AL74" s="276">
        <f>'Ｈ１０（1998）'!E143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'Ｈ１０（1998）'!A75</f>
        <v>0</v>
      </c>
      <c r="Q75" s="200">
        <f>'Ｈ１０（1998）'!B75</f>
        <v>0</v>
      </c>
      <c r="R75" s="220"/>
      <c r="S75" s="262">
        <f>'Ｈ１０（1998）'!D75</f>
        <v>0</v>
      </c>
      <c r="T75" s="263">
        <f>'Ｈ１０（1998）'!F75</f>
        <v>0</v>
      </c>
      <c r="U75" s="264" t="s">
        <v>411</v>
      </c>
      <c r="V75" s="195"/>
      <c r="W75" s="196" t="s">
        <v>412</v>
      </c>
      <c r="X75" s="197"/>
      <c r="Y75" s="211" t="s">
        <v>413</v>
      </c>
      <c r="Z75" s="294">
        <f>'Ｈ１０（1998）'!A121</f>
        <v>977778</v>
      </c>
      <c r="AA75" s="272">
        <f>'Ｈ１０（1998）'!B121</f>
        <v>0</v>
      </c>
      <c r="AB75" s="295"/>
      <c r="AC75" s="274">
        <f>'Ｈ１０（1998）'!E121</f>
        <v>552600</v>
      </c>
      <c r="AD75" s="264" t="s">
        <v>414</v>
      </c>
      <c r="AE75" s="195"/>
      <c r="AF75" s="196" t="s">
        <v>412</v>
      </c>
      <c r="AG75" s="197"/>
      <c r="AH75" s="211" t="s">
        <v>415</v>
      </c>
      <c r="AI75" s="294">
        <f>'Ｈ１０（1998）'!A144</f>
        <v>0</v>
      </c>
      <c r="AJ75" s="272">
        <f>'Ｈ１０（1998）'!B144</f>
        <v>0</v>
      </c>
      <c r="AK75" s="296">
        <f>'Ｈ１０（1998）'!C144</f>
        <v>0</v>
      </c>
      <c r="AL75" s="276">
        <f>'Ｈ１０（1998）'!E144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'Ｈ１０（1998）'!A76</f>
        <v>0</v>
      </c>
      <c r="Q76" s="200">
        <f>'Ｈ１０（1998）'!B76</f>
        <v>0</v>
      </c>
      <c r="R76" s="220"/>
      <c r="S76" s="262">
        <f>'Ｈ１０（1998）'!D76</f>
        <v>0</v>
      </c>
      <c r="T76" s="263">
        <f>'Ｈ１０（1998）'!F76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'Ｈ１０（1998）'!A77</f>
        <v>0</v>
      </c>
      <c r="Q77" s="200">
        <f>'Ｈ１０（1998）'!B77</f>
        <v>0</v>
      </c>
      <c r="R77" s="220"/>
      <c r="S77" s="262">
        <f>'Ｈ１０（1998）'!D77</f>
        <v>0</v>
      </c>
      <c r="T77" s="263">
        <f>'Ｈ１０（1998）'!F77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'Ｈ１０（1998）'!A78</f>
        <v>0</v>
      </c>
      <c r="Q78" s="200">
        <f>'Ｈ１０（1998）'!B78</f>
        <v>0</v>
      </c>
      <c r="R78" s="220"/>
      <c r="S78" s="262">
        <f>'Ｈ１０（1998）'!D78</f>
        <v>0</v>
      </c>
      <c r="T78" s="263">
        <f>'Ｈ１０（1998）'!F78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'Ｈ１０（1998）'!A79</f>
        <v>0</v>
      </c>
      <c r="Q79" s="200">
        <f>'Ｈ１０（1998）'!B79</f>
        <v>0</v>
      </c>
      <c r="R79" s="220"/>
      <c r="S79" s="262">
        <f>'Ｈ１０（1998）'!D79</f>
        <v>0</v>
      </c>
      <c r="T79" s="263">
        <f>'Ｈ１０（1998）'!F79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116097</v>
      </c>
      <c r="B80" s="574">
        <v>116097</v>
      </c>
      <c r="C80" s="574">
        <v>0</v>
      </c>
      <c r="D80" s="574">
        <v>0</v>
      </c>
      <c r="E80" s="574">
        <v>0</v>
      </c>
      <c r="F80" s="574">
        <v>99100</v>
      </c>
      <c r="G80" s="1230"/>
      <c r="H80" s="574"/>
      <c r="I80" s="574"/>
      <c r="K80" s="194"/>
      <c r="L80" s="195" t="s">
        <v>38</v>
      </c>
      <c r="M80" s="196" t="s">
        <v>149</v>
      </c>
      <c r="N80" s="197"/>
      <c r="O80" s="198" t="s">
        <v>40</v>
      </c>
      <c r="P80" s="199">
        <f>'Ｈ１０（1998）'!A80</f>
        <v>116097</v>
      </c>
      <c r="Q80" s="200">
        <f>'Ｈ１０（1998）'!B80</f>
        <v>116097</v>
      </c>
      <c r="R80" s="220"/>
      <c r="S80" s="262">
        <f>'Ｈ１０（1998）'!D80</f>
        <v>0</v>
      </c>
      <c r="T80" s="263">
        <f>'Ｈ１０（1998）'!F80</f>
        <v>99100</v>
      </c>
      <c r="U80" s="264"/>
      <c r="V80" s="195" t="s">
        <v>38</v>
      </c>
      <c r="W80" s="196" t="s">
        <v>149</v>
      </c>
      <c r="X80" s="197"/>
      <c r="Y80" s="198" t="s">
        <v>420</v>
      </c>
      <c r="Z80" s="271">
        <f>'Ｈ１０（1998）'!A122</f>
        <v>533969</v>
      </c>
      <c r="AA80" s="272">
        <f>'Ｈ１０（1998）'!B122</f>
        <v>0</v>
      </c>
      <c r="AB80" s="273"/>
      <c r="AC80" s="274">
        <f>'Ｈ１０（1998）'!E122</f>
        <v>420100</v>
      </c>
      <c r="AD80" s="264" t="s">
        <v>421</v>
      </c>
      <c r="AE80" s="195" t="s">
        <v>38</v>
      </c>
      <c r="AF80" s="196" t="s">
        <v>149</v>
      </c>
      <c r="AG80" s="197"/>
      <c r="AH80" s="198" t="s">
        <v>422</v>
      </c>
      <c r="AI80" s="271">
        <f>'Ｈ１０（1998）'!A145</f>
        <v>0</v>
      </c>
      <c r="AJ80" s="272">
        <f>'Ｈ１０（1998）'!B145</f>
        <v>0</v>
      </c>
      <c r="AK80" s="275">
        <f>'Ｈ１０（1998）'!C145</f>
        <v>0</v>
      </c>
      <c r="AL80" s="276">
        <f>'Ｈ１０（1998）'!E145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'Ｈ１０（1998）'!A81</f>
        <v>0</v>
      </c>
      <c r="Q81" s="200">
        <f>'Ｈ１０（1998）'!B81</f>
        <v>0</v>
      </c>
      <c r="R81" s="220"/>
      <c r="S81" s="262">
        <f>'Ｈ１０（1998）'!D81</f>
        <v>0</v>
      </c>
      <c r="T81" s="263">
        <f>'Ｈ１０（1998）'!F81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154645</v>
      </c>
      <c r="B82" s="574">
        <v>154645</v>
      </c>
      <c r="C82" s="574">
        <v>0</v>
      </c>
      <c r="D82" s="574">
        <v>50000</v>
      </c>
      <c r="E82" s="574">
        <v>0</v>
      </c>
      <c r="F82" s="574">
        <v>88700</v>
      </c>
      <c r="G82" s="1230"/>
      <c r="H82" s="574"/>
      <c r="I82" s="574"/>
      <c r="K82" s="194" t="s">
        <v>131</v>
      </c>
      <c r="L82" s="216"/>
      <c r="M82" s="196" t="s">
        <v>13</v>
      </c>
      <c r="N82" s="197"/>
      <c r="O82" s="198" t="s">
        <v>44</v>
      </c>
      <c r="P82" s="199">
        <f>'Ｈ１０（1998）'!A82</f>
        <v>154645</v>
      </c>
      <c r="Q82" s="200">
        <f>'Ｈ１０（1998）'!B82</f>
        <v>154645</v>
      </c>
      <c r="R82" s="220"/>
      <c r="S82" s="262">
        <f>'Ｈ１０（1998）'!D82</f>
        <v>50000</v>
      </c>
      <c r="T82" s="263">
        <f>'Ｈ１０（1998）'!F82</f>
        <v>88700</v>
      </c>
      <c r="U82" s="264"/>
      <c r="V82" s="216"/>
      <c r="W82" s="196" t="s">
        <v>13</v>
      </c>
      <c r="X82" s="197"/>
      <c r="Y82" s="198"/>
      <c r="Z82" s="305">
        <f>Z75-Z80</f>
        <v>443809</v>
      </c>
      <c r="AA82" s="306">
        <f>AA75-AA80</f>
        <v>0</v>
      </c>
      <c r="AB82" s="273"/>
      <c r="AC82" s="274">
        <f>AC75-AC80</f>
        <v>132500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'Ｈ１０（1998）'!A83</f>
        <v>0</v>
      </c>
      <c r="Q83" s="200">
        <f>'Ｈ１０（1998）'!B83</f>
        <v>0</v>
      </c>
      <c r="R83" s="220"/>
      <c r="S83" s="262">
        <f>'Ｈ１０（1998）'!D83</f>
        <v>0</v>
      </c>
      <c r="T83" s="263">
        <f>'Ｈ１０（1998）'!F83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'Ｈ１０（1998）'!A84</f>
        <v>0</v>
      </c>
      <c r="Q84" s="200">
        <f>'Ｈ１０（1998）'!B84</f>
        <v>0</v>
      </c>
      <c r="R84" s="220"/>
      <c r="S84" s="262">
        <f>'Ｈ１０（1998）'!D84</f>
        <v>0</v>
      </c>
      <c r="T84" s="263">
        <f>'Ｈ１０（1998）'!F84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'Ｈ１０（1998）'!A85</f>
        <v>0</v>
      </c>
      <c r="Q85" s="200">
        <f>'Ｈ１０（1998）'!B85</f>
        <v>0</v>
      </c>
      <c r="R85" s="220"/>
      <c r="S85" s="262">
        <f>'Ｈ１０（1998）'!D85</f>
        <v>0</v>
      </c>
      <c r="T85" s="263">
        <f>'Ｈ１０（1998）'!F85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159213</v>
      </c>
      <c r="B86" s="574">
        <v>159213</v>
      </c>
      <c r="C86" s="574">
        <v>0</v>
      </c>
      <c r="D86" s="574">
        <v>0</v>
      </c>
      <c r="E86" s="574">
        <v>0</v>
      </c>
      <c r="F86" s="574">
        <v>96600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'Ｈ１０（1998）'!A123</f>
        <v>0</v>
      </c>
      <c r="AA86" s="272">
        <f>'Ｈ１０（1998）'!B123</f>
        <v>0</v>
      </c>
      <c r="AB86" s="273"/>
      <c r="AC86" s="274">
        <f>'Ｈ１０（1998）'!E123</f>
        <v>0</v>
      </c>
      <c r="AD86" s="264" t="s">
        <v>430</v>
      </c>
      <c r="AE86" s="195"/>
      <c r="AF86" s="196" t="s">
        <v>13</v>
      </c>
      <c r="AG86" s="197"/>
      <c r="AH86" s="198" t="s">
        <v>684</v>
      </c>
      <c r="AI86" s="271">
        <f>'Ｈ１０（1998）'!A146</f>
        <v>0</v>
      </c>
      <c r="AJ86" s="272">
        <f>'Ｈ１０（1998）'!B146</f>
        <v>0</v>
      </c>
      <c r="AK86" s="275">
        <f>'Ｈ１０（1998）'!C146</f>
        <v>0</v>
      </c>
      <c r="AL86" s="276">
        <f>'Ｈ１０（1998）'!E146</f>
        <v>0</v>
      </c>
    </row>
    <row r="87" spans="1:38" ht="14.45" customHeight="1" x14ac:dyDescent="0.15">
      <c r="A87" s="1230">
        <v>120435</v>
      </c>
      <c r="B87" s="574">
        <v>120435</v>
      </c>
      <c r="C87" s="574">
        <v>0</v>
      </c>
      <c r="D87" s="574">
        <v>0</v>
      </c>
      <c r="E87" s="574">
        <v>0</v>
      </c>
      <c r="F87" s="574">
        <v>91600</v>
      </c>
      <c r="G87" s="1230"/>
      <c r="H87" s="574"/>
      <c r="I87" s="574"/>
      <c r="K87" s="194"/>
      <c r="L87" s="173"/>
      <c r="M87" s="196" t="s">
        <v>47</v>
      </c>
      <c r="N87" s="197"/>
      <c r="O87" s="198" t="s">
        <v>48</v>
      </c>
      <c r="P87" s="199">
        <f>'Ｈ１０（1998）'!A87</f>
        <v>120435</v>
      </c>
      <c r="Q87" s="200">
        <f>'Ｈ１０（1998）'!B87</f>
        <v>120435</v>
      </c>
      <c r="R87" s="220"/>
      <c r="S87" s="262">
        <f>'Ｈ１０（1998）'!D87</f>
        <v>0</v>
      </c>
      <c r="T87" s="263">
        <f>'Ｈ１０（1998）'!F87</f>
        <v>91600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'Ｈ１０（1998）'!A88</f>
        <v>0</v>
      </c>
      <c r="Q88" s="200">
        <f>'Ｈ１０（1998）'!B88</f>
        <v>0</v>
      </c>
      <c r="R88" s="220"/>
      <c r="S88" s="262">
        <f>'Ｈ１０（1998）'!D88</f>
        <v>0</v>
      </c>
      <c r="T88" s="263">
        <f>'Ｈ１０（1998）'!F88</f>
        <v>0</v>
      </c>
      <c r="U88" s="264"/>
      <c r="V88" s="195"/>
      <c r="W88" s="196" t="s">
        <v>433</v>
      </c>
      <c r="X88" s="197"/>
      <c r="Y88" s="198" t="s">
        <v>685</v>
      </c>
      <c r="Z88" s="271">
        <f>'Ｈ１０（1998）'!A125</f>
        <v>0</v>
      </c>
      <c r="AA88" s="272">
        <f>'Ｈ１０（1998）'!B125</f>
        <v>0</v>
      </c>
      <c r="AB88" s="273"/>
      <c r="AC88" s="274">
        <f>'Ｈ１０（1998）'!E125</f>
        <v>0</v>
      </c>
      <c r="AD88" s="264"/>
      <c r="AE88" s="195"/>
      <c r="AF88" s="196" t="s">
        <v>433</v>
      </c>
      <c r="AG88" s="197"/>
      <c r="AH88" s="198" t="s">
        <v>686</v>
      </c>
      <c r="AI88" s="271">
        <f>'Ｈ１０（1998）'!A148</f>
        <v>0</v>
      </c>
      <c r="AJ88" s="272">
        <f>'Ｈ１０（1998）'!B148</f>
        <v>0</v>
      </c>
      <c r="AK88" s="275">
        <f>'Ｈ１０（1998）'!C148</f>
        <v>0</v>
      </c>
      <c r="AL88" s="276">
        <f>'Ｈ１０（1998）'!E148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'Ｈ１０（1998）'!A89</f>
        <v>0</v>
      </c>
      <c r="Q89" s="200">
        <f>'Ｈ１０（1998）'!B89</f>
        <v>0</v>
      </c>
      <c r="R89" s="220"/>
      <c r="S89" s="262">
        <f>'Ｈ１０（1998）'!D89</f>
        <v>0</v>
      </c>
      <c r="T89" s="263">
        <f>'Ｈ１０（1998）'!F89</f>
        <v>0</v>
      </c>
      <c r="U89" s="264"/>
      <c r="V89" s="195"/>
      <c r="W89" s="196" t="s">
        <v>436</v>
      </c>
      <c r="X89" s="197"/>
      <c r="Y89" s="198" t="s">
        <v>687</v>
      </c>
      <c r="Z89" s="271">
        <f>'Ｈ１０（1998）'!A126</f>
        <v>0</v>
      </c>
      <c r="AA89" s="272">
        <f>'Ｈ１０（1998）'!B126</f>
        <v>0</v>
      </c>
      <c r="AB89" s="273"/>
      <c r="AC89" s="274">
        <f>'Ｈ１０（1998）'!E126</f>
        <v>0</v>
      </c>
      <c r="AD89" s="264"/>
      <c r="AE89" s="195"/>
      <c r="AF89" s="196" t="s">
        <v>436</v>
      </c>
      <c r="AG89" s="197"/>
      <c r="AH89" s="198" t="s">
        <v>688</v>
      </c>
      <c r="AI89" s="271">
        <f>'Ｈ１０（1998）'!A149</f>
        <v>0</v>
      </c>
      <c r="AJ89" s="272">
        <f>'Ｈ１０（1998）'!B149</f>
        <v>0</v>
      </c>
      <c r="AK89" s="275">
        <f>'Ｈ１０（1998）'!C149</f>
        <v>0</v>
      </c>
      <c r="AL89" s="276">
        <f>'Ｈ１０（1998）'!E149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'Ｈ１０（1998）'!A90</f>
        <v>0</v>
      </c>
      <c r="Q90" s="200">
        <f>'Ｈ１０（1998）'!B90</f>
        <v>0</v>
      </c>
      <c r="R90" s="220"/>
      <c r="S90" s="262">
        <f>'Ｈ１０（1998）'!D90</f>
        <v>0</v>
      </c>
      <c r="T90" s="263">
        <f>'Ｈ１０（1998）'!F90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'Ｈ１０（1998）'!A91</f>
        <v>0</v>
      </c>
      <c r="Q91" s="200">
        <f>'Ｈ１０（1998）'!B91</f>
        <v>0</v>
      </c>
      <c r="R91" s="220"/>
      <c r="S91" s="262">
        <f>'Ｈ１０（1998）'!D91</f>
        <v>0</v>
      </c>
      <c r="T91" s="263">
        <f>'Ｈ１０（1998）'!F91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'Ｈ１０（1998）'!A92</f>
        <v>0</v>
      </c>
      <c r="Q92" s="200">
        <f>'Ｈ１０（1998）'!B92</f>
        <v>0</v>
      </c>
      <c r="R92" s="220"/>
      <c r="S92" s="262">
        <f>'Ｈ１０（1998）'!D92</f>
        <v>0</v>
      </c>
      <c r="T92" s="263">
        <f>'Ｈ１０（1998）'!F92</f>
        <v>0</v>
      </c>
      <c r="U92" s="264"/>
      <c r="V92" s="195"/>
      <c r="W92" s="196" t="s">
        <v>57</v>
      </c>
      <c r="X92" s="197"/>
      <c r="Y92" s="198" t="s">
        <v>689</v>
      </c>
      <c r="Z92" s="271">
        <f>'Ｈ１０（1998）'!A127</f>
        <v>0</v>
      </c>
      <c r="AA92" s="272">
        <f>'Ｈ１０（1998）'!B127</f>
        <v>0</v>
      </c>
      <c r="AB92" s="273"/>
      <c r="AC92" s="274">
        <f>'Ｈ１０（1998）'!E127</f>
        <v>0</v>
      </c>
      <c r="AD92" s="264"/>
      <c r="AE92" s="195"/>
      <c r="AF92" s="196" t="s">
        <v>57</v>
      </c>
      <c r="AG92" s="197"/>
      <c r="AH92" s="198" t="s">
        <v>690</v>
      </c>
      <c r="AI92" s="271">
        <f>'Ｈ１０（1998）'!A150</f>
        <v>0</v>
      </c>
      <c r="AJ92" s="272">
        <f>'Ｈ１０（1998）'!B150</f>
        <v>0</v>
      </c>
      <c r="AK92" s="275">
        <f>'Ｈ１０（1998）'!C150</f>
        <v>0</v>
      </c>
      <c r="AL92" s="276">
        <f>'Ｈ１０（1998）'!E150</f>
        <v>0</v>
      </c>
    </row>
    <row r="93" spans="1:38" ht="14.45" customHeight="1" x14ac:dyDescent="0.15">
      <c r="A93" s="1230">
        <v>35764</v>
      </c>
      <c r="B93" s="574">
        <v>35764</v>
      </c>
      <c r="C93" s="574">
        <v>0</v>
      </c>
      <c r="D93" s="574">
        <v>0</v>
      </c>
      <c r="E93" s="574">
        <v>0</v>
      </c>
      <c r="F93" s="574">
        <v>5000</v>
      </c>
      <c r="G93" s="1230"/>
      <c r="H93" s="574"/>
      <c r="I93" s="574"/>
      <c r="K93" s="194"/>
      <c r="L93" s="195"/>
      <c r="M93" s="173" t="s">
        <v>60</v>
      </c>
      <c r="N93" s="197"/>
      <c r="O93" s="198" t="s">
        <v>61</v>
      </c>
      <c r="P93" s="199">
        <f>'Ｈ１０（1998）'!A93</f>
        <v>35764</v>
      </c>
      <c r="Q93" s="200">
        <f>'Ｈ１０（1998）'!B93</f>
        <v>35764</v>
      </c>
      <c r="R93" s="220"/>
      <c r="S93" s="262">
        <f>'Ｈ１０（1998）'!D93</f>
        <v>0</v>
      </c>
      <c r="T93" s="263">
        <f>'Ｈ１０（1998）'!F93</f>
        <v>5000</v>
      </c>
      <c r="U93" s="264" t="s">
        <v>441</v>
      </c>
      <c r="V93" s="195"/>
      <c r="W93" s="173" t="s">
        <v>60</v>
      </c>
      <c r="X93" s="197"/>
      <c r="Y93" s="198" t="s">
        <v>691</v>
      </c>
      <c r="Z93" s="271">
        <f>'Ｈ１０（1998）'!A128</f>
        <v>0</v>
      </c>
      <c r="AA93" s="272">
        <f>'Ｈ１０（1998）'!B128</f>
        <v>0</v>
      </c>
      <c r="AB93" s="273"/>
      <c r="AC93" s="274">
        <f>'Ｈ１０（1998）'!E128</f>
        <v>0</v>
      </c>
      <c r="AD93" s="264"/>
      <c r="AE93" s="195"/>
      <c r="AF93" s="173" t="s">
        <v>60</v>
      </c>
      <c r="AG93" s="197"/>
      <c r="AH93" s="198" t="s">
        <v>692</v>
      </c>
      <c r="AI93" s="271">
        <f>'Ｈ１０（1998）'!A151</f>
        <v>0</v>
      </c>
      <c r="AJ93" s="272">
        <f>'Ｈ１０（1998）'!B151</f>
        <v>0</v>
      </c>
      <c r="AK93" s="275">
        <f>'Ｈ１０（1998）'!C151</f>
        <v>0</v>
      </c>
      <c r="AL93" s="276">
        <f>'Ｈ１０（1998）'!E151</f>
        <v>0</v>
      </c>
    </row>
    <row r="94" spans="1:38" ht="14.45" customHeight="1" x14ac:dyDescent="0.15">
      <c r="A94" s="1230">
        <v>21809</v>
      </c>
      <c r="B94" s="574">
        <v>21809</v>
      </c>
      <c r="C94" s="574">
        <v>0</v>
      </c>
      <c r="D94" s="574">
        <v>0</v>
      </c>
      <c r="E94" s="574">
        <v>0</v>
      </c>
      <c r="F94" s="574">
        <v>5000</v>
      </c>
      <c r="G94" s="1230"/>
      <c r="H94" s="574"/>
      <c r="I94" s="574"/>
      <c r="K94" s="194"/>
      <c r="L94" s="195" t="s">
        <v>59</v>
      </c>
      <c r="M94" s="195"/>
      <c r="N94" s="196" t="s">
        <v>62</v>
      </c>
      <c r="O94" s="198" t="s">
        <v>63</v>
      </c>
      <c r="P94" s="199">
        <f>'Ｈ１０（1998）'!A94</f>
        <v>21809</v>
      </c>
      <c r="Q94" s="200">
        <f>'Ｈ１０（1998）'!B94</f>
        <v>21809</v>
      </c>
      <c r="R94" s="220"/>
      <c r="S94" s="262">
        <f>'Ｈ１０（1998）'!D94</f>
        <v>0</v>
      </c>
      <c r="T94" s="263">
        <f>'Ｈ１０（1998）'!F94</f>
        <v>5000</v>
      </c>
      <c r="U94" s="264"/>
      <c r="V94" s="195" t="s">
        <v>59</v>
      </c>
      <c r="W94" s="195"/>
      <c r="X94" s="196" t="s">
        <v>62</v>
      </c>
      <c r="Y94" s="198" t="s">
        <v>693</v>
      </c>
      <c r="Z94" s="271">
        <f>'Ｈ１０（1998）'!A129</f>
        <v>0</v>
      </c>
      <c r="AA94" s="272">
        <f>'Ｈ１０（1998）'!B129</f>
        <v>0</v>
      </c>
      <c r="AB94" s="273"/>
      <c r="AC94" s="274">
        <f>'Ｈ１０（1998）'!E129</f>
        <v>0</v>
      </c>
      <c r="AD94" s="264"/>
      <c r="AE94" s="195" t="s">
        <v>59</v>
      </c>
      <c r="AF94" s="195"/>
      <c r="AG94" s="196" t="s">
        <v>62</v>
      </c>
      <c r="AH94" s="198" t="s">
        <v>694</v>
      </c>
      <c r="AI94" s="271">
        <f>'Ｈ１０（1998）'!A152</f>
        <v>0</v>
      </c>
      <c r="AJ94" s="272">
        <f>'Ｈ１０（1998）'!B152</f>
        <v>0</v>
      </c>
      <c r="AK94" s="275">
        <f>'Ｈ１０（1998）'!C152</f>
        <v>0</v>
      </c>
      <c r="AL94" s="276">
        <f>'Ｈ１０（1998）'!E152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'Ｈ１０（1998）'!A95</f>
        <v>0</v>
      </c>
      <c r="Q95" s="200">
        <f>'Ｈ１０（1998）'!B95</f>
        <v>0</v>
      </c>
      <c r="R95" s="220"/>
      <c r="S95" s="262">
        <f>'Ｈ１０（1998）'!D95</f>
        <v>0</v>
      </c>
      <c r="T95" s="263">
        <f>'Ｈ１０（1998）'!F95</f>
        <v>0</v>
      </c>
      <c r="U95" s="264"/>
      <c r="V95" s="195"/>
      <c r="W95" s="195"/>
      <c r="X95" s="196" t="s">
        <v>64</v>
      </c>
      <c r="Y95" s="198" t="s">
        <v>695</v>
      </c>
      <c r="Z95" s="271">
        <f>'Ｈ１０（1998）'!A130</f>
        <v>0</v>
      </c>
      <c r="AA95" s="272">
        <f>'Ｈ１０（1998）'!B130</f>
        <v>0</v>
      </c>
      <c r="AB95" s="273"/>
      <c r="AC95" s="274">
        <f>'Ｈ１０（1998）'!E130</f>
        <v>0</v>
      </c>
      <c r="AD95" s="264"/>
      <c r="AE95" s="195"/>
      <c r="AF95" s="195"/>
      <c r="AG95" s="196" t="s">
        <v>64</v>
      </c>
      <c r="AH95" s="198" t="s">
        <v>696</v>
      </c>
      <c r="AI95" s="271">
        <f>'Ｈ１０（1998）'!A153</f>
        <v>0</v>
      </c>
      <c r="AJ95" s="272">
        <f>'Ｈ１０（1998）'!B153</f>
        <v>0</v>
      </c>
      <c r="AK95" s="275">
        <f>'Ｈ１０（1998）'!C153</f>
        <v>0</v>
      </c>
      <c r="AL95" s="276">
        <f>'Ｈ１０（1998）'!E153</f>
        <v>0</v>
      </c>
    </row>
    <row r="96" spans="1:38" ht="14.45" customHeight="1" x14ac:dyDescent="0.15">
      <c r="A96" s="1230">
        <v>400</v>
      </c>
      <c r="B96" s="574">
        <v>400</v>
      </c>
      <c r="C96" s="574">
        <v>0</v>
      </c>
      <c r="D96" s="574">
        <v>0</v>
      </c>
      <c r="E96" s="574">
        <v>0</v>
      </c>
      <c r="F96" s="574">
        <v>0</v>
      </c>
      <c r="G96" s="1230"/>
      <c r="H96" s="574"/>
      <c r="I96" s="574"/>
      <c r="K96" s="194" t="s">
        <v>38</v>
      </c>
      <c r="L96" s="195"/>
      <c r="M96" s="195"/>
      <c r="N96" s="196" t="s">
        <v>66</v>
      </c>
      <c r="O96" s="198" t="s">
        <v>67</v>
      </c>
      <c r="P96" s="199">
        <f>'Ｈ１０（1998）'!A96</f>
        <v>400</v>
      </c>
      <c r="Q96" s="200">
        <f>'Ｈ１０（1998）'!B96</f>
        <v>400</v>
      </c>
      <c r="R96" s="220"/>
      <c r="S96" s="262">
        <f>'Ｈ１０（1998）'!D96</f>
        <v>0</v>
      </c>
      <c r="T96" s="263">
        <f>'Ｈ１０（1998）'!F96</f>
        <v>0</v>
      </c>
      <c r="U96" s="264"/>
      <c r="V96" s="195"/>
      <c r="W96" s="195"/>
      <c r="X96" s="196" t="s">
        <v>66</v>
      </c>
      <c r="Y96" s="198" t="s">
        <v>697</v>
      </c>
      <c r="Z96" s="271">
        <f>'Ｈ１０（1998）'!A131</f>
        <v>0</v>
      </c>
      <c r="AA96" s="272">
        <f>'Ｈ１０（1998）'!B131</f>
        <v>0</v>
      </c>
      <c r="AB96" s="273"/>
      <c r="AC96" s="274">
        <f>'Ｈ１０（1998）'!E131</f>
        <v>0</v>
      </c>
      <c r="AD96" s="264"/>
      <c r="AE96" s="195"/>
      <c r="AF96" s="195"/>
      <c r="AG96" s="196" t="s">
        <v>66</v>
      </c>
      <c r="AH96" s="198" t="s">
        <v>698</v>
      </c>
      <c r="AI96" s="271">
        <f>'Ｈ１０（1998）'!A154</f>
        <v>0</v>
      </c>
      <c r="AJ96" s="272">
        <f>'Ｈ１０（1998）'!B154</f>
        <v>0</v>
      </c>
      <c r="AK96" s="275">
        <f>'Ｈ１０（1998）'!C154</f>
        <v>0</v>
      </c>
      <c r="AL96" s="276">
        <f>'Ｈ１０（1998）'!E154</f>
        <v>0</v>
      </c>
    </row>
    <row r="97" spans="1:38" ht="14.45" customHeight="1" x14ac:dyDescent="0.15">
      <c r="A97" s="1230">
        <v>13555</v>
      </c>
      <c r="B97" s="574">
        <v>13555</v>
      </c>
      <c r="C97" s="574">
        <v>0</v>
      </c>
      <c r="D97" s="574">
        <v>0</v>
      </c>
      <c r="E97" s="574">
        <v>0</v>
      </c>
      <c r="F97" s="574">
        <v>0</v>
      </c>
      <c r="G97" s="1230"/>
      <c r="H97" s="574"/>
      <c r="I97" s="574"/>
      <c r="K97" s="194"/>
      <c r="L97" s="195"/>
      <c r="M97" s="195"/>
      <c r="N97" s="196" t="s">
        <v>150</v>
      </c>
      <c r="O97" s="198" t="s">
        <v>69</v>
      </c>
      <c r="P97" s="199">
        <f>'Ｈ１０（1998）'!A97</f>
        <v>13555</v>
      </c>
      <c r="Q97" s="200">
        <f>'Ｈ１０（1998）'!B97</f>
        <v>13555</v>
      </c>
      <c r="R97" s="220"/>
      <c r="S97" s="262">
        <f>'Ｈ１０（1998）'!D97</f>
        <v>0</v>
      </c>
      <c r="T97" s="263">
        <f>'Ｈ１０（1998）'!F97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0</v>
      </c>
      <c r="B98" s="574">
        <v>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'Ｈ１０（1998）'!A132</f>
        <v>0</v>
      </c>
      <c r="AA98" s="272">
        <f>'Ｈ１０（1998）'!B132</f>
        <v>0</v>
      </c>
      <c r="AB98" s="273"/>
      <c r="AC98" s="274">
        <f>'Ｈ１０（1998）'!E132</f>
        <v>0</v>
      </c>
      <c r="AD98" s="264"/>
      <c r="AE98" s="195" t="s">
        <v>41</v>
      </c>
      <c r="AF98" s="216"/>
      <c r="AG98" s="196" t="s">
        <v>13</v>
      </c>
      <c r="AH98" s="198" t="s">
        <v>700</v>
      </c>
      <c r="AI98" s="271">
        <f>'Ｈ１０（1998）'!A155</f>
        <v>0</v>
      </c>
      <c r="AJ98" s="272">
        <f>'Ｈ１０（1998）'!B155</f>
        <v>0</v>
      </c>
      <c r="AK98" s="275">
        <f>'Ｈ１０（1998）'!C155</f>
        <v>0</v>
      </c>
      <c r="AL98" s="276">
        <f>'Ｈ１０（1998）'!E155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'Ｈ１０（1998）'!A98</f>
        <v>0</v>
      </c>
      <c r="Q99" s="200">
        <f>'Ｈ１０（1998）'!B98</f>
        <v>0</v>
      </c>
      <c r="R99" s="220"/>
      <c r="S99" s="262">
        <f>'Ｈ１０（1998）'!D98</f>
        <v>0</v>
      </c>
      <c r="T99" s="263">
        <f>'Ｈ１０（1998）'!F98</f>
        <v>0</v>
      </c>
      <c r="U99" s="310" t="s">
        <v>701</v>
      </c>
      <c r="V99" s="195"/>
      <c r="W99" s="196" t="s">
        <v>70</v>
      </c>
      <c r="X99" s="197"/>
      <c r="Y99" s="198" t="s">
        <v>702</v>
      </c>
      <c r="Z99" s="271">
        <f>'Ｈ１０（1998）'!A133</f>
        <v>0</v>
      </c>
      <c r="AA99" s="272">
        <f>'Ｈ１０（1998）'!B133</f>
        <v>0</v>
      </c>
      <c r="AB99" s="273"/>
      <c r="AC99" s="274">
        <f>'Ｈ１０（1998）'!E133</f>
        <v>0</v>
      </c>
      <c r="AD99" s="310" t="s">
        <v>701</v>
      </c>
      <c r="AE99" s="195"/>
      <c r="AF99" s="196" t="s">
        <v>70</v>
      </c>
      <c r="AG99" s="197"/>
      <c r="AH99" s="198" t="s">
        <v>703</v>
      </c>
      <c r="AI99" s="271">
        <f>'Ｈ１０（1998）'!A156</f>
        <v>0</v>
      </c>
      <c r="AJ99" s="272">
        <f>'Ｈ１０（1998）'!B156</f>
        <v>0</v>
      </c>
      <c r="AK99" s="275">
        <f>'Ｈ１０（1998）'!C156</f>
        <v>0</v>
      </c>
      <c r="AL99" s="276">
        <f>'Ｈ１０（1998）'!E156</f>
        <v>0</v>
      </c>
    </row>
    <row r="100" spans="1:38" ht="14.45" customHeight="1" x14ac:dyDescent="0.15">
      <c r="A100" s="1230">
        <v>3014</v>
      </c>
      <c r="B100" s="574">
        <v>3014</v>
      </c>
      <c r="C100" s="574">
        <v>0</v>
      </c>
      <c r="D100" s="574">
        <v>0</v>
      </c>
      <c r="E100" s="574">
        <v>0</v>
      </c>
      <c r="F100" s="574">
        <v>0</v>
      </c>
      <c r="G100" s="1230"/>
      <c r="H100" s="574"/>
      <c r="I100" s="574"/>
      <c r="K100" s="194" t="s">
        <v>130</v>
      </c>
      <c r="L100" s="195"/>
      <c r="M100" s="196" t="s">
        <v>73</v>
      </c>
      <c r="N100" s="197"/>
      <c r="O100" s="198" t="s">
        <v>74</v>
      </c>
      <c r="P100" s="199">
        <f>'Ｈ１０（1998）'!A99</f>
        <v>0</v>
      </c>
      <c r="Q100" s="200">
        <f>'Ｈ１０（1998）'!B99</f>
        <v>0</v>
      </c>
      <c r="R100" s="220"/>
      <c r="S100" s="262">
        <f>'Ｈ１０（1998）'!D99</f>
        <v>0</v>
      </c>
      <c r="T100" s="263">
        <f>'Ｈ１０（1998）'!F99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'Ｈ１０（1998）'!A100</f>
        <v>3014</v>
      </c>
      <c r="Q101" s="200">
        <f>'Ｈ１０（1998）'!B100</f>
        <v>3014</v>
      </c>
      <c r="R101" s="220"/>
      <c r="S101" s="262">
        <f>'Ｈ１０（1998）'!D100</f>
        <v>0</v>
      </c>
      <c r="T101" s="263">
        <f>'Ｈ１０（1998）'!F100</f>
        <v>0</v>
      </c>
      <c r="U101" s="264"/>
      <c r="V101" s="216"/>
      <c r="W101" s="196" t="s">
        <v>13</v>
      </c>
      <c r="X101" s="197"/>
      <c r="Y101" s="198" t="s">
        <v>704</v>
      </c>
      <c r="Z101" s="271">
        <f>'Ｈ１０（1998）'!A134</f>
        <v>0</v>
      </c>
      <c r="AA101" s="272">
        <f>'Ｈ１０（1998）'!B134</f>
        <v>0</v>
      </c>
      <c r="AB101" s="273"/>
      <c r="AC101" s="274">
        <f>'Ｈ１０（1998）'!E134</f>
        <v>0</v>
      </c>
      <c r="AD101" s="264"/>
      <c r="AE101" s="216"/>
      <c r="AF101" s="196" t="s">
        <v>13</v>
      </c>
      <c r="AG101" s="197"/>
      <c r="AH101" s="198" t="s">
        <v>705</v>
      </c>
      <c r="AI101" s="271">
        <f>'Ｈ１０（1998）'!A157</f>
        <v>0</v>
      </c>
      <c r="AJ101" s="272">
        <f>'Ｈ１０（1998）'!B157</f>
        <v>0</v>
      </c>
      <c r="AK101" s="275">
        <f>'Ｈ１０（1998）'!C157</f>
        <v>0</v>
      </c>
      <c r="AL101" s="276">
        <f>'Ｈ１０（1998）'!E157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'Ｈ１０（1998）'!A101</f>
        <v>0</v>
      </c>
      <c r="Q102" s="200">
        <f>'Ｈ１０（1998）'!B101</f>
        <v>0</v>
      </c>
      <c r="R102" s="220"/>
      <c r="S102" s="262">
        <f>'Ｈ１０（1998）'!D101</f>
        <v>0</v>
      </c>
      <c r="T102" s="263">
        <f>'Ｈ１０（1998）'!F101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60374</v>
      </c>
      <c r="B103" s="574">
        <v>60374</v>
      </c>
      <c r="C103" s="574">
        <v>0</v>
      </c>
      <c r="D103" s="574">
        <v>0</v>
      </c>
      <c r="E103" s="574">
        <v>0</v>
      </c>
      <c r="F103" s="574">
        <v>39300</v>
      </c>
      <c r="G103" s="1230"/>
      <c r="H103" s="574"/>
      <c r="I103" s="574"/>
      <c r="K103" s="194"/>
      <c r="L103" s="195"/>
      <c r="M103" s="196" t="s">
        <v>11</v>
      </c>
      <c r="N103" s="197"/>
      <c r="O103" s="198" t="s">
        <v>80</v>
      </c>
      <c r="P103" s="199">
        <f>'Ｈ１０（1998）'!A102</f>
        <v>0</v>
      </c>
      <c r="Q103" s="200">
        <f>'Ｈ１０（1998）'!B102</f>
        <v>0</v>
      </c>
      <c r="R103" s="220"/>
      <c r="S103" s="262">
        <f>'Ｈ１０（1998）'!D102</f>
        <v>0</v>
      </c>
      <c r="T103" s="263">
        <f>'Ｈ１０（1998）'!F102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41612</v>
      </c>
      <c r="B104" s="574">
        <v>41612</v>
      </c>
      <c r="C104" s="574">
        <v>0</v>
      </c>
      <c r="D104" s="574">
        <v>0</v>
      </c>
      <c r="E104" s="574">
        <v>0</v>
      </c>
      <c r="F104" s="574">
        <v>29800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'Ｈ１０（1998）'!A135</f>
        <v>0</v>
      </c>
      <c r="AA104" s="272">
        <f>'Ｈ１０（1998）'!B135</f>
        <v>0</v>
      </c>
      <c r="AB104" s="273"/>
      <c r="AC104" s="274">
        <f>'Ｈ１０（1998）'!E135</f>
        <v>0</v>
      </c>
      <c r="AD104" s="264"/>
      <c r="AE104" s="216"/>
      <c r="AF104" s="196" t="s">
        <v>13</v>
      </c>
      <c r="AG104" s="197"/>
      <c r="AH104" s="198" t="s">
        <v>707</v>
      </c>
      <c r="AI104" s="271">
        <f>'Ｈ１０（1998）'!A158</f>
        <v>0</v>
      </c>
      <c r="AJ104" s="272">
        <f>'Ｈ１０（1998）'!B158</f>
        <v>0</v>
      </c>
      <c r="AK104" s="275">
        <f>'Ｈ１０（1998）'!C158</f>
        <v>0</v>
      </c>
      <c r="AL104" s="276">
        <f>'Ｈ１０（1998）'!E158</f>
        <v>0</v>
      </c>
    </row>
    <row r="105" spans="1:38" ht="14.45" customHeight="1" x14ac:dyDescent="0.15">
      <c r="A105" s="1230">
        <v>0</v>
      </c>
      <c r="B105" s="574">
        <v>0</v>
      </c>
      <c r="C105" s="574">
        <v>0</v>
      </c>
      <c r="D105" s="574">
        <v>0</v>
      </c>
      <c r="E105" s="574">
        <v>0</v>
      </c>
      <c r="F105" s="574">
        <v>0</v>
      </c>
      <c r="G105" s="1230"/>
      <c r="H105" s="574"/>
      <c r="I105" s="574"/>
      <c r="K105" s="194"/>
      <c r="L105" s="169"/>
      <c r="M105" s="196" t="s">
        <v>88</v>
      </c>
      <c r="N105" s="197"/>
      <c r="O105" s="198" t="s">
        <v>109</v>
      </c>
      <c r="P105" s="199">
        <f>'Ｈ１０（1998）'!A104</f>
        <v>41612</v>
      </c>
      <c r="Q105" s="200">
        <f>'Ｈ１０（1998）'!B104</f>
        <v>41612</v>
      </c>
      <c r="R105" s="220"/>
      <c r="S105" s="262">
        <f>'Ｈ１０（1998）'!D104</f>
        <v>0</v>
      </c>
      <c r="T105" s="263">
        <f>'Ｈ１０（1998）'!F104</f>
        <v>29800</v>
      </c>
      <c r="U105" s="264"/>
      <c r="V105" s="169"/>
      <c r="W105" s="196" t="s">
        <v>459</v>
      </c>
      <c r="X105" s="197"/>
      <c r="Y105" s="198" t="s">
        <v>460</v>
      </c>
      <c r="Z105" s="271">
        <f>'Ｈ１０（1998）'!A136</f>
        <v>58692</v>
      </c>
      <c r="AA105" s="272">
        <f>'Ｈ１０（1998）'!B136</f>
        <v>0</v>
      </c>
      <c r="AB105" s="273"/>
      <c r="AC105" s="274">
        <f>'Ｈ１０（1998）'!E136</f>
        <v>0</v>
      </c>
      <c r="AD105" s="264"/>
      <c r="AE105" s="169"/>
      <c r="AF105" s="196" t="s">
        <v>459</v>
      </c>
      <c r="AG105" s="197"/>
      <c r="AH105" s="198" t="s">
        <v>461</v>
      </c>
      <c r="AI105" s="271">
        <f>'Ｈ１０（1998）'!A159</f>
        <v>0</v>
      </c>
      <c r="AJ105" s="272">
        <f>'Ｈ１０（1998）'!B159</f>
        <v>0</v>
      </c>
      <c r="AK105" s="275">
        <f>'Ｈ１０（1998）'!C159</f>
        <v>0</v>
      </c>
      <c r="AL105" s="276">
        <f>'Ｈ１０（1998）'!E159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'Ｈ１０（1998）'!A105</f>
        <v>0</v>
      </c>
      <c r="Q106" s="200">
        <f>'Ｈ１０（1998）'!B105</f>
        <v>0</v>
      </c>
      <c r="R106" s="220"/>
      <c r="S106" s="262">
        <f>'Ｈ１０（1998）'!D105</f>
        <v>0</v>
      </c>
      <c r="T106" s="263">
        <f>'Ｈ１０（1998）'!F105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'Ｈ１０（1998）'!A106</f>
        <v>0</v>
      </c>
      <c r="Q107" s="200">
        <f>'Ｈ１０（1998）'!B106</f>
        <v>0</v>
      </c>
      <c r="R107" s="220"/>
      <c r="S107" s="262">
        <f>'Ｈ１０（1998）'!D106</f>
        <v>0</v>
      </c>
      <c r="T107" s="263">
        <f>'Ｈ１０（1998）'!F106</f>
        <v>0</v>
      </c>
      <c r="U107" s="264"/>
      <c r="V107" s="176"/>
      <c r="W107" s="196" t="s">
        <v>104</v>
      </c>
      <c r="X107" s="197"/>
      <c r="Y107" s="198" t="s">
        <v>708</v>
      </c>
      <c r="Z107" s="271">
        <f>'Ｈ１０（1998）'!A137</f>
        <v>0</v>
      </c>
      <c r="AA107" s="272">
        <f>'Ｈ１０（1998）'!B137</f>
        <v>0</v>
      </c>
      <c r="AB107" s="273"/>
      <c r="AC107" s="274">
        <f>'Ｈ１０（1998）'!E137</f>
        <v>0</v>
      </c>
      <c r="AD107" s="264"/>
      <c r="AE107" s="176"/>
      <c r="AF107" s="196" t="s">
        <v>104</v>
      </c>
      <c r="AG107" s="197"/>
      <c r="AH107" s="198" t="s">
        <v>709</v>
      </c>
      <c r="AI107" s="271">
        <f>'Ｈ１０（1998）'!A160</f>
        <v>0</v>
      </c>
      <c r="AJ107" s="272">
        <f>'Ｈ１０（1998）'!B160</f>
        <v>0</v>
      </c>
      <c r="AK107" s="275">
        <f>'Ｈ１０（1998）'!C160</f>
        <v>0</v>
      </c>
      <c r="AL107" s="276">
        <f>'Ｈ１０（1998）'!E160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'Ｈ１０（1998）'!A107</f>
        <v>0</v>
      </c>
      <c r="Q108" s="200">
        <f>'Ｈ１０（1998）'!B107</f>
        <v>0</v>
      </c>
      <c r="R108" s="220"/>
      <c r="S108" s="262">
        <f>'Ｈ１０（1998）'!D107</f>
        <v>0</v>
      </c>
      <c r="T108" s="263">
        <f>'Ｈ１０（1998）'!F107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'Ｈ１０（1998）'!A108</f>
        <v>0</v>
      </c>
      <c r="Q109" s="200">
        <f>'Ｈ１０（1998）'!B108</f>
        <v>0</v>
      </c>
      <c r="R109" s="220"/>
      <c r="S109" s="262">
        <f>'Ｈ１０（1998）'!D108</f>
        <v>0</v>
      </c>
      <c r="T109" s="263">
        <f>'Ｈ１０（1998）'!F108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'Ｈ１０（1998）'!A109</f>
        <v>0</v>
      </c>
      <c r="Q110" s="200">
        <f>'Ｈ１０（1998）'!B109</f>
        <v>0</v>
      </c>
      <c r="R110" s="220"/>
      <c r="S110" s="262">
        <f>'Ｈ１０（1998）'!D109</f>
        <v>0</v>
      </c>
      <c r="T110" s="263">
        <f>'Ｈ１０（1998）'!F109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640</v>
      </c>
      <c r="B111" s="574">
        <v>640</v>
      </c>
      <c r="C111" s="574">
        <v>0</v>
      </c>
      <c r="D111" s="574">
        <v>0</v>
      </c>
      <c r="E111" s="574">
        <v>0</v>
      </c>
      <c r="F111" s="574">
        <v>0</v>
      </c>
      <c r="G111" s="1230"/>
      <c r="H111" s="574"/>
      <c r="I111" s="574"/>
      <c r="K111" s="194"/>
      <c r="L111" s="176"/>
      <c r="M111" s="196" t="s">
        <v>107</v>
      </c>
      <c r="N111" s="197"/>
      <c r="O111" s="198" t="s">
        <v>115</v>
      </c>
      <c r="P111" s="199">
        <f>'Ｈ１０（1998）'!A110</f>
        <v>0</v>
      </c>
      <c r="Q111" s="200">
        <f>'Ｈ１０（1998）'!B110</f>
        <v>0</v>
      </c>
      <c r="R111" s="220"/>
      <c r="S111" s="262">
        <f>'Ｈ１０（1998）'!D110</f>
        <v>0</v>
      </c>
      <c r="T111" s="263">
        <f>'Ｈ１０（1998）'!F110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18122</v>
      </c>
      <c r="B112" s="574">
        <v>18122</v>
      </c>
      <c r="C112" s="574">
        <v>0</v>
      </c>
      <c r="D112" s="574">
        <v>0</v>
      </c>
      <c r="E112" s="574">
        <v>0</v>
      </c>
      <c r="F112" s="574">
        <v>9500</v>
      </c>
      <c r="G112" s="1230"/>
      <c r="H112" s="574"/>
      <c r="I112" s="574"/>
      <c r="K112" s="194"/>
      <c r="L112" s="176" t="s">
        <v>41</v>
      </c>
      <c r="M112" s="196" t="s">
        <v>108</v>
      </c>
      <c r="N112" s="197"/>
      <c r="O112" s="198" t="s">
        <v>116</v>
      </c>
      <c r="P112" s="199">
        <f>'Ｈ１０（1998）'!A111</f>
        <v>640</v>
      </c>
      <c r="Q112" s="200">
        <f>'Ｈ１０（1998）'!B111</f>
        <v>640</v>
      </c>
      <c r="R112" s="220"/>
      <c r="S112" s="262">
        <f>'Ｈ１０（1998）'!D111</f>
        <v>0</v>
      </c>
      <c r="T112" s="263">
        <f>'Ｈ１０（1998）'!F111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'Ｈ１０（1998）'!A112</f>
        <v>18122</v>
      </c>
      <c r="Q113" s="200">
        <f>'Ｈ１０（1998）'!B112</f>
        <v>18122</v>
      </c>
      <c r="R113" s="220"/>
      <c r="S113" s="262">
        <f>'Ｈ１０（1998）'!D112</f>
        <v>0</v>
      </c>
      <c r="T113" s="263">
        <f>'Ｈ１０（1998）'!F112</f>
        <v>9500</v>
      </c>
      <c r="U113" s="264"/>
      <c r="V113" s="216"/>
      <c r="W113" s="196" t="s">
        <v>13</v>
      </c>
      <c r="X113" s="197"/>
      <c r="Y113" s="198"/>
      <c r="Z113" s="305">
        <f>Z105-Z107</f>
        <v>58692</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'Ｈ１０（1998）'!A113</f>
        <v>0</v>
      </c>
      <c r="Q114" s="200">
        <f>'Ｈ１０（1998）'!B113</f>
        <v>0</v>
      </c>
      <c r="R114" s="220"/>
      <c r="S114" s="262">
        <f>'Ｈ１０（1998）'!D113</f>
        <v>0</v>
      </c>
      <c r="T114" s="263">
        <f>'Ｈ１０（1998）'!F113</f>
        <v>0</v>
      </c>
      <c r="U114" s="264"/>
      <c r="V114" s="196" t="s">
        <v>13</v>
      </c>
      <c r="W114" s="197"/>
      <c r="X114" s="197"/>
      <c r="Y114" s="198" t="s">
        <v>710</v>
      </c>
      <c r="Z114" s="271">
        <f>'Ｈ１０（1998）'!A138</f>
        <v>0</v>
      </c>
      <c r="AA114" s="272">
        <f>'Ｈ１０（1998）'!B138</f>
        <v>0</v>
      </c>
      <c r="AB114" s="273"/>
      <c r="AC114" s="274">
        <f>'Ｈ１０（1998）'!E138</f>
        <v>0</v>
      </c>
      <c r="AD114" s="264"/>
      <c r="AE114" s="196" t="s">
        <v>13</v>
      </c>
      <c r="AF114" s="197"/>
      <c r="AG114" s="197"/>
      <c r="AH114" s="198" t="s">
        <v>711</v>
      </c>
      <c r="AI114" s="271">
        <f>'Ｈ１０（1998）'!A161</f>
        <v>0</v>
      </c>
      <c r="AJ114" s="272">
        <f>'Ｈ１０（1998）'!B161</f>
        <v>0</v>
      </c>
      <c r="AK114" s="275">
        <f>'Ｈ１０（1998）'!C161</f>
        <v>0</v>
      </c>
      <c r="AL114" s="276">
        <f>'Ｈ１０（1998）'!E161</f>
        <v>0</v>
      </c>
    </row>
    <row r="115" spans="1:41" ht="14.45" customHeight="1" thickBot="1" x14ac:dyDescent="0.2">
      <c r="K115" s="311"/>
      <c r="L115" s="312" t="s">
        <v>82</v>
      </c>
      <c r="M115" s="313"/>
      <c r="N115" s="313"/>
      <c r="O115" s="314"/>
      <c r="P115" s="315">
        <f>SUM(P62:P114)-P63-P64-P66-P67-P69-P70-P71-P84-P85-P86-P94-P95-P96-P97-P98-P103-P104</f>
        <v>1424987</v>
      </c>
      <c r="Q115" s="316">
        <f>SUM(Q62:Q114)-Q63-Q64-Q66-Q67-Q69-Q70-Q71-Q84-Q85-Q86-Q94-Q95-Q96-Q97-Q98-Q103-Q104</f>
        <v>1424987</v>
      </c>
      <c r="R115" s="316"/>
      <c r="S115" s="317">
        <f>SUM(S62:S114)-S63-S64-S66-S67-S69-S70-S71-S84-S85-S86-S94-S95-S96-S97-S98-S103-S104</f>
        <v>125100</v>
      </c>
      <c r="T115" s="318">
        <f>SUM(T62:T114)-T63-T64-T66-T67-T69-T70-T71-T84-T85-T86-T94-T95-T96-T97-T98-T103-T104</f>
        <v>1044600</v>
      </c>
      <c r="U115" s="319"/>
      <c r="V115" s="312" t="s">
        <v>82</v>
      </c>
      <c r="W115" s="313"/>
      <c r="X115" s="313"/>
      <c r="Y115" s="314"/>
      <c r="Z115" s="320">
        <f>Z64+Z67+Z73+Z74+Z75+Z86+Z88+Z89+Z92+Z93+Z99+Z101+Z104+Z105+Z114</f>
        <v>1036470</v>
      </c>
      <c r="AA115" s="321">
        <f>AA64+AA67+AA73+AA74+AA75+AA86+AA88+AA89+AA92+AA93+AA99+AA101+AA104+AA105+AA114</f>
        <v>0</v>
      </c>
      <c r="AB115" s="322"/>
      <c r="AC115" s="323">
        <f>AC64+AC67+AC73+AC74+AC75+AC86+AC88+AC89+AC92+AC93+AC99+AC101+AC104+AC105+AC114</f>
        <v>552600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1036470</v>
      </c>
      <c r="B116" s="1229">
        <v>0</v>
      </c>
      <c r="C116" s="1229">
        <v>295870</v>
      </c>
      <c r="D116" s="1229">
        <v>0</v>
      </c>
      <c r="E116" s="1233">
        <v>552600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738</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977778</v>
      </c>
      <c r="B121" s="1235">
        <v>0</v>
      </c>
      <c r="C121" s="1235">
        <v>295870</v>
      </c>
      <c r="D121" s="1235">
        <v>0</v>
      </c>
      <c r="E121" s="1236">
        <v>552600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533969</v>
      </c>
      <c r="B122" s="1235">
        <v>0</v>
      </c>
      <c r="C122" s="1235">
        <v>0</v>
      </c>
      <c r="D122" s="1235">
        <v>0</v>
      </c>
      <c r="E122" s="1236">
        <v>420100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140533</v>
      </c>
      <c r="Q123" s="254">
        <f t="shared" si="0"/>
        <v>140533</v>
      </c>
      <c r="R123" s="254">
        <f t="shared" si="0"/>
        <v>0</v>
      </c>
      <c r="S123" s="329">
        <f t="shared" si="0"/>
        <v>0</v>
      </c>
      <c r="T123" s="361">
        <f t="shared" si="0"/>
        <v>90800</v>
      </c>
      <c r="U123" s="190"/>
      <c r="V123" s="184" t="s">
        <v>8</v>
      </c>
      <c r="W123" s="185"/>
      <c r="X123" s="185"/>
      <c r="Y123" s="186"/>
      <c r="Z123" s="362">
        <f t="shared" ref="Z123:AC126" si="1">Z8</f>
        <v>22224</v>
      </c>
      <c r="AA123" s="363">
        <f t="shared" si="1"/>
        <v>0</v>
      </c>
      <c r="AB123" s="549">
        <f t="shared" si="1"/>
        <v>0</v>
      </c>
      <c r="AC123" s="364">
        <f t="shared" si="1"/>
        <v>22200</v>
      </c>
      <c r="AD123" s="371"/>
      <c r="AE123" s="183"/>
      <c r="AF123" s="184" t="s">
        <v>8</v>
      </c>
      <c r="AG123" s="185"/>
      <c r="AH123" s="185"/>
      <c r="AI123" s="360">
        <f t="shared" ref="AI123:AI176" si="2">Q123-Z123</f>
        <v>118309</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140533</v>
      </c>
      <c r="Q125" s="220">
        <f t="shared" si="0"/>
        <v>140533</v>
      </c>
      <c r="R125" s="220">
        <f t="shared" si="0"/>
        <v>0</v>
      </c>
      <c r="S125" s="221">
        <f t="shared" si="0"/>
        <v>0</v>
      </c>
      <c r="T125" s="270">
        <f t="shared" si="0"/>
        <v>90800</v>
      </c>
      <c r="U125" s="202"/>
      <c r="V125" s="195"/>
      <c r="W125" s="196" t="s">
        <v>13</v>
      </c>
      <c r="X125" s="167"/>
      <c r="Y125" s="207"/>
      <c r="Z125" s="219">
        <f t="shared" si="1"/>
        <v>22224</v>
      </c>
      <c r="AA125" s="220">
        <f t="shared" si="1"/>
        <v>0</v>
      </c>
      <c r="AB125" s="292">
        <f t="shared" si="1"/>
        <v>0</v>
      </c>
      <c r="AC125" s="366">
        <f t="shared" si="1"/>
        <v>22200</v>
      </c>
      <c r="AD125" s="371"/>
      <c r="AE125" s="194"/>
      <c r="AF125" s="195"/>
      <c r="AG125" s="196" t="s">
        <v>13</v>
      </c>
      <c r="AH125" s="167"/>
      <c r="AI125" s="219">
        <f t="shared" si="2"/>
        <v>118309</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56796</v>
      </c>
      <c r="Q126" s="220">
        <f t="shared" si="0"/>
        <v>56796</v>
      </c>
      <c r="R126" s="220">
        <f t="shared" si="0"/>
        <v>11392</v>
      </c>
      <c r="S126" s="221">
        <f t="shared" si="0"/>
        <v>5100</v>
      </c>
      <c r="T126" s="270">
        <f t="shared" si="0"/>
        <v>30800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56796</v>
      </c>
      <c r="AJ126" s="220">
        <f>SUM(AJ127:AJ128)</f>
        <v>11392</v>
      </c>
      <c r="AK126" s="366">
        <f>SUM(AK127:AK128)</f>
        <v>5100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56796</v>
      </c>
      <c r="Q128" s="220">
        <f t="shared" si="0"/>
        <v>56796</v>
      </c>
      <c r="R128" s="220">
        <f t="shared" si="0"/>
        <v>11392</v>
      </c>
      <c r="S128" s="221">
        <f t="shared" si="0"/>
        <v>5100</v>
      </c>
      <c r="T128" s="270">
        <f t="shared" si="0"/>
        <v>30800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56796</v>
      </c>
      <c r="AJ128" s="220">
        <f>IF($P128-$Z128=0,0,ROUND((R128-AA128)*$AI128/($P128-$Z128),0))</f>
        <v>11392</v>
      </c>
      <c r="AK128" s="366">
        <f>IF(P128-Z128=0,0,ROUND((S128-AB128)*AI128/(P128-Z128),0))</f>
        <v>5100</v>
      </c>
    </row>
    <row r="129" spans="1:37" ht="14.45" customHeight="1" x14ac:dyDescent="0.15">
      <c r="A129" s="1230">
        <v>0</v>
      </c>
      <c r="B129" s="574">
        <v>0</v>
      </c>
      <c r="C129" s="574">
        <v>0</v>
      </c>
      <c r="D129" s="574">
        <v>0</v>
      </c>
      <c r="E129" s="1237">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0</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749772</v>
      </c>
      <c r="Q134" s="220">
        <f t="shared" si="0"/>
        <v>749772</v>
      </c>
      <c r="R134" s="220">
        <f t="shared" si="0"/>
        <v>0</v>
      </c>
      <c r="S134" s="221">
        <f t="shared" si="0"/>
        <v>70000</v>
      </c>
      <c r="T134" s="270">
        <f t="shared" si="0"/>
        <v>599300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749772</v>
      </c>
      <c r="AJ134" s="220">
        <f t="shared" si="4"/>
        <v>0</v>
      </c>
      <c r="AK134" s="366">
        <f t="shared" si="5"/>
        <v>70000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58692</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197182</v>
      </c>
      <c r="Q141" s="220">
        <f t="shared" si="8"/>
        <v>197182</v>
      </c>
      <c r="R141" s="220">
        <f t="shared" si="8"/>
        <v>0</v>
      </c>
      <c r="S141" s="221">
        <f t="shared" si="8"/>
        <v>50116</v>
      </c>
      <c r="T141" s="270">
        <f t="shared" si="8"/>
        <v>129600</v>
      </c>
      <c r="U141" s="202"/>
      <c r="V141" s="195" t="s">
        <v>38</v>
      </c>
      <c r="W141" s="196" t="s">
        <v>149</v>
      </c>
      <c r="X141" s="197"/>
      <c r="Y141" s="198" t="s">
        <v>156</v>
      </c>
      <c r="Z141" s="219">
        <f t="shared" ref="Z141:AC143" si="9">IF(ISERROR((Z$28)*(Q141/(Q$136+Q$137+Q$138+Q$139+Q$141+Q$142+Q$143))),0,ROUND((Z$28)*(Q141/(Q$136+Q$137+Q$138+Q$139+Q$141+Q$142+Q$143)),0))</f>
        <v>24</v>
      </c>
      <c r="AA141" s="220">
        <f t="shared" si="9"/>
        <v>0</v>
      </c>
      <c r="AB141" s="292">
        <f t="shared" si="9"/>
        <v>10</v>
      </c>
      <c r="AC141" s="366">
        <f t="shared" si="9"/>
        <v>0</v>
      </c>
      <c r="AD141" s="371"/>
      <c r="AE141" s="194"/>
      <c r="AF141" s="195" t="s">
        <v>38</v>
      </c>
      <c r="AG141" s="196" t="s">
        <v>149</v>
      </c>
      <c r="AH141" s="197"/>
      <c r="AI141" s="219">
        <f t="shared" si="2"/>
        <v>197158</v>
      </c>
      <c r="AJ141" s="220">
        <f t="shared" si="4"/>
        <v>0</v>
      </c>
      <c r="AK141" s="366">
        <f t="shared" si="5"/>
        <v>50106</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991030</v>
      </c>
      <c r="Q143" s="220">
        <f t="shared" si="8"/>
        <v>991030</v>
      </c>
      <c r="R143" s="220">
        <f t="shared" si="8"/>
        <v>0</v>
      </c>
      <c r="S143" s="221">
        <f t="shared" si="8"/>
        <v>411121</v>
      </c>
      <c r="T143" s="270">
        <f t="shared" si="8"/>
        <v>563900</v>
      </c>
      <c r="U143" s="202"/>
      <c r="V143" s="216"/>
      <c r="W143" s="196" t="s">
        <v>13</v>
      </c>
      <c r="X143" s="197"/>
      <c r="Y143" s="198" t="s">
        <v>156</v>
      </c>
      <c r="Z143" s="219">
        <f t="shared" si="9"/>
        <v>118</v>
      </c>
      <c r="AA143" s="220">
        <f t="shared" si="9"/>
        <v>0</v>
      </c>
      <c r="AB143" s="292">
        <f t="shared" si="9"/>
        <v>83</v>
      </c>
      <c r="AC143" s="366">
        <f t="shared" si="9"/>
        <v>0</v>
      </c>
      <c r="AD143" s="371"/>
      <c r="AE143" s="194" t="s">
        <v>158</v>
      </c>
      <c r="AF143" s="216"/>
      <c r="AG143" s="196" t="s">
        <v>13</v>
      </c>
      <c r="AH143" s="197"/>
      <c r="AI143" s="219">
        <f t="shared" si="2"/>
        <v>990912</v>
      </c>
      <c r="AJ143" s="220">
        <f t="shared" si="4"/>
        <v>0</v>
      </c>
      <c r="AK143" s="366">
        <f t="shared" si="5"/>
        <v>411038</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477818</v>
      </c>
      <c r="Q148" s="220">
        <f t="shared" si="8"/>
        <v>477818</v>
      </c>
      <c r="R148" s="220">
        <f t="shared" si="8"/>
        <v>190500</v>
      </c>
      <c r="S148" s="221">
        <f t="shared" si="8"/>
        <v>0</v>
      </c>
      <c r="T148" s="270">
        <f t="shared" si="8"/>
        <v>250300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477818</v>
      </c>
      <c r="AJ148" s="220">
        <f t="shared" si="11"/>
        <v>190500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201376</v>
      </c>
      <c r="Q154" s="220">
        <f t="shared" si="8"/>
        <v>201376</v>
      </c>
      <c r="R154" s="220">
        <f t="shared" si="8"/>
        <v>83000</v>
      </c>
      <c r="S154" s="221">
        <f t="shared" si="8"/>
        <v>0</v>
      </c>
      <c r="T154" s="270">
        <f t="shared" si="8"/>
        <v>53700</v>
      </c>
      <c r="U154" s="202"/>
      <c r="V154" s="195"/>
      <c r="W154" s="173" t="s">
        <v>60</v>
      </c>
      <c r="X154" s="197"/>
      <c r="Y154" s="198"/>
      <c r="Z154" s="219">
        <f t="shared" si="14"/>
        <v>4740</v>
      </c>
      <c r="AA154" s="220">
        <f t="shared" si="14"/>
        <v>0</v>
      </c>
      <c r="AB154" s="292">
        <f t="shared" si="14"/>
        <v>0</v>
      </c>
      <c r="AC154" s="366">
        <f t="shared" si="14"/>
        <v>0</v>
      </c>
      <c r="AD154" s="371"/>
      <c r="AE154" s="194" t="s">
        <v>169</v>
      </c>
      <c r="AF154" s="195"/>
      <c r="AG154" s="173" t="s">
        <v>60</v>
      </c>
      <c r="AH154" s="197"/>
      <c r="AI154" s="219">
        <f t="shared" si="2"/>
        <v>196636</v>
      </c>
      <c r="AJ154" s="220">
        <f>SUM(AJ155:AJ159)</f>
        <v>83000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187421</v>
      </c>
      <c r="Q155" s="220">
        <f t="shared" si="15"/>
        <v>187421</v>
      </c>
      <c r="R155" s="220">
        <f t="shared" si="15"/>
        <v>83000</v>
      </c>
      <c r="S155" s="221">
        <f t="shared" si="15"/>
        <v>0</v>
      </c>
      <c r="T155" s="270">
        <f t="shared" si="15"/>
        <v>53700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187421</v>
      </c>
      <c r="AJ155" s="220">
        <f t="shared" ref="AJ155:AJ162" si="16">IF($P155-$Z155=0,0,ROUND((R155-AA155)*$AI155/($P155-$Z155),0))</f>
        <v>83000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400</v>
      </c>
      <c r="Q157" s="220">
        <f t="shared" si="15"/>
        <v>400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400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13555</v>
      </c>
      <c r="Q158" s="220">
        <f t="shared" si="15"/>
        <v>13555</v>
      </c>
      <c r="R158" s="220">
        <f t="shared" si="15"/>
        <v>0</v>
      </c>
      <c r="S158" s="221">
        <f t="shared" si="15"/>
        <v>0</v>
      </c>
      <c r="T158" s="270">
        <f t="shared" si="15"/>
        <v>0</v>
      </c>
      <c r="U158" s="202"/>
      <c r="V158" s="195"/>
      <c r="W158" s="195"/>
      <c r="X158" s="196" t="s">
        <v>150</v>
      </c>
      <c r="Y158" s="505"/>
      <c r="Z158" s="219">
        <f t="shared" si="14"/>
        <v>4740</v>
      </c>
      <c r="AA158" s="220">
        <f t="shared" si="14"/>
        <v>0</v>
      </c>
      <c r="AB158" s="292">
        <f t="shared" si="14"/>
        <v>0</v>
      </c>
      <c r="AC158" s="366">
        <f t="shared" si="14"/>
        <v>0</v>
      </c>
      <c r="AD158" s="371"/>
      <c r="AE158" s="194"/>
      <c r="AF158" s="195"/>
      <c r="AG158" s="195"/>
      <c r="AH158" s="196" t="s">
        <v>150</v>
      </c>
      <c r="AI158" s="219">
        <f t="shared" si="2"/>
        <v>8815</v>
      </c>
      <c r="AJ158" s="220">
        <f t="shared" si="16"/>
        <v>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0</v>
      </c>
      <c r="Q160" s="220">
        <f t="shared" si="15"/>
        <v>0</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0</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3014</v>
      </c>
      <c r="Q162" s="220">
        <f t="shared" si="15"/>
        <v>3014</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3014</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41612</v>
      </c>
      <c r="Q166" s="220">
        <f t="shared" si="15"/>
        <v>41612</v>
      </c>
      <c r="R166" s="220">
        <f t="shared" si="15"/>
        <v>0</v>
      </c>
      <c r="S166" s="221">
        <f t="shared" si="15"/>
        <v>0</v>
      </c>
      <c r="T166" s="270">
        <f t="shared" si="15"/>
        <v>29800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41612</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0</v>
      </c>
      <c r="Q167" s="220">
        <f t="shared" si="15"/>
        <v>0</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0</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0</v>
      </c>
      <c r="AJ169" s="220">
        <f t="shared" si="18"/>
        <v>0</v>
      </c>
      <c r="AK169" s="366">
        <f t="shared" si="19"/>
        <v>0</v>
      </c>
    </row>
    <row r="170" spans="1:37" ht="14.45" customHeight="1" x14ac:dyDescent="0.15">
      <c r="A170" s="1228">
        <v>22224</v>
      </c>
      <c r="B170" s="1229">
        <v>0</v>
      </c>
      <c r="C170" s="1229">
        <v>0</v>
      </c>
      <c r="D170" s="1229">
        <v>0</v>
      </c>
      <c r="E170" s="1233">
        <v>22200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640</v>
      </c>
      <c r="Q173" s="220">
        <f t="shared" si="24"/>
        <v>640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640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18122</v>
      </c>
      <c r="Q174" s="220">
        <f t="shared" si="24"/>
        <v>18122</v>
      </c>
      <c r="R174" s="220">
        <f t="shared" si="24"/>
        <v>0</v>
      </c>
      <c r="S174" s="221">
        <f t="shared" si="24"/>
        <v>0</v>
      </c>
      <c r="T174" s="270">
        <f t="shared" si="24"/>
        <v>9500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18122</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2877895</v>
      </c>
      <c r="Q176" s="316">
        <f t="shared" si="24"/>
        <v>2877895</v>
      </c>
      <c r="R176" s="316">
        <f t="shared" si="24"/>
        <v>284892</v>
      </c>
      <c r="S176" s="317">
        <f t="shared" si="24"/>
        <v>536337</v>
      </c>
      <c r="T176" s="318">
        <f t="shared" si="24"/>
        <v>1757700</v>
      </c>
      <c r="U176" s="367"/>
      <c r="V176" s="312" t="s">
        <v>82</v>
      </c>
      <c r="W176" s="313"/>
      <c r="X176" s="313"/>
      <c r="Y176" s="314"/>
      <c r="Z176" s="315">
        <f>Z61</f>
        <v>27106</v>
      </c>
      <c r="AA176" s="316">
        <f>AA61</f>
        <v>0</v>
      </c>
      <c r="AB176" s="550">
        <f>AB61</f>
        <v>93</v>
      </c>
      <c r="AC176" s="368">
        <f>AC61</f>
        <v>22200</v>
      </c>
      <c r="AD176" s="371"/>
      <c r="AE176" s="369"/>
      <c r="AF176" s="312" t="s">
        <v>82</v>
      </c>
      <c r="AG176" s="313"/>
      <c r="AH176" s="313"/>
      <c r="AI176" s="370">
        <f t="shared" si="2"/>
        <v>2850789</v>
      </c>
      <c r="AJ176" s="316">
        <f>SUM(AJ123,AJ126,AJ129,AJ133:AJ144,AJ148:AJ154,AJ160:AJ163,AJ166:AJ175)</f>
        <v>284892</v>
      </c>
      <c r="AK176" s="368">
        <f>SUM(AK123,AK126,AK129,AK133:AK144,AK148:AK154,AK160:AK163,AK166:AK175)</f>
        <v>536244</v>
      </c>
    </row>
    <row r="177" spans="1:29" ht="14.25" thickTop="1" x14ac:dyDescent="0.15">
      <c r="A177" s="1230">
        <v>0</v>
      </c>
      <c r="B177" s="574">
        <v>0</v>
      </c>
      <c r="C177" s="574">
        <v>0</v>
      </c>
      <c r="D177" s="574">
        <v>0</v>
      </c>
      <c r="E177" s="1237">
        <v>0</v>
      </c>
      <c r="AC177" s="529"/>
    </row>
    <row r="178" spans="1:29" x14ac:dyDescent="0.15">
      <c r="A178" s="1230">
        <v>142</v>
      </c>
      <c r="B178" s="574">
        <v>0</v>
      </c>
      <c r="C178" s="574">
        <v>93</v>
      </c>
      <c r="D178" s="574">
        <v>0</v>
      </c>
      <c r="E178" s="1237">
        <v>0</v>
      </c>
      <c r="AC178" s="529"/>
    </row>
    <row r="179" spans="1:29" x14ac:dyDescent="0.15">
      <c r="A179" s="1230">
        <v>142</v>
      </c>
      <c r="B179" s="574">
        <v>0</v>
      </c>
      <c r="C179" s="574">
        <v>93</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4740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4740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4740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27106</v>
      </c>
      <c r="B203" s="574">
        <v>0</v>
      </c>
      <c r="C203" s="574">
        <v>93</v>
      </c>
      <c r="D203" s="574">
        <v>0</v>
      </c>
      <c r="E203" s="1237">
        <v>22200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739</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1349107</v>
      </c>
      <c r="B8" s="1241">
        <v>1000000</v>
      </c>
      <c r="C8" s="1241">
        <v>1000000</v>
      </c>
      <c r="D8" s="1214">
        <v>0</v>
      </c>
      <c r="E8" s="1214">
        <v>184756</v>
      </c>
      <c r="F8" s="1214">
        <v>452144</v>
      </c>
      <c r="G8" s="1214">
        <v>0</v>
      </c>
      <c r="H8" s="1215">
        <v>689000</v>
      </c>
      <c r="I8" s="1216"/>
      <c r="K8" s="183"/>
      <c r="L8" s="184" t="s">
        <v>8</v>
      </c>
      <c r="M8" s="185"/>
      <c r="N8" s="185"/>
      <c r="O8" s="186" t="s">
        <v>9</v>
      </c>
      <c r="P8" s="187">
        <f>'Ｈ９（1997）'!A9</f>
        <v>0</v>
      </c>
      <c r="Q8" s="253">
        <f>'Ｈ９（1997）'!C9</f>
        <v>0</v>
      </c>
      <c r="R8" s="253">
        <f>'Ｈ９（1997）'!E9</f>
        <v>0</v>
      </c>
      <c r="S8" s="255">
        <f>'Ｈ９（1997）'!F9</f>
        <v>0</v>
      </c>
      <c r="T8" s="256">
        <f>'Ｈ９（1997）'!H9</f>
        <v>0</v>
      </c>
      <c r="U8" s="190"/>
      <c r="V8" s="195" t="s">
        <v>145</v>
      </c>
      <c r="W8" s="217"/>
      <c r="X8" s="217"/>
      <c r="Y8" s="293" t="s">
        <v>10</v>
      </c>
      <c r="Z8" s="226">
        <f>'Ｈ９（1997）'!A170</f>
        <v>0</v>
      </c>
      <c r="AA8" s="227">
        <f>'Ｈ９（1997）'!B170</f>
        <v>0</v>
      </c>
      <c r="AB8" s="228">
        <f>'Ｈ９（1997）'!C170</f>
        <v>0</v>
      </c>
      <c r="AC8" s="555">
        <f>'Ｈ９（1997）'!E170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'Ｈ９（1997）'!A10</f>
        <v>0</v>
      </c>
      <c r="Q9" s="200">
        <f>'Ｈ９（1997）'!C10</f>
        <v>0</v>
      </c>
      <c r="R9" s="200">
        <f>'Ｈ９（1997）'!E10</f>
        <v>0</v>
      </c>
      <c r="S9" s="262">
        <f>'Ｈ９（1997）'!F10</f>
        <v>0</v>
      </c>
      <c r="T9" s="263">
        <f>'Ｈ９（1997）'!H10</f>
        <v>0</v>
      </c>
      <c r="U9" s="202"/>
      <c r="V9" s="176"/>
      <c r="W9" s="196" t="s">
        <v>11</v>
      </c>
      <c r="X9" s="197"/>
      <c r="Y9" s="215" t="s">
        <v>9</v>
      </c>
      <c r="Z9" s="199">
        <f>'Ｈ９（1997）'!A171</f>
        <v>0</v>
      </c>
      <c r="AA9" s="200">
        <f>'Ｈ９（1997）'!B171</f>
        <v>0</v>
      </c>
      <c r="AB9" s="201">
        <f>'Ｈ９（1997）'!C171</f>
        <v>0</v>
      </c>
      <c r="AC9" s="556">
        <f>'Ｈ９（1997）'!E171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'Ｈ９（1997）'!A11</f>
        <v>0</v>
      </c>
      <c r="Q11" s="213">
        <f>'Ｈ９（1997）'!C11</f>
        <v>0</v>
      </c>
      <c r="R11" s="213">
        <f>'Ｈ９（1997）'!E11</f>
        <v>0</v>
      </c>
      <c r="S11" s="278">
        <f>'Ｈ９（1997）'!F11</f>
        <v>0</v>
      </c>
      <c r="T11" s="263">
        <f>'Ｈ９（1997）'!H11</f>
        <v>0</v>
      </c>
      <c r="U11" s="202"/>
      <c r="V11" s="196" t="s">
        <v>147</v>
      </c>
      <c r="W11" s="197"/>
      <c r="X11" s="197"/>
      <c r="Y11" s="215" t="s">
        <v>12</v>
      </c>
      <c r="Z11" s="199">
        <f>'Ｈ９（1997）'!A172</f>
        <v>0</v>
      </c>
      <c r="AA11" s="200">
        <f>'Ｈ９（1997）'!B172</f>
        <v>0</v>
      </c>
      <c r="AB11" s="201">
        <f>'Ｈ９（1997）'!C172</f>
        <v>0</v>
      </c>
      <c r="AC11" s="556">
        <f>'Ｈ９（1997）'!E172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'Ｈ９（1997）'!A12</f>
        <v>0</v>
      </c>
      <c r="Q12" s="200">
        <f>'Ｈ９（1997）'!C12</f>
        <v>0</v>
      </c>
      <c r="R12" s="200">
        <f>'Ｈ９（1997）'!E12</f>
        <v>0</v>
      </c>
      <c r="S12" s="262">
        <f>'Ｈ９（1997）'!F12</f>
        <v>0</v>
      </c>
      <c r="T12" s="263">
        <f>'Ｈ９（1997）'!H12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'Ｈ９（1997）'!A14</f>
        <v>0</v>
      </c>
      <c r="Q14" s="200">
        <f>'Ｈ９（1997）'!C14</f>
        <v>0</v>
      </c>
      <c r="R14" s="200">
        <f>'Ｈ９（1997）'!E14</f>
        <v>0</v>
      </c>
      <c r="S14" s="262">
        <f>'Ｈ９（1997）'!F14</f>
        <v>0</v>
      </c>
      <c r="T14" s="263">
        <f>'Ｈ９（1997）'!H14</f>
        <v>0</v>
      </c>
      <c r="U14" s="202"/>
      <c r="V14" s="173"/>
      <c r="W14" s="196" t="s">
        <v>135</v>
      </c>
      <c r="X14" s="197"/>
      <c r="Y14" s="215" t="s">
        <v>93</v>
      </c>
      <c r="Z14" s="199">
        <f>'Ｈ９（1997）'!A176</f>
        <v>0</v>
      </c>
      <c r="AA14" s="200">
        <f>'Ｈ９（1997）'!B176</f>
        <v>0</v>
      </c>
      <c r="AB14" s="201">
        <f>'Ｈ９（1997）'!C176</f>
        <v>0</v>
      </c>
      <c r="AC14" s="556">
        <f>'Ｈ９（1997）'!E176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'Ｈ９（1997）'!A15</f>
        <v>0</v>
      </c>
      <c r="Q15" s="200">
        <f>'Ｈ９（1997）'!C15</f>
        <v>0</v>
      </c>
      <c r="R15" s="200">
        <f>'Ｈ９（1997）'!E15</f>
        <v>0</v>
      </c>
      <c r="S15" s="262">
        <f>'Ｈ９（1997）'!F15</f>
        <v>0</v>
      </c>
      <c r="T15" s="263">
        <f>'Ｈ９（1997）'!H15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'Ｈ９（1997）'!A16</f>
        <v>0</v>
      </c>
      <c r="Q16" s="200">
        <f>'Ｈ９（1997）'!C16</f>
        <v>0</v>
      </c>
      <c r="R16" s="200">
        <f>'Ｈ９（1997）'!E16</f>
        <v>0</v>
      </c>
      <c r="S16" s="262">
        <f>'Ｈ９（1997）'!F16</f>
        <v>0</v>
      </c>
      <c r="T16" s="263">
        <f>'Ｈ９（1997）'!H16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'Ｈ９（1997）'!A17</f>
        <v>0</v>
      </c>
      <c r="Q18" s="200">
        <f>'Ｈ９（1997）'!C17</f>
        <v>0</v>
      </c>
      <c r="R18" s="200">
        <f>'Ｈ９（1997）'!E17</f>
        <v>0</v>
      </c>
      <c r="S18" s="262">
        <f>'Ｈ９（1997）'!F17</f>
        <v>0</v>
      </c>
      <c r="T18" s="263">
        <f>'Ｈ９（1997）'!H17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'Ｈ９（1997）'!A18</f>
        <v>0</v>
      </c>
      <c r="Q19" s="200">
        <f>'Ｈ９（1997）'!C18</f>
        <v>0</v>
      </c>
      <c r="R19" s="200">
        <f>'Ｈ９（1997）'!E18</f>
        <v>0</v>
      </c>
      <c r="S19" s="262">
        <f>'Ｈ９（1997）'!F18</f>
        <v>0</v>
      </c>
      <c r="T19" s="263">
        <f>'Ｈ９（1997）'!H18</f>
        <v>0</v>
      </c>
      <c r="U19" s="202"/>
      <c r="V19" s="500"/>
      <c r="W19" s="197" t="s">
        <v>13</v>
      </c>
      <c r="X19" s="197"/>
      <c r="Y19" s="215" t="s">
        <v>97</v>
      </c>
      <c r="Z19" s="199">
        <f>'Ｈ９（1997）'!A177</f>
        <v>0</v>
      </c>
      <c r="AA19" s="200">
        <f>'Ｈ９（1997）'!B177</f>
        <v>0</v>
      </c>
      <c r="AB19" s="201">
        <f>'Ｈ９（1997）'!C177</f>
        <v>0</v>
      </c>
      <c r="AC19" s="556">
        <f>'Ｈ９（1997）'!E177</f>
        <v>0</v>
      </c>
      <c r="AD19" s="160"/>
      <c r="AE19" s="160"/>
      <c r="AF19" s="160"/>
      <c r="AG19" s="160"/>
      <c r="AH19" s="160"/>
      <c r="AI19" s="371"/>
      <c r="AJ19" s="371"/>
      <c r="AK19" s="371"/>
    </row>
    <row r="20" spans="1:37" ht="14.45" customHeight="1" x14ac:dyDescent="0.15">
      <c r="A20" s="1217">
        <v>975340</v>
      </c>
      <c r="B20" s="1216">
        <v>975340</v>
      </c>
      <c r="C20" s="1216">
        <v>975340</v>
      </c>
      <c r="D20" s="1216">
        <v>0</v>
      </c>
      <c r="E20" s="1216">
        <v>0</v>
      </c>
      <c r="F20" s="1216">
        <v>452144</v>
      </c>
      <c r="G20" s="1216">
        <v>0</v>
      </c>
      <c r="H20" s="1218">
        <v>519500</v>
      </c>
      <c r="I20" s="1216"/>
      <c r="K20" s="194"/>
      <c r="L20" s="196" t="s">
        <v>19</v>
      </c>
      <c r="M20" s="197"/>
      <c r="N20" s="197"/>
      <c r="O20" s="198" t="s">
        <v>20</v>
      </c>
      <c r="P20" s="199">
        <f>'Ｈ９（1997）'!A19</f>
        <v>0</v>
      </c>
      <c r="Q20" s="200">
        <f>'Ｈ９（1997）'!C19</f>
        <v>0</v>
      </c>
      <c r="R20" s="488">
        <f>'Ｈ９（1997）'!E19</f>
        <v>0</v>
      </c>
      <c r="S20" s="262">
        <f>'Ｈ９（1997）'!F19</f>
        <v>0</v>
      </c>
      <c r="T20" s="263">
        <f>'Ｈ９（1997）'!H19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'Ｈ９（1997）'!A21</f>
        <v>0</v>
      </c>
      <c r="Q21" s="200">
        <f>'Ｈ９（1997）'!C21</f>
        <v>0</v>
      </c>
      <c r="R21" s="200">
        <f>'Ｈ９（1997）'!E21</f>
        <v>0</v>
      </c>
      <c r="S21" s="262">
        <f>'Ｈ９（1997）'!F21</f>
        <v>0</v>
      </c>
      <c r="T21" s="263">
        <f>'Ｈ９（1997）'!H21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'Ｈ９（1997）'!A22</f>
        <v>0</v>
      </c>
      <c r="Q22" s="200">
        <f>'Ｈ９（1997）'!C22</f>
        <v>0</v>
      </c>
      <c r="R22" s="200">
        <f>'Ｈ９（1997）'!E22</f>
        <v>0</v>
      </c>
      <c r="S22" s="262">
        <f>'Ｈ９（1997）'!F22</f>
        <v>0</v>
      </c>
      <c r="T22" s="263">
        <f>'Ｈ９（1997）'!H22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'Ｈ９（1997）'!A23</f>
        <v>0</v>
      </c>
      <c r="Q23" s="200">
        <f>'Ｈ９（1997）'!C23</f>
        <v>0</v>
      </c>
      <c r="R23" s="200">
        <f>'Ｈ９（1997）'!E23</f>
        <v>0</v>
      </c>
      <c r="S23" s="262">
        <f>'Ｈ９（1997）'!F23</f>
        <v>0</v>
      </c>
      <c r="T23" s="263">
        <f>'Ｈ９（1997）'!H23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'Ｈ９（1997）'!A24</f>
        <v>0</v>
      </c>
      <c r="Q24" s="200">
        <f>'Ｈ９（1997）'!C24</f>
        <v>0</v>
      </c>
      <c r="R24" s="200">
        <f>'Ｈ９（1997）'!E24</f>
        <v>0</v>
      </c>
      <c r="S24" s="262">
        <f>'Ｈ９（1997）'!F24</f>
        <v>0</v>
      </c>
      <c r="T24" s="263">
        <f>'Ｈ９（1997）'!H24</f>
        <v>0</v>
      </c>
      <c r="U24" s="202"/>
      <c r="V24" s="173" t="s">
        <v>677</v>
      </c>
      <c r="W24" s="197"/>
      <c r="X24" s="197"/>
      <c r="Y24" s="215" t="s">
        <v>34</v>
      </c>
      <c r="Z24" s="199">
        <f>'Ｈ９（1997）'!A178</f>
        <v>9600</v>
      </c>
      <c r="AA24" s="200">
        <f>'Ｈ９（1997）'!B178</f>
        <v>0</v>
      </c>
      <c r="AB24" s="201">
        <f>'Ｈ９（1997）'!C178</f>
        <v>0</v>
      </c>
      <c r="AC24" s="556">
        <f>'Ｈ９（1997）'!E178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'Ｈ９（1997）'!A25</f>
        <v>0</v>
      </c>
      <c r="Q25" s="200">
        <f>'Ｈ９（1997）'!C25</f>
        <v>0</v>
      </c>
      <c r="R25" s="200">
        <f>'Ｈ９（1997）'!E25</f>
        <v>0</v>
      </c>
      <c r="S25" s="262">
        <f>'Ｈ９（1997）'!F25</f>
        <v>0</v>
      </c>
      <c r="T25" s="263">
        <f>'Ｈ９（1997）'!H25</f>
        <v>0</v>
      </c>
      <c r="U25" s="202"/>
      <c r="V25" s="176"/>
      <c r="W25" s="196" t="s">
        <v>36</v>
      </c>
      <c r="X25" s="197"/>
      <c r="Y25" s="215" t="s">
        <v>20</v>
      </c>
      <c r="Z25" s="199">
        <f>'Ｈ９（1997）'!A181</f>
        <v>0</v>
      </c>
      <c r="AA25" s="200">
        <f>'Ｈ９（1997）'!B181</f>
        <v>0</v>
      </c>
      <c r="AB25" s="201">
        <f>'Ｈ９（1997）'!C181</f>
        <v>0</v>
      </c>
      <c r="AC25" s="556">
        <f>'Ｈ９（1997）'!E181</f>
        <v>0</v>
      </c>
      <c r="AD25" s="160"/>
      <c r="AE25" s="160"/>
      <c r="AF25" s="160"/>
      <c r="AG25" s="160"/>
      <c r="AH25" s="160"/>
      <c r="AI25" s="371"/>
      <c r="AJ25" s="371"/>
      <c r="AK25" s="371"/>
    </row>
    <row r="26" spans="1:37" ht="14.45" customHeight="1" x14ac:dyDescent="0.15">
      <c r="A26" s="1219">
        <v>39756</v>
      </c>
      <c r="B26" s="1220">
        <v>39756</v>
      </c>
      <c r="C26" s="1220">
        <v>39756</v>
      </c>
      <c r="D26" s="1220">
        <v>0</v>
      </c>
      <c r="E26" s="1220">
        <v>0</v>
      </c>
      <c r="F26" s="1220">
        <v>19866</v>
      </c>
      <c r="G26" s="1220">
        <v>0</v>
      </c>
      <c r="H26" s="1221">
        <v>19800</v>
      </c>
      <c r="I26" s="1220"/>
      <c r="K26" s="194"/>
      <c r="L26" s="195" t="s">
        <v>38</v>
      </c>
      <c r="M26" s="196" t="s">
        <v>149</v>
      </c>
      <c r="N26" s="197"/>
      <c r="O26" s="198" t="s">
        <v>40</v>
      </c>
      <c r="P26" s="199">
        <f>'Ｈ９（1997）'!A26</f>
        <v>39756</v>
      </c>
      <c r="Q26" s="200">
        <f>'Ｈ９（1997）'!C26</f>
        <v>39756</v>
      </c>
      <c r="R26" s="200">
        <f>'Ｈ９（1997）'!E26</f>
        <v>0</v>
      </c>
      <c r="S26" s="262">
        <f>'Ｈ９（1997）'!F26</f>
        <v>19866</v>
      </c>
      <c r="T26" s="263">
        <f>'Ｈ９（1997）'!H26</f>
        <v>19800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'Ｈ９（1997）'!A27</f>
        <v>0</v>
      </c>
      <c r="Q27" s="200">
        <f>'Ｈ９（1997）'!C27</f>
        <v>0</v>
      </c>
      <c r="R27" s="200">
        <f>'Ｈ９（1997）'!E27</f>
        <v>0</v>
      </c>
      <c r="S27" s="262">
        <f>'Ｈ９（1997）'!F27</f>
        <v>0</v>
      </c>
      <c r="T27" s="263">
        <f>'Ｈ９（1997）'!H27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935584</v>
      </c>
      <c r="B28" s="1220">
        <v>935584</v>
      </c>
      <c r="C28" s="1220">
        <v>935584</v>
      </c>
      <c r="D28" s="1220">
        <v>0</v>
      </c>
      <c r="E28" s="1220">
        <v>0</v>
      </c>
      <c r="F28" s="1220">
        <v>432278</v>
      </c>
      <c r="G28" s="1220">
        <v>0</v>
      </c>
      <c r="H28" s="1221">
        <v>499700</v>
      </c>
      <c r="I28" s="1220"/>
      <c r="K28" s="194" t="s">
        <v>128</v>
      </c>
      <c r="L28" s="216"/>
      <c r="M28" s="196" t="s">
        <v>13</v>
      </c>
      <c r="N28" s="197"/>
      <c r="O28" s="198" t="s">
        <v>44</v>
      </c>
      <c r="P28" s="199">
        <f>'Ｈ９（1997）'!A28</f>
        <v>935584</v>
      </c>
      <c r="Q28" s="200">
        <f>'Ｈ９（1997）'!C28</f>
        <v>935584</v>
      </c>
      <c r="R28" s="200">
        <f>'Ｈ９（1997）'!E28</f>
        <v>0</v>
      </c>
      <c r="S28" s="262">
        <f>'Ｈ９（1997）'!F28</f>
        <v>432278</v>
      </c>
      <c r="T28" s="263">
        <f>'Ｈ９（1997）'!H28</f>
        <v>499700</v>
      </c>
      <c r="U28" s="202"/>
      <c r="V28" s="216"/>
      <c r="W28" s="196" t="s">
        <v>13</v>
      </c>
      <c r="X28" s="197"/>
      <c r="Y28" s="215"/>
      <c r="Z28" s="219">
        <f>Z24-Z25</f>
        <v>9600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'Ｈ９（1997）'!A29</f>
        <v>0</v>
      </c>
      <c r="Q29" s="200">
        <f>'Ｈ９（1997）'!C29</f>
        <v>0</v>
      </c>
      <c r="R29" s="200">
        <f>'Ｈ９（1997）'!E29</f>
        <v>0</v>
      </c>
      <c r="S29" s="262">
        <f>'Ｈ９（1997）'!F29</f>
        <v>0</v>
      </c>
      <c r="T29" s="263">
        <f>'Ｈ９（1997）'!H29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'Ｈ９（1997）'!A30</f>
        <v>0</v>
      </c>
      <c r="Q30" s="200">
        <f>'Ｈ９（1997）'!C30</f>
        <v>0</v>
      </c>
      <c r="R30" s="200">
        <f>'Ｈ９（1997）'!E30</f>
        <v>0</v>
      </c>
      <c r="S30" s="262">
        <f>'Ｈ９（1997）'!F30</f>
        <v>0</v>
      </c>
      <c r="T30" s="263">
        <f>'Ｈ９（1997）'!H30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'Ｈ９（1997）'!A31</f>
        <v>0</v>
      </c>
      <c r="Q31" s="200">
        <f>'Ｈ９（1997）'!C31</f>
        <v>0</v>
      </c>
      <c r="R31" s="200">
        <f>'Ｈ９（1997）'!E31</f>
        <v>0</v>
      </c>
      <c r="S31" s="262">
        <f>'Ｈ９（1997）'!F31</f>
        <v>0</v>
      </c>
      <c r="T31" s="263">
        <f>'Ｈ９（1997）'!H31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288863</v>
      </c>
      <c r="B32" s="1220">
        <v>288863</v>
      </c>
      <c r="C32" s="1220">
        <v>288863</v>
      </c>
      <c r="D32" s="1220">
        <v>0</v>
      </c>
      <c r="E32" s="1220">
        <v>150345</v>
      </c>
      <c r="F32" s="1220">
        <v>0</v>
      </c>
      <c r="G32" s="1220">
        <v>0</v>
      </c>
      <c r="H32" s="1221">
        <v>119100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235463</v>
      </c>
      <c r="B33" s="1220">
        <v>235463</v>
      </c>
      <c r="C33" s="1220">
        <v>235463</v>
      </c>
      <c r="D33" s="1220">
        <v>0</v>
      </c>
      <c r="E33" s="1220">
        <v>126345</v>
      </c>
      <c r="F33" s="1220">
        <v>0</v>
      </c>
      <c r="G33" s="1220">
        <v>0</v>
      </c>
      <c r="H33" s="1221">
        <v>105500</v>
      </c>
      <c r="I33" s="1220"/>
      <c r="K33" s="194"/>
      <c r="L33" s="173"/>
      <c r="M33" s="196" t="s">
        <v>47</v>
      </c>
      <c r="N33" s="197"/>
      <c r="O33" s="198" t="s">
        <v>48</v>
      </c>
      <c r="P33" s="199">
        <f>'Ｈ９（1997）'!A33</f>
        <v>235463</v>
      </c>
      <c r="Q33" s="200">
        <f>'Ｈ９（1997）'!C33</f>
        <v>235463</v>
      </c>
      <c r="R33" s="200">
        <f>'Ｈ９（1997）'!E33</f>
        <v>126345</v>
      </c>
      <c r="S33" s="262">
        <f>'Ｈ９（1997）'!F33</f>
        <v>0</v>
      </c>
      <c r="T33" s="263">
        <f>'Ｈ９（1997）'!H33</f>
        <v>105500</v>
      </c>
      <c r="U33" s="202" t="s">
        <v>4</v>
      </c>
      <c r="V33" s="173"/>
      <c r="W33" s="196" t="s">
        <v>49</v>
      </c>
      <c r="X33" s="197"/>
      <c r="Y33" s="198" t="s">
        <v>23</v>
      </c>
      <c r="Z33" s="199">
        <f>'Ｈ９（1997）'!A183</f>
        <v>747</v>
      </c>
      <c r="AA33" s="200">
        <f>'Ｈ９（1997）'!B183</f>
        <v>411</v>
      </c>
      <c r="AB33" s="201">
        <f>'Ｈ９（1997）'!C183</f>
        <v>0</v>
      </c>
      <c r="AC33" s="556">
        <f>'Ｈ９（1997）'!E183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'Ｈ９（1997）'!A34</f>
        <v>0</v>
      </c>
      <c r="Q34" s="200">
        <f>'Ｈ９（1997）'!C34</f>
        <v>0</v>
      </c>
      <c r="R34" s="200">
        <f>'Ｈ９（1997）'!E34</f>
        <v>0</v>
      </c>
      <c r="S34" s="262">
        <f>'Ｈ９（1997）'!F34</f>
        <v>0</v>
      </c>
      <c r="T34" s="263">
        <f>'Ｈ９（1997）'!H34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'Ｈ９（1997）'!A35</f>
        <v>0</v>
      </c>
      <c r="Q35" s="200">
        <f>'Ｈ９（1997）'!C35</f>
        <v>0</v>
      </c>
      <c r="R35" s="200">
        <f>'Ｈ９（1997）'!E35</f>
        <v>0</v>
      </c>
      <c r="S35" s="262">
        <f>'Ｈ９（1997）'!F35</f>
        <v>0</v>
      </c>
      <c r="T35" s="263">
        <f>'Ｈ９（1997）'!H35</f>
        <v>0</v>
      </c>
      <c r="U35" s="202"/>
      <c r="V35" s="195"/>
      <c r="W35" s="196" t="s">
        <v>52</v>
      </c>
      <c r="X35" s="197"/>
      <c r="Y35" s="198" t="s">
        <v>27</v>
      </c>
      <c r="Z35" s="199">
        <f>'Ｈ９（1997）'!A184</f>
        <v>0</v>
      </c>
      <c r="AA35" s="200">
        <f>'Ｈ９（1997）'!B184</f>
        <v>0</v>
      </c>
      <c r="AB35" s="201">
        <f>'Ｈ９（1997）'!C184</f>
        <v>0</v>
      </c>
      <c r="AC35" s="556">
        <f>'Ｈ９（1997）'!E184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'Ｈ９（1997）'!A36</f>
        <v>0</v>
      </c>
      <c r="Q36" s="200">
        <f>'Ｈ９（1997）'!C36</f>
        <v>0</v>
      </c>
      <c r="R36" s="200">
        <f>'Ｈ９（1997）'!E36</f>
        <v>0</v>
      </c>
      <c r="S36" s="262">
        <f>'Ｈ９（1997）'!F36</f>
        <v>0</v>
      </c>
      <c r="T36" s="263">
        <f>'Ｈ９（1997）'!H36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'Ｈ９（1997）'!A37</f>
        <v>0</v>
      </c>
      <c r="Q37" s="200">
        <f>'Ｈ９（1997）'!C37</f>
        <v>0</v>
      </c>
      <c r="R37" s="200">
        <f>'Ｈ９（1997）'!E37</f>
        <v>0</v>
      </c>
      <c r="S37" s="262">
        <f>'Ｈ９（1997）'!F37</f>
        <v>0</v>
      </c>
      <c r="T37" s="263">
        <f>'Ｈ９（1997）'!H37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'Ｈ９（1997）'!A38</f>
        <v>0</v>
      </c>
      <c r="Q38" s="200">
        <f>'Ｈ９（1997）'!C38</f>
        <v>0</v>
      </c>
      <c r="R38" s="200">
        <f>'Ｈ９（1997）'!E38</f>
        <v>0</v>
      </c>
      <c r="S38" s="262">
        <f>'Ｈ９（1997）'!F38</f>
        <v>0</v>
      </c>
      <c r="T38" s="263">
        <f>'Ｈ９（1997）'!H38</f>
        <v>0</v>
      </c>
      <c r="U38" s="202"/>
      <c r="V38" s="195"/>
      <c r="W38" s="196" t="s">
        <v>57</v>
      </c>
      <c r="X38" s="197"/>
      <c r="Y38" s="198" t="s">
        <v>30</v>
      </c>
      <c r="Z38" s="199">
        <f>'Ｈ９（1997）'!A185</f>
        <v>0</v>
      </c>
      <c r="AA38" s="200">
        <f>'Ｈ９（1997）'!B185</f>
        <v>0</v>
      </c>
      <c r="AB38" s="201">
        <f>'Ｈ９（1997）'!C185</f>
        <v>0</v>
      </c>
      <c r="AC38" s="556">
        <f>'Ｈ９（1997）'!E185</f>
        <v>0</v>
      </c>
      <c r="AD38" s="160"/>
      <c r="AE38" s="160"/>
      <c r="AF38" s="160"/>
      <c r="AG38" s="160"/>
      <c r="AH38" s="160"/>
      <c r="AI38" s="371"/>
      <c r="AJ38" s="371"/>
      <c r="AK38" s="371"/>
    </row>
    <row r="39" spans="1:37" ht="14.45" customHeight="1" x14ac:dyDescent="0.15">
      <c r="A39" s="1219">
        <v>53400</v>
      </c>
      <c r="B39" s="1220">
        <v>53400</v>
      </c>
      <c r="C39" s="1220">
        <v>53400</v>
      </c>
      <c r="D39" s="1220">
        <v>0</v>
      </c>
      <c r="E39" s="1220">
        <v>24000</v>
      </c>
      <c r="F39" s="1220">
        <v>0</v>
      </c>
      <c r="G39" s="1220">
        <v>0</v>
      </c>
      <c r="H39" s="1221">
        <v>13600</v>
      </c>
      <c r="I39" s="1220"/>
      <c r="K39" s="194"/>
      <c r="L39" s="195"/>
      <c r="M39" s="173" t="s">
        <v>60</v>
      </c>
      <c r="N39" s="197"/>
      <c r="O39" s="198" t="s">
        <v>61</v>
      </c>
      <c r="P39" s="199">
        <f>'Ｈ９（1997）'!A39</f>
        <v>53400</v>
      </c>
      <c r="Q39" s="200">
        <f>'Ｈ９（1997）'!C39</f>
        <v>53400</v>
      </c>
      <c r="R39" s="200">
        <f>'Ｈ９（1997）'!E39</f>
        <v>24000</v>
      </c>
      <c r="S39" s="262">
        <f>'Ｈ９（1997）'!F39</f>
        <v>0</v>
      </c>
      <c r="T39" s="263">
        <f>'Ｈ９（1997）'!H39</f>
        <v>13600</v>
      </c>
      <c r="U39" s="202"/>
      <c r="V39" s="195" t="s">
        <v>59</v>
      </c>
      <c r="W39" s="173" t="s">
        <v>60</v>
      </c>
      <c r="X39" s="197"/>
      <c r="Y39" s="198" t="s">
        <v>33</v>
      </c>
      <c r="Z39" s="199">
        <f>'Ｈ９（1997）'!A186</f>
        <v>302</v>
      </c>
      <c r="AA39" s="200">
        <f>'Ｈ９（1997）'!B186</f>
        <v>0</v>
      </c>
      <c r="AB39" s="201">
        <f>'Ｈ９（1997）'!C186</f>
        <v>0</v>
      </c>
      <c r="AC39" s="556">
        <f>'Ｈ９（1997）'!E186</f>
        <v>0</v>
      </c>
      <c r="AD39" s="160"/>
      <c r="AE39" s="160"/>
      <c r="AF39" s="160"/>
      <c r="AG39" s="160"/>
      <c r="AH39" s="160"/>
      <c r="AI39" s="371"/>
      <c r="AJ39" s="371"/>
      <c r="AK39" s="371"/>
    </row>
    <row r="40" spans="1:37" ht="14.45" customHeight="1" x14ac:dyDescent="0.15">
      <c r="A40" s="1219">
        <v>53400</v>
      </c>
      <c r="B40" s="1220">
        <v>53400</v>
      </c>
      <c r="C40" s="1220">
        <v>53400</v>
      </c>
      <c r="D40" s="1220">
        <v>0</v>
      </c>
      <c r="E40" s="1220">
        <v>24000</v>
      </c>
      <c r="F40" s="1220">
        <v>0</v>
      </c>
      <c r="G40" s="1220">
        <v>0</v>
      </c>
      <c r="H40" s="1221">
        <v>13600</v>
      </c>
      <c r="I40" s="1220"/>
      <c r="K40" s="194"/>
      <c r="L40" s="195" t="s">
        <v>59</v>
      </c>
      <c r="M40" s="195"/>
      <c r="N40" s="196" t="s">
        <v>62</v>
      </c>
      <c r="O40" s="198" t="s">
        <v>63</v>
      </c>
      <c r="P40" s="199">
        <f>'Ｈ９（1997）'!A40</f>
        <v>53400</v>
      </c>
      <c r="Q40" s="200">
        <f>'Ｈ９（1997）'!C40</f>
        <v>53400</v>
      </c>
      <c r="R40" s="200">
        <f>'Ｈ９（1997）'!E40</f>
        <v>24000</v>
      </c>
      <c r="S40" s="262">
        <f>'Ｈ９（1997）'!F40</f>
        <v>0</v>
      </c>
      <c r="T40" s="263">
        <f>'Ｈ９（1997）'!H40</f>
        <v>13600</v>
      </c>
      <c r="U40" s="202"/>
      <c r="V40" s="195"/>
      <c r="W40" s="195"/>
      <c r="X40" s="196" t="s">
        <v>62</v>
      </c>
      <c r="Y40" s="198" t="s">
        <v>37</v>
      </c>
      <c r="Z40" s="199">
        <f>'Ｈ９（1997）'!A187</f>
        <v>302</v>
      </c>
      <c r="AA40" s="200">
        <f>'Ｈ９（1997）'!B187</f>
        <v>0</v>
      </c>
      <c r="AB40" s="201">
        <f>'Ｈ９（1997）'!C187</f>
        <v>0</v>
      </c>
      <c r="AC40" s="556">
        <f>'Ｈ９（1997）'!E187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'Ｈ９（1997）'!A41</f>
        <v>0</v>
      </c>
      <c r="Q41" s="200">
        <f>'Ｈ９（1997）'!C41</f>
        <v>0</v>
      </c>
      <c r="R41" s="200">
        <f>'Ｈ９（1997）'!E41</f>
        <v>0</v>
      </c>
      <c r="S41" s="262">
        <f>'Ｈ９（1997）'!F41</f>
        <v>0</v>
      </c>
      <c r="T41" s="263">
        <f>'Ｈ９（1997）'!H41</f>
        <v>0</v>
      </c>
      <c r="U41" s="202"/>
      <c r="V41" s="195"/>
      <c r="W41" s="195"/>
      <c r="X41" s="196" t="s">
        <v>64</v>
      </c>
      <c r="Y41" s="198" t="s">
        <v>40</v>
      </c>
      <c r="Z41" s="199">
        <f>'Ｈ９（1997）'!A188</f>
        <v>0</v>
      </c>
      <c r="AA41" s="200">
        <f>'Ｈ９（1997）'!B188</f>
        <v>0</v>
      </c>
      <c r="AB41" s="201">
        <f>'Ｈ９（1997）'!C188</f>
        <v>0</v>
      </c>
      <c r="AC41" s="556">
        <f>'Ｈ９（1997）'!E188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'Ｈ９（1997）'!A42</f>
        <v>0</v>
      </c>
      <c r="Q42" s="200">
        <f>'Ｈ９（1997）'!C42</f>
        <v>0</v>
      </c>
      <c r="R42" s="200">
        <f>'Ｈ９（1997）'!E42</f>
        <v>0</v>
      </c>
      <c r="S42" s="262">
        <f>'Ｈ９（1997）'!F42</f>
        <v>0</v>
      </c>
      <c r="T42" s="263">
        <f>'Ｈ９（1997）'!H42</f>
        <v>0</v>
      </c>
      <c r="U42" s="202"/>
      <c r="V42" s="195" t="s">
        <v>675</v>
      </c>
      <c r="W42" s="195"/>
      <c r="X42" s="196" t="s">
        <v>66</v>
      </c>
      <c r="Y42" s="198" t="s">
        <v>43</v>
      </c>
      <c r="Z42" s="199">
        <f>'Ｈ９（1997）'!A189</f>
        <v>0</v>
      </c>
      <c r="AA42" s="200">
        <f>'Ｈ９（1997）'!B189</f>
        <v>0</v>
      </c>
      <c r="AB42" s="201">
        <f>'Ｈ９（1997）'!C189</f>
        <v>0</v>
      </c>
      <c r="AC42" s="556">
        <f>'Ｈ９（1997）'!E189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'Ｈ９（1997）'!A43</f>
        <v>0</v>
      </c>
      <c r="Q43" s="200">
        <f>'Ｈ９（1997）'!C43</f>
        <v>0</v>
      </c>
      <c r="R43" s="200">
        <f>'Ｈ９（1997）'!E43</f>
        <v>0</v>
      </c>
      <c r="S43" s="262">
        <f>'Ｈ９（1997）'!F43</f>
        <v>0</v>
      </c>
      <c r="T43" s="263">
        <f>'Ｈ９（1997）'!H43</f>
        <v>0</v>
      </c>
      <c r="U43" s="202"/>
      <c r="V43" s="195"/>
      <c r="W43" s="195"/>
      <c r="X43" s="196" t="s">
        <v>150</v>
      </c>
      <c r="Y43" s="198" t="s">
        <v>44</v>
      </c>
      <c r="Z43" s="199">
        <f>'Ｈ９（1997）'!A190</f>
        <v>0</v>
      </c>
      <c r="AA43" s="200">
        <f>'Ｈ９（1997）'!B190</f>
        <v>0</v>
      </c>
      <c r="AB43" s="201">
        <f>'Ｈ９（1997）'!C190</f>
        <v>0</v>
      </c>
      <c r="AC43" s="556">
        <f>'Ｈ９（1997）'!E190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'Ｈ９（1997）'!A44</f>
        <v>0</v>
      </c>
      <c r="Q45" s="200">
        <f>'Ｈ９（1997）'!C44</f>
        <v>0</v>
      </c>
      <c r="R45" s="200">
        <f>'Ｈ９（1997）'!E44</f>
        <v>0</v>
      </c>
      <c r="S45" s="262">
        <f>'Ｈ９（1997）'!F44</f>
        <v>0</v>
      </c>
      <c r="T45" s="263">
        <f>'Ｈ９（1997）'!H44</f>
        <v>0</v>
      </c>
      <c r="U45" s="202" t="s">
        <v>72</v>
      </c>
      <c r="V45" s="195" t="s">
        <v>676</v>
      </c>
      <c r="W45" s="196" t="s">
        <v>87</v>
      </c>
      <c r="X45" s="197"/>
      <c r="Y45" s="198" t="s">
        <v>46</v>
      </c>
      <c r="Z45" s="199">
        <f>'Ｈ９（1997）'!A191</f>
        <v>0</v>
      </c>
      <c r="AA45" s="200">
        <f>'Ｈ９（1997）'!B191</f>
        <v>0</v>
      </c>
      <c r="AB45" s="201">
        <f>'Ｈ９（1997）'!C191</f>
        <v>0</v>
      </c>
      <c r="AC45" s="556">
        <f>'Ｈ９（1997）'!E191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'Ｈ９（1997）'!A45</f>
        <v>0</v>
      </c>
      <c r="Q46" s="200">
        <f>'Ｈ９（1997）'!C45</f>
        <v>0</v>
      </c>
      <c r="R46" s="200">
        <f>'Ｈ９（1997）'!E45</f>
        <v>0</v>
      </c>
      <c r="S46" s="262">
        <f>'Ｈ９（1997）'!F45</f>
        <v>0</v>
      </c>
      <c r="T46" s="263">
        <f>'Ｈ９（1997）'!H45</f>
        <v>0</v>
      </c>
      <c r="U46" s="202"/>
      <c r="V46" s="195"/>
      <c r="W46" s="196" t="s">
        <v>73</v>
      </c>
      <c r="X46" s="197"/>
      <c r="Y46" s="198" t="s">
        <v>75</v>
      </c>
      <c r="Z46" s="199">
        <f>'Ｈ９（1997）'!A192</f>
        <v>0</v>
      </c>
      <c r="AA46" s="200">
        <f>'Ｈ９（1997）'!B192</f>
        <v>0</v>
      </c>
      <c r="AB46" s="201">
        <f>'Ｈ９（1997）'!C192</f>
        <v>0</v>
      </c>
      <c r="AC46" s="556">
        <f>'Ｈ９（1997）'!E192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'Ｈ９（1997）'!A46</f>
        <v>0</v>
      </c>
      <c r="Q47" s="200">
        <f>'Ｈ９（1997）'!C46</f>
        <v>0</v>
      </c>
      <c r="R47" s="200">
        <f>'Ｈ９（1997）'!E46</f>
        <v>0</v>
      </c>
      <c r="S47" s="262">
        <f>'Ｈ９（1997）'!F46</f>
        <v>0</v>
      </c>
      <c r="T47" s="263">
        <f>'Ｈ９（1997）'!H46</f>
        <v>0</v>
      </c>
      <c r="U47" s="202"/>
      <c r="V47" s="500"/>
      <c r="W47" s="196" t="s">
        <v>13</v>
      </c>
      <c r="X47" s="197"/>
      <c r="Y47" s="198" t="s">
        <v>77</v>
      </c>
      <c r="Z47" s="199">
        <f>'Ｈ９（1997）'!A193</f>
        <v>0</v>
      </c>
      <c r="AA47" s="200">
        <f>'Ｈ９（1997）'!B193</f>
        <v>0</v>
      </c>
      <c r="AB47" s="201">
        <f>'Ｈ９（1997）'!C193</f>
        <v>0</v>
      </c>
      <c r="AC47" s="556">
        <f>'Ｈ９（1997）'!E193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'Ｈ９（1997）'!A47</f>
        <v>0</v>
      </c>
      <c r="Q48" s="200">
        <f>'Ｈ９（1997）'!C47</f>
        <v>0</v>
      </c>
      <c r="R48" s="200">
        <f>'Ｈ９（1997）'!E47</f>
        <v>0</v>
      </c>
      <c r="S48" s="262">
        <f>'Ｈ９（1997）'!F47</f>
        <v>0</v>
      </c>
      <c r="T48" s="263">
        <f>'Ｈ９（1997）'!H47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84904</v>
      </c>
      <c r="B49" s="1223">
        <v>84904</v>
      </c>
      <c r="C49" s="1223">
        <v>84904</v>
      </c>
      <c r="D49" s="1223">
        <v>0</v>
      </c>
      <c r="E49" s="1223">
        <v>34411</v>
      </c>
      <c r="F49" s="1223">
        <v>0</v>
      </c>
      <c r="G49" s="1223">
        <v>0</v>
      </c>
      <c r="H49" s="1224">
        <v>50400</v>
      </c>
      <c r="I49" s="1223"/>
      <c r="K49" s="194"/>
      <c r="L49" s="195"/>
      <c r="M49" s="196" t="s">
        <v>11</v>
      </c>
      <c r="N49" s="197"/>
      <c r="O49" s="198" t="s">
        <v>80</v>
      </c>
      <c r="P49" s="199">
        <f>'Ｈ９（1997）'!A48</f>
        <v>0</v>
      </c>
      <c r="Q49" s="200">
        <f>'Ｈ９（1997）'!C48</f>
        <v>0</v>
      </c>
      <c r="R49" s="200">
        <f>'Ｈ９（1997）'!E48</f>
        <v>0</v>
      </c>
      <c r="S49" s="262">
        <f>'Ｈ９（1997）'!F48</f>
        <v>0</v>
      </c>
      <c r="T49" s="263">
        <f>'Ｈ９（1997）'!H48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84904</v>
      </c>
      <c r="B51" s="1223">
        <v>84904</v>
      </c>
      <c r="C51" s="1223">
        <v>84904</v>
      </c>
      <c r="D51" s="1223">
        <v>0</v>
      </c>
      <c r="E51" s="1223">
        <v>34411</v>
      </c>
      <c r="F51" s="1223">
        <v>0</v>
      </c>
      <c r="G51" s="1223">
        <v>0</v>
      </c>
      <c r="H51" s="1224">
        <v>50400</v>
      </c>
      <c r="I51" s="1223"/>
      <c r="K51" s="194"/>
      <c r="L51" s="169"/>
      <c r="M51" s="196" t="s">
        <v>88</v>
      </c>
      <c r="N51" s="197"/>
      <c r="O51" s="198" t="s">
        <v>109</v>
      </c>
      <c r="P51" s="199">
        <f>'Ｈ９（1997）'!A50</f>
        <v>0</v>
      </c>
      <c r="Q51" s="200">
        <f>'Ｈ９（1997）'!C50</f>
        <v>0</v>
      </c>
      <c r="R51" s="200">
        <f>'Ｈ９（1997）'!E50</f>
        <v>0</v>
      </c>
      <c r="S51" s="262">
        <f>'Ｈ９（1997）'!F50</f>
        <v>0</v>
      </c>
      <c r="T51" s="263">
        <f>'Ｈ９（1997）'!H50</f>
        <v>0</v>
      </c>
      <c r="U51" s="202"/>
      <c r="V51" s="173"/>
      <c r="W51" s="196" t="s">
        <v>88</v>
      </c>
      <c r="X51" s="217"/>
      <c r="Y51" s="218" t="s">
        <v>48</v>
      </c>
      <c r="Z51" s="226">
        <f>'Ｈ９（1997）'!A195</f>
        <v>0</v>
      </c>
      <c r="AA51" s="227">
        <f>'Ｈ９（1997）'!B195</f>
        <v>0</v>
      </c>
      <c r="AB51" s="228">
        <f>'Ｈ９（1997）'!C195</f>
        <v>0</v>
      </c>
      <c r="AC51" s="563">
        <f>'Ｈ９（1997）'!E195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'Ｈ９（1997）'!A51</f>
        <v>84904</v>
      </c>
      <c r="Q52" s="200">
        <f>'Ｈ９（1997）'!C51</f>
        <v>84904</v>
      </c>
      <c r="R52" s="200">
        <f>'Ｈ９（1997）'!E51</f>
        <v>34411</v>
      </c>
      <c r="S52" s="262">
        <f>'Ｈ９（1997）'!F51</f>
        <v>0</v>
      </c>
      <c r="T52" s="263">
        <f>'Ｈ９（1997）'!H51</f>
        <v>50400</v>
      </c>
      <c r="U52" s="202"/>
      <c r="V52" s="195" t="s">
        <v>91</v>
      </c>
      <c r="W52" s="216" t="s">
        <v>89</v>
      </c>
      <c r="X52" s="217"/>
      <c r="Y52" s="218" t="s">
        <v>51</v>
      </c>
      <c r="Z52" s="226">
        <f>'Ｈ９（1997）'!A196</f>
        <v>0</v>
      </c>
      <c r="AA52" s="227">
        <f>'Ｈ９（1997）'!B196</f>
        <v>0</v>
      </c>
      <c r="AB52" s="228">
        <f>'Ｈ９（1997）'!C196</f>
        <v>0</v>
      </c>
      <c r="AC52" s="563">
        <f>'Ｈ９（1997）'!E196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'Ｈ９（1997）'!A52</f>
        <v>0</v>
      </c>
      <c r="Q53" s="200">
        <f>'Ｈ９（1997）'!C52</f>
        <v>0</v>
      </c>
      <c r="R53" s="200">
        <f>'Ｈ９（1997）'!E52</f>
        <v>0</v>
      </c>
      <c r="S53" s="262">
        <f>'Ｈ９（1997）'!F52</f>
        <v>0</v>
      </c>
      <c r="T53" s="263">
        <f>'Ｈ９（1997）'!H52</f>
        <v>0</v>
      </c>
      <c r="U53" s="202"/>
      <c r="V53" s="195"/>
      <c r="W53" s="216" t="s">
        <v>104</v>
      </c>
      <c r="X53" s="217"/>
      <c r="Y53" s="218" t="s">
        <v>53</v>
      </c>
      <c r="Z53" s="226">
        <f>'Ｈ９（1997）'!A197</f>
        <v>0</v>
      </c>
      <c r="AA53" s="227">
        <f>'Ｈ９（1997）'!B197</f>
        <v>0</v>
      </c>
      <c r="AB53" s="228">
        <f>'Ｈ９（1997）'!C197</f>
        <v>0</v>
      </c>
      <c r="AC53" s="563">
        <f>'Ｈ９（1997）'!E197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'Ｈ９（1997）'!A53</f>
        <v>0</v>
      </c>
      <c r="Q54" s="200">
        <f>'Ｈ９（1997）'!C53</f>
        <v>0</v>
      </c>
      <c r="R54" s="200">
        <f>'Ｈ９（1997）'!E53</f>
        <v>0</v>
      </c>
      <c r="S54" s="262">
        <f>'Ｈ９（1997）'!F53</f>
        <v>0</v>
      </c>
      <c r="T54" s="263">
        <f>'Ｈ９（1997）'!H53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'Ｈ９（1997）'!A54</f>
        <v>0</v>
      </c>
      <c r="Q55" s="200">
        <f>'Ｈ９（1997）'!C54</f>
        <v>0</v>
      </c>
      <c r="R55" s="200">
        <f>'Ｈ９（1997）'!E54</f>
        <v>0</v>
      </c>
      <c r="S55" s="262">
        <f>'Ｈ９（1997）'!F54</f>
        <v>0</v>
      </c>
      <c r="T55" s="263">
        <f>'Ｈ９（1997）'!H54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'Ｈ９（1997）'!A55</f>
        <v>0</v>
      </c>
      <c r="Q56" s="200">
        <f>'Ｈ９（1997）'!C55</f>
        <v>0</v>
      </c>
      <c r="R56" s="200">
        <f>'Ｈ９（1997）'!E55</f>
        <v>0</v>
      </c>
      <c r="S56" s="262">
        <f>'Ｈ９（1997）'!F55</f>
        <v>0</v>
      </c>
      <c r="T56" s="263">
        <f>'Ｈ９（1997）'!H55</f>
        <v>0</v>
      </c>
      <c r="U56" s="202"/>
      <c r="V56" s="195" t="s">
        <v>675</v>
      </c>
      <c r="W56" s="196" t="s">
        <v>106</v>
      </c>
      <c r="X56" s="197"/>
      <c r="Y56" s="198" t="s">
        <v>55</v>
      </c>
      <c r="Z56" s="199">
        <f>'Ｈ９（1997）'!A198</f>
        <v>0</v>
      </c>
      <c r="AA56" s="200">
        <f>'Ｈ９（1997）'!B198</f>
        <v>0</v>
      </c>
      <c r="AB56" s="201">
        <f>'Ｈ９（1997）'!C198</f>
        <v>0</v>
      </c>
      <c r="AC56" s="556">
        <f>'Ｈ９（1997）'!E198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'Ｈ９（1997）'!A56</f>
        <v>0</v>
      </c>
      <c r="Q57" s="200">
        <f>'Ｈ９（1997）'!C56</f>
        <v>0</v>
      </c>
      <c r="R57" s="200">
        <f>'Ｈ９（1997）'!E56</f>
        <v>0</v>
      </c>
      <c r="S57" s="262">
        <f>'Ｈ９（1997）'!F56</f>
        <v>0</v>
      </c>
      <c r="T57" s="263">
        <f>'Ｈ９（1997）'!H56</f>
        <v>0</v>
      </c>
      <c r="U57" s="202"/>
      <c r="V57" s="195"/>
      <c r="W57" s="196" t="s">
        <v>136</v>
      </c>
      <c r="X57" s="197"/>
      <c r="Y57" s="198" t="s">
        <v>56</v>
      </c>
      <c r="Z57" s="199">
        <f>'Ｈ９（1997）'!A199</f>
        <v>0</v>
      </c>
      <c r="AA57" s="200">
        <f>'Ｈ９（1997）'!B199</f>
        <v>0</v>
      </c>
      <c r="AB57" s="201">
        <f>'Ｈ９（1997）'!C199</f>
        <v>0</v>
      </c>
      <c r="AC57" s="556">
        <f>'Ｈ９（1997）'!E199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'Ｈ９（1997）'!A57</f>
        <v>0</v>
      </c>
      <c r="Q58" s="200">
        <f>'Ｈ９（1997）'!C57</f>
        <v>0</v>
      </c>
      <c r="R58" s="200">
        <f>'Ｈ９（1997）'!E57</f>
        <v>0</v>
      </c>
      <c r="S58" s="262">
        <f>'Ｈ９（1997）'!F57</f>
        <v>0</v>
      </c>
      <c r="T58" s="263">
        <f>'Ｈ９（1997）'!H57</f>
        <v>0</v>
      </c>
      <c r="U58" s="202"/>
      <c r="V58" s="176" t="s">
        <v>676</v>
      </c>
      <c r="W58" s="196" t="s">
        <v>138</v>
      </c>
      <c r="X58" s="197"/>
      <c r="Y58" s="198" t="s">
        <v>58</v>
      </c>
      <c r="Z58" s="199">
        <f>'Ｈ９（1997）'!A200</f>
        <v>0</v>
      </c>
      <c r="AA58" s="200">
        <f>'Ｈ９（1997）'!B200</f>
        <v>0</v>
      </c>
      <c r="AB58" s="201">
        <f>'Ｈ９（1997）'!C200</f>
        <v>0</v>
      </c>
      <c r="AC58" s="556">
        <f>'Ｈ９（1997）'!E200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'Ｈ９（1997）'!A58</f>
        <v>0</v>
      </c>
      <c r="Q59" s="200">
        <f>'Ｈ９（1997）'!C58</f>
        <v>0</v>
      </c>
      <c r="R59" s="200">
        <f>'Ｈ９（1997）'!E58</f>
        <v>0</v>
      </c>
      <c r="S59" s="262">
        <f>'Ｈ９（1997）'!F58</f>
        <v>0</v>
      </c>
      <c r="T59" s="263">
        <f>'Ｈ９（1997）'!H58</f>
        <v>0</v>
      </c>
      <c r="U59" s="202"/>
      <c r="V59" s="216"/>
      <c r="W59" s="216" t="s">
        <v>13</v>
      </c>
      <c r="X59" s="217"/>
      <c r="Y59" s="218" t="s">
        <v>61</v>
      </c>
      <c r="Z59" s="199">
        <f>'Ｈ９（1997）'!A201</f>
        <v>0</v>
      </c>
      <c r="AA59" s="200">
        <f>'Ｈ９（1997）'!B201</f>
        <v>0</v>
      </c>
      <c r="AB59" s="201">
        <f>'Ｈ９（1997）'!C201</f>
        <v>0</v>
      </c>
      <c r="AC59" s="556">
        <f>'Ｈ９（1997）'!E201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'Ｈ９（1997）'!A59</f>
        <v>0</v>
      </c>
      <c r="Q60" s="200">
        <f>'Ｈ９（1997）'!C59</f>
        <v>0</v>
      </c>
      <c r="R60" s="200">
        <f>'Ｈ９（1997）'!E59</f>
        <v>0</v>
      </c>
      <c r="S60" s="262">
        <f>'Ｈ９（1997）'!F59</f>
        <v>0</v>
      </c>
      <c r="T60" s="263">
        <f>'Ｈ９（1997）'!H59</f>
        <v>0</v>
      </c>
      <c r="U60" s="202"/>
      <c r="V60" s="216" t="s">
        <v>13</v>
      </c>
      <c r="W60" s="217"/>
      <c r="X60" s="217"/>
      <c r="Y60" s="218" t="s">
        <v>63</v>
      </c>
      <c r="Z60" s="501">
        <f>'Ｈ９（1997）'!A202</f>
        <v>0</v>
      </c>
      <c r="AA60" s="488">
        <f>'Ｈ９（1997）'!B202</f>
        <v>0</v>
      </c>
      <c r="AB60" s="502">
        <f>'Ｈ９（1997）'!C202</f>
        <v>0</v>
      </c>
      <c r="AC60" s="565">
        <f>'Ｈ９（1997）'!E202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1349107</v>
      </c>
      <c r="Q61" s="242">
        <f>SUM(Q8:Q60)-Q9-Q10-Q12-Q13-Q15-Q16-Q17-Q30-Q31-Q32-Q40-Q41-Q42-Q43-Q44-Q49-Q50</f>
        <v>1349107</v>
      </c>
      <c r="R61" s="242">
        <f>SUM(R8:R60)-R9-R10-R12-R13-R15-R16-R17-R30-R31-R32-R40-R41-R42-R43-R44-R49-R50</f>
        <v>184756</v>
      </c>
      <c r="S61" s="331">
        <f>SUM(S8:S60)-S9-S10-S12-S13-S15-S16-S17-S30-S31-S32-S40-S41-S42-S43-S44-S49-S50</f>
        <v>452144</v>
      </c>
      <c r="T61" s="332">
        <f>SUM(T8:T60)-T9-T10-T12-T13-T15-T16-T17-T30-T31-T32-T40-T41-T42-T43-T44-T49-T50</f>
        <v>689000</v>
      </c>
      <c r="U61" s="244"/>
      <c r="V61" s="238" t="s">
        <v>82</v>
      </c>
      <c r="W61" s="239"/>
      <c r="X61" s="239"/>
      <c r="Y61" s="240"/>
      <c r="Z61" s="245">
        <f>SUM(Z8:Z60)-Z9-Z10-Z25-Z28-Z40-Z41-Z42-Z43-Z44</f>
        <v>10649</v>
      </c>
      <c r="AA61" s="242">
        <f>SUM(AA8:AA60)-AA9-AA10-AA25-AA28-AA40-AA41-AA42-AA43-AA44</f>
        <v>411</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1553757</v>
      </c>
      <c r="B62" s="1239">
        <v>2000000</v>
      </c>
      <c r="C62" s="1229">
        <v>0</v>
      </c>
      <c r="D62" s="1229">
        <v>60000</v>
      </c>
      <c r="E62" s="1229">
        <v>0</v>
      </c>
      <c r="F62" s="1239">
        <v>1000000</v>
      </c>
      <c r="G62" s="1230"/>
      <c r="H62" s="574"/>
      <c r="I62" s="574"/>
      <c r="K62" s="183"/>
      <c r="L62" s="184" t="s">
        <v>8</v>
      </c>
      <c r="M62" s="185"/>
      <c r="N62" s="185"/>
      <c r="O62" s="186" t="s">
        <v>9</v>
      </c>
      <c r="P62" s="252">
        <f>'Ｈ９（1997）'!A63</f>
        <v>101408</v>
      </c>
      <c r="Q62" s="253">
        <f>'Ｈ９（1997）'!B63</f>
        <v>101408</v>
      </c>
      <c r="R62" s="254"/>
      <c r="S62" s="255">
        <f>'Ｈ９（1997）'!D63</f>
        <v>0</v>
      </c>
      <c r="T62" s="256">
        <f>'Ｈ９（1997）'!F63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101408</v>
      </c>
      <c r="B63" s="574">
        <v>101408</v>
      </c>
      <c r="C63" s="574">
        <v>0</v>
      </c>
      <c r="D63" s="574">
        <v>0</v>
      </c>
      <c r="E63" s="574">
        <v>0</v>
      </c>
      <c r="F63" s="574">
        <v>0</v>
      </c>
      <c r="G63" s="1230"/>
      <c r="H63" s="574"/>
      <c r="I63" s="574"/>
      <c r="K63" s="194"/>
      <c r="L63" s="195"/>
      <c r="M63" s="196" t="s">
        <v>11</v>
      </c>
      <c r="N63" s="197"/>
      <c r="O63" s="198" t="s">
        <v>12</v>
      </c>
      <c r="P63" s="199">
        <f>'Ｈ９（1997）'!A64</f>
        <v>0</v>
      </c>
      <c r="Q63" s="200">
        <f>'Ｈ９（1997）'!B64</f>
        <v>0</v>
      </c>
      <c r="R63" s="220"/>
      <c r="S63" s="262">
        <f>'Ｈ９（1997）'!D64</f>
        <v>0</v>
      </c>
      <c r="T63" s="263">
        <f>'Ｈ９（1997）'!F64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101408</v>
      </c>
      <c r="Q64" s="209">
        <f>Q62-Q63</f>
        <v>101408</v>
      </c>
      <c r="R64" s="209"/>
      <c r="S64" s="269">
        <f>S62-S63</f>
        <v>0</v>
      </c>
      <c r="T64" s="270">
        <f>T62-T63</f>
        <v>0</v>
      </c>
      <c r="U64" s="264"/>
      <c r="V64" s="195"/>
      <c r="W64" s="196" t="s">
        <v>13</v>
      </c>
      <c r="X64" s="167"/>
      <c r="Y64" s="207" t="s">
        <v>9</v>
      </c>
      <c r="Z64" s="271">
        <f>'Ｈ９（1997）'!A117</f>
        <v>0</v>
      </c>
      <c r="AA64" s="272">
        <f>'Ｈ９（1997）'!B117</f>
        <v>0</v>
      </c>
      <c r="AB64" s="273"/>
      <c r="AC64" s="274">
        <f>'Ｈ９（1997）'!E117</f>
        <v>0</v>
      </c>
      <c r="AD64" s="264"/>
      <c r="AE64" s="195"/>
      <c r="AF64" s="196" t="s">
        <v>13</v>
      </c>
      <c r="AG64" s="167"/>
      <c r="AH64" s="207" t="s">
        <v>406</v>
      </c>
      <c r="AI64" s="271">
        <f>'Ｈ９（1997）'!A140</f>
        <v>0</v>
      </c>
      <c r="AJ64" s="272">
        <f>'Ｈ９（1997）'!B140</f>
        <v>0</v>
      </c>
      <c r="AK64" s="275">
        <f>'Ｈ９（1997）'!C140</f>
        <v>0</v>
      </c>
      <c r="AL64" s="276">
        <f>'Ｈ９（1997）'!E140</f>
        <v>0</v>
      </c>
    </row>
    <row r="65" spans="1:38" ht="14.45" customHeight="1" x14ac:dyDescent="0.15">
      <c r="A65" s="1230">
        <v>26</v>
      </c>
      <c r="B65" s="574">
        <v>26</v>
      </c>
      <c r="C65" s="574">
        <v>0</v>
      </c>
      <c r="D65" s="574">
        <v>0</v>
      </c>
      <c r="E65" s="574">
        <v>0</v>
      </c>
      <c r="F65" s="574">
        <v>0</v>
      </c>
      <c r="G65" s="1230"/>
      <c r="H65" s="574"/>
      <c r="I65" s="574"/>
      <c r="K65" s="194" t="s">
        <v>4</v>
      </c>
      <c r="L65" s="173" t="s">
        <v>14</v>
      </c>
      <c r="M65" s="170"/>
      <c r="N65" s="170"/>
      <c r="O65" s="211" t="s">
        <v>15</v>
      </c>
      <c r="P65" s="212">
        <f>'Ｈ９（1997）'!A65</f>
        <v>26</v>
      </c>
      <c r="Q65" s="213">
        <f>'Ｈ９（1997）'!B65</f>
        <v>26</v>
      </c>
      <c r="R65" s="277"/>
      <c r="S65" s="278">
        <f>'Ｈ９（1997）'!D65</f>
        <v>0</v>
      </c>
      <c r="T65" s="263">
        <f>'Ｈ９（1997）'!F65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'Ｈ９（1997）'!A66</f>
        <v>0</v>
      </c>
      <c r="Q66" s="200">
        <f>'Ｈ９（1997）'!B66</f>
        <v>0</v>
      </c>
      <c r="R66" s="220"/>
      <c r="S66" s="262">
        <f>'Ｈ９（1997）'!D66</f>
        <v>0</v>
      </c>
      <c r="T66" s="263">
        <f>'Ｈ９（1997）'!F66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947040</v>
      </c>
      <c r="B67" s="574">
        <v>947040</v>
      </c>
      <c r="C67" s="574">
        <v>0</v>
      </c>
      <c r="D67" s="574">
        <v>60000</v>
      </c>
      <c r="E67" s="574">
        <v>0</v>
      </c>
      <c r="F67" s="574">
        <v>781900</v>
      </c>
      <c r="G67" s="1230"/>
      <c r="H67" s="574"/>
      <c r="I67" s="574"/>
      <c r="K67" s="194"/>
      <c r="L67" s="216"/>
      <c r="M67" s="196" t="s">
        <v>13</v>
      </c>
      <c r="N67" s="217"/>
      <c r="O67" s="218"/>
      <c r="P67" s="208">
        <f>P65-P66</f>
        <v>26</v>
      </c>
      <c r="Q67" s="209">
        <f>Q65-Q66</f>
        <v>26</v>
      </c>
      <c r="R67" s="209"/>
      <c r="S67" s="269">
        <f>S65-S66</f>
        <v>0</v>
      </c>
      <c r="T67" s="270">
        <f>T65-T66</f>
        <v>0</v>
      </c>
      <c r="U67" s="264"/>
      <c r="V67" s="216"/>
      <c r="W67" s="196" t="s">
        <v>13</v>
      </c>
      <c r="X67" s="217"/>
      <c r="Y67" s="207" t="s">
        <v>407</v>
      </c>
      <c r="Z67" s="271">
        <f>'Ｈ９（1997）'!A118</f>
        <v>0</v>
      </c>
      <c r="AA67" s="272">
        <f>'Ｈ９（1997）'!B118</f>
        <v>0</v>
      </c>
      <c r="AB67" s="273"/>
      <c r="AC67" s="274">
        <f>'Ｈ９（1997）'!E118</f>
        <v>0</v>
      </c>
      <c r="AD67" s="264"/>
      <c r="AE67" s="216"/>
      <c r="AF67" s="196" t="s">
        <v>13</v>
      </c>
      <c r="AG67" s="217"/>
      <c r="AH67" s="207" t="s">
        <v>408</v>
      </c>
      <c r="AI67" s="271">
        <f>'Ｈ９（1997）'!A141</f>
        <v>0</v>
      </c>
      <c r="AJ67" s="272">
        <f>'Ｈ９（1997）'!B141</f>
        <v>0</v>
      </c>
      <c r="AK67" s="275">
        <f>'Ｈ９（1997）'!C141</f>
        <v>0</v>
      </c>
      <c r="AL67" s="276">
        <f>'Ｈ９（1997）'!E141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'Ｈ９（1997）'!A68</f>
        <v>0</v>
      </c>
      <c r="Q68" s="200">
        <f>'Ｈ９（1997）'!B68</f>
        <v>0</v>
      </c>
      <c r="R68" s="220"/>
      <c r="S68" s="262">
        <f>'Ｈ９（1997）'!D68</f>
        <v>0</v>
      </c>
      <c r="T68" s="263">
        <f>'Ｈ９（1997）'!F68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'Ｈ９（1997）'!A69</f>
        <v>0</v>
      </c>
      <c r="Q69" s="200">
        <f>'Ｈ９（1997）'!B69</f>
        <v>0</v>
      </c>
      <c r="R69" s="220"/>
      <c r="S69" s="262">
        <f>'Ｈ９（1997）'!D69</f>
        <v>0</v>
      </c>
      <c r="T69" s="263">
        <f>'Ｈ９（1997）'!F69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'Ｈ９（1997）'!A70</f>
        <v>0</v>
      </c>
      <c r="Q70" s="200">
        <f>'Ｈ９（1997）'!B70</f>
        <v>0</v>
      </c>
      <c r="R70" s="220"/>
      <c r="S70" s="262">
        <f>'Ｈ９（1997）'!D70</f>
        <v>0</v>
      </c>
      <c r="T70" s="263">
        <f>'Ｈ９（1997）'!F70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9975</v>
      </c>
      <c r="B71" s="574">
        <v>9975</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937065</v>
      </c>
      <c r="B72" s="574">
        <v>937065</v>
      </c>
      <c r="C72" s="574">
        <v>0</v>
      </c>
      <c r="D72" s="574">
        <v>60000</v>
      </c>
      <c r="E72" s="574">
        <v>0</v>
      </c>
      <c r="F72" s="574">
        <v>781900</v>
      </c>
      <c r="G72" s="1230"/>
      <c r="H72" s="574"/>
      <c r="I72" s="574"/>
      <c r="K72" s="194"/>
      <c r="L72" s="176"/>
      <c r="M72" s="196" t="s">
        <v>95</v>
      </c>
      <c r="N72" s="197"/>
      <c r="O72" s="198" t="s">
        <v>98</v>
      </c>
      <c r="P72" s="199">
        <f>'Ｈ９（1997）'!A71</f>
        <v>9975</v>
      </c>
      <c r="Q72" s="200">
        <f>'Ｈ９（1997）'!B71</f>
        <v>9975</v>
      </c>
      <c r="R72" s="220"/>
      <c r="S72" s="262">
        <f>'Ｈ９（1997）'!D71</f>
        <v>0</v>
      </c>
      <c r="T72" s="263">
        <f>'Ｈ９（1997）'!F71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'Ｈ９（1997）'!A72</f>
        <v>937065</v>
      </c>
      <c r="Q73" s="200">
        <f>'Ｈ９（1997）'!B72</f>
        <v>937065</v>
      </c>
      <c r="R73" s="220"/>
      <c r="S73" s="262">
        <f>'Ｈ９（1997）'!D72</f>
        <v>60000</v>
      </c>
      <c r="T73" s="263">
        <f>'Ｈ９（1997）'!F72</f>
        <v>781900</v>
      </c>
      <c r="U73" s="264"/>
      <c r="V73" s="216"/>
      <c r="W73" s="196" t="s">
        <v>13</v>
      </c>
      <c r="X73" s="197"/>
      <c r="Y73" s="211" t="s">
        <v>15</v>
      </c>
      <c r="Z73" s="271">
        <f>'Ｈ９（1997）'!A119</f>
        <v>0</v>
      </c>
      <c r="AA73" s="272">
        <f>'Ｈ９（1997）'!B119</f>
        <v>0</v>
      </c>
      <c r="AB73" s="273"/>
      <c r="AC73" s="274">
        <f>'Ｈ９（1997）'!E119</f>
        <v>0</v>
      </c>
      <c r="AD73" s="264"/>
      <c r="AE73" s="216"/>
      <c r="AF73" s="196" t="s">
        <v>13</v>
      </c>
      <c r="AG73" s="197"/>
      <c r="AH73" s="211" t="s">
        <v>409</v>
      </c>
      <c r="AI73" s="271">
        <f>'Ｈ９（1997）'!A142</f>
        <v>0</v>
      </c>
      <c r="AJ73" s="272">
        <f>'Ｈ９（1997）'!B142</f>
        <v>0</v>
      </c>
      <c r="AK73" s="275">
        <f>'Ｈ９（1997）'!C142</f>
        <v>0</v>
      </c>
      <c r="AL73" s="276">
        <f>'Ｈ９（1997）'!E142</f>
        <v>0</v>
      </c>
    </row>
    <row r="74" spans="1:38" ht="14.45" customHeight="1" x14ac:dyDescent="0.15">
      <c r="A74" s="1230">
        <v>224802</v>
      </c>
      <c r="B74" s="574">
        <v>224802</v>
      </c>
      <c r="C74" s="574">
        <v>0</v>
      </c>
      <c r="D74" s="574">
        <v>0</v>
      </c>
      <c r="E74" s="574">
        <v>0</v>
      </c>
      <c r="F74" s="574">
        <v>181400</v>
      </c>
      <c r="G74" s="1230"/>
      <c r="H74" s="574"/>
      <c r="I74" s="574"/>
      <c r="K74" s="194"/>
      <c r="L74" s="196" t="s">
        <v>19</v>
      </c>
      <c r="M74" s="197"/>
      <c r="N74" s="197"/>
      <c r="O74" s="198" t="s">
        <v>20</v>
      </c>
      <c r="P74" s="199">
        <f>'Ｈ９（1997）'!A73</f>
        <v>0</v>
      </c>
      <c r="Q74" s="200">
        <f>'Ｈ９（1997）'!B73</f>
        <v>0</v>
      </c>
      <c r="R74" s="220"/>
      <c r="S74" s="262">
        <f>'Ｈ９（1997）'!D73</f>
        <v>0</v>
      </c>
      <c r="T74" s="263">
        <f>'Ｈ９（1997）'!F73</f>
        <v>0</v>
      </c>
      <c r="U74" s="264"/>
      <c r="V74" s="196" t="s">
        <v>19</v>
      </c>
      <c r="W74" s="197"/>
      <c r="X74" s="197"/>
      <c r="Y74" s="211" t="s">
        <v>142</v>
      </c>
      <c r="Z74" s="294">
        <f>'Ｈ９（1997）'!A120</f>
        <v>0</v>
      </c>
      <c r="AA74" s="272">
        <f>'Ｈ９（1997）'!B120</f>
        <v>0</v>
      </c>
      <c r="AB74" s="295"/>
      <c r="AC74" s="274">
        <f>'Ｈ９（1997）'!E120</f>
        <v>0</v>
      </c>
      <c r="AD74" s="264"/>
      <c r="AE74" s="196" t="s">
        <v>19</v>
      </c>
      <c r="AF74" s="197"/>
      <c r="AG74" s="197"/>
      <c r="AH74" s="211" t="s">
        <v>410</v>
      </c>
      <c r="AI74" s="294">
        <f>'Ｈ９（1997）'!A143</f>
        <v>0</v>
      </c>
      <c r="AJ74" s="272">
        <f>'Ｈ９（1997）'!B143</f>
        <v>0</v>
      </c>
      <c r="AK74" s="296">
        <f>'Ｈ９（1997）'!C143</f>
        <v>0</v>
      </c>
      <c r="AL74" s="276">
        <f>'Ｈ９（1997）'!E143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'Ｈ９（1997）'!A75</f>
        <v>0</v>
      </c>
      <c r="Q75" s="200">
        <f>'Ｈ９（1997）'!B75</f>
        <v>0</v>
      </c>
      <c r="R75" s="220"/>
      <c r="S75" s="262">
        <f>'Ｈ９（1997）'!D75</f>
        <v>0</v>
      </c>
      <c r="T75" s="263">
        <f>'Ｈ９（1997）'!F75</f>
        <v>0</v>
      </c>
      <c r="U75" s="264" t="s">
        <v>411</v>
      </c>
      <c r="V75" s="195"/>
      <c r="W75" s="196" t="s">
        <v>412</v>
      </c>
      <c r="X75" s="197"/>
      <c r="Y75" s="211" t="s">
        <v>413</v>
      </c>
      <c r="Z75" s="294">
        <f>'Ｈ９（1997）'!A121</f>
        <v>901883</v>
      </c>
      <c r="AA75" s="272">
        <f>'Ｈ９（1997）'!B121</f>
        <v>0</v>
      </c>
      <c r="AB75" s="295"/>
      <c r="AC75" s="274">
        <f>'Ｈ９（1997）'!E121</f>
        <v>479900</v>
      </c>
      <c r="AD75" s="264" t="s">
        <v>414</v>
      </c>
      <c r="AE75" s="195"/>
      <c r="AF75" s="196" t="s">
        <v>412</v>
      </c>
      <c r="AG75" s="197"/>
      <c r="AH75" s="211" t="s">
        <v>415</v>
      </c>
      <c r="AI75" s="294">
        <f>'Ｈ９（1997）'!A144</f>
        <v>0</v>
      </c>
      <c r="AJ75" s="272">
        <f>'Ｈ９（1997）'!B144</f>
        <v>0</v>
      </c>
      <c r="AK75" s="296">
        <f>'Ｈ９（1997）'!C144</f>
        <v>0</v>
      </c>
      <c r="AL75" s="276">
        <f>'Ｈ９（1997）'!E144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'Ｈ９（1997）'!A76</f>
        <v>0</v>
      </c>
      <c r="Q76" s="200">
        <f>'Ｈ９（1997）'!B76</f>
        <v>0</v>
      </c>
      <c r="R76" s="220"/>
      <c r="S76" s="262">
        <f>'Ｈ９（1997）'!D76</f>
        <v>0</v>
      </c>
      <c r="T76" s="263">
        <f>'Ｈ９（1997）'!F76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'Ｈ９（1997）'!A77</f>
        <v>0</v>
      </c>
      <c r="Q77" s="200">
        <f>'Ｈ９（1997）'!B77</f>
        <v>0</v>
      </c>
      <c r="R77" s="220"/>
      <c r="S77" s="262">
        <f>'Ｈ９（1997）'!D77</f>
        <v>0</v>
      </c>
      <c r="T77" s="263">
        <f>'Ｈ９（1997）'!F77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'Ｈ９（1997）'!A78</f>
        <v>0</v>
      </c>
      <c r="Q78" s="200">
        <f>'Ｈ９（1997）'!B78</f>
        <v>0</v>
      </c>
      <c r="R78" s="220"/>
      <c r="S78" s="262">
        <f>'Ｈ９（1997）'!D78</f>
        <v>0</v>
      </c>
      <c r="T78" s="263">
        <f>'Ｈ９（1997）'!F78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'Ｈ９（1997）'!A79</f>
        <v>0</v>
      </c>
      <c r="Q79" s="200">
        <f>'Ｈ９（1997）'!B79</f>
        <v>0</v>
      </c>
      <c r="R79" s="220"/>
      <c r="S79" s="262">
        <f>'Ｈ９（1997）'!D79</f>
        <v>0</v>
      </c>
      <c r="T79" s="263">
        <f>'Ｈ９（1997）'!F79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223122</v>
      </c>
      <c r="B80" s="574">
        <v>223122</v>
      </c>
      <c r="C80" s="574">
        <v>0</v>
      </c>
      <c r="D80" s="574">
        <v>0</v>
      </c>
      <c r="E80" s="574">
        <v>0</v>
      </c>
      <c r="F80" s="574">
        <v>181400</v>
      </c>
      <c r="G80" s="1230"/>
      <c r="H80" s="574"/>
      <c r="I80" s="574"/>
      <c r="K80" s="194"/>
      <c r="L80" s="195" t="s">
        <v>38</v>
      </c>
      <c r="M80" s="196" t="s">
        <v>149</v>
      </c>
      <c r="N80" s="197"/>
      <c r="O80" s="198" t="s">
        <v>40</v>
      </c>
      <c r="P80" s="199">
        <f>'Ｈ９（1997）'!A80</f>
        <v>223122</v>
      </c>
      <c r="Q80" s="200">
        <f>'Ｈ９（1997）'!B80</f>
        <v>223122</v>
      </c>
      <c r="R80" s="220"/>
      <c r="S80" s="262">
        <f>'Ｈ９（1997）'!D80</f>
        <v>0</v>
      </c>
      <c r="T80" s="263">
        <f>'Ｈ９（1997）'!F80</f>
        <v>181400</v>
      </c>
      <c r="U80" s="264"/>
      <c r="V80" s="195" t="s">
        <v>38</v>
      </c>
      <c r="W80" s="196" t="s">
        <v>149</v>
      </c>
      <c r="X80" s="197"/>
      <c r="Y80" s="198" t="s">
        <v>420</v>
      </c>
      <c r="Z80" s="271">
        <f>'Ｈ９（1997）'!A122</f>
        <v>473486</v>
      </c>
      <c r="AA80" s="272">
        <f>'Ｈ９（1997）'!B122</f>
        <v>0</v>
      </c>
      <c r="AB80" s="273"/>
      <c r="AC80" s="274">
        <f>'Ｈ９（1997）'!E122</f>
        <v>352800</v>
      </c>
      <c r="AD80" s="264" t="s">
        <v>421</v>
      </c>
      <c r="AE80" s="195" t="s">
        <v>38</v>
      </c>
      <c r="AF80" s="196" t="s">
        <v>149</v>
      </c>
      <c r="AG80" s="197"/>
      <c r="AH80" s="198" t="s">
        <v>422</v>
      </c>
      <c r="AI80" s="271">
        <f>'Ｈ９（1997）'!A145</f>
        <v>0</v>
      </c>
      <c r="AJ80" s="272">
        <f>'Ｈ９（1997）'!B145</f>
        <v>0</v>
      </c>
      <c r="AK80" s="275">
        <f>'Ｈ９（1997）'!C145</f>
        <v>0</v>
      </c>
      <c r="AL80" s="276">
        <f>'Ｈ９（1997）'!E145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'Ｈ９（1997）'!A81</f>
        <v>0</v>
      </c>
      <c r="Q81" s="200">
        <f>'Ｈ９（1997）'!B81</f>
        <v>0</v>
      </c>
      <c r="R81" s="220"/>
      <c r="S81" s="262">
        <f>'Ｈ９（1997）'!D81</f>
        <v>0</v>
      </c>
      <c r="T81" s="263">
        <f>'Ｈ９（1997）'!F81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1680</v>
      </c>
      <c r="B82" s="574">
        <v>1680</v>
      </c>
      <c r="C82" s="574">
        <v>0</v>
      </c>
      <c r="D82" s="574">
        <v>0</v>
      </c>
      <c r="E82" s="574">
        <v>0</v>
      </c>
      <c r="F82" s="574">
        <v>0</v>
      </c>
      <c r="G82" s="1230"/>
      <c r="H82" s="574"/>
      <c r="I82" s="574"/>
      <c r="K82" s="194" t="s">
        <v>131</v>
      </c>
      <c r="L82" s="216"/>
      <c r="M82" s="196" t="s">
        <v>13</v>
      </c>
      <c r="N82" s="197"/>
      <c r="O82" s="198" t="s">
        <v>44</v>
      </c>
      <c r="P82" s="199">
        <f>'Ｈ９（1997）'!A82</f>
        <v>1680</v>
      </c>
      <c r="Q82" s="200">
        <f>'Ｈ９（1997）'!B82</f>
        <v>1680</v>
      </c>
      <c r="R82" s="220"/>
      <c r="S82" s="262">
        <f>'Ｈ９（1997）'!D82</f>
        <v>0</v>
      </c>
      <c r="T82" s="263">
        <f>'Ｈ９（1997）'!F82</f>
        <v>0</v>
      </c>
      <c r="U82" s="264"/>
      <c r="V82" s="216"/>
      <c r="W82" s="196" t="s">
        <v>13</v>
      </c>
      <c r="X82" s="197"/>
      <c r="Y82" s="198"/>
      <c r="Z82" s="305">
        <f>Z75-Z80</f>
        <v>428397</v>
      </c>
      <c r="AA82" s="306">
        <f>AA75-AA80</f>
        <v>0</v>
      </c>
      <c r="AB82" s="273"/>
      <c r="AC82" s="274">
        <f>AC75-AC80</f>
        <v>127100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'Ｈ９（1997）'!A83</f>
        <v>0</v>
      </c>
      <c r="Q83" s="200">
        <f>'Ｈ９（1997）'!B83</f>
        <v>0</v>
      </c>
      <c r="R83" s="220"/>
      <c r="S83" s="262">
        <f>'Ｈ９（1997）'!D83</f>
        <v>0</v>
      </c>
      <c r="T83" s="263">
        <f>'Ｈ９（1997）'!F83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'Ｈ９（1997）'!A84</f>
        <v>0</v>
      </c>
      <c r="Q84" s="200">
        <f>'Ｈ９（1997）'!B84</f>
        <v>0</v>
      </c>
      <c r="R84" s="220"/>
      <c r="S84" s="262">
        <f>'Ｈ９（1997）'!D84</f>
        <v>0</v>
      </c>
      <c r="T84" s="263">
        <f>'Ｈ９（1997）'!F84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'Ｈ９（1997）'!A85</f>
        <v>0</v>
      </c>
      <c r="Q85" s="200">
        <f>'Ｈ９（1997）'!B85</f>
        <v>0</v>
      </c>
      <c r="R85" s="220"/>
      <c r="S85" s="262">
        <f>'Ｈ９（1997）'!D85</f>
        <v>0</v>
      </c>
      <c r="T85" s="263">
        <f>'Ｈ９（1997）'!F85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187934</v>
      </c>
      <c r="B86" s="574">
        <v>187934</v>
      </c>
      <c r="C86" s="574">
        <v>0</v>
      </c>
      <c r="D86" s="574">
        <v>0</v>
      </c>
      <c r="E86" s="574">
        <v>0</v>
      </c>
      <c r="F86" s="574">
        <v>120000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'Ｈ９（1997）'!A123</f>
        <v>0</v>
      </c>
      <c r="AA86" s="272">
        <f>'Ｈ９（1997）'!B123</f>
        <v>0</v>
      </c>
      <c r="AB86" s="273"/>
      <c r="AC86" s="274">
        <f>'Ｈ９（1997）'!E123</f>
        <v>0</v>
      </c>
      <c r="AD86" s="264" t="s">
        <v>430</v>
      </c>
      <c r="AE86" s="195"/>
      <c r="AF86" s="196" t="s">
        <v>13</v>
      </c>
      <c r="AG86" s="197"/>
      <c r="AH86" s="198" t="s">
        <v>684</v>
      </c>
      <c r="AI86" s="271">
        <f>'Ｈ９（1997）'!A146</f>
        <v>0</v>
      </c>
      <c r="AJ86" s="272">
        <f>'Ｈ９（1997）'!B146</f>
        <v>0</v>
      </c>
      <c r="AK86" s="275">
        <f>'Ｈ９（1997）'!C146</f>
        <v>0</v>
      </c>
      <c r="AL86" s="276">
        <f>'Ｈ９（1997）'!E146</f>
        <v>0</v>
      </c>
    </row>
    <row r="87" spans="1:38" ht="14.45" customHeight="1" x14ac:dyDescent="0.15">
      <c r="A87" s="1230">
        <v>139808</v>
      </c>
      <c r="B87" s="574">
        <v>139808</v>
      </c>
      <c r="C87" s="574">
        <v>0</v>
      </c>
      <c r="D87" s="574">
        <v>0</v>
      </c>
      <c r="E87" s="574">
        <v>0</v>
      </c>
      <c r="F87" s="574">
        <v>120000</v>
      </c>
      <c r="G87" s="1230"/>
      <c r="H87" s="574"/>
      <c r="I87" s="574"/>
      <c r="K87" s="194"/>
      <c r="L87" s="173"/>
      <c r="M87" s="196" t="s">
        <v>47</v>
      </c>
      <c r="N87" s="197"/>
      <c r="O87" s="198" t="s">
        <v>48</v>
      </c>
      <c r="P87" s="199">
        <f>'Ｈ９（1997）'!A87</f>
        <v>139808</v>
      </c>
      <c r="Q87" s="200">
        <f>'Ｈ９（1997）'!B87</f>
        <v>139808</v>
      </c>
      <c r="R87" s="220"/>
      <c r="S87" s="262">
        <f>'Ｈ９（1997）'!D87</f>
        <v>0</v>
      </c>
      <c r="T87" s="263">
        <f>'Ｈ９（1997）'!F87</f>
        <v>120000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'Ｈ９（1997）'!A88</f>
        <v>0</v>
      </c>
      <c r="Q88" s="200">
        <f>'Ｈ９（1997）'!B88</f>
        <v>0</v>
      </c>
      <c r="R88" s="220"/>
      <c r="S88" s="262">
        <f>'Ｈ９（1997）'!D88</f>
        <v>0</v>
      </c>
      <c r="T88" s="263">
        <f>'Ｈ９（1997）'!F88</f>
        <v>0</v>
      </c>
      <c r="U88" s="264"/>
      <c r="V88" s="195"/>
      <c r="W88" s="196" t="s">
        <v>433</v>
      </c>
      <c r="X88" s="197"/>
      <c r="Y88" s="198" t="s">
        <v>685</v>
      </c>
      <c r="Z88" s="271">
        <f>'Ｈ９（1997）'!A125</f>
        <v>0</v>
      </c>
      <c r="AA88" s="272">
        <f>'Ｈ９（1997）'!B125</f>
        <v>0</v>
      </c>
      <c r="AB88" s="273"/>
      <c r="AC88" s="274">
        <f>'Ｈ９（1997）'!E125</f>
        <v>0</v>
      </c>
      <c r="AD88" s="264"/>
      <c r="AE88" s="195"/>
      <c r="AF88" s="196" t="s">
        <v>433</v>
      </c>
      <c r="AG88" s="197"/>
      <c r="AH88" s="198" t="s">
        <v>686</v>
      </c>
      <c r="AI88" s="271">
        <f>'Ｈ９（1997）'!A148</f>
        <v>0</v>
      </c>
      <c r="AJ88" s="272">
        <f>'Ｈ９（1997）'!B148</f>
        <v>0</v>
      </c>
      <c r="AK88" s="275">
        <f>'Ｈ９（1997）'!C148</f>
        <v>0</v>
      </c>
      <c r="AL88" s="276">
        <f>'Ｈ９（1997）'!E148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'Ｈ９（1997）'!A89</f>
        <v>0</v>
      </c>
      <c r="Q89" s="200">
        <f>'Ｈ９（1997）'!B89</f>
        <v>0</v>
      </c>
      <c r="R89" s="220"/>
      <c r="S89" s="262">
        <f>'Ｈ９（1997）'!D89</f>
        <v>0</v>
      </c>
      <c r="T89" s="263">
        <f>'Ｈ９（1997）'!F89</f>
        <v>0</v>
      </c>
      <c r="U89" s="264"/>
      <c r="V89" s="195"/>
      <c r="W89" s="196" t="s">
        <v>436</v>
      </c>
      <c r="X89" s="197"/>
      <c r="Y89" s="198" t="s">
        <v>687</v>
      </c>
      <c r="Z89" s="271">
        <f>'Ｈ９（1997）'!A126</f>
        <v>0</v>
      </c>
      <c r="AA89" s="272">
        <f>'Ｈ９（1997）'!B126</f>
        <v>0</v>
      </c>
      <c r="AB89" s="273"/>
      <c r="AC89" s="274">
        <f>'Ｈ９（1997）'!E126</f>
        <v>0</v>
      </c>
      <c r="AD89" s="264"/>
      <c r="AE89" s="195"/>
      <c r="AF89" s="196" t="s">
        <v>436</v>
      </c>
      <c r="AG89" s="197"/>
      <c r="AH89" s="198" t="s">
        <v>688</v>
      </c>
      <c r="AI89" s="271">
        <f>'Ｈ９（1997）'!A149</f>
        <v>0</v>
      </c>
      <c r="AJ89" s="272">
        <f>'Ｈ９（1997）'!B149</f>
        <v>0</v>
      </c>
      <c r="AK89" s="275">
        <f>'Ｈ９（1997）'!C149</f>
        <v>0</v>
      </c>
      <c r="AL89" s="276">
        <f>'Ｈ９（1997）'!E149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'Ｈ９（1997）'!A90</f>
        <v>0</v>
      </c>
      <c r="Q90" s="200">
        <f>'Ｈ９（1997）'!B90</f>
        <v>0</v>
      </c>
      <c r="R90" s="220"/>
      <c r="S90" s="262">
        <f>'Ｈ９（1997）'!D90</f>
        <v>0</v>
      </c>
      <c r="T90" s="263">
        <f>'Ｈ９（1997）'!F90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'Ｈ９（1997）'!A91</f>
        <v>0</v>
      </c>
      <c r="Q91" s="200">
        <f>'Ｈ９（1997）'!B91</f>
        <v>0</v>
      </c>
      <c r="R91" s="220"/>
      <c r="S91" s="262">
        <f>'Ｈ９（1997）'!D91</f>
        <v>0</v>
      </c>
      <c r="T91" s="263">
        <f>'Ｈ９（1997）'!F91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'Ｈ９（1997）'!A92</f>
        <v>0</v>
      </c>
      <c r="Q92" s="200">
        <f>'Ｈ９（1997）'!B92</f>
        <v>0</v>
      </c>
      <c r="R92" s="220"/>
      <c r="S92" s="262">
        <f>'Ｈ９（1997）'!D92</f>
        <v>0</v>
      </c>
      <c r="T92" s="263">
        <f>'Ｈ９（1997）'!F92</f>
        <v>0</v>
      </c>
      <c r="U92" s="264"/>
      <c r="V92" s="195"/>
      <c r="W92" s="196" t="s">
        <v>57</v>
      </c>
      <c r="X92" s="197"/>
      <c r="Y92" s="198" t="s">
        <v>689</v>
      </c>
      <c r="Z92" s="271">
        <f>'Ｈ９（1997）'!A127</f>
        <v>0</v>
      </c>
      <c r="AA92" s="272">
        <f>'Ｈ９（1997）'!B127</f>
        <v>0</v>
      </c>
      <c r="AB92" s="273"/>
      <c r="AC92" s="274">
        <f>'Ｈ９（1997）'!E127</f>
        <v>0</v>
      </c>
      <c r="AD92" s="264"/>
      <c r="AE92" s="195"/>
      <c r="AF92" s="196" t="s">
        <v>57</v>
      </c>
      <c r="AG92" s="197"/>
      <c r="AH92" s="198" t="s">
        <v>690</v>
      </c>
      <c r="AI92" s="271">
        <f>'Ｈ９（1997）'!A150</f>
        <v>0</v>
      </c>
      <c r="AJ92" s="272">
        <f>'Ｈ９（1997）'!B150</f>
        <v>0</v>
      </c>
      <c r="AK92" s="275">
        <f>'Ｈ９（1997）'!C150</f>
        <v>0</v>
      </c>
      <c r="AL92" s="276">
        <f>'Ｈ９（1997）'!E150</f>
        <v>0</v>
      </c>
    </row>
    <row r="93" spans="1:38" ht="14.45" customHeight="1" x14ac:dyDescent="0.15">
      <c r="A93" s="1230">
        <v>40954</v>
      </c>
      <c r="B93" s="574">
        <v>40954</v>
      </c>
      <c r="C93" s="574">
        <v>0</v>
      </c>
      <c r="D93" s="574">
        <v>0</v>
      </c>
      <c r="E93" s="574">
        <v>0</v>
      </c>
      <c r="F93" s="574">
        <v>0</v>
      </c>
      <c r="G93" s="1230"/>
      <c r="H93" s="574"/>
      <c r="I93" s="574"/>
      <c r="K93" s="194"/>
      <c r="L93" s="195"/>
      <c r="M93" s="173" t="s">
        <v>60</v>
      </c>
      <c r="N93" s="197"/>
      <c r="O93" s="198" t="s">
        <v>61</v>
      </c>
      <c r="P93" s="199">
        <f>'Ｈ９（1997）'!A93</f>
        <v>40954</v>
      </c>
      <c r="Q93" s="200">
        <f>'Ｈ９（1997）'!B93</f>
        <v>40954</v>
      </c>
      <c r="R93" s="220"/>
      <c r="S93" s="262">
        <f>'Ｈ９（1997）'!D93</f>
        <v>0</v>
      </c>
      <c r="T93" s="263">
        <f>'Ｈ９（1997）'!F93</f>
        <v>0</v>
      </c>
      <c r="U93" s="264" t="s">
        <v>441</v>
      </c>
      <c r="V93" s="195"/>
      <c r="W93" s="173" t="s">
        <v>60</v>
      </c>
      <c r="X93" s="197"/>
      <c r="Y93" s="198" t="s">
        <v>691</v>
      </c>
      <c r="Z93" s="271">
        <f>'Ｈ９（1997）'!A128</f>
        <v>0</v>
      </c>
      <c r="AA93" s="272">
        <f>'Ｈ９（1997）'!B128</f>
        <v>0</v>
      </c>
      <c r="AB93" s="273"/>
      <c r="AC93" s="274">
        <f>'Ｈ９（1997）'!E128</f>
        <v>0</v>
      </c>
      <c r="AD93" s="264"/>
      <c r="AE93" s="195"/>
      <c r="AF93" s="173" t="s">
        <v>60</v>
      </c>
      <c r="AG93" s="197"/>
      <c r="AH93" s="198" t="s">
        <v>692</v>
      </c>
      <c r="AI93" s="271">
        <f>'Ｈ９（1997）'!A151</f>
        <v>0</v>
      </c>
      <c r="AJ93" s="272">
        <f>'Ｈ９（1997）'!B151</f>
        <v>0</v>
      </c>
      <c r="AK93" s="275">
        <f>'Ｈ９（1997）'!C151</f>
        <v>0</v>
      </c>
      <c r="AL93" s="276">
        <f>'Ｈ９（1997）'!E151</f>
        <v>0</v>
      </c>
    </row>
    <row r="94" spans="1:38" ht="14.45" customHeight="1" x14ac:dyDescent="0.15">
      <c r="A94" s="1230">
        <v>10425</v>
      </c>
      <c r="B94" s="574">
        <v>10425</v>
      </c>
      <c r="C94" s="574">
        <v>0</v>
      </c>
      <c r="D94" s="574">
        <v>0</v>
      </c>
      <c r="E94" s="574">
        <v>0</v>
      </c>
      <c r="F94" s="574">
        <v>0</v>
      </c>
      <c r="G94" s="1230"/>
      <c r="H94" s="574"/>
      <c r="I94" s="574"/>
      <c r="K94" s="194"/>
      <c r="L94" s="195" t="s">
        <v>59</v>
      </c>
      <c r="M94" s="195"/>
      <c r="N94" s="196" t="s">
        <v>62</v>
      </c>
      <c r="O94" s="198" t="s">
        <v>63</v>
      </c>
      <c r="P94" s="199">
        <f>'Ｈ９（1997）'!A94</f>
        <v>10425</v>
      </c>
      <c r="Q94" s="200">
        <f>'Ｈ９（1997）'!B94</f>
        <v>10425</v>
      </c>
      <c r="R94" s="220"/>
      <c r="S94" s="262">
        <f>'Ｈ９（1997）'!D94</f>
        <v>0</v>
      </c>
      <c r="T94" s="263">
        <f>'Ｈ９（1997）'!F94</f>
        <v>0</v>
      </c>
      <c r="U94" s="264"/>
      <c r="V94" s="195" t="s">
        <v>59</v>
      </c>
      <c r="W94" s="195"/>
      <c r="X94" s="196" t="s">
        <v>62</v>
      </c>
      <c r="Y94" s="198" t="s">
        <v>693</v>
      </c>
      <c r="Z94" s="271">
        <f>'Ｈ９（1997）'!A129</f>
        <v>0</v>
      </c>
      <c r="AA94" s="272">
        <f>'Ｈ９（1997）'!B129</f>
        <v>0</v>
      </c>
      <c r="AB94" s="273"/>
      <c r="AC94" s="274">
        <f>'Ｈ９（1997）'!E129</f>
        <v>0</v>
      </c>
      <c r="AD94" s="264"/>
      <c r="AE94" s="195" t="s">
        <v>59</v>
      </c>
      <c r="AF94" s="195"/>
      <c r="AG94" s="196" t="s">
        <v>62</v>
      </c>
      <c r="AH94" s="198" t="s">
        <v>694</v>
      </c>
      <c r="AI94" s="271">
        <f>'Ｈ９（1997）'!A152</f>
        <v>0</v>
      </c>
      <c r="AJ94" s="272">
        <f>'Ｈ９（1997）'!B152</f>
        <v>0</v>
      </c>
      <c r="AK94" s="275">
        <f>'Ｈ９（1997）'!C152</f>
        <v>0</v>
      </c>
      <c r="AL94" s="276">
        <f>'Ｈ９（1997）'!E152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'Ｈ９（1997）'!A95</f>
        <v>0</v>
      </c>
      <c r="Q95" s="200">
        <f>'Ｈ９（1997）'!B95</f>
        <v>0</v>
      </c>
      <c r="R95" s="220"/>
      <c r="S95" s="262">
        <f>'Ｈ９（1997）'!D95</f>
        <v>0</v>
      </c>
      <c r="T95" s="263">
        <f>'Ｈ９（1997）'!F95</f>
        <v>0</v>
      </c>
      <c r="U95" s="264"/>
      <c r="V95" s="195"/>
      <c r="W95" s="195"/>
      <c r="X95" s="196" t="s">
        <v>64</v>
      </c>
      <c r="Y95" s="198" t="s">
        <v>695</v>
      </c>
      <c r="Z95" s="271">
        <f>'Ｈ９（1997）'!A130</f>
        <v>0</v>
      </c>
      <c r="AA95" s="272">
        <f>'Ｈ９（1997）'!B130</f>
        <v>0</v>
      </c>
      <c r="AB95" s="273"/>
      <c r="AC95" s="274">
        <f>'Ｈ９（1997）'!E130</f>
        <v>0</v>
      </c>
      <c r="AD95" s="264"/>
      <c r="AE95" s="195"/>
      <c r="AF95" s="195"/>
      <c r="AG95" s="196" t="s">
        <v>64</v>
      </c>
      <c r="AH95" s="198" t="s">
        <v>696</v>
      </c>
      <c r="AI95" s="271">
        <f>'Ｈ９（1997）'!A153</f>
        <v>0</v>
      </c>
      <c r="AJ95" s="272">
        <f>'Ｈ９（1997）'!B153</f>
        <v>0</v>
      </c>
      <c r="AK95" s="275">
        <f>'Ｈ９（1997）'!C153</f>
        <v>0</v>
      </c>
      <c r="AL95" s="276">
        <f>'Ｈ９（1997）'!E153</f>
        <v>0</v>
      </c>
    </row>
    <row r="96" spans="1:38" ht="14.45" customHeight="1" x14ac:dyDescent="0.15">
      <c r="A96" s="1230">
        <v>2514</v>
      </c>
      <c r="B96" s="574">
        <v>2514</v>
      </c>
      <c r="C96" s="574">
        <v>0</v>
      </c>
      <c r="D96" s="574">
        <v>0</v>
      </c>
      <c r="E96" s="574">
        <v>0</v>
      </c>
      <c r="F96" s="574">
        <v>0</v>
      </c>
      <c r="G96" s="1230"/>
      <c r="H96" s="574"/>
      <c r="I96" s="574"/>
      <c r="K96" s="194" t="s">
        <v>38</v>
      </c>
      <c r="L96" s="195"/>
      <c r="M96" s="195"/>
      <c r="N96" s="196" t="s">
        <v>66</v>
      </c>
      <c r="O96" s="198" t="s">
        <v>67</v>
      </c>
      <c r="P96" s="199">
        <f>'Ｈ９（1997）'!A96</f>
        <v>2514</v>
      </c>
      <c r="Q96" s="200">
        <f>'Ｈ９（1997）'!B96</f>
        <v>2514</v>
      </c>
      <c r="R96" s="220"/>
      <c r="S96" s="262">
        <f>'Ｈ９（1997）'!D96</f>
        <v>0</v>
      </c>
      <c r="T96" s="263">
        <f>'Ｈ９（1997）'!F96</f>
        <v>0</v>
      </c>
      <c r="U96" s="264"/>
      <c r="V96" s="195"/>
      <c r="W96" s="195"/>
      <c r="X96" s="196" t="s">
        <v>66</v>
      </c>
      <c r="Y96" s="198" t="s">
        <v>697</v>
      </c>
      <c r="Z96" s="271">
        <f>'Ｈ９（1997）'!A131</f>
        <v>0</v>
      </c>
      <c r="AA96" s="272">
        <f>'Ｈ９（1997）'!B131</f>
        <v>0</v>
      </c>
      <c r="AB96" s="273"/>
      <c r="AC96" s="274">
        <f>'Ｈ９（1997）'!E131</f>
        <v>0</v>
      </c>
      <c r="AD96" s="264"/>
      <c r="AE96" s="195"/>
      <c r="AF96" s="195"/>
      <c r="AG96" s="196" t="s">
        <v>66</v>
      </c>
      <c r="AH96" s="198" t="s">
        <v>698</v>
      </c>
      <c r="AI96" s="271">
        <f>'Ｈ９（1997）'!A154</f>
        <v>0</v>
      </c>
      <c r="AJ96" s="272">
        <f>'Ｈ９（1997）'!B154</f>
        <v>0</v>
      </c>
      <c r="AK96" s="275">
        <f>'Ｈ９（1997）'!C154</f>
        <v>0</v>
      </c>
      <c r="AL96" s="276">
        <f>'Ｈ９（1997）'!E154</f>
        <v>0</v>
      </c>
    </row>
    <row r="97" spans="1:38" ht="14.45" customHeight="1" x14ac:dyDescent="0.15">
      <c r="A97" s="1230">
        <v>28015</v>
      </c>
      <c r="B97" s="574">
        <v>28015</v>
      </c>
      <c r="C97" s="574">
        <v>0</v>
      </c>
      <c r="D97" s="574">
        <v>0</v>
      </c>
      <c r="E97" s="574">
        <v>0</v>
      </c>
      <c r="F97" s="574">
        <v>0</v>
      </c>
      <c r="G97" s="1230"/>
      <c r="H97" s="574"/>
      <c r="I97" s="574"/>
      <c r="K97" s="194"/>
      <c r="L97" s="195"/>
      <c r="M97" s="195"/>
      <c r="N97" s="196" t="s">
        <v>150</v>
      </c>
      <c r="O97" s="198" t="s">
        <v>69</v>
      </c>
      <c r="P97" s="199">
        <f>'Ｈ９（1997）'!A97</f>
        <v>28015</v>
      </c>
      <c r="Q97" s="200">
        <f>'Ｈ９（1997）'!B97</f>
        <v>28015</v>
      </c>
      <c r="R97" s="220"/>
      <c r="S97" s="262">
        <f>'Ｈ９（1997）'!D97</f>
        <v>0</v>
      </c>
      <c r="T97" s="263">
        <f>'Ｈ９（1997）'!F97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3556</v>
      </c>
      <c r="B98" s="574">
        <v>3556</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'Ｈ９（1997）'!A132</f>
        <v>0</v>
      </c>
      <c r="AA98" s="272">
        <f>'Ｈ９（1997）'!B132</f>
        <v>0</v>
      </c>
      <c r="AB98" s="273"/>
      <c r="AC98" s="274">
        <f>'Ｈ９（1997）'!E132</f>
        <v>0</v>
      </c>
      <c r="AD98" s="264"/>
      <c r="AE98" s="195" t="s">
        <v>41</v>
      </c>
      <c r="AF98" s="216"/>
      <c r="AG98" s="196" t="s">
        <v>13</v>
      </c>
      <c r="AH98" s="198" t="s">
        <v>700</v>
      </c>
      <c r="AI98" s="271">
        <f>'Ｈ９（1997）'!A155</f>
        <v>0</v>
      </c>
      <c r="AJ98" s="272">
        <f>'Ｈ９（1997）'!B155</f>
        <v>0</v>
      </c>
      <c r="AK98" s="275">
        <f>'Ｈ９（1997）'!C155</f>
        <v>0</v>
      </c>
      <c r="AL98" s="276">
        <f>'Ｈ９（1997）'!E155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'Ｈ９（1997）'!A98</f>
        <v>3556</v>
      </c>
      <c r="Q99" s="200">
        <f>'Ｈ９（1997）'!B98</f>
        <v>3556</v>
      </c>
      <c r="R99" s="220"/>
      <c r="S99" s="262">
        <f>'Ｈ９（1997）'!D98</f>
        <v>0</v>
      </c>
      <c r="T99" s="263">
        <f>'Ｈ９（1997）'!F98</f>
        <v>0</v>
      </c>
      <c r="U99" s="310" t="s">
        <v>701</v>
      </c>
      <c r="V99" s="195"/>
      <c r="W99" s="196" t="s">
        <v>70</v>
      </c>
      <c r="X99" s="197"/>
      <c r="Y99" s="198" t="s">
        <v>702</v>
      </c>
      <c r="Z99" s="271">
        <f>'Ｈ９（1997）'!A133</f>
        <v>0</v>
      </c>
      <c r="AA99" s="272">
        <f>'Ｈ９（1997）'!B133</f>
        <v>0</v>
      </c>
      <c r="AB99" s="273"/>
      <c r="AC99" s="274">
        <f>'Ｈ９（1997）'!E133</f>
        <v>0</v>
      </c>
      <c r="AD99" s="310" t="s">
        <v>701</v>
      </c>
      <c r="AE99" s="195"/>
      <c r="AF99" s="196" t="s">
        <v>70</v>
      </c>
      <c r="AG99" s="197"/>
      <c r="AH99" s="198" t="s">
        <v>703</v>
      </c>
      <c r="AI99" s="271">
        <f>'Ｈ９（1997）'!A156</f>
        <v>0</v>
      </c>
      <c r="AJ99" s="272">
        <f>'Ｈ９（1997）'!B156</f>
        <v>0</v>
      </c>
      <c r="AK99" s="275">
        <f>'Ｈ９（1997）'!C156</f>
        <v>0</v>
      </c>
      <c r="AL99" s="276">
        <f>'Ｈ９（1997）'!E156</f>
        <v>0</v>
      </c>
    </row>
    <row r="100" spans="1:38" ht="14.45" customHeight="1" x14ac:dyDescent="0.15">
      <c r="A100" s="1230">
        <v>3616</v>
      </c>
      <c r="B100" s="574">
        <v>3616</v>
      </c>
      <c r="C100" s="574">
        <v>0</v>
      </c>
      <c r="D100" s="574">
        <v>0</v>
      </c>
      <c r="E100" s="574">
        <v>0</v>
      </c>
      <c r="F100" s="574">
        <v>0</v>
      </c>
      <c r="G100" s="1230"/>
      <c r="H100" s="574"/>
      <c r="I100" s="574"/>
      <c r="K100" s="194" t="s">
        <v>130</v>
      </c>
      <c r="L100" s="195"/>
      <c r="M100" s="196" t="s">
        <v>73</v>
      </c>
      <c r="N100" s="197"/>
      <c r="O100" s="198" t="s">
        <v>74</v>
      </c>
      <c r="P100" s="199">
        <f>'Ｈ９（1997）'!A99</f>
        <v>0</v>
      </c>
      <c r="Q100" s="200">
        <f>'Ｈ９（1997）'!B99</f>
        <v>0</v>
      </c>
      <c r="R100" s="220"/>
      <c r="S100" s="262">
        <f>'Ｈ９（1997）'!D99</f>
        <v>0</v>
      </c>
      <c r="T100" s="263">
        <f>'Ｈ９（1997）'!F99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'Ｈ９（1997）'!A100</f>
        <v>3616</v>
      </c>
      <c r="Q101" s="200">
        <f>'Ｈ９（1997）'!B100</f>
        <v>3616</v>
      </c>
      <c r="R101" s="220"/>
      <c r="S101" s="262">
        <f>'Ｈ９（1997）'!D100</f>
        <v>0</v>
      </c>
      <c r="T101" s="263">
        <f>'Ｈ９（1997）'!F100</f>
        <v>0</v>
      </c>
      <c r="U101" s="264"/>
      <c r="V101" s="216"/>
      <c r="W101" s="196" t="s">
        <v>13</v>
      </c>
      <c r="X101" s="197"/>
      <c r="Y101" s="198" t="s">
        <v>704</v>
      </c>
      <c r="Z101" s="271">
        <f>'Ｈ９（1997）'!A134</f>
        <v>0</v>
      </c>
      <c r="AA101" s="272">
        <f>'Ｈ９（1997）'!B134</f>
        <v>0</v>
      </c>
      <c r="AB101" s="273"/>
      <c r="AC101" s="274">
        <f>'Ｈ９（1997）'!E134</f>
        <v>0</v>
      </c>
      <c r="AD101" s="264"/>
      <c r="AE101" s="216"/>
      <c r="AF101" s="196" t="s">
        <v>13</v>
      </c>
      <c r="AG101" s="197"/>
      <c r="AH101" s="198" t="s">
        <v>705</v>
      </c>
      <c r="AI101" s="271">
        <f>'Ｈ９（1997）'!A157</f>
        <v>0</v>
      </c>
      <c r="AJ101" s="272">
        <f>'Ｈ９（1997）'!B157</f>
        <v>0</v>
      </c>
      <c r="AK101" s="275">
        <f>'Ｈ９（1997）'!C157</f>
        <v>0</v>
      </c>
      <c r="AL101" s="276">
        <f>'Ｈ９（1997）'!E157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'Ｈ９（1997）'!A101</f>
        <v>0</v>
      </c>
      <c r="Q102" s="200">
        <f>'Ｈ９（1997）'!B101</f>
        <v>0</v>
      </c>
      <c r="R102" s="220"/>
      <c r="S102" s="262">
        <f>'Ｈ９（1997）'!D101</f>
        <v>0</v>
      </c>
      <c r="T102" s="263">
        <f>'Ｈ９（1997）'!F101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92547</v>
      </c>
      <c r="B103" s="574">
        <v>92547</v>
      </c>
      <c r="C103" s="574">
        <v>0</v>
      </c>
      <c r="D103" s="574">
        <v>0</v>
      </c>
      <c r="E103" s="574">
        <v>0</v>
      </c>
      <c r="F103" s="574">
        <v>34400</v>
      </c>
      <c r="G103" s="1230"/>
      <c r="H103" s="574"/>
      <c r="I103" s="574"/>
      <c r="K103" s="194"/>
      <c r="L103" s="195"/>
      <c r="M103" s="196" t="s">
        <v>11</v>
      </c>
      <c r="N103" s="197"/>
      <c r="O103" s="198" t="s">
        <v>80</v>
      </c>
      <c r="P103" s="199">
        <f>'Ｈ９（1997）'!A102</f>
        <v>0</v>
      </c>
      <c r="Q103" s="200">
        <f>'Ｈ９（1997）'!B102</f>
        <v>0</v>
      </c>
      <c r="R103" s="220"/>
      <c r="S103" s="262">
        <f>'Ｈ９（1997）'!D102</f>
        <v>0</v>
      </c>
      <c r="T103" s="263">
        <f>'Ｈ９（1997）'!F102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228</v>
      </c>
      <c r="B104" s="574">
        <v>228</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'Ｈ９（1997）'!A135</f>
        <v>0</v>
      </c>
      <c r="AA104" s="272">
        <f>'Ｈ９（1997）'!B135</f>
        <v>0</v>
      </c>
      <c r="AB104" s="273"/>
      <c r="AC104" s="274">
        <f>'Ｈ９（1997）'!E135</f>
        <v>0</v>
      </c>
      <c r="AD104" s="264"/>
      <c r="AE104" s="216"/>
      <c r="AF104" s="196" t="s">
        <v>13</v>
      </c>
      <c r="AG104" s="197"/>
      <c r="AH104" s="198" t="s">
        <v>707</v>
      </c>
      <c r="AI104" s="271">
        <f>'Ｈ９（1997）'!A158</f>
        <v>0</v>
      </c>
      <c r="AJ104" s="272">
        <f>'Ｈ９（1997）'!B158</f>
        <v>0</v>
      </c>
      <c r="AK104" s="275">
        <f>'Ｈ９（1997）'!C158</f>
        <v>0</v>
      </c>
      <c r="AL104" s="276">
        <f>'Ｈ９（1997）'!E158</f>
        <v>0</v>
      </c>
    </row>
    <row r="105" spans="1:38" ht="14.45" customHeight="1" x14ac:dyDescent="0.15">
      <c r="A105" s="1230">
        <v>46987</v>
      </c>
      <c r="B105" s="574">
        <v>46987</v>
      </c>
      <c r="C105" s="574">
        <v>0</v>
      </c>
      <c r="D105" s="574">
        <v>0</v>
      </c>
      <c r="E105" s="574">
        <v>0</v>
      </c>
      <c r="F105" s="574">
        <v>34400</v>
      </c>
      <c r="G105" s="1230"/>
      <c r="H105" s="574"/>
      <c r="I105" s="574"/>
      <c r="K105" s="194"/>
      <c r="L105" s="169"/>
      <c r="M105" s="196" t="s">
        <v>88</v>
      </c>
      <c r="N105" s="197"/>
      <c r="O105" s="198" t="s">
        <v>109</v>
      </c>
      <c r="P105" s="199">
        <f>'Ｈ９（1997）'!A104</f>
        <v>228</v>
      </c>
      <c r="Q105" s="200">
        <f>'Ｈ９（1997）'!B104</f>
        <v>228</v>
      </c>
      <c r="R105" s="220"/>
      <c r="S105" s="262">
        <f>'Ｈ９（1997）'!D104</f>
        <v>0</v>
      </c>
      <c r="T105" s="263">
        <f>'Ｈ９（1997）'!F104</f>
        <v>0</v>
      </c>
      <c r="U105" s="264"/>
      <c r="V105" s="169"/>
      <c r="W105" s="196" t="s">
        <v>459</v>
      </c>
      <c r="X105" s="197"/>
      <c r="Y105" s="198" t="s">
        <v>460</v>
      </c>
      <c r="Z105" s="271">
        <f>'Ｈ９（1997）'!A136</f>
        <v>58684</v>
      </c>
      <c r="AA105" s="272">
        <f>'Ｈ９（1997）'!B136</f>
        <v>0</v>
      </c>
      <c r="AB105" s="273"/>
      <c r="AC105" s="274">
        <f>'Ｈ９（1997）'!E136</f>
        <v>0</v>
      </c>
      <c r="AD105" s="264"/>
      <c r="AE105" s="169"/>
      <c r="AF105" s="196" t="s">
        <v>459</v>
      </c>
      <c r="AG105" s="197"/>
      <c r="AH105" s="198" t="s">
        <v>461</v>
      </c>
      <c r="AI105" s="271">
        <f>'Ｈ９（1997）'!A159</f>
        <v>0</v>
      </c>
      <c r="AJ105" s="272">
        <f>'Ｈ９（1997）'!B159</f>
        <v>0</v>
      </c>
      <c r="AK105" s="275">
        <f>'Ｈ９（1997）'!C159</f>
        <v>0</v>
      </c>
      <c r="AL105" s="276">
        <f>'Ｈ９（1997）'!E159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'Ｈ９（1997）'!A105</f>
        <v>46987</v>
      </c>
      <c r="Q106" s="200">
        <f>'Ｈ９（1997）'!B105</f>
        <v>46987</v>
      </c>
      <c r="R106" s="220"/>
      <c r="S106" s="262">
        <f>'Ｈ９（1997）'!D105</f>
        <v>0</v>
      </c>
      <c r="T106" s="263">
        <f>'Ｈ９（1997）'!F105</f>
        <v>34400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3780</v>
      </c>
      <c r="B107" s="574">
        <v>3780</v>
      </c>
      <c r="C107" s="574">
        <v>0</v>
      </c>
      <c r="D107" s="574">
        <v>0</v>
      </c>
      <c r="E107" s="574">
        <v>0</v>
      </c>
      <c r="F107" s="574">
        <v>0</v>
      </c>
      <c r="G107" s="1230"/>
      <c r="H107" s="574"/>
      <c r="I107" s="574"/>
      <c r="K107" s="194"/>
      <c r="L107" s="176"/>
      <c r="M107" s="196" t="s">
        <v>104</v>
      </c>
      <c r="N107" s="197"/>
      <c r="O107" s="198" t="s">
        <v>111</v>
      </c>
      <c r="P107" s="199">
        <f>'Ｈ９（1997）'!A106</f>
        <v>0</v>
      </c>
      <c r="Q107" s="200">
        <f>'Ｈ９（1997）'!B106</f>
        <v>0</v>
      </c>
      <c r="R107" s="220"/>
      <c r="S107" s="262">
        <f>'Ｈ９（1997）'!D106</f>
        <v>0</v>
      </c>
      <c r="T107" s="263">
        <f>'Ｈ９（1997）'!F106</f>
        <v>0</v>
      </c>
      <c r="U107" s="264"/>
      <c r="V107" s="176"/>
      <c r="W107" s="196" t="s">
        <v>104</v>
      </c>
      <c r="X107" s="197"/>
      <c r="Y107" s="198" t="s">
        <v>708</v>
      </c>
      <c r="Z107" s="271">
        <f>'Ｈ９（1997）'!A137</f>
        <v>0</v>
      </c>
      <c r="AA107" s="272">
        <f>'Ｈ９（1997）'!B137</f>
        <v>0</v>
      </c>
      <c r="AB107" s="273"/>
      <c r="AC107" s="274">
        <f>'Ｈ９（1997）'!E137</f>
        <v>0</v>
      </c>
      <c r="AD107" s="264"/>
      <c r="AE107" s="176"/>
      <c r="AF107" s="196" t="s">
        <v>104</v>
      </c>
      <c r="AG107" s="197"/>
      <c r="AH107" s="198" t="s">
        <v>709</v>
      </c>
      <c r="AI107" s="271">
        <f>'Ｈ９（1997）'!A160</f>
        <v>0</v>
      </c>
      <c r="AJ107" s="272">
        <f>'Ｈ９（1997）'!B160</f>
        <v>0</v>
      </c>
      <c r="AK107" s="275">
        <f>'Ｈ９（1997）'!C160</f>
        <v>0</v>
      </c>
      <c r="AL107" s="276">
        <f>'Ｈ９（1997）'!E160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'Ｈ９（1997）'!A107</f>
        <v>3780</v>
      </c>
      <c r="Q108" s="200">
        <f>'Ｈ９（1997）'!B107</f>
        <v>3780</v>
      </c>
      <c r="R108" s="220"/>
      <c r="S108" s="262">
        <f>'Ｈ９（1997）'!D107</f>
        <v>0</v>
      </c>
      <c r="T108" s="263">
        <f>'Ｈ９（1997）'!F107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'Ｈ９（1997）'!A108</f>
        <v>0</v>
      </c>
      <c r="Q109" s="200">
        <f>'Ｈ９（1997）'!B108</f>
        <v>0</v>
      </c>
      <c r="R109" s="220"/>
      <c r="S109" s="262">
        <f>'Ｈ９（1997）'!D108</f>
        <v>0</v>
      </c>
      <c r="T109" s="263">
        <f>'Ｈ９（1997）'!F108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'Ｈ９（1997）'!A109</f>
        <v>0</v>
      </c>
      <c r="Q110" s="200">
        <f>'Ｈ９（1997）'!B109</f>
        <v>0</v>
      </c>
      <c r="R110" s="220"/>
      <c r="S110" s="262">
        <f>'Ｈ９（1997）'!D109</f>
        <v>0</v>
      </c>
      <c r="T110" s="263">
        <f>'Ｈ９（1997）'!F109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4145</v>
      </c>
      <c r="B111" s="574">
        <v>4145</v>
      </c>
      <c r="C111" s="574">
        <v>0</v>
      </c>
      <c r="D111" s="574">
        <v>0</v>
      </c>
      <c r="E111" s="574">
        <v>0</v>
      </c>
      <c r="F111" s="574">
        <v>0</v>
      </c>
      <c r="G111" s="1230"/>
      <c r="H111" s="574"/>
      <c r="I111" s="574"/>
      <c r="K111" s="194"/>
      <c r="L111" s="176"/>
      <c r="M111" s="196" t="s">
        <v>107</v>
      </c>
      <c r="N111" s="197"/>
      <c r="O111" s="198" t="s">
        <v>115</v>
      </c>
      <c r="P111" s="199">
        <f>'Ｈ９（1997）'!A110</f>
        <v>0</v>
      </c>
      <c r="Q111" s="200">
        <f>'Ｈ９（1997）'!B110</f>
        <v>0</v>
      </c>
      <c r="R111" s="220"/>
      <c r="S111" s="262">
        <f>'Ｈ９（1997）'!D110</f>
        <v>0</v>
      </c>
      <c r="T111" s="263">
        <f>'Ｈ９（1997）'!F110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37407</v>
      </c>
      <c r="B112" s="574">
        <v>37407</v>
      </c>
      <c r="C112" s="574">
        <v>0</v>
      </c>
      <c r="D112" s="574">
        <v>0</v>
      </c>
      <c r="E112" s="574">
        <v>0</v>
      </c>
      <c r="F112" s="574">
        <v>0</v>
      </c>
      <c r="G112" s="1230"/>
      <c r="H112" s="574"/>
      <c r="I112" s="574"/>
      <c r="K112" s="194"/>
      <c r="L112" s="176" t="s">
        <v>41</v>
      </c>
      <c r="M112" s="196" t="s">
        <v>108</v>
      </c>
      <c r="N112" s="197"/>
      <c r="O112" s="198" t="s">
        <v>116</v>
      </c>
      <c r="P112" s="199">
        <f>'Ｈ９（1997）'!A111</f>
        <v>4145</v>
      </c>
      <c r="Q112" s="200">
        <f>'Ｈ９（1997）'!B111</f>
        <v>4145</v>
      </c>
      <c r="R112" s="220"/>
      <c r="S112" s="262">
        <f>'Ｈ９（1997）'!D111</f>
        <v>0</v>
      </c>
      <c r="T112" s="263">
        <f>'Ｈ９（1997）'!F111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'Ｈ９（1997）'!A112</f>
        <v>37407</v>
      </c>
      <c r="Q113" s="200">
        <f>'Ｈ９（1997）'!B112</f>
        <v>37407</v>
      </c>
      <c r="R113" s="220"/>
      <c r="S113" s="262">
        <f>'Ｈ９（1997）'!D112</f>
        <v>0</v>
      </c>
      <c r="T113" s="263">
        <f>'Ｈ９（1997）'!F112</f>
        <v>0</v>
      </c>
      <c r="U113" s="264"/>
      <c r="V113" s="216"/>
      <c r="W113" s="196" t="s">
        <v>13</v>
      </c>
      <c r="X113" s="197"/>
      <c r="Y113" s="198"/>
      <c r="Z113" s="305">
        <f>Z105-Z107</f>
        <v>58684</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'Ｈ９（1997）'!A113</f>
        <v>0</v>
      </c>
      <c r="Q114" s="200">
        <f>'Ｈ９（1997）'!B113</f>
        <v>0</v>
      </c>
      <c r="R114" s="220"/>
      <c r="S114" s="262">
        <f>'Ｈ９（1997）'!D113</f>
        <v>0</v>
      </c>
      <c r="T114" s="263">
        <f>'Ｈ９（1997）'!F113</f>
        <v>0</v>
      </c>
      <c r="U114" s="264"/>
      <c r="V114" s="196" t="s">
        <v>13</v>
      </c>
      <c r="W114" s="197"/>
      <c r="X114" s="197"/>
      <c r="Y114" s="198" t="s">
        <v>710</v>
      </c>
      <c r="Z114" s="271">
        <f>'Ｈ９（1997）'!A138</f>
        <v>0</v>
      </c>
      <c r="AA114" s="272">
        <f>'Ｈ９（1997）'!B138</f>
        <v>0</v>
      </c>
      <c r="AB114" s="273"/>
      <c r="AC114" s="274">
        <f>'Ｈ９（1997）'!E138</f>
        <v>0</v>
      </c>
      <c r="AD114" s="264"/>
      <c r="AE114" s="196" t="s">
        <v>13</v>
      </c>
      <c r="AF114" s="197"/>
      <c r="AG114" s="197"/>
      <c r="AH114" s="198" t="s">
        <v>711</v>
      </c>
      <c r="AI114" s="271">
        <f>'Ｈ９（1997）'!A161</f>
        <v>0</v>
      </c>
      <c r="AJ114" s="272">
        <f>'Ｈ９（1997）'!B161</f>
        <v>0</v>
      </c>
      <c r="AK114" s="275">
        <f>'Ｈ９（1997）'!C161</f>
        <v>0</v>
      </c>
      <c r="AL114" s="276">
        <f>'Ｈ９（1997）'!E161</f>
        <v>0</v>
      </c>
    </row>
    <row r="115" spans="1:41" ht="14.45" customHeight="1" thickBot="1" x14ac:dyDescent="0.2">
      <c r="K115" s="311"/>
      <c r="L115" s="312" t="s">
        <v>82</v>
      </c>
      <c r="M115" s="313"/>
      <c r="N115" s="313"/>
      <c r="O115" s="314"/>
      <c r="P115" s="315">
        <f>SUM(P62:P114)-P63-P64-P66-P67-P69-P70-P71-P84-P85-P86-P94-P95-P96-P97-P98-P103-P104</f>
        <v>1553757</v>
      </c>
      <c r="Q115" s="316">
        <f>SUM(Q62:Q114)-Q63-Q64-Q66-Q67-Q69-Q70-Q71-Q84-Q85-Q86-Q94-Q95-Q96-Q97-Q98-Q103-Q104</f>
        <v>1553757</v>
      </c>
      <c r="R115" s="316"/>
      <c r="S115" s="317">
        <f>SUM(S62:S114)-S63-S64-S66-S67-S69-S70-S71-S84-S85-S86-S94-S95-S96-S97-S98-S103-S104</f>
        <v>60000</v>
      </c>
      <c r="T115" s="318">
        <f>SUM(T62:T114)-T63-T64-T66-T67-T69-T70-T71-T84-T85-T86-T94-T95-T96-T97-T98-T103-T104</f>
        <v>1117700</v>
      </c>
      <c r="U115" s="319"/>
      <c r="V115" s="312" t="s">
        <v>82</v>
      </c>
      <c r="W115" s="313"/>
      <c r="X115" s="313"/>
      <c r="Y115" s="314"/>
      <c r="Z115" s="320">
        <f>Z64+Z67+Z73+Z74+Z75+Z86+Z88+Z89+Z92+Z93+Z99+Z101+Z104+Z105+Z114</f>
        <v>960567</v>
      </c>
      <c r="AA115" s="321">
        <f>AA64+AA67+AA73+AA74+AA75+AA86+AA88+AA89+AA92+AA93+AA99+AA101+AA104+AA105+AA114</f>
        <v>0</v>
      </c>
      <c r="AB115" s="322"/>
      <c r="AC115" s="323">
        <f>AC64+AC67+AC73+AC74+AC75+AC86+AC88+AC89+AC92+AC93+AC99+AC101+AC104+AC105+AC114</f>
        <v>479900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960567</v>
      </c>
      <c r="B116" s="1229">
        <v>0</v>
      </c>
      <c r="C116" s="1229">
        <v>283700</v>
      </c>
      <c r="D116" s="1229">
        <v>0</v>
      </c>
      <c r="E116" s="1233">
        <v>479900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739</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901883</v>
      </c>
      <c r="B121" s="1235">
        <v>0</v>
      </c>
      <c r="C121" s="1235">
        <v>283700</v>
      </c>
      <c r="D121" s="1235">
        <v>0</v>
      </c>
      <c r="E121" s="1236">
        <v>479900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473486</v>
      </c>
      <c r="B122" s="1235">
        <v>0</v>
      </c>
      <c r="C122" s="1235">
        <v>0</v>
      </c>
      <c r="D122" s="1235">
        <v>0</v>
      </c>
      <c r="E122" s="1236">
        <v>352800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101408</v>
      </c>
      <c r="Q123" s="254">
        <f t="shared" si="0"/>
        <v>101408</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101408</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101408</v>
      </c>
      <c r="Q125" s="220">
        <f t="shared" si="0"/>
        <v>101408</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101408</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26</v>
      </c>
      <c r="Q126" s="220">
        <f t="shared" si="0"/>
        <v>26</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26</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26</v>
      </c>
      <c r="Q128" s="220">
        <f t="shared" si="0"/>
        <v>26</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26</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0</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9975</v>
      </c>
      <c r="Q133" s="220">
        <f t="shared" si="0"/>
        <v>9975</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9975</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937065</v>
      </c>
      <c r="Q134" s="220">
        <f t="shared" si="0"/>
        <v>937065</v>
      </c>
      <c r="R134" s="220">
        <f t="shared" si="0"/>
        <v>0</v>
      </c>
      <c r="S134" s="221">
        <f t="shared" si="0"/>
        <v>60000</v>
      </c>
      <c r="T134" s="270">
        <f t="shared" si="0"/>
        <v>781900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937065</v>
      </c>
      <c r="AJ134" s="220">
        <f t="shared" si="4"/>
        <v>0</v>
      </c>
      <c r="AK134" s="366">
        <f t="shared" si="5"/>
        <v>60000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58684</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262878</v>
      </c>
      <c r="Q141" s="220">
        <f t="shared" si="8"/>
        <v>262878</v>
      </c>
      <c r="R141" s="220">
        <f t="shared" si="8"/>
        <v>0</v>
      </c>
      <c r="S141" s="221">
        <f t="shared" si="8"/>
        <v>19866</v>
      </c>
      <c r="T141" s="270">
        <f t="shared" si="8"/>
        <v>201200</v>
      </c>
      <c r="U141" s="202"/>
      <c r="V141" s="195" t="s">
        <v>38</v>
      </c>
      <c r="W141" s="196" t="s">
        <v>149</v>
      </c>
      <c r="X141" s="197"/>
      <c r="Y141" s="198" t="s">
        <v>156</v>
      </c>
      <c r="Z141" s="219">
        <f t="shared" ref="Z141:AC143" si="9">IF(ISERROR((Z$28)*(Q141/(Q$136+Q$137+Q$138+Q$139+Q$141+Q$142+Q$143))),0,ROUND((Z$28)*(Q141/(Q$136+Q$137+Q$138+Q$139+Q$141+Q$142+Q$143)),0))</f>
        <v>2103</v>
      </c>
      <c r="AA141" s="220">
        <f t="shared" si="9"/>
        <v>0</v>
      </c>
      <c r="AB141" s="292">
        <f t="shared" si="9"/>
        <v>0</v>
      </c>
      <c r="AC141" s="366">
        <f t="shared" si="9"/>
        <v>0</v>
      </c>
      <c r="AD141" s="371"/>
      <c r="AE141" s="194"/>
      <c r="AF141" s="195" t="s">
        <v>38</v>
      </c>
      <c r="AG141" s="196" t="s">
        <v>149</v>
      </c>
      <c r="AH141" s="197"/>
      <c r="AI141" s="219">
        <f t="shared" si="2"/>
        <v>260775</v>
      </c>
      <c r="AJ141" s="220">
        <f t="shared" si="4"/>
        <v>0</v>
      </c>
      <c r="AK141" s="366">
        <f t="shared" si="5"/>
        <v>19866</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937264</v>
      </c>
      <c r="Q143" s="220">
        <f t="shared" si="8"/>
        <v>937264</v>
      </c>
      <c r="R143" s="220">
        <f t="shared" si="8"/>
        <v>0</v>
      </c>
      <c r="S143" s="221">
        <f t="shared" si="8"/>
        <v>432278</v>
      </c>
      <c r="T143" s="270">
        <f t="shared" si="8"/>
        <v>499700</v>
      </c>
      <c r="U143" s="202"/>
      <c r="V143" s="216"/>
      <c r="W143" s="196" t="s">
        <v>13</v>
      </c>
      <c r="X143" s="197"/>
      <c r="Y143" s="198" t="s">
        <v>156</v>
      </c>
      <c r="Z143" s="219">
        <f t="shared" si="9"/>
        <v>7497</v>
      </c>
      <c r="AA143" s="220">
        <f t="shared" si="9"/>
        <v>0</v>
      </c>
      <c r="AB143" s="292">
        <f t="shared" si="9"/>
        <v>0</v>
      </c>
      <c r="AC143" s="366">
        <f t="shared" si="9"/>
        <v>0</v>
      </c>
      <c r="AD143" s="371"/>
      <c r="AE143" s="194" t="s">
        <v>158</v>
      </c>
      <c r="AF143" s="216"/>
      <c r="AG143" s="196" t="s">
        <v>13</v>
      </c>
      <c r="AH143" s="197"/>
      <c r="AI143" s="219">
        <f t="shared" si="2"/>
        <v>929767</v>
      </c>
      <c r="AJ143" s="220">
        <f t="shared" si="4"/>
        <v>0</v>
      </c>
      <c r="AK143" s="366">
        <f t="shared" si="5"/>
        <v>432278</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375271</v>
      </c>
      <c r="Q148" s="220">
        <f t="shared" si="8"/>
        <v>375271</v>
      </c>
      <c r="R148" s="220">
        <f t="shared" si="8"/>
        <v>126345</v>
      </c>
      <c r="S148" s="221">
        <f t="shared" si="8"/>
        <v>0</v>
      </c>
      <c r="T148" s="270">
        <f t="shared" si="8"/>
        <v>225500</v>
      </c>
      <c r="U148" s="202" t="s">
        <v>4</v>
      </c>
      <c r="V148" s="173"/>
      <c r="W148" s="196" t="s">
        <v>47</v>
      </c>
      <c r="X148" s="197"/>
      <c r="Y148" s="198" t="s">
        <v>156</v>
      </c>
      <c r="Z148" s="219">
        <f>IF(ISERROR((Z$33)*(Q148/(Q148+Q149))),0,ROUND((Z$33)*(Q148/(Q148+Q149)),0))</f>
        <v>747</v>
      </c>
      <c r="AA148" s="220">
        <f>IF(ISERROR((AA$33)*(R148/(R148+R149))),0,ROUND((AA$33)*(R148/(R148+R149)),0))</f>
        <v>411</v>
      </c>
      <c r="AB148" s="292">
        <f>IF(ISERROR((AB$33)*(S148/(S148+S149))),0,ROUND((AB$33)*(S148/(S148+S149)),0))</f>
        <v>0</v>
      </c>
      <c r="AC148" s="366">
        <f>IF(ISERROR((AC$33)*(T148/(T148+T149))),0,ROUND((AC$33)*(T148/(T148+T149)),0))</f>
        <v>0</v>
      </c>
      <c r="AD148" s="371"/>
      <c r="AE148" s="194" t="s">
        <v>163</v>
      </c>
      <c r="AF148" s="173"/>
      <c r="AG148" s="196" t="s">
        <v>47</v>
      </c>
      <c r="AH148" s="197"/>
      <c r="AI148" s="219">
        <f t="shared" si="2"/>
        <v>374524</v>
      </c>
      <c r="AJ148" s="220">
        <f t="shared" si="11"/>
        <v>125934</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94354</v>
      </c>
      <c r="Q154" s="220">
        <f t="shared" si="8"/>
        <v>94354</v>
      </c>
      <c r="R154" s="220">
        <f t="shared" si="8"/>
        <v>24000</v>
      </c>
      <c r="S154" s="221">
        <f t="shared" si="8"/>
        <v>0</v>
      </c>
      <c r="T154" s="270">
        <f t="shared" si="8"/>
        <v>13600</v>
      </c>
      <c r="U154" s="202"/>
      <c r="V154" s="195"/>
      <c r="W154" s="173" t="s">
        <v>60</v>
      </c>
      <c r="X154" s="197"/>
      <c r="Y154" s="198"/>
      <c r="Z154" s="219">
        <f t="shared" si="14"/>
        <v>302</v>
      </c>
      <c r="AA154" s="220">
        <f t="shared" si="14"/>
        <v>0</v>
      </c>
      <c r="AB154" s="292">
        <f t="shared" si="14"/>
        <v>0</v>
      </c>
      <c r="AC154" s="366">
        <f t="shared" si="14"/>
        <v>0</v>
      </c>
      <c r="AD154" s="371"/>
      <c r="AE154" s="194" t="s">
        <v>169</v>
      </c>
      <c r="AF154" s="195"/>
      <c r="AG154" s="173" t="s">
        <v>60</v>
      </c>
      <c r="AH154" s="197"/>
      <c r="AI154" s="219">
        <f t="shared" si="2"/>
        <v>94052</v>
      </c>
      <c r="AJ154" s="220">
        <f>SUM(AJ155:AJ159)</f>
        <v>24000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63825</v>
      </c>
      <c r="Q155" s="220">
        <f t="shared" si="15"/>
        <v>63825</v>
      </c>
      <c r="R155" s="220">
        <f t="shared" si="15"/>
        <v>24000</v>
      </c>
      <c r="S155" s="221">
        <f t="shared" si="15"/>
        <v>0</v>
      </c>
      <c r="T155" s="270">
        <f t="shared" si="15"/>
        <v>13600</v>
      </c>
      <c r="U155" s="202"/>
      <c r="V155" s="195" t="s">
        <v>59</v>
      </c>
      <c r="W155" s="195"/>
      <c r="X155" s="196" t="s">
        <v>62</v>
      </c>
      <c r="Y155" s="198"/>
      <c r="Z155" s="219">
        <f t="shared" si="14"/>
        <v>302</v>
      </c>
      <c r="AA155" s="220">
        <f t="shared" si="14"/>
        <v>0</v>
      </c>
      <c r="AB155" s="292">
        <f t="shared" si="14"/>
        <v>0</v>
      </c>
      <c r="AC155" s="366">
        <f t="shared" si="14"/>
        <v>0</v>
      </c>
      <c r="AD155" s="371"/>
      <c r="AE155" s="194" t="s">
        <v>170</v>
      </c>
      <c r="AF155" s="195" t="s">
        <v>59</v>
      </c>
      <c r="AG155" s="195"/>
      <c r="AH155" s="196" t="s">
        <v>62</v>
      </c>
      <c r="AI155" s="219">
        <f t="shared" si="2"/>
        <v>63523</v>
      </c>
      <c r="AJ155" s="220">
        <f t="shared" ref="AJ155:AJ162" si="16">IF($P155-$Z155=0,0,ROUND((R155-AA155)*$AI155/($P155-$Z155),0))</f>
        <v>24000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2514</v>
      </c>
      <c r="Q157" s="220">
        <f t="shared" si="15"/>
        <v>2514</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2514</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28015</v>
      </c>
      <c r="Q158" s="220">
        <f t="shared" si="15"/>
        <v>28015</v>
      </c>
      <c r="R158" s="220">
        <f t="shared" si="15"/>
        <v>0</v>
      </c>
      <c r="S158" s="221">
        <f t="shared" si="15"/>
        <v>0</v>
      </c>
      <c r="T158" s="270">
        <f t="shared" si="15"/>
        <v>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28015</v>
      </c>
      <c r="AJ158" s="220">
        <f t="shared" si="16"/>
        <v>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3556</v>
      </c>
      <c r="Q160" s="220">
        <f t="shared" si="15"/>
        <v>3556</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3556</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3616</v>
      </c>
      <c r="Q162" s="220">
        <f t="shared" si="15"/>
        <v>3616</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3616</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228</v>
      </c>
      <c r="Q166" s="220">
        <f t="shared" si="15"/>
        <v>228</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228</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131891</v>
      </c>
      <c r="Q167" s="220">
        <f t="shared" si="15"/>
        <v>131891</v>
      </c>
      <c r="R167" s="220">
        <f t="shared" si="15"/>
        <v>34411</v>
      </c>
      <c r="S167" s="221">
        <f t="shared" si="15"/>
        <v>0</v>
      </c>
      <c r="T167" s="270">
        <f t="shared" si="15"/>
        <v>84800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131891</v>
      </c>
      <c r="AJ167" s="220">
        <f t="shared" si="18"/>
        <v>34411</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3780</v>
      </c>
      <c r="Q169" s="220">
        <f t="shared" si="15"/>
        <v>3780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3780</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4145</v>
      </c>
      <c r="Q173" s="220">
        <f t="shared" si="24"/>
        <v>4145</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4145</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37407</v>
      </c>
      <c r="Q174" s="220">
        <f t="shared" si="24"/>
        <v>37407</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37407</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2902864</v>
      </c>
      <c r="Q176" s="316">
        <f t="shared" si="24"/>
        <v>2902864</v>
      </c>
      <c r="R176" s="316">
        <f t="shared" si="24"/>
        <v>184756</v>
      </c>
      <c r="S176" s="317">
        <f t="shared" si="24"/>
        <v>512144</v>
      </c>
      <c r="T176" s="318">
        <f t="shared" si="24"/>
        <v>1806700</v>
      </c>
      <c r="U176" s="367"/>
      <c r="V176" s="312" t="s">
        <v>82</v>
      </c>
      <c r="W176" s="313"/>
      <c r="X176" s="313"/>
      <c r="Y176" s="314"/>
      <c r="Z176" s="315">
        <f>Z61</f>
        <v>10649</v>
      </c>
      <c r="AA176" s="316">
        <f>AA61</f>
        <v>411</v>
      </c>
      <c r="AB176" s="550">
        <f>AB61</f>
        <v>0</v>
      </c>
      <c r="AC176" s="368">
        <f>AC61</f>
        <v>0</v>
      </c>
      <c r="AD176" s="371"/>
      <c r="AE176" s="369"/>
      <c r="AF176" s="312" t="s">
        <v>82</v>
      </c>
      <c r="AG176" s="313"/>
      <c r="AH176" s="313"/>
      <c r="AI176" s="370">
        <f t="shared" si="2"/>
        <v>2892215</v>
      </c>
      <c r="AJ176" s="316">
        <f>SUM(AJ123,AJ126,AJ129,AJ133:AJ144,AJ148:AJ154,AJ160:AJ163,AJ166:AJ175)</f>
        <v>184345</v>
      </c>
      <c r="AK176" s="368">
        <f>SUM(AK123,AK126,AK129,AK133:AK144,AK148:AK154,AK160:AK163,AK166:AK175)</f>
        <v>512144</v>
      </c>
    </row>
    <row r="177" spans="1:29" ht="14.25" thickTop="1" x14ac:dyDescent="0.15">
      <c r="A177" s="1230">
        <v>0</v>
      </c>
      <c r="B177" s="574">
        <v>0</v>
      </c>
      <c r="C177" s="574">
        <v>0</v>
      </c>
      <c r="D177" s="574">
        <v>0</v>
      </c>
      <c r="E177" s="1237">
        <v>0</v>
      </c>
      <c r="AC177" s="529"/>
    </row>
    <row r="178" spans="1:29" x14ac:dyDescent="0.15">
      <c r="A178" s="1230">
        <v>9600</v>
      </c>
      <c r="B178" s="574">
        <v>0</v>
      </c>
      <c r="C178" s="574">
        <v>0</v>
      </c>
      <c r="D178" s="574">
        <v>0</v>
      </c>
      <c r="E178" s="1237">
        <v>0</v>
      </c>
      <c r="AC178" s="529"/>
    </row>
    <row r="179" spans="1:29" x14ac:dyDescent="0.15">
      <c r="A179" s="1230">
        <v>9600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1049</v>
      </c>
      <c r="B182" s="574">
        <v>411</v>
      </c>
      <c r="C182" s="574">
        <v>0</v>
      </c>
      <c r="D182" s="574">
        <v>0</v>
      </c>
      <c r="E182" s="1237">
        <v>0</v>
      </c>
      <c r="AC182" s="529"/>
    </row>
    <row r="183" spans="1:29" x14ac:dyDescent="0.15">
      <c r="A183" s="1230">
        <v>747</v>
      </c>
      <c r="B183" s="574">
        <v>411</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302</v>
      </c>
      <c r="B186" s="574">
        <v>0</v>
      </c>
      <c r="C186" s="574">
        <v>0</v>
      </c>
      <c r="D186" s="574">
        <v>0</v>
      </c>
      <c r="E186" s="1237">
        <v>0</v>
      </c>
      <c r="AC186" s="529"/>
    </row>
    <row r="187" spans="1:29" x14ac:dyDescent="0.15">
      <c r="A187" s="1230">
        <v>302</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10649</v>
      </c>
      <c r="B203" s="574">
        <v>411</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740</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1141381</v>
      </c>
      <c r="B8" s="1241">
        <v>1000000</v>
      </c>
      <c r="C8" s="1241">
        <v>1000000</v>
      </c>
      <c r="D8" s="1214">
        <v>0</v>
      </c>
      <c r="E8" s="1214">
        <v>377441</v>
      </c>
      <c r="F8" s="1214">
        <v>174532</v>
      </c>
      <c r="G8" s="1214">
        <v>0</v>
      </c>
      <c r="H8" s="1215">
        <v>376868</v>
      </c>
      <c r="I8" s="1216"/>
      <c r="K8" s="183"/>
      <c r="L8" s="184" t="s">
        <v>8</v>
      </c>
      <c r="M8" s="185"/>
      <c r="N8" s="185"/>
      <c r="O8" s="186" t="s">
        <v>9</v>
      </c>
      <c r="P8" s="187">
        <f>'Ｈ８（1996）'!A9</f>
        <v>0</v>
      </c>
      <c r="Q8" s="253">
        <f>'Ｈ８（1996）'!C9</f>
        <v>0</v>
      </c>
      <c r="R8" s="253">
        <f>'Ｈ８（1996）'!E9</f>
        <v>0</v>
      </c>
      <c r="S8" s="255">
        <f>'Ｈ８（1996）'!F9</f>
        <v>0</v>
      </c>
      <c r="T8" s="256">
        <f>'Ｈ８（1996）'!H9</f>
        <v>0</v>
      </c>
      <c r="U8" s="190"/>
      <c r="V8" s="195" t="s">
        <v>145</v>
      </c>
      <c r="W8" s="217"/>
      <c r="X8" s="217"/>
      <c r="Y8" s="293" t="s">
        <v>10</v>
      </c>
      <c r="Z8" s="226">
        <f>'Ｈ８（1996）'!A170</f>
        <v>0</v>
      </c>
      <c r="AA8" s="227">
        <f>'Ｈ８（1996）'!B170</f>
        <v>0</v>
      </c>
      <c r="AB8" s="228">
        <f>'Ｈ８（1996）'!C170</f>
        <v>0</v>
      </c>
      <c r="AC8" s="555">
        <f>'Ｈ８（1996）'!E170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'Ｈ８（1996）'!A10</f>
        <v>0</v>
      </c>
      <c r="Q9" s="200">
        <f>'Ｈ８（1996）'!C10</f>
        <v>0</v>
      </c>
      <c r="R9" s="200">
        <f>'Ｈ８（1996）'!E10</f>
        <v>0</v>
      </c>
      <c r="S9" s="262">
        <f>'Ｈ８（1996）'!F10</f>
        <v>0</v>
      </c>
      <c r="T9" s="263">
        <f>'Ｈ８（1996）'!H10</f>
        <v>0</v>
      </c>
      <c r="U9" s="202"/>
      <c r="V9" s="176"/>
      <c r="W9" s="196" t="s">
        <v>11</v>
      </c>
      <c r="X9" s="197"/>
      <c r="Y9" s="215" t="s">
        <v>9</v>
      </c>
      <c r="Z9" s="199">
        <f>'Ｈ８（1996）'!A171</f>
        <v>0</v>
      </c>
      <c r="AA9" s="200">
        <f>'Ｈ８（1996）'!B171</f>
        <v>0</v>
      </c>
      <c r="AB9" s="201">
        <f>'Ｈ８（1996）'!C171</f>
        <v>0</v>
      </c>
      <c r="AC9" s="556">
        <f>'Ｈ８（1996）'!E171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1207</v>
      </c>
      <c r="B11" s="1216">
        <v>1207</v>
      </c>
      <c r="C11" s="1216">
        <v>1207</v>
      </c>
      <c r="D11" s="1216">
        <v>0</v>
      </c>
      <c r="E11" s="1216">
        <v>0</v>
      </c>
      <c r="F11" s="1216">
        <v>455</v>
      </c>
      <c r="G11" s="1216">
        <v>0</v>
      </c>
      <c r="H11" s="1218">
        <v>0</v>
      </c>
      <c r="I11" s="1216"/>
      <c r="K11" s="194" t="s">
        <v>4</v>
      </c>
      <c r="L11" s="173" t="s">
        <v>14</v>
      </c>
      <c r="M11" s="170"/>
      <c r="N11" s="170"/>
      <c r="O11" s="211" t="s">
        <v>15</v>
      </c>
      <c r="P11" s="212">
        <f>'Ｈ８（1996）'!A11</f>
        <v>1207</v>
      </c>
      <c r="Q11" s="213">
        <f>'Ｈ８（1996）'!C11</f>
        <v>1207</v>
      </c>
      <c r="R11" s="213">
        <f>'Ｈ８（1996）'!E11</f>
        <v>0</v>
      </c>
      <c r="S11" s="278">
        <f>'Ｈ８（1996）'!F11</f>
        <v>455</v>
      </c>
      <c r="T11" s="263">
        <f>'Ｈ８（1996）'!H11</f>
        <v>0</v>
      </c>
      <c r="U11" s="202"/>
      <c r="V11" s="196" t="s">
        <v>147</v>
      </c>
      <c r="W11" s="197"/>
      <c r="X11" s="197"/>
      <c r="Y11" s="215" t="s">
        <v>12</v>
      </c>
      <c r="Z11" s="199">
        <f>'Ｈ８（1996）'!A172</f>
        <v>0</v>
      </c>
      <c r="AA11" s="200">
        <f>'Ｈ８（1996）'!B172</f>
        <v>0</v>
      </c>
      <c r="AB11" s="201">
        <f>'Ｈ８（1996）'!C172</f>
        <v>0</v>
      </c>
      <c r="AC11" s="556">
        <f>'Ｈ８（1996）'!E172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'Ｈ８（1996）'!A12</f>
        <v>0</v>
      </c>
      <c r="Q12" s="200">
        <f>'Ｈ８（1996）'!C12</f>
        <v>0</v>
      </c>
      <c r="R12" s="200">
        <f>'Ｈ８（1996）'!E12</f>
        <v>0</v>
      </c>
      <c r="S12" s="262">
        <f>'Ｈ８（1996）'!F12</f>
        <v>0</v>
      </c>
      <c r="T12" s="263">
        <f>'Ｈ８（1996）'!H12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1207</v>
      </c>
      <c r="Q13" s="209">
        <f>Q11-Q12</f>
        <v>1207</v>
      </c>
      <c r="R13" s="209">
        <f>R11-R12</f>
        <v>0</v>
      </c>
      <c r="S13" s="269">
        <f>S11-S12</f>
        <v>455</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'Ｈ８（1996）'!A14</f>
        <v>0</v>
      </c>
      <c r="Q14" s="200">
        <f>'Ｈ８（1996）'!C14</f>
        <v>0</v>
      </c>
      <c r="R14" s="200">
        <f>'Ｈ８（1996）'!E14</f>
        <v>0</v>
      </c>
      <c r="S14" s="262">
        <f>'Ｈ８（1996）'!F14</f>
        <v>0</v>
      </c>
      <c r="T14" s="263">
        <f>'Ｈ８（1996）'!H14</f>
        <v>0</v>
      </c>
      <c r="U14" s="202"/>
      <c r="V14" s="173"/>
      <c r="W14" s="196" t="s">
        <v>135</v>
      </c>
      <c r="X14" s="197"/>
      <c r="Y14" s="215" t="s">
        <v>93</v>
      </c>
      <c r="Z14" s="199">
        <f>'Ｈ８（1996）'!A176</f>
        <v>0</v>
      </c>
      <c r="AA14" s="200">
        <f>'Ｈ８（1996）'!B176</f>
        <v>0</v>
      </c>
      <c r="AB14" s="201">
        <f>'Ｈ８（1996）'!C176</f>
        <v>0</v>
      </c>
      <c r="AC14" s="556">
        <f>'Ｈ８（1996）'!E176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'Ｈ８（1996）'!A15</f>
        <v>0</v>
      </c>
      <c r="Q15" s="200">
        <f>'Ｈ８（1996）'!C15</f>
        <v>0</v>
      </c>
      <c r="R15" s="200">
        <f>'Ｈ８（1996）'!E15</f>
        <v>0</v>
      </c>
      <c r="S15" s="262">
        <f>'Ｈ８（1996）'!F15</f>
        <v>0</v>
      </c>
      <c r="T15" s="263">
        <f>'Ｈ８（1996）'!H15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'Ｈ８（1996）'!A16</f>
        <v>0</v>
      </c>
      <c r="Q16" s="200">
        <f>'Ｈ８（1996）'!C16</f>
        <v>0</v>
      </c>
      <c r="R16" s="200">
        <f>'Ｈ８（1996）'!E16</f>
        <v>0</v>
      </c>
      <c r="S16" s="262">
        <f>'Ｈ８（1996）'!F16</f>
        <v>0</v>
      </c>
      <c r="T16" s="263">
        <f>'Ｈ８（1996）'!H16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'Ｈ８（1996）'!A17</f>
        <v>0</v>
      </c>
      <c r="Q18" s="200">
        <f>'Ｈ８（1996）'!C17</f>
        <v>0</v>
      </c>
      <c r="R18" s="200">
        <f>'Ｈ８（1996）'!E17</f>
        <v>0</v>
      </c>
      <c r="S18" s="262">
        <f>'Ｈ８（1996）'!F17</f>
        <v>0</v>
      </c>
      <c r="T18" s="263">
        <f>'Ｈ８（1996）'!H17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'Ｈ８（1996）'!A18</f>
        <v>0</v>
      </c>
      <c r="Q19" s="200">
        <f>'Ｈ８（1996）'!C18</f>
        <v>0</v>
      </c>
      <c r="R19" s="200">
        <f>'Ｈ８（1996）'!E18</f>
        <v>0</v>
      </c>
      <c r="S19" s="262">
        <f>'Ｈ８（1996）'!F18</f>
        <v>0</v>
      </c>
      <c r="T19" s="263">
        <f>'Ｈ８（1996）'!H18</f>
        <v>0</v>
      </c>
      <c r="U19" s="202"/>
      <c r="V19" s="500"/>
      <c r="W19" s="197" t="s">
        <v>13</v>
      </c>
      <c r="X19" s="197"/>
      <c r="Y19" s="215" t="s">
        <v>97</v>
      </c>
      <c r="Z19" s="199">
        <f>'Ｈ８（1996）'!A177</f>
        <v>0</v>
      </c>
      <c r="AA19" s="200">
        <f>'Ｈ８（1996）'!B177</f>
        <v>0</v>
      </c>
      <c r="AB19" s="201">
        <f>'Ｈ８（1996）'!C177</f>
        <v>0</v>
      </c>
      <c r="AC19" s="556">
        <f>'Ｈ８（1996）'!E177</f>
        <v>0</v>
      </c>
      <c r="AD19" s="160"/>
      <c r="AE19" s="160"/>
      <c r="AF19" s="160"/>
      <c r="AG19" s="160"/>
      <c r="AH19" s="160"/>
      <c r="AI19" s="371"/>
      <c r="AJ19" s="371"/>
      <c r="AK19" s="371"/>
    </row>
    <row r="20" spans="1:37" ht="14.45" customHeight="1" x14ac:dyDescent="0.15">
      <c r="A20" s="1217">
        <v>354300</v>
      </c>
      <c r="B20" s="1216">
        <v>354300</v>
      </c>
      <c r="C20" s="1216">
        <v>354300</v>
      </c>
      <c r="D20" s="1216">
        <v>0</v>
      </c>
      <c r="E20" s="1216">
        <v>0</v>
      </c>
      <c r="F20" s="1216">
        <v>174077</v>
      </c>
      <c r="G20" s="1216">
        <v>0</v>
      </c>
      <c r="H20" s="1218">
        <v>173068</v>
      </c>
      <c r="I20" s="1216"/>
      <c r="K20" s="194"/>
      <c r="L20" s="196" t="s">
        <v>19</v>
      </c>
      <c r="M20" s="197"/>
      <c r="N20" s="197"/>
      <c r="O20" s="198" t="s">
        <v>20</v>
      </c>
      <c r="P20" s="199">
        <f>'Ｈ８（1996）'!A19</f>
        <v>0</v>
      </c>
      <c r="Q20" s="200">
        <f>'Ｈ８（1996）'!C19</f>
        <v>0</v>
      </c>
      <c r="R20" s="488">
        <f>'Ｈ８（1996）'!E19</f>
        <v>0</v>
      </c>
      <c r="S20" s="262">
        <f>'Ｈ８（1996）'!F19</f>
        <v>0</v>
      </c>
      <c r="T20" s="263">
        <f>'Ｈ８（1996）'!H19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'Ｈ８（1996）'!A21</f>
        <v>0</v>
      </c>
      <c r="Q21" s="200">
        <f>'Ｈ８（1996）'!C21</f>
        <v>0</v>
      </c>
      <c r="R21" s="200">
        <f>'Ｈ８（1996）'!E21</f>
        <v>0</v>
      </c>
      <c r="S21" s="262">
        <f>'Ｈ８（1996）'!F21</f>
        <v>0</v>
      </c>
      <c r="T21" s="263">
        <f>'Ｈ８（1996）'!H21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'Ｈ８（1996）'!A22</f>
        <v>0</v>
      </c>
      <c r="Q22" s="200">
        <f>'Ｈ８（1996）'!C22</f>
        <v>0</v>
      </c>
      <c r="R22" s="200">
        <f>'Ｈ８（1996）'!E22</f>
        <v>0</v>
      </c>
      <c r="S22" s="262">
        <f>'Ｈ８（1996）'!F22</f>
        <v>0</v>
      </c>
      <c r="T22" s="263">
        <f>'Ｈ８（1996）'!H22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'Ｈ８（1996）'!A23</f>
        <v>0</v>
      </c>
      <c r="Q23" s="200">
        <f>'Ｈ８（1996）'!C23</f>
        <v>0</v>
      </c>
      <c r="R23" s="200">
        <f>'Ｈ８（1996）'!E23</f>
        <v>0</v>
      </c>
      <c r="S23" s="262">
        <f>'Ｈ８（1996）'!F23</f>
        <v>0</v>
      </c>
      <c r="T23" s="263">
        <f>'Ｈ８（1996）'!H23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'Ｈ８（1996）'!A24</f>
        <v>0</v>
      </c>
      <c r="Q24" s="200">
        <f>'Ｈ８（1996）'!C24</f>
        <v>0</v>
      </c>
      <c r="R24" s="200">
        <f>'Ｈ８（1996）'!E24</f>
        <v>0</v>
      </c>
      <c r="S24" s="262">
        <f>'Ｈ８（1996）'!F24</f>
        <v>0</v>
      </c>
      <c r="T24" s="263">
        <f>'Ｈ８（1996）'!H24</f>
        <v>0</v>
      </c>
      <c r="U24" s="202"/>
      <c r="V24" s="173" t="s">
        <v>677</v>
      </c>
      <c r="W24" s="197"/>
      <c r="X24" s="197"/>
      <c r="Y24" s="215" t="s">
        <v>34</v>
      </c>
      <c r="Z24" s="199">
        <f>'Ｈ８（1996）'!A178</f>
        <v>427</v>
      </c>
      <c r="AA24" s="200">
        <f>'Ｈ８（1996）'!B178</f>
        <v>0</v>
      </c>
      <c r="AB24" s="201">
        <f>'Ｈ８（1996）'!C178</f>
        <v>217</v>
      </c>
      <c r="AC24" s="556">
        <f>'Ｈ８（1996）'!E178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'Ｈ８（1996）'!A25</f>
        <v>0</v>
      </c>
      <c r="Q25" s="200">
        <f>'Ｈ８（1996）'!C25</f>
        <v>0</v>
      </c>
      <c r="R25" s="200">
        <f>'Ｈ８（1996）'!E25</f>
        <v>0</v>
      </c>
      <c r="S25" s="262">
        <f>'Ｈ８（1996）'!F25</f>
        <v>0</v>
      </c>
      <c r="T25" s="263">
        <f>'Ｈ８（1996）'!H25</f>
        <v>0</v>
      </c>
      <c r="U25" s="202"/>
      <c r="V25" s="176"/>
      <c r="W25" s="196" t="s">
        <v>36</v>
      </c>
      <c r="X25" s="197"/>
      <c r="Y25" s="215" t="s">
        <v>20</v>
      </c>
      <c r="Z25" s="199">
        <f>'Ｈ８（1996）'!A181</f>
        <v>0</v>
      </c>
      <c r="AA25" s="200">
        <f>'Ｈ８（1996）'!B181</f>
        <v>0</v>
      </c>
      <c r="AB25" s="201">
        <f>'Ｈ８（1996）'!C181</f>
        <v>0</v>
      </c>
      <c r="AC25" s="556">
        <f>'Ｈ８（1996）'!E181</f>
        <v>0</v>
      </c>
      <c r="AD25" s="160"/>
      <c r="AE25" s="160"/>
      <c r="AF25" s="160"/>
      <c r="AG25" s="160"/>
      <c r="AH25" s="160"/>
      <c r="AI25" s="371"/>
      <c r="AJ25" s="371"/>
      <c r="AK25" s="371"/>
    </row>
    <row r="26" spans="1:37" ht="14.45" customHeight="1" x14ac:dyDescent="0.15">
      <c r="A26" s="1219">
        <v>44451</v>
      </c>
      <c r="B26" s="1220">
        <v>44451</v>
      </c>
      <c r="C26" s="1220">
        <v>44451</v>
      </c>
      <c r="D26" s="1220">
        <v>0</v>
      </c>
      <c r="E26" s="1220">
        <v>0</v>
      </c>
      <c r="F26" s="1220">
        <v>22511</v>
      </c>
      <c r="G26" s="1220">
        <v>0</v>
      </c>
      <c r="H26" s="1221">
        <v>21600</v>
      </c>
      <c r="I26" s="1220"/>
      <c r="K26" s="194"/>
      <c r="L26" s="195" t="s">
        <v>38</v>
      </c>
      <c r="M26" s="196" t="s">
        <v>149</v>
      </c>
      <c r="N26" s="197"/>
      <c r="O26" s="198" t="s">
        <v>40</v>
      </c>
      <c r="P26" s="199">
        <f>'Ｈ８（1996）'!A26</f>
        <v>44451</v>
      </c>
      <c r="Q26" s="200">
        <f>'Ｈ８（1996）'!C26</f>
        <v>44451</v>
      </c>
      <c r="R26" s="200">
        <f>'Ｈ８（1996）'!E26</f>
        <v>0</v>
      </c>
      <c r="S26" s="262">
        <f>'Ｈ８（1996）'!F26</f>
        <v>22511</v>
      </c>
      <c r="T26" s="263">
        <f>'Ｈ８（1996）'!H26</f>
        <v>21600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'Ｈ８（1996）'!A27</f>
        <v>0</v>
      </c>
      <c r="Q27" s="200">
        <f>'Ｈ８（1996）'!C27</f>
        <v>0</v>
      </c>
      <c r="R27" s="200">
        <f>'Ｈ８（1996）'!E27</f>
        <v>0</v>
      </c>
      <c r="S27" s="262">
        <f>'Ｈ８（1996）'!F27</f>
        <v>0</v>
      </c>
      <c r="T27" s="263">
        <f>'Ｈ８（1996）'!H27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309849</v>
      </c>
      <c r="B28" s="1220">
        <v>309849</v>
      </c>
      <c r="C28" s="1220">
        <v>309849</v>
      </c>
      <c r="D28" s="1220">
        <v>0</v>
      </c>
      <c r="E28" s="1220">
        <v>0</v>
      </c>
      <c r="F28" s="1220">
        <v>151566</v>
      </c>
      <c r="G28" s="1220">
        <v>0</v>
      </c>
      <c r="H28" s="1221">
        <v>151468</v>
      </c>
      <c r="I28" s="1220"/>
      <c r="K28" s="194" t="s">
        <v>128</v>
      </c>
      <c r="L28" s="216"/>
      <c r="M28" s="196" t="s">
        <v>13</v>
      </c>
      <c r="N28" s="197"/>
      <c r="O28" s="198" t="s">
        <v>44</v>
      </c>
      <c r="P28" s="199">
        <f>'Ｈ８（1996）'!A28</f>
        <v>309849</v>
      </c>
      <c r="Q28" s="200">
        <f>'Ｈ８（1996）'!C28</f>
        <v>309849</v>
      </c>
      <c r="R28" s="200">
        <f>'Ｈ８（1996）'!E28</f>
        <v>0</v>
      </c>
      <c r="S28" s="262">
        <f>'Ｈ８（1996）'!F28</f>
        <v>151566</v>
      </c>
      <c r="T28" s="263">
        <f>'Ｈ８（1996）'!H28</f>
        <v>151468</v>
      </c>
      <c r="U28" s="202"/>
      <c r="V28" s="216"/>
      <c r="W28" s="196" t="s">
        <v>13</v>
      </c>
      <c r="X28" s="197"/>
      <c r="Y28" s="215"/>
      <c r="Z28" s="219">
        <f>Z24-Z25</f>
        <v>427</v>
      </c>
      <c r="AA28" s="220">
        <f>AA24-AA25</f>
        <v>0</v>
      </c>
      <c r="AB28" s="292">
        <f>AB24-AB25</f>
        <v>217</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'Ｈ８（1996）'!A29</f>
        <v>0</v>
      </c>
      <c r="Q29" s="200">
        <f>'Ｈ８（1996）'!C29</f>
        <v>0</v>
      </c>
      <c r="R29" s="200">
        <f>'Ｈ８（1996）'!E29</f>
        <v>0</v>
      </c>
      <c r="S29" s="262">
        <f>'Ｈ８（1996）'!F29</f>
        <v>0</v>
      </c>
      <c r="T29" s="263">
        <f>'Ｈ８（1996）'!H29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'Ｈ８（1996）'!A30</f>
        <v>0</v>
      </c>
      <c r="Q30" s="200">
        <f>'Ｈ８（1996）'!C30</f>
        <v>0</v>
      </c>
      <c r="R30" s="200">
        <f>'Ｈ８（1996）'!E30</f>
        <v>0</v>
      </c>
      <c r="S30" s="262">
        <f>'Ｈ８（1996）'!F30</f>
        <v>0</v>
      </c>
      <c r="T30" s="263">
        <f>'Ｈ８（1996）'!H30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'Ｈ８（1996）'!A31</f>
        <v>0</v>
      </c>
      <c r="Q31" s="200">
        <f>'Ｈ８（1996）'!C31</f>
        <v>0</v>
      </c>
      <c r="R31" s="200">
        <f>'Ｈ８（1996）'!E31</f>
        <v>0</v>
      </c>
      <c r="S31" s="262">
        <f>'Ｈ８（1996）'!F31</f>
        <v>0</v>
      </c>
      <c r="T31" s="263">
        <f>'Ｈ８（1996）'!H31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731078</v>
      </c>
      <c r="B32" s="1220">
        <v>731078</v>
      </c>
      <c r="C32" s="1220">
        <v>731078</v>
      </c>
      <c r="D32" s="1220">
        <v>0</v>
      </c>
      <c r="E32" s="1220">
        <v>354500</v>
      </c>
      <c r="F32" s="1220">
        <v>0</v>
      </c>
      <c r="G32" s="1220">
        <v>0</v>
      </c>
      <c r="H32" s="1221">
        <v>180900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289811</v>
      </c>
      <c r="B33" s="1220">
        <v>289811</v>
      </c>
      <c r="C33" s="1220">
        <v>289811</v>
      </c>
      <c r="D33" s="1220">
        <v>0</v>
      </c>
      <c r="E33" s="1220">
        <v>158500</v>
      </c>
      <c r="F33" s="1220">
        <v>0</v>
      </c>
      <c r="G33" s="1220">
        <v>0</v>
      </c>
      <c r="H33" s="1221">
        <v>121500</v>
      </c>
      <c r="I33" s="1220"/>
      <c r="K33" s="194"/>
      <c r="L33" s="173"/>
      <c r="M33" s="196" t="s">
        <v>47</v>
      </c>
      <c r="N33" s="197"/>
      <c r="O33" s="198" t="s">
        <v>48</v>
      </c>
      <c r="P33" s="199">
        <f>'Ｈ８（1996）'!A33</f>
        <v>289811</v>
      </c>
      <c r="Q33" s="200">
        <f>'Ｈ８（1996）'!C33</f>
        <v>289811</v>
      </c>
      <c r="R33" s="200">
        <f>'Ｈ８（1996）'!E33</f>
        <v>158500</v>
      </c>
      <c r="S33" s="262">
        <f>'Ｈ８（1996）'!F33</f>
        <v>0</v>
      </c>
      <c r="T33" s="263">
        <f>'Ｈ８（1996）'!H33</f>
        <v>121500</v>
      </c>
      <c r="U33" s="202" t="s">
        <v>4</v>
      </c>
      <c r="V33" s="173"/>
      <c r="W33" s="196" t="s">
        <v>49</v>
      </c>
      <c r="X33" s="197"/>
      <c r="Y33" s="198" t="s">
        <v>23</v>
      </c>
      <c r="Z33" s="199">
        <f>'Ｈ８（1996）'!A183</f>
        <v>1205</v>
      </c>
      <c r="AA33" s="200">
        <f>'Ｈ８（1996）'!B183</f>
        <v>434</v>
      </c>
      <c r="AB33" s="201">
        <f>'Ｈ８（1996）'!C183</f>
        <v>0</v>
      </c>
      <c r="AC33" s="556">
        <f>'Ｈ８（1996）'!E183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'Ｈ８（1996）'!A34</f>
        <v>0</v>
      </c>
      <c r="Q34" s="200">
        <f>'Ｈ８（1996）'!C34</f>
        <v>0</v>
      </c>
      <c r="R34" s="200">
        <f>'Ｈ８（1996）'!E34</f>
        <v>0</v>
      </c>
      <c r="S34" s="262">
        <f>'Ｈ８（1996）'!F34</f>
        <v>0</v>
      </c>
      <c r="T34" s="263">
        <f>'Ｈ８（1996）'!H34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'Ｈ８（1996）'!A35</f>
        <v>0</v>
      </c>
      <c r="Q35" s="200">
        <f>'Ｈ８（1996）'!C35</f>
        <v>0</v>
      </c>
      <c r="R35" s="200">
        <f>'Ｈ８（1996）'!E35</f>
        <v>0</v>
      </c>
      <c r="S35" s="262">
        <f>'Ｈ８（1996）'!F35</f>
        <v>0</v>
      </c>
      <c r="T35" s="263">
        <f>'Ｈ８（1996）'!H35</f>
        <v>0</v>
      </c>
      <c r="U35" s="202"/>
      <c r="V35" s="195"/>
      <c r="W35" s="196" t="s">
        <v>52</v>
      </c>
      <c r="X35" s="197"/>
      <c r="Y35" s="198" t="s">
        <v>27</v>
      </c>
      <c r="Z35" s="199">
        <f>'Ｈ８（1996）'!A184</f>
        <v>0</v>
      </c>
      <c r="AA35" s="200">
        <f>'Ｈ８（1996）'!B184</f>
        <v>0</v>
      </c>
      <c r="AB35" s="201">
        <f>'Ｈ８（1996）'!C184</f>
        <v>0</v>
      </c>
      <c r="AC35" s="556">
        <f>'Ｈ８（1996）'!E184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'Ｈ８（1996）'!A36</f>
        <v>0</v>
      </c>
      <c r="Q36" s="200">
        <f>'Ｈ８（1996）'!C36</f>
        <v>0</v>
      </c>
      <c r="R36" s="200">
        <f>'Ｈ８（1996）'!E36</f>
        <v>0</v>
      </c>
      <c r="S36" s="262">
        <f>'Ｈ８（1996）'!F36</f>
        <v>0</v>
      </c>
      <c r="T36" s="263">
        <f>'Ｈ８（1996）'!H36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'Ｈ８（1996）'!A37</f>
        <v>0</v>
      </c>
      <c r="Q37" s="200">
        <f>'Ｈ８（1996）'!C37</f>
        <v>0</v>
      </c>
      <c r="R37" s="200">
        <f>'Ｈ８（1996）'!E37</f>
        <v>0</v>
      </c>
      <c r="S37" s="262">
        <f>'Ｈ８（1996）'!F37</f>
        <v>0</v>
      </c>
      <c r="T37" s="263">
        <f>'Ｈ８（1996）'!H37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'Ｈ８（1996）'!A38</f>
        <v>0</v>
      </c>
      <c r="Q38" s="200">
        <f>'Ｈ８（1996）'!C38</f>
        <v>0</v>
      </c>
      <c r="R38" s="200">
        <f>'Ｈ８（1996）'!E38</f>
        <v>0</v>
      </c>
      <c r="S38" s="262">
        <f>'Ｈ８（1996）'!F38</f>
        <v>0</v>
      </c>
      <c r="T38" s="263">
        <f>'Ｈ８（1996）'!H38</f>
        <v>0</v>
      </c>
      <c r="U38" s="202"/>
      <c r="V38" s="195"/>
      <c r="W38" s="196" t="s">
        <v>57</v>
      </c>
      <c r="X38" s="197"/>
      <c r="Y38" s="198" t="s">
        <v>30</v>
      </c>
      <c r="Z38" s="199">
        <f>'Ｈ８（1996）'!A185</f>
        <v>0</v>
      </c>
      <c r="AA38" s="200">
        <f>'Ｈ８（1996）'!B185</f>
        <v>0</v>
      </c>
      <c r="AB38" s="201">
        <f>'Ｈ８（1996）'!C185</f>
        <v>0</v>
      </c>
      <c r="AC38" s="556">
        <f>'Ｈ８（1996）'!E185</f>
        <v>0</v>
      </c>
      <c r="AD38" s="160"/>
      <c r="AE38" s="160"/>
      <c r="AF38" s="160"/>
      <c r="AG38" s="160"/>
      <c r="AH38" s="160"/>
      <c r="AI38" s="371"/>
      <c r="AJ38" s="371"/>
      <c r="AK38" s="371"/>
    </row>
    <row r="39" spans="1:37" ht="14.45" customHeight="1" x14ac:dyDescent="0.15">
      <c r="A39" s="1219">
        <v>441267</v>
      </c>
      <c r="B39" s="1220">
        <v>441267</v>
      </c>
      <c r="C39" s="1220">
        <v>441267</v>
      </c>
      <c r="D39" s="1220">
        <v>0</v>
      </c>
      <c r="E39" s="1220">
        <v>196000</v>
      </c>
      <c r="F39" s="1220">
        <v>0</v>
      </c>
      <c r="G39" s="1220">
        <v>0</v>
      </c>
      <c r="H39" s="1221">
        <v>59400</v>
      </c>
      <c r="I39" s="1220"/>
      <c r="K39" s="194"/>
      <c r="L39" s="195"/>
      <c r="M39" s="173" t="s">
        <v>60</v>
      </c>
      <c r="N39" s="197"/>
      <c r="O39" s="198" t="s">
        <v>61</v>
      </c>
      <c r="P39" s="199">
        <f>'Ｈ８（1996）'!A39</f>
        <v>441267</v>
      </c>
      <c r="Q39" s="200">
        <f>'Ｈ８（1996）'!C39</f>
        <v>441267</v>
      </c>
      <c r="R39" s="200">
        <f>'Ｈ８（1996）'!E39</f>
        <v>196000</v>
      </c>
      <c r="S39" s="262">
        <f>'Ｈ８（1996）'!F39</f>
        <v>0</v>
      </c>
      <c r="T39" s="263">
        <f>'Ｈ８（1996）'!H39</f>
        <v>59400</v>
      </c>
      <c r="U39" s="202"/>
      <c r="V39" s="195" t="s">
        <v>59</v>
      </c>
      <c r="W39" s="173" t="s">
        <v>60</v>
      </c>
      <c r="X39" s="197"/>
      <c r="Y39" s="198" t="s">
        <v>33</v>
      </c>
      <c r="Z39" s="199">
        <f>'Ｈ８（1996）'!A186</f>
        <v>458</v>
      </c>
      <c r="AA39" s="200">
        <f>'Ｈ８（1996）'!B186</f>
        <v>0</v>
      </c>
      <c r="AB39" s="201">
        <f>'Ｈ８（1996）'!C186</f>
        <v>0</v>
      </c>
      <c r="AC39" s="556">
        <f>'Ｈ８（1996）'!E186</f>
        <v>0</v>
      </c>
      <c r="AD39" s="160"/>
      <c r="AE39" s="160"/>
      <c r="AF39" s="160"/>
      <c r="AG39" s="160"/>
      <c r="AH39" s="160"/>
      <c r="AI39" s="371"/>
      <c r="AJ39" s="371"/>
      <c r="AK39" s="371"/>
    </row>
    <row r="40" spans="1:37" ht="14.45" customHeight="1" x14ac:dyDescent="0.15">
      <c r="A40" s="1219">
        <v>130061</v>
      </c>
      <c r="B40" s="1220">
        <v>130061</v>
      </c>
      <c r="C40" s="1220">
        <v>130061</v>
      </c>
      <c r="D40" s="1220">
        <v>0</v>
      </c>
      <c r="E40" s="1220">
        <v>50000</v>
      </c>
      <c r="F40" s="1220">
        <v>0</v>
      </c>
      <c r="G40" s="1220">
        <v>0</v>
      </c>
      <c r="H40" s="1221">
        <v>44100</v>
      </c>
      <c r="I40" s="1220"/>
      <c r="K40" s="194"/>
      <c r="L40" s="195" t="s">
        <v>59</v>
      </c>
      <c r="M40" s="195"/>
      <c r="N40" s="196" t="s">
        <v>62</v>
      </c>
      <c r="O40" s="198" t="s">
        <v>63</v>
      </c>
      <c r="P40" s="199">
        <f>'Ｈ８（1996）'!A40</f>
        <v>130061</v>
      </c>
      <c r="Q40" s="200">
        <f>'Ｈ８（1996）'!C40</f>
        <v>130061</v>
      </c>
      <c r="R40" s="200">
        <f>'Ｈ８（1996）'!E40</f>
        <v>50000</v>
      </c>
      <c r="S40" s="262">
        <f>'Ｈ８（1996）'!F40</f>
        <v>0</v>
      </c>
      <c r="T40" s="263">
        <f>'Ｈ８（1996）'!H40</f>
        <v>44100</v>
      </c>
      <c r="U40" s="202"/>
      <c r="V40" s="195"/>
      <c r="W40" s="195"/>
      <c r="X40" s="196" t="s">
        <v>62</v>
      </c>
      <c r="Y40" s="198" t="s">
        <v>37</v>
      </c>
      <c r="Z40" s="199">
        <f>'Ｈ８（1996）'!A187</f>
        <v>458</v>
      </c>
      <c r="AA40" s="200">
        <f>'Ｈ８（1996）'!B187</f>
        <v>0</v>
      </c>
      <c r="AB40" s="201">
        <f>'Ｈ８（1996）'!C187</f>
        <v>0</v>
      </c>
      <c r="AC40" s="556">
        <f>'Ｈ８（1996）'!E187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'Ｈ８（1996）'!A41</f>
        <v>0</v>
      </c>
      <c r="Q41" s="200">
        <f>'Ｈ８（1996）'!C41</f>
        <v>0</v>
      </c>
      <c r="R41" s="200">
        <f>'Ｈ８（1996）'!E41</f>
        <v>0</v>
      </c>
      <c r="S41" s="262">
        <f>'Ｈ８（1996）'!F41</f>
        <v>0</v>
      </c>
      <c r="T41" s="263">
        <f>'Ｈ８（1996）'!H41</f>
        <v>0</v>
      </c>
      <c r="U41" s="202"/>
      <c r="V41" s="195"/>
      <c r="W41" s="195"/>
      <c r="X41" s="196" t="s">
        <v>64</v>
      </c>
      <c r="Y41" s="198" t="s">
        <v>40</v>
      </c>
      <c r="Z41" s="199">
        <f>'Ｈ８（1996）'!A188</f>
        <v>0</v>
      </c>
      <c r="AA41" s="200">
        <f>'Ｈ８（1996）'!B188</f>
        <v>0</v>
      </c>
      <c r="AB41" s="201">
        <f>'Ｈ８（1996）'!C188</f>
        <v>0</v>
      </c>
      <c r="AC41" s="556">
        <f>'Ｈ８（1996）'!E188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'Ｈ８（1996）'!A42</f>
        <v>0</v>
      </c>
      <c r="Q42" s="200">
        <f>'Ｈ８（1996）'!C42</f>
        <v>0</v>
      </c>
      <c r="R42" s="200">
        <f>'Ｈ８（1996）'!E42</f>
        <v>0</v>
      </c>
      <c r="S42" s="262">
        <f>'Ｈ８（1996）'!F42</f>
        <v>0</v>
      </c>
      <c r="T42" s="263">
        <f>'Ｈ８（1996）'!H42</f>
        <v>0</v>
      </c>
      <c r="U42" s="202"/>
      <c r="V42" s="195" t="s">
        <v>675</v>
      </c>
      <c r="W42" s="195"/>
      <c r="X42" s="196" t="s">
        <v>66</v>
      </c>
      <c r="Y42" s="198" t="s">
        <v>43</v>
      </c>
      <c r="Z42" s="199">
        <f>'Ｈ８（1996）'!A189</f>
        <v>0</v>
      </c>
      <c r="AA42" s="200">
        <f>'Ｈ８（1996）'!B189</f>
        <v>0</v>
      </c>
      <c r="AB42" s="201">
        <f>'Ｈ８（1996）'!C189</f>
        <v>0</v>
      </c>
      <c r="AC42" s="556">
        <f>'Ｈ８（1996）'!E189</f>
        <v>0</v>
      </c>
      <c r="AD42" s="160"/>
      <c r="AE42" s="160"/>
      <c r="AF42" s="160"/>
      <c r="AG42" s="160"/>
      <c r="AH42" s="160"/>
      <c r="AI42" s="371"/>
      <c r="AJ42" s="371"/>
      <c r="AK42" s="371"/>
    </row>
    <row r="43" spans="1:37" ht="14.45" customHeight="1" x14ac:dyDescent="0.15">
      <c r="A43" s="1219">
        <v>311206</v>
      </c>
      <c r="B43" s="1220">
        <v>311206</v>
      </c>
      <c r="C43" s="1220">
        <v>311206</v>
      </c>
      <c r="D43" s="1220">
        <v>0</v>
      </c>
      <c r="E43" s="1220">
        <v>146000</v>
      </c>
      <c r="F43" s="1220">
        <v>0</v>
      </c>
      <c r="G43" s="1220">
        <v>0</v>
      </c>
      <c r="H43" s="1221">
        <v>15300</v>
      </c>
      <c r="I43" s="1220"/>
      <c r="K43" s="194"/>
      <c r="L43" s="195"/>
      <c r="M43" s="195"/>
      <c r="N43" s="196" t="s">
        <v>150</v>
      </c>
      <c r="O43" s="198" t="s">
        <v>69</v>
      </c>
      <c r="P43" s="199">
        <f>'Ｈ８（1996）'!A43</f>
        <v>311206</v>
      </c>
      <c r="Q43" s="200">
        <f>'Ｈ８（1996）'!C43</f>
        <v>311206</v>
      </c>
      <c r="R43" s="200">
        <f>'Ｈ８（1996）'!E43</f>
        <v>146000</v>
      </c>
      <c r="S43" s="262">
        <f>'Ｈ８（1996）'!F43</f>
        <v>0</v>
      </c>
      <c r="T43" s="263">
        <f>'Ｈ８（1996）'!H43</f>
        <v>15300</v>
      </c>
      <c r="U43" s="202"/>
      <c r="V43" s="195"/>
      <c r="W43" s="195"/>
      <c r="X43" s="196" t="s">
        <v>150</v>
      </c>
      <c r="Y43" s="198" t="s">
        <v>44</v>
      </c>
      <c r="Z43" s="199">
        <f>'Ｈ８（1996）'!A190</f>
        <v>0</v>
      </c>
      <c r="AA43" s="200">
        <f>'Ｈ８（1996）'!B190</f>
        <v>0</v>
      </c>
      <c r="AB43" s="201">
        <f>'Ｈ８（1996）'!C190</f>
        <v>0</v>
      </c>
      <c r="AC43" s="556">
        <f>'Ｈ８（1996）'!E190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'Ｈ８（1996）'!A44</f>
        <v>0</v>
      </c>
      <c r="Q45" s="200">
        <f>'Ｈ８（1996）'!C44</f>
        <v>0</v>
      </c>
      <c r="R45" s="200">
        <f>'Ｈ８（1996）'!E44</f>
        <v>0</v>
      </c>
      <c r="S45" s="262">
        <f>'Ｈ８（1996）'!F44</f>
        <v>0</v>
      </c>
      <c r="T45" s="263">
        <f>'Ｈ８（1996）'!H44</f>
        <v>0</v>
      </c>
      <c r="U45" s="202" t="s">
        <v>72</v>
      </c>
      <c r="V45" s="195" t="s">
        <v>676</v>
      </c>
      <c r="W45" s="196" t="s">
        <v>87</v>
      </c>
      <c r="X45" s="197"/>
      <c r="Y45" s="198" t="s">
        <v>46</v>
      </c>
      <c r="Z45" s="199">
        <f>'Ｈ８（1996）'!A191</f>
        <v>0</v>
      </c>
      <c r="AA45" s="200">
        <f>'Ｈ８（1996）'!B191</f>
        <v>0</v>
      </c>
      <c r="AB45" s="201">
        <f>'Ｈ８（1996）'!C191</f>
        <v>0</v>
      </c>
      <c r="AC45" s="556">
        <f>'Ｈ８（1996）'!E191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'Ｈ８（1996）'!A45</f>
        <v>0</v>
      </c>
      <c r="Q46" s="200">
        <f>'Ｈ８（1996）'!C45</f>
        <v>0</v>
      </c>
      <c r="R46" s="200">
        <f>'Ｈ８（1996）'!E45</f>
        <v>0</v>
      </c>
      <c r="S46" s="262">
        <f>'Ｈ８（1996）'!F45</f>
        <v>0</v>
      </c>
      <c r="T46" s="263">
        <f>'Ｈ８（1996）'!H45</f>
        <v>0</v>
      </c>
      <c r="U46" s="202"/>
      <c r="V46" s="195"/>
      <c r="W46" s="196" t="s">
        <v>73</v>
      </c>
      <c r="X46" s="197"/>
      <c r="Y46" s="198" t="s">
        <v>75</v>
      </c>
      <c r="Z46" s="199">
        <f>'Ｈ８（1996）'!A192</f>
        <v>0</v>
      </c>
      <c r="AA46" s="200">
        <f>'Ｈ８（1996）'!B192</f>
        <v>0</v>
      </c>
      <c r="AB46" s="201">
        <f>'Ｈ８（1996）'!C192</f>
        <v>0</v>
      </c>
      <c r="AC46" s="556">
        <f>'Ｈ８（1996）'!E192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'Ｈ８（1996）'!A46</f>
        <v>0</v>
      </c>
      <c r="Q47" s="200">
        <f>'Ｈ８（1996）'!C46</f>
        <v>0</v>
      </c>
      <c r="R47" s="200">
        <f>'Ｈ８（1996）'!E46</f>
        <v>0</v>
      </c>
      <c r="S47" s="262">
        <f>'Ｈ８（1996）'!F46</f>
        <v>0</v>
      </c>
      <c r="T47" s="263">
        <f>'Ｈ８（1996）'!H46</f>
        <v>0</v>
      </c>
      <c r="U47" s="202"/>
      <c r="V47" s="500"/>
      <c r="W47" s="196" t="s">
        <v>13</v>
      </c>
      <c r="X47" s="197"/>
      <c r="Y47" s="198" t="s">
        <v>77</v>
      </c>
      <c r="Z47" s="199">
        <f>'Ｈ８（1996）'!A193</f>
        <v>0</v>
      </c>
      <c r="AA47" s="200">
        <f>'Ｈ８（1996）'!B193</f>
        <v>0</v>
      </c>
      <c r="AB47" s="201">
        <f>'Ｈ８（1996）'!C193</f>
        <v>0</v>
      </c>
      <c r="AC47" s="556">
        <f>'Ｈ８（1996）'!E193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'Ｈ８（1996）'!A47</f>
        <v>0</v>
      </c>
      <c r="Q48" s="200">
        <f>'Ｈ８（1996）'!C47</f>
        <v>0</v>
      </c>
      <c r="R48" s="200">
        <f>'Ｈ８（1996）'!E47</f>
        <v>0</v>
      </c>
      <c r="S48" s="262">
        <f>'Ｈ８（1996）'!F47</f>
        <v>0</v>
      </c>
      <c r="T48" s="263">
        <f>'Ｈ８（1996）'!H47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54796</v>
      </c>
      <c r="B49" s="1223">
        <v>54796</v>
      </c>
      <c r="C49" s="1223">
        <v>54796</v>
      </c>
      <c r="D49" s="1223">
        <v>0</v>
      </c>
      <c r="E49" s="1223">
        <v>22941</v>
      </c>
      <c r="F49" s="1223">
        <v>0</v>
      </c>
      <c r="G49" s="1223">
        <v>0</v>
      </c>
      <c r="H49" s="1224">
        <v>22900</v>
      </c>
      <c r="I49" s="1223"/>
      <c r="K49" s="194"/>
      <c r="L49" s="195"/>
      <c r="M49" s="196" t="s">
        <v>11</v>
      </c>
      <c r="N49" s="197"/>
      <c r="O49" s="198" t="s">
        <v>80</v>
      </c>
      <c r="P49" s="199">
        <f>'Ｈ８（1996）'!A48</f>
        <v>0</v>
      </c>
      <c r="Q49" s="200">
        <f>'Ｈ８（1996）'!C48</f>
        <v>0</v>
      </c>
      <c r="R49" s="200">
        <f>'Ｈ８（1996）'!E48</f>
        <v>0</v>
      </c>
      <c r="S49" s="262">
        <f>'Ｈ８（1996）'!F48</f>
        <v>0</v>
      </c>
      <c r="T49" s="263">
        <f>'Ｈ８（1996）'!H48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54796</v>
      </c>
      <c r="B51" s="1223">
        <v>54796</v>
      </c>
      <c r="C51" s="1223">
        <v>54796</v>
      </c>
      <c r="D51" s="1223">
        <v>0</v>
      </c>
      <c r="E51" s="1223">
        <v>22941</v>
      </c>
      <c r="F51" s="1223">
        <v>0</v>
      </c>
      <c r="G51" s="1223">
        <v>0</v>
      </c>
      <c r="H51" s="1224">
        <v>22900</v>
      </c>
      <c r="I51" s="1223"/>
      <c r="K51" s="194"/>
      <c r="L51" s="169"/>
      <c r="M51" s="196" t="s">
        <v>88</v>
      </c>
      <c r="N51" s="197"/>
      <c r="O51" s="198" t="s">
        <v>109</v>
      </c>
      <c r="P51" s="199">
        <f>'Ｈ８（1996）'!A50</f>
        <v>0</v>
      </c>
      <c r="Q51" s="200">
        <f>'Ｈ８（1996）'!C50</f>
        <v>0</v>
      </c>
      <c r="R51" s="200">
        <f>'Ｈ８（1996）'!E50</f>
        <v>0</v>
      </c>
      <c r="S51" s="262">
        <f>'Ｈ８（1996）'!F50</f>
        <v>0</v>
      </c>
      <c r="T51" s="263">
        <f>'Ｈ８（1996）'!H50</f>
        <v>0</v>
      </c>
      <c r="U51" s="202"/>
      <c r="V51" s="173"/>
      <c r="W51" s="196" t="s">
        <v>88</v>
      </c>
      <c r="X51" s="217"/>
      <c r="Y51" s="218" t="s">
        <v>48</v>
      </c>
      <c r="Z51" s="226">
        <f>'Ｈ８（1996）'!A195</f>
        <v>0</v>
      </c>
      <c r="AA51" s="227">
        <f>'Ｈ８（1996）'!B195</f>
        <v>0</v>
      </c>
      <c r="AB51" s="228">
        <f>'Ｈ８（1996）'!C195</f>
        <v>0</v>
      </c>
      <c r="AC51" s="563">
        <f>'Ｈ８（1996）'!E195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'Ｈ８（1996）'!A51</f>
        <v>54796</v>
      </c>
      <c r="Q52" s="200">
        <f>'Ｈ８（1996）'!C51</f>
        <v>54796</v>
      </c>
      <c r="R52" s="200">
        <f>'Ｈ８（1996）'!E51</f>
        <v>22941</v>
      </c>
      <c r="S52" s="262">
        <f>'Ｈ８（1996）'!F51</f>
        <v>0</v>
      </c>
      <c r="T52" s="263">
        <f>'Ｈ８（1996）'!H51</f>
        <v>22900</v>
      </c>
      <c r="U52" s="202"/>
      <c r="V52" s="195" t="s">
        <v>91</v>
      </c>
      <c r="W52" s="216" t="s">
        <v>89</v>
      </c>
      <c r="X52" s="217"/>
      <c r="Y52" s="218" t="s">
        <v>51</v>
      </c>
      <c r="Z52" s="226">
        <f>'Ｈ８（1996）'!A196</f>
        <v>0</v>
      </c>
      <c r="AA52" s="227">
        <f>'Ｈ８（1996）'!B196</f>
        <v>0</v>
      </c>
      <c r="AB52" s="228">
        <f>'Ｈ８（1996）'!C196</f>
        <v>0</v>
      </c>
      <c r="AC52" s="563">
        <f>'Ｈ８（1996）'!E196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'Ｈ８（1996）'!A52</f>
        <v>0</v>
      </c>
      <c r="Q53" s="200">
        <f>'Ｈ８（1996）'!C52</f>
        <v>0</v>
      </c>
      <c r="R53" s="200">
        <f>'Ｈ８（1996）'!E52</f>
        <v>0</v>
      </c>
      <c r="S53" s="262">
        <f>'Ｈ８（1996）'!F52</f>
        <v>0</v>
      </c>
      <c r="T53" s="263">
        <f>'Ｈ８（1996）'!H52</f>
        <v>0</v>
      </c>
      <c r="U53" s="202"/>
      <c r="V53" s="195"/>
      <c r="W53" s="216" t="s">
        <v>104</v>
      </c>
      <c r="X53" s="217"/>
      <c r="Y53" s="218" t="s">
        <v>53</v>
      </c>
      <c r="Z53" s="226">
        <f>'Ｈ８（1996）'!A197</f>
        <v>0</v>
      </c>
      <c r="AA53" s="227">
        <f>'Ｈ８（1996）'!B197</f>
        <v>0</v>
      </c>
      <c r="AB53" s="228">
        <f>'Ｈ８（1996）'!C197</f>
        <v>0</v>
      </c>
      <c r="AC53" s="563">
        <f>'Ｈ８（1996）'!E197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'Ｈ８（1996）'!A53</f>
        <v>0</v>
      </c>
      <c r="Q54" s="200">
        <f>'Ｈ８（1996）'!C53</f>
        <v>0</v>
      </c>
      <c r="R54" s="200">
        <f>'Ｈ８（1996）'!E53</f>
        <v>0</v>
      </c>
      <c r="S54" s="262">
        <f>'Ｈ８（1996）'!F53</f>
        <v>0</v>
      </c>
      <c r="T54" s="263">
        <f>'Ｈ８（1996）'!H53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'Ｈ８（1996）'!A54</f>
        <v>0</v>
      </c>
      <c r="Q55" s="200">
        <f>'Ｈ８（1996）'!C54</f>
        <v>0</v>
      </c>
      <c r="R55" s="200">
        <f>'Ｈ８（1996）'!E54</f>
        <v>0</v>
      </c>
      <c r="S55" s="262">
        <f>'Ｈ８（1996）'!F54</f>
        <v>0</v>
      </c>
      <c r="T55" s="263">
        <f>'Ｈ８（1996）'!H54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'Ｈ８（1996）'!A55</f>
        <v>0</v>
      </c>
      <c r="Q56" s="200">
        <f>'Ｈ８（1996）'!C55</f>
        <v>0</v>
      </c>
      <c r="R56" s="200">
        <f>'Ｈ８（1996）'!E55</f>
        <v>0</v>
      </c>
      <c r="S56" s="262">
        <f>'Ｈ８（1996）'!F55</f>
        <v>0</v>
      </c>
      <c r="T56" s="263">
        <f>'Ｈ８（1996）'!H55</f>
        <v>0</v>
      </c>
      <c r="U56" s="202"/>
      <c r="V56" s="195" t="s">
        <v>675</v>
      </c>
      <c r="W56" s="196" t="s">
        <v>106</v>
      </c>
      <c r="X56" s="197"/>
      <c r="Y56" s="198" t="s">
        <v>55</v>
      </c>
      <c r="Z56" s="199">
        <f>'Ｈ８（1996）'!A198</f>
        <v>0</v>
      </c>
      <c r="AA56" s="200">
        <f>'Ｈ８（1996）'!B198</f>
        <v>0</v>
      </c>
      <c r="AB56" s="201">
        <f>'Ｈ８（1996）'!C198</f>
        <v>0</v>
      </c>
      <c r="AC56" s="556">
        <f>'Ｈ８（1996）'!E198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'Ｈ８（1996）'!A56</f>
        <v>0</v>
      </c>
      <c r="Q57" s="200">
        <f>'Ｈ８（1996）'!C56</f>
        <v>0</v>
      </c>
      <c r="R57" s="200">
        <f>'Ｈ８（1996）'!E56</f>
        <v>0</v>
      </c>
      <c r="S57" s="262">
        <f>'Ｈ８（1996）'!F56</f>
        <v>0</v>
      </c>
      <c r="T57" s="263">
        <f>'Ｈ８（1996）'!H56</f>
        <v>0</v>
      </c>
      <c r="U57" s="202"/>
      <c r="V57" s="195"/>
      <c r="W57" s="196" t="s">
        <v>136</v>
      </c>
      <c r="X57" s="197"/>
      <c r="Y57" s="198" t="s">
        <v>56</v>
      </c>
      <c r="Z57" s="199">
        <f>'Ｈ８（1996）'!A199</f>
        <v>0</v>
      </c>
      <c r="AA57" s="200">
        <f>'Ｈ８（1996）'!B199</f>
        <v>0</v>
      </c>
      <c r="AB57" s="201">
        <f>'Ｈ８（1996）'!C199</f>
        <v>0</v>
      </c>
      <c r="AC57" s="556">
        <f>'Ｈ８（1996）'!E199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'Ｈ８（1996）'!A57</f>
        <v>0</v>
      </c>
      <c r="Q58" s="200">
        <f>'Ｈ８（1996）'!C57</f>
        <v>0</v>
      </c>
      <c r="R58" s="200">
        <f>'Ｈ８（1996）'!E57</f>
        <v>0</v>
      </c>
      <c r="S58" s="262">
        <f>'Ｈ８（1996）'!F57</f>
        <v>0</v>
      </c>
      <c r="T58" s="263">
        <f>'Ｈ８（1996）'!H57</f>
        <v>0</v>
      </c>
      <c r="U58" s="202"/>
      <c r="V58" s="176" t="s">
        <v>676</v>
      </c>
      <c r="W58" s="196" t="s">
        <v>138</v>
      </c>
      <c r="X58" s="197"/>
      <c r="Y58" s="198" t="s">
        <v>58</v>
      </c>
      <c r="Z58" s="199">
        <f>'Ｈ８（1996）'!A200</f>
        <v>0</v>
      </c>
      <c r="AA58" s="200">
        <f>'Ｈ８（1996）'!B200</f>
        <v>0</v>
      </c>
      <c r="AB58" s="201">
        <f>'Ｈ８（1996）'!C200</f>
        <v>0</v>
      </c>
      <c r="AC58" s="556">
        <f>'Ｈ８（1996）'!E200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'Ｈ８（1996）'!A58</f>
        <v>0</v>
      </c>
      <c r="Q59" s="200">
        <f>'Ｈ８（1996）'!C58</f>
        <v>0</v>
      </c>
      <c r="R59" s="200">
        <f>'Ｈ８（1996）'!E58</f>
        <v>0</v>
      </c>
      <c r="S59" s="262">
        <f>'Ｈ８（1996）'!F58</f>
        <v>0</v>
      </c>
      <c r="T59" s="263">
        <f>'Ｈ８（1996）'!H58</f>
        <v>0</v>
      </c>
      <c r="U59" s="202"/>
      <c r="V59" s="216"/>
      <c r="W59" s="216" t="s">
        <v>13</v>
      </c>
      <c r="X59" s="217"/>
      <c r="Y59" s="218" t="s">
        <v>61</v>
      </c>
      <c r="Z59" s="199">
        <f>'Ｈ８（1996）'!A201</f>
        <v>0</v>
      </c>
      <c r="AA59" s="200">
        <f>'Ｈ８（1996）'!B201</f>
        <v>0</v>
      </c>
      <c r="AB59" s="201">
        <f>'Ｈ８（1996）'!C201</f>
        <v>0</v>
      </c>
      <c r="AC59" s="556">
        <f>'Ｈ８（1996）'!E201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'Ｈ８（1996）'!A59</f>
        <v>0</v>
      </c>
      <c r="Q60" s="200">
        <f>'Ｈ８（1996）'!C59</f>
        <v>0</v>
      </c>
      <c r="R60" s="200">
        <f>'Ｈ８（1996）'!E59</f>
        <v>0</v>
      </c>
      <c r="S60" s="262">
        <f>'Ｈ８（1996）'!F59</f>
        <v>0</v>
      </c>
      <c r="T60" s="263">
        <f>'Ｈ８（1996）'!H59</f>
        <v>0</v>
      </c>
      <c r="U60" s="202"/>
      <c r="V60" s="216" t="s">
        <v>13</v>
      </c>
      <c r="W60" s="217"/>
      <c r="X60" s="217"/>
      <c r="Y60" s="218" t="s">
        <v>63</v>
      </c>
      <c r="Z60" s="501">
        <f>'Ｈ８（1996）'!A202</f>
        <v>0</v>
      </c>
      <c r="AA60" s="488">
        <f>'Ｈ８（1996）'!B202</f>
        <v>0</v>
      </c>
      <c r="AB60" s="502">
        <f>'Ｈ８（1996）'!C202</f>
        <v>0</v>
      </c>
      <c r="AC60" s="565">
        <f>'Ｈ８（1996）'!E202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1141381</v>
      </c>
      <c r="Q61" s="242">
        <f>SUM(Q8:Q60)-Q9-Q10-Q12-Q13-Q15-Q16-Q17-Q30-Q31-Q32-Q40-Q41-Q42-Q43-Q44-Q49-Q50</f>
        <v>1141381</v>
      </c>
      <c r="R61" s="242">
        <f>SUM(R8:R60)-R9-R10-R12-R13-R15-R16-R17-R30-R31-R32-R40-R41-R42-R43-R44-R49-R50</f>
        <v>377441</v>
      </c>
      <c r="S61" s="331">
        <f>SUM(S8:S60)-S9-S10-S12-S13-S15-S16-S17-S30-S31-S32-S40-S41-S42-S43-S44-S49-S50</f>
        <v>174532</v>
      </c>
      <c r="T61" s="332">
        <f>SUM(T8:T60)-T9-T10-T12-T13-T15-T16-T17-T30-T31-T32-T40-T41-T42-T43-T44-T49-T50</f>
        <v>376868</v>
      </c>
      <c r="U61" s="244"/>
      <c r="V61" s="238" t="s">
        <v>82</v>
      </c>
      <c r="W61" s="239"/>
      <c r="X61" s="239"/>
      <c r="Y61" s="240"/>
      <c r="Z61" s="245">
        <f>SUM(Z8:Z60)-Z9-Z10-Z25-Z28-Z40-Z41-Z42-Z43-Z44</f>
        <v>2090</v>
      </c>
      <c r="AA61" s="242">
        <f>SUM(AA8:AA60)-AA9-AA10-AA25-AA28-AA40-AA41-AA42-AA43-AA44</f>
        <v>434</v>
      </c>
      <c r="AB61" s="246">
        <f>SUM(AB8:AB60)-AB9-AB10-AB25-AB28-AB40-AB41-AB42-AB43-AB44</f>
        <v>217</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508731</v>
      </c>
      <c r="B62" s="1229">
        <v>508731</v>
      </c>
      <c r="C62" s="1229">
        <v>0</v>
      </c>
      <c r="D62" s="1229">
        <v>20056</v>
      </c>
      <c r="E62" s="1229">
        <v>0</v>
      </c>
      <c r="F62" s="1229">
        <v>237000</v>
      </c>
      <c r="G62" s="1230"/>
      <c r="H62" s="574"/>
      <c r="I62" s="574"/>
      <c r="K62" s="183"/>
      <c r="L62" s="184" t="s">
        <v>8</v>
      </c>
      <c r="M62" s="185"/>
      <c r="N62" s="185"/>
      <c r="O62" s="186" t="s">
        <v>9</v>
      </c>
      <c r="P62" s="252">
        <f>'Ｈ８（1996）'!A63</f>
        <v>27788</v>
      </c>
      <c r="Q62" s="253">
        <f>'Ｈ８（1996）'!B63</f>
        <v>27788</v>
      </c>
      <c r="R62" s="254"/>
      <c r="S62" s="255">
        <f>'Ｈ８（1996）'!D63</f>
        <v>0</v>
      </c>
      <c r="T62" s="256">
        <f>'Ｈ８（1996）'!F63</f>
        <v>10800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27788</v>
      </c>
      <c r="B63" s="574">
        <v>27788</v>
      </c>
      <c r="C63" s="574">
        <v>0</v>
      </c>
      <c r="D63" s="574">
        <v>0</v>
      </c>
      <c r="E63" s="574">
        <v>0</v>
      </c>
      <c r="F63" s="574">
        <v>10800</v>
      </c>
      <c r="G63" s="1230"/>
      <c r="H63" s="574"/>
      <c r="I63" s="574"/>
      <c r="K63" s="194"/>
      <c r="L63" s="195"/>
      <c r="M63" s="196" t="s">
        <v>11</v>
      </c>
      <c r="N63" s="197"/>
      <c r="O63" s="198" t="s">
        <v>12</v>
      </c>
      <c r="P63" s="199">
        <f>'Ｈ８（1996）'!A64</f>
        <v>0</v>
      </c>
      <c r="Q63" s="200">
        <f>'Ｈ８（1996）'!B64</f>
        <v>0</v>
      </c>
      <c r="R63" s="220"/>
      <c r="S63" s="262">
        <f>'Ｈ８（1996）'!D64</f>
        <v>0</v>
      </c>
      <c r="T63" s="263">
        <f>'Ｈ８（1996）'!F64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27788</v>
      </c>
      <c r="Q64" s="209">
        <f>Q62-Q63</f>
        <v>27788</v>
      </c>
      <c r="R64" s="209"/>
      <c r="S64" s="269">
        <f>S62-S63</f>
        <v>0</v>
      </c>
      <c r="T64" s="270">
        <f>T62-T63</f>
        <v>10800</v>
      </c>
      <c r="U64" s="264"/>
      <c r="V64" s="195"/>
      <c r="W64" s="196" t="s">
        <v>13</v>
      </c>
      <c r="X64" s="167"/>
      <c r="Y64" s="207" t="s">
        <v>9</v>
      </c>
      <c r="Z64" s="271">
        <f>'Ｈ８（1996）'!A117</f>
        <v>12062</v>
      </c>
      <c r="AA64" s="272">
        <f>'Ｈ８（1996）'!B117</f>
        <v>0</v>
      </c>
      <c r="AB64" s="273"/>
      <c r="AC64" s="274">
        <f>'Ｈ８（1996）'!E117</f>
        <v>0</v>
      </c>
      <c r="AD64" s="264"/>
      <c r="AE64" s="195"/>
      <c r="AF64" s="196" t="s">
        <v>13</v>
      </c>
      <c r="AG64" s="167"/>
      <c r="AH64" s="207" t="s">
        <v>406</v>
      </c>
      <c r="AI64" s="271">
        <f>'Ｈ８（1996）'!A140</f>
        <v>0</v>
      </c>
      <c r="AJ64" s="272">
        <f>'Ｈ８（1996）'!B140</f>
        <v>0</v>
      </c>
      <c r="AK64" s="275">
        <f>'Ｈ８（1996）'!C140</f>
        <v>0</v>
      </c>
      <c r="AL64" s="276">
        <f>'Ｈ８（1996）'!E140</f>
        <v>0</v>
      </c>
    </row>
    <row r="65" spans="1:38" ht="14.45" customHeight="1" x14ac:dyDescent="0.15">
      <c r="A65" s="1230">
        <v>3117</v>
      </c>
      <c r="B65" s="574">
        <v>3117</v>
      </c>
      <c r="C65" s="574">
        <v>0</v>
      </c>
      <c r="D65" s="574">
        <v>0</v>
      </c>
      <c r="E65" s="574">
        <v>0</v>
      </c>
      <c r="F65" s="574">
        <v>0</v>
      </c>
      <c r="G65" s="1230"/>
      <c r="H65" s="574"/>
      <c r="I65" s="574"/>
      <c r="K65" s="194" t="s">
        <v>4</v>
      </c>
      <c r="L65" s="173" t="s">
        <v>14</v>
      </c>
      <c r="M65" s="170"/>
      <c r="N65" s="170"/>
      <c r="O65" s="211" t="s">
        <v>15</v>
      </c>
      <c r="P65" s="212">
        <f>'Ｈ８（1996）'!A65</f>
        <v>3117</v>
      </c>
      <c r="Q65" s="213">
        <f>'Ｈ８（1996）'!B65</f>
        <v>3117</v>
      </c>
      <c r="R65" s="277"/>
      <c r="S65" s="278">
        <f>'Ｈ８（1996）'!D65</f>
        <v>0</v>
      </c>
      <c r="T65" s="263">
        <f>'Ｈ８（1996）'!F65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155</v>
      </c>
      <c r="B66" s="574">
        <v>155</v>
      </c>
      <c r="C66" s="574">
        <v>0</v>
      </c>
      <c r="D66" s="574">
        <v>0</v>
      </c>
      <c r="E66" s="574">
        <v>0</v>
      </c>
      <c r="F66" s="574">
        <v>0</v>
      </c>
      <c r="G66" s="1230"/>
      <c r="H66" s="574"/>
      <c r="I66" s="574"/>
      <c r="K66" s="194"/>
      <c r="L66" s="195"/>
      <c r="M66" s="196" t="s">
        <v>16</v>
      </c>
      <c r="N66" s="197"/>
      <c r="O66" s="198" t="s">
        <v>17</v>
      </c>
      <c r="P66" s="199">
        <f>'Ｈ８（1996）'!A66</f>
        <v>155</v>
      </c>
      <c r="Q66" s="200">
        <f>'Ｈ８（1996）'!B66</f>
        <v>155</v>
      </c>
      <c r="R66" s="220"/>
      <c r="S66" s="262">
        <f>'Ｈ８（1996）'!D66</f>
        <v>0</v>
      </c>
      <c r="T66" s="263">
        <f>'Ｈ８（1996）'!F66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38587</v>
      </c>
      <c r="B67" s="574">
        <v>38587</v>
      </c>
      <c r="C67" s="574">
        <v>0</v>
      </c>
      <c r="D67" s="574">
        <v>0</v>
      </c>
      <c r="E67" s="574">
        <v>0</v>
      </c>
      <c r="F67" s="574">
        <v>30200</v>
      </c>
      <c r="G67" s="1230"/>
      <c r="H67" s="574"/>
      <c r="I67" s="574"/>
      <c r="K67" s="194"/>
      <c r="L67" s="216"/>
      <c r="M67" s="196" t="s">
        <v>13</v>
      </c>
      <c r="N67" s="217"/>
      <c r="O67" s="218"/>
      <c r="P67" s="208">
        <f>P65-P66</f>
        <v>2962</v>
      </c>
      <c r="Q67" s="209">
        <f>Q65-Q66</f>
        <v>2962</v>
      </c>
      <c r="R67" s="209"/>
      <c r="S67" s="269">
        <f>S65-S66</f>
        <v>0</v>
      </c>
      <c r="T67" s="270">
        <f>T65-T66</f>
        <v>0</v>
      </c>
      <c r="U67" s="264"/>
      <c r="V67" s="216"/>
      <c r="W67" s="196" t="s">
        <v>13</v>
      </c>
      <c r="X67" s="217"/>
      <c r="Y67" s="207" t="s">
        <v>407</v>
      </c>
      <c r="Z67" s="271">
        <f>'Ｈ８（1996）'!A118</f>
        <v>0</v>
      </c>
      <c r="AA67" s="272">
        <f>'Ｈ８（1996）'!B118</f>
        <v>0</v>
      </c>
      <c r="AB67" s="273"/>
      <c r="AC67" s="274">
        <f>'Ｈ８（1996）'!E118</f>
        <v>0</v>
      </c>
      <c r="AD67" s="264"/>
      <c r="AE67" s="216"/>
      <c r="AF67" s="196" t="s">
        <v>13</v>
      </c>
      <c r="AG67" s="217"/>
      <c r="AH67" s="207" t="s">
        <v>408</v>
      </c>
      <c r="AI67" s="271">
        <f>'Ｈ８（1996）'!A141</f>
        <v>0</v>
      </c>
      <c r="AJ67" s="272">
        <f>'Ｈ８（1996）'!B141</f>
        <v>0</v>
      </c>
      <c r="AK67" s="275">
        <f>'Ｈ８（1996）'!C141</f>
        <v>0</v>
      </c>
      <c r="AL67" s="276">
        <f>'Ｈ８（1996）'!E141</f>
        <v>0</v>
      </c>
    </row>
    <row r="68" spans="1:38" ht="14.45" customHeight="1" x14ac:dyDescent="0.15">
      <c r="A68" s="1230">
        <v>1978</v>
      </c>
      <c r="B68" s="574">
        <v>1978</v>
      </c>
      <c r="C68" s="574">
        <v>0</v>
      </c>
      <c r="D68" s="574">
        <v>0</v>
      </c>
      <c r="E68" s="574">
        <v>0</v>
      </c>
      <c r="F68" s="574">
        <v>0</v>
      </c>
      <c r="G68" s="1230"/>
      <c r="H68" s="574"/>
      <c r="I68" s="574"/>
      <c r="K68" s="194" t="s">
        <v>4</v>
      </c>
      <c r="L68" s="169"/>
      <c r="M68" s="195" t="s">
        <v>94</v>
      </c>
      <c r="N68" s="197"/>
      <c r="O68" s="198" t="s">
        <v>93</v>
      </c>
      <c r="P68" s="199">
        <f>'Ｈ８（1996）'!A68</f>
        <v>1978</v>
      </c>
      <c r="Q68" s="200">
        <f>'Ｈ８（1996）'!B68</f>
        <v>1978</v>
      </c>
      <c r="R68" s="220"/>
      <c r="S68" s="262">
        <f>'Ｈ８（1996）'!D68</f>
        <v>0</v>
      </c>
      <c r="T68" s="263">
        <f>'Ｈ８（1996）'!F68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1978</v>
      </c>
      <c r="B69" s="574">
        <v>1978</v>
      </c>
      <c r="C69" s="574">
        <v>0</v>
      </c>
      <c r="D69" s="574">
        <v>0</v>
      </c>
      <c r="E69" s="574">
        <v>0</v>
      </c>
      <c r="F69" s="574">
        <v>0</v>
      </c>
      <c r="G69" s="1230"/>
      <c r="H69" s="574"/>
      <c r="I69" s="574"/>
      <c r="K69" s="194"/>
      <c r="L69" s="176" t="s">
        <v>102</v>
      </c>
      <c r="M69" s="195"/>
      <c r="N69" s="196" t="s">
        <v>148</v>
      </c>
      <c r="O69" s="198" t="s">
        <v>97</v>
      </c>
      <c r="P69" s="199">
        <f>'Ｈ８（1996）'!A69</f>
        <v>1978</v>
      </c>
      <c r="Q69" s="200">
        <f>'Ｈ８（1996）'!B69</f>
        <v>1978</v>
      </c>
      <c r="R69" s="220"/>
      <c r="S69" s="262">
        <f>'Ｈ８（1996）'!D69</f>
        <v>0</v>
      </c>
      <c r="T69" s="263">
        <f>'Ｈ８（1996）'!F69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'Ｈ８（1996）'!A70</f>
        <v>0</v>
      </c>
      <c r="Q70" s="200">
        <f>'Ｈ８（1996）'!B70</f>
        <v>0</v>
      </c>
      <c r="R70" s="220"/>
      <c r="S70" s="262">
        <f>'Ｈ８（1996）'!D70</f>
        <v>0</v>
      </c>
      <c r="T70" s="263">
        <f>'Ｈ８（1996）'!F70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36609</v>
      </c>
      <c r="B72" s="574">
        <v>36609</v>
      </c>
      <c r="C72" s="574">
        <v>0</v>
      </c>
      <c r="D72" s="574">
        <v>0</v>
      </c>
      <c r="E72" s="574">
        <v>0</v>
      </c>
      <c r="F72" s="574">
        <v>30200</v>
      </c>
      <c r="G72" s="1230"/>
      <c r="H72" s="574"/>
      <c r="I72" s="574"/>
      <c r="K72" s="194"/>
      <c r="L72" s="176"/>
      <c r="M72" s="196" t="s">
        <v>95</v>
      </c>
      <c r="N72" s="197"/>
      <c r="O72" s="198" t="s">
        <v>98</v>
      </c>
      <c r="P72" s="199">
        <f>'Ｈ８（1996）'!A71</f>
        <v>0</v>
      </c>
      <c r="Q72" s="200">
        <f>'Ｈ８（1996）'!B71</f>
        <v>0</v>
      </c>
      <c r="R72" s="220"/>
      <c r="S72" s="262">
        <f>'Ｈ８（1996）'!D71</f>
        <v>0</v>
      </c>
      <c r="T72" s="263">
        <f>'Ｈ８（1996）'!F71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'Ｈ８（1996）'!A72</f>
        <v>36609</v>
      </c>
      <c r="Q73" s="200">
        <f>'Ｈ８（1996）'!B72</f>
        <v>36609</v>
      </c>
      <c r="R73" s="220"/>
      <c r="S73" s="262">
        <f>'Ｈ８（1996）'!D72</f>
        <v>0</v>
      </c>
      <c r="T73" s="263">
        <f>'Ｈ８（1996）'!F72</f>
        <v>30200</v>
      </c>
      <c r="U73" s="264"/>
      <c r="V73" s="216"/>
      <c r="W73" s="196" t="s">
        <v>13</v>
      </c>
      <c r="X73" s="197"/>
      <c r="Y73" s="211" t="s">
        <v>15</v>
      </c>
      <c r="Z73" s="271">
        <f>'Ｈ８（1996）'!A119</f>
        <v>0</v>
      </c>
      <c r="AA73" s="272">
        <f>'Ｈ８（1996）'!B119</f>
        <v>0</v>
      </c>
      <c r="AB73" s="273"/>
      <c r="AC73" s="274">
        <f>'Ｈ８（1996）'!E119</f>
        <v>0</v>
      </c>
      <c r="AD73" s="264"/>
      <c r="AE73" s="216"/>
      <c r="AF73" s="196" t="s">
        <v>13</v>
      </c>
      <c r="AG73" s="197"/>
      <c r="AH73" s="211" t="s">
        <v>409</v>
      </c>
      <c r="AI73" s="271">
        <f>'Ｈ８（1996）'!A142</f>
        <v>0</v>
      </c>
      <c r="AJ73" s="272">
        <f>'Ｈ８（1996）'!B142</f>
        <v>0</v>
      </c>
      <c r="AK73" s="275">
        <f>'Ｈ８（1996）'!C142</f>
        <v>0</v>
      </c>
      <c r="AL73" s="276">
        <f>'Ｈ８（1996）'!E142</f>
        <v>0</v>
      </c>
    </row>
    <row r="74" spans="1:38" ht="14.45" customHeight="1" x14ac:dyDescent="0.15">
      <c r="A74" s="1230">
        <v>153687</v>
      </c>
      <c r="B74" s="574">
        <v>153687</v>
      </c>
      <c r="C74" s="574">
        <v>0</v>
      </c>
      <c r="D74" s="574">
        <v>20056</v>
      </c>
      <c r="E74" s="574">
        <v>0</v>
      </c>
      <c r="F74" s="574">
        <v>109200</v>
      </c>
      <c r="G74" s="1230"/>
      <c r="H74" s="574"/>
      <c r="I74" s="574"/>
      <c r="K74" s="194"/>
      <c r="L74" s="196" t="s">
        <v>19</v>
      </c>
      <c r="M74" s="197"/>
      <c r="N74" s="197"/>
      <c r="O74" s="198" t="s">
        <v>20</v>
      </c>
      <c r="P74" s="199">
        <f>'Ｈ８（1996）'!A73</f>
        <v>0</v>
      </c>
      <c r="Q74" s="200">
        <f>'Ｈ８（1996）'!B73</f>
        <v>0</v>
      </c>
      <c r="R74" s="220"/>
      <c r="S74" s="262">
        <f>'Ｈ８（1996）'!D73</f>
        <v>0</v>
      </c>
      <c r="T74" s="263">
        <f>'Ｈ８（1996）'!F73</f>
        <v>0</v>
      </c>
      <c r="U74" s="264"/>
      <c r="V74" s="196" t="s">
        <v>19</v>
      </c>
      <c r="W74" s="197"/>
      <c r="X74" s="197"/>
      <c r="Y74" s="211" t="s">
        <v>142</v>
      </c>
      <c r="Z74" s="294">
        <f>'Ｈ８（1996）'!A120</f>
        <v>0</v>
      </c>
      <c r="AA74" s="272">
        <f>'Ｈ８（1996）'!B120</f>
        <v>0</v>
      </c>
      <c r="AB74" s="295"/>
      <c r="AC74" s="274">
        <f>'Ｈ８（1996）'!E120</f>
        <v>0</v>
      </c>
      <c r="AD74" s="264"/>
      <c r="AE74" s="196" t="s">
        <v>19</v>
      </c>
      <c r="AF74" s="197"/>
      <c r="AG74" s="197"/>
      <c r="AH74" s="211" t="s">
        <v>410</v>
      </c>
      <c r="AI74" s="294">
        <f>'Ｈ８（1996）'!A143</f>
        <v>0</v>
      </c>
      <c r="AJ74" s="272">
        <f>'Ｈ８（1996）'!B143</f>
        <v>0</v>
      </c>
      <c r="AK74" s="296">
        <f>'Ｈ８（1996）'!C143</f>
        <v>0</v>
      </c>
      <c r="AL74" s="276">
        <f>'Ｈ８（1996）'!E143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'Ｈ８（1996）'!A75</f>
        <v>0</v>
      </c>
      <c r="Q75" s="200">
        <f>'Ｈ８（1996）'!B75</f>
        <v>0</v>
      </c>
      <c r="R75" s="220"/>
      <c r="S75" s="262">
        <f>'Ｈ８（1996）'!D75</f>
        <v>0</v>
      </c>
      <c r="T75" s="263">
        <f>'Ｈ８（1996）'!F75</f>
        <v>0</v>
      </c>
      <c r="U75" s="264" t="s">
        <v>411</v>
      </c>
      <c r="V75" s="195"/>
      <c r="W75" s="196" t="s">
        <v>412</v>
      </c>
      <c r="X75" s="197"/>
      <c r="Y75" s="211" t="s">
        <v>413</v>
      </c>
      <c r="Z75" s="294">
        <f>'Ｈ８（1996）'!A121</f>
        <v>796622</v>
      </c>
      <c r="AA75" s="272">
        <f>'Ｈ８（1996）'!B121</f>
        <v>0</v>
      </c>
      <c r="AB75" s="295"/>
      <c r="AC75" s="274">
        <f>'Ｈ８（1996）'!E121</f>
        <v>416300</v>
      </c>
      <c r="AD75" s="264" t="s">
        <v>414</v>
      </c>
      <c r="AE75" s="195"/>
      <c r="AF75" s="196" t="s">
        <v>412</v>
      </c>
      <c r="AG75" s="197"/>
      <c r="AH75" s="211" t="s">
        <v>415</v>
      </c>
      <c r="AI75" s="294">
        <f>'Ｈ８（1996）'!A144</f>
        <v>0</v>
      </c>
      <c r="AJ75" s="272">
        <f>'Ｈ８（1996）'!B144</f>
        <v>0</v>
      </c>
      <c r="AK75" s="296">
        <f>'Ｈ８（1996）'!C144</f>
        <v>0</v>
      </c>
      <c r="AL75" s="276">
        <f>'Ｈ８（1996）'!E144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'Ｈ８（1996）'!A76</f>
        <v>0</v>
      </c>
      <c r="Q76" s="200">
        <f>'Ｈ８（1996）'!B76</f>
        <v>0</v>
      </c>
      <c r="R76" s="220"/>
      <c r="S76" s="262">
        <f>'Ｈ８（1996）'!D76</f>
        <v>0</v>
      </c>
      <c r="T76" s="263">
        <f>'Ｈ８（1996）'!F76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'Ｈ８（1996）'!A77</f>
        <v>0</v>
      </c>
      <c r="Q77" s="200">
        <f>'Ｈ８（1996）'!B77</f>
        <v>0</v>
      </c>
      <c r="R77" s="220"/>
      <c r="S77" s="262">
        <f>'Ｈ８（1996）'!D77</f>
        <v>0</v>
      </c>
      <c r="T77" s="263">
        <f>'Ｈ８（1996）'!F77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'Ｈ８（1996）'!A78</f>
        <v>0</v>
      </c>
      <c r="Q78" s="200">
        <f>'Ｈ８（1996）'!B78</f>
        <v>0</v>
      </c>
      <c r="R78" s="220"/>
      <c r="S78" s="262">
        <f>'Ｈ８（1996）'!D78</f>
        <v>0</v>
      </c>
      <c r="T78" s="263">
        <f>'Ｈ８（1996）'!F78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'Ｈ８（1996）'!A79</f>
        <v>0</v>
      </c>
      <c r="Q79" s="200">
        <f>'Ｈ８（1996）'!B79</f>
        <v>0</v>
      </c>
      <c r="R79" s="220"/>
      <c r="S79" s="262">
        <f>'Ｈ８（1996）'!D79</f>
        <v>0</v>
      </c>
      <c r="T79" s="263">
        <f>'Ｈ８（1996）'!F79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153687</v>
      </c>
      <c r="B80" s="574">
        <v>153687</v>
      </c>
      <c r="C80" s="574">
        <v>0</v>
      </c>
      <c r="D80" s="574">
        <v>20056</v>
      </c>
      <c r="E80" s="574">
        <v>0</v>
      </c>
      <c r="F80" s="574">
        <v>109200</v>
      </c>
      <c r="G80" s="1230"/>
      <c r="H80" s="574"/>
      <c r="I80" s="574"/>
      <c r="K80" s="194"/>
      <c r="L80" s="195" t="s">
        <v>38</v>
      </c>
      <c r="M80" s="196" t="s">
        <v>149</v>
      </c>
      <c r="N80" s="197"/>
      <c r="O80" s="198" t="s">
        <v>40</v>
      </c>
      <c r="P80" s="199">
        <f>'Ｈ８（1996）'!A80</f>
        <v>153687</v>
      </c>
      <c r="Q80" s="200">
        <f>'Ｈ８（1996）'!B80</f>
        <v>153687</v>
      </c>
      <c r="R80" s="220"/>
      <c r="S80" s="262">
        <f>'Ｈ８（1996）'!D80</f>
        <v>20056</v>
      </c>
      <c r="T80" s="263">
        <f>'Ｈ８（1996）'!F80</f>
        <v>109200</v>
      </c>
      <c r="U80" s="264"/>
      <c r="V80" s="195" t="s">
        <v>38</v>
      </c>
      <c r="W80" s="196" t="s">
        <v>149</v>
      </c>
      <c r="X80" s="197"/>
      <c r="Y80" s="198" t="s">
        <v>420</v>
      </c>
      <c r="Z80" s="271">
        <f>'Ｈ８（1996）'!A122</f>
        <v>796622</v>
      </c>
      <c r="AA80" s="272">
        <f>'Ｈ８（1996）'!B122</f>
        <v>0</v>
      </c>
      <c r="AB80" s="273"/>
      <c r="AC80" s="274">
        <f>'Ｈ８（1996）'!E122</f>
        <v>416300</v>
      </c>
      <c r="AD80" s="264" t="s">
        <v>421</v>
      </c>
      <c r="AE80" s="195" t="s">
        <v>38</v>
      </c>
      <c r="AF80" s="196" t="s">
        <v>149</v>
      </c>
      <c r="AG80" s="197"/>
      <c r="AH80" s="198" t="s">
        <v>422</v>
      </c>
      <c r="AI80" s="271">
        <f>'Ｈ８（1996）'!A145</f>
        <v>0</v>
      </c>
      <c r="AJ80" s="272">
        <f>'Ｈ８（1996）'!B145</f>
        <v>0</v>
      </c>
      <c r="AK80" s="275">
        <f>'Ｈ８（1996）'!C145</f>
        <v>0</v>
      </c>
      <c r="AL80" s="276">
        <f>'Ｈ８（1996）'!E145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'Ｈ８（1996）'!A81</f>
        <v>0</v>
      </c>
      <c r="Q81" s="200">
        <f>'Ｈ８（1996）'!B81</f>
        <v>0</v>
      </c>
      <c r="R81" s="220"/>
      <c r="S81" s="262">
        <f>'Ｈ８（1996）'!D81</f>
        <v>0</v>
      </c>
      <c r="T81" s="263">
        <f>'Ｈ８（1996）'!F81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'Ｈ８（1996）'!A82</f>
        <v>0</v>
      </c>
      <c r="Q82" s="200">
        <f>'Ｈ８（1996）'!B82</f>
        <v>0</v>
      </c>
      <c r="R82" s="220"/>
      <c r="S82" s="262">
        <f>'Ｈ８（1996）'!D82</f>
        <v>0</v>
      </c>
      <c r="T82" s="263">
        <f>'Ｈ８（1996）'!F82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1596</v>
      </c>
      <c r="B83" s="574">
        <v>1596</v>
      </c>
      <c r="C83" s="574">
        <v>0</v>
      </c>
      <c r="D83" s="574">
        <v>0</v>
      </c>
      <c r="E83" s="574">
        <v>0</v>
      </c>
      <c r="F83" s="574">
        <v>0</v>
      </c>
      <c r="G83" s="1230"/>
      <c r="H83" s="574"/>
      <c r="I83" s="574"/>
      <c r="K83" s="194" t="s">
        <v>4</v>
      </c>
      <c r="L83" s="173" t="s">
        <v>45</v>
      </c>
      <c r="M83" s="197"/>
      <c r="N83" s="197"/>
      <c r="O83" s="198" t="s">
        <v>46</v>
      </c>
      <c r="P83" s="199">
        <f>'Ｈ８（1996）'!A83</f>
        <v>1596</v>
      </c>
      <c r="Q83" s="200">
        <f>'Ｈ８（1996）'!B83</f>
        <v>1596</v>
      </c>
      <c r="R83" s="220"/>
      <c r="S83" s="262">
        <f>'Ｈ８（1996）'!D83</f>
        <v>0</v>
      </c>
      <c r="T83" s="263">
        <f>'Ｈ８（1996）'!F83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'Ｈ８（1996）'!A84</f>
        <v>0</v>
      </c>
      <c r="Q84" s="200">
        <f>'Ｈ８（1996）'!B84</f>
        <v>0</v>
      </c>
      <c r="R84" s="220"/>
      <c r="S84" s="262">
        <f>'Ｈ８（1996）'!D84</f>
        <v>0</v>
      </c>
      <c r="T84" s="263">
        <f>'Ｈ８（1996）'!F84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1596</v>
      </c>
      <c r="B85" s="574">
        <v>1596</v>
      </c>
      <c r="C85" s="574">
        <v>0</v>
      </c>
      <c r="D85" s="574">
        <v>0</v>
      </c>
      <c r="E85" s="574">
        <v>0</v>
      </c>
      <c r="F85" s="574">
        <v>0</v>
      </c>
      <c r="G85" s="1230"/>
      <c r="H85" s="574"/>
      <c r="I85" s="574"/>
      <c r="K85" s="194"/>
      <c r="L85" s="195"/>
      <c r="M85" s="196" t="s">
        <v>101</v>
      </c>
      <c r="N85" s="197"/>
      <c r="O85" s="198" t="s">
        <v>77</v>
      </c>
      <c r="P85" s="199">
        <f>'Ｈ８（1996）'!A85</f>
        <v>1596</v>
      </c>
      <c r="Q85" s="200">
        <f>'Ｈ８（1996）'!B85</f>
        <v>1596</v>
      </c>
      <c r="R85" s="220"/>
      <c r="S85" s="262">
        <f>'Ｈ８（1996）'!D85</f>
        <v>0</v>
      </c>
      <c r="T85" s="263">
        <f>'Ｈ８（1996）'!F85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86615</v>
      </c>
      <c r="B86" s="574">
        <v>86615</v>
      </c>
      <c r="C86" s="574">
        <v>0</v>
      </c>
      <c r="D86" s="574">
        <v>0</v>
      </c>
      <c r="E86" s="574">
        <v>0</v>
      </c>
      <c r="F86" s="574">
        <v>40000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'Ｈ８（1996）'!A123</f>
        <v>0</v>
      </c>
      <c r="AA86" s="272">
        <f>'Ｈ８（1996）'!B123</f>
        <v>0</v>
      </c>
      <c r="AB86" s="273"/>
      <c r="AC86" s="274">
        <f>'Ｈ８（1996）'!E123</f>
        <v>0</v>
      </c>
      <c r="AD86" s="264" t="s">
        <v>430</v>
      </c>
      <c r="AE86" s="195"/>
      <c r="AF86" s="196" t="s">
        <v>13</v>
      </c>
      <c r="AG86" s="197"/>
      <c r="AH86" s="198" t="s">
        <v>684</v>
      </c>
      <c r="AI86" s="271">
        <f>'Ｈ８（1996）'!A146</f>
        <v>0</v>
      </c>
      <c r="AJ86" s="272">
        <f>'Ｈ８（1996）'!B146</f>
        <v>0</v>
      </c>
      <c r="AK86" s="275">
        <f>'Ｈ８（1996）'!C146</f>
        <v>0</v>
      </c>
      <c r="AL86" s="276">
        <f>'Ｈ８（1996）'!E146</f>
        <v>0</v>
      </c>
    </row>
    <row r="87" spans="1:38" ht="14.45" customHeight="1" x14ac:dyDescent="0.15">
      <c r="A87" s="1230">
        <v>63106</v>
      </c>
      <c r="B87" s="574">
        <v>63106</v>
      </c>
      <c r="C87" s="574">
        <v>0</v>
      </c>
      <c r="D87" s="574">
        <v>0</v>
      </c>
      <c r="E87" s="574">
        <v>0</v>
      </c>
      <c r="F87" s="574">
        <v>40000</v>
      </c>
      <c r="G87" s="1230"/>
      <c r="H87" s="574"/>
      <c r="I87" s="574"/>
      <c r="K87" s="194"/>
      <c r="L87" s="173"/>
      <c r="M87" s="196" t="s">
        <v>47</v>
      </c>
      <c r="N87" s="197"/>
      <c r="O87" s="198" t="s">
        <v>48</v>
      </c>
      <c r="P87" s="199">
        <f>'Ｈ８（1996）'!A87</f>
        <v>63106</v>
      </c>
      <c r="Q87" s="200">
        <f>'Ｈ８（1996）'!B87</f>
        <v>63106</v>
      </c>
      <c r="R87" s="220"/>
      <c r="S87" s="262">
        <f>'Ｈ８（1996）'!D87</f>
        <v>0</v>
      </c>
      <c r="T87" s="263">
        <f>'Ｈ８（1996）'!F87</f>
        <v>40000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'Ｈ８（1996）'!A88</f>
        <v>0</v>
      </c>
      <c r="Q88" s="200">
        <f>'Ｈ８（1996）'!B88</f>
        <v>0</v>
      </c>
      <c r="R88" s="220"/>
      <c r="S88" s="262">
        <f>'Ｈ８（1996）'!D88</f>
        <v>0</v>
      </c>
      <c r="T88" s="263">
        <f>'Ｈ８（1996）'!F88</f>
        <v>0</v>
      </c>
      <c r="U88" s="264"/>
      <c r="V88" s="195"/>
      <c r="W88" s="196" t="s">
        <v>433</v>
      </c>
      <c r="X88" s="197"/>
      <c r="Y88" s="198" t="s">
        <v>685</v>
      </c>
      <c r="Z88" s="271">
        <f>'Ｈ８（1996）'!A125</f>
        <v>0</v>
      </c>
      <c r="AA88" s="272">
        <f>'Ｈ８（1996）'!B125</f>
        <v>0</v>
      </c>
      <c r="AB88" s="273"/>
      <c r="AC88" s="274">
        <f>'Ｈ８（1996）'!E125</f>
        <v>0</v>
      </c>
      <c r="AD88" s="264"/>
      <c r="AE88" s="195"/>
      <c r="AF88" s="196" t="s">
        <v>433</v>
      </c>
      <c r="AG88" s="197"/>
      <c r="AH88" s="198" t="s">
        <v>686</v>
      </c>
      <c r="AI88" s="271">
        <f>'Ｈ８（1996）'!A148</f>
        <v>0</v>
      </c>
      <c r="AJ88" s="272">
        <f>'Ｈ８（1996）'!B148</f>
        <v>0</v>
      </c>
      <c r="AK88" s="275">
        <f>'Ｈ８（1996）'!C148</f>
        <v>0</v>
      </c>
      <c r="AL88" s="276">
        <f>'Ｈ８（1996）'!E148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'Ｈ８（1996）'!A89</f>
        <v>0</v>
      </c>
      <c r="Q89" s="200">
        <f>'Ｈ８（1996）'!B89</f>
        <v>0</v>
      </c>
      <c r="R89" s="220"/>
      <c r="S89" s="262">
        <f>'Ｈ８（1996）'!D89</f>
        <v>0</v>
      </c>
      <c r="T89" s="263">
        <f>'Ｈ８（1996）'!F89</f>
        <v>0</v>
      </c>
      <c r="U89" s="264"/>
      <c r="V89" s="195"/>
      <c r="W89" s="196" t="s">
        <v>436</v>
      </c>
      <c r="X89" s="197"/>
      <c r="Y89" s="198" t="s">
        <v>687</v>
      </c>
      <c r="Z89" s="271">
        <f>'Ｈ８（1996）'!A126</f>
        <v>0</v>
      </c>
      <c r="AA89" s="272">
        <f>'Ｈ８（1996）'!B126</f>
        <v>0</v>
      </c>
      <c r="AB89" s="273"/>
      <c r="AC89" s="274">
        <f>'Ｈ８（1996）'!E126</f>
        <v>0</v>
      </c>
      <c r="AD89" s="264"/>
      <c r="AE89" s="195"/>
      <c r="AF89" s="196" t="s">
        <v>436</v>
      </c>
      <c r="AG89" s="197"/>
      <c r="AH89" s="198" t="s">
        <v>688</v>
      </c>
      <c r="AI89" s="271">
        <f>'Ｈ８（1996）'!A149</f>
        <v>0</v>
      </c>
      <c r="AJ89" s="272">
        <f>'Ｈ８（1996）'!B149</f>
        <v>0</v>
      </c>
      <c r="AK89" s="275">
        <f>'Ｈ８（1996）'!C149</f>
        <v>0</v>
      </c>
      <c r="AL89" s="276">
        <f>'Ｈ８（1996）'!E149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'Ｈ８（1996）'!A90</f>
        <v>0</v>
      </c>
      <c r="Q90" s="200">
        <f>'Ｈ８（1996）'!B90</f>
        <v>0</v>
      </c>
      <c r="R90" s="220"/>
      <c r="S90" s="262">
        <f>'Ｈ８（1996）'!D90</f>
        <v>0</v>
      </c>
      <c r="T90" s="263">
        <f>'Ｈ８（1996）'!F90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'Ｈ８（1996）'!A91</f>
        <v>0</v>
      </c>
      <c r="Q91" s="200">
        <f>'Ｈ８（1996）'!B91</f>
        <v>0</v>
      </c>
      <c r="R91" s="220"/>
      <c r="S91" s="262">
        <f>'Ｈ８（1996）'!D91</f>
        <v>0</v>
      </c>
      <c r="T91" s="263">
        <f>'Ｈ８（1996）'!F91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'Ｈ８（1996）'!A92</f>
        <v>0</v>
      </c>
      <c r="Q92" s="200">
        <f>'Ｈ８（1996）'!B92</f>
        <v>0</v>
      </c>
      <c r="R92" s="220"/>
      <c r="S92" s="262">
        <f>'Ｈ８（1996）'!D92</f>
        <v>0</v>
      </c>
      <c r="T92" s="263">
        <f>'Ｈ８（1996）'!F92</f>
        <v>0</v>
      </c>
      <c r="U92" s="264"/>
      <c r="V92" s="195"/>
      <c r="W92" s="196" t="s">
        <v>57</v>
      </c>
      <c r="X92" s="197"/>
      <c r="Y92" s="198" t="s">
        <v>689</v>
      </c>
      <c r="Z92" s="271">
        <f>'Ｈ８（1996）'!A127</f>
        <v>0</v>
      </c>
      <c r="AA92" s="272">
        <f>'Ｈ８（1996）'!B127</f>
        <v>0</v>
      </c>
      <c r="AB92" s="273"/>
      <c r="AC92" s="274">
        <f>'Ｈ８（1996）'!E127</f>
        <v>0</v>
      </c>
      <c r="AD92" s="264"/>
      <c r="AE92" s="195"/>
      <c r="AF92" s="196" t="s">
        <v>57</v>
      </c>
      <c r="AG92" s="197"/>
      <c r="AH92" s="198" t="s">
        <v>690</v>
      </c>
      <c r="AI92" s="271">
        <f>'Ｈ８（1996）'!A150</f>
        <v>0</v>
      </c>
      <c r="AJ92" s="272">
        <f>'Ｈ８（1996）'!B150</f>
        <v>0</v>
      </c>
      <c r="AK92" s="275">
        <f>'Ｈ８（1996）'!C150</f>
        <v>0</v>
      </c>
      <c r="AL92" s="276">
        <f>'Ｈ８（1996）'!E150</f>
        <v>0</v>
      </c>
    </row>
    <row r="93" spans="1:38" ht="14.45" customHeight="1" x14ac:dyDescent="0.15">
      <c r="A93" s="1230">
        <v>21528</v>
      </c>
      <c r="B93" s="574">
        <v>21528</v>
      </c>
      <c r="C93" s="574">
        <v>0</v>
      </c>
      <c r="D93" s="574">
        <v>0</v>
      </c>
      <c r="E93" s="574">
        <v>0</v>
      </c>
      <c r="F93" s="574">
        <v>0</v>
      </c>
      <c r="G93" s="1230"/>
      <c r="H93" s="574"/>
      <c r="I93" s="574"/>
      <c r="K93" s="194"/>
      <c r="L93" s="195"/>
      <c r="M93" s="173" t="s">
        <v>60</v>
      </c>
      <c r="N93" s="197"/>
      <c r="O93" s="198" t="s">
        <v>61</v>
      </c>
      <c r="P93" s="199">
        <f>'Ｈ８（1996）'!A93</f>
        <v>21528</v>
      </c>
      <c r="Q93" s="200">
        <f>'Ｈ８（1996）'!B93</f>
        <v>21528</v>
      </c>
      <c r="R93" s="220"/>
      <c r="S93" s="262">
        <f>'Ｈ８（1996）'!D93</f>
        <v>0</v>
      </c>
      <c r="T93" s="263">
        <f>'Ｈ８（1996）'!F93</f>
        <v>0</v>
      </c>
      <c r="U93" s="264" t="s">
        <v>441</v>
      </c>
      <c r="V93" s="195"/>
      <c r="W93" s="173" t="s">
        <v>60</v>
      </c>
      <c r="X93" s="197"/>
      <c r="Y93" s="198" t="s">
        <v>691</v>
      </c>
      <c r="Z93" s="271">
        <f>'Ｈ８（1996）'!A128</f>
        <v>0</v>
      </c>
      <c r="AA93" s="272">
        <f>'Ｈ８（1996）'!B128</f>
        <v>0</v>
      </c>
      <c r="AB93" s="273"/>
      <c r="AC93" s="274">
        <f>'Ｈ８（1996）'!E128</f>
        <v>0</v>
      </c>
      <c r="AD93" s="264"/>
      <c r="AE93" s="195"/>
      <c r="AF93" s="173" t="s">
        <v>60</v>
      </c>
      <c r="AG93" s="197"/>
      <c r="AH93" s="198" t="s">
        <v>692</v>
      </c>
      <c r="AI93" s="271">
        <f>'Ｈ８（1996）'!A151</f>
        <v>0</v>
      </c>
      <c r="AJ93" s="272">
        <f>'Ｈ８（1996）'!B151</f>
        <v>0</v>
      </c>
      <c r="AK93" s="275">
        <f>'Ｈ８（1996）'!C151</f>
        <v>0</v>
      </c>
      <c r="AL93" s="276">
        <f>'Ｈ８（1996）'!E151</f>
        <v>0</v>
      </c>
    </row>
    <row r="94" spans="1:38" ht="14.45" customHeight="1" x14ac:dyDescent="0.15">
      <c r="A94" s="1230">
        <v>5464</v>
      </c>
      <c r="B94" s="574">
        <v>5464</v>
      </c>
      <c r="C94" s="574">
        <v>0</v>
      </c>
      <c r="D94" s="574">
        <v>0</v>
      </c>
      <c r="E94" s="574">
        <v>0</v>
      </c>
      <c r="F94" s="574">
        <v>0</v>
      </c>
      <c r="G94" s="1230"/>
      <c r="H94" s="574"/>
      <c r="I94" s="574"/>
      <c r="K94" s="194"/>
      <c r="L94" s="195" t="s">
        <v>59</v>
      </c>
      <c r="M94" s="195"/>
      <c r="N94" s="196" t="s">
        <v>62</v>
      </c>
      <c r="O94" s="198" t="s">
        <v>63</v>
      </c>
      <c r="P94" s="199">
        <f>'Ｈ８（1996）'!A94</f>
        <v>5464</v>
      </c>
      <c r="Q94" s="200">
        <f>'Ｈ８（1996）'!B94</f>
        <v>5464</v>
      </c>
      <c r="R94" s="220"/>
      <c r="S94" s="262">
        <f>'Ｈ８（1996）'!D94</f>
        <v>0</v>
      </c>
      <c r="T94" s="263">
        <f>'Ｈ８（1996）'!F94</f>
        <v>0</v>
      </c>
      <c r="U94" s="264"/>
      <c r="V94" s="195" t="s">
        <v>59</v>
      </c>
      <c r="W94" s="195"/>
      <c r="X94" s="196" t="s">
        <v>62</v>
      </c>
      <c r="Y94" s="198" t="s">
        <v>693</v>
      </c>
      <c r="Z94" s="271">
        <f>'Ｈ８（1996）'!A129</f>
        <v>0</v>
      </c>
      <c r="AA94" s="272">
        <f>'Ｈ８（1996）'!B129</f>
        <v>0</v>
      </c>
      <c r="AB94" s="273"/>
      <c r="AC94" s="274">
        <f>'Ｈ８（1996）'!E129</f>
        <v>0</v>
      </c>
      <c r="AD94" s="264"/>
      <c r="AE94" s="195" t="s">
        <v>59</v>
      </c>
      <c r="AF94" s="195"/>
      <c r="AG94" s="196" t="s">
        <v>62</v>
      </c>
      <c r="AH94" s="198" t="s">
        <v>694</v>
      </c>
      <c r="AI94" s="271">
        <f>'Ｈ８（1996）'!A152</f>
        <v>0</v>
      </c>
      <c r="AJ94" s="272">
        <f>'Ｈ８（1996）'!B152</f>
        <v>0</v>
      </c>
      <c r="AK94" s="275">
        <f>'Ｈ８（1996）'!C152</f>
        <v>0</v>
      </c>
      <c r="AL94" s="276">
        <f>'Ｈ８（1996）'!E152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'Ｈ８（1996）'!A95</f>
        <v>0</v>
      </c>
      <c r="Q95" s="200">
        <f>'Ｈ８（1996）'!B95</f>
        <v>0</v>
      </c>
      <c r="R95" s="220"/>
      <c r="S95" s="262">
        <f>'Ｈ８（1996）'!D95</f>
        <v>0</v>
      </c>
      <c r="T95" s="263">
        <f>'Ｈ８（1996）'!F95</f>
        <v>0</v>
      </c>
      <c r="U95" s="264"/>
      <c r="V95" s="195"/>
      <c r="W95" s="195"/>
      <c r="X95" s="196" t="s">
        <v>64</v>
      </c>
      <c r="Y95" s="198" t="s">
        <v>695</v>
      </c>
      <c r="Z95" s="271">
        <f>'Ｈ８（1996）'!A130</f>
        <v>0</v>
      </c>
      <c r="AA95" s="272">
        <f>'Ｈ８（1996）'!B130</f>
        <v>0</v>
      </c>
      <c r="AB95" s="273"/>
      <c r="AC95" s="274">
        <f>'Ｈ８（1996）'!E130</f>
        <v>0</v>
      </c>
      <c r="AD95" s="264"/>
      <c r="AE95" s="195"/>
      <c r="AF95" s="195"/>
      <c r="AG95" s="196" t="s">
        <v>64</v>
      </c>
      <c r="AH95" s="198" t="s">
        <v>696</v>
      </c>
      <c r="AI95" s="271">
        <f>'Ｈ８（1996）'!A153</f>
        <v>0</v>
      </c>
      <c r="AJ95" s="272">
        <f>'Ｈ８（1996）'!B153</f>
        <v>0</v>
      </c>
      <c r="AK95" s="275">
        <f>'Ｈ８（1996）'!C153</f>
        <v>0</v>
      </c>
      <c r="AL95" s="276">
        <f>'Ｈ８（1996）'!E153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'Ｈ８（1996）'!A96</f>
        <v>0</v>
      </c>
      <c r="Q96" s="200">
        <f>'Ｈ８（1996）'!B96</f>
        <v>0</v>
      </c>
      <c r="R96" s="220"/>
      <c r="S96" s="262">
        <f>'Ｈ８（1996）'!D96</f>
        <v>0</v>
      </c>
      <c r="T96" s="263">
        <f>'Ｈ８（1996）'!F96</f>
        <v>0</v>
      </c>
      <c r="U96" s="264"/>
      <c r="V96" s="195"/>
      <c r="W96" s="195"/>
      <c r="X96" s="196" t="s">
        <v>66</v>
      </c>
      <c r="Y96" s="198" t="s">
        <v>697</v>
      </c>
      <c r="Z96" s="271">
        <f>'Ｈ８（1996）'!A131</f>
        <v>0</v>
      </c>
      <c r="AA96" s="272">
        <f>'Ｈ８（1996）'!B131</f>
        <v>0</v>
      </c>
      <c r="AB96" s="273"/>
      <c r="AC96" s="274">
        <f>'Ｈ８（1996）'!E131</f>
        <v>0</v>
      </c>
      <c r="AD96" s="264"/>
      <c r="AE96" s="195"/>
      <c r="AF96" s="195"/>
      <c r="AG96" s="196" t="s">
        <v>66</v>
      </c>
      <c r="AH96" s="198" t="s">
        <v>698</v>
      </c>
      <c r="AI96" s="271">
        <f>'Ｈ８（1996）'!A154</f>
        <v>0</v>
      </c>
      <c r="AJ96" s="272">
        <f>'Ｈ８（1996）'!B154</f>
        <v>0</v>
      </c>
      <c r="AK96" s="275">
        <f>'Ｈ８（1996）'!C154</f>
        <v>0</v>
      </c>
      <c r="AL96" s="276">
        <f>'Ｈ８（1996）'!E154</f>
        <v>0</v>
      </c>
    </row>
    <row r="97" spans="1:38" ht="14.45" customHeight="1" x14ac:dyDescent="0.15">
      <c r="A97" s="1230">
        <v>16064</v>
      </c>
      <c r="B97" s="574">
        <v>16064</v>
      </c>
      <c r="C97" s="574">
        <v>0</v>
      </c>
      <c r="D97" s="574">
        <v>0</v>
      </c>
      <c r="E97" s="574">
        <v>0</v>
      </c>
      <c r="F97" s="574">
        <v>0</v>
      </c>
      <c r="G97" s="1230"/>
      <c r="H97" s="574"/>
      <c r="I97" s="574"/>
      <c r="K97" s="194"/>
      <c r="L97" s="195"/>
      <c r="M97" s="195"/>
      <c r="N97" s="196" t="s">
        <v>150</v>
      </c>
      <c r="O97" s="198" t="s">
        <v>69</v>
      </c>
      <c r="P97" s="199">
        <f>'Ｈ８（1996）'!A97</f>
        <v>16064</v>
      </c>
      <c r="Q97" s="200">
        <f>'Ｈ８（1996）'!B97</f>
        <v>16064</v>
      </c>
      <c r="R97" s="220"/>
      <c r="S97" s="262">
        <f>'Ｈ８（1996）'!D97</f>
        <v>0</v>
      </c>
      <c r="T97" s="263">
        <f>'Ｈ８（1996）'!F97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1981</v>
      </c>
      <c r="B98" s="574">
        <v>1981</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'Ｈ８（1996）'!A132</f>
        <v>0</v>
      </c>
      <c r="AA98" s="272">
        <f>'Ｈ８（1996）'!B132</f>
        <v>0</v>
      </c>
      <c r="AB98" s="273"/>
      <c r="AC98" s="274">
        <f>'Ｈ８（1996）'!E132</f>
        <v>0</v>
      </c>
      <c r="AD98" s="264"/>
      <c r="AE98" s="195" t="s">
        <v>41</v>
      </c>
      <c r="AF98" s="216"/>
      <c r="AG98" s="196" t="s">
        <v>13</v>
      </c>
      <c r="AH98" s="198" t="s">
        <v>700</v>
      </c>
      <c r="AI98" s="271">
        <f>'Ｈ８（1996）'!A155</f>
        <v>0</v>
      </c>
      <c r="AJ98" s="272">
        <f>'Ｈ８（1996）'!B155</f>
        <v>0</v>
      </c>
      <c r="AK98" s="275">
        <f>'Ｈ８（1996）'!C155</f>
        <v>0</v>
      </c>
      <c r="AL98" s="276">
        <f>'Ｈ８（1996）'!E155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'Ｈ８（1996）'!A98</f>
        <v>1981</v>
      </c>
      <c r="Q99" s="200">
        <f>'Ｈ８（1996）'!B98</f>
        <v>1981</v>
      </c>
      <c r="R99" s="220"/>
      <c r="S99" s="262">
        <f>'Ｈ８（1996）'!D98</f>
        <v>0</v>
      </c>
      <c r="T99" s="263">
        <f>'Ｈ８（1996）'!F98</f>
        <v>0</v>
      </c>
      <c r="U99" s="310" t="s">
        <v>701</v>
      </c>
      <c r="V99" s="195"/>
      <c r="W99" s="196" t="s">
        <v>70</v>
      </c>
      <c r="X99" s="197"/>
      <c r="Y99" s="198" t="s">
        <v>702</v>
      </c>
      <c r="Z99" s="271">
        <f>'Ｈ８（1996）'!A133</f>
        <v>0</v>
      </c>
      <c r="AA99" s="272">
        <f>'Ｈ８（1996）'!B133</f>
        <v>0</v>
      </c>
      <c r="AB99" s="273"/>
      <c r="AC99" s="274">
        <f>'Ｈ８（1996）'!E133</f>
        <v>0</v>
      </c>
      <c r="AD99" s="310" t="s">
        <v>701</v>
      </c>
      <c r="AE99" s="195"/>
      <c r="AF99" s="196" t="s">
        <v>70</v>
      </c>
      <c r="AG99" s="197"/>
      <c r="AH99" s="198" t="s">
        <v>703</v>
      </c>
      <c r="AI99" s="271">
        <f>'Ｈ８（1996）'!A156</f>
        <v>0</v>
      </c>
      <c r="AJ99" s="272">
        <f>'Ｈ８（1996）'!B156</f>
        <v>0</v>
      </c>
      <c r="AK99" s="275">
        <f>'Ｈ８（1996）'!C156</f>
        <v>0</v>
      </c>
      <c r="AL99" s="276">
        <f>'Ｈ８（1996）'!E156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'Ｈ８（1996）'!A99</f>
        <v>0</v>
      </c>
      <c r="Q100" s="200">
        <f>'Ｈ８（1996）'!B99</f>
        <v>0</v>
      </c>
      <c r="R100" s="220"/>
      <c r="S100" s="262">
        <f>'Ｈ８（1996）'!D99</f>
        <v>0</v>
      </c>
      <c r="T100" s="263">
        <f>'Ｈ８（1996）'!F99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'Ｈ８（1996）'!A100</f>
        <v>0</v>
      </c>
      <c r="Q101" s="200">
        <f>'Ｈ８（1996）'!B100</f>
        <v>0</v>
      </c>
      <c r="R101" s="220"/>
      <c r="S101" s="262">
        <f>'Ｈ８（1996）'!D100</f>
        <v>0</v>
      </c>
      <c r="T101" s="263">
        <f>'Ｈ８（1996）'!F100</f>
        <v>0</v>
      </c>
      <c r="U101" s="264"/>
      <c r="V101" s="216"/>
      <c r="W101" s="196" t="s">
        <v>13</v>
      </c>
      <c r="X101" s="197"/>
      <c r="Y101" s="198" t="s">
        <v>704</v>
      </c>
      <c r="Z101" s="271">
        <f>'Ｈ８（1996）'!A134</f>
        <v>0</v>
      </c>
      <c r="AA101" s="272">
        <f>'Ｈ８（1996）'!B134</f>
        <v>0</v>
      </c>
      <c r="AB101" s="273"/>
      <c r="AC101" s="274">
        <f>'Ｈ８（1996）'!E134</f>
        <v>0</v>
      </c>
      <c r="AD101" s="264"/>
      <c r="AE101" s="216"/>
      <c r="AF101" s="196" t="s">
        <v>13</v>
      </c>
      <c r="AG101" s="197"/>
      <c r="AH101" s="198" t="s">
        <v>705</v>
      </c>
      <c r="AI101" s="271">
        <f>'Ｈ８（1996）'!A157</f>
        <v>0</v>
      </c>
      <c r="AJ101" s="272">
        <f>'Ｈ８（1996）'!B157</f>
        <v>0</v>
      </c>
      <c r="AK101" s="275">
        <f>'Ｈ８（1996）'!C157</f>
        <v>0</v>
      </c>
      <c r="AL101" s="276">
        <f>'Ｈ８（1996）'!E157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'Ｈ８（1996）'!A101</f>
        <v>0</v>
      </c>
      <c r="Q102" s="200">
        <f>'Ｈ８（1996）'!B101</f>
        <v>0</v>
      </c>
      <c r="R102" s="220"/>
      <c r="S102" s="262">
        <f>'Ｈ８（1996）'!D101</f>
        <v>0</v>
      </c>
      <c r="T102" s="263">
        <f>'Ｈ８（1996）'!F101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197341</v>
      </c>
      <c r="B103" s="574">
        <v>197341</v>
      </c>
      <c r="C103" s="574">
        <v>0</v>
      </c>
      <c r="D103" s="574">
        <v>0</v>
      </c>
      <c r="E103" s="574">
        <v>0</v>
      </c>
      <c r="F103" s="574">
        <v>46800</v>
      </c>
      <c r="G103" s="1230"/>
      <c r="H103" s="574"/>
      <c r="I103" s="574"/>
      <c r="K103" s="194"/>
      <c r="L103" s="195"/>
      <c r="M103" s="196" t="s">
        <v>11</v>
      </c>
      <c r="N103" s="197"/>
      <c r="O103" s="198" t="s">
        <v>80</v>
      </c>
      <c r="P103" s="199">
        <f>'Ｈ８（1996）'!A102</f>
        <v>0</v>
      </c>
      <c r="Q103" s="200">
        <f>'Ｈ８（1996）'!B102</f>
        <v>0</v>
      </c>
      <c r="R103" s="220"/>
      <c r="S103" s="262">
        <f>'Ｈ８（1996）'!D102</f>
        <v>0</v>
      </c>
      <c r="T103" s="263">
        <f>'Ｈ８（1996）'!F102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140039</v>
      </c>
      <c r="B104" s="574">
        <v>140039</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'Ｈ８（1996）'!A135</f>
        <v>0</v>
      </c>
      <c r="AA104" s="272">
        <f>'Ｈ８（1996）'!B135</f>
        <v>0</v>
      </c>
      <c r="AB104" s="273"/>
      <c r="AC104" s="274">
        <f>'Ｈ８（1996）'!E135</f>
        <v>0</v>
      </c>
      <c r="AD104" s="264"/>
      <c r="AE104" s="216"/>
      <c r="AF104" s="196" t="s">
        <v>13</v>
      </c>
      <c r="AG104" s="197"/>
      <c r="AH104" s="198" t="s">
        <v>707</v>
      </c>
      <c r="AI104" s="271">
        <f>'Ｈ８（1996）'!A158</f>
        <v>0</v>
      </c>
      <c r="AJ104" s="272">
        <f>'Ｈ８（1996）'!B158</f>
        <v>0</v>
      </c>
      <c r="AK104" s="275">
        <f>'Ｈ８（1996）'!C158</f>
        <v>0</v>
      </c>
      <c r="AL104" s="276">
        <f>'Ｈ８（1996）'!E158</f>
        <v>0</v>
      </c>
    </row>
    <row r="105" spans="1:38" ht="14.45" customHeight="1" x14ac:dyDescent="0.15">
      <c r="A105" s="1230">
        <v>2400</v>
      </c>
      <c r="B105" s="574">
        <v>2400</v>
      </c>
      <c r="C105" s="574">
        <v>0</v>
      </c>
      <c r="D105" s="574">
        <v>0</v>
      </c>
      <c r="E105" s="574">
        <v>0</v>
      </c>
      <c r="F105" s="574">
        <v>0</v>
      </c>
      <c r="G105" s="1230"/>
      <c r="H105" s="574"/>
      <c r="I105" s="574"/>
      <c r="K105" s="194"/>
      <c r="L105" s="169"/>
      <c r="M105" s="196" t="s">
        <v>88</v>
      </c>
      <c r="N105" s="197"/>
      <c r="O105" s="198" t="s">
        <v>109</v>
      </c>
      <c r="P105" s="199">
        <f>'Ｈ８（1996）'!A104</f>
        <v>140039</v>
      </c>
      <c r="Q105" s="200">
        <f>'Ｈ８（1996）'!B104</f>
        <v>140039</v>
      </c>
      <c r="R105" s="220"/>
      <c r="S105" s="262">
        <f>'Ｈ８（1996）'!D104</f>
        <v>0</v>
      </c>
      <c r="T105" s="263">
        <f>'Ｈ８（1996）'!F104</f>
        <v>0</v>
      </c>
      <c r="U105" s="264"/>
      <c r="V105" s="169"/>
      <c r="W105" s="196" t="s">
        <v>459</v>
      </c>
      <c r="X105" s="197"/>
      <c r="Y105" s="198" t="s">
        <v>460</v>
      </c>
      <c r="Z105" s="271">
        <f>'Ｈ８（1996）'!A136</f>
        <v>58605</v>
      </c>
      <c r="AA105" s="272">
        <f>'Ｈ８（1996）'!B136</f>
        <v>0</v>
      </c>
      <c r="AB105" s="273"/>
      <c r="AC105" s="274">
        <f>'Ｈ８（1996）'!E136</f>
        <v>0</v>
      </c>
      <c r="AD105" s="264"/>
      <c r="AE105" s="169"/>
      <c r="AF105" s="196" t="s">
        <v>459</v>
      </c>
      <c r="AG105" s="197"/>
      <c r="AH105" s="198" t="s">
        <v>461</v>
      </c>
      <c r="AI105" s="271">
        <f>'Ｈ８（1996）'!A159</f>
        <v>0</v>
      </c>
      <c r="AJ105" s="272">
        <f>'Ｈ８（1996）'!B159</f>
        <v>0</v>
      </c>
      <c r="AK105" s="275">
        <f>'Ｈ８（1996）'!C159</f>
        <v>0</v>
      </c>
      <c r="AL105" s="276">
        <f>'Ｈ８（1996）'!E159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'Ｈ８（1996）'!A105</f>
        <v>2400</v>
      </c>
      <c r="Q106" s="200">
        <f>'Ｈ８（1996）'!B105</f>
        <v>2400</v>
      </c>
      <c r="R106" s="220"/>
      <c r="S106" s="262">
        <f>'Ｈ８（1996）'!D105</f>
        <v>0</v>
      </c>
      <c r="T106" s="263">
        <f>'Ｈ８（1996）'!F105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'Ｈ８（1996）'!A106</f>
        <v>0</v>
      </c>
      <c r="Q107" s="200">
        <f>'Ｈ８（1996）'!B106</f>
        <v>0</v>
      </c>
      <c r="R107" s="220"/>
      <c r="S107" s="262">
        <f>'Ｈ８（1996）'!D106</f>
        <v>0</v>
      </c>
      <c r="T107" s="263">
        <f>'Ｈ８（1996）'!F106</f>
        <v>0</v>
      </c>
      <c r="U107" s="264"/>
      <c r="V107" s="176"/>
      <c r="W107" s="196" t="s">
        <v>104</v>
      </c>
      <c r="X107" s="197"/>
      <c r="Y107" s="198" t="s">
        <v>708</v>
      </c>
      <c r="Z107" s="271">
        <f>'Ｈ８（1996）'!A137</f>
        <v>0</v>
      </c>
      <c r="AA107" s="272">
        <f>'Ｈ８（1996）'!B137</f>
        <v>0</v>
      </c>
      <c r="AB107" s="273"/>
      <c r="AC107" s="274">
        <f>'Ｈ８（1996）'!E137</f>
        <v>0</v>
      </c>
      <c r="AD107" s="264"/>
      <c r="AE107" s="176"/>
      <c r="AF107" s="196" t="s">
        <v>104</v>
      </c>
      <c r="AG107" s="197"/>
      <c r="AH107" s="198" t="s">
        <v>709</v>
      </c>
      <c r="AI107" s="271">
        <f>'Ｈ８（1996）'!A160</f>
        <v>0</v>
      </c>
      <c r="AJ107" s="272">
        <f>'Ｈ８（1996）'!B160</f>
        <v>0</v>
      </c>
      <c r="AK107" s="275">
        <f>'Ｈ８（1996）'!C160</f>
        <v>0</v>
      </c>
      <c r="AL107" s="276">
        <f>'Ｈ８（1996）'!E160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'Ｈ８（1996）'!A107</f>
        <v>0</v>
      </c>
      <c r="Q108" s="200">
        <f>'Ｈ８（1996）'!B107</f>
        <v>0</v>
      </c>
      <c r="R108" s="220"/>
      <c r="S108" s="262">
        <f>'Ｈ８（1996）'!D107</f>
        <v>0</v>
      </c>
      <c r="T108" s="263">
        <f>'Ｈ８（1996）'!F107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'Ｈ８（1996）'!A108</f>
        <v>0</v>
      </c>
      <c r="Q109" s="200">
        <f>'Ｈ８（1996）'!B108</f>
        <v>0</v>
      </c>
      <c r="R109" s="220"/>
      <c r="S109" s="262">
        <f>'Ｈ８（1996）'!D108</f>
        <v>0</v>
      </c>
      <c r="T109" s="263">
        <f>'Ｈ８（1996）'!F108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'Ｈ８（1996）'!A109</f>
        <v>0</v>
      </c>
      <c r="Q110" s="200">
        <f>'Ｈ８（1996）'!B109</f>
        <v>0</v>
      </c>
      <c r="R110" s="220"/>
      <c r="S110" s="262">
        <f>'Ｈ８（1996）'!D109</f>
        <v>0</v>
      </c>
      <c r="T110" s="263">
        <f>'Ｈ８（1996）'!F109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721</v>
      </c>
      <c r="B111" s="574">
        <v>721</v>
      </c>
      <c r="C111" s="574">
        <v>0</v>
      </c>
      <c r="D111" s="574">
        <v>0</v>
      </c>
      <c r="E111" s="574">
        <v>0</v>
      </c>
      <c r="F111" s="574">
        <v>0</v>
      </c>
      <c r="G111" s="1230"/>
      <c r="H111" s="574"/>
      <c r="I111" s="574"/>
      <c r="K111" s="194"/>
      <c r="L111" s="176"/>
      <c r="M111" s="196" t="s">
        <v>107</v>
      </c>
      <c r="N111" s="197"/>
      <c r="O111" s="198" t="s">
        <v>115</v>
      </c>
      <c r="P111" s="199">
        <f>'Ｈ８（1996）'!A110</f>
        <v>0</v>
      </c>
      <c r="Q111" s="200">
        <f>'Ｈ８（1996）'!B110</f>
        <v>0</v>
      </c>
      <c r="R111" s="220"/>
      <c r="S111" s="262">
        <f>'Ｈ８（1996）'!D110</f>
        <v>0</v>
      </c>
      <c r="T111" s="263">
        <f>'Ｈ８（1996）'!F110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54181</v>
      </c>
      <c r="B112" s="574">
        <v>54181</v>
      </c>
      <c r="C112" s="574">
        <v>0</v>
      </c>
      <c r="D112" s="574">
        <v>0</v>
      </c>
      <c r="E112" s="574">
        <v>0</v>
      </c>
      <c r="F112" s="574">
        <v>46800</v>
      </c>
      <c r="G112" s="1230"/>
      <c r="H112" s="574"/>
      <c r="I112" s="574"/>
      <c r="K112" s="194"/>
      <c r="L112" s="176" t="s">
        <v>41</v>
      </c>
      <c r="M112" s="196" t="s">
        <v>108</v>
      </c>
      <c r="N112" s="197"/>
      <c r="O112" s="198" t="s">
        <v>116</v>
      </c>
      <c r="P112" s="199">
        <f>'Ｈ８（1996）'!A111</f>
        <v>721</v>
      </c>
      <c r="Q112" s="200">
        <f>'Ｈ８（1996）'!B111</f>
        <v>721</v>
      </c>
      <c r="R112" s="220"/>
      <c r="S112" s="262">
        <f>'Ｈ８（1996）'!D111</f>
        <v>0</v>
      </c>
      <c r="T112" s="263">
        <f>'Ｈ８（1996）'!F111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'Ｈ８（1996）'!A112</f>
        <v>54181</v>
      </c>
      <c r="Q113" s="200">
        <f>'Ｈ８（1996）'!B112</f>
        <v>54181</v>
      </c>
      <c r="R113" s="220"/>
      <c r="S113" s="262">
        <f>'Ｈ８（1996）'!D112</f>
        <v>0</v>
      </c>
      <c r="T113" s="263">
        <f>'Ｈ８（1996）'!F112</f>
        <v>46800</v>
      </c>
      <c r="U113" s="264"/>
      <c r="V113" s="216"/>
      <c r="W113" s="196" t="s">
        <v>13</v>
      </c>
      <c r="X113" s="197"/>
      <c r="Y113" s="198"/>
      <c r="Z113" s="305">
        <f>Z105-Z107</f>
        <v>58605</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'Ｈ８（1996）'!A113</f>
        <v>0</v>
      </c>
      <c r="Q114" s="200">
        <f>'Ｈ８（1996）'!B113</f>
        <v>0</v>
      </c>
      <c r="R114" s="220"/>
      <c r="S114" s="262">
        <f>'Ｈ８（1996）'!D113</f>
        <v>0</v>
      </c>
      <c r="T114" s="263">
        <f>'Ｈ８（1996）'!F113</f>
        <v>0</v>
      </c>
      <c r="U114" s="264"/>
      <c r="V114" s="196" t="s">
        <v>13</v>
      </c>
      <c r="W114" s="197"/>
      <c r="X114" s="197"/>
      <c r="Y114" s="198" t="s">
        <v>710</v>
      </c>
      <c r="Z114" s="271">
        <f>'Ｈ８（1996）'!A138</f>
        <v>0</v>
      </c>
      <c r="AA114" s="272">
        <f>'Ｈ８（1996）'!B138</f>
        <v>0</v>
      </c>
      <c r="AB114" s="273"/>
      <c r="AC114" s="274">
        <f>'Ｈ８（1996）'!E138</f>
        <v>0</v>
      </c>
      <c r="AD114" s="264"/>
      <c r="AE114" s="196" t="s">
        <v>13</v>
      </c>
      <c r="AF114" s="197"/>
      <c r="AG114" s="197"/>
      <c r="AH114" s="198" t="s">
        <v>711</v>
      </c>
      <c r="AI114" s="271">
        <f>'Ｈ８（1996）'!A161</f>
        <v>0</v>
      </c>
      <c r="AJ114" s="272">
        <f>'Ｈ８（1996）'!B161</f>
        <v>0</v>
      </c>
      <c r="AK114" s="275">
        <f>'Ｈ８（1996）'!C161</f>
        <v>0</v>
      </c>
      <c r="AL114" s="276">
        <f>'Ｈ８（1996）'!E161</f>
        <v>0</v>
      </c>
    </row>
    <row r="115" spans="1:41" ht="14.45" customHeight="1" thickBot="1" x14ac:dyDescent="0.2">
      <c r="K115" s="311"/>
      <c r="L115" s="312" t="s">
        <v>82</v>
      </c>
      <c r="M115" s="313"/>
      <c r="N115" s="313"/>
      <c r="O115" s="314"/>
      <c r="P115" s="315">
        <f>SUM(P62:P114)-P63-P64-P66-P67-P69-P70-P71-P84-P85-P86-P94-P95-P96-P97-P98-P103-P104</f>
        <v>508731</v>
      </c>
      <c r="Q115" s="316">
        <f>SUM(Q62:Q114)-Q63-Q64-Q66-Q67-Q69-Q70-Q71-Q84-Q85-Q86-Q94-Q95-Q96-Q97-Q98-Q103-Q104</f>
        <v>508731</v>
      </c>
      <c r="R115" s="316"/>
      <c r="S115" s="317">
        <f>SUM(S62:S114)-S63-S64-S66-S67-S69-S70-S71-S84-S85-S86-S94-S95-S96-S97-S98-S103-S104</f>
        <v>20056</v>
      </c>
      <c r="T115" s="318">
        <f>SUM(T62:T114)-T63-T64-T66-T67-T69-T70-T71-T84-T85-T86-T94-T95-T96-T97-T98-T103-T104</f>
        <v>237000</v>
      </c>
      <c r="U115" s="319"/>
      <c r="V115" s="312" t="s">
        <v>82</v>
      </c>
      <c r="W115" s="313"/>
      <c r="X115" s="313"/>
      <c r="Y115" s="314"/>
      <c r="Z115" s="320">
        <f>Z64+Z67+Z73+Z74+Z75+Z86+Z88+Z89+Z92+Z93+Z99+Z101+Z104+Z105+Z114</f>
        <v>867289</v>
      </c>
      <c r="AA115" s="321">
        <f>AA64+AA67+AA73+AA74+AA75+AA86+AA88+AA89+AA92+AA93+AA99+AA101+AA104+AA105+AA114</f>
        <v>0</v>
      </c>
      <c r="AB115" s="322"/>
      <c r="AC115" s="323">
        <f>AC64+AC67+AC73+AC74+AC75+AC86+AC88+AC89+AC92+AC93+AC99+AC101+AC104+AC105+AC114</f>
        <v>416300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867289</v>
      </c>
      <c r="B116" s="1229">
        <v>0</v>
      </c>
      <c r="C116" s="1229">
        <v>265450</v>
      </c>
      <c r="D116" s="1229">
        <v>0</v>
      </c>
      <c r="E116" s="1233">
        <v>416300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12062</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729</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796622</v>
      </c>
      <c r="B121" s="1235">
        <v>0</v>
      </c>
      <c r="C121" s="1235">
        <v>265450</v>
      </c>
      <c r="D121" s="1235">
        <v>0</v>
      </c>
      <c r="E121" s="1236">
        <v>416300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796622</v>
      </c>
      <c r="B122" s="1235">
        <v>0</v>
      </c>
      <c r="C122" s="1235">
        <v>265450</v>
      </c>
      <c r="D122" s="1235">
        <v>0</v>
      </c>
      <c r="E122" s="1236">
        <v>416300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27788</v>
      </c>
      <c r="Q123" s="254">
        <f t="shared" si="0"/>
        <v>27788</v>
      </c>
      <c r="R123" s="254">
        <f t="shared" si="0"/>
        <v>0</v>
      </c>
      <c r="S123" s="329">
        <f t="shared" si="0"/>
        <v>0</v>
      </c>
      <c r="T123" s="361">
        <f t="shared" si="0"/>
        <v>10800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27788</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27788</v>
      </c>
      <c r="Q125" s="220">
        <f t="shared" si="0"/>
        <v>27788</v>
      </c>
      <c r="R125" s="220">
        <f t="shared" si="0"/>
        <v>0</v>
      </c>
      <c r="S125" s="221">
        <f t="shared" si="0"/>
        <v>0</v>
      </c>
      <c r="T125" s="270">
        <f t="shared" si="0"/>
        <v>10800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27788</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4324</v>
      </c>
      <c r="Q126" s="220">
        <f t="shared" si="0"/>
        <v>4324</v>
      </c>
      <c r="R126" s="220">
        <f t="shared" si="0"/>
        <v>0</v>
      </c>
      <c r="S126" s="221">
        <f t="shared" si="0"/>
        <v>455</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4324</v>
      </c>
      <c r="AJ126" s="220">
        <f>SUM(AJ127:AJ128)</f>
        <v>0</v>
      </c>
      <c r="AK126" s="366">
        <f>SUM(AK127:AK128)</f>
        <v>455</v>
      </c>
    </row>
    <row r="127" spans="1:41" ht="14.45" customHeight="1" x14ac:dyDescent="0.15">
      <c r="A127" s="1230">
        <v>0</v>
      </c>
      <c r="B127" s="574">
        <v>0</v>
      </c>
      <c r="C127" s="574">
        <v>0</v>
      </c>
      <c r="D127" s="574">
        <v>0</v>
      </c>
      <c r="E127" s="1237">
        <v>0</v>
      </c>
      <c r="K127" s="194"/>
      <c r="L127" s="195"/>
      <c r="M127" s="196" t="s">
        <v>16</v>
      </c>
      <c r="N127" s="197"/>
      <c r="O127" s="198"/>
      <c r="P127" s="219">
        <f t="shared" si="0"/>
        <v>155</v>
      </c>
      <c r="Q127" s="220">
        <f t="shared" si="0"/>
        <v>155</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155</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4169</v>
      </c>
      <c r="Q128" s="220">
        <f t="shared" si="0"/>
        <v>4169</v>
      </c>
      <c r="R128" s="220">
        <f t="shared" si="0"/>
        <v>0</v>
      </c>
      <c r="S128" s="221">
        <f t="shared" si="0"/>
        <v>455</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4169</v>
      </c>
      <c r="AJ128" s="220">
        <f>IF($P128-$Z128=0,0,ROUND((R128-AA128)*$AI128/($P128-$Z128),0))</f>
        <v>0</v>
      </c>
      <c r="AK128" s="366">
        <f>IF(P128-Z128=0,0,ROUND((S128-AB128)*AI128/(P128-Z128),0))</f>
        <v>455</v>
      </c>
    </row>
    <row r="129" spans="1:37" ht="14.45" customHeight="1" x14ac:dyDescent="0.15">
      <c r="A129" s="1230">
        <v>0</v>
      </c>
      <c r="B129" s="574">
        <v>0</v>
      </c>
      <c r="C129" s="574">
        <v>0</v>
      </c>
      <c r="D129" s="574">
        <v>0</v>
      </c>
      <c r="E129" s="1237">
        <v>0</v>
      </c>
      <c r="K129" s="194" t="s">
        <v>4</v>
      </c>
      <c r="L129" s="169"/>
      <c r="M129" s="195" t="s">
        <v>94</v>
      </c>
      <c r="N129" s="197"/>
      <c r="O129" s="198"/>
      <c r="P129" s="219">
        <f t="shared" si="0"/>
        <v>1978</v>
      </c>
      <c r="Q129" s="220">
        <f t="shared" si="0"/>
        <v>1978</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1978</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1978</v>
      </c>
      <c r="Q130" s="220">
        <f t="shared" si="0"/>
        <v>1978</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1978</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36609</v>
      </c>
      <c r="Q134" s="220">
        <f t="shared" si="0"/>
        <v>36609</v>
      </c>
      <c r="R134" s="220">
        <f t="shared" si="0"/>
        <v>0</v>
      </c>
      <c r="S134" s="221">
        <f t="shared" si="0"/>
        <v>0</v>
      </c>
      <c r="T134" s="270">
        <f t="shared" si="0"/>
        <v>30200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36609</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58605</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198138</v>
      </c>
      <c r="Q141" s="220">
        <f t="shared" si="8"/>
        <v>198138</v>
      </c>
      <c r="R141" s="220">
        <f t="shared" si="8"/>
        <v>0</v>
      </c>
      <c r="S141" s="221">
        <f t="shared" si="8"/>
        <v>42567</v>
      </c>
      <c r="T141" s="270">
        <f t="shared" si="8"/>
        <v>130800</v>
      </c>
      <c r="U141" s="202"/>
      <c r="V141" s="195" t="s">
        <v>38</v>
      </c>
      <c r="W141" s="196" t="s">
        <v>149</v>
      </c>
      <c r="X141" s="197"/>
      <c r="Y141" s="198" t="s">
        <v>156</v>
      </c>
      <c r="Z141" s="219">
        <f t="shared" ref="Z141:AC143" si="9">IF(ISERROR((Z$28)*(Q141/(Q$136+Q$137+Q$138+Q$139+Q$141+Q$142+Q$143))),0,ROUND((Z$28)*(Q141/(Q$136+Q$137+Q$138+Q$139+Q$141+Q$142+Q$143)),0))</f>
        <v>167</v>
      </c>
      <c r="AA141" s="220">
        <f t="shared" si="9"/>
        <v>0</v>
      </c>
      <c r="AB141" s="292">
        <f t="shared" si="9"/>
        <v>48</v>
      </c>
      <c r="AC141" s="366">
        <f t="shared" si="9"/>
        <v>0</v>
      </c>
      <c r="AD141" s="371"/>
      <c r="AE141" s="194"/>
      <c r="AF141" s="195" t="s">
        <v>38</v>
      </c>
      <c r="AG141" s="196" t="s">
        <v>149</v>
      </c>
      <c r="AH141" s="197"/>
      <c r="AI141" s="219">
        <f t="shared" si="2"/>
        <v>197971</v>
      </c>
      <c r="AJ141" s="220">
        <f t="shared" si="4"/>
        <v>0</v>
      </c>
      <c r="AK141" s="366">
        <f t="shared" si="5"/>
        <v>42519</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309849</v>
      </c>
      <c r="Q143" s="220">
        <f t="shared" si="8"/>
        <v>309849</v>
      </c>
      <c r="R143" s="220">
        <f t="shared" si="8"/>
        <v>0</v>
      </c>
      <c r="S143" s="221">
        <f t="shared" si="8"/>
        <v>151566</v>
      </c>
      <c r="T143" s="270">
        <f t="shared" si="8"/>
        <v>151468</v>
      </c>
      <c r="U143" s="202"/>
      <c r="V143" s="216"/>
      <c r="W143" s="196" t="s">
        <v>13</v>
      </c>
      <c r="X143" s="197"/>
      <c r="Y143" s="198" t="s">
        <v>156</v>
      </c>
      <c r="Z143" s="219">
        <f t="shared" si="9"/>
        <v>260</v>
      </c>
      <c r="AA143" s="220">
        <f t="shared" si="9"/>
        <v>0</v>
      </c>
      <c r="AB143" s="292">
        <f t="shared" si="9"/>
        <v>169</v>
      </c>
      <c r="AC143" s="366">
        <f t="shared" si="9"/>
        <v>0</v>
      </c>
      <c r="AD143" s="371"/>
      <c r="AE143" s="194" t="s">
        <v>158</v>
      </c>
      <c r="AF143" s="216"/>
      <c r="AG143" s="196" t="s">
        <v>13</v>
      </c>
      <c r="AH143" s="197"/>
      <c r="AI143" s="219">
        <f t="shared" si="2"/>
        <v>309589</v>
      </c>
      <c r="AJ143" s="220">
        <f t="shared" si="4"/>
        <v>0</v>
      </c>
      <c r="AK143" s="366">
        <f t="shared" si="5"/>
        <v>151397</v>
      </c>
    </row>
    <row r="144" spans="1:37" ht="14.45" customHeight="1" x14ac:dyDescent="0.15">
      <c r="A144" s="1230">
        <v>0</v>
      </c>
      <c r="B144" s="574">
        <v>0</v>
      </c>
      <c r="C144" s="574">
        <v>0</v>
      </c>
      <c r="D144" s="574">
        <v>0</v>
      </c>
      <c r="E144" s="1237">
        <v>0</v>
      </c>
      <c r="K144" s="194" t="s">
        <v>4</v>
      </c>
      <c r="L144" s="173" t="s">
        <v>45</v>
      </c>
      <c r="M144" s="197"/>
      <c r="N144" s="197"/>
      <c r="O144" s="198"/>
      <c r="P144" s="219">
        <f t="shared" si="8"/>
        <v>1596</v>
      </c>
      <c r="Q144" s="220">
        <f t="shared" si="8"/>
        <v>1596</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1596</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1596</v>
      </c>
      <c r="Q146" s="220">
        <f t="shared" si="8"/>
        <v>1596</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1596</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352917</v>
      </c>
      <c r="Q148" s="220">
        <f t="shared" si="8"/>
        <v>352917</v>
      </c>
      <c r="R148" s="220">
        <f t="shared" si="8"/>
        <v>158500</v>
      </c>
      <c r="S148" s="221">
        <f t="shared" si="8"/>
        <v>0</v>
      </c>
      <c r="T148" s="270">
        <f t="shared" si="8"/>
        <v>161500</v>
      </c>
      <c r="U148" s="202" t="s">
        <v>4</v>
      </c>
      <c r="V148" s="173"/>
      <c r="W148" s="196" t="s">
        <v>47</v>
      </c>
      <c r="X148" s="197"/>
      <c r="Y148" s="198" t="s">
        <v>156</v>
      </c>
      <c r="Z148" s="219">
        <f>IF(ISERROR((Z$33)*(Q148/(Q148+Q149))),0,ROUND((Z$33)*(Q148/(Q148+Q149)),0))</f>
        <v>1205</v>
      </c>
      <c r="AA148" s="220">
        <f>IF(ISERROR((AA$33)*(R148/(R148+R149))),0,ROUND((AA$33)*(R148/(R148+R149)),0))</f>
        <v>434</v>
      </c>
      <c r="AB148" s="292">
        <f>IF(ISERROR((AB$33)*(S148/(S148+S149))),0,ROUND((AB$33)*(S148/(S148+S149)),0))</f>
        <v>0</v>
      </c>
      <c r="AC148" s="366">
        <f>IF(ISERROR((AC$33)*(T148/(T148+T149))),0,ROUND((AC$33)*(T148/(T148+T149)),0))</f>
        <v>0</v>
      </c>
      <c r="AD148" s="371"/>
      <c r="AE148" s="194" t="s">
        <v>163</v>
      </c>
      <c r="AF148" s="173"/>
      <c r="AG148" s="196" t="s">
        <v>47</v>
      </c>
      <c r="AH148" s="197"/>
      <c r="AI148" s="219">
        <f t="shared" si="2"/>
        <v>351712</v>
      </c>
      <c r="AJ148" s="220">
        <f t="shared" si="11"/>
        <v>158066</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462795</v>
      </c>
      <c r="Q154" s="220">
        <f t="shared" si="8"/>
        <v>462795</v>
      </c>
      <c r="R154" s="220">
        <f t="shared" si="8"/>
        <v>196000</v>
      </c>
      <c r="S154" s="221">
        <f t="shared" si="8"/>
        <v>0</v>
      </c>
      <c r="T154" s="270">
        <f t="shared" si="8"/>
        <v>59400</v>
      </c>
      <c r="U154" s="202"/>
      <c r="V154" s="195"/>
      <c r="W154" s="173" t="s">
        <v>60</v>
      </c>
      <c r="X154" s="197"/>
      <c r="Y154" s="198"/>
      <c r="Z154" s="219">
        <f t="shared" si="14"/>
        <v>458</v>
      </c>
      <c r="AA154" s="220">
        <f t="shared" si="14"/>
        <v>0</v>
      </c>
      <c r="AB154" s="292">
        <f t="shared" si="14"/>
        <v>0</v>
      </c>
      <c r="AC154" s="366">
        <f t="shared" si="14"/>
        <v>0</v>
      </c>
      <c r="AD154" s="371"/>
      <c r="AE154" s="194" t="s">
        <v>169</v>
      </c>
      <c r="AF154" s="195"/>
      <c r="AG154" s="173" t="s">
        <v>60</v>
      </c>
      <c r="AH154" s="197"/>
      <c r="AI154" s="219">
        <f t="shared" si="2"/>
        <v>462337</v>
      </c>
      <c r="AJ154" s="220">
        <f>SUM(AJ155:AJ159)</f>
        <v>196000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135525</v>
      </c>
      <c r="Q155" s="220">
        <f t="shared" si="15"/>
        <v>135525</v>
      </c>
      <c r="R155" s="220">
        <f t="shared" si="15"/>
        <v>50000</v>
      </c>
      <c r="S155" s="221">
        <f t="shared" si="15"/>
        <v>0</v>
      </c>
      <c r="T155" s="270">
        <f t="shared" si="15"/>
        <v>44100</v>
      </c>
      <c r="U155" s="202"/>
      <c r="V155" s="195" t="s">
        <v>59</v>
      </c>
      <c r="W155" s="195"/>
      <c r="X155" s="196" t="s">
        <v>62</v>
      </c>
      <c r="Y155" s="198"/>
      <c r="Z155" s="219">
        <f t="shared" si="14"/>
        <v>458</v>
      </c>
      <c r="AA155" s="220">
        <f t="shared" si="14"/>
        <v>0</v>
      </c>
      <c r="AB155" s="292">
        <f t="shared" si="14"/>
        <v>0</v>
      </c>
      <c r="AC155" s="366">
        <f t="shared" si="14"/>
        <v>0</v>
      </c>
      <c r="AD155" s="371"/>
      <c r="AE155" s="194" t="s">
        <v>170</v>
      </c>
      <c r="AF155" s="195" t="s">
        <v>59</v>
      </c>
      <c r="AG155" s="195"/>
      <c r="AH155" s="196" t="s">
        <v>62</v>
      </c>
      <c r="AI155" s="219">
        <f t="shared" si="2"/>
        <v>135067</v>
      </c>
      <c r="AJ155" s="220">
        <f t="shared" ref="AJ155:AJ162" si="16">IF($P155-$Z155=0,0,ROUND((R155-AA155)*$AI155/($P155-$Z155),0))</f>
        <v>50000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327270</v>
      </c>
      <c r="Q158" s="220">
        <f t="shared" si="15"/>
        <v>327270</v>
      </c>
      <c r="R158" s="220">
        <f t="shared" si="15"/>
        <v>146000</v>
      </c>
      <c r="S158" s="221">
        <f t="shared" si="15"/>
        <v>0</v>
      </c>
      <c r="T158" s="270">
        <f t="shared" si="15"/>
        <v>15300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327270</v>
      </c>
      <c r="AJ158" s="220">
        <f t="shared" si="16"/>
        <v>146000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1981</v>
      </c>
      <c r="Q160" s="220">
        <f t="shared" si="15"/>
        <v>1981</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1981</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140039</v>
      </c>
      <c r="Q166" s="220">
        <f t="shared" si="15"/>
        <v>140039</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140039</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57196</v>
      </c>
      <c r="Q167" s="220">
        <f t="shared" si="15"/>
        <v>57196</v>
      </c>
      <c r="R167" s="220">
        <f t="shared" si="15"/>
        <v>22941</v>
      </c>
      <c r="S167" s="221">
        <f t="shared" si="15"/>
        <v>0</v>
      </c>
      <c r="T167" s="270">
        <f t="shared" si="15"/>
        <v>22900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57196</v>
      </c>
      <c r="AJ167" s="220">
        <f t="shared" si="18"/>
        <v>22941</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0</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721</v>
      </c>
      <c r="Q173" s="220">
        <f t="shared" si="24"/>
        <v>721</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721</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54181</v>
      </c>
      <c r="Q174" s="220">
        <f t="shared" si="24"/>
        <v>54181</v>
      </c>
      <c r="R174" s="220">
        <f t="shared" si="24"/>
        <v>0</v>
      </c>
      <c r="S174" s="221">
        <f t="shared" si="24"/>
        <v>0</v>
      </c>
      <c r="T174" s="270">
        <f t="shared" si="24"/>
        <v>46800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54181</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1650112</v>
      </c>
      <c r="Q176" s="316">
        <f t="shared" si="24"/>
        <v>1650112</v>
      </c>
      <c r="R176" s="316">
        <f t="shared" si="24"/>
        <v>377441</v>
      </c>
      <c r="S176" s="317">
        <f t="shared" si="24"/>
        <v>194588</v>
      </c>
      <c r="T176" s="318">
        <f t="shared" si="24"/>
        <v>613868</v>
      </c>
      <c r="U176" s="367"/>
      <c r="V176" s="312" t="s">
        <v>82</v>
      </c>
      <c r="W176" s="313"/>
      <c r="X176" s="313"/>
      <c r="Y176" s="314"/>
      <c r="Z176" s="315">
        <f>Z61</f>
        <v>2090</v>
      </c>
      <c r="AA176" s="316">
        <f>AA61</f>
        <v>434</v>
      </c>
      <c r="AB176" s="550">
        <f>AB61</f>
        <v>217</v>
      </c>
      <c r="AC176" s="368">
        <f>AC61</f>
        <v>0</v>
      </c>
      <c r="AD176" s="371"/>
      <c r="AE176" s="369"/>
      <c r="AF176" s="312" t="s">
        <v>82</v>
      </c>
      <c r="AG176" s="313"/>
      <c r="AH176" s="313"/>
      <c r="AI176" s="370">
        <f t="shared" si="2"/>
        <v>1648022</v>
      </c>
      <c r="AJ176" s="316">
        <f>SUM(AJ123,AJ126,AJ129,AJ133:AJ144,AJ148:AJ154,AJ160:AJ163,AJ166:AJ175)</f>
        <v>377007</v>
      </c>
      <c r="AK176" s="368">
        <f>SUM(AK123,AK126,AK129,AK133:AK144,AK148:AK154,AK160:AK163,AK166:AK175)</f>
        <v>194371</v>
      </c>
    </row>
    <row r="177" spans="1:29" ht="14.25" thickTop="1" x14ac:dyDescent="0.15">
      <c r="A177" s="1230">
        <v>0</v>
      </c>
      <c r="B177" s="574">
        <v>0</v>
      </c>
      <c r="C177" s="574">
        <v>0</v>
      </c>
      <c r="D177" s="574">
        <v>0</v>
      </c>
      <c r="E177" s="1237">
        <v>0</v>
      </c>
      <c r="AC177" s="529"/>
    </row>
    <row r="178" spans="1:29" x14ac:dyDescent="0.15">
      <c r="A178" s="1230">
        <v>427</v>
      </c>
      <c r="B178" s="574">
        <v>0</v>
      </c>
      <c r="C178" s="574">
        <v>217</v>
      </c>
      <c r="D178" s="574">
        <v>0</v>
      </c>
      <c r="E178" s="1237">
        <v>0</v>
      </c>
      <c r="AC178" s="529"/>
    </row>
    <row r="179" spans="1:29" x14ac:dyDescent="0.15">
      <c r="A179" s="1230">
        <v>427</v>
      </c>
      <c r="B179" s="574">
        <v>0</v>
      </c>
      <c r="C179" s="574">
        <v>217</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1663</v>
      </c>
      <c r="B182" s="574">
        <v>434</v>
      </c>
      <c r="C182" s="574">
        <v>0</v>
      </c>
      <c r="D182" s="574">
        <v>0</v>
      </c>
      <c r="E182" s="1237">
        <v>0</v>
      </c>
      <c r="AC182" s="529"/>
    </row>
    <row r="183" spans="1:29" x14ac:dyDescent="0.15">
      <c r="A183" s="1230">
        <v>1205</v>
      </c>
      <c r="B183" s="574">
        <v>434</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458</v>
      </c>
      <c r="B186" s="574">
        <v>0</v>
      </c>
      <c r="C186" s="574">
        <v>0</v>
      </c>
      <c r="D186" s="574">
        <v>0</v>
      </c>
      <c r="E186" s="1237">
        <v>0</v>
      </c>
      <c r="AC186" s="529"/>
    </row>
    <row r="187" spans="1:29" x14ac:dyDescent="0.15">
      <c r="A187" s="1230">
        <v>458</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2090</v>
      </c>
      <c r="B203" s="574">
        <v>434</v>
      </c>
      <c r="C203" s="574">
        <v>217</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4" sqref="A4"/>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741</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2493399</v>
      </c>
      <c r="B8" s="1241">
        <v>2000000</v>
      </c>
      <c r="C8" s="1241">
        <v>2000000</v>
      </c>
      <c r="D8" s="1214">
        <v>0</v>
      </c>
      <c r="E8" s="1241">
        <v>1000000</v>
      </c>
      <c r="F8" s="1214">
        <v>89714</v>
      </c>
      <c r="G8" s="1214">
        <v>0</v>
      </c>
      <c r="H8" s="1242">
        <v>1000000</v>
      </c>
      <c r="I8" s="1216"/>
      <c r="K8" s="183"/>
      <c r="L8" s="184" t="s">
        <v>8</v>
      </c>
      <c r="M8" s="185"/>
      <c r="N8" s="185"/>
      <c r="O8" s="186" t="s">
        <v>9</v>
      </c>
      <c r="P8" s="187">
        <f>'Ｈ７（1995）'!A9</f>
        <v>0</v>
      </c>
      <c r="Q8" s="253">
        <f>'Ｈ７（1995）'!C9</f>
        <v>0</v>
      </c>
      <c r="R8" s="253">
        <f>'Ｈ７（1995）'!E9</f>
        <v>0</v>
      </c>
      <c r="S8" s="255">
        <f>'Ｈ７（1995）'!F9</f>
        <v>0</v>
      </c>
      <c r="T8" s="256">
        <f>'Ｈ７（1995）'!H9</f>
        <v>0</v>
      </c>
      <c r="U8" s="190"/>
      <c r="V8" s="195" t="s">
        <v>145</v>
      </c>
      <c r="W8" s="217"/>
      <c r="X8" s="217"/>
      <c r="Y8" s="293" t="s">
        <v>10</v>
      </c>
      <c r="Z8" s="226">
        <f>'Ｈ７（1995）'!A170</f>
        <v>13819</v>
      </c>
      <c r="AA8" s="227">
        <f>'Ｈ７（1995）'!B170</f>
        <v>0</v>
      </c>
      <c r="AB8" s="228">
        <f>'Ｈ７（1995）'!C170</f>
        <v>0</v>
      </c>
      <c r="AC8" s="555">
        <f>'Ｈ７（1995）'!E170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'Ｈ７（1995）'!A10</f>
        <v>0</v>
      </c>
      <c r="Q9" s="200">
        <f>'Ｈ７（1995）'!C10</f>
        <v>0</v>
      </c>
      <c r="R9" s="200">
        <f>'Ｈ７（1995）'!E10</f>
        <v>0</v>
      </c>
      <c r="S9" s="262">
        <f>'Ｈ７（1995）'!F10</f>
        <v>0</v>
      </c>
      <c r="T9" s="263">
        <f>'Ｈ７（1995）'!H10</f>
        <v>0</v>
      </c>
      <c r="U9" s="202"/>
      <c r="V9" s="176"/>
      <c r="W9" s="196" t="s">
        <v>11</v>
      </c>
      <c r="X9" s="197"/>
      <c r="Y9" s="215" t="s">
        <v>9</v>
      </c>
      <c r="Z9" s="199">
        <f>'Ｈ７（1995）'!A171</f>
        <v>0</v>
      </c>
      <c r="AA9" s="200">
        <f>'Ｈ７（1995）'!B171</f>
        <v>0</v>
      </c>
      <c r="AB9" s="201">
        <f>'Ｈ７（1995）'!C171</f>
        <v>0</v>
      </c>
      <c r="AC9" s="556">
        <f>'Ｈ７（1995）'!E171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13819</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'Ｈ７（1995）'!A11</f>
        <v>0</v>
      </c>
      <c r="Q11" s="213">
        <f>'Ｈ７（1995）'!C11</f>
        <v>0</v>
      </c>
      <c r="R11" s="213">
        <f>'Ｈ７（1995）'!E11</f>
        <v>0</v>
      </c>
      <c r="S11" s="278">
        <f>'Ｈ７（1995）'!F11</f>
        <v>0</v>
      </c>
      <c r="T11" s="263">
        <f>'Ｈ７（1995）'!H11</f>
        <v>0</v>
      </c>
      <c r="U11" s="202"/>
      <c r="V11" s="196" t="s">
        <v>147</v>
      </c>
      <c r="W11" s="197"/>
      <c r="X11" s="197"/>
      <c r="Y11" s="215" t="s">
        <v>12</v>
      </c>
      <c r="Z11" s="199">
        <f>'Ｈ７（1995）'!A172</f>
        <v>0</v>
      </c>
      <c r="AA11" s="200">
        <f>'Ｈ７（1995）'!B172</f>
        <v>0</v>
      </c>
      <c r="AB11" s="201">
        <f>'Ｈ７（1995）'!C172</f>
        <v>0</v>
      </c>
      <c r="AC11" s="556">
        <f>'Ｈ７（1995）'!E172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'Ｈ７（1995）'!A12</f>
        <v>0</v>
      </c>
      <c r="Q12" s="200">
        <f>'Ｈ７（1995）'!C12</f>
        <v>0</v>
      </c>
      <c r="R12" s="200">
        <f>'Ｈ７（1995）'!E12</f>
        <v>0</v>
      </c>
      <c r="S12" s="262">
        <f>'Ｈ７（1995）'!F12</f>
        <v>0</v>
      </c>
      <c r="T12" s="263">
        <f>'Ｈ７（1995）'!H12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1306</v>
      </c>
      <c r="B13" s="1216">
        <v>1306</v>
      </c>
      <c r="C13" s="1216">
        <v>1306</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'Ｈ７（1995）'!A14</f>
        <v>0</v>
      </c>
      <c r="Q14" s="200">
        <f>'Ｈ７（1995）'!C14</f>
        <v>0</v>
      </c>
      <c r="R14" s="200">
        <f>'Ｈ７（1995）'!E14</f>
        <v>0</v>
      </c>
      <c r="S14" s="262">
        <f>'Ｈ７（1995）'!F14</f>
        <v>0</v>
      </c>
      <c r="T14" s="263">
        <f>'Ｈ７（1995）'!H14</f>
        <v>0</v>
      </c>
      <c r="U14" s="202"/>
      <c r="V14" s="173"/>
      <c r="W14" s="196" t="s">
        <v>135</v>
      </c>
      <c r="X14" s="197"/>
      <c r="Y14" s="215" t="s">
        <v>93</v>
      </c>
      <c r="Z14" s="199">
        <f>'Ｈ７（1995）'!A176</f>
        <v>0</v>
      </c>
      <c r="AA14" s="200">
        <f>'Ｈ７（1995）'!B176</f>
        <v>0</v>
      </c>
      <c r="AB14" s="201">
        <f>'Ｈ７（1995）'!C176</f>
        <v>0</v>
      </c>
      <c r="AC14" s="556">
        <f>'Ｈ７（1995）'!E176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'Ｈ７（1995）'!A15</f>
        <v>0</v>
      </c>
      <c r="Q15" s="200">
        <f>'Ｈ７（1995）'!C15</f>
        <v>0</v>
      </c>
      <c r="R15" s="200">
        <f>'Ｈ７（1995）'!E15</f>
        <v>0</v>
      </c>
      <c r="S15" s="262">
        <f>'Ｈ７（1995）'!F15</f>
        <v>0</v>
      </c>
      <c r="T15" s="263">
        <f>'Ｈ７（1995）'!H15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'Ｈ７（1995）'!A16</f>
        <v>0</v>
      </c>
      <c r="Q16" s="200">
        <f>'Ｈ７（1995）'!C16</f>
        <v>0</v>
      </c>
      <c r="R16" s="200">
        <f>'Ｈ７（1995）'!E16</f>
        <v>0</v>
      </c>
      <c r="S16" s="262">
        <f>'Ｈ７（1995）'!F16</f>
        <v>0</v>
      </c>
      <c r="T16" s="263">
        <f>'Ｈ７（1995）'!H16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1306</v>
      </c>
      <c r="B18" s="1216">
        <v>1306</v>
      </c>
      <c r="C18" s="1216">
        <v>1306</v>
      </c>
      <c r="D18" s="1216">
        <v>0</v>
      </c>
      <c r="E18" s="1216">
        <v>0</v>
      </c>
      <c r="F18" s="1216">
        <v>0</v>
      </c>
      <c r="G18" s="1216">
        <v>0</v>
      </c>
      <c r="H18" s="1218">
        <v>0</v>
      </c>
      <c r="I18" s="1216"/>
      <c r="K18" s="194"/>
      <c r="L18" s="176"/>
      <c r="M18" s="196" t="s">
        <v>95</v>
      </c>
      <c r="N18" s="197"/>
      <c r="O18" s="198" t="s">
        <v>98</v>
      </c>
      <c r="P18" s="199">
        <f>'Ｈ７（1995）'!A17</f>
        <v>0</v>
      </c>
      <c r="Q18" s="200">
        <f>'Ｈ７（1995）'!C17</f>
        <v>0</v>
      </c>
      <c r="R18" s="200">
        <f>'Ｈ７（1995）'!E17</f>
        <v>0</v>
      </c>
      <c r="S18" s="262">
        <f>'Ｈ７（1995）'!F17</f>
        <v>0</v>
      </c>
      <c r="T18" s="263">
        <f>'Ｈ７（1995）'!H17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'Ｈ７（1995）'!A18</f>
        <v>1306</v>
      </c>
      <c r="Q19" s="200">
        <f>'Ｈ７（1995）'!C18</f>
        <v>1306</v>
      </c>
      <c r="R19" s="200">
        <f>'Ｈ７（1995）'!E18</f>
        <v>0</v>
      </c>
      <c r="S19" s="262">
        <f>'Ｈ７（1995）'!F18</f>
        <v>0</v>
      </c>
      <c r="T19" s="263">
        <f>'Ｈ７（1995）'!H18</f>
        <v>0</v>
      </c>
      <c r="U19" s="202"/>
      <c r="V19" s="500"/>
      <c r="W19" s="197" t="s">
        <v>13</v>
      </c>
      <c r="X19" s="197"/>
      <c r="Y19" s="215" t="s">
        <v>97</v>
      </c>
      <c r="Z19" s="199">
        <f>'Ｈ７（1995）'!A177</f>
        <v>0</v>
      </c>
      <c r="AA19" s="200">
        <f>'Ｈ７（1995）'!B177</f>
        <v>0</v>
      </c>
      <c r="AB19" s="201">
        <f>'Ｈ７（1995）'!C177</f>
        <v>0</v>
      </c>
      <c r="AC19" s="556">
        <f>'Ｈ７（1995）'!E177</f>
        <v>0</v>
      </c>
      <c r="AD19" s="160"/>
      <c r="AE19" s="160"/>
      <c r="AF19" s="160"/>
      <c r="AG19" s="160"/>
      <c r="AH19" s="160"/>
      <c r="AI19" s="371"/>
      <c r="AJ19" s="371"/>
      <c r="AK19" s="371"/>
    </row>
    <row r="20" spans="1:37" ht="14.45" customHeight="1" x14ac:dyDescent="0.15">
      <c r="A20" s="1217">
        <v>174959</v>
      </c>
      <c r="B20" s="1216">
        <v>174959</v>
      </c>
      <c r="C20" s="1216">
        <v>174959</v>
      </c>
      <c r="D20" s="1216">
        <v>0</v>
      </c>
      <c r="E20" s="1216">
        <v>0</v>
      </c>
      <c r="F20" s="1216">
        <v>89714</v>
      </c>
      <c r="G20" s="1216">
        <v>0</v>
      </c>
      <c r="H20" s="1218">
        <v>82532</v>
      </c>
      <c r="I20" s="1216"/>
      <c r="K20" s="194"/>
      <c r="L20" s="196" t="s">
        <v>19</v>
      </c>
      <c r="M20" s="197"/>
      <c r="N20" s="197"/>
      <c r="O20" s="198" t="s">
        <v>20</v>
      </c>
      <c r="P20" s="199">
        <f>'Ｈ７（1995）'!A19</f>
        <v>0</v>
      </c>
      <c r="Q20" s="200">
        <f>'Ｈ７（1995）'!C19</f>
        <v>0</v>
      </c>
      <c r="R20" s="488">
        <f>'Ｈ７（1995）'!E19</f>
        <v>0</v>
      </c>
      <c r="S20" s="262">
        <f>'Ｈ７（1995）'!F19</f>
        <v>0</v>
      </c>
      <c r="T20" s="263">
        <f>'Ｈ７（1995）'!H19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'Ｈ７（1995）'!A21</f>
        <v>0</v>
      </c>
      <c r="Q21" s="200">
        <f>'Ｈ７（1995）'!C21</f>
        <v>0</v>
      </c>
      <c r="R21" s="200">
        <f>'Ｈ７（1995）'!E21</f>
        <v>0</v>
      </c>
      <c r="S21" s="262">
        <f>'Ｈ７（1995）'!F21</f>
        <v>0</v>
      </c>
      <c r="T21" s="263">
        <f>'Ｈ７（1995）'!H21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'Ｈ７（1995）'!A22</f>
        <v>0</v>
      </c>
      <c r="Q22" s="200">
        <f>'Ｈ７（1995）'!C22</f>
        <v>0</v>
      </c>
      <c r="R22" s="200">
        <f>'Ｈ７（1995）'!E22</f>
        <v>0</v>
      </c>
      <c r="S22" s="262">
        <f>'Ｈ７（1995）'!F22</f>
        <v>0</v>
      </c>
      <c r="T22" s="263">
        <f>'Ｈ７（1995）'!H22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'Ｈ７（1995）'!A23</f>
        <v>0</v>
      </c>
      <c r="Q23" s="200">
        <f>'Ｈ７（1995）'!C23</f>
        <v>0</v>
      </c>
      <c r="R23" s="200">
        <f>'Ｈ７（1995）'!E23</f>
        <v>0</v>
      </c>
      <c r="S23" s="262">
        <f>'Ｈ７（1995）'!F23</f>
        <v>0</v>
      </c>
      <c r="T23" s="263">
        <f>'Ｈ７（1995）'!H23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'Ｈ７（1995）'!A24</f>
        <v>0</v>
      </c>
      <c r="Q24" s="200">
        <f>'Ｈ７（1995）'!C24</f>
        <v>0</v>
      </c>
      <c r="R24" s="200">
        <f>'Ｈ７（1995）'!E24</f>
        <v>0</v>
      </c>
      <c r="S24" s="262">
        <f>'Ｈ７（1995）'!F24</f>
        <v>0</v>
      </c>
      <c r="T24" s="263">
        <f>'Ｈ７（1995）'!H24</f>
        <v>0</v>
      </c>
      <c r="U24" s="202"/>
      <c r="V24" s="173" t="s">
        <v>677</v>
      </c>
      <c r="W24" s="197"/>
      <c r="X24" s="197"/>
      <c r="Y24" s="215" t="s">
        <v>34</v>
      </c>
      <c r="Z24" s="199">
        <f>'Ｈ７（1995）'!A178</f>
        <v>389</v>
      </c>
      <c r="AA24" s="200">
        <f>'Ｈ７（1995）'!B178</f>
        <v>0</v>
      </c>
      <c r="AB24" s="201">
        <f>'Ｈ７（1995）'!C178</f>
        <v>198</v>
      </c>
      <c r="AC24" s="556">
        <f>'Ｈ７（1995）'!E178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'Ｈ７（1995）'!A25</f>
        <v>0</v>
      </c>
      <c r="Q25" s="200">
        <f>'Ｈ７（1995）'!C25</f>
        <v>0</v>
      </c>
      <c r="R25" s="200">
        <f>'Ｈ７（1995）'!E25</f>
        <v>0</v>
      </c>
      <c r="S25" s="262">
        <f>'Ｈ７（1995）'!F25</f>
        <v>0</v>
      </c>
      <c r="T25" s="263">
        <f>'Ｈ７（1995）'!H25</f>
        <v>0</v>
      </c>
      <c r="U25" s="202"/>
      <c r="V25" s="176"/>
      <c r="W25" s="196" t="s">
        <v>36</v>
      </c>
      <c r="X25" s="197"/>
      <c r="Y25" s="215" t="s">
        <v>20</v>
      </c>
      <c r="Z25" s="199">
        <f>'Ｈ７（1995）'!A181</f>
        <v>0</v>
      </c>
      <c r="AA25" s="200">
        <f>'Ｈ７（1995）'!B181</f>
        <v>0</v>
      </c>
      <c r="AB25" s="201">
        <f>'Ｈ７（1995）'!C181</f>
        <v>0</v>
      </c>
      <c r="AC25" s="556">
        <f>'Ｈ７（1995）'!E181</f>
        <v>0</v>
      </c>
      <c r="AD25" s="160"/>
      <c r="AE25" s="160"/>
      <c r="AF25" s="160"/>
      <c r="AG25" s="160"/>
      <c r="AH25" s="160"/>
      <c r="AI25" s="371"/>
      <c r="AJ25" s="371"/>
      <c r="AK25" s="371"/>
    </row>
    <row r="26" spans="1:37" ht="14.45" customHeight="1" x14ac:dyDescent="0.15">
      <c r="A26" s="1219">
        <v>174959</v>
      </c>
      <c r="B26" s="1220">
        <v>174959</v>
      </c>
      <c r="C26" s="1220">
        <v>174959</v>
      </c>
      <c r="D26" s="1220">
        <v>0</v>
      </c>
      <c r="E26" s="1220">
        <v>0</v>
      </c>
      <c r="F26" s="1220">
        <v>89714</v>
      </c>
      <c r="G26" s="1220">
        <v>0</v>
      </c>
      <c r="H26" s="1221">
        <v>82532</v>
      </c>
      <c r="I26" s="1220"/>
      <c r="K26" s="194"/>
      <c r="L26" s="195" t="s">
        <v>38</v>
      </c>
      <c r="M26" s="196" t="s">
        <v>149</v>
      </c>
      <c r="N26" s="197"/>
      <c r="O26" s="198" t="s">
        <v>40</v>
      </c>
      <c r="P26" s="199">
        <f>'Ｈ７（1995）'!A26</f>
        <v>174959</v>
      </c>
      <c r="Q26" s="200">
        <f>'Ｈ７（1995）'!C26</f>
        <v>174959</v>
      </c>
      <c r="R26" s="200">
        <f>'Ｈ７（1995）'!E26</f>
        <v>0</v>
      </c>
      <c r="S26" s="262">
        <f>'Ｈ７（1995）'!F26</f>
        <v>89714</v>
      </c>
      <c r="T26" s="263">
        <f>'Ｈ７（1995）'!H26</f>
        <v>82532</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'Ｈ７（1995）'!A27</f>
        <v>0</v>
      </c>
      <c r="Q27" s="200">
        <f>'Ｈ７（1995）'!C27</f>
        <v>0</v>
      </c>
      <c r="R27" s="200">
        <f>'Ｈ７（1995）'!E27</f>
        <v>0</v>
      </c>
      <c r="S27" s="262">
        <f>'Ｈ７（1995）'!F27</f>
        <v>0</v>
      </c>
      <c r="T27" s="263">
        <f>'Ｈ７（1995）'!H27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'Ｈ７（1995）'!A28</f>
        <v>0</v>
      </c>
      <c r="Q28" s="200">
        <f>'Ｈ７（1995）'!C28</f>
        <v>0</v>
      </c>
      <c r="R28" s="200">
        <f>'Ｈ７（1995）'!E28</f>
        <v>0</v>
      </c>
      <c r="S28" s="262">
        <f>'Ｈ７（1995）'!F28</f>
        <v>0</v>
      </c>
      <c r="T28" s="263">
        <f>'Ｈ７（1995）'!H28</f>
        <v>0</v>
      </c>
      <c r="U28" s="202"/>
      <c r="V28" s="216"/>
      <c r="W28" s="196" t="s">
        <v>13</v>
      </c>
      <c r="X28" s="197"/>
      <c r="Y28" s="215"/>
      <c r="Z28" s="219">
        <f>Z24-Z25</f>
        <v>389</v>
      </c>
      <c r="AA28" s="220">
        <f>AA24-AA25</f>
        <v>0</v>
      </c>
      <c r="AB28" s="292">
        <f>AB24-AB25</f>
        <v>198</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'Ｈ７（1995）'!A29</f>
        <v>0</v>
      </c>
      <c r="Q29" s="200">
        <f>'Ｈ７（1995）'!C29</f>
        <v>0</v>
      </c>
      <c r="R29" s="200">
        <f>'Ｈ７（1995）'!E29</f>
        <v>0</v>
      </c>
      <c r="S29" s="262">
        <f>'Ｈ７（1995）'!F29</f>
        <v>0</v>
      </c>
      <c r="T29" s="263">
        <f>'Ｈ７（1995）'!H29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'Ｈ７（1995）'!A30</f>
        <v>0</v>
      </c>
      <c r="Q30" s="200">
        <f>'Ｈ７（1995）'!C30</f>
        <v>0</v>
      </c>
      <c r="R30" s="200">
        <f>'Ｈ７（1995）'!E30</f>
        <v>0</v>
      </c>
      <c r="S30" s="262">
        <f>'Ｈ７（1995）'!F30</f>
        <v>0</v>
      </c>
      <c r="T30" s="263">
        <f>'Ｈ７（1995）'!H30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'Ｈ７（1995）'!A31</f>
        <v>0</v>
      </c>
      <c r="Q31" s="200">
        <f>'Ｈ７（1995）'!C31</f>
        <v>0</v>
      </c>
      <c r="R31" s="200">
        <f>'Ｈ７（1995）'!E31</f>
        <v>0</v>
      </c>
      <c r="S31" s="262">
        <f>'Ｈ７（1995）'!F31</f>
        <v>0</v>
      </c>
      <c r="T31" s="263">
        <f>'Ｈ７（1995）'!H31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740717</v>
      </c>
      <c r="B32" s="1220">
        <v>740717</v>
      </c>
      <c r="C32" s="1220">
        <v>740717</v>
      </c>
      <c r="D32" s="1220">
        <v>0</v>
      </c>
      <c r="E32" s="1220">
        <v>367388</v>
      </c>
      <c r="F32" s="1220">
        <v>0</v>
      </c>
      <c r="G32" s="1220">
        <v>0</v>
      </c>
      <c r="H32" s="1221">
        <v>276200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417151</v>
      </c>
      <c r="B33" s="1220">
        <v>417151</v>
      </c>
      <c r="C33" s="1220">
        <v>417151</v>
      </c>
      <c r="D33" s="1220">
        <v>0</v>
      </c>
      <c r="E33" s="1220">
        <v>190940</v>
      </c>
      <c r="F33" s="1220">
        <v>0</v>
      </c>
      <c r="G33" s="1220">
        <v>0</v>
      </c>
      <c r="H33" s="1221">
        <v>189300</v>
      </c>
      <c r="I33" s="1220"/>
      <c r="K33" s="194"/>
      <c r="L33" s="173"/>
      <c r="M33" s="196" t="s">
        <v>47</v>
      </c>
      <c r="N33" s="197"/>
      <c r="O33" s="198" t="s">
        <v>48</v>
      </c>
      <c r="P33" s="199">
        <f>'Ｈ７（1995）'!A33</f>
        <v>417151</v>
      </c>
      <c r="Q33" s="200">
        <f>'Ｈ７（1995）'!C33</f>
        <v>417151</v>
      </c>
      <c r="R33" s="200">
        <f>'Ｈ７（1995）'!E33</f>
        <v>190940</v>
      </c>
      <c r="S33" s="262">
        <f>'Ｈ７（1995）'!F33</f>
        <v>0</v>
      </c>
      <c r="T33" s="263">
        <f>'Ｈ７（1995）'!H33</f>
        <v>189300</v>
      </c>
      <c r="U33" s="202" t="s">
        <v>4</v>
      </c>
      <c r="V33" s="173"/>
      <c r="W33" s="196" t="s">
        <v>49</v>
      </c>
      <c r="X33" s="197"/>
      <c r="Y33" s="198" t="s">
        <v>23</v>
      </c>
      <c r="Z33" s="199">
        <f>'Ｈ７（1995）'!A183</f>
        <v>3952</v>
      </c>
      <c r="AA33" s="200">
        <f>'Ｈ７（1995）'!B183</f>
        <v>0</v>
      </c>
      <c r="AB33" s="201">
        <f>'Ｈ７（1995）'!C183</f>
        <v>0</v>
      </c>
      <c r="AC33" s="556">
        <f>'Ｈ７（1995）'!E183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'Ｈ７（1995）'!A34</f>
        <v>0</v>
      </c>
      <c r="Q34" s="200">
        <f>'Ｈ７（1995）'!C34</f>
        <v>0</v>
      </c>
      <c r="R34" s="200">
        <f>'Ｈ７（1995）'!E34</f>
        <v>0</v>
      </c>
      <c r="S34" s="262">
        <f>'Ｈ７（1995）'!F34</f>
        <v>0</v>
      </c>
      <c r="T34" s="263">
        <f>'Ｈ７（1995）'!H34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'Ｈ７（1995）'!A35</f>
        <v>0</v>
      </c>
      <c r="Q35" s="200">
        <f>'Ｈ７（1995）'!C35</f>
        <v>0</v>
      </c>
      <c r="R35" s="200">
        <f>'Ｈ７（1995）'!E35</f>
        <v>0</v>
      </c>
      <c r="S35" s="262">
        <f>'Ｈ７（1995）'!F35</f>
        <v>0</v>
      </c>
      <c r="T35" s="263">
        <f>'Ｈ７（1995）'!H35</f>
        <v>0</v>
      </c>
      <c r="U35" s="202"/>
      <c r="V35" s="195"/>
      <c r="W35" s="196" t="s">
        <v>52</v>
      </c>
      <c r="X35" s="197"/>
      <c r="Y35" s="198" t="s">
        <v>27</v>
      </c>
      <c r="Z35" s="199">
        <f>'Ｈ７（1995）'!A184</f>
        <v>0</v>
      </c>
      <c r="AA35" s="200">
        <f>'Ｈ７（1995）'!B184</f>
        <v>0</v>
      </c>
      <c r="AB35" s="201">
        <f>'Ｈ７（1995）'!C184</f>
        <v>0</v>
      </c>
      <c r="AC35" s="556">
        <f>'Ｈ７（1995）'!E184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'Ｈ７（1995）'!A36</f>
        <v>0</v>
      </c>
      <c r="Q36" s="200">
        <f>'Ｈ７（1995）'!C36</f>
        <v>0</v>
      </c>
      <c r="R36" s="200">
        <f>'Ｈ７（1995）'!E36</f>
        <v>0</v>
      </c>
      <c r="S36" s="262">
        <f>'Ｈ７（1995）'!F36</f>
        <v>0</v>
      </c>
      <c r="T36" s="263">
        <f>'Ｈ７（1995）'!H36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'Ｈ７（1995）'!A37</f>
        <v>0</v>
      </c>
      <c r="Q37" s="200">
        <f>'Ｈ７（1995）'!C37</f>
        <v>0</v>
      </c>
      <c r="R37" s="200">
        <f>'Ｈ７（1995）'!E37</f>
        <v>0</v>
      </c>
      <c r="S37" s="262">
        <f>'Ｈ７（1995）'!F37</f>
        <v>0</v>
      </c>
      <c r="T37" s="263">
        <f>'Ｈ７（1995）'!H37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'Ｈ７（1995）'!A38</f>
        <v>0</v>
      </c>
      <c r="Q38" s="200">
        <f>'Ｈ７（1995）'!C38</f>
        <v>0</v>
      </c>
      <c r="R38" s="200">
        <f>'Ｈ７（1995）'!E38</f>
        <v>0</v>
      </c>
      <c r="S38" s="262">
        <f>'Ｈ７（1995）'!F38</f>
        <v>0</v>
      </c>
      <c r="T38" s="263">
        <f>'Ｈ７（1995）'!H38</f>
        <v>0</v>
      </c>
      <c r="U38" s="202"/>
      <c r="V38" s="195"/>
      <c r="W38" s="196" t="s">
        <v>57</v>
      </c>
      <c r="X38" s="197"/>
      <c r="Y38" s="198" t="s">
        <v>30</v>
      </c>
      <c r="Z38" s="199">
        <f>'Ｈ７（1995）'!A185</f>
        <v>0</v>
      </c>
      <c r="AA38" s="200">
        <f>'Ｈ７（1995）'!B185</f>
        <v>0</v>
      </c>
      <c r="AB38" s="201">
        <f>'Ｈ７（1995）'!C185</f>
        <v>0</v>
      </c>
      <c r="AC38" s="556">
        <f>'Ｈ７（1995）'!E185</f>
        <v>0</v>
      </c>
      <c r="AD38" s="160"/>
      <c r="AE38" s="160"/>
      <c r="AF38" s="160"/>
      <c r="AG38" s="160"/>
      <c r="AH38" s="160"/>
      <c r="AI38" s="371"/>
      <c r="AJ38" s="371"/>
      <c r="AK38" s="371"/>
    </row>
    <row r="39" spans="1:37" ht="14.45" customHeight="1" x14ac:dyDescent="0.15">
      <c r="A39" s="1219">
        <v>109938</v>
      </c>
      <c r="B39" s="1220">
        <v>109938</v>
      </c>
      <c r="C39" s="1220">
        <v>109938</v>
      </c>
      <c r="D39" s="1220">
        <v>0</v>
      </c>
      <c r="E39" s="1220">
        <v>55000</v>
      </c>
      <c r="F39" s="1220">
        <v>0</v>
      </c>
      <c r="G39" s="1220">
        <v>0</v>
      </c>
      <c r="H39" s="1221">
        <v>0</v>
      </c>
      <c r="I39" s="1220"/>
      <c r="K39" s="194"/>
      <c r="L39" s="195"/>
      <c r="M39" s="173" t="s">
        <v>60</v>
      </c>
      <c r="N39" s="197"/>
      <c r="O39" s="198" t="s">
        <v>61</v>
      </c>
      <c r="P39" s="199">
        <f>'Ｈ７（1995）'!A39</f>
        <v>109938</v>
      </c>
      <c r="Q39" s="200">
        <f>'Ｈ７（1995）'!C39</f>
        <v>109938</v>
      </c>
      <c r="R39" s="200">
        <f>'Ｈ７（1995）'!E39</f>
        <v>55000</v>
      </c>
      <c r="S39" s="262">
        <f>'Ｈ７（1995）'!F39</f>
        <v>0</v>
      </c>
      <c r="T39" s="263">
        <f>'Ｈ７（1995）'!H39</f>
        <v>0</v>
      </c>
      <c r="U39" s="202"/>
      <c r="V39" s="195" t="s">
        <v>59</v>
      </c>
      <c r="W39" s="173" t="s">
        <v>60</v>
      </c>
      <c r="X39" s="197"/>
      <c r="Y39" s="198" t="s">
        <v>33</v>
      </c>
      <c r="Z39" s="199">
        <f>'Ｈ７（1995）'!A186</f>
        <v>0</v>
      </c>
      <c r="AA39" s="200">
        <f>'Ｈ７（1995）'!B186</f>
        <v>0</v>
      </c>
      <c r="AB39" s="201">
        <f>'Ｈ７（1995）'!C186</f>
        <v>0</v>
      </c>
      <c r="AC39" s="556">
        <f>'Ｈ７（1995）'!E186</f>
        <v>0</v>
      </c>
      <c r="AD39" s="160"/>
      <c r="AE39" s="160"/>
      <c r="AF39" s="160"/>
      <c r="AG39" s="160"/>
      <c r="AH39" s="160"/>
      <c r="AI39" s="371"/>
      <c r="AJ39" s="371"/>
      <c r="AK39" s="371"/>
    </row>
    <row r="40" spans="1:37" ht="14.45" customHeight="1" x14ac:dyDescent="0.15">
      <c r="A40" s="1219">
        <v>109938</v>
      </c>
      <c r="B40" s="1220">
        <v>109938</v>
      </c>
      <c r="C40" s="1220">
        <v>109938</v>
      </c>
      <c r="D40" s="1220">
        <v>0</v>
      </c>
      <c r="E40" s="1220">
        <v>55000</v>
      </c>
      <c r="F40" s="1220">
        <v>0</v>
      </c>
      <c r="G40" s="1220">
        <v>0</v>
      </c>
      <c r="H40" s="1221">
        <v>0</v>
      </c>
      <c r="I40" s="1220"/>
      <c r="K40" s="194"/>
      <c r="L40" s="195" t="s">
        <v>59</v>
      </c>
      <c r="M40" s="195"/>
      <c r="N40" s="196" t="s">
        <v>62</v>
      </c>
      <c r="O40" s="198" t="s">
        <v>63</v>
      </c>
      <c r="P40" s="199">
        <f>'Ｈ７（1995）'!A40</f>
        <v>109938</v>
      </c>
      <c r="Q40" s="200">
        <f>'Ｈ７（1995）'!C40</f>
        <v>109938</v>
      </c>
      <c r="R40" s="200">
        <f>'Ｈ７（1995）'!E40</f>
        <v>55000</v>
      </c>
      <c r="S40" s="262">
        <f>'Ｈ７（1995）'!F40</f>
        <v>0</v>
      </c>
      <c r="T40" s="263">
        <f>'Ｈ７（1995）'!H40</f>
        <v>0</v>
      </c>
      <c r="U40" s="202"/>
      <c r="V40" s="195"/>
      <c r="W40" s="195"/>
      <c r="X40" s="196" t="s">
        <v>62</v>
      </c>
      <c r="Y40" s="198" t="s">
        <v>37</v>
      </c>
      <c r="Z40" s="199">
        <f>'Ｈ７（1995）'!A187</f>
        <v>0</v>
      </c>
      <c r="AA40" s="200">
        <f>'Ｈ７（1995）'!B187</f>
        <v>0</v>
      </c>
      <c r="AB40" s="201">
        <f>'Ｈ７（1995）'!C187</f>
        <v>0</v>
      </c>
      <c r="AC40" s="556">
        <f>'Ｈ７（1995）'!E187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'Ｈ７（1995）'!A41</f>
        <v>0</v>
      </c>
      <c r="Q41" s="200">
        <f>'Ｈ７（1995）'!C41</f>
        <v>0</v>
      </c>
      <c r="R41" s="200">
        <f>'Ｈ７（1995）'!E41</f>
        <v>0</v>
      </c>
      <c r="S41" s="262">
        <f>'Ｈ７（1995）'!F41</f>
        <v>0</v>
      </c>
      <c r="T41" s="263">
        <f>'Ｈ７（1995）'!H41</f>
        <v>0</v>
      </c>
      <c r="U41" s="202"/>
      <c r="V41" s="195"/>
      <c r="W41" s="195"/>
      <c r="X41" s="196" t="s">
        <v>64</v>
      </c>
      <c r="Y41" s="198" t="s">
        <v>40</v>
      </c>
      <c r="Z41" s="199">
        <f>'Ｈ７（1995）'!A188</f>
        <v>0</v>
      </c>
      <c r="AA41" s="200">
        <f>'Ｈ７（1995）'!B188</f>
        <v>0</v>
      </c>
      <c r="AB41" s="201">
        <f>'Ｈ７（1995）'!C188</f>
        <v>0</v>
      </c>
      <c r="AC41" s="556">
        <f>'Ｈ７（1995）'!E188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'Ｈ７（1995）'!A42</f>
        <v>0</v>
      </c>
      <c r="Q42" s="200">
        <f>'Ｈ７（1995）'!C42</f>
        <v>0</v>
      </c>
      <c r="R42" s="200">
        <f>'Ｈ７（1995）'!E42</f>
        <v>0</v>
      </c>
      <c r="S42" s="262">
        <f>'Ｈ７（1995）'!F42</f>
        <v>0</v>
      </c>
      <c r="T42" s="263">
        <f>'Ｈ７（1995）'!H42</f>
        <v>0</v>
      </c>
      <c r="U42" s="202"/>
      <c r="V42" s="195" t="s">
        <v>675</v>
      </c>
      <c r="W42" s="195"/>
      <c r="X42" s="196" t="s">
        <v>66</v>
      </c>
      <c r="Y42" s="198" t="s">
        <v>43</v>
      </c>
      <c r="Z42" s="199">
        <f>'Ｈ７（1995）'!A189</f>
        <v>0</v>
      </c>
      <c r="AA42" s="200">
        <f>'Ｈ７（1995）'!B189</f>
        <v>0</v>
      </c>
      <c r="AB42" s="201">
        <f>'Ｈ７（1995）'!C189</f>
        <v>0</v>
      </c>
      <c r="AC42" s="556">
        <f>'Ｈ７（1995）'!E189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'Ｈ７（1995）'!A43</f>
        <v>0</v>
      </c>
      <c r="Q43" s="200">
        <f>'Ｈ７（1995）'!C43</f>
        <v>0</v>
      </c>
      <c r="R43" s="200">
        <f>'Ｈ７（1995）'!E43</f>
        <v>0</v>
      </c>
      <c r="S43" s="262">
        <f>'Ｈ７（1995）'!F43</f>
        <v>0</v>
      </c>
      <c r="T43" s="263">
        <f>'Ｈ７（1995）'!H43</f>
        <v>0</v>
      </c>
      <c r="U43" s="202"/>
      <c r="V43" s="195"/>
      <c r="W43" s="195"/>
      <c r="X43" s="196" t="s">
        <v>150</v>
      </c>
      <c r="Y43" s="198" t="s">
        <v>44</v>
      </c>
      <c r="Z43" s="199">
        <f>'Ｈ７（1995）'!A190</f>
        <v>0</v>
      </c>
      <c r="AA43" s="200">
        <f>'Ｈ７（1995）'!B190</f>
        <v>0</v>
      </c>
      <c r="AB43" s="201">
        <f>'Ｈ７（1995）'!C190</f>
        <v>0</v>
      </c>
      <c r="AC43" s="556">
        <f>'Ｈ７（1995）'!E190</f>
        <v>0</v>
      </c>
      <c r="AD43" s="160"/>
      <c r="AE43" s="160"/>
      <c r="AF43" s="160"/>
      <c r="AG43" s="160"/>
      <c r="AH43" s="160"/>
      <c r="AI43" s="371"/>
      <c r="AJ43" s="371"/>
      <c r="AK43" s="371"/>
    </row>
    <row r="44" spans="1:37" ht="14.45" customHeight="1" x14ac:dyDescent="0.15">
      <c r="A44" s="1222">
        <v>213628</v>
      </c>
      <c r="B44" s="1223">
        <v>213628</v>
      </c>
      <c r="C44" s="1223">
        <v>213628</v>
      </c>
      <c r="D44" s="1223">
        <v>0</v>
      </c>
      <c r="E44" s="1223">
        <v>121448</v>
      </c>
      <c r="F44" s="1223">
        <v>0</v>
      </c>
      <c r="G44" s="1223">
        <v>0</v>
      </c>
      <c r="H44" s="1224">
        <v>86900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'Ｈ７（1995）'!A44</f>
        <v>213628</v>
      </c>
      <c r="Q45" s="200">
        <f>'Ｈ７（1995）'!C44</f>
        <v>213628</v>
      </c>
      <c r="R45" s="200">
        <f>'Ｈ７（1995）'!E44</f>
        <v>121448</v>
      </c>
      <c r="S45" s="262">
        <f>'Ｈ７（1995）'!F44</f>
        <v>0</v>
      </c>
      <c r="T45" s="263">
        <f>'Ｈ７（1995）'!H44</f>
        <v>86900</v>
      </c>
      <c r="U45" s="202" t="s">
        <v>72</v>
      </c>
      <c r="V45" s="195" t="s">
        <v>676</v>
      </c>
      <c r="W45" s="196" t="s">
        <v>87</v>
      </c>
      <c r="X45" s="197"/>
      <c r="Y45" s="198" t="s">
        <v>46</v>
      </c>
      <c r="Z45" s="199">
        <f>'Ｈ７（1995）'!A191</f>
        <v>0</v>
      </c>
      <c r="AA45" s="200">
        <f>'Ｈ７（1995）'!B191</f>
        <v>0</v>
      </c>
      <c r="AB45" s="201">
        <f>'Ｈ７（1995）'!C191</f>
        <v>0</v>
      </c>
      <c r="AC45" s="556">
        <f>'Ｈ７（1995）'!E191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'Ｈ７（1995）'!A45</f>
        <v>0</v>
      </c>
      <c r="Q46" s="200">
        <f>'Ｈ７（1995）'!C45</f>
        <v>0</v>
      </c>
      <c r="R46" s="200">
        <f>'Ｈ７（1995）'!E45</f>
        <v>0</v>
      </c>
      <c r="S46" s="262">
        <f>'Ｈ７（1995）'!F45</f>
        <v>0</v>
      </c>
      <c r="T46" s="263">
        <f>'Ｈ７（1995）'!H45</f>
        <v>0</v>
      </c>
      <c r="U46" s="202"/>
      <c r="V46" s="195"/>
      <c r="W46" s="196" t="s">
        <v>73</v>
      </c>
      <c r="X46" s="197"/>
      <c r="Y46" s="198" t="s">
        <v>75</v>
      </c>
      <c r="Z46" s="199">
        <f>'Ｈ７（1995）'!A192</f>
        <v>0</v>
      </c>
      <c r="AA46" s="200">
        <f>'Ｈ７（1995）'!B192</f>
        <v>0</v>
      </c>
      <c r="AB46" s="201">
        <f>'Ｈ７（1995）'!C192</f>
        <v>0</v>
      </c>
      <c r="AC46" s="556">
        <f>'Ｈ７（1995）'!E192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'Ｈ７（1995）'!A46</f>
        <v>0</v>
      </c>
      <c r="Q47" s="200">
        <f>'Ｈ７（1995）'!C46</f>
        <v>0</v>
      </c>
      <c r="R47" s="200">
        <f>'Ｈ７（1995）'!E46</f>
        <v>0</v>
      </c>
      <c r="S47" s="262">
        <f>'Ｈ７（1995）'!F46</f>
        <v>0</v>
      </c>
      <c r="T47" s="263">
        <f>'Ｈ７（1995）'!H46</f>
        <v>0</v>
      </c>
      <c r="U47" s="202"/>
      <c r="V47" s="500"/>
      <c r="W47" s="196" t="s">
        <v>13</v>
      </c>
      <c r="X47" s="197"/>
      <c r="Y47" s="198" t="s">
        <v>77</v>
      </c>
      <c r="Z47" s="199">
        <f>'Ｈ７（1995）'!A193</f>
        <v>0</v>
      </c>
      <c r="AA47" s="200">
        <f>'Ｈ７（1995）'!B193</f>
        <v>0</v>
      </c>
      <c r="AB47" s="201">
        <f>'Ｈ７（1995）'!C193</f>
        <v>0</v>
      </c>
      <c r="AC47" s="556">
        <f>'Ｈ７（1995）'!E193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'Ｈ７（1995）'!A47</f>
        <v>0</v>
      </c>
      <c r="Q48" s="200">
        <f>'Ｈ７（1995）'!C47</f>
        <v>0</v>
      </c>
      <c r="R48" s="200">
        <f>'Ｈ７（1995）'!E47</f>
        <v>0</v>
      </c>
      <c r="S48" s="262">
        <f>'Ｈ７（1995）'!F47</f>
        <v>0</v>
      </c>
      <c r="T48" s="263">
        <f>'Ｈ７（1995）'!H47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1576417</v>
      </c>
      <c r="B49" s="1243">
        <v>2000000</v>
      </c>
      <c r="C49" s="1243">
        <v>2000000</v>
      </c>
      <c r="D49" s="1223">
        <v>0</v>
      </c>
      <c r="E49" s="1223">
        <v>803347</v>
      </c>
      <c r="F49" s="1223">
        <v>0</v>
      </c>
      <c r="G49" s="1223">
        <v>0</v>
      </c>
      <c r="H49" s="1224">
        <v>686200</v>
      </c>
      <c r="I49" s="1223"/>
      <c r="K49" s="194"/>
      <c r="L49" s="195"/>
      <c r="M49" s="196" t="s">
        <v>11</v>
      </c>
      <c r="N49" s="197"/>
      <c r="O49" s="198" t="s">
        <v>80</v>
      </c>
      <c r="P49" s="199">
        <f>'Ｈ７（1995）'!A48</f>
        <v>0</v>
      </c>
      <c r="Q49" s="200">
        <f>'Ｈ７（1995）'!C48</f>
        <v>0</v>
      </c>
      <c r="R49" s="200">
        <f>'Ｈ７（1995）'!E48</f>
        <v>0</v>
      </c>
      <c r="S49" s="262">
        <f>'Ｈ７（1995）'!F48</f>
        <v>0</v>
      </c>
      <c r="T49" s="263">
        <f>'Ｈ７（1995）'!H48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1576417</v>
      </c>
      <c r="B50" s="1243">
        <v>2000000</v>
      </c>
      <c r="C50" s="1243">
        <v>2000000</v>
      </c>
      <c r="D50" s="1223">
        <v>0</v>
      </c>
      <c r="E50" s="1223">
        <v>803347</v>
      </c>
      <c r="F50" s="1223">
        <v>0</v>
      </c>
      <c r="G50" s="1223">
        <v>0</v>
      </c>
      <c r="H50" s="1224">
        <v>686200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'Ｈ７（1995）'!A50</f>
        <v>1576417</v>
      </c>
      <c r="Q51" s="200">
        <f>'Ｈ７（1995）'!C50</f>
        <v>2000000</v>
      </c>
      <c r="R51" s="200">
        <f>'Ｈ７（1995）'!E50</f>
        <v>803347</v>
      </c>
      <c r="S51" s="262">
        <f>'Ｈ７（1995）'!F50</f>
        <v>0</v>
      </c>
      <c r="T51" s="263">
        <f>'Ｈ７（1995）'!H50</f>
        <v>686200</v>
      </c>
      <c r="U51" s="202"/>
      <c r="V51" s="173"/>
      <c r="W51" s="196" t="s">
        <v>88</v>
      </c>
      <c r="X51" s="217"/>
      <c r="Y51" s="218" t="s">
        <v>48</v>
      </c>
      <c r="Z51" s="226">
        <f>'Ｈ７（1995）'!A195</f>
        <v>0</v>
      </c>
      <c r="AA51" s="227">
        <f>'Ｈ７（1995）'!B195</f>
        <v>0</v>
      </c>
      <c r="AB51" s="228">
        <f>'Ｈ７（1995）'!C195</f>
        <v>0</v>
      </c>
      <c r="AC51" s="563">
        <f>'Ｈ７（1995）'!E195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'Ｈ７（1995）'!A51</f>
        <v>0</v>
      </c>
      <c r="Q52" s="200">
        <f>'Ｈ７（1995）'!C51</f>
        <v>0</v>
      </c>
      <c r="R52" s="200">
        <f>'Ｈ７（1995）'!E51</f>
        <v>0</v>
      </c>
      <c r="S52" s="262">
        <f>'Ｈ７（1995）'!F51</f>
        <v>0</v>
      </c>
      <c r="T52" s="263">
        <f>'Ｈ７（1995）'!H51</f>
        <v>0</v>
      </c>
      <c r="U52" s="202"/>
      <c r="V52" s="195" t="s">
        <v>91</v>
      </c>
      <c r="W52" s="216" t="s">
        <v>89</v>
      </c>
      <c r="X52" s="217"/>
      <c r="Y52" s="218" t="s">
        <v>51</v>
      </c>
      <c r="Z52" s="226">
        <f>'Ｈ７（1995）'!A196</f>
        <v>0</v>
      </c>
      <c r="AA52" s="227">
        <f>'Ｈ７（1995）'!B196</f>
        <v>0</v>
      </c>
      <c r="AB52" s="228">
        <f>'Ｈ７（1995）'!C196</f>
        <v>0</v>
      </c>
      <c r="AC52" s="563">
        <f>'Ｈ７（1995）'!E196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'Ｈ７（1995）'!A52</f>
        <v>0</v>
      </c>
      <c r="Q53" s="200">
        <f>'Ｈ７（1995）'!C52</f>
        <v>0</v>
      </c>
      <c r="R53" s="200">
        <f>'Ｈ７（1995）'!E52</f>
        <v>0</v>
      </c>
      <c r="S53" s="262">
        <f>'Ｈ７（1995）'!F52</f>
        <v>0</v>
      </c>
      <c r="T53" s="263">
        <f>'Ｈ７（1995）'!H52</f>
        <v>0</v>
      </c>
      <c r="U53" s="202"/>
      <c r="V53" s="195"/>
      <c r="W53" s="216" t="s">
        <v>104</v>
      </c>
      <c r="X53" s="217"/>
      <c r="Y53" s="218" t="s">
        <v>53</v>
      </c>
      <c r="Z53" s="226">
        <f>'Ｈ７（1995）'!A197</f>
        <v>0</v>
      </c>
      <c r="AA53" s="227">
        <f>'Ｈ７（1995）'!B197</f>
        <v>0</v>
      </c>
      <c r="AB53" s="228">
        <f>'Ｈ７（1995）'!C197</f>
        <v>0</v>
      </c>
      <c r="AC53" s="563">
        <f>'Ｈ７（1995）'!E197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'Ｈ７（1995）'!A53</f>
        <v>0</v>
      </c>
      <c r="Q54" s="200">
        <f>'Ｈ７（1995）'!C53</f>
        <v>0</v>
      </c>
      <c r="R54" s="200">
        <f>'Ｈ７（1995）'!E53</f>
        <v>0</v>
      </c>
      <c r="S54" s="262">
        <f>'Ｈ７（1995）'!F53</f>
        <v>0</v>
      </c>
      <c r="T54" s="263">
        <f>'Ｈ７（1995）'!H53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'Ｈ７（1995）'!A54</f>
        <v>0</v>
      </c>
      <c r="Q55" s="200">
        <f>'Ｈ７（1995）'!C54</f>
        <v>0</v>
      </c>
      <c r="R55" s="200">
        <f>'Ｈ７（1995）'!E54</f>
        <v>0</v>
      </c>
      <c r="S55" s="262">
        <f>'Ｈ７（1995）'!F54</f>
        <v>0</v>
      </c>
      <c r="T55" s="263">
        <f>'Ｈ７（1995）'!H54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'Ｈ７（1995）'!A55</f>
        <v>0</v>
      </c>
      <c r="Q56" s="200">
        <f>'Ｈ７（1995）'!C55</f>
        <v>0</v>
      </c>
      <c r="R56" s="200">
        <f>'Ｈ７（1995）'!E55</f>
        <v>0</v>
      </c>
      <c r="S56" s="262">
        <f>'Ｈ７（1995）'!F55</f>
        <v>0</v>
      </c>
      <c r="T56" s="263">
        <f>'Ｈ７（1995）'!H55</f>
        <v>0</v>
      </c>
      <c r="U56" s="202"/>
      <c r="V56" s="195" t="s">
        <v>675</v>
      </c>
      <c r="W56" s="196" t="s">
        <v>106</v>
      </c>
      <c r="X56" s="197"/>
      <c r="Y56" s="198" t="s">
        <v>55</v>
      </c>
      <c r="Z56" s="199">
        <f>'Ｈ７（1995）'!A198</f>
        <v>0</v>
      </c>
      <c r="AA56" s="200">
        <f>'Ｈ７（1995）'!B198</f>
        <v>0</v>
      </c>
      <c r="AB56" s="201">
        <f>'Ｈ７（1995）'!C198</f>
        <v>0</v>
      </c>
      <c r="AC56" s="556">
        <f>'Ｈ７（1995）'!E198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'Ｈ７（1995）'!A56</f>
        <v>0</v>
      </c>
      <c r="Q57" s="200">
        <f>'Ｈ７（1995）'!C56</f>
        <v>0</v>
      </c>
      <c r="R57" s="200">
        <f>'Ｈ７（1995）'!E56</f>
        <v>0</v>
      </c>
      <c r="S57" s="262">
        <f>'Ｈ７（1995）'!F56</f>
        <v>0</v>
      </c>
      <c r="T57" s="263">
        <f>'Ｈ７（1995）'!H56</f>
        <v>0</v>
      </c>
      <c r="U57" s="202"/>
      <c r="V57" s="195"/>
      <c r="W57" s="196" t="s">
        <v>136</v>
      </c>
      <c r="X57" s="197"/>
      <c r="Y57" s="198" t="s">
        <v>56</v>
      </c>
      <c r="Z57" s="199">
        <f>'Ｈ７（1995）'!A199</f>
        <v>0</v>
      </c>
      <c r="AA57" s="200">
        <f>'Ｈ７（1995）'!B199</f>
        <v>0</v>
      </c>
      <c r="AB57" s="201">
        <f>'Ｈ７（1995）'!C199</f>
        <v>0</v>
      </c>
      <c r="AC57" s="556">
        <f>'Ｈ７（1995）'!E199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'Ｈ７（1995）'!A57</f>
        <v>0</v>
      </c>
      <c r="Q58" s="200">
        <f>'Ｈ７（1995）'!C57</f>
        <v>0</v>
      </c>
      <c r="R58" s="200">
        <f>'Ｈ７（1995）'!E57</f>
        <v>0</v>
      </c>
      <c r="S58" s="262">
        <f>'Ｈ７（1995）'!F57</f>
        <v>0</v>
      </c>
      <c r="T58" s="263">
        <f>'Ｈ７（1995）'!H57</f>
        <v>0</v>
      </c>
      <c r="U58" s="202"/>
      <c r="V58" s="176" t="s">
        <v>676</v>
      </c>
      <c r="W58" s="196" t="s">
        <v>138</v>
      </c>
      <c r="X58" s="197"/>
      <c r="Y58" s="198" t="s">
        <v>58</v>
      </c>
      <c r="Z58" s="199">
        <f>'Ｈ７（1995）'!A200</f>
        <v>0</v>
      </c>
      <c r="AA58" s="200">
        <f>'Ｈ７（1995）'!B200</f>
        <v>0</v>
      </c>
      <c r="AB58" s="201">
        <f>'Ｈ７（1995）'!C200</f>
        <v>0</v>
      </c>
      <c r="AC58" s="556">
        <f>'Ｈ７（1995）'!E200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'Ｈ７（1995）'!A58</f>
        <v>0</v>
      </c>
      <c r="Q59" s="200">
        <f>'Ｈ７（1995）'!C58</f>
        <v>0</v>
      </c>
      <c r="R59" s="200">
        <f>'Ｈ７（1995）'!E58</f>
        <v>0</v>
      </c>
      <c r="S59" s="262">
        <f>'Ｈ７（1995）'!F58</f>
        <v>0</v>
      </c>
      <c r="T59" s="263">
        <f>'Ｈ７（1995）'!H58</f>
        <v>0</v>
      </c>
      <c r="U59" s="202"/>
      <c r="V59" s="216"/>
      <c r="W59" s="216" t="s">
        <v>13</v>
      </c>
      <c r="X59" s="217"/>
      <c r="Y59" s="218" t="s">
        <v>61</v>
      </c>
      <c r="Z59" s="199">
        <f>'Ｈ７（1995）'!A201</f>
        <v>0</v>
      </c>
      <c r="AA59" s="200">
        <f>'Ｈ７（1995）'!B201</f>
        <v>0</v>
      </c>
      <c r="AB59" s="201">
        <f>'Ｈ７（1995）'!C201</f>
        <v>0</v>
      </c>
      <c r="AC59" s="556">
        <f>'Ｈ７（1995）'!E201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'Ｈ７（1995）'!A59</f>
        <v>0</v>
      </c>
      <c r="Q60" s="200">
        <f>'Ｈ７（1995）'!C59</f>
        <v>0</v>
      </c>
      <c r="R60" s="200">
        <f>'Ｈ７（1995）'!E59</f>
        <v>0</v>
      </c>
      <c r="S60" s="262">
        <f>'Ｈ７（1995）'!F59</f>
        <v>0</v>
      </c>
      <c r="T60" s="263">
        <f>'Ｈ７（1995）'!H59</f>
        <v>0</v>
      </c>
      <c r="U60" s="202"/>
      <c r="V60" s="216" t="s">
        <v>13</v>
      </c>
      <c r="W60" s="217"/>
      <c r="X60" s="217"/>
      <c r="Y60" s="218" t="s">
        <v>63</v>
      </c>
      <c r="Z60" s="501">
        <f>'Ｈ７（1995）'!A202</f>
        <v>0</v>
      </c>
      <c r="AA60" s="488">
        <f>'Ｈ７（1995）'!B202</f>
        <v>0</v>
      </c>
      <c r="AB60" s="502">
        <f>'Ｈ７（1995）'!C202</f>
        <v>0</v>
      </c>
      <c r="AC60" s="565">
        <f>'Ｈ７（1995）'!E202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2493399</v>
      </c>
      <c r="Q61" s="242">
        <f>SUM(Q8:Q60)-Q9-Q10-Q12-Q13-Q15-Q16-Q17-Q30-Q31-Q32-Q40-Q41-Q42-Q43-Q44-Q49-Q50</f>
        <v>2916982</v>
      </c>
      <c r="R61" s="242">
        <f>SUM(R8:R60)-R9-R10-R12-R13-R15-R16-R17-R30-R31-R32-R40-R41-R42-R43-R44-R49-R50</f>
        <v>1170735</v>
      </c>
      <c r="S61" s="331">
        <f>SUM(S8:S60)-S9-S10-S12-S13-S15-S16-S17-S30-S31-S32-S40-S41-S42-S43-S44-S49-S50</f>
        <v>89714</v>
      </c>
      <c r="T61" s="332">
        <f>SUM(T8:T60)-T9-T10-T12-T13-T15-T16-T17-T30-T31-T32-T40-T41-T42-T43-T44-T49-T50</f>
        <v>1044932</v>
      </c>
      <c r="U61" s="244"/>
      <c r="V61" s="238" t="s">
        <v>82</v>
      </c>
      <c r="W61" s="239"/>
      <c r="X61" s="239"/>
      <c r="Y61" s="240"/>
      <c r="Z61" s="245">
        <f>SUM(Z8:Z60)-Z9-Z10-Z25-Z28-Z40-Z41-Z42-Z43-Z44</f>
        <v>18160</v>
      </c>
      <c r="AA61" s="242">
        <f>SUM(AA8:AA60)-AA9-AA10-AA25-AA28-AA40-AA41-AA42-AA43-AA44</f>
        <v>0</v>
      </c>
      <c r="AB61" s="246">
        <f>SUM(AB8:AB60)-AB9-AB10-AB25-AB28-AB40-AB41-AB42-AB43-AB44</f>
        <v>198</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819400</v>
      </c>
      <c r="B62" s="1229">
        <v>819400</v>
      </c>
      <c r="C62" s="1229">
        <v>0</v>
      </c>
      <c r="D62" s="1229">
        <v>60000</v>
      </c>
      <c r="E62" s="1229">
        <v>0</v>
      </c>
      <c r="F62" s="1229">
        <v>353000</v>
      </c>
      <c r="G62" s="1230"/>
      <c r="H62" s="574"/>
      <c r="I62" s="574"/>
      <c r="K62" s="183"/>
      <c r="L62" s="184" t="s">
        <v>8</v>
      </c>
      <c r="M62" s="185"/>
      <c r="N62" s="185"/>
      <c r="O62" s="186" t="s">
        <v>9</v>
      </c>
      <c r="P62" s="252">
        <f>'Ｈ７（1995）'!A63</f>
        <v>79469</v>
      </c>
      <c r="Q62" s="253">
        <f>'Ｈ７（1995）'!B63</f>
        <v>79469</v>
      </c>
      <c r="R62" s="254"/>
      <c r="S62" s="255">
        <f>'Ｈ７（1995）'!D63</f>
        <v>0</v>
      </c>
      <c r="T62" s="256">
        <f>'Ｈ７（1995）'!F63</f>
        <v>49500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79469</v>
      </c>
      <c r="B63" s="574">
        <v>79469</v>
      </c>
      <c r="C63" s="574">
        <v>0</v>
      </c>
      <c r="D63" s="574">
        <v>0</v>
      </c>
      <c r="E63" s="574">
        <v>0</v>
      </c>
      <c r="F63" s="574">
        <v>49500</v>
      </c>
      <c r="G63" s="1230"/>
      <c r="H63" s="574"/>
      <c r="I63" s="574"/>
      <c r="K63" s="194"/>
      <c r="L63" s="195"/>
      <c r="M63" s="196" t="s">
        <v>11</v>
      </c>
      <c r="N63" s="197"/>
      <c r="O63" s="198" t="s">
        <v>12</v>
      </c>
      <c r="P63" s="199">
        <f>'Ｈ７（1995）'!A64</f>
        <v>0</v>
      </c>
      <c r="Q63" s="200">
        <f>'Ｈ７（1995）'!B64</f>
        <v>0</v>
      </c>
      <c r="R63" s="220"/>
      <c r="S63" s="262">
        <f>'Ｈ７（1995）'!D64</f>
        <v>0</v>
      </c>
      <c r="T63" s="263">
        <f>'Ｈ７（1995）'!F64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79469</v>
      </c>
      <c r="Q64" s="209">
        <f>Q62-Q63</f>
        <v>79469</v>
      </c>
      <c r="R64" s="209"/>
      <c r="S64" s="269">
        <f>S62-S63</f>
        <v>0</v>
      </c>
      <c r="T64" s="270">
        <f>T62-T63</f>
        <v>49500</v>
      </c>
      <c r="U64" s="264"/>
      <c r="V64" s="195"/>
      <c r="W64" s="196" t="s">
        <v>13</v>
      </c>
      <c r="X64" s="167"/>
      <c r="Y64" s="207" t="s">
        <v>9</v>
      </c>
      <c r="Z64" s="271">
        <f>'Ｈ７（1995）'!A117</f>
        <v>4605</v>
      </c>
      <c r="AA64" s="272">
        <f>'Ｈ７（1995）'!B117</f>
        <v>0</v>
      </c>
      <c r="AB64" s="273"/>
      <c r="AC64" s="274">
        <f>'Ｈ７（1995）'!E117</f>
        <v>0</v>
      </c>
      <c r="AD64" s="264"/>
      <c r="AE64" s="195"/>
      <c r="AF64" s="196" t="s">
        <v>13</v>
      </c>
      <c r="AG64" s="167"/>
      <c r="AH64" s="207" t="s">
        <v>406</v>
      </c>
      <c r="AI64" s="271">
        <f>'Ｈ７（1995）'!A140</f>
        <v>0</v>
      </c>
      <c r="AJ64" s="272">
        <f>'Ｈ７（1995）'!B140</f>
        <v>0</v>
      </c>
      <c r="AK64" s="275">
        <f>'Ｈ７（1995）'!C140</f>
        <v>0</v>
      </c>
      <c r="AL64" s="276">
        <f>'Ｈ７（1995）'!E140</f>
        <v>0</v>
      </c>
    </row>
    <row r="65" spans="1:38" ht="14.45" customHeight="1" x14ac:dyDescent="0.15">
      <c r="A65" s="1230">
        <v>463</v>
      </c>
      <c r="B65" s="574">
        <v>463</v>
      </c>
      <c r="C65" s="574">
        <v>0</v>
      </c>
      <c r="D65" s="574">
        <v>0</v>
      </c>
      <c r="E65" s="574">
        <v>0</v>
      </c>
      <c r="F65" s="574">
        <v>0</v>
      </c>
      <c r="G65" s="1230"/>
      <c r="H65" s="574"/>
      <c r="I65" s="574"/>
      <c r="K65" s="194" t="s">
        <v>4</v>
      </c>
      <c r="L65" s="173" t="s">
        <v>14</v>
      </c>
      <c r="M65" s="170"/>
      <c r="N65" s="170"/>
      <c r="O65" s="211" t="s">
        <v>15</v>
      </c>
      <c r="P65" s="212">
        <f>'Ｈ７（1995）'!A65</f>
        <v>463</v>
      </c>
      <c r="Q65" s="213">
        <f>'Ｈ７（1995）'!B65</f>
        <v>463</v>
      </c>
      <c r="R65" s="277"/>
      <c r="S65" s="278">
        <f>'Ｈ７（1995）'!D65</f>
        <v>0</v>
      </c>
      <c r="T65" s="263">
        <f>'Ｈ７（1995）'!F65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'Ｈ７（1995）'!A66</f>
        <v>0</v>
      </c>
      <c r="Q66" s="200">
        <f>'Ｈ７（1995）'!B66</f>
        <v>0</v>
      </c>
      <c r="R66" s="220"/>
      <c r="S66" s="262">
        <f>'Ｈ７（1995）'!D66</f>
        <v>0</v>
      </c>
      <c r="T66" s="263">
        <f>'Ｈ７（1995）'!F66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13793</v>
      </c>
      <c r="B67" s="574">
        <v>13793</v>
      </c>
      <c r="C67" s="574">
        <v>0</v>
      </c>
      <c r="D67" s="574">
        <v>0</v>
      </c>
      <c r="E67" s="574">
        <v>0</v>
      </c>
      <c r="F67" s="574">
        <v>0</v>
      </c>
      <c r="G67" s="1230"/>
      <c r="H67" s="574"/>
      <c r="I67" s="574"/>
      <c r="K67" s="194"/>
      <c r="L67" s="216"/>
      <c r="M67" s="196" t="s">
        <v>13</v>
      </c>
      <c r="N67" s="217"/>
      <c r="O67" s="218"/>
      <c r="P67" s="208">
        <f>P65-P66</f>
        <v>463</v>
      </c>
      <c r="Q67" s="209">
        <f>Q65-Q66</f>
        <v>463</v>
      </c>
      <c r="R67" s="209"/>
      <c r="S67" s="269">
        <f>S65-S66</f>
        <v>0</v>
      </c>
      <c r="T67" s="270">
        <f>T65-T66</f>
        <v>0</v>
      </c>
      <c r="U67" s="264"/>
      <c r="V67" s="216"/>
      <c r="W67" s="196" t="s">
        <v>13</v>
      </c>
      <c r="X67" s="217"/>
      <c r="Y67" s="207" t="s">
        <v>407</v>
      </c>
      <c r="Z67" s="271">
        <f>'Ｈ７（1995）'!A118</f>
        <v>0</v>
      </c>
      <c r="AA67" s="272">
        <f>'Ｈ７（1995）'!B118</f>
        <v>0</v>
      </c>
      <c r="AB67" s="273"/>
      <c r="AC67" s="274">
        <f>'Ｈ７（1995）'!E118</f>
        <v>0</v>
      </c>
      <c r="AD67" s="264"/>
      <c r="AE67" s="216"/>
      <c r="AF67" s="196" t="s">
        <v>13</v>
      </c>
      <c r="AG67" s="217"/>
      <c r="AH67" s="207" t="s">
        <v>408</v>
      </c>
      <c r="AI67" s="271">
        <f>'Ｈ７（1995）'!A141</f>
        <v>0</v>
      </c>
      <c r="AJ67" s="272">
        <f>'Ｈ７（1995）'!B141</f>
        <v>0</v>
      </c>
      <c r="AK67" s="275">
        <f>'Ｈ７（1995）'!C141</f>
        <v>0</v>
      </c>
      <c r="AL67" s="276">
        <f>'Ｈ７（1995）'!E141</f>
        <v>0</v>
      </c>
    </row>
    <row r="68" spans="1:38" ht="14.45" customHeight="1" x14ac:dyDescent="0.15">
      <c r="A68" s="1230">
        <v>3285</v>
      </c>
      <c r="B68" s="574">
        <v>3285</v>
      </c>
      <c r="C68" s="574">
        <v>0</v>
      </c>
      <c r="D68" s="574">
        <v>0</v>
      </c>
      <c r="E68" s="574">
        <v>0</v>
      </c>
      <c r="F68" s="574">
        <v>0</v>
      </c>
      <c r="G68" s="1230"/>
      <c r="H68" s="574"/>
      <c r="I68" s="574"/>
      <c r="K68" s="194" t="s">
        <v>4</v>
      </c>
      <c r="L68" s="169"/>
      <c r="M68" s="195" t="s">
        <v>94</v>
      </c>
      <c r="N68" s="197"/>
      <c r="O68" s="198" t="s">
        <v>93</v>
      </c>
      <c r="P68" s="199">
        <f>'Ｈ７（1995）'!A68</f>
        <v>3285</v>
      </c>
      <c r="Q68" s="200">
        <f>'Ｈ７（1995）'!B68</f>
        <v>3285</v>
      </c>
      <c r="R68" s="220"/>
      <c r="S68" s="262">
        <f>'Ｈ７（1995）'!D68</f>
        <v>0</v>
      </c>
      <c r="T68" s="263">
        <f>'Ｈ７（1995）'!F68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3285</v>
      </c>
      <c r="B69" s="574">
        <v>3285</v>
      </c>
      <c r="C69" s="574">
        <v>0</v>
      </c>
      <c r="D69" s="574">
        <v>0</v>
      </c>
      <c r="E69" s="574">
        <v>0</v>
      </c>
      <c r="F69" s="574">
        <v>0</v>
      </c>
      <c r="G69" s="1230"/>
      <c r="H69" s="574"/>
      <c r="I69" s="574"/>
      <c r="K69" s="194"/>
      <c r="L69" s="176" t="s">
        <v>102</v>
      </c>
      <c r="M69" s="195"/>
      <c r="N69" s="196" t="s">
        <v>148</v>
      </c>
      <c r="O69" s="198" t="s">
        <v>97</v>
      </c>
      <c r="P69" s="199">
        <f>'Ｈ７（1995）'!A69</f>
        <v>3285</v>
      </c>
      <c r="Q69" s="200">
        <f>'Ｈ７（1995）'!B69</f>
        <v>3285</v>
      </c>
      <c r="R69" s="220"/>
      <c r="S69" s="262">
        <f>'Ｈ７（1995）'!D69</f>
        <v>0</v>
      </c>
      <c r="T69" s="263">
        <f>'Ｈ７（1995）'!F69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'Ｈ７（1995）'!A70</f>
        <v>0</v>
      </c>
      <c r="Q70" s="200">
        <f>'Ｈ７（1995）'!B70</f>
        <v>0</v>
      </c>
      <c r="R70" s="220"/>
      <c r="S70" s="262">
        <f>'Ｈ７（1995）'!D70</f>
        <v>0</v>
      </c>
      <c r="T70" s="263">
        <f>'Ｈ７（1995）'!F70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10508</v>
      </c>
      <c r="B72" s="574">
        <v>10508</v>
      </c>
      <c r="C72" s="574">
        <v>0</v>
      </c>
      <c r="D72" s="574">
        <v>0</v>
      </c>
      <c r="E72" s="574">
        <v>0</v>
      </c>
      <c r="F72" s="574">
        <v>0</v>
      </c>
      <c r="G72" s="1230"/>
      <c r="H72" s="574"/>
      <c r="I72" s="574"/>
      <c r="K72" s="194"/>
      <c r="L72" s="176"/>
      <c r="M72" s="196" t="s">
        <v>95</v>
      </c>
      <c r="N72" s="197"/>
      <c r="O72" s="198" t="s">
        <v>98</v>
      </c>
      <c r="P72" s="199">
        <f>'Ｈ７（1995）'!A71</f>
        <v>0</v>
      </c>
      <c r="Q72" s="200">
        <f>'Ｈ７（1995）'!B71</f>
        <v>0</v>
      </c>
      <c r="R72" s="220"/>
      <c r="S72" s="262">
        <f>'Ｈ７（1995）'!D71</f>
        <v>0</v>
      </c>
      <c r="T72" s="263">
        <f>'Ｈ７（1995）'!F71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'Ｈ７（1995）'!A72</f>
        <v>10508</v>
      </c>
      <c r="Q73" s="200">
        <f>'Ｈ７（1995）'!B72</f>
        <v>10508</v>
      </c>
      <c r="R73" s="220"/>
      <c r="S73" s="262">
        <f>'Ｈ７（1995）'!D72</f>
        <v>0</v>
      </c>
      <c r="T73" s="263">
        <f>'Ｈ７（1995）'!F72</f>
        <v>0</v>
      </c>
      <c r="U73" s="264"/>
      <c r="V73" s="216"/>
      <c r="W73" s="196" t="s">
        <v>13</v>
      </c>
      <c r="X73" s="197"/>
      <c r="Y73" s="211" t="s">
        <v>15</v>
      </c>
      <c r="Z73" s="271">
        <f>'Ｈ７（1995）'!A119</f>
        <v>0</v>
      </c>
      <c r="AA73" s="272">
        <f>'Ｈ７（1995）'!B119</f>
        <v>0</v>
      </c>
      <c r="AB73" s="273"/>
      <c r="AC73" s="274">
        <f>'Ｈ７（1995）'!E119</f>
        <v>0</v>
      </c>
      <c r="AD73" s="264"/>
      <c r="AE73" s="216"/>
      <c r="AF73" s="196" t="s">
        <v>13</v>
      </c>
      <c r="AG73" s="197"/>
      <c r="AH73" s="211" t="s">
        <v>409</v>
      </c>
      <c r="AI73" s="271">
        <f>'Ｈ７（1995）'!A142</f>
        <v>0</v>
      </c>
      <c r="AJ73" s="272">
        <f>'Ｈ７（1995）'!B142</f>
        <v>0</v>
      </c>
      <c r="AK73" s="275">
        <f>'Ｈ７（1995）'!C142</f>
        <v>0</v>
      </c>
      <c r="AL73" s="276">
        <f>'Ｈ７（1995）'!E142</f>
        <v>0</v>
      </c>
    </row>
    <row r="74" spans="1:38" ht="14.45" customHeight="1" x14ac:dyDescent="0.15">
      <c r="A74" s="1230">
        <v>250477</v>
      </c>
      <c r="B74" s="574">
        <v>250477</v>
      </c>
      <c r="C74" s="574">
        <v>0</v>
      </c>
      <c r="D74" s="574">
        <v>0</v>
      </c>
      <c r="E74" s="574">
        <v>0</v>
      </c>
      <c r="F74" s="574">
        <v>147900</v>
      </c>
      <c r="G74" s="1230"/>
      <c r="H74" s="574"/>
      <c r="I74" s="574"/>
      <c r="K74" s="194"/>
      <c r="L74" s="196" t="s">
        <v>19</v>
      </c>
      <c r="M74" s="197"/>
      <c r="N74" s="197"/>
      <c r="O74" s="198" t="s">
        <v>20</v>
      </c>
      <c r="P74" s="199">
        <f>'Ｈ７（1995）'!A73</f>
        <v>0</v>
      </c>
      <c r="Q74" s="200">
        <f>'Ｈ７（1995）'!B73</f>
        <v>0</v>
      </c>
      <c r="R74" s="220"/>
      <c r="S74" s="262">
        <f>'Ｈ７（1995）'!D73</f>
        <v>0</v>
      </c>
      <c r="T74" s="263">
        <f>'Ｈ７（1995）'!F73</f>
        <v>0</v>
      </c>
      <c r="U74" s="264"/>
      <c r="V74" s="196" t="s">
        <v>19</v>
      </c>
      <c r="W74" s="197"/>
      <c r="X74" s="197"/>
      <c r="Y74" s="211" t="s">
        <v>142</v>
      </c>
      <c r="Z74" s="294">
        <f>'Ｈ７（1995）'!A120</f>
        <v>0</v>
      </c>
      <c r="AA74" s="272">
        <f>'Ｈ７（1995）'!B120</f>
        <v>0</v>
      </c>
      <c r="AB74" s="295"/>
      <c r="AC74" s="274">
        <f>'Ｈ７（1995）'!E120</f>
        <v>0</v>
      </c>
      <c r="AD74" s="264"/>
      <c r="AE74" s="196" t="s">
        <v>19</v>
      </c>
      <c r="AF74" s="197"/>
      <c r="AG74" s="197"/>
      <c r="AH74" s="211" t="s">
        <v>410</v>
      </c>
      <c r="AI74" s="294">
        <f>'Ｈ７（1995）'!A143</f>
        <v>0</v>
      </c>
      <c r="AJ74" s="272">
        <f>'Ｈ７（1995）'!B143</f>
        <v>0</v>
      </c>
      <c r="AK74" s="296">
        <f>'Ｈ７（1995）'!C143</f>
        <v>0</v>
      </c>
      <c r="AL74" s="276">
        <f>'Ｈ７（1995）'!E143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'Ｈ７（1995）'!A75</f>
        <v>0</v>
      </c>
      <c r="Q75" s="200">
        <f>'Ｈ７（1995）'!B75</f>
        <v>0</v>
      </c>
      <c r="R75" s="220"/>
      <c r="S75" s="262">
        <f>'Ｈ７（1995）'!D75</f>
        <v>0</v>
      </c>
      <c r="T75" s="263">
        <f>'Ｈ７（1995）'!F75</f>
        <v>0</v>
      </c>
      <c r="U75" s="264" t="s">
        <v>411</v>
      </c>
      <c r="V75" s="195"/>
      <c r="W75" s="196" t="s">
        <v>412</v>
      </c>
      <c r="X75" s="197"/>
      <c r="Y75" s="211" t="s">
        <v>413</v>
      </c>
      <c r="Z75" s="294">
        <f>'Ｈ７（1995）'!A121</f>
        <v>297180</v>
      </c>
      <c r="AA75" s="272">
        <f>'Ｈ７（1995）'!B121</f>
        <v>0</v>
      </c>
      <c r="AB75" s="295"/>
      <c r="AC75" s="274">
        <f>'Ｈ７（1995）'!E121</f>
        <v>221100</v>
      </c>
      <c r="AD75" s="264" t="s">
        <v>414</v>
      </c>
      <c r="AE75" s="195"/>
      <c r="AF75" s="196" t="s">
        <v>412</v>
      </c>
      <c r="AG75" s="197"/>
      <c r="AH75" s="211" t="s">
        <v>415</v>
      </c>
      <c r="AI75" s="294">
        <f>'Ｈ７（1995）'!A144</f>
        <v>0</v>
      </c>
      <c r="AJ75" s="272">
        <f>'Ｈ７（1995）'!B144</f>
        <v>0</v>
      </c>
      <c r="AK75" s="296">
        <f>'Ｈ７（1995）'!C144</f>
        <v>0</v>
      </c>
      <c r="AL75" s="276">
        <f>'Ｈ７（1995）'!E144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'Ｈ７（1995）'!A76</f>
        <v>0</v>
      </c>
      <c r="Q76" s="200">
        <f>'Ｈ７（1995）'!B76</f>
        <v>0</v>
      </c>
      <c r="R76" s="220"/>
      <c r="S76" s="262">
        <f>'Ｈ７（1995）'!D76</f>
        <v>0</v>
      </c>
      <c r="T76" s="263">
        <f>'Ｈ７（1995）'!F76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'Ｈ７（1995）'!A77</f>
        <v>0</v>
      </c>
      <c r="Q77" s="200">
        <f>'Ｈ７（1995）'!B77</f>
        <v>0</v>
      </c>
      <c r="R77" s="220"/>
      <c r="S77" s="262">
        <f>'Ｈ７（1995）'!D77</f>
        <v>0</v>
      </c>
      <c r="T77" s="263">
        <f>'Ｈ７（1995）'!F77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'Ｈ７（1995）'!A78</f>
        <v>0</v>
      </c>
      <c r="Q78" s="200">
        <f>'Ｈ７（1995）'!B78</f>
        <v>0</v>
      </c>
      <c r="R78" s="220"/>
      <c r="S78" s="262">
        <f>'Ｈ７（1995）'!D78</f>
        <v>0</v>
      </c>
      <c r="T78" s="263">
        <f>'Ｈ７（1995）'!F78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'Ｈ７（1995）'!A79</f>
        <v>0</v>
      </c>
      <c r="Q79" s="200">
        <f>'Ｈ７（1995）'!B79</f>
        <v>0</v>
      </c>
      <c r="R79" s="220"/>
      <c r="S79" s="262">
        <f>'Ｈ７（1995）'!D79</f>
        <v>0</v>
      </c>
      <c r="T79" s="263">
        <f>'Ｈ７（1995）'!F79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250477</v>
      </c>
      <c r="B80" s="574">
        <v>250477</v>
      </c>
      <c r="C80" s="574">
        <v>0</v>
      </c>
      <c r="D80" s="574">
        <v>0</v>
      </c>
      <c r="E80" s="574">
        <v>0</v>
      </c>
      <c r="F80" s="574">
        <v>147900</v>
      </c>
      <c r="G80" s="1230"/>
      <c r="H80" s="574"/>
      <c r="I80" s="574"/>
      <c r="K80" s="194"/>
      <c r="L80" s="195" t="s">
        <v>38</v>
      </c>
      <c r="M80" s="196" t="s">
        <v>149</v>
      </c>
      <c r="N80" s="197"/>
      <c r="O80" s="198" t="s">
        <v>40</v>
      </c>
      <c r="P80" s="199">
        <f>'Ｈ７（1995）'!A80</f>
        <v>250477</v>
      </c>
      <c r="Q80" s="200">
        <f>'Ｈ７（1995）'!B80</f>
        <v>250477</v>
      </c>
      <c r="R80" s="220"/>
      <c r="S80" s="262">
        <f>'Ｈ７（1995）'!D80</f>
        <v>0</v>
      </c>
      <c r="T80" s="263">
        <f>'Ｈ７（1995）'!F80</f>
        <v>147900</v>
      </c>
      <c r="U80" s="264"/>
      <c r="V80" s="195" t="s">
        <v>38</v>
      </c>
      <c r="W80" s="196" t="s">
        <v>149</v>
      </c>
      <c r="X80" s="197"/>
      <c r="Y80" s="198" t="s">
        <v>420</v>
      </c>
      <c r="Z80" s="271">
        <f>'Ｈ７（1995）'!A122</f>
        <v>297180</v>
      </c>
      <c r="AA80" s="272">
        <f>'Ｈ７（1995）'!B122</f>
        <v>0</v>
      </c>
      <c r="AB80" s="273"/>
      <c r="AC80" s="274">
        <f>'Ｈ７（1995）'!E122</f>
        <v>221100</v>
      </c>
      <c r="AD80" s="264" t="s">
        <v>421</v>
      </c>
      <c r="AE80" s="195" t="s">
        <v>38</v>
      </c>
      <c r="AF80" s="196" t="s">
        <v>149</v>
      </c>
      <c r="AG80" s="197"/>
      <c r="AH80" s="198" t="s">
        <v>422</v>
      </c>
      <c r="AI80" s="271">
        <f>'Ｈ７（1995）'!A145</f>
        <v>0</v>
      </c>
      <c r="AJ80" s="272">
        <f>'Ｈ７（1995）'!B145</f>
        <v>0</v>
      </c>
      <c r="AK80" s="275">
        <f>'Ｈ７（1995）'!C145</f>
        <v>0</v>
      </c>
      <c r="AL80" s="276">
        <f>'Ｈ７（1995）'!E145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'Ｈ７（1995）'!A81</f>
        <v>0</v>
      </c>
      <c r="Q81" s="200">
        <f>'Ｈ７（1995）'!B81</f>
        <v>0</v>
      </c>
      <c r="R81" s="220"/>
      <c r="S81" s="262">
        <f>'Ｈ７（1995）'!D81</f>
        <v>0</v>
      </c>
      <c r="T81" s="263">
        <f>'Ｈ７（1995）'!F81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'Ｈ７（1995）'!A82</f>
        <v>0</v>
      </c>
      <c r="Q82" s="200">
        <f>'Ｈ７（1995）'!B82</f>
        <v>0</v>
      </c>
      <c r="R82" s="220"/>
      <c r="S82" s="262">
        <f>'Ｈ７（1995）'!D82</f>
        <v>0</v>
      </c>
      <c r="T82" s="263">
        <f>'Ｈ７（1995）'!F82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'Ｈ７（1995）'!A83</f>
        <v>0</v>
      </c>
      <c r="Q83" s="200">
        <f>'Ｈ７（1995）'!B83</f>
        <v>0</v>
      </c>
      <c r="R83" s="220"/>
      <c r="S83" s="262">
        <f>'Ｈ７（1995）'!D83</f>
        <v>0</v>
      </c>
      <c r="T83" s="263">
        <f>'Ｈ７（1995）'!F83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'Ｈ７（1995）'!A84</f>
        <v>0</v>
      </c>
      <c r="Q84" s="200">
        <f>'Ｈ７（1995）'!B84</f>
        <v>0</v>
      </c>
      <c r="R84" s="220"/>
      <c r="S84" s="262">
        <f>'Ｈ７（1995）'!D84</f>
        <v>0</v>
      </c>
      <c r="T84" s="263">
        <f>'Ｈ７（1995）'!F84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'Ｈ７（1995）'!A85</f>
        <v>0</v>
      </c>
      <c r="Q85" s="200">
        <f>'Ｈ７（1995）'!B85</f>
        <v>0</v>
      </c>
      <c r="R85" s="220"/>
      <c r="S85" s="262">
        <f>'Ｈ７（1995）'!D85</f>
        <v>0</v>
      </c>
      <c r="T85" s="263">
        <f>'Ｈ７（1995）'!F85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313102</v>
      </c>
      <c r="B86" s="574">
        <v>313102</v>
      </c>
      <c r="C86" s="574">
        <v>0</v>
      </c>
      <c r="D86" s="574">
        <v>60000</v>
      </c>
      <c r="E86" s="574">
        <v>0</v>
      </c>
      <c r="F86" s="574">
        <v>155600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'Ｈ７（1995）'!A123</f>
        <v>0</v>
      </c>
      <c r="AA86" s="272">
        <f>'Ｈ７（1995）'!B123</f>
        <v>0</v>
      </c>
      <c r="AB86" s="273"/>
      <c r="AC86" s="274">
        <f>'Ｈ７（1995）'!E123</f>
        <v>0</v>
      </c>
      <c r="AD86" s="264" t="s">
        <v>430</v>
      </c>
      <c r="AE86" s="195"/>
      <c r="AF86" s="196" t="s">
        <v>13</v>
      </c>
      <c r="AG86" s="197"/>
      <c r="AH86" s="198" t="s">
        <v>684</v>
      </c>
      <c r="AI86" s="271">
        <f>'Ｈ７（1995）'!A146</f>
        <v>0</v>
      </c>
      <c r="AJ86" s="272">
        <f>'Ｈ７（1995）'!B146</f>
        <v>0</v>
      </c>
      <c r="AK86" s="275">
        <f>'Ｈ７（1995）'!C146</f>
        <v>0</v>
      </c>
      <c r="AL86" s="276">
        <f>'Ｈ７（1995）'!E146</f>
        <v>0</v>
      </c>
    </row>
    <row r="87" spans="1:38" ht="14.45" customHeight="1" x14ac:dyDescent="0.15">
      <c r="A87" s="1230">
        <v>31216</v>
      </c>
      <c r="B87" s="574">
        <v>31216</v>
      </c>
      <c r="C87" s="574">
        <v>0</v>
      </c>
      <c r="D87" s="574">
        <v>0</v>
      </c>
      <c r="E87" s="574">
        <v>0</v>
      </c>
      <c r="F87" s="574">
        <v>0</v>
      </c>
      <c r="G87" s="1230"/>
      <c r="H87" s="574"/>
      <c r="I87" s="574"/>
      <c r="K87" s="194"/>
      <c r="L87" s="173"/>
      <c r="M87" s="196" t="s">
        <v>47</v>
      </c>
      <c r="N87" s="197"/>
      <c r="O87" s="198" t="s">
        <v>48</v>
      </c>
      <c r="P87" s="199">
        <f>'Ｈ７（1995）'!A87</f>
        <v>31216</v>
      </c>
      <c r="Q87" s="200">
        <f>'Ｈ７（1995）'!B87</f>
        <v>31216</v>
      </c>
      <c r="R87" s="220"/>
      <c r="S87" s="262">
        <f>'Ｈ７（1995）'!D87</f>
        <v>0</v>
      </c>
      <c r="T87" s="263">
        <f>'Ｈ７（1995）'!F87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'Ｈ７（1995）'!A88</f>
        <v>0</v>
      </c>
      <c r="Q88" s="200">
        <f>'Ｈ７（1995）'!B88</f>
        <v>0</v>
      </c>
      <c r="R88" s="220"/>
      <c r="S88" s="262">
        <f>'Ｈ７（1995）'!D88</f>
        <v>0</v>
      </c>
      <c r="T88" s="263">
        <f>'Ｈ７（1995）'!F88</f>
        <v>0</v>
      </c>
      <c r="U88" s="264"/>
      <c r="V88" s="195"/>
      <c r="W88" s="196" t="s">
        <v>433</v>
      </c>
      <c r="X88" s="197"/>
      <c r="Y88" s="198" t="s">
        <v>685</v>
      </c>
      <c r="Z88" s="271">
        <f>'Ｈ７（1995）'!A125</f>
        <v>0</v>
      </c>
      <c r="AA88" s="272">
        <f>'Ｈ７（1995）'!B125</f>
        <v>0</v>
      </c>
      <c r="AB88" s="273"/>
      <c r="AC88" s="274">
        <f>'Ｈ７（1995）'!E125</f>
        <v>0</v>
      </c>
      <c r="AD88" s="264"/>
      <c r="AE88" s="195"/>
      <c r="AF88" s="196" t="s">
        <v>433</v>
      </c>
      <c r="AG88" s="197"/>
      <c r="AH88" s="198" t="s">
        <v>686</v>
      </c>
      <c r="AI88" s="271">
        <f>'Ｈ７（1995）'!A148</f>
        <v>0</v>
      </c>
      <c r="AJ88" s="272">
        <f>'Ｈ７（1995）'!B148</f>
        <v>0</v>
      </c>
      <c r="AK88" s="275">
        <f>'Ｈ７（1995）'!C148</f>
        <v>0</v>
      </c>
      <c r="AL88" s="276">
        <f>'Ｈ７（1995）'!E148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'Ｈ７（1995）'!A89</f>
        <v>0</v>
      </c>
      <c r="Q89" s="200">
        <f>'Ｈ７（1995）'!B89</f>
        <v>0</v>
      </c>
      <c r="R89" s="220"/>
      <c r="S89" s="262">
        <f>'Ｈ７（1995）'!D89</f>
        <v>0</v>
      </c>
      <c r="T89" s="263">
        <f>'Ｈ７（1995）'!F89</f>
        <v>0</v>
      </c>
      <c r="U89" s="264"/>
      <c r="V89" s="195"/>
      <c r="W89" s="196" t="s">
        <v>436</v>
      </c>
      <c r="X89" s="197"/>
      <c r="Y89" s="198" t="s">
        <v>687</v>
      </c>
      <c r="Z89" s="271">
        <f>'Ｈ７（1995）'!A126</f>
        <v>0</v>
      </c>
      <c r="AA89" s="272">
        <f>'Ｈ７（1995）'!B126</f>
        <v>0</v>
      </c>
      <c r="AB89" s="273"/>
      <c r="AC89" s="274">
        <f>'Ｈ７（1995）'!E126</f>
        <v>0</v>
      </c>
      <c r="AD89" s="264"/>
      <c r="AE89" s="195"/>
      <c r="AF89" s="196" t="s">
        <v>436</v>
      </c>
      <c r="AG89" s="197"/>
      <c r="AH89" s="198" t="s">
        <v>688</v>
      </c>
      <c r="AI89" s="271">
        <f>'Ｈ７（1995）'!A149</f>
        <v>0</v>
      </c>
      <c r="AJ89" s="272">
        <f>'Ｈ７（1995）'!B149</f>
        <v>0</v>
      </c>
      <c r="AK89" s="275">
        <f>'Ｈ７（1995）'!C149</f>
        <v>0</v>
      </c>
      <c r="AL89" s="276">
        <f>'Ｈ７（1995）'!E149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'Ｈ７（1995）'!A90</f>
        <v>0</v>
      </c>
      <c r="Q90" s="200">
        <f>'Ｈ７（1995）'!B90</f>
        <v>0</v>
      </c>
      <c r="R90" s="220"/>
      <c r="S90" s="262">
        <f>'Ｈ７（1995）'!D90</f>
        <v>0</v>
      </c>
      <c r="T90" s="263">
        <f>'Ｈ７（1995）'!F90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'Ｈ７（1995）'!A91</f>
        <v>0</v>
      </c>
      <c r="Q91" s="200">
        <f>'Ｈ７（1995）'!B91</f>
        <v>0</v>
      </c>
      <c r="R91" s="220"/>
      <c r="S91" s="262">
        <f>'Ｈ７（1995）'!D91</f>
        <v>0</v>
      </c>
      <c r="T91" s="263">
        <f>'Ｈ７（1995）'!F91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'Ｈ７（1995）'!A92</f>
        <v>0</v>
      </c>
      <c r="Q92" s="200">
        <f>'Ｈ７（1995）'!B92</f>
        <v>0</v>
      </c>
      <c r="R92" s="220"/>
      <c r="S92" s="262">
        <f>'Ｈ７（1995）'!D92</f>
        <v>0</v>
      </c>
      <c r="T92" s="263">
        <f>'Ｈ７（1995）'!F92</f>
        <v>0</v>
      </c>
      <c r="U92" s="264"/>
      <c r="V92" s="195"/>
      <c r="W92" s="196" t="s">
        <v>57</v>
      </c>
      <c r="X92" s="197"/>
      <c r="Y92" s="198" t="s">
        <v>689</v>
      </c>
      <c r="Z92" s="271">
        <f>'Ｈ７（1995）'!A127</f>
        <v>0</v>
      </c>
      <c r="AA92" s="272">
        <f>'Ｈ７（1995）'!B127</f>
        <v>0</v>
      </c>
      <c r="AB92" s="273"/>
      <c r="AC92" s="274">
        <f>'Ｈ７（1995）'!E127</f>
        <v>0</v>
      </c>
      <c r="AD92" s="264"/>
      <c r="AE92" s="195"/>
      <c r="AF92" s="196" t="s">
        <v>57</v>
      </c>
      <c r="AG92" s="197"/>
      <c r="AH92" s="198" t="s">
        <v>690</v>
      </c>
      <c r="AI92" s="271">
        <f>'Ｈ７（1995）'!A150</f>
        <v>0</v>
      </c>
      <c r="AJ92" s="272">
        <f>'Ｈ７（1995）'!B150</f>
        <v>0</v>
      </c>
      <c r="AK92" s="275">
        <f>'Ｈ７（1995）'!C150</f>
        <v>0</v>
      </c>
      <c r="AL92" s="276">
        <f>'Ｈ７（1995）'!E150</f>
        <v>0</v>
      </c>
    </row>
    <row r="93" spans="1:38" ht="14.45" customHeight="1" x14ac:dyDescent="0.15">
      <c r="A93" s="1230">
        <v>279837</v>
      </c>
      <c r="B93" s="574">
        <v>279837</v>
      </c>
      <c r="C93" s="574">
        <v>0</v>
      </c>
      <c r="D93" s="574">
        <v>60000</v>
      </c>
      <c r="E93" s="574">
        <v>0</v>
      </c>
      <c r="F93" s="574">
        <v>155600</v>
      </c>
      <c r="G93" s="1230"/>
      <c r="H93" s="574"/>
      <c r="I93" s="574"/>
      <c r="K93" s="194"/>
      <c r="L93" s="195"/>
      <c r="M93" s="173" t="s">
        <v>60</v>
      </c>
      <c r="N93" s="197"/>
      <c r="O93" s="198" t="s">
        <v>61</v>
      </c>
      <c r="P93" s="199">
        <f>'Ｈ７（1995）'!A93</f>
        <v>279837</v>
      </c>
      <c r="Q93" s="200">
        <f>'Ｈ７（1995）'!B93</f>
        <v>279837</v>
      </c>
      <c r="R93" s="220"/>
      <c r="S93" s="262">
        <f>'Ｈ７（1995）'!D93</f>
        <v>60000</v>
      </c>
      <c r="T93" s="263">
        <f>'Ｈ７（1995）'!F93</f>
        <v>155600</v>
      </c>
      <c r="U93" s="264" t="s">
        <v>441</v>
      </c>
      <c r="V93" s="195"/>
      <c r="W93" s="173" t="s">
        <v>60</v>
      </c>
      <c r="X93" s="197"/>
      <c r="Y93" s="198" t="s">
        <v>691</v>
      </c>
      <c r="Z93" s="271">
        <f>'Ｈ７（1995）'!A128</f>
        <v>0</v>
      </c>
      <c r="AA93" s="272">
        <f>'Ｈ７（1995）'!B128</f>
        <v>0</v>
      </c>
      <c r="AB93" s="273"/>
      <c r="AC93" s="274">
        <f>'Ｈ７（1995）'!E128</f>
        <v>0</v>
      </c>
      <c r="AD93" s="264"/>
      <c r="AE93" s="195"/>
      <c r="AF93" s="173" t="s">
        <v>60</v>
      </c>
      <c r="AG93" s="197"/>
      <c r="AH93" s="198" t="s">
        <v>692</v>
      </c>
      <c r="AI93" s="271">
        <f>'Ｈ７（1995）'!A151</f>
        <v>0</v>
      </c>
      <c r="AJ93" s="272">
        <f>'Ｈ７（1995）'!B151</f>
        <v>0</v>
      </c>
      <c r="AK93" s="275">
        <f>'Ｈ７（1995）'!C151</f>
        <v>0</v>
      </c>
      <c r="AL93" s="276">
        <f>'Ｈ７（1995）'!E151</f>
        <v>0</v>
      </c>
    </row>
    <row r="94" spans="1:38" ht="14.45" customHeight="1" x14ac:dyDescent="0.15">
      <c r="A94" s="1230">
        <v>12108</v>
      </c>
      <c r="B94" s="574">
        <v>12108</v>
      </c>
      <c r="C94" s="574">
        <v>0</v>
      </c>
      <c r="D94" s="574">
        <v>0</v>
      </c>
      <c r="E94" s="574">
        <v>0</v>
      </c>
      <c r="F94" s="574">
        <v>0</v>
      </c>
      <c r="G94" s="1230"/>
      <c r="H94" s="574"/>
      <c r="I94" s="574"/>
      <c r="K94" s="194"/>
      <c r="L94" s="195" t="s">
        <v>59</v>
      </c>
      <c r="M94" s="195"/>
      <c r="N94" s="196" t="s">
        <v>62</v>
      </c>
      <c r="O94" s="198" t="s">
        <v>63</v>
      </c>
      <c r="P94" s="199">
        <f>'Ｈ７（1995）'!A94</f>
        <v>12108</v>
      </c>
      <c r="Q94" s="200">
        <f>'Ｈ７（1995）'!B94</f>
        <v>12108</v>
      </c>
      <c r="R94" s="220"/>
      <c r="S94" s="262">
        <f>'Ｈ７（1995）'!D94</f>
        <v>0</v>
      </c>
      <c r="T94" s="263">
        <f>'Ｈ７（1995）'!F94</f>
        <v>0</v>
      </c>
      <c r="U94" s="264"/>
      <c r="V94" s="195" t="s">
        <v>59</v>
      </c>
      <c r="W94" s="195"/>
      <c r="X94" s="196" t="s">
        <v>62</v>
      </c>
      <c r="Y94" s="198" t="s">
        <v>693</v>
      </c>
      <c r="Z94" s="271">
        <f>'Ｈ７（1995）'!A129</f>
        <v>0</v>
      </c>
      <c r="AA94" s="272">
        <f>'Ｈ７（1995）'!B129</f>
        <v>0</v>
      </c>
      <c r="AB94" s="273"/>
      <c r="AC94" s="274">
        <f>'Ｈ７（1995）'!E129</f>
        <v>0</v>
      </c>
      <c r="AD94" s="264"/>
      <c r="AE94" s="195" t="s">
        <v>59</v>
      </c>
      <c r="AF94" s="195"/>
      <c r="AG94" s="196" t="s">
        <v>62</v>
      </c>
      <c r="AH94" s="198" t="s">
        <v>694</v>
      </c>
      <c r="AI94" s="271">
        <f>'Ｈ７（1995）'!A152</f>
        <v>0</v>
      </c>
      <c r="AJ94" s="272">
        <f>'Ｈ７（1995）'!B152</f>
        <v>0</v>
      </c>
      <c r="AK94" s="275">
        <f>'Ｈ７（1995）'!C152</f>
        <v>0</v>
      </c>
      <c r="AL94" s="276">
        <f>'Ｈ７（1995）'!E152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'Ｈ７（1995）'!A95</f>
        <v>0</v>
      </c>
      <c r="Q95" s="200">
        <f>'Ｈ７（1995）'!B95</f>
        <v>0</v>
      </c>
      <c r="R95" s="220"/>
      <c r="S95" s="262">
        <f>'Ｈ７（1995）'!D95</f>
        <v>0</v>
      </c>
      <c r="T95" s="263">
        <f>'Ｈ７（1995）'!F95</f>
        <v>0</v>
      </c>
      <c r="U95" s="264"/>
      <c r="V95" s="195"/>
      <c r="W95" s="195"/>
      <c r="X95" s="196" t="s">
        <v>64</v>
      </c>
      <c r="Y95" s="198" t="s">
        <v>695</v>
      </c>
      <c r="Z95" s="271">
        <f>'Ｈ７（1995）'!A130</f>
        <v>0</v>
      </c>
      <c r="AA95" s="272">
        <f>'Ｈ７（1995）'!B130</f>
        <v>0</v>
      </c>
      <c r="AB95" s="273"/>
      <c r="AC95" s="274">
        <f>'Ｈ７（1995）'!E130</f>
        <v>0</v>
      </c>
      <c r="AD95" s="264"/>
      <c r="AE95" s="195"/>
      <c r="AF95" s="195"/>
      <c r="AG95" s="196" t="s">
        <v>64</v>
      </c>
      <c r="AH95" s="198" t="s">
        <v>696</v>
      </c>
      <c r="AI95" s="271">
        <f>'Ｈ７（1995）'!A153</f>
        <v>0</v>
      </c>
      <c r="AJ95" s="272">
        <f>'Ｈ７（1995）'!B153</f>
        <v>0</v>
      </c>
      <c r="AK95" s="275">
        <f>'Ｈ７（1995）'!C153</f>
        <v>0</v>
      </c>
      <c r="AL95" s="276">
        <f>'Ｈ７（1995）'!E153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'Ｈ７（1995）'!A96</f>
        <v>0</v>
      </c>
      <c r="Q96" s="200">
        <f>'Ｈ７（1995）'!B96</f>
        <v>0</v>
      </c>
      <c r="R96" s="220"/>
      <c r="S96" s="262">
        <f>'Ｈ７（1995）'!D96</f>
        <v>0</v>
      </c>
      <c r="T96" s="263">
        <f>'Ｈ７（1995）'!F96</f>
        <v>0</v>
      </c>
      <c r="U96" s="264"/>
      <c r="V96" s="195"/>
      <c r="W96" s="195"/>
      <c r="X96" s="196" t="s">
        <v>66</v>
      </c>
      <c r="Y96" s="198" t="s">
        <v>697</v>
      </c>
      <c r="Z96" s="271">
        <f>'Ｈ７（1995）'!A131</f>
        <v>0</v>
      </c>
      <c r="AA96" s="272">
        <f>'Ｈ７（1995）'!B131</f>
        <v>0</v>
      </c>
      <c r="AB96" s="273"/>
      <c r="AC96" s="274">
        <f>'Ｈ７（1995）'!E131</f>
        <v>0</v>
      </c>
      <c r="AD96" s="264"/>
      <c r="AE96" s="195"/>
      <c r="AF96" s="195"/>
      <c r="AG96" s="196" t="s">
        <v>66</v>
      </c>
      <c r="AH96" s="198" t="s">
        <v>698</v>
      </c>
      <c r="AI96" s="271">
        <f>'Ｈ７（1995）'!A154</f>
        <v>0</v>
      </c>
      <c r="AJ96" s="272">
        <f>'Ｈ７（1995）'!B154</f>
        <v>0</v>
      </c>
      <c r="AK96" s="275">
        <f>'Ｈ７（1995）'!C154</f>
        <v>0</v>
      </c>
      <c r="AL96" s="276">
        <f>'Ｈ７（1995）'!E154</f>
        <v>0</v>
      </c>
    </row>
    <row r="97" spans="1:38" ht="14.45" customHeight="1" x14ac:dyDescent="0.15">
      <c r="A97" s="1230">
        <v>267729</v>
      </c>
      <c r="B97" s="574">
        <v>267729</v>
      </c>
      <c r="C97" s="574">
        <v>0</v>
      </c>
      <c r="D97" s="574">
        <v>60000</v>
      </c>
      <c r="E97" s="574">
        <v>0</v>
      </c>
      <c r="F97" s="574">
        <v>155600</v>
      </c>
      <c r="G97" s="1230"/>
      <c r="H97" s="574"/>
      <c r="I97" s="574"/>
      <c r="K97" s="194"/>
      <c r="L97" s="195"/>
      <c r="M97" s="195"/>
      <c r="N97" s="196" t="s">
        <v>150</v>
      </c>
      <c r="O97" s="198" t="s">
        <v>69</v>
      </c>
      <c r="P97" s="199">
        <f>'Ｈ７（1995）'!A97</f>
        <v>267729</v>
      </c>
      <c r="Q97" s="200">
        <f>'Ｈ７（1995）'!B97</f>
        <v>267729</v>
      </c>
      <c r="R97" s="220"/>
      <c r="S97" s="262">
        <f>'Ｈ７（1995）'!D97</f>
        <v>60000</v>
      </c>
      <c r="T97" s="263">
        <f>'Ｈ７（1995）'!F97</f>
        <v>155600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2049</v>
      </c>
      <c r="B98" s="574">
        <v>2049</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'Ｈ７（1995）'!A132</f>
        <v>0</v>
      </c>
      <c r="AA98" s="272">
        <f>'Ｈ７（1995）'!B132</f>
        <v>0</v>
      </c>
      <c r="AB98" s="273"/>
      <c r="AC98" s="274">
        <f>'Ｈ７（1995）'!E132</f>
        <v>0</v>
      </c>
      <c r="AD98" s="264"/>
      <c r="AE98" s="195" t="s">
        <v>41</v>
      </c>
      <c r="AF98" s="216"/>
      <c r="AG98" s="196" t="s">
        <v>13</v>
      </c>
      <c r="AH98" s="198" t="s">
        <v>700</v>
      </c>
      <c r="AI98" s="271">
        <f>'Ｈ７（1995）'!A155</f>
        <v>0</v>
      </c>
      <c r="AJ98" s="272">
        <f>'Ｈ７（1995）'!B155</f>
        <v>0</v>
      </c>
      <c r="AK98" s="275">
        <f>'Ｈ７（1995）'!C155</f>
        <v>0</v>
      </c>
      <c r="AL98" s="276">
        <f>'Ｈ７（1995）'!E155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'Ｈ７（1995）'!A98</f>
        <v>2049</v>
      </c>
      <c r="Q99" s="200">
        <f>'Ｈ７（1995）'!B98</f>
        <v>2049</v>
      </c>
      <c r="R99" s="220"/>
      <c r="S99" s="262">
        <f>'Ｈ７（1995）'!D98</f>
        <v>0</v>
      </c>
      <c r="T99" s="263">
        <f>'Ｈ７（1995）'!F98</f>
        <v>0</v>
      </c>
      <c r="U99" s="310" t="s">
        <v>701</v>
      </c>
      <c r="V99" s="195"/>
      <c r="W99" s="196" t="s">
        <v>70</v>
      </c>
      <c r="X99" s="197"/>
      <c r="Y99" s="198" t="s">
        <v>702</v>
      </c>
      <c r="Z99" s="271">
        <f>'Ｈ７（1995）'!A133</f>
        <v>0</v>
      </c>
      <c r="AA99" s="272">
        <f>'Ｈ７（1995）'!B133</f>
        <v>0</v>
      </c>
      <c r="AB99" s="273"/>
      <c r="AC99" s="274">
        <f>'Ｈ７（1995）'!E133</f>
        <v>0</v>
      </c>
      <c r="AD99" s="310" t="s">
        <v>701</v>
      </c>
      <c r="AE99" s="195"/>
      <c r="AF99" s="196" t="s">
        <v>70</v>
      </c>
      <c r="AG99" s="197"/>
      <c r="AH99" s="198" t="s">
        <v>703</v>
      </c>
      <c r="AI99" s="271">
        <f>'Ｈ７（1995）'!A156</f>
        <v>0</v>
      </c>
      <c r="AJ99" s="272">
        <f>'Ｈ７（1995）'!B156</f>
        <v>0</v>
      </c>
      <c r="AK99" s="275">
        <f>'Ｈ７（1995）'!C156</f>
        <v>0</v>
      </c>
      <c r="AL99" s="276">
        <f>'Ｈ７（1995）'!E156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'Ｈ７（1995）'!A99</f>
        <v>0</v>
      </c>
      <c r="Q100" s="200">
        <f>'Ｈ７（1995）'!B99</f>
        <v>0</v>
      </c>
      <c r="R100" s="220"/>
      <c r="S100" s="262">
        <f>'Ｈ７（1995）'!D99</f>
        <v>0</v>
      </c>
      <c r="T100" s="263">
        <f>'Ｈ７（1995）'!F99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'Ｈ７（1995）'!A100</f>
        <v>0</v>
      </c>
      <c r="Q101" s="200">
        <f>'Ｈ７（1995）'!B100</f>
        <v>0</v>
      </c>
      <c r="R101" s="220"/>
      <c r="S101" s="262">
        <f>'Ｈ７（1995）'!D100</f>
        <v>0</v>
      </c>
      <c r="T101" s="263">
        <f>'Ｈ７（1995）'!F100</f>
        <v>0</v>
      </c>
      <c r="U101" s="264"/>
      <c r="V101" s="216"/>
      <c r="W101" s="196" t="s">
        <v>13</v>
      </c>
      <c r="X101" s="197"/>
      <c r="Y101" s="198" t="s">
        <v>704</v>
      </c>
      <c r="Z101" s="271">
        <f>'Ｈ７（1995）'!A134</f>
        <v>0</v>
      </c>
      <c r="AA101" s="272">
        <f>'Ｈ７（1995）'!B134</f>
        <v>0</v>
      </c>
      <c r="AB101" s="273"/>
      <c r="AC101" s="274">
        <f>'Ｈ７（1995）'!E134</f>
        <v>0</v>
      </c>
      <c r="AD101" s="264"/>
      <c r="AE101" s="216"/>
      <c r="AF101" s="196" t="s">
        <v>13</v>
      </c>
      <c r="AG101" s="197"/>
      <c r="AH101" s="198" t="s">
        <v>705</v>
      </c>
      <c r="AI101" s="271">
        <f>'Ｈ７（1995）'!A157</f>
        <v>0</v>
      </c>
      <c r="AJ101" s="272">
        <f>'Ｈ７（1995）'!B157</f>
        <v>0</v>
      </c>
      <c r="AK101" s="275">
        <f>'Ｈ７（1995）'!C157</f>
        <v>0</v>
      </c>
      <c r="AL101" s="276">
        <f>'Ｈ７（1995）'!E157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'Ｈ７（1995）'!A101</f>
        <v>0</v>
      </c>
      <c r="Q102" s="200">
        <f>'Ｈ７（1995）'!B101</f>
        <v>0</v>
      </c>
      <c r="R102" s="220"/>
      <c r="S102" s="262">
        <f>'Ｈ７（1995）'!D101</f>
        <v>0</v>
      </c>
      <c r="T102" s="263">
        <f>'Ｈ７（1995）'!F101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162096</v>
      </c>
      <c r="B103" s="574">
        <v>162096</v>
      </c>
      <c r="C103" s="574">
        <v>0</v>
      </c>
      <c r="D103" s="574">
        <v>0</v>
      </c>
      <c r="E103" s="574">
        <v>0</v>
      </c>
      <c r="F103" s="574">
        <v>0</v>
      </c>
      <c r="G103" s="1230"/>
      <c r="H103" s="574"/>
      <c r="I103" s="574"/>
      <c r="K103" s="194"/>
      <c r="L103" s="195"/>
      <c r="M103" s="196" t="s">
        <v>11</v>
      </c>
      <c r="N103" s="197"/>
      <c r="O103" s="198" t="s">
        <v>80</v>
      </c>
      <c r="P103" s="199">
        <f>'Ｈ７（1995）'!A102</f>
        <v>0</v>
      </c>
      <c r="Q103" s="200">
        <f>'Ｈ７（1995）'!B102</f>
        <v>0</v>
      </c>
      <c r="R103" s="220"/>
      <c r="S103" s="262">
        <f>'Ｈ７（1995）'!D102</f>
        <v>0</v>
      </c>
      <c r="T103" s="263">
        <f>'Ｈ７（1995）'!F102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94999</v>
      </c>
      <c r="B104" s="574">
        <v>94999</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'Ｈ７（1995）'!A135</f>
        <v>0</v>
      </c>
      <c r="AA104" s="272">
        <f>'Ｈ７（1995）'!B135</f>
        <v>0</v>
      </c>
      <c r="AB104" s="273"/>
      <c r="AC104" s="274">
        <f>'Ｈ７（1995）'!E135</f>
        <v>0</v>
      </c>
      <c r="AD104" s="264"/>
      <c r="AE104" s="216"/>
      <c r="AF104" s="196" t="s">
        <v>13</v>
      </c>
      <c r="AG104" s="197"/>
      <c r="AH104" s="198" t="s">
        <v>707</v>
      </c>
      <c r="AI104" s="271">
        <f>'Ｈ７（1995）'!A158</f>
        <v>0</v>
      </c>
      <c r="AJ104" s="272">
        <f>'Ｈ７（1995）'!B158</f>
        <v>0</v>
      </c>
      <c r="AK104" s="275">
        <f>'Ｈ７（1995）'!C158</f>
        <v>0</v>
      </c>
      <c r="AL104" s="276">
        <f>'Ｈ７（1995）'!E158</f>
        <v>0</v>
      </c>
    </row>
    <row r="105" spans="1:38" ht="14.45" customHeight="1" x14ac:dyDescent="0.15">
      <c r="A105" s="1230">
        <v>8953</v>
      </c>
      <c r="B105" s="574">
        <v>8953</v>
      </c>
      <c r="C105" s="574">
        <v>0</v>
      </c>
      <c r="D105" s="574">
        <v>0</v>
      </c>
      <c r="E105" s="574">
        <v>0</v>
      </c>
      <c r="F105" s="574">
        <v>0</v>
      </c>
      <c r="G105" s="1230"/>
      <c r="H105" s="574"/>
      <c r="I105" s="574"/>
      <c r="K105" s="194"/>
      <c r="L105" s="169"/>
      <c r="M105" s="196" t="s">
        <v>88</v>
      </c>
      <c r="N105" s="197"/>
      <c r="O105" s="198" t="s">
        <v>109</v>
      </c>
      <c r="P105" s="199">
        <f>'Ｈ７（1995）'!A104</f>
        <v>94999</v>
      </c>
      <c r="Q105" s="200">
        <f>'Ｈ７（1995）'!B104</f>
        <v>94999</v>
      </c>
      <c r="R105" s="220"/>
      <c r="S105" s="262">
        <f>'Ｈ７（1995）'!D104</f>
        <v>0</v>
      </c>
      <c r="T105" s="263">
        <f>'Ｈ７（1995）'!F104</f>
        <v>0</v>
      </c>
      <c r="U105" s="264"/>
      <c r="V105" s="169"/>
      <c r="W105" s="196" t="s">
        <v>459</v>
      </c>
      <c r="X105" s="197"/>
      <c r="Y105" s="198" t="s">
        <v>460</v>
      </c>
      <c r="Z105" s="271">
        <f>'Ｈ７（1995）'!A136</f>
        <v>0</v>
      </c>
      <c r="AA105" s="272">
        <f>'Ｈ７（1995）'!B136</f>
        <v>0</v>
      </c>
      <c r="AB105" s="273"/>
      <c r="AC105" s="274">
        <f>'Ｈ７（1995）'!E136</f>
        <v>0</v>
      </c>
      <c r="AD105" s="264"/>
      <c r="AE105" s="169"/>
      <c r="AF105" s="196" t="s">
        <v>459</v>
      </c>
      <c r="AG105" s="197"/>
      <c r="AH105" s="198" t="s">
        <v>461</v>
      </c>
      <c r="AI105" s="271">
        <f>'Ｈ７（1995）'!A159</f>
        <v>0</v>
      </c>
      <c r="AJ105" s="272">
        <f>'Ｈ７（1995）'!B159</f>
        <v>0</v>
      </c>
      <c r="AK105" s="275">
        <f>'Ｈ７（1995）'!C159</f>
        <v>0</v>
      </c>
      <c r="AL105" s="276">
        <f>'Ｈ７（1995）'!E159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'Ｈ７（1995）'!A105</f>
        <v>8953</v>
      </c>
      <c r="Q106" s="200">
        <f>'Ｈ７（1995）'!B105</f>
        <v>8953</v>
      </c>
      <c r="R106" s="220"/>
      <c r="S106" s="262">
        <f>'Ｈ７（1995）'!D105</f>
        <v>0</v>
      </c>
      <c r="T106" s="263">
        <f>'Ｈ７（1995）'!F105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'Ｈ７（1995）'!A106</f>
        <v>0</v>
      </c>
      <c r="Q107" s="200">
        <f>'Ｈ７（1995）'!B106</f>
        <v>0</v>
      </c>
      <c r="R107" s="220"/>
      <c r="S107" s="262">
        <f>'Ｈ７（1995）'!D106</f>
        <v>0</v>
      </c>
      <c r="T107" s="263">
        <f>'Ｈ７（1995）'!F106</f>
        <v>0</v>
      </c>
      <c r="U107" s="264"/>
      <c r="V107" s="176"/>
      <c r="W107" s="196" t="s">
        <v>104</v>
      </c>
      <c r="X107" s="197"/>
      <c r="Y107" s="198" t="s">
        <v>708</v>
      </c>
      <c r="Z107" s="271">
        <f>'Ｈ７（1995）'!A137</f>
        <v>0</v>
      </c>
      <c r="AA107" s="272">
        <f>'Ｈ７（1995）'!B137</f>
        <v>0</v>
      </c>
      <c r="AB107" s="273"/>
      <c r="AC107" s="274">
        <f>'Ｈ７（1995）'!E137</f>
        <v>0</v>
      </c>
      <c r="AD107" s="264"/>
      <c r="AE107" s="176"/>
      <c r="AF107" s="196" t="s">
        <v>104</v>
      </c>
      <c r="AG107" s="197"/>
      <c r="AH107" s="198" t="s">
        <v>709</v>
      </c>
      <c r="AI107" s="271">
        <f>'Ｈ７（1995）'!A160</f>
        <v>0</v>
      </c>
      <c r="AJ107" s="272">
        <f>'Ｈ７（1995）'!B160</f>
        <v>0</v>
      </c>
      <c r="AK107" s="275">
        <f>'Ｈ７（1995）'!C160</f>
        <v>0</v>
      </c>
      <c r="AL107" s="276">
        <f>'Ｈ７（1995）'!E160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'Ｈ７（1995）'!A107</f>
        <v>0</v>
      </c>
      <c r="Q108" s="200">
        <f>'Ｈ７（1995）'!B107</f>
        <v>0</v>
      </c>
      <c r="R108" s="220"/>
      <c r="S108" s="262">
        <f>'Ｈ７（1995）'!D107</f>
        <v>0</v>
      </c>
      <c r="T108" s="263">
        <f>'Ｈ７（1995）'!F107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'Ｈ７（1995）'!A108</f>
        <v>0</v>
      </c>
      <c r="Q109" s="200">
        <f>'Ｈ７（1995）'!B108</f>
        <v>0</v>
      </c>
      <c r="R109" s="220"/>
      <c r="S109" s="262">
        <f>'Ｈ７（1995）'!D108</f>
        <v>0</v>
      </c>
      <c r="T109" s="263">
        <f>'Ｈ７（1995）'!F108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'Ｈ７（1995）'!A109</f>
        <v>0</v>
      </c>
      <c r="Q110" s="200">
        <f>'Ｈ７（1995）'!B109</f>
        <v>0</v>
      </c>
      <c r="R110" s="220"/>
      <c r="S110" s="262">
        <f>'Ｈ７（1995）'!D109</f>
        <v>0</v>
      </c>
      <c r="T110" s="263">
        <f>'Ｈ７（1995）'!F109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'Ｈ７（1995）'!A110</f>
        <v>0</v>
      </c>
      <c r="Q111" s="200">
        <f>'Ｈ７（1995）'!B110</f>
        <v>0</v>
      </c>
      <c r="R111" s="220"/>
      <c r="S111" s="262">
        <f>'Ｈ７（1995）'!D110</f>
        <v>0</v>
      </c>
      <c r="T111" s="263">
        <f>'Ｈ７（1995）'!F110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58144</v>
      </c>
      <c r="B112" s="574">
        <v>58144</v>
      </c>
      <c r="C112" s="574">
        <v>0</v>
      </c>
      <c r="D112" s="574">
        <v>0</v>
      </c>
      <c r="E112" s="574">
        <v>0</v>
      </c>
      <c r="F112" s="574">
        <v>0</v>
      </c>
      <c r="G112" s="1230"/>
      <c r="H112" s="574"/>
      <c r="I112" s="574"/>
      <c r="K112" s="194"/>
      <c r="L112" s="176" t="s">
        <v>41</v>
      </c>
      <c r="M112" s="196" t="s">
        <v>108</v>
      </c>
      <c r="N112" s="197"/>
      <c r="O112" s="198" t="s">
        <v>116</v>
      </c>
      <c r="P112" s="199">
        <f>'Ｈ７（1995）'!A111</f>
        <v>0</v>
      </c>
      <c r="Q112" s="200">
        <f>'Ｈ７（1995）'!B111</f>
        <v>0</v>
      </c>
      <c r="R112" s="220"/>
      <c r="S112" s="262">
        <f>'Ｈ７（1995）'!D111</f>
        <v>0</v>
      </c>
      <c r="T112" s="263">
        <f>'Ｈ７（1995）'!F111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'Ｈ７（1995）'!A112</f>
        <v>58144</v>
      </c>
      <c r="Q113" s="200">
        <f>'Ｈ７（1995）'!B112</f>
        <v>58144</v>
      </c>
      <c r="R113" s="220"/>
      <c r="S113" s="262">
        <f>'Ｈ７（1995）'!D112</f>
        <v>0</v>
      </c>
      <c r="T113" s="263">
        <f>'Ｈ７（1995）'!F112</f>
        <v>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'Ｈ７（1995）'!A113</f>
        <v>0</v>
      </c>
      <c r="Q114" s="200">
        <f>'Ｈ７（1995）'!B113</f>
        <v>0</v>
      </c>
      <c r="R114" s="220"/>
      <c r="S114" s="262">
        <f>'Ｈ７（1995）'!D113</f>
        <v>0</v>
      </c>
      <c r="T114" s="263">
        <f>'Ｈ７（1995）'!F113</f>
        <v>0</v>
      </c>
      <c r="U114" s="264"/>
      <c r="V114" s="196" t="s">
        <v>13</v>
      </c>
      <c r="W114" s="197"/>
      <c r="X114" s="197"/>
      <c r="Y114" s="198" t="s">
        <v>710</v>
      </c>
      <c r="Z114" s="271">
        <f>'Ｈ７（1995）'!A138</f>
        <v>0</v>
      </c>
      <c r="AA114" s="272">
        <f>'Ｈ７（1995）'!B138</f>
        <v>0</v>
      </c>
      <c r="AB114" s="273"/>
      <c r="AC114" s="274">
        <f>'Ｈ７（1995）'!E138</f>
        <v>0</v>
      </c>
      <c r="AD114" s="264"/>
      <c r="AE114" s="196" t="s">
        <v>13</v>
      </c>
      <c r="AF114" s="197"/>
      <c r="AG114" s="197"/>
      <c r="AH114" s="198" t="s">
        <v>711</v>
      </c>
      <c r="AI114" s="271">
        <f>'Ｈ７（1995）'!A161</f>
        <v>0</v>
      </c>
      <c r="AJ114" s="272">
        <f>'Ｈ７（1995）'!B161</f>
        <v>0</v>
      </c>
      <c r="AK114" s="275">
        <f>'Ｈ７（1995）'!C161</f>
        <v>0</v>
      </c>
      <c r="AL114" s="276">
        <f>'Ｈ７（1995）'!E161</f>
        <v>0</v>
      </c>
    </row>
    <row r="115" spans="1:41" ht="14.45" customHeight="1" thickBot="1" x14ac:dyDescent="0.2">
      <c r="K115" s="311"/>
      <c r="L115" s="312" t="s">
        <v>82</v>
      </c>
      <c r="M115" s="313"/>
      <c r="N115" s="313"/>
      <c r="O115" s="314"/>
      <c r="P115" s="315">
        <f>SUM(P62:P114)-P63-P64-P66-P67-P69-P70-P71-P84-P85-P86-P94-P95-P96-P97-P98-P103-P104</f>
        <v>819400</v>
      </c>
      <c r="Q115" s="316">
        <f>SUM(Q62:Q114)-Q63-Q64-Q66-Q67-Q69-Q70-Q71-Q84-Q85-Q86-Q94-Q95-Q96-Q97-Q98-Q103-Q104</f>
        <v>819400</v>
      </c>
      <c r="R115" s="316"/>
      <c r="S115" s="317">
        <f>SUM(S62:S114)-S63-S64-S66-S67-S69-S70-S71-S84-S85-S86-S94-S95-S96-S97-S98-S103-S104</f>
        <v>60000</v>
      </c>
      <c r="T115" s="318">
        <f>SUM(T62:T114)-T63-T64-T66-T67-T69-T70-T71-T84-T85-T86-T94-T95-T96-T97-T98-T103-T104</f>
        <v>353000</v>
      </c>
      <c r="U115" s="319"/>
      <c r="V115" s="312" t="s">
        <v>82</v>
      </c>
      <c r="W115" s="313"/>
      <c r="X115" s="313"/>
      <c r="Y115" s="314"/>
      <c r="Z115" s="320">
        <f>Z64+Z67+Z73+Z74+Z75+Z86+Z88+Z89+Z92+Z93+Z99+Z101+Z104+Z105+Z114</f>
        <v>301785</v>
      </c>
      <c r="AA115" s="321">
        <f>AA64+AA67+AA73+AA74+AA75+AA86+AA88+AA89+AA92+AA93+AA99+AA101+AA104+AA105+AA114</f>
        <v>0</v>
      </c>
      <c r="AB115" s="322"/>
      <c r="AC115" s="323">
        <f>AC64+AC67+AC73+AC74+AC75+AC86+AC88+AC89+AC92+AC93+AC99+AC101+AC104+AC105+AC114</f>
        <v>221100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301785</v>
      </c>
      <c r="B116" s="1229">
        <v>0</v>
      </c>
      <c r="C116" s="1229">
        <v>0</v>
      </c>
      <c r="D116" s="1229">
        <v>0</v>
      </c>
      <c r="E116" s="1233">
        <v>221100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4605</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741</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297180</v>
      </c>
      <c r="B121" s="1235">
        <v>0</v>
      </c>
      <c r="C121" s="1235">
        <v>0</v>
      </c>
      <c r="D121" s="1235">
        <v>0</v>
      </c>
      <c r="E121" s="1236">
        <v>221100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297180</v>
      </c>
      <c r="B122" s="1235">
        <v>0</v>
      </c>
      <c r="C122" s="1235">
        <v>0</v>
      </c>
      <c r="D122" s="1235">
        <v>0</v>
      </c>
      <c r="E122" s="1236">
        <v>221100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79469</v>
      </c>
      <c r="Q123" s="254">
        <f t="shared" si="0"/>
        <v>79469</v>
      </c>
      <c r="R123" s="254">
        <f t="shared" si="0"/>
        <v>0</v>
      </c>
      <c r="S123" s="329">
        <f t="shared" si="0"/>
        <v>0</v>
      </c>
      <c r="T123" s="361">
        <f t="shared" si="0"/>
        <v>49500</v>
      </c>
      <c r="U123" s="190"/>
      <c r="V123" s="184" t="s">
        <v>8</v>
      </c>
      <c r="W123" s="185"/>
      <c r="X123" s="185"/>
      <c r="Y123" s="186"/>
      <c r="Z123" s="362">
        <f t="shared" ref="Z123:AC126" si="1">Z8</f>
        <v>13819</v>
      </c>
      <c r="AA123" s="363">
        <f t="shared" si="1"/>
        <v>0</v>
      </c>
      <c r="AB123" s="549">
        <f t="shared" si="1"/>
        <v>0</v>
      </c>
      <c r="AC123" s="364">
        <f t="shared" si="1"/>
        <v>0</v>
      </c>
      <c r="AD123" s="371"/>
      <c r="AE123" s="183"/>
      <c r="AF123" s="184" t="s">
        <v>8</v>
      </c>
      <c r="AG123" s="185"/>
      <c r="AH123" s="185"/>
      <c r="AI123" s="360">
        <f t="shared" ref="AI123:AI176" si="2">Q123-Z123</f>
        <v>65650</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79469</v>
      </c>
      <c r="Q125" s="220">
        <f t="shared" si="0"/>
        <v>79469</v>
      </c>
      <c r="R125" s="220">
        <f t="shared" si="0"/>
        <v>0</v>
      </c>
      <c r="S125" s="221">
        <f t="shared" si="0"/>
        <v>0</v>
      </c>
      <c r="T125" s="270">
        <f t="shared" si="0"/>
        <v>49500</v>
      </c>
      <c r="U125" s="202"/>
      <c r="V125" s="195"/>
      <c r="W125" s="196" t="s">
        <v>13</v>
      </c>
      <c r="X125" s="167"/>
      <c r="Y125" s="207"/>
      <c r="Z125" s="219">
        <f t="shared" si="1"/>
        <v>13819</v>
      </c>
      <c r="AA125" s="220">
        <f t="shared" si="1"/>
        <v>0</v>
      </c>
      <c r="AB125" s="292">
        <f t="shared" si="1"/>
        <v>0</v>
      </c>
      <c r="AC125" s="366">
        <f t="shared" si="1"/>
        <v>0</v>
      </c>
      <c r="AD125" s="371"/>
      <c r="AE125" s="194"/>
      <c r="AF125" s="195"/>
      <c r="AG125" s="196" t="s">
        <v>13</v>
      </c>
      <c r="AH125" s="167"/>
      <c r="AI125" s="219">
        <f t="shared" si="2"/>
        <v>65650</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463</v>
      </c>
      <c r="Q126" s="220">
        <f t="shared" si="0"/>
        <v>463</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463</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463</v>
      </c>
      <c r="Q128" s="220">
        <f t="shared" si="0"/>
        <v>463</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463</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3285</v>
      </c>
      <c r="Q129" s="220">
        <f t="shared" si="0"/>
        <v>3285</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3285</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3285</v>
      </c>
      <c r="Q130" s="220">
        <f t="shared" si="0"/>
        <v>3285</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3285</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11814</v>
      </c>
      <c r="Q134" s="220">
        <f t="shared" si="0"/>
        <v>11814</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11814</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425436</v>
      </c>
      <c r="Q141" s="220">
        <f t="shared" si="8"/>
        <v>425436</v>
      </c>
      <c r="R141" s="220">
        <f t="shared" si="8"/>
        <v>0</v>
      </c>
      <c r="S141" s="221">
        <f t="shared" si="8"/>
        <v>89714</v>
      </c>
      <c r="T141" s="270">
        <f t="shared" si="8"/>
        <v>230432</v>
      </c>
      <c r="U141" s="202"/>
      <c r="V141" s="195" t="s">
        <v>38</v>
      </c>
      <c r="W141" s="196" t="s">
        <v>149</v>
      </c>
      <c r="X141" s="197"/>
      <c r="Y141" s="198" t="s">
        <v>156</v>
      </c>
      <c r="Z141" s="219">
        <f t="shared" ref="Z141:AC143" si="9">IF(ISERROR((Z$28)*(Q141/(Q$136+Q$137+Q$138+Q$139+Q$141+Q$142+Q$143))),0,ROUND((Z$28)*(Q141/(Q$136+Q$137+Q$138+Q$139+Q$141+Q$142+Q$143)),0))</f>
        <v>389</v>
      </c>
      <c r="AA141" s="220">
        <f t="shared" si="9"/>
        <v>0</v>
      </c>
      <c r="AB141" s="292">
        <f t="shared" si="9"/>
        <v>198</v>
      </c>
      <c r="AC141" s="366">
        <f t="shared" si="9"/>
        <v>0</v>
      </c>
      <c r="AD141" s="371"/>
      <c r="AE141" s="194"/>
      <c r="AF141" s="195" t="s">
        <v>38</v>
      </c>
      <c r="AG141" s="196" t="s">
        <v>149</v>
      </c>
      <c r="AH141" s="197"/>
      <c r="AI141" s="219">
        <f t="shared" si="2"/>
        <v>425047</v>
      </c>
      <c r="AJ141" s="220">
        <f t="shared" si="4"/>
        <v>0</v>
      </c>
      <c r="AK141" s="366">
        <f t="shared" si="5"/>
        <v>89516</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0</v>
      </c>
      <c r="Q143" s="220">
        <f t="shared" si="8"/>
        <v>0</v>
      </c>
      <c r="R143" s="220">
        <f t="shared" si="8"/>
        <v>0</v>
      </c>
      <c r="S143" s="221">
        <f t="shared" si="8"/>
        <v>0</v>
      </c>
      <c r="T143" s="270">
        <f t="shared" si="8"/>
        <v>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0</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448367</v>
      </c>
      <c r="Q148" s="220">
        <f t="shared" si="8"/>
        <v>448367</v>
      </c>
      <c r="R148" s="220">
        <f t="shared" si="8"/>
        <v>190940</v>
      </c>
      <c r="S148" s="221">
        <f t="shared" si="8"/>
        <v>0</v>
      </c>
      <c r="T148" s="270">
        <f t="shared" si="8"/>
        <v>189300</v>
      </c>
      <c r="U148" s="202" t="s">
        <v>4</v>
      </c>
      <c r="V148" s="173"/>
      <c r="W148" s="196" t="s">
        <v>47</v>
      </c>
      <c r="X148" s="197"/>
      <c r="Y148" s="198" t="s">
        <v>156</v>
      </c>
      <c r="Z148" s="219">
        <f>IF(ISERROR((Z$33)*(Q148/(Q148+Q149))),0,ROUND((Z$33)*(Q148/(Q148+Q149)),0))</f>
        <v>3952</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444415</v>
      </c>
      <c r="AJ148" s="220">
        <f t="shared" si="11"/>
        <v>190940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389775</v>
      </c>
      <c r="Q154" s="220">
        <f t="shared" si="8"/>
        <v>389775</v>
      </c>
      <c r="R154" s="220">
        <f t="shared" si="8"/>
        <v>55000</v>
      </c>
      <c r="S154" s="221">
        <f t="shared" si="8"/>
        <v>60000</v>
      </c>
      <c r="T154" s="270">
        <f t="shared" si="8"/>
        <v>155600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389775</v>
      </c>
      <c r="AJ154" s="220">
        <f>SUM(AJ155:AJ159)</f>
        <v>55000</v>
      </c>
      <c r="AK154" s="366">
        <f>SUM(AK155:AK159)</f>
        <v>60000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122046</v>
      </c>
      <c r="Q155" s="220">
        <f t="shared" si="15"/>
        <v>122046</v>
      </c>
      <c r="R155" s="220">
        <f t="shared" si="15"/>
        <v>55000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122046</v>
      </c>
      <c r="AJ155" s="220">
        <f t="shared" ref="AJ155:AJ162" si="16">IF($P155-$Z155=0,0,ROUND((R155-AA155)*$AI155/($P155-$Z155),0))</f>
        <v>55000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267729</v>
      </c>
      <c r="Q158" s="220">
        <f t="shared" si="15"/>
        <v>267729</v>
      </c>
      <c r="R158" s="220">
        <f t="shared" si="15"/>
        <v>0</v>
      </c>
      <c r="S158" s="221">
        <f t="shared" si="15"/>
        <v>60000</v>
      </c>
      <c r="T158" s="270">
        <f t="shared" si="15"/>
        <v>155600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267729</v>
      </c>
      <c r="AJ158" s="220">
        <f t="shared" si="16"/>
        <v>0</v>
      </c>
      <c r="AK158" s="366">
        <f t="shared" si="17"/>
        <v>60000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215677</v>
      </c>
      <c r="Q160" s="220">
        <f t="shared" si="15"/>
        <v>215677</v>
      </c>
      <c r="R160" s="220">
        <f t="shared" si="15"/>
        <v>121448</v>
      </c>
      <c r="S160" s="221">
        <f t="shared" si="15"/>
        <v>0</v>
      </c>
      <c r="T160" s="270">
        <f t="shared" si="15"/>
        <v>86900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215677</v>
      </c>
      <c r="AJ160" s="220">
        <f t="shared" si="16"/>
        <v>121448</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1671416</v>
      </c>
      <c r="Q166" s="220">
        <f t="shared" si="15"/>
        <v>2094999</v>
      </c>
      <c r="R166" s="220">
        <f t="shared" si="15"/>
        <v>803347</v>
      </c>
      <c r="S166" s="221">
        <f t="shared" si="15"/>
        <v>0</v>
      </c>
      <c r="T166" s="270">
        <f t="shared" si="15"/>
        <v>686200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2094999</v>
      </c>
      <c r="AJ166" s="220">
        <f t="shared" si="18"/>
        <v>1006937</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8953</v>
      </c>
      <c r="Q167" s="220">
        <f t="shared" si="15"/>
        <v>8953</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8953</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0</v>
      </c>
      <c r="AJ169" s="220">
        <f t="shared" si="18"/>
        <v>0</v>
      </c>
      <c r="AK169" s="366">
        <f t="shared" si="19"/>
        <v>0</v>
      </c>
    </row>
    <row r="170" spans="1:37" ht="14.45" customHeight="1" x14ac:dyDescent="0.15">
      <c r="A170" s="1228">
        <v>13819</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58144</v>
      </c>
      <c r="Q174" s="220">
        <f t="shared" si="24"/>
        <v>58144</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58144</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3312799</v>
      </c>
      <c r="Q176" s="316">
        <f t="shared" si="24"/>
        <v>3736382</v>
      </c>
      <c r="R176" s="316">
        <f t="shared" si="24"/>
        <v>1170735</v>
      </c>
      <c r="S176" s="317">
        <f t="shared" si="24"/>
        <v>149714</v>
      </c>
      <c r="T176" s="318">
        <f t="shared" si="24"/>
        <v>1397932</v>
      </c>
      <c r="U176" s="367"/>
      <c r="V176" s="312" t="s">
        <v>82</v>
      </c>
      <c r="W176" s="313"/>
      <c r="X176" s="313"/>
      <c r="Y176" s="314"/>
      <c r="Z176" s="315">
        <f>Z61</f>
        <v>18160</v>
      </c>
      <c r="AA176" s="316">
        <f>AA61</f>
        <v>0</v>
      </c>
      <c r="AB176" s="550">
        <f>AB61</f>
        <v>198</v>
      </c>
      <c r="AC176" s="368">
        <f>AC61</f>
        <v>0</v>
      </c>
      <c r="AD176" s="371"/>
      <c r="AE176" s="369"/>
      <c r="AF176" s="312" t="s">
        <v>82</v>
      </c>
      <c r="AG176" s="313"/>
      <c r="AH176" s="313"/>
      <c r="AI176" s="370">
        <f t="shared" si="2"/>
        <v>3718222</v>
      </c>
      <c r="AJ176" s="316">
        <f>SUM(AJ123,AJ126,AJ129,AJ133:AJ144,AJ148:AJ154,AJ160:AJ163,AJ166:AJ175)</f>
        <v>1374325</v>
      </c>
      <c r="AK176" s="368">
        <f>SUM(AK123,AK126,AK129,AK133:AK144,AK148:AK154,AK160:AK163,AK166:AK175)</f>
        <v>149516</v>
      </c>
    </row>
    <row r="177" spans="1:29" ht="14.25" thickTop="1" x14ac:dyDescent="0.15">
      <c r="A177" s="1230">
        <v>0</v>
      </c>
      <c r="B177" s="574">
        <v>0</v>
      </c>
      <c r="C177" s="574">
        <v>0</v>
      </c>
      <c r="D177" s="574">
        <v>0</v>
      </c>
      <c r="E177" s="1237">
        <v>0</v>
      </c>
      <c r="AC177" s="529"/>
    </row>
    <row r="178" spans="1:29" x14ac:dyDescent="0.15">
      <c r="A178" s="1230">
        <v>389</v>
      </c>
      <c r="B178" s="574">
        <v>0</v>
      </c>
      <c r="C178" s="574">
        <v>198</v>
      </c>
      <c r="D178" s="574">
        <v>0</v>
      </c>
      <c r="E178" s="1237">
        <v>0</v>
      </c>
      <c r="AC178" s="529"/>
    </row>
    <row r="179" spans="1:29" x14ac:dyDescent="0.15">
      <c r="A179" s="1230">
        <v>389</v>
      </c>
      <c r="B179" s="574">
        <v>0</v>
      </c>
      <c r="C179" s="574">
        <v>198</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3952</v>
      </c>
      <c r="B182" s="574">
        <v>0</v>
      </c>
      <c r="C182" s="574">
        <v>0</v>
      </c>
      <c r="D182" s="574">
        <v>0</v>
      </c>
      <c r="E182" s="1237">
        <v>0</v>
      </c>
      <c r="AC182" s="529"/>
    </row>
    <row r="183" spans="1:29" x14ac:dyDescent="0.15">
      <c r="A183" s="1230">
        <v>3952</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18160</v>
      </c>
      <c r="B203" s="574">
        <v>0</v>
      </c>
      <c r="C203" s="574">
        <v>198</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742</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1009453</v>
      </c>
      <c r="B8" s="1241">
        <v>1000000</v>
      </c>
      <c r="C8" s="1241">
        <v>1000000</v>
      </c>
      <c r="D8" s="1214">
        <v>0</v>
      </c>
      <c r="E8" s="1214">
        <v>460161</v>
      </c>
      <c r="F8" s="1214">
        <v>47573</v>
      </c>
      <c r="G8" s="1214">
        <v>0</v>
      </c>
      <c r="H8" s="1215">
        <v>370100</v>
      </c>
      <c r="I8" s="1216"/>
      <c r="K8" s="183"/>
      <c r="L8" s="184" t="s">
        <v>8</v>
      </c>
      <c r="M8" s="185"/>
      <c r="N8" s="185"/>
      <c r="O8" s="186" t="s">
        <v>9</v>
      </c>
      <c r="P8" s="187">
        <f>'Ｈ６（1994）'!A9</f>
        <v>0</v>
      </c>
      <c r="Q8" s="253">
        <f>'Ｈ６（1994）'!C9</f>
        <v>0</v>
      </c>
      <c r="R8" s="253">
        <f>'Ｈ６（1994）'!E9</f>
        <v>0</v>
      </c>
      <c r="S8" s="255">
        <f>'Ｈ６（1994）'!F9</f>
        <v>0</v>
      </c>
      <c r="T8" s="256">
        <f>'Ｈ６（1994）'!H9</f>
        <v>0</v>
      </c>
      <c r="U8" s="190"/>
      <c r="V8" s="195" t="s">
        <v>145</v>
      </c>
      <c r="W8" s="217"/>
      <c r="X8" s="217"/>
      <c r="Y8" s="293" t="s">
        <v>10</v>
      </c>
      <c r="Z8" s="226">
        <f>'Ｈ６（1994）'!A170</f>
        <v>108000</v>
      </c>
      <c r="AA8" s="227">
        <f>'Ｈ６（1994）'!B170</f>
        <v>0</v>
      </c>
      <c r="AB8" s="228">
        <f>'Ｈ６（1994）'!C170</f>
        <v>0</v>
      </c>
      <c r="AC8" s="555">
        <f>'Ｈ６（1994）'!E170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'Ｈ６（1994）'!A10</f>
        <v>0</v>
      </c>
      <c r="Q9" s="200">
        <f>'Ｈ６（1994）'!C10</f>
        <v>0</v>
      </c>
      <c r="R9" s="200">
        <f>'Ｈ６（1994）'!E10</f>
        <v>0</v>
      </c>
      <c r="S9" s="262">
        <f>'Ｈ６（1994）'!F10</f>
        <v>0</v>
      </c>
      <c r="T9" s="263">
        <f>'Ｈ６（1994）'!H10</f>
        <v>0</v>
      </c>
      <c r="U9" s="202"/>
      <c r="V9" s="176"/>
      <c r="W9" s="196" t="s">
        <v>11</v>
      </c>
      <c r="X9" s="197"/>
      <c r="Y9" s="215" t="s">
        <v>9</v>
      </c>
      <c r="Z9" s="199">
        <f>'Ｈ６（1994）'!A171</f>
        <v>0</v>
      </c>
      <c r="AA9" s="200">
        <f>'Ｈ６（1994）'!B171</f>
        <v>0</v>
      </c>
      <c r="AB9" s="201">
        <f>'Ｈ６（1994）'!C171</f>
        <v>0</v>
      </c>
      <c r="AC9" s="556">
        <f>'Ｈ６（1994）'!E171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108000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'Ｈ６（1994）'!A11</f>
        <v>0</v>
      </c>
      <c r="Q11" s="213">
        <f>'Ｈ６（1994）'!C11</f>
        <v>0</v>
      </c>
      <c r="R11" s="213">
        <f>'Ｈ６（1994）'!E11</f>
        <v>0</v>
      </c>
      <c r="S11" s="278">
        <f>'Ｈ６（1994）'!F11</f>
        <v>0</v>
      </c>
      <c r="T11" s="263">
        <f>'Ｈ６（1994）'!H11</f>
        <v>0</v>
      </c>
      <c r="U11" s="202"/>
      <c r="V11" s="196" t="s">
        <v>147</v>
      </c>
      <c r="W11" s="197"/>
      <c r="X11" s="197"/>
      <c r="Y11" s="215" t="s">
        <v>12</v>
      </c>
      <c r="Z11" s="199">
        <f>'Ｈ６（1994）'!A172</f>
        <v>0</v>
      </c>
      <c r="AA11" s="200">
        <f>'Ｈ６（1994）'!B172</f>
        <v>0</v>
      </c>
      <c r="AB11" s="201">
        <f>'Ｈ６（1994）'!C172</f>
        <v>0</v>
      </c>
      <c r="AC11" s="556">
        <f>'Ｈ６（1994）'!E172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'Ｈ６（1994）'!A12</f>
        <v>0</v>
      </c>
      <c r="Q12" s="200">
        <f>'Ｈ６（1994）'!C12</f>
        <v>0</v>
      </c>
      <c r="R12" s="200">
        <f>'Ｈ６（1994）'!E12</f>
        <v>0</v>
      </c>
      <c r="S12" s="262">
        <f>'Ｈ６（1994）'!F12</f>
        <v>0</v>
      </c>
      <c r="T12" s="263">
        <f>'Ｈ６（1994）'!H12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'Ｈ６（1994）'!A14</f>
        <v>0</v>
      </c>
      <c r="Q14" s="200">
        <f>'Ｈ６（1994）'!C14</f>
        <v>0</v>
      </c>
      <c r="R14" s="200">
        <f>'Ｈ６（1994）'!E14</f>
        <v>0</v>
      </c>
      <c r="S14" s="262">
        <f>'Ｈ６（1994）'!F14</f>
        <v>0</v>
      </c>
      <c r="T14" s="263">
        <f>'Ｈ６（1994）'!H14</f>
        <v>0</v>
      </c>
      <c r="U14" s="202"/>
      <c r="V14" s="173"/>
      <c r="W14" s="196" t="s">
        <v>135</v>
      </c>
      <c r="X14" s="197"/>
      <c r="Y14" s="215" t="s">
        <v>93</v>
      </c>
      <c r="Z14" s="199">
        <f>'Ｈ６（1994）'!A176</f>
        <v>0</v>
      </c>
      <c r="AA14" s="200">
        <f>'Ｈ６（1994）'!B176</f>
        <v>0</v>
      </c>
      <c r="AB14" s="201">
        <f>'Ｈ６（1994）'!C176</f>
        <v>0</v>
      </c>
      <c r="AC14" s="556">
        <f>'Ｈ６（1994）'!E176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'Ｈ６（1994）'!A15</f>
        <v>0</v>
      </c>
      <c r="Q15" s="200">
        <f>'Ｈ６（1994）'!C15</f>
        <v>0</v>
      </c>
      <c r="R15" s="200">
        <f>'Ｈ６（1994）'!E15</f>
        <v>0</v>
      </c>
      <c r="S15" s="262">
        <f>'Ｈ６（1994）'!F15</f>
        <v>0</v>
      </c>
      <c r="T15" s="263">
        <f>'Ｈ６（1994）'!H15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'Ｈ６（1994）'!A16</f>
        <v>0</v>
      </c>
      <c r="Q16" s="200">
        <f>'Ｈ６（1994）'!C16</f>
        <v>0</v>
      </c>
      <c r="R16" s="200">
        <f>'Ｈ６（1994）'!E16</f>
        <v>0</v>
      </c>
      <c r="S16" s="262">
        <f>'Ｈ６（1994）'!F16</f>
        <v>0</v>
      </c>
      <c r="T16" s="263">
        <f>'Ｈ６（1994）'!H16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'Ｈ６（1994）'!A17</f>
        <v>0</v>
      </c>
      <c r="Q18" s="200">
        <f>'Ｈ６（1994）'!C17</f>
        <v>0</v>
      </c>
      <c r="R18" s="200">
        <f>'Ｈ６（1994）'!E17</f>
        <v>0</v>
      </c>
      <c r="S18" s="262">
        <f>'Ｈ６（1994）'!F17</f>
        <v>0</v>
      </c>
      <c r="T18" s="263">
        <f>'Ｈ６（1994）'!H17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'Ｈ６（1994）'!A18</f>
        <v>0</v>
      </c>
      <c r="Q19" s="200">
        <f>'Ｈ６（1994）'!C18</f>
        <v>0</v>
      </c>
      <c r="R19" s="200">
        <f>'Ｈ６（1994）'!E18</f>
        <v>0</v>
      </c>
      <c r="S19" s="262">
        <f>'Ｈ６（1994）'!F18</f>
        <v>0</v>
      </c>
      <c r="T19" s="263">
        <f>'Ｈ６（1994）'!H18</f>
        <v>0</v>
      </c>
      <c r="U19" s="202"/>
      <c r="V19" s="500"/>
      <c r="W19" s="197" t="s">
        <v>13</v>
      </c>
      <c r="X19" s="197"/>
      <c r="Y19" s="215" t="s">
        <v>97</v>
      </c>
      <c r="Z19" s="199">
        <f>'Ｈ６（1994）'!A177</f>
        <v>0</v>
      </c>
      <c r="AA19" s="200">
        <f>'Ｈ６（1994）'!B177</f>
        <v>0</v>
      </c>
      <c r="AB19" s="201">
        <f>'Ｈ６（1994）'!C177</f>
        <v>0</v>
      </c>
      <c r="AC19" s="556">
        <f>'Ｈ６（1994）'!E177</f>
        <v>0</v>
      </c>
      <c r="AD19" s="160"/>
      <c r="AE19" s="160"/>
      <c r="AF19" s="160"/>
      <c r="AG19" s="160"/>
      <c r="AH19" s="160"/>
      <c r="AI19" s="371"/>
      <c r="AJ19" s="371"/>
      <c r="AK19" s="371"/>
    </row>
    <row r="20" spans="1:37" ht="14.45" customHeight="1" x14ac:dyDescent="0.15">
      <c r="A20" s="1217">
        <v>91950</v>
      </c>
      <c r="B20" s="1216">
        <v>91950</v>
      </c>
      <c r="C20" s="1216">
        <v>91950</v>
      </c>
      <c r="D20" s="1216">
        <v>0</v>
      </c>
      <c r="E20" s="1216">
        <v>0</v>
      </c>
      <c r="F20" s="1216">
        <v>47573</v>
      </c>
      <c r="G20" s="1216">
        <v>0</v>
      </c>
      <c r="H20" s="1218">
        <v>42200</v>
      </c>
      <c r="I20" s="1216"/>
      <c r="K20" s="194"/>
      <c r="L20" s="196" t="s">
        <v>19</v>
      </c>
      <c r="M20" s="197"/>
      <c r="N20" s="197"/>
      <c r="O20" s="198" t="s">
        <v>20</v>
      </c>
      <c r="P20" s="199">
        <f>'Ｈ６（1994）'!A19</f>
        <v>0</v>
      </c>
      <c r="Q20" s="200">
        <f>'Ｈ６（1994）'!C19</f>
        <v>0</v>
      </c>
      <c r="R20" s="488">
        <f>'Ｈ６（1994）'!E19</f>
        <v>0</v>
      </c>
      <c r="S20" s="262">
        <f>'Ｈ６（1994）'!F19</f>
        <v>0</v>
      </c>
      <c r="T20" s="263">
        <f>'Ｈ６（1994）'!H19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'Ｈ６（1994）'!A21</f>
        <v>0</v>
      </c>
      <c r="Q21" s="200">
        <f>'Ｈ６（1994）'!C21</f>
        <v>0</v>
      </c>
      <c r="R21" s="200">
        <f>'Ｈ６（1994）'!E21</f>
        <v>0</v>
      </c>
      <c r="S21" s="262">
        <f>'Ｈ６（1994）'!F21</f>
        <v>0</v>
      </c>
      <c r="T21" s="263">
        <f>'Ｈ６（1994）'!H21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'Ｈ６（1994）'!A22</f>
        <v>0</v>
      </c>
      <c r="Q22" s="200">
        <f>'Ｈ６（1994）'!C22</f>
        <v>0</v>
      </c>
      <c r="R22" s="200">
        <f>'Ｈ６（1994）'!E22</f>
        <v>0</v>
      </c>
      <c r="S22" s="262">
        <f>'Ｈ６（1994）'!F22</f>
        <v>0</v>
      </c>
      <c r="T22" s="263">
        <f>'Ｈ６（1994）'!H22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'Ｈ６（1994）'!A23</f>
        <v>0</v>
      </c>
      <c r="Q23" s="200">
        <f>'Ｈ６（1994）'!C23</f>
        <v>0</v>
      </c>
      <c r="R23" s="200">
        <f>'Ｈ６（1994）'!E23</f>
        <v>0</v>
      </c>
      <c r="S23" s="262">
        <f>'Ｈ６（1994）'!F23</f>
        <v>0</v>
      </c>
      <c r="T23" s="263">
        <f>'Ｈ６（1994）'!H23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'Ｈ６（1994）'!A24</f>
        <v>0</v>
      </c>
      <c r="Q24" s="200">
        <f>'Ｈ６（1994）'!C24</f>
        <v>0</v>
      </c>
      <c r="R24" s="200">
        <f>'Ｈ６（1994）'!E24</f>
        <v>0</v>
      </c>
      <c r="S24" s="262">
        <f>'Ｈ６（1994）'!F24</f>
        <v>0</v>
      </c>
      <c r="T24" s="263">
        <f>'Ｈ６（1994）'!H24</f>
        <v>0</v>
      </c>
      <c r="U24" s="202"/>
      <c r="V24" s="173" t="s">
        <v>677</v>
      </c>
      <c r="W24" s="197"/>
      <c r="X24" s="197"/>
      <c r="Y24" s="215" t="s">
        <v>34</v>
      </c>
      <c r="Z24" s="199">
        <f>'Ｈ６（1994）'!A178</f>
        <v>0</v>
      </c>
      <c r="AA24" s="200">
        <f>'Ｈ６（1994）'!B178</f>
        <v>0</v>
      </c>
      <c r="AB24" s="201">
        <f>'Ｈ６（1994）'!C178</f>
        <v>0</v>
      </c>
      <c r="AC24" s="556">
        <f>'Ｈ６（1994）'!E178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'Ｈ６（1994）'!A25</f>
        <v>0</v>
      </c>
      <c r="Q25" s="200">
        <f>'Ｈ６（1994）'!C25</f>
        <v>0</v>
      </c>
      <c r="R25" s="200">
        <f>'Ｈ６（1994）'!E25</f>
        <v>0</v>
      </c>
      <c r="S25" s="262">
        <f>'Ｈ６（1994）'!F25</f>
        <v>0</v>
      </c>
      <c r="T25" s="263">
        <f>'Ｈ６（1994）'!H25</f>
        <v>0</v>
      </c>
      <c r="U25" s="202"/>
      <c r="V25" s="176"/>
      <c r="W25" s="196" t="s">
        <v>36</v>
      </c>
      <c r="X25" s="197"/>
      <c r="Y25" s="215" t="s">
        <v>20</v>
      </c>
      <c r="Z25" s="199">
        <f>'Ｈ６（1994）'!A181</f>
        <v>0</v>
      </c>
      <c r="AA25" s="200">
        <f>'Ｈ６（1994）'!B181</f>
        <v>0</v>
      </c>
      <c r="AB25" s="201">
        <f>'Ｈ６（1994）'!C181</f>
        <v>0</v>
      </c>
      <c r="AC25" s="556">
        <f>'Ｈ６（1994）'!E181</f>
        <v>0</v>
      </c>
      <c r="AD25" s="160"/>
      <c r="AE25" s="160"/>
      <c r="AF25" s="160"/>
      <c r="AG25" s="160"/>
      <c r="AH25" s="160"/>
      <c r="AI25" s="371"/>
      <c r="AJ25" s="371"/>
      <c r="AK25" s="371"/>
    </row>
    <row r="26" spans="1:37" ht="14.45" customHeight="1" x14ac:dyDescent="0.15">
      <c r="A26" s="1219">
        <v>91950</v>
      </c>
      <c r="B26" s="1220">
        <v>91950</v>
      </c>
      <c r="C26" s="1220">
        <v>91950</v>
      </c>
      <c r="D26" s="1220">
        <v>0</v>
      </c>
      <c r="E26" s="1220">
        <v>0</v>
      </c>
      <c r="F26" s="1220">
        <v>47573</v>
      </c>
      <c r="G26" s="1220">
        <v>0</v>
      </c>
      <c r="H26" s="1221">
        <v>42200</v>
      </c>
      <c r="I26" s="1220"/>
      <c r="K26" s="194"/>
      <c r="L26" s="195" t="s">
        <v>38</v>
      </c>
      <c r="M26" s="196" t="s">
        <v>149</v>
      </c>
      <c r="N26" s="197"/>
      <c r="O26" s="198" t="s">
        <v>40</v>
      </c>
      <c r="P26" s="199">
        <f>'Ｈ６（1994）'!A26</f>
        <v>91950</v>
      </c>
      <c r="Q26" s="200">
        <f>'Ｈ６（1994）'!C26</f>
        <v>91950</v>
      </c>
      <c r="R26" s="200">
        <f>'Ｈ６（1994）'!E26</f>
        <v>0</v>
      </c>
      <c r="S26" s="262">
        <f>'Ｈ６（1994）'!F26</f>
        <v>47573</v>
      </c>
      <c r="T26" s="263">
        <f>'Ｈ６（1994）'!H26</f>
        <v>42200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'Ｈ６（1994）'!A27</f>
        <v>0</v>
      </c>
      <c r="Q27" s="200">
        <f>'Ｈ６（1994）'!C27</f>
        <v>0</v>
      </c>
      <c r="R27" s="200">
        <f>'Ｈ６（1994）'!E27</f>
        <v>0</v>
      </c>
      <c r="S27" s="262">
        <f>'Ｈ６（1994）'!F27</f>
        <v>0</v>
      </c>
      <c r="T27" s="263">
        <f>'Ｈ６（1994）'!H27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'Ｈ６（1994）'!A28</f>
        <v>0</v>
      </c>
      <c r="Q28" s="200">
        <f>'Ｈ６（1994）'!C28</f>
        <v>0</v>
      </c>
      <c r="R28" s="200">
        <f>'Ｈ６（1994）'!E28</f>
        <v>0</v>
      </c>
      <c r="S28" s="262">
        <f>'Ｈ６（1994）'!F28</f>
        <v>0</v>
      </c>
      <c r="T28" s="263">
        <f>'Ｈ６（1994）'!H28</f>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'Ｈ６（1994）'!A29</f>
        <v>0</v>
      </c>
      <c r="Q29" s="200">
        <f>'Ｈ６（1994）'!C29</f>
        <v>0</v>
      </c>
      <c r="R29" s="200">
        <f>'Ｈ６（1994）'!E29</f>
        <v>0</v>
      </c>
      <c r="S29" s="262">
        <f>'Ｈ６（1994）'!F29</f>
        <v>0</v>
      </c>
      <c r="T29" s="263">
        <f>'Ｈ６（1994）'!H29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'Ｈ６（1994）'!A30</f>
        <v>0</v>
      </c>
      <c r="Q30" s="200">
        <f>'Ｈ６（1994）'!C30</f>
        <v>0</v>
      </c>
      <c r="R30" s="200">
        <f>'Ｈ６（1994）'!E30</f>
        <v>0</v>
      </c>
      <c r="S30" s="262">
        <f>'Ｈ６（1994）'!F30</f>
        <v>0</v>
      </c>
      <c r="T30" s="263">
        <f>'Ｈ６（1994）'!H30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'Ｈ６（1994）'!A31</f>
        <v>0</v>
      </c>
      <c r="Q31" s="200">
        <f>'Ｈ６（1994）'!C31</f>
        <v>0</v>
      </c>
      <c r="R31" s="200">
        <f>'Ｈ６（1994）'!E31</f>
        <v>0</v>
      </c>
      <c r="S31" s="262">
        <f>'Ｈ６（1994）'!F31</f>
        <v>0</v>
      </c>
      <c r="T31" s="263">
        <f>'Ｈ６（1994）'!H31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750707</v>
      </c>
      <c r="B32" s="1220">
        <v>750707</v>
      </c>
      <c r="C32" s="1220">
        <v>750707</v>
      </c>
      <c r="D32" s="1220">
        <v>0</v>
      </c>
      <c r="E32" s="1220">
        <v>428059</v>
      </c>
      <c r="F32" s="1220">
        <v>0</v>
      </c>
      <c r="G32" s="1220">
        <v>0</v>
      </c>
      <c r="H32" s="1221">
        <v>193300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164325</v>
      </c>
      <c r="B33" s="1220">
        <v>164325</v>
      </c>
      <c r="C33" s="1220">
        <v>164325</v>
      </c>
      <c r="D33" s="1220">
        <v>0</v>
      </c>
      <c r="E33" s="1220">
        <v>89445</v>
      </c>
      <c r="F33" s="1220">
        <v>0</v>
      </c>
      <c r="G33" s="1220">
        <v>0</v>
      </c>
      <c r="H33" s="1221">
        <v>73400</v>
      </c>
      <c r="I33" s="1220"/>
      <c r="K33" s="194"/>
      <c r="L33" s="173"/>
      <c r="M33" s="196" t="s">
        <v>47</v>
      </c>
      <c r="N33" s="197"/>
      <c r="O33" s="198" t="s">
        <v>48</v>
      </c>
      <c r="P33" s="199">
        <f>'Ｈ６（1994）'!A33</f>
        <v>164325</v>
      </c>
      <c r="Q33" s="200">
        <f>'Ｈ６（1994）'!C33</f>
        <v>164325</v>
      </c>
      <c r="R33" s="200">
        <f>'Ｈ６（1994）'!E33</f>
        <v>89445</v>
      </c>
      <c r="S33" s="262">
        <f>'Ｈ６（1994）'!F33</f>
        <v>0</v>
      </c>
      <c r="T33" s="263">
        <f>'Ｈ６（1994）'!H33</f>
        <v>73400</v>
      </c>
      <c r="U33" s="202" t="s">
        <v>4</v>
      </c>
      <c r="V33" s="173"/>
      <c r="W33" s="196" t="s">
        <v>49</v>
      </c>
      <c r="X33" s="197"/>
      <c r="Y33" s="198" t="s">
        <v>23</v>
      </c>
      <c r="Z33" s="199">
        <f>'Ｈ６（1994）'!A183</f>
        <v>13946</v>
      </c>
      <c r="AA33" s="200">
        <f>'Ｈ６（1994）'!B183</f>
        <v>0</v>
      </c>
      <c r="AB33" s="201">
        <f>'Ｈ６（1994）'!C183</f>
        <v>0</v>
      </c>
      <c r="AC33" s="556">
        <f>'Ｈ６（1994）'!E183</f>
        <v>10459</v>
      </c>
      <c r="AD33" s="160"/>
      <c r="AE33" s="160"/>
      <c r="AF33" s="160"/>
      <c r="AG33" s="160"/>
      <c r="AH33" s="160"/>
      <c r="AI33" s="371"/>
      <c r="AJ33" s="371"/>
      <c r="AK33" s="371"/>
    </row>
    <row r="34" spans="1:37" ht="14.45" customHeight="1" x14ac:dyDescent="0.15">
      <c r="A34" s="1219">
        <v>47000</v>
      </c>
      <c r="B34" s="1220">
        <v>47000</v>
      </c>
      <c r="C34" s="1220">
        <v>47000</v>
      </c>
      <c r="D34" s="1220">
        <v>0</v>
      </c>
      <c r="E34" s="1220">
        <v>25850</v>
      </c>
      <c r="F34" s="1220">
        <v>0</v>
      </c>
      <c r="G34" s="1220">
        <v>0</v>
      </c>
      <c r="H34" s="1221">
        <v>21100</v>
      </c>
      <c r="I34" s="1220"/>
      <c r="K34" s="194"/>
      <c r="L34" s="195"/>
      <c r="M34" s="196" t="s">
        <v>50</v>
      </c>
      <c r="N34" s="197"/>
      <c r="O34" s="198" t="s">
        <v>51</v>
      </c>
      <c r="P34" s="199">
        <f>'Ｈ６（1994）'!A34</f>
        <v>47000</v>
      </c>
      <c r="Q34" s="200">
        <f>'Ｈ６（1994）'!C34</f>
        <v>47000</v>
      </c>
      <c r="R34" s="200">
        <f>'Ｈ６（1994）'!E34</f>
        <v>25850</v>
      </c>
      <c r="S34" s="262">
        <f>'Ｈ６（1994）'!F34</f>
        <v>0</v>
      </c>
      <c r="T34" s="263">
        <f>'Ｈ６（1994）'!H34</f>
        <v>21100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'Ｈ６（1994）'!A35</f>
        <v>0</v>
      </c>
      <c r="Q35" s="200">
        <f>'Ｈ６（1994）'!C35</f>
        <v>0</v>
      </c>
      <c r="R35" s="200">
        <f>'Ｈ６（1994）'!E35</f>
        <v>0</v>
      </c>
      <c r="S35" s="262">
        <f>'Ｈ６（1994）'!F35</f>
        <v>0</v>
      </c>
      <c r="T35" s="263">
        <f>'Ｈ６（1994）'!H35</f>
        <v>0</v>
      </c>
      <c r="U35" s="202"/>
      <c r="V35" s="195"/>
      <c r="W35" s="196" t="s">
        <v>52</v>
      </c>
      <c r="X35" s="197"/>
      <c r="Y35" s="198" t="s">
        <v>27</v>
      </c>
      <c r="Z35" s="199">
        <f>'Ｈ６（1994）'!A184</f>
        <v>0</v>
      </c>
      <c r="AA35" s="200">
        <f>'Ｈ６（1994）'!B184</f>
        <v>0</v>
      </c>
      <c r="AB35" s="201">
        <f>'Ｈ６（1994）'!C184</f>
        <v>0</v>
      </c>
      <c r="AC35" s="556">
        <f>'Ｈ６（1994）'!E184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'Ｈ６（1994）'!A36</f>
        <v>0</v>
      </c>
      <c r="Q36" s="200">
        <f>'Ｈ６（1994）'!C36</f>
        <v>0</v>
      </c>
      <c r="R36" s="200">
        <f>'Ｈ６（1994）'!E36</f>
        <v>0</v>
      </c>
      <c r="S36" s="262">
        <f>'Ｈ６（1994）'!F36</f>
        <v>0</v>
      </c>
      <c r="T36" s="263">
        <f>'Ｈ６（1994）'!H36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'Ｈ６（1994）'!A37</f>
        <v>0</v>
      </c>
      <c r="Q37" s="200">
        <f>'Ｈ６（1994）'!C37</f>
        <v>0</v>
      </c>
      <c r="R37" s="200">
        <f>'Ｈ６（1994）'!E37</f>
        <v>0</v>
      </c>
      <c r="S37" s="262">
        <f>'Ｈ６（1994）'!F37</f>
        <v>0</v>
      </c>
      <c r="T37" s="263">
        <f>'Ｈ６（1994）'!H37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'Ｈ６（1994）'!A38</f>
        <v>0</v>
      </c>
      <c r="Q38" s="200">
        <f>'Ｈ６（1994）'!C38</f>
        <v>0</v>
      </c>
      <c r="R38" s="200">
        <f>'Ｈ６（1994）'!E38</f>
        <v>0</v>
      </c>
      <c r="S38" s="262">
        <f>'Ｈ６（1994）'!F38</f>
        <v>0</v>
      </c>
      <c r="T38" s="263">
        <f>'Ｈ６（1994）'!H38</f>
        <v>0</v>
      </c>
      <c r="U38" s="202"/>
      <c r="V38" s="195"/>
      <c r="W38" s="196" t="s">
        <v>57</v>
      </c>
      <c r="X38" s="197"/>
      <c r="Y38" s="198" t="s">
        <v>30</v>
      </c>
      <c r="Z38" s="199">
        <f>'Ｈ６（1994）'!A185</f>
        <v>0</v>
      </c>
      <c r="AA38" s="200">
        <f>'Ｈ６（1994）'!B185</f>
        <v>0</v>
      </c>
      <c r="AB38" s="201">
        <f>'Ｈ６（1994）'!C185</f>
        <v>0</v>
      </c>
      <c r="AC38" s="556">
        <f>'Ｈ６（1994）'!E185</f>
        <v>0</v>
      </c>
      <c r="AD38" s="160"/>
      <c r="AE38" s="160"/>
      <c r="AF38" s="160"/>
      <c r="AG38" s="160"/>
      <c r="AH38" s="160"/>
      <c r="AI38" s="371"/>
      <c r="AJ38" s="371"/>
      <c r="AK38" s="371"/>
    </row>
    <row r="39" spans="1:37" ht="14.45" customHeight="1" x14ac:dyDescent="0.15">
      <c r="A39" s="1219">
        <v>279970</v>
      </c>
      <c r="B39" s="1220">
        <v>279970</v>
      </c>
      <c r="C39" s="1220">
        <v>279970</v>
      </c>
      <c r="D39" s="1220">
        <v>0</v>
      </c>
      <c r="E39" s="1220">
        <v>178000</v>
      </c>
      <c r="F39" s="1220">
        <v>0</v>
      </c>
      <c r="G39" s="1220">
        <v>0</v>
      </c>
      <c r="H39" s="1221">
        <v>0</v>
      </c>
      <c r="I39" s="1220"/>
      <c r="K39" s="194"/>
      <c r="L39" s="195"/>
      <c r="M39" s="173" t="s">
        <v>60</v>
      </c>
      <c r="N39" s="197"/>
      <c r="O39" s="198" t="s">
        <v>61</v>
      </c>
      <c r="P39" s="199">
        <f>'Ｈ６（1994）'!A39</f>
        <v>279970</v>
      </c>
      <c r="Q39" s="200">
        <f>'Ｈ６（1994）'!C39</f>
        <v>279970</v>
      </c>
      <c r="R39" s="200">
        <f>'Ｈ６（1994）'!E39</f>
        <v>178000</v>
      </c>
      <c r="S39" s="262">
        <f>'Ｈ６（1994）'!F39</f>
        <v>0</v>
      </c>
      <c r="T39" s="263">
        <f>'Ｈ６（1994）'!H39</f>
        <v>0</v>
      </c>
      <c r="U39" s="202"/>
      <c r="V39" s="195" t="s">
        <v>59</v>
      </c>
      <c r="W39" s="173" t="s">
        <v>60</v>
      </c>
      <c r="X39" s="197"/>
      <c r="Y39" s="198" t="s">
        <v>33</v>
      </c>
      <c r="Z39" s="199">
        <f>'Ｈ６（1994）'!A186</f>
        <v>0</v>
      </c>
      <c r="AA39" s="200">
        <f>'Ｈ６（1994）'!B186</f>
        <v>0</v>
      </c>
      <c r="AB39" s="201">
        <f>'Ｈ６（1994）'!C186</f>
        <v>0</v>
      </c>
      <c r="AC39" s="556">
        <f>'Ｈ６（1994）'!E186</f>
        <v>0</v>
      </c>
      <c r="AD39" s="160"/>
      <c r="AE39" s="160"/>
      <c r="AF39" s="160"/>
      <c r="AG39" s="160"/>
      <c r="AH39" s="160"/>
      <c r="AI39" s="371"/>
      <c r="AJ39" s="371"/>
      <c r="AK39" s="371"/>
    </row>
    <row r="40" spans="1:37" ht="14.45" customHeight="1" x14ac:dyDescent="0.15">
      <c r="A40" s="1219">
        <v>66147</v>
      </c>
      <c r="B40" s="1220">
        <v>66147</v>
      </c>
      <c r="C40" s="1220">
        <v>66147</v>
      </c>
      <c r="D40" s="1220">
        <v>0</v>
      </c>
      <c r="E40" s="1220">
        <v>64000</v>
      </c>
      <c r="F40" s="1220">
        <v>0</v>
      </c>
      <c r="G40" s="1220">
        <v>0</v>
      </c>
      <c r="H40" s="1221">
        <v>0</v>
      </c>
      <c r="I40" s="1220"/>
      <c r="K40" s="194"/>
      <c r="L40" s="195" t="s">
        <v>59</v>
      </c>
      <c r="M40" s="195"/>
      <c r="N40" s="196" t="s">
        <v>62</v>
      </c>
      <c r="O40" s="198" t="s">
        <v>63</v>
      </c>
      <c r="P40" s="199">
        <f>'Ｈ６（1994）'!A40</f>
        <v>66147</v>
      </c>
      <c r="Q40" s="200">
        <f>'Ｈ６（1994）'!C40</f>
        <v>66147</v>
      </c>
      <c r="R40" s="200">
        <f>'Ｈ６（1994）'!E40</f>
        <v>64000</v>
      </c>
      <c r="S40" s="262">
        <f>'Ｈ６（1994）'!F40</f>
        <v>0</v>
      </c>
      <c r="T40" s="263">
        <f>'Ｈ６（1994）'!H40</f>
        <v>0</v>
      </c>
      <c r="U40" s="202"/>
      <c r="V40" s="195"/>
      <c r="W40" s="195"/>
      <c r="X40" s="196" t="s">
        <v>62</v>
      </c>
      <c r="Y40" s="198" t="s">
        <v>37</v>
      </c>
      <c r="Z40" s="199">
        <f>'Ｈ６（1994）'!A187</f>
        <v>0</v>
      </c>
      <c r="AA40" s="200">
        <f>'Ｈ６（1994）'!B187</f>
        <v>0</v>
      </c>
      <c r="AB40" s="201">
        <f>'Ｈ６（1994）'!C187</f>
        <v>0</v>
      </c>
      <c r="AC40" s="556">
        <f>'Ｈ６（1994）'!E187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'Ｈ６（1994）'!A41</f>
        <v>0</v>
      </c>
      <c r="Q41" s="200">
        <f>'Ｈ６（1994）'!C41</f>
        <v>0</v>
      </c>
      <c r="R41" s="200">
        <f>'Ｈ６（1994）'!E41</f>
        <v>0</v>
      </c>
      <c r="S41" s="262">
        <f>'Ｈ６（1994）'!F41</f>
        <v>0</v>
      </c>
      <c r="T41" s="263">
        <f>'Ｈ６（1994）'!H41</f>
        <v>0</v>
      </c>
      <c r="U41" s="202"/>
      <c r="V41" s="195"/>
      <c r="W41" s="195"/>
      <c r="X41" s="196" t="s">
        <v>64</v>
      </c>
      <c r="Y41" s="198" t="s">
        <v>40</v>
      </c>
      <c r="Z41" s="199">
        <f>'Ｈ６（1994）'!A188</f>
        <v>0</v>
      </c>
      <c r="AA41" s="200">
        <f>'Ｈ６（1994）'!B188</f>
        <v>0</v>
      </c>
      <c r="AB41" s="201">
        <f>'Ｈ６（1994）'!C188</f>
        <v>0</v>
      </c>
      <c r="AC41" s="556">
        <f>'Ｈ６（1994）'!E188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'Ｈ６（1994）'!A42</f>
        <v>0</v>
      </c>
      <c r="Q42" s="200">
        <f>'Ｈ６（1994）'!C42</f>
        <v>0</v>
      </c>
      <c r="R42" s="200">
        <f>'Ｈ６（1994）'!E42</f>
        <v>0</v>
      </c>
      <c r="S42" s="262">
        <f>'Ｈ６（1994）'!F42</f>
        <v>0</v>
      </c>
      <c r="T42" s="263">
        <f>'Ｈ６（1994）'!H42</f>
        <v>0</v>
      </c>
      <c r="U42" s="202"/>
      <c r="V42" s="195" t="s">
        <v>675</v>
      </c>
      <c r="W42" s="195"/>
      <c r="X42" s="196" t="s">
        <v>66</v>
      </c>
      <c r="Y42" s="198" t="s">
        <v>43</v>
      </c>
      <c r="Z42" s="199">
        <f>'Ｈ６（1994）'!A189</f>
        <v>0</v>
      </c>
      <c r="AA42" s="200">
        <f>'Ｈ６（1994）'!B189</f>
        <v>0</v>
      </c>
      <c r="AB42" s="201">
        <f>'Ｈ６（1994）'!C189</f>
        <v>0</v>
      </c>
      <c r="AC42" s="556">
        <f>'Ｈ６（1994）'!E189</f>
        <v>0</v>
      </c>
      <c r="AD42" s="160"/>
      <c r="AE42" s="160"/>
      <c r="AF42" s="160"/>
      <c r="AG42" s="160"/>
      <c r="AH42" s="160"/>
      <c r="AI42" s="371"/>
      <c r="AJ42" s="371"/>
      <c r="AK42" s="371"/>
    </row>
    <row r="43" spans="1:37" ht="14.45" customHeight="1" x14ac:dyDescent="0.15">
      <c r="A43" s="1219">
        <v>213823</v>
      </c>
      <c r="B43" s="1220">
        <v>213823</v>
      </c>
      <c r="C43" s="1220">
        <v>213823</v>
      </c>
      <c r="D43" s="1220">
        <v>0</v>
      </c>
      <c r="E43" s="1220">
        <v>114000</v>
      </c>
      <c r="F43" s="1220">
        <v>0</v>
      </c>
      <c r="G43" s="1220">
        <v>0</v>
      </c>
      <c r="H43" s="1221">
        <v>0</v>
      </c>
      <c r="I43" s="1220"/>
      <c r="K43" s="194"/>
      <c r="L43" s="195"/>
      <c r="M43" s="195"/>
      <c r="N43" s="196" t="s">
        <v>150</v>
      </c>
      <c r="O43" s="198" t="s">
        <v>69</v>
      </c>
      <c r="P43" s="199">
        <f>'Ｈ６（1994）'!A43</f>
        <v>213823</v>
      </c>
      <c r="Q43" s="200">
        <f>'Ｈ６（1994）'!C43</f>
        <v>213823</v>
      </c>
      <c r="R43" s="200">
        <f>'Ｈ６（1994）'!E43</f>
        <v>114000</v>
      </c>
      <c r="S43" s="262">
        <f>'Ｈ６（1994）'!F43</f>
        <v>0</v>
      </c>
      <c r="T43" s="263">
        <f>'Ｈ６（1994）'!H43</f>
        <v>0</v>
      </c>
      <c r="U43" s="202"/>
      <c r="V43" s="195"/>
      <c r="W43" s="195"/>
      <c r="X43" s="196" t="s">
        <v>150</v>
      </c>
      <c r="Y43" s="198" t="s">
        <v>44</v>
      </c>
      <c r="Z43" s="199">
        <f>'Ｈ６（1994）'!A190</f>
        <v>0</v>
      </c>
      <c r="AA43" s="200">
        <f>'Ｈ６（1994）'!B190</f>
        <v>0</v>
      </c>
      <c r="AB43" s="201">
        <f>'Ｈ６（1994）'!C190</f>
        <v>0</v>
      </c>
      <c r="AC43" s="556">
        <f>'Ｈ６（1994）'!E190</f>
        <v>0</v>
      </c>
      <c r="AD43" s="160"/>
      <c r="AE43" s="160"/>
      <c r="AF43" s="160"/>
      <c r="AG43" s="160"/>
      <c r="AH43" s="160"/>
      <c r="AI43" s="371"/>
      <c r="AJ43" s="371"/>
      <c r="AK43" s="371"/>
    </row>
    <row r="44" spans="1:37" ht="14.45" customHeight="1" x14ac:dyDescent="0.15">
      <c r="A44" s="1222">
        <v>259412</v>
      </c>
      <c r="B44" s="1223">
        <v>259412</v>
      </c>
      <c r="C44" s="1223">
        <v>259412</v>
      </c>
      <c r="D44" s="1223">
        <v>0</v>
      </c>
      <c r="E44" s="1223">
        <v>134764</v>
      </c>
      <c r="F44" s="1223">
        <v>0</v>
      </c>
      <c r="G44" s="1223">
        <v>0</v>
      </c>
      <c r="H44" s="1224">
        <v>98800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'Ｈ６（1994）'!A44</f>
        <v>259412</v>
      </c>
      <c r="Q45" s="200">
        <f>'Ｈ６（1994）'!C44</f>
        <v>259412</v>
      </c>
      <c r="R45" s="200">
        <f>'Ｈ６（1994）'!E44</f>
        <v>134764</v>
      </c>
      <c r="S45" s="262">
        <f>'Ｈ６（1994）'!F44</f>
        <v>0</v>
      </c>
      <c r="T45" s="263">
        <f>'Ｈ６（1994）'!H44</f>
        <v>98800</v>
      </c>
      <c r="U45" s="202" t="s">
        <v>72</v>
      </c>
      <c r="V45" s="195" t="s">
        <v>676</v>
      </c>
      <c r="W45" s="196" t="s">
        <v>87</v>
      </c>
      <c r="X45" s="197"/>
      <c r="Y45" s="198" t="s">
        <v>46</v>
      </c>
      <c r="Z45" s="199">
        <f>'Ｈ６（1994）'!A191</f>
        <v>0</v>
      </c>
      <c r="AA45" s="200">
        <f>'Ｈ６（1994）'!B191</f>
        <v>0</v>
      </c>
      <c r="AB45" s="201">
        <f>'Ｈ６（1994）'!C191</f>
        <v>0</v>
      </c>
      <c r="AC45" s="556">
        <f>'Ｈ６（1994）'!E191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'Ｈ６（1994）'!A45</f>
        <v>0</v>
      </c>
      <c r="Q46" s="200">
        <f>'Ｈ６（1994）'!C45</f>
        <v>0</v>
      </c>
      <c r="R46" s="200">
        <f>'Ｈ６（1994）'!E45</f>
        <v>0</v>
      </c>
      <c r="S46" s="262">
        <f>'Ｈ６（1994）'!F45</f>
        <v>0</v>
      </c>
      <c r="T46" s="263">
        <f>'Ｈ６（1994）'!H45</f>
        <v>0</v>
      </c>
      <c r="U46" s="202"/>
      <c r="V46" s="195"/>
      <c r="W46" s="196" t="s">
        <v>73</v>
      </c>
      <c r="X46" s="197"/>
      <c r="Y46" s="198" t="s">
        <v>75</v>
      </c>
      <c r="Z46" s="199">
        <f>'Ｈ６（1994）'!A192</f>
        <v>0</v>
      </c>
      <c r="AA46" s="200">
        <f>'Ｈ６（1994）'!B192</f>
        <v>0</v>
      </c>
      <c r="AB46" s="201">
        <f>'Ｈ６（1994）'!C192</f>
        <v>0</v>
      </c>
      <c r="AC46" s="556">
        <f>'Ｈ６（1994）'!E192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'Ｈ６（1994）'!A46</f>
        <v>0</v>
      </c>
      <c r="Q47" s="200">
        <f>'Ｈ６（1994）'!C46</f>
        <v>0</v>
      </c>
      <c r="R47" s="200">
        <f>'Ｈ６（1994）'!E46</f>
        <v>0</v>
      </c>
      <c r="S47" s="262">
        <f>'Ｈ６（1994）'!F46</f>
        <v>0</v>
      </c>
      <c r="T47" s="263">
        <f>'Ｈ６（1994）'!H46</f>
        <v>0</v>
      </c>
      <c r="U47" s="202"/>
      <c r="V47" s="500"/>
      <c r="W47" s="196" t="s">
        <v>13</v>
      </c>
      <c r="X47" s="197"/>
      <c r="Y47" s="198" t="s">
        <v>77</v>
      </c>
      <c r="Z47" s="199">
        <f>'Ｈ６（1994）'!A193</f>
        <v>0</v>
      </c>
      <c r="AA47" s="200">
        <f>'Ｈ６（1994）'!B193</f>
        <v>0</v>
      </c>
      <c r="AB47" s="201">
        <f>'Ｈ６（1994）'!C193</f>
        <v>0</v>
      </c>
      <c r="AC47" s="556">
        <f>'Ｈ６（1994）'!E193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'Ｈ６（1994）'!A47</f>
        <v>0</v>
      </c>
      <c r="Q48" s="200">
        <f>'Ｈ６（1994）'!C47</f>
        <v>0</v>
      </c>
      <c r="R48" s="200">
        <f>'Ｈ６（1994）'!E47</f>
        <v>0</v>
      </c>
      <c r="S48" s="262">
        <f>'Ｈ６（1994）'!F47</f>
        <v>0</v>
      </c>
      <c r="T48" s="263">
        <f>'Ｈ６（1994）'!H47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166796</v>
      </c>
      <c r="B49" s="1223">
        <v>166796</v>
      </c>
      <c r="C49" s="1223">
        <v>166796</v>
      </c>
      <c r="D49" s="1223">
        <v>0</v>
      </c>
      <c r="E49" s="1223">
        <v>32102</v>
      </c>
      <c r="F49" s="1223">
        <v>0</v>
      </c>
      <c r="G49" s="1223">
        <v>0</v>
      </c>
      <c r="H49" s="1224">
        <v>134600</v>
      </c>
      <c r="I49" s="1223"/>
      <c r="K49" s="194"/>
      <c r="L49" s="195"/>
      <c r="M49" s="196" t="s">
        <v>11</v>
      </c>
      <c r="N49" s="197"/>
      <c r="O49" s="198" t="s">
        <v>80</v>
      </c>
      <c r="P49" s="199">
        <f>'Ｈ６（1994）'!A48</f>
        <v>0</v>
      </c>
      <c r="Q49" s="200">
        <f>'Ｈ６（1994）'!C48</f>
        <v>0</v>
      </c>
      <c r="R49" s="200">
        <f>'Ｈ６（1994）'!E48</f>
        <v>0</v>
      </c>
      <c r="S49" s="262">
        <f>'Ｈ６（1994）'!F48</f>
        <v>0</v>
      </c>
      <c r="T49" s="263">
        <f>'Ｈ６（1994）'!H48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166796</v>
      </c>
      <c r="B50" s="1223">
        <v>166796</v>
      </c>
      <c r="C50" s="1223">
        <v>166796</v>
      </c>
      <c r="D50" s="1223">
        <v>0</v>
      </c>
      <c r="E50" s="1223">
        <v>32102</v>
      </c>
      <c r="F50" s="1223">
        <v>0</v>
      </c>
      <c r="G50" s="1223">
        <v>0</v>
      </c>
      <c r="H50" s="1224">
        <v>134600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'Ｈ６（1994）'!A50</f>
        <v>166796</v>
      </c>
      <c r="Q51" s="200">
        <f>'Ｈ６（1994）'!C50</f>
        <v>166796</v>
      </c>
      <c r="R51" s="200">
        <f>'Ｈ６（1994）'!E50</f>
        <v>32102</v>
      </c>
      <c r="S51" s="262">
        <f>'Ｈ６（1994）'!F50</f>
        <v>0</v>
      </c>
      <c r="T51" s="263">
        <f>'Ｈ６（1994）'!H50</f>
        <v>134600</v>
      </c>
      <c r="U51" s="202"/>
      <c r="V51" s="173"/>
      <c r="W51" s="196" t="s">
        <v>88</v>
      </c>
      <c r="X51" s="217"/>
      <c r="Y51" s="218" t="s">
        <v>48</v>
      </c>
      <c r="Z51" s="226">
        <f>'Ｈ６（1994）'!A195</f>
        <v>166796</v>
      </c>
      <c r="AA51" s="227">
        <f>'Ｈ６（1994）'!B195</f>
        <v>32102</v>
      </c>
      <c r="AB51" s="228">
        <f>'Ｈ６（1994）'!C195</f>
        <v>0</v>
      </c>
      <c r="AC51" s="563">
        <f>'Ｈ６（1994）'!E195</f>
        <v>134600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'Ｈ６（1994）'!A51</f>
        <v>0</v>
      </c>
      <c r="Q52" s="200">
        <f>'Ｈ６（1994）'!C51</f>
        <v>0</v>
      </c>
      <c r="R52" s="200">
        <f>'Ｈ６（1994）'!E51</f>
        <v>0</v>
      </c>
      <c r="S52" s="262">
        <f>'Ｈ６（1994）'!F51</f>
        <v>0</v>
      </c>
      <c r="T52" s="263">
        <f>'Ｈ６（1994）'!H51</f>
        <v>0</v>
      </c>
      <c r="U52" s="202"/>
      <c r="V52" s="195" t="s">
        <v>91</v>
      </c>
      <c r="W52" s="216" t="s">
        <v>89</v>
      </c>
      <c r="X52" s="217"/>
      <c r="Y52" s="218" t="s">
        <v>51</v>
      </c>
      <c r="Z52" s="226">
        <f>'Ｈ６（1994）'!A196</f>
        <v>0</v>
      </c>
      <c r="AA52" s="227">
        <f>'Ｈ６（1994）'!B196</f>
        <v>0</v>
      </c>
      <c r="AB52" s="228">
        <f>'Ｈ６（1994）'!C196</f>
        <v>0</v>
      </c>
      <c r="AC52" s="563">
        <f>'Ｈ６（1994）'!E196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'Ｈ６（1994）'!A52</f>
        <v>0</v>
      </c>
      <c r="Q53" s="200">
        <f>'Ｈ６（1994）'!C52</f>
        <v>0</v>
      </c>
      <c r="R53" s="200">
        <f>'Ｈ６（1994）'!E52</f>
        <v>0</v>
      </c>
      <c r="S53" s="262">
        <f>'Ｈ６（1994）'!F52</f>
        <v>0</v>
      </c>
      <c r="T53" s="263">
        <f>'Ｈ６（1994）'!H52</f>
        <v>0</v>
      </c>
      <c r="U53" s="202"/>
      <c r="V53" s="195"/>
      <c r="W53" s="216" t="s">
        <v>104</v>
      </c>
      <c r="X53" s="217"/>
      <c r="Y53" s="218" t="s">
        <v>53</v>
      </c>
      <c r="Z53" s="226">
        <f>'Ｈ６（1994）'!A197</f>
        <v>0</v>
      </c>
      <c r="AA53" s="227">
        <f>'Ｈ６（1994）'!B197</f>
        <v>0</v>
      </c>
      <c r="AB53" s="228">
        <f>'Ｈ６（1994）'!C197</f>
        <v>0</v>
      </c>
      <c r="AC53" s="563">
        <f>'Ｈ６（1994）'!E197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'Ｈ６（1994）'!A53</f>
        <v>0</v>
      </c>
      <c r="Q54" s="200">
        <f>'Ｈ６（1994）'!C53</f>
        <v>0</v>
      </c>
      <c r="R54" s="200">
        <f>'Ｈ６（1994）'!E53</f>
        <v>0</v>
      </c>
      <c r="S54" s="262">
        <f>'Ｈ６（1994）'!F53</f>
        <v>0</v>
      </c>
      <c r="T54" s="263">
        <f>'Ｈ６（1994）'!H53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'Ｈ６（1994）'!A54</f>
        <v>0</v>
      </c>
      <c r="Q55" s="200">
        <f>'Ｈ６（1994）'!C54</f>
        <v>0</v>
      </c>
      <c r="R55" s="200">
        <f>'Ｈ６（1994）'!E54</f>
        <v>0</v>
      </c>
      <c r="S55" s="262">
        <f>'Ｈ６（1994）'!F54</f>
        <v>0</v>
      </c>
      <c r="T55" s="263">
        <f>'Ｈ６（1994）'!H54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'Ｈ６（1994）'!A55</f>
        <v>0</v>
      </c>
      <c r="Q56" s="200">
        <f>'Ｈ６（1994）'!C55</f>
        <v>0</v>
      </c>
      <c r="R56" s="200">
        <f>'Ｈ６（1994）'!E55</f>
        <v>0</v>
      </c>
      <c r="S56" s="262">
        <f>'Ｈ６（1994）'!F55</f>
        <v>0</v>
      </c>
      <c r="T56" s="263">
        <f>'Ｈ６（1994）'!H55</f>
        <v>0</v>
      </c>
      <c r="U56" s="202"/>
      <c r="V56" s="195" t="s">
        <v>675</v>
      </c>
      <c r="W56" s="196" t="s">
        <v>106</v>
      </c>
      <c r="X56" s="197"/>
      <c r="Y56" s="198" t="s">
        <v>55</v>
      </c>
      <c r="Z56" s="199">
        <f>'Ｈ６（1994）'!A198</f>
        <v>0</v>
      </c>
      <c r="AA56" s="200">
        <f>'Ｈ６（1994）'!B198</f>
        <v>0</v>
      </c>
      <c r="AB56" s="201">
        <f>'Ｈ６（1994）'!C198</f>
        <v>0</v>
      </c>
      <c r="AC56" s="556">
        <f>'Ｈ６（1994）'!E198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'Ｈ６（1994）'!A56</f>
        <v>0</v>
      </c>
      <c r="Q57" s="200">
        <f>'Ｈ６（1994）'!C56</f>
        <v>0</v>
      </c>
      <c r="R57" s="200">
        <f>'Ｈ６（1994）'!E56</f>
        <v>0</v>
      </c>
      <c r="S57" s="262">
        <f>'Ｈ６（1994）'!F56</f>
        <v>0</v>
      </c>
      <c r="T57" s="263">
        <f>'Ｈ６（1994）'!H56</f>
        <v>0</v>
      </c>
      <c r="U57" s="202"/>
      <c r="V57" s="195"/>
      <c r="W57" s="196" t="s">
        <v>136</v>
      </c>
      <c r="X57" s="197"/>
      <c r="Y57" s="198" t="s">
        <v>56</v>
      </c>
      <c r="Z57" s="199">
        <f>'Ｈ６（1994）'!A199</f>
        <v>0</v>
      </c>
      <c r="AA57" s="200">
        <f>'Ｈ６（1994）'!B199</f>
        <v>0</v>
      </c>
      <c r="AB57" s="201">
        <f>'Ｈ６（1994）'!C199</f>
        <v>0</v>
      </c>
      <c r="AC57" s="556">
        <f>'Ｈ６（1994）'!E199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'Ｈ６（1994）'!A57</f>
        <v>0</v>
      </c>
      <c r="Q58" s="200">
        <f>'Ｈ６（1994）'!C57</f>
        <v>0</v>
      </c>
      <c r="R58" s="200">
        <f>'Ｈ６（1994）'!E57</f>
        <v>0</v>
      </c>
      <c r="S58" s="262">
        <f>'Ｈ６（1994）'!F57</f>
        <v>0</v>
      </c>
      <c r="T58" s="263">
        <f>'Ｈ６（1994）'!H57</f>
        <v>0</v>
      </c>
      <c r="U58" s="202"/>
      <c r="V58" s="176" t="s">
        <v>676</v>
      </c>
      <c r="W58" s="196" t="s">
        <v>138</v>
      </c>
      <c r="X58" s="197"/>
      <c r="Y58" s="198" t="s">
        <v>58</v>
      </c>
      <c r="Z58" s="199">
        <f>'Ｈ６（1994）'!A200</f>
        <v>0</v>
      </c>
      <c r="AA58" s="200">
        <f>'Ｈ６（1994）'!B200</f>
        <v>0</v>
      </c>
      <c r="AB58" s="201">
        <f>'Ｈ６（1994）'!C200</f>
        <v>0</v>
      </c>
      <c r="AC58" s="556">
        <f>'Ｈ６（1994）'!E200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'Ｈ６（1994）'!A58</f>
        <v>0</v>
      </c>
      <c r="Q59" s="200">
        <f>'Ｈ６（1994）'!C58</f>
        <v>0</v>
      </c>
      <c r="R59" s="200">
        <f>'Ｈ６（1994）'!E58</f>
        <v>0</v>
      </c>
      <c r="S59" s="262">
        <f>'Ｈ６（1994）'!F58</f>
        <v>0</v>
      </c>
      <c r="T59" s="263">
        <f>'Ｈ６（1994）'!H58</f>
        <v>0</v>
      </c>
      <c r="U59" s="202"/>
      <c r="V59" s="216"/>
      <c r="W59" s="216" t="s">
        <v>13</v>
      </c>
      <c r="X59" s="217"/>
      <c r="Y59" s="218" t="s">
        <v>61</v>
      </c>
      <c r="Z59" s="199">
        <f>'Ｈ６（1994）'!A201</f>
        <v>0</v>
      </c>
      <c r="AA59" s="200">
        <f>'Ｈ６（1994）'!B201</f>
        <v>0</v>
      </c>
      <c r="AB59" s="201">
        <f>'Ｈ６（1994）'!C201</f>
        <v>0</v>
      </c>
      <c r="AC59" s="556">
        <f>'Ｈ６（1994）'!E201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'Ｈ６（1994）'!A59</f>
        <v>0</v>
      </c>
      <c r="Q60" s="200">
        <f>'Ｈ６（1994）'!C59</f>
        <v>0</v>
      </c>
      <c r="R60" s="200">
        <f>'Ｈ６（1994）'!E59</f>
        <v>0</v>
      </c>
      <c r="S60" s="262">
        <f>'Ｈ６（1994）'!F59</f>
        <v>0</v>
      </c>
      <c r="T60" s="263">
        <f>'Ｈ６（1994）'!H59</f>
        <v>0</v>
      </c>
      <c r="U60" s="202"/>
      <c r="V60" s="216" t="s">
        <v>13</v>
      </c>
      <c r="W60" s="217"/>
      <c r="X60" s="217"/>
      <c r="Y60" s="218" t="s">
        <v>63</v>
      </c>
      <c r="Z60" s="501">
        <f>'Ｈ６（1994）'!A202</f>
        <v>0</v>
      </c>
      <c r="AA60" s="488">
        <f>'Ｈ６（1994）'!B202</f>
        <v>0</v>
      </c>
      <c r="AB60" s="502">
        <f>'Ｈ６（1994）'!C202</f>
        <v>0</v>
      </c>
      <c r="AC60" s="565">
        <f>'Ｈ６（1994）'!E202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1009453</v>
      </c>
      <c r="Q61" s="242">
        <f>SUM(Q8:Q60)-Q9-Q10-Q12-Q13-Q15-Q16-Q17-Q30-Q31-Q32-Q40-Q41-Q42-Q43-Q44-Q49-Q50</f>
        <v>1009453</v>
      </c>
      <c r="R61" s="242">
        <f>SUM(R8:R60)-R9-R10-R12-R13-R15-R16-R17-R30-R31-R32-R40-R41-R42-R43-R44-R49-R50</f>
        <v>460161</v>
      </c>
      <c r="S61" s="331">
        <f>SUM(S8:S60)-S9-S10-S12-S13-S15-S16-S17-S30-S31-S32-S40-S41-S42-S43-S44-S49-S50</f>
        <v>47573</v>
      </c>
      <c r="T61" s="332">
        <f>SUM(T8:T60)-T9-T10-T12-T13-T15-T16-T17-T30-T31-T32-T40-T41-T42-T43-T44-T49-T50</f>
        <v>370100</v>
      </c>
      <c r="U61" s="244"/>
      <c r="V61" s="238" t="s">
        <v>82</v>
      </c>
      <c r="W61" s="239"/>
      <c r="X61" s="239"/>
      <c r="Y61" s="240"/>
      <c r="Z61" s="245">
        <f>SUM(Z8:Z60)-Z9-Z10-Z25-Z28-Z40-Z41-Z42-Z43-Z44</f>
        <v>288742</v>
      </c>
      <c r="AA61" s="242">
        <f>SUM(AA8:AA60)-AA9-AA10-AA25-AA28-AA40-AA41-AA42-AA43-AA44</f>
        <v>32102</v>
      </c>
      <c r="AB61" s="246">
        <f>SUM(AB8:AB60)-AB9-AB10-AB25-AB28-AB40-AB41-AB42-AB43-AB44</f>
        <v>0</v>
      </c>
      <c r="AC61" s="566">
        <f>SUM(AC8:AC60)-AC9-AC10-AC25-AC28-AC40-AC41-AC42-AC43-AC44</f>
        <v>145059</v>
      </c>
      <c r="AD61" s="521"/>
      <c r="AE61" s="521"/>
      <c r="AF61" s="521"/>
      <c r="AG61" s="249"/>
      <c r="AH61" s="249"/>
      <c r="AI61" s="250" t="s">
        <v>5</v>
      </c>
      <c r="AJ61" s="180" t="s">
        <v>6</v>
      </c>
      <c r="AK61" s="180" t="s">
        <v>7</v>
      </c>
      <c r="AL61" s="251" t="s">
        <v>405</v>
      </c>
    </row>
    <row r="62" spans="1:38" ht="14.45" customHeight="1" x14ac:dyDescent="0.15">
      <c r="A62" s="1228">
        <v>2265601</v>
      </c>
      <c r="B62" s="1239">
        <v>2000000</v>
      </c>
      <c r="C62" s="1229">
        <v>0</v>
      </c>
      <c r="D62" s="1229">
        <v>0</v>
      </c>
      <c r="E62" s="1229">
        <v>0</v>
      </c>
      <c r="F62" s="1239">
        <v>2000000</v>
      </c>
      <c r="G62" s="1230"/>
      <c r="H62" s="574"/>
      <c r="I62" s="574"/>
      <c r="K62" s="183"/>
      <c r="L62" s="184" t="s">
        <v>8</v>
      </c>
      <c r="M62" s="185"/>
      <c r="N62" s="185"/>
      <c r="O62" s="186" t="s">
        <v>9</v>
      </c>
      <c r="P62" s="252">
        <f>'Ｈ６（1994）'!A63</f>
        <v>1437691</v>
      </c>
      <c r="Q62" s="253">
        <f>'Ｈ６（1994）'!B63</f>
        <v>1000000</v>
      </c>
      <c r="R62" s="254"/>
      <c r="S62" s="255">
        <f>'Ｈ６（1994）'!D63</f>
        <v>0</v>
      </c>
      <c r="T62" s="256">
        <f>'Ｈ６（1994）'!F63</f>
        <v>1000000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1437691</v>
      </c>
      <c r="B63" s="1240">
        <v>1000000</v>
      </c>
      <c r="C63" s="574">
        <v>0</v>
      </c>
      <c r="D63" s="574">
        <v>0</v>
      </c>
      <c r="E63" s="574">
        <v>0</v>
      </c>
      <c r="F63" s="1240">
        <v>1000000</v>
      </c>
      <c r="G63" s="1230"/>
      <c r="H63" s="574"/>
      <c r="I63" s="574"/>
      <c r="K63" s="194"/>
      <c r="L63" s="195"/>
      <c r="M63" s="196" t="s">
        <v>11</v>
      </c>
      <c r="N63" s="197"/>
      <c r="O63" s="198" t="s">
        <v>12</v>
      </c>
      <c r="P63" s="199">
        <f>'Ｈ６（1994）'!A64</f>
        <v>9879</v>
      </c>
      <c r="Q63" s="200">
        <f>'Ｈ６（1994）'!B64</f>
        <v>9879</v>
      </c>
      <c r="R63" s="220"/>
      <c r="S63" s="262">
        <f>'Ｈ６（1994）'!D64</f>
        <v>0</v>
      </c>
      <c r="T63" s="263">
        <f>'Ｈ６（1994）'!F64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9879</v>
      </c>
      <c r="B64" s="574">
        <v>9879</v>
      </c>
      <c r="C64" s="574">
        <v>0</v>
      </c>
      <c r="D64" s="574">
        <v>0</v>
      </c>
      <c r="E64" s="574">
        <v>0</v>
      </c>
      <c r="F64" s="574">
        <v>0</v>
      </c>
      <c r="G64" s="1230"/>
      <c r="H64" s="574"/>
      <c r="I64" s="574"/>
      <c r="K64" s="194"/>
      <c r="L64" s="195"/>
      <c r="M64" s="196" t="s">
        <v>13</v>
      </c>
      <c r="N64" s="167"/>
      <c r="O64" s="207"/>
      <c r="P64" s="208">
        <f>P62-P63</f>
        <v>1427812</v>
      </c>
      <c r="Q64" s="209">
        <f>Q62-Q63</f>
        <v>990121</v>
      </c>
      <c r="R64" s="209"/>
      <c r="S64" s="269">
        <f>S62-S63</f>
        <v>0</v>
      </c>
      <c r="T64" s="270">
        <f>T62-T63</f>
        <v>1000000</v>
      </c>
      <c r="U64" s="264"/>
      <c r="V64" s="195"/>
      <c r="W64" s="196" t="s">
        <v>13</v>
      </c>
      <c r="X64" s="167"/>
      <c r="Y64" s="207" t="s">
        <v>9</v>
      </c>
      <c r="Z64" s="271">
        <f>'Ｈ６（1994）'!A117</f>
        <v>0</v>
      </c>
      <c r="AA64" s="272">
        <f>'Ｈ６（1994）'!B117</f>
        <v>0</v>
      </c>
      <c r="AB64" s="273"/>
      <c r="AC64" s="274">
        <f>'Ｈ６（1994）'!E117</f>
        <v>0</v>
      </c>
      <c r="AD64" s="264"/>
      <c r="AE64" s="195"/>
      <c r="AF64" s="196" t="s">
        <v>13</v>
      </c>
      <c r="AG64" s="167"/>
      <c r="AH64" s="207" t="s">
        <v>406</v>
      </c>
      <c r="AI64" s="271">
        <f>'Ｈ６（1994）'!A140</f>
        <v>0</v>
      </c>
      <c r="AJ64" s="272">
        <f>'Ｈ６（1994）'!B140</f>
        <v>0</v>
      </c>
      <c r="AK64" s="275">
        <f>'Ｈ６（1994）'!C140</f>
        <v>0</v>
      </c>
      <c r="AL64" s="276">
        <f>'Ｈ６（1994）'!E140</f>
        <v>0</v>
      </c>
    </row>
    <row r="65" spans="1:38" ht="14.45" customHeight="1" x14ac:dyDescent="0.15">
      <c r="A65" s="1230">
        <v>8719</v>
      </c>
      <c r="B65" s="574">
        <v>8719</v>
      </c>
      <c r="C65" s="574">
        <v>0</v>
      </c>
      <c r="D65" s="574">
        <v>0</v>
      </c>
      <c r="E65" s="574">
        <v>0</v>
      </c>
      <c r="F65" s="574">
        <v>0</v>
      </c>
      <c r="G65" s="1230"/>
      <c r="H65" s="574"/>
      <c r="I65" s="574"/>
      <c r="K65" s="194" t="s">
        <v>4</v>
      </c>
      <c r="L65" s="173" t="s">
        <v>14</v>
      </c>
      <c r="M65" s="170"/>
      <c r="N65" s="170"/>
      <c r="O65" s="211" t="s">
        <v>15</v>
      </c>
      <c r="P65" s="212">
        <f>'Ｈ６（1994）'!A65</f>
        <v>8719</v>
      </c>
      <c r="Q65" s="213">
        <f>'Ｈ６（1994）'!B65</f>
        <v>8719</v>
      </c>
      <c r="R65" s="277"/>
      <c r="S65" s="278">
        <f>'Ｈ６（1994）'!D65</f>
        <v>0</v>
      </c>
      <c r="T65" s="263">
        <f>'Ｈ６（1994）'!F65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'Ｈ６（1994）'!A66</f>
        <v>0</v>
      </c>
      <c r="Q66" s="200">
        <f>'Ｈ６（1994）'!B66</f>
        <v>0</v>
      </c>
      <c r="R66" s="220"/>
      <c r="S66" s="262">
        <f>'Ｈ６（1994）'!D66</f>
        <v>0</v>
      </c>
      <c r="T66" s="263">
        <f>'Ｈ６（1994）'!F66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18277</v>
      </c>
      <c r="B67" s="574">
        <v>18277</v>
      </c>
      <c r="C67" s="574">
        <v>0</v>
      </c>
      <c r="D67" s="574">
        <v>0</v>
      </c>
      <c r="E67" s="574">
        <v>0</v>
      </c>
      <c r="F67" s="574">
        <v>0</v>
      </c>
      <c r="G67" s="1230"/>
      <c r="H67" s="574"/>
      <c r="I67" s="574"/>
      <c r="K67" s="194"/>
      <c r="L67" s="216"/>
      <c r="M67" s="196" t="s">
        <v>13</v>
      </c>
      <c r="N67" s="217"/>
      <c r="O67" s="218"/>
      <c r="P67" s="208">
        <f>P65-P66</f>
        <v>8719</v>
      </c>
      <c r="Q67" s="209">
        <f>Q65-Q66</f>
        <v>8719</v>
      </c>
      <c r="R67" s="209"/>
      <c r="S67" s="269">
        <f>S65-S66</f>
        <v>0</v>
      </c>
      <c r="T67" s="270">
        <f>T65-T66</f>
        <v>0</v>
      </c>
      <c r="U67" s="264"/>
      <c r="V67" s="216"/>
      <c r="W67" s="196" t="s">
        <v>13</v>
      </c>
      <c r="X67" s="217"/>
      <c r="Y67" s="207" t="s">
        <v>407</v>
      </c>
      <c r="Z67" s="271">
        <f>'Ｈ６（1994）'!A118</f>
        <v>0</v>
      </c>
      <c r="AA67" s="272">
        <f>'Ｈ６（1994）'!B118</f>
        <v>0</v>
      </c>
      <c r="AB67" s="273"/>
      <c r="AC67" s="274">
        <f>'Ｈ６（1994）'!E118</f>
        <v>0</v>
      </c>
      <c r="AD67" s="264"/>
      <c r="AE67" s="216"/>
      <c r="AF67" s="196" t="s">
        <v>13</v>
      </c>
      <c r="AG67" s="217"/>
      <c r="AH67" s="207" t="s">
        <v>408</v>
      </c>
      <c r="AI67" s="271">
        <f>'Ｈ６（1994）'!A141</f>
        <v>0</v>
      </c>
      <c r="AJ67" s="272">
        <f>'Ｈ６（1994）'!B141</f>
        <v>0</v>
      </c>
      <c r="AK67" s="275">
        <f>'Ｈ６（1994）'!C141</f>
        <v>0</v>
      </c>
      <c r="AL67" s="276">
        <f>'Ｈ６（1994）'!E141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'Ｈ６（1994）'!A68</f>
        <v>0</v>
      </c>
      <c r="Q68" s="200">
        <f>'Ｈ６（1994）'!B68</f>
        <v>0</v>
      </c>
      <c r="R68" s="220"/>
      <c r="S68" s="262">
        <f>'Ｈ６（1994）'!D68</f>
        <v>0</v>
      </c>
      <c r="T68" s="263">
        <f>'Ｈ６（1994）'!F68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'Ｈ６（1994）'!A69</f>
        <v>0</v>
      </c>
      <c r="Q69" s="200">
        <f>'Ｈ６（1994）'!B69</f>
        <v>0</v>
      </c>
      <c r="R69" s="220"/>
      <c r="S69" s="262">
        <f>'Ｈ６（1994）'!D69</f>
        <v>0</v>
      </c>
      <c r="T69" s="263">
        <f>'Ｈ６（1994）'!F69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'Ｈ６（1994）'!A70</f>
        <v>0</v>
      </c>
      <c r="Q70" s="200">
        <f>'Ｈ６（1994）'!B70</f>
        <v>0</v>
      </c>
      <c r="R70" s="220"/>
      <c r="S70" s="262">
        <f>'Ｈ６（1994）'!D70</f>
        <v>0</v>
      </c>
      <c r="T70" s="263">
        <f>'Ｈ６（1994）'!F70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18277</v>
      </c>
      <c r="B72" s="574">
        <v>18277</v>
      </c>
      <c r="C72" s="574">
        <v>0</v>
      </c>
      <c r="D72" s="574">
        <v>0</v>
      </c>
      <c r="E72" s="574">
        <v>0</v>
      </c>
      <c r="F72" s="574">
        <v>0</v>
      </c>
      <c r="G72" s="1230"/>
      <c r="H72" s="574"/>
      <c r="I72" s="574"/>
      <c r="K72" s="194"/>
      <c r="L72" s="176"/>
      <c r="M72" s="196" t="s">
        <v>95</v>
      </c>
      <c r="N72" s="197"/>
      <c r="O72" s="198" t="s">
        <v>98</v>
      </c>
      <c r="P72" s="199">
        <f>'Ｈ６（1994）'!A71</f>
        <v>0</v>
      </c>
      <c r="Q72" s="200">
        <f>'Ｈ６（1994）'!B71</f>
        <v>0</v>
      </c>
      <c r="R72" s="220"/>
      <c r="S72" s="262">
        <f>'Ｈ６（1994）'!D71</f>
        <v>0</v>
      </c>
      <c r="T72" s="263">
        <f>'Ｈ６（1994）'!F71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'Ｈ６（1994）'!A72</f>
        <v>18277</v>
      </c>
      <c r="Q73" s="200">
        <f>'Ｈ６（1994）'!B72</f>
        <v>18277</v>
      </c>
      <c r="R73" s="220"/>
      <c r="S73" s="262">
        <f>'Ｈ６（1994）'!D72</f>
        <v>0</v>
      </c>
      <c r="T73" s="263">
        <f>'Ｈ６（1994）'!F72</f>
        <v>0</v>
      </c>
      <c r="U73" s="264"/>
      <c r="V73" s="216"/>
      <c r="W73" s="196" t="s">
        <v>13</v>
      </c>
      <c r="X73" s="197"/>
      <c r="Y73" s="211" t="s">
        <v>15</v>
      </c>
      <c r="Z73" s="271">
        <f>'Ｈ６（1994）'!A119</f>
        <v>0</v>
      </c>
      <c r="AA73" s="272">
        <f>'Ｈ６（1994）'!B119</f>
        <v>0</v>
      </c>
      <c r="AB73" s="273"/>
      <c r="AC73" s="274">
        <f>'Ｈ６（1994）'!E119</f>
        <v>0</v>
      </c>
      <c r="AD73" s="264"/>
      <c r="AE73" s="216"/>
      <c r="AF73" s="196" t="s">
        <v>13</v>
      </c>
      <c r="AG73" s="197"/>
      <c r="AH73" s="211" t="s">
        <v>409</v>
      </c>
      <c r="AI73" s="271">
        <f>'Ｈ６（1994）'!A142</f>
        <v>0</v>
      </c>
      <c r="AJ73" s="272">
        <f>'Ｈ６（1994）'!B142</f>
        <v>0</v>
      </c>
      <c r="AK73" s="275">
        <f>'Ｈ６（1994）'!C142</f>
        <v>0</v>
      </c>
      <c r="AL73" s="276">
        <f>'Ｈ６（1994）'!E142</f>
        <v>0</v>
      </c>
    </row>
    <row r="74" spans="1:38" ht="14.45" customHeight="1" x14ac:dyDescent="0.15">
      <c r="A74" s="1230">
        <v>88615</v>
      </c>
      <c r="B74" s="574">
        <v>88615</v>
      </c>
      <c r="C74" s="574">
        <v>0</v>
      </c>
      <c r="D74" s="574">
        <v>0</v>
      </c>
      <c r="E74" s="574">
        <v>0</v>
      </c>
      <c r="F74" s="574">
        <v>59300</v>
      </c>
      <c r="G74" s="1230"/>
      <c r="H74" s="574"/>
      <c r="I74" s="574"/>
      <c r="K74" s="194"/>
      <c r="L74" s="196" t="s">
        <v>19</v>
      </c>
      <c r="M74" s="197"/>
      <c r="N74" s="197"/>
      <c r="O74" s="198" t="s">
        <v>20</v>
      </c>
      <c r="P74" s="199">
        <f>'Ｈ６（1994）'!A73</f>
        <v>0</v>
      </c>
      <c r="Q74" s="200">
        <f>'Ｈ６（1994）'!B73</f>
        <v>0</v>
      </c>
      <c r="R74" s="220"/>
      <c r="S74" s="262">
        <f>'Ｈ６（1994）'!D73</f>
        <v>0</v>
      </c>
      <c r="T74" s="263">
        <f>'Ｈ６（1994）'!F73</f>
        <v>0</v>
      </c>
      <c r="U74" s="264"/>
      <c r="V74" s="196" t="s">
        <v>19</v>
      </c>
      <c r="W74" s="197"/>
      <c r="X74" s="197"/>
      <c r="Y74" s="211" t="s">
        <v>142</v>
      </c>
      <c r="Z74" s="294">
        <f>'Ｈ６（1994）'!A120</f>
        <v>0</v>
      </c>
      <c r="AA74" s="272">
        <f>'Ｈ６（1994）'!B120</f>
        <v>0</v>
      </c>
      <c r="AB74" s="295"/>
      <c r="AC74" s="274">
        <f>'Ｈ６（1994）'!E120</f>
        <v>0</v>
      </c>
      <c r="AD74" s="264"/>
      <c r="AE74" s="196" t="s">
        <v>19</v>
      </c>
      <c r="AF74" s="197"/>
      <c r="AG74" s="197"/>
      <c r="AH74" s="211" t="s">
        <v>410</v>
      </c>
      <c r="AI74" s="294">
        <f>'Ｈ６（1994）'!A143</f>
        <v>0</v>
      </c>
      <c r="AJ74" s="272">
        <f>'Ｈ６（1994）'!B143</f>
        <v>0</v>
      </c>
      <c r="AK74" s="296">
        <f>'Ｈ６（1994）'!C143</f>
        <v>0</v>
      </c>
      <c r="AL74" s="276">
        <f>'Ｈ６（1994）'!E143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'Ｈ６（1994）'!A75</f>
        <v>0</v>
      </c>
      <c r="Q75" s="200">
        <f>'Ｈ６（1994）'!B75</f>
        <v>0</v>
      </c>
      <c r="R75" s="220"/>
      <c r="S75" s="262">
        <f>'Ｈ６（1994）'!D75</f>
        <v>0</v>
      </c>
      <c r="T75" s="263">
        <f>'Ｈ６（1994）'!F75</f>
        <v>0</v>
      </c>
      <c r="U75" s="264" t="s">
        <v>411</v>
      </c>
      <c r="V75" s="195"/>
      <c r="W75" s="196" t="s">
        <v>412</v>
      </c>
      <c r="X75" s="197"/>
      <c r="Y75" s="211" t="s">
        <v>413</v>
      </c>
      <c r="Z75" s="294">
        <f>'Ｈ６（1994）'!A121</f>
        <v>210556</v>
      </c>
      <c r="AA75" s="272">
        <f>'Ｈ６（1994）'!B121</f>
        <v>0</v>
      </c>
      <c r="AB75" s="295"/>
      <c r="AC75" s="274">
        <f>'Ｈ６（1994）'!E121</f>
        <v>126600</v>
      </c>
      <c r="AD75" s="264" t="s">
        <v>414</v>
      </c>
      <c r="AE75" s="195"/>
      <c r="AF75" s="196" t="s">
        <v>412</v>
      </c>
      <c r="AG75" s="197"/>
      <c r="AH75" s="211" t="s">
        <v>415</v>
      </c>
      <c r="AI75" s="294">
        <f>'Ｈ６（1994）'!A144</f>
        <v>0</v>
      </c>
      <c r="AJ75" s="272">
        <f>'Ｈ６（1994）'!B144</f>
        <v>0</v>
      </c>
      <c r="AK75" s="296">
        <f>'Ｈ６（1994）'!C144</f>
        <v>0</v>
      </c>
      <c r="AL75" s="276">
        <f>'Ｈ６（1994）'!E144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'Ｈ６（1994）'!A76</f>
        <v>0</v>
      </c>
      <c r="Q76" s="200">
        <f>'Ｈ６（1994）'!B76</f>
        <v>0</v>
      </c>
      <c r="R76" s="220"/>
      <c r="S76" s="262">
        <f>'Ｈ６（1994）'!D76</f>
        <v>0</v>
      </c>
      <c r="T76" s="263">
        <f>'Ｈ６（1994）'!F76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'Ｈ６（1994）'!A77</f>
        <v>0</v>
      </c>
      <c r="Q77" s="200">
        <f>'Ｈ６（1994）'!B77</f>
        <v>0</v>
      </c>
      <c r="R77" s="220"/>
      <c r="S77" s="262">
        <f>'Ｈ６（1994）'!D77</f>
        <v>0</v>
      </c>
      <c r="T77" s="263">
        <f>'Ｈ６（1994）'!F77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'Ｈ６（1994）'!A78</f>
        <v>0</v>
      </c>
      <c r="Q78" s="200">
        <f>'Ｈ６（1994）'!B78</f>
        <v>0</v>
      </c>
      <c r="R78" s="220"/>
      <c r="S78" s="262">
        <f>'Ｈ６（1994）'!D78</f>
        <v>0</v>
      </c>
      <c r="T78" s="263">
        <f>'Ｈ６（1994）'!F78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'Ｈ６（1994）'!A79</f>
        <v>0</v>
      </c>
      <c r="Q79" s="200">
        <f>'Ｈ６（1994）'!B79</f>
        <v>0</v>
      </c>
      <c r="R79" s="220"/>
      <c r="S79" s="262">
        <f>'Ｈ６（1994）'!D79</f>
        <v>0</v>
      </c>
      <c r="T79" s="263">
        <f>'Ｈ６（1994）'!F79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86390</v>
      </c>
      <c r="B80" s="574">
        <v>86390</v>
      </c>
      <c r="C80" s="574">
        <v>0</v>
      </c>
      <c r="D80" s="574">
        <v>0</v>
      </c>
      <c r="E80" s="574">
        <v>0</v>
      </c>
      <c r="F80" s="574">
        <v>59300</v>
      </c>
      <c r="G80" s="1230"/>
      <c r="H80" s="574"/>
      <c r="I80" s="574"/>
      <c r="K80" s="194"/>
      <c r="L80" s="195" t="s">
        <v>38</v>
      </c>
      <c r="M80" s="196" t="s">
        <v>149</v>
      </c>
      <c r="N80" s="197"/>
      <c r="O80" s="198" t="s">
        <v>40</v>
      </c>
      <c r="P80" s="199">
        <f>'Ｈ６（1994）'!A80</f>
        <v>86390</v>
      </c>
      <c r="Q80" s="200">
        <f>'Ｈ６（1994）'!B80</f>
        <v>86390</v>
      </c>
      <c r="R80" s="220"/>
      <c r="S80" s="262">
        <f>'Ｈ６（1994）'!D80</f>
        <v>0</v>
      </c>
      <c r="T80" s="263">
        <f>'Ｈ６（1994）'!F80</f>
        <v>59300</v>
      </c>
      <c r="U80" s="264"/>
      <c r="V80" s="195" t="s">
        <v>38</v>
      </c>
      <c r="W80" s="196" t="s">
        <v>149</v>
      </c>
      <c r="X80" s="197"/>
      <c r="Y80" s="198" t="s">
        <v>420</v>
      </c>
      <c r="Z80" s="271">
        <f>'Ｈ６（1994）'!A122</f>
        <v>210556</v>
      </c>
      <c r="AA80" s="272">
        <f>'Ｈ６（1994）'!B122</f>
        <v>0</v>
      </c>
      <c r="AB80" s="273"/>
      <c r="AC80" s="274">
        <f>'Ｈ６（1994）'!E122</f>
        <v>126600</v>
      </c>
      <c r="AD80" s="264" t="s">
        <v>421</v>
      </c>
      <c r="AE80" s="195" t="s">
        <v>38</v>
      </c>
      <c r="AF80" s="196" t="s">
        <v>149</v>
      </c>
      <c r="AG80" s="197"/>
      <c r="AH80" s="198" t="s">
        <v>422</v>
      </c>
      <c r="AI80" s="271">
        <f>'Ｈ６（1994）'!A145</f>
        <v>0</v>
      </c>
      <c r="AJ80" s="272">
        <f>'Ｈ６（1994）'!B145</f>
        <v>0</v>
      </c>
      <c r="AK80" s="275">
        <f>'Ｈ６（1994）'!C145</f>
        <v>0</v>
      </c>
      <c r="AL80" s="276">
        <f>'Ｈ６（1994）'!E145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'Ｈ６（1994）'!A81</f>
        <v>0</v>
      </c>
      <c r="Q81" s="200">
        <f>'Ｈ６（1994）'!B81</f>
        <v>0</v>
      </c>
      <c r="R81" s="220"/>
      <c r="S81" s="262">
        <f>'Ｈ６（1994）'!D81</f>
        <v>0</v>
      </c>
      <c r="T81" s="263">
        <f>'Ｈ６（1994）'!F81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2225</v>
      </c>
      <c r="B82" s="574">
        <v>2225</v>
      </c>
      <c r="C82" s="574">
        <v>0</v>
      </c>
      <c r="D82" s="574">
        <v>0</v>
      </c>
      <c r="E82" s="574">
        <v>0</v>
      </c>
      <c r="F82" s="574">
        <v>0</v>
      </c>
      <c r="G82" s="1230"/>
      <c r="H82" s="574"/>
      <c r="I82" s="574"/>
      <c r="K82" s="194" t="s">
        <v>131</v>
      </c>
      <c r="L82" s="216"/>
      <c r="M82" s="196" t="s">
        <v>13</v>
      </c>
      <c r="N82" s="197"/>
      <c r="O82" s="198" t="s">
        <v>44</v>
      </c>
      <c r="P82" s="199">
        <f>'Ｈ６（1994）'!A82</f>
        <v>2225</v>
      </c>
      <c r="Q82" s="200">
        <f>'Ｈ６（1994）'!B82</f>
        <v>2225</v>
      </c>
      <c r="R82" s="220"/>
      <c r="S82" s="262">
        <f>'Ｈ６（1994）'!D82</f>
        <v>0</v>
      </c>
      <c r="T82" s="263">
        <f>'Ｈ６（1994）'!F82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'Ｈ６（1994）'!A83</f>
        <v>0</v>
      </c>
      <c r="Q83" s="200">
        <f>'Ｈ６（1994）'!B83</f>
        <v>0</v>
      </c>
      <c r="R83" s="220"/>
      <c r="S83" s="262">
        <f>'Ｈ６（1994）'!D83</f>
        <v>0</v>
      </c>
      <c r="T83" s="263">
        <f>'Ｈ６（1994）'!F83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'Ｈ６（1994）'!A84</f>
        <v>0</v>
      </c>
      <c r="Q84" s="200">
        <f>'Ｈ６（1994）'!B84</f>
        <v>0</v>
      </c>
      <c r="R84" s="220"/>
      <c r="S84" s="262">
        <f>'Ｈ６（1994）'!D84</f>
        <v>0</v>
      </c>
      <c r="T84" s="263">
        <f>'Ｈ６（1994）'!F84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'Ｈ６（1994）'!A85</f>
        <v>0</v>
      </c>
      <c r="Q85" s="200">
        <f>'Ｈ６（1994）'!B85</f>
        <v>0</v>
      </c>
      <c r="R85" s="220"/>
      <c r="S85" s="262">
        <f>'Ｈ６（1994）'!D85</f>
        <v>0</v>
      </c>
      <c r="T85" s="263">
        <f>'Ｈ６（1994）'!F85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650435</v>
      </c>
      <c r="B86" s="574">
        <v>650435</v>
      </c>
      <c r="C86" s="574">
        <v>0</v>
      </c>
      <c r="D86" s="574">
        <v>0</v>
      </c>
      <c r="E86" s="574">
        <v>0</v>
      </c>
      <c r="F86" s="574">
        <v>389300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'Ｈ６（1994）'!A123</f>
        <v>0</v>
      </c>
      <c r="AA86" s="272">
        <f>'Ｈ６（1994）'!B123</f>
        <v>0</v>
      </c>
      <c r="AB86" s="273"/>
      <c r="AC86" s="274">
        <f>'Ｈ６（1994）'!E123</f>
        <v>0</v>
      </c>
      <c r="AD86" s="264" t="s">
        <v>430</v>
      </c>
      <c r="AE86" s="195"/>
      <c r="AF86" s="196" t="s">
        <v>13</v>
      </c>
      <c r="AG86" s="197"/>
      <c r="AH86" s="198" t="s">
        <v>684</v>
      </c>
      <c r="AI86" s="271">
        <f>'Ｈ６（1994）'!A146</f>
        <v>0</v>
      </c>
      <c r="AJ86" s="272">
        <f>'Ｈ６（1994）'!B146</f>
        <v>0</v>
      </c>
      <c r="AK86" s="275">
        <f>'Ｈ６（1994）'!C146</f>
        <v>0</v>
      </c>
      <c r="AL86" s="276">
        <f>'Ｈ６（1994）'!E146</f>
        <v>0</v>
      </c>
    </row>
    <row r="87" spans="1:38" ht="14.45" customHeight="1" x14ac:dyDescent="0.15">
      <c r="A87" s="1230">
        <v>86126</v>
      </c>
      <c r="B87" s="574">
        <v>86126</v>
      </c>
      <c r="C87" s="574">
        <v>0</v>
      </c>
      <c r="D87" s="574">
        <v>0</v>
      </c>
      <c r="E87" s="574">
        <v>0</v>
      </c>
      <c r="F87" s="574">
        <v>48700</v>
      </c>
      <c r="G87" s="1230"/>
      <c r="H87" s="574"/>
      <c r="I87" s="574"/>
      <c r="K87" s="194"/>
      <c r="L87" s="173"/>
      <c r="M87" s="196" t="s">
        <v>47</v>
      </c>
      <c r="N87" s="197"/>
      <c r="O87" s="198" t="s">
        <v>48</v>
      </c>
      <c r="P87" s="199">
        <f>'Ｈ６（1994）'!A87</f>
        <v>86126</v>
      </c>
      <c r="Q87" s="200">
        <f>'Ｈ６（1994）'!B87</f>
        <v>86126</v>
      </c>
      <c r="R87" s="220"/>
      <c r="S87" s="262">
        <f>'Ｈ６（1994）'!D87</f>
        <v>0</v>
      </c>
      <c r="T87" s="263">
        <f>'Ｈ６（1994）'!F87</f>
        <v>48700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'Ｈ６（1994）'!A88</f>
        <v>0</v>
      </c>
      <c r="Q88" s="200">
        <f>'Ｈ６（1994）'!B88</f>
        <v>0</v>
      </c>
      <c r="R88" s="220"/>
      <c r="S88" s="262">
        <f>'Ｈ６（1994）'!D88</f>
        <v>0</v>
      </c>
      <c r="T88" s="263">
        <f>'Ｈ６（1994）'!F88</f>
        <v>0</v>
      </c>
      <c r="U88" s="264"/>
      <c r="V88" s="195"/>
      <c r="W88" s="196" t="s">
        <v>433</v>
      </c>
      <c r="X88" s="197"/>
      <c r="Y88" s="198" t="s">
        <v>685</v>
      </c>
      <c r="Z88" s="271">
        <f>'Ｈ６（1994）'!A125</f>
        <v>0</v>
      </c>
      <c r="AA88" s="272">
        <f>'Ｈ６（1994）'!B125</f>
        <v>0</v>
      </c>
      <c r="AB88" s="273"/>
      <c r="AC88" s="274">
        <f>'Ｈ６（1994）'!E125</f>
        <v>0</v>
      </c>
      <c r="AD88" s="264"/>
      <c r="AE88" s="195"/>
      <c r="AF88" s="196" t="s">
        <v>433</v>
      </c>
      <c r="AG88" s="197"/>
      <c r="AH88" s="198" t="s">
        <v>686</v>
      </c>
      <c r="AI88" s="271">
        <f>'Ｈ６（1994）'!A148</f>
        <v>0</v>
      </c>
      <c r="AJ88" s="272">
        <f>'Ｈ６（1994）'!B148</f>
        <v>0</v>
      </c>
      <c r="AK88" s="275">
        <f>'Ｈ６（1994）'!C148</f>
        <v>0</v>
      </c>
      <c r="AL88" s="276">
        <f>'Ｈ６（1994）'!E148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'Ｈ６（1994）'!A89</f>
        <v>0</v>
      </c>
      <c r="Q89" s="200">
        <f>'Ｈ６（1994）'!B89</f>
        <v>0</v>
      </c>
      <c r="R89" s="220"/>
      <c r="S89" s="262">
        <f>'Ｈ６（1994）'!D89</f>
        <v>0</v>
      </c>
      <c r="T89" s="263">
        <f>'Ｈ６（1994）'!F89</f>
        <v>0</v>
      </c>
      <c r="U89" s="264"/>
      <c r="V89" s="195"/>
      <c r="W89" s="196" t="s">
        <v>436</v>
      </c>
      <c r="X89" s="197"/>
      <c r="Y89" s="198" t="s">
        <v>687</v>
      </c>
      <c r="Z89" s="271">
        <f>'Ｈ６（1994）'!A126</f>
        <v>0</v>
      </c>
      <c r="AA89" s="272">
        <f>'Ｈ６（1994）'!B126</f>
        <v>0</v>
      </c>
      <c r="AB89" s="273"/>
      <c r="AC89" s="274">
        <f>'Ｈ６（1994）'!E126</f>
        <v>0</v>
      </c>
      <c r="AD89" s="264"/>
      <c r="AE89" s="195"/>
      <c r="AF89" s="196" t="s">
        <v>436</v>
      </c>
      <c r="AG89" s="197"/>
      <c r="AH89" s="198" t="s">
        <v>688</v>
      </c>
      <c r="AI89" s="271">
        <f>'Ｈ６（1994）'!A149</f>
        <v>0</v>
      </c>
      <c r="AJ89" s="272">
        <f>'Ｈ６（1994）'!B149</f>
        <v>0</v>
      </c>
      <c r="AK89" s="275">
        <f>'Ｈ６（1994）'!C149</f>
        <v>0</v>
      </c>
      <c r="AL89" s="276">
        <f>'Ｈ６（1994）'!E149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'Ｈ６（1994）'!A90</f>
        <v>0</v>
      </c>
      <c r="Q90" s="200">
        <f>'Ｈ６（1994）'!B90</f>
        <v>0</v>
      </c>
      <c r="R90" s="220"/>
      <c r="S90" s="262">
        <f>'Ｈ６（1994）'!D90</f>
        <v>0</v>
      </c>
      <c r="T90" s="263">
        <f>'Ｈ６（1994）'!F90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'Ｈ６（1994）'!A91</f>
        <v>0</v>
      </c>
      <c r="Q91" s="200">
        <f>'Ｈ６（1994）'!B91</f>
        <v>0</v>
      </c>
      <c r="R91" s="220"/>
      <c r="S91" s="262">
        <f>'Ｈ６（1994）'!D91</f>
        <v>0</v>
      </c>
      <c r="T91" s="263">
        <f>'Ｈ６（1994）'!F91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'Ｈ６（1994）'!A92</f>
        <v>0</v>
      </c>
      <c r="Q92" s="200">
        <f>'Ｈ６（1994）'!B92</f>
        <v>0</v>
      </c>
      <c r="R92" s="220"/>
      <c r="S92" s="262">
        <f>'Ｈ６（1994）'!D92</f>
        <v>0</v>
      </c>
      <c r="T92" s="263">
        <f>'Ｈ６（1994）'!F92</f>
        <v>0</v>
      </c>
      <c r="U92" s="264"/>
      <c r="V92" s="195"/>
      <c r="W92" s="196" t="s">
        <v>57</v>
      </c>
      <c r="X92" s="197"/>
      <c r="Y92" s="198" t="s">
        <v>689</v>
      </c>
      <c r="Z92" s="271">
        <f>'Ｈ６（1994）'!A127</f>
        <v>0</v>
      </c>
      <c r="AA92" s="272">
        <f>'Ｈ６（1994）'!B127</f>
        <v>0</v>
      </c>
      <c r="AB92" s="273"/>
      <c r="AC92" s="274">
        <f>'Ｈ６（1994）'!E127</f>
        <v>0</v>
      </c>
      <c r="AD92" s="264"/>
      <c r="AE92" s="195"/>
      <c r="AF92" s="196" t="s">
        <v>57</v>
      </c>
      <c r="AG92" s="197"/>
      <c r="AH92" s="198" t="s">
        <v>690</v>
      </c>
      <c r="AI92" s="271">
        <f>'Ｈ６（1994）'!A150</f>
        <v>0</v>
      </c>
      <c r="AJ92" s="272">
        <f>'Ｈ６（1994）'!B150</f>
        <v>0</v>
      </c>
      <c r="AK92" s="275">
        <f>'Ｈ６（1994）'!C150</f>
        <v>0</v>
      </c>
      <c r="AL92" s="276">
        <f>'Ｈ６（1994）'!E150</f>
        <v>0</v>
      </c>
    </row>
    <row r="93" spans="1:38" ht="14.45" customHeight="1" x14ac:dyDescent="0.15">
      <c r="A93" s="1230">
        <v>560508</v>
      </c>
      <c r="B93" s="574">
        <v>560508</v>
      </c>
      <c r="C93" s="574">
        <v>0</v>
      </c>
      <c r="D93" s="574">
        <v>0</v>
      </c>
      <c r="E93" s="574">
        <v>0</v>
      </c>
      <c r="F93" s="574">
        <v>340600</v>
      </c>
      <c r="G93" s="1230"/>
      <c r="H93" s="574"/>
      <c r="I93" s="574"/>
      <c r="K93" s="194"/>
      <c r="L93" s="195"/>
      <c r="M93" s="173" t="s">
        <v>60</v>
      </c>
      <c r="N93" s="197"/>
      <c r="O93" s="198" t="s">
        <v>61</v>
      </c>
      <c r="P93" s="199">
        <f>'Ｈ６（1994）'!A93</f>
        <v>560508</v>
      </c>
      <c r="Q93" s="200">
        <f>'Ｈ６（1994）'!B93</f>
        <v>560508</v>
      </c>
      <c r="R93" s="220"/>
      <c r="S93" s="262">
        <f>'Ｈ６（1994）'!D93</f>
        <v>0</v>
      </c>
      <c r="T93" s="263">
        <f>'Ｈ６（1994）'!F93</f>
        <v>340600</v>
      </c>
      <c r="U93" s="264" t="s">
        <v>441</v>
      </c>
      <c r="V93" s="195"/>
      <c r="W93" s="173" t="s">
        <v>60</v>
      </c>
      <c r="X93" s="197"/>
      <c r="Y93" s="198" t="s">
        <v>691</v>
      </c>
      <c r="Z93" s="271">
        <f>'Ｈ６（1994）'!A128</f>
        <v>0</v>
      </c>
      <c r="AA93" s="272">
        <f>'Ｈ６（1994）'!B128</f>
        <v>0</v>
      </c>
      <c r="AB93" s="273"/>
      <c r="AC93" s="274">
        <f>'Ｈ６（1994）'!E128</f>
        <v>0</v>
      </c>
      <c r="AD93" s="264"/>
      <c r="AE93" s="195"/>
      <c r="AF93" s="173" t="s">
        <v>60</v>
      </c>
      <c r="AG93" s="197"/>
      <c r="AH93" s="198" t="s">
        <v>692</v>
      </c>
      <c r="AI93" s="271">
        <f>'Ｈ６（1994）'!A151</f>
        <v>0</v>
      </c>
      <c r="AJ93" s="272">
        <f>'Ｈ６（1994）'!B151</f>
        <v>0</v>
      </c>
      <c r="AK93" s="275">
        <f>'Ｈ６（1994）'!C151</f>
        <v>0</v>
      </c>
      <c r="AL93" s="276">
        <f>'Ｈ６（1994）'!E151</f>
        <v>0</v>
      </c>
    </row>
    <row r="94" spans="1:38" ht="14.45" customHeight="1" x14ac:dyDescent="0.15">
      <c r="A94" s="1230">
        <v>69577</v>
      </c>
      <c r="B94" s="574">
        <v>69577</v>
      </c>
      <c r="C94" s="574">
        <v>0</v>
      </c>
      <c r="D94" s="574">
        <v>0</v>
      </c>
      <c r="E94" s="574">
        <v>0</v>
      </c>
      <c r="F94" s="574">
        <v>0</v>
      </c>
      <c r="G94" s="1230"/>
      <c r="H94" s="574"/>
      <c r="I94" s="574"/>
      <c r="K94" s="194"/>
      <c r="L94" s="195" t="s">
        <v>59</v>
      </c>
      <c r="M94" s="195"/>
      <c r="N94" s="196" t="s">
        <v>62</v>
      </c>
      <c r="O94" s="198" t="s">
        <v>63</v>
      </c>
      <c r="P94" s="199">
        <f>'Ｈ６（1994）'!A94</f>
        <v>69577</v>
      </c>
      <c r="Q94" s="200">
        <f>'Ｈ６（1994）'!B94</f>
        <v>69577</v>
      </c>
      <c r="R94" s="220"/>
      <c r="S94" s="262">
        <f>'Ｈ６（1994）'!D94</f>
        <v>0</v>
      </c>
      <c r="T94" s="263">
        <f>'Ｈ６（1994）'!F94</f>
        <v>0</v>
      </c>
      <c r="U94" s="264"/>
      <c r="V94" s="195" t="s">
        <v>59</v>
      </c>
      <c r="W94" s="195"/>
      <c r="X94" s="196" t="s">
        <v>62</v>
      </c>
      <c r="Y94" s="198" t="s">
        <v>693</v>
      </c>
      <c r="Z94" s="271">
        <f>'Ｈ６（1994）'!A129</f>
        <v>0</v>
      </c>
      <c r="AA94" s="272">
        <f>'Ｈ６（1994）'!B129</f>
        <v>0</v>
      </c>
      <c r="AB94" s="273"/>
      <c r="AC94" s="274">
        <f>'Ｈ６（1994）'!E129</f>
        <v>0</v>
      </c>
      <c r="AD94" s="264"/>
      <c r="AE94" s="195" t="s">
        <v>59</v>
      </c>
      <c r="AF94" s="195"/>
      <c r="AG94" s="196" t="s">
        <v>62</v>
      </c>
      <c r="AH94" s="198" t="s">
        <v>694</v>
      </c>
      <c r="AI94" s="271">
        <f>'Ｈ６（1994）'!A152</f>
        <v>0</v>
      </c>
      <c r="AJ94" s="272">
        <f>'Ｈ６（1994）'!B152</f>
        <v>0</v>
      </c>
      <c r="AK94" s="275">
        <f>'Ｈ６（1994）'!C152</f>
        <v>0</v>
      </c>
      <c r="AL94" s="276">
        <f>'Ｈ６（1994）'!E152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'Ｈ６（1994）'!A95</f>
        <v>0</v>
      </c>
      <c r="Q95" s="200">
        <f>'Ｈ６（1994）'!B95</f>
        <v>0</v>
      </c>
      <c r="R95" s="220"/>
      <c r="S95" s="262">
        <f>'Ｈ６（1994）'!D95</f>
        <v>0</v>
      </c>
      <c r="T95" s="263">
        <f>'Ｈ６（1994）'!F95</f>
        <v>0</v>
      </c>
      <c r="U95" s="264"/>
      <c r="V95" s="195"/>
      <c r="W95" s="195"/>
      <c r="X95" s="196" t="s">
        <v>64</v>
      </c>
      <c r="Y95" s="198" t="s">
        <v>695</v>
      </c>
      <c r="Z95" s="271">
        <f>'Ｈ６（1994）'!A130</f>
        <v>0</v>
      </c>
      <c r="AA95" s="272">
        <f>'Ｈ６（1994）'!B130</f>
        <v>0</v>
      </c>
      <c r="AB95" s="273"/>
      <c r="AC95" s="274">
        <f>'Ｈ６（1994）'!E130</f>
        <v>0</v>
      </c>
      <c r="AD95" s="264"/>
      <c r="AE95" s="195"/>
      <c r="AF95" s="195"/>
      <c r="AG95" s="196" t="s">
        <v>64</v>
      </c>
      <c r="AH95" s="198" t="s">
        <v>696</v>
      </c>
      <c r="AI95" s="271">
        <f>'Ｈ６（1994）'!A153</f>
        <v>0</v>
      </c>
      <c r="AJ95" s="272">
        <f>'Ｈ６（1994）'!B153</f>
        <v>0</v>
      </c>
      <c r="AK95" s="275">
        <f>'Ｈ６（1994）'!C153</f>
        <v>0</v>
      </c>
      <c r="AL95" s="276">
        <f>'Ｈ６（1994）'!E153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'Ｈ６（1994）'!A96</f>
        <v>0</v>
      </c>
      <c r="Q96" s="200">
        <f>'Ｈ６（1994）'!B96</f>
        <v>0</v>
      </c>
      <c r="R96" s="220"/>
      <c r="S96" s="262">
        <f>'Ｈ６（1994）'!D96</f>
        <v>0</v>
      </c>
      <c r="T96" s="263">
        <f>'Ｈ６（1994）'!F96</f>
        <v>0</v>
      </c>
      <c r="U96" s="264"/>
      <c r="V96" s="195"/>
      <c r="W96" s="195"/>
      <c r="X96" s="196" t="s">
        <v>66</v>
      </c>
      <c r="Y96" s="198" t="s">
        <v>697</v>
      </c>
      <c r="Z96" s="271">
        <f>'Ｈ６（1994）'!A131</f>
        <v>0</v>
      </c>
      <c r="AA96" s="272">
        <f>'Ｈ６（1994）'!B131</f>
        <v>0</v>
      </c>
      <c r="AB96" s="273"/>
      <c r="AC96" s="274">
        <f>'Ｈ６（1994）'!E131</f>
        <v>0</v>
      </c>
      <c r="AD96" s="264"/>
      <c r="AE96" s="195"/>
      <c r="AF96" s="195"/>
      <c r="AG96" s="196" t="s">
        <v>66</v>
      </c>
      <c r="AH96" s="198" t="s">
        <v>698</v>
      </c>
      <c r="AI96" s="271">
        <f>'Ｈ６（1994）'!A154</f>
        <v>0</v>
      </c>
      <c r="AJ96" s="272">
        <f>'Ｈ６（1994）'!B154</f>
        <v>0</v>
      </c>
      <c r="AK96" s="275">
        <f>'Ｈ６（1994）'!C154</f>
        <v>0</v>
      </c>
      <c r="AL96" s="276">
        <f>'Ｈ６（1994）'!E154</f>
        <v>0</v>
      </c>
    </row>
    <row r="97" spans="1:38" ht="14.45" customHeight="1" x14ac:dyDescent="0.15">
      <c r="A97" s="1230">
        <v>490931</v>
      </c>
      <c r="B97" s="574">
        <v>490931</v>
      </c>
      <c r="C97" s="574">
        <v>0</v>
      </c>
      <c r="D97" s="574">
        <v>0</v>
      </c>
      <c r="E97" s="574">
        <v>0</v>
      </c>
      <c r="F97" s="574">
        <v>340600</v>
      </c>
      <c r="G97" s="1230"/>
      <c r="H97" s="574"/>
      <c r="I97" s="574"/>
      <c r="K97" s="194"/>
      <c r="L97" s="195"/>
      <c r="M97" s="195"/>
      <c r="N97" s="196" t="s">
        <v>150</v>
      </c>
      <c r="O97" s="198" t="s">
        <v>69</v>
      </c>
      <c r="P97" s="199">
        <f>'Ｈ６（1994）'!A97</f>
        <v>490931</v>
      </c>
      <c r="Q97" s="200">
        <f>'Ｈ６（1994）'!B97</f>
        <v>490931</v>
      </c>
      <c r="R97" s="220"/>
      <c r="S97" s="262">
        <f>'Ｈ６（1994）'!D97</f>
        <v>0</v>
      </c>
      <c r="T97" s="263">
        <f>'Ｈ６（1994）'!F97</f>
        <v>340600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3801</v>
      </c>
      <c r="B98" s="574">
        <v>3801</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'Ｈ６（1994）'!A132</f>
        <v>0</v>
      </c>
      <c r="AA98" s="272">
        <f>'Ｈ６（1994）'!B132</f>
        <v>0</v>
      </c>
      <c r="AB98" s="273"/>
      <c r="AC98" s="274">
        <f>'Ｈ６（1994）'!E132</f>
        <v>0</v>
      </c>
      <c r="AD98" s="264"/>
      <c r="AE98" s="195" t="s">
        <v>41</v>
      </c>
      <c r="AF98" s="216"/>
      <c r="AG98" s="196" t="s">
        <v>13</v>
      </c>
      <c r="AH98" s="198" t="s">
        <v>700</v>
      </c>
      <c r="AI98" s="271">
        <f>'Ｈ６（1994）'!A155</f>
        <v>0</v>
      </c>
      <c r="AJ98" s="272">
        <f>'Ｈ６（1994）'!B155</f>
        <v>0</v>
      </c>
      <c r="AK98" s="275">
        <f>'Ｈ６（1994）'!C155</f>
        <v>0</v>
      </c>
      <c r="AL98" s="276">
        <f>'Ｈ６（1994）'!E155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'Ｈ６（1994）'!A98</f>
        <v>3801</v>
      </c>
      <c r="Q99" s="200">
        <f>'Ｈ６（1994）'!B98</f>
        <v>3801</v>
      </c>
      <c r="R99" s="220"/>
      <c r="S99" s="262">
        <f>'Ｈ６（1994）'!D98</f>
        <v>0</v>
      </c>
      <c r="T99" s="263">
        <f>'Ｈ６（1994）'!F98</f>
        <v>0</v>
      </c>
      <c r="U99" s="310" t="s">
        <v>701</v>
      </c>
      <c r="V99" s="195"/>
      <c r="W99" s="196" t="s">
        <v>70</v>
      </c>
      <c r="X99" s="197"/>
      <c r="Y99" s="198" t="s">
        <v>702</v>
      </c>
      <c r="Z99" s="271">
        <f>'Ｈ６（1994）'!A133</f>
        <v>0</v>
      </c>
      <c r="AA99" s="272">
        <f>'Ｈ６（1994）'!B133</f>
        <v>0</v>
      </c>
      <c r="AB99" s="273"/>
      <c r="AC99" s="274">
        <f>'Ｈ６（1994）'!E133</f>
        <v>0</v>
      </c>
      <c r="AD99" s="310" t="s">
        <v>701</v>
      </c>
      <c r="AE99" s="195"/>
      <c r="AF99" s="196" t="s">
        <v>70</v>
      </c>
      <c r="AG99" s="197"/>
      <c r="AH99" s="198" t="s">
        <v>703</v>
      </c>
      <c r="AI99" s="271">
        <f>'Ｈ６（1994）'!A156</f>
        <v>0</v>
      </c>
      <c r="AJ99" s="272">
        <f>'Ｈ６（1994）'!B156</f>
        <v>0</v>
      </c>
      <c r="AK99" s="275">
        <f>'Ｈ６（1994）'!C156</f>
        <v>0</v>
      </c>
      <c r="AL99" s="276">
        <f>'Ｈ６（1994）'!E156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'Ｈ６（1994）'!A99</f>
        <v>0</v>
      </c>
      <c r="Q100" s="200">
        <f>'Ｈ６（1994）'!B99</f>
        <v>0</v>
      </c>
      <c r="R100" s="220"/>
      <c r="S100" s="262">
        <f>'Ｈ６（1994）'!D99</f>
        <v>0</v>
      </c>
      <c r="T100" s="263">
        <f>'Ｈ６（1994）'!F99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'Ｈ６（1994）'!A100</f>
        <v>0</v>
      </c>
      <c r="Q101" s="200">
        <f>'Ｈ６（1994）'!B100</f>
        <v>0</v>
      </c>
      <c r="R101" s="220"/>
      <c r="S101" s="262">
        <f>'Ｈ６（1994）'!D100</f>
        <v>0</v>
      </c>
      <c r="T101" s="263">
        <f>'Ｈ６（1994）'!F100</f>
        <v>0</v>
      </c>
      <c r="U101" s="264"/>
      <c r="V101" s="216"/>
      <c r="W101" s="196" t="s">
        <v>13</v>
      </c>
      <c r="X101" s="197"/>
      <c r="Y101" s="198" t="s">
        <v>704</v>
      </c>
      <c r="Z101" s="271">
        <f>'Ｈ６（1994）'!A134</f>
        <v>0</v>
      </c>
      <c r="AA101" s="272">
        <f>'Ｈ６（1994）'!B134</f>
        <v>0</v>
      </c>
      <c r="AB101" s="273"/>
      <c r="AC101" s="274">
        <f>'Ｈ６（1994）'!E134</f>
        <v>0</v>
      </c>
      <c r="AD101" s="264"/>
      <c r="AE101" s="216"/>
      <c r="AF101" s="196" t="s">
        <v>13</v>
      </c>
      <c r="AG101" s="197"/>
      <c r="AH101" s="198" t="s">
        <v>705</v>
      </c>
      <c r="AI101" s="271">
        <f>'Ｈ６（1994）'!A157</f>
        <v>0</v>
      </c>
      <c r="AJ101" s="272">
        <f>'Ｈ６（1994）'!B157</f>
        <v>0</v>
      </c>
      <c r="AK101" s="275">
        <f>'Ｈ６（1994）'!C157</f>
        <v>0</v>
      </c>
      <c r="AL101" s="276">
        <f>'Ｈ６（1994）'!E157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'Ｈ６（1994）'!A101</f>
        <v>0</v>
      </c>
      <c r="Q102" s="200">
        <f>'Ｈ６（1994）'!B101</f>
        <v>0</v>
      </c>
      <c r="R102" s="220"/>
      <c r="S102" s="262">
        <f>'Ｈ６（1994）'!D101</f>
        <v>0</v>
      </c>
      <c r="T102" s="263">
        <f>'Ｈ６（1994）'!F101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61864</v>
      </c>
      <c r="B103" s="574">
        <v>61864</v>
      </c>
      <c r="C103" s="574">
        <v>0</v>
      </c>
      <c r="D103" s="574">
        <v>0</v>
      </c>
      <c r="E103" s="574">
        <v>0</v>
      </c>
      <c r="F103" s="574">
        <v>0</v>
      </c>
      <c r="G103" s="1230"/>
      <c r="H103" s="574"/>
      <c r="I103" s="574"/>
      <c r="K103" s="194"/>
      <c r="L103" s="195"/>
      <c r="M103" s="196" t="s">
        <v>11</v>
      </c>
      <c r="N103" s="197"/>
      <c r="O103" s="198" t="s">
        <v>80</v>
      </c>
      <c r="P103" s="199">
        <f>'Ｈ６（1994）'!A102</f>
        <v>0</v>
      </c>
      <c r="Q103" s="200">
        <f>'Ｈ６（1994）'!B102</f>
        <v>0</v>
      </c>
      <c r="R103" s="220"/>
      <c r="S103" s="262">
        <f>'Ｈ６（1994）'!D102</f>
        <v>0</v>
      </c>
      <c r="T103" s="263">
        <f>'Ｈ６（1994）'!F102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45436</v>
      </c>
      <c r="B104" s="574">
        <v>45436</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'Ｈ６（1994）'!A135</f>
        <v>0</v>
      </c>
      <c r="AA104" s="272">
        <f>'Ｈ６（1994）'!B135</f>
        <v>0</v>
      </c>
      <c r="AB104" s="273"/>
      <c r="AC104" s="274">
        <f>'Ｈ６（1994）'!E135</f>
        <v>0</v>
      </c>
      <c r="AD104" s="264"/>
      <c r="AE104" s="216"/>
      <c r="AF104" s="196" t="s">
        <v>13</v>
      </c>
      <c r="AG104" s="197"/>
      <c r="AH104" s="198" t="s">
        <v>707</v>
      </c>
      <c r="AI104" s="271">
        <f>'Ｈ６（1994）'!A158</f>
        <v>0</v>
      </c>
      <c r="AJ104" s="272">
        <f>'Ｈ６（1994）'!B158</f>
        <v>0</v>
      </c>
      <c r="AK104" s="275">
        <f>'Ｈ６（1994）'!C158</f>
        <v>0</v>
      </c>
      <c r="AL104" s="276">
        <f>'Ｈ６（1994）'!E158</f>
        <v>0</v>
      </c>
    </row>
    <row r="105" spans="1:38" ht="14.45" customHeight="1" x14ac:dyDescent="0.15">
      <c r="A105" s="1230">
        <v>923</v>
      </c>
      <c r="B105" s="574">
        <v>923</v>
      </c>
      <c r="C105" s="574">
        <v>0</v>
      </c>
      <c r="D105" s="574">
        <v>0</v>
      </c>
      <c r="E105" s="574">
        <v>0</v>
      </c>
      <c r="F105" s="574">
        <v>0</v>
      </c>
      <c r="G105" s="1230"/>
      <c r="H105" s="574"/>
      <c r="I105" s="574"/>
      <c r="K105" s="194"/>
      <c r="L105" s="169"/>
      <c r="M105" s="196" t="s">
        <v>88</v>
      </c>
      <c r="N105" s="197"/>
      <c r="O105" s="198" t="s">
        <v>109</v>
      </c>
      <c r="P105" s="199">
        <f>'Ｈ６（1994）'!A104</f>
        <v>45436</v>
      </c>
      <c r="Q105" s="200">
        <f>'Ｈ６（1994）'!B104</f>
        <v>45436</v>
      </c>
      <c r="R105" s="220"/>
      <c r="S105" s="262">
        <f>'Ｈ６（1994）'!D104</f>
        <v>0</v>
      </c>
      <c r="T105" s="263">
        <f>'Ｈ６（1994）'!F104</f>
        <v>0</v>
      </c>
      <c r="U105" s="264"/>
      <c r="V105" s="169"/>
      <c r="W105" s="196" t="s">
        <v>459</v>
      </c>
      <c r="X105" s="197"/>
      <c r="Y105" s="198" t="s">
        <v>460</v>
      </c>
      <c r="Z105" s="271">
        <f>'Ｈ６（1994）'!A136</f>
        <v>0</v>
      </c>
      <c r="AA105" s="272">
        <f>'Ｈ６（1994）'!B136</f>
        <v>0</v>
      </c>
      <c r="AB105" s="273"/>
      <c r="AC105" s="274">
        <f>'Ｈ６（1994）'!E136</f>
        <v>0</v>
      </c>
      <c r="AD105" s="264"/>
      <c r="AE105" s="169"/>
      <c r="AF105" s="196" t="s">
        <v>459</v>
      </c>
      <c r="AG105" s="197"/>
      <c r="AH105" s="198" t="s">
        <v>461</v>
      </c>
      <c r="AI105" s="271">
        <f>'Ｈ６（1994）'!A159</f>
        <v>0</v>
      </c>
      <c r="AJ105" s="272">
        <f>'Ｈ６（1994）'!B159</f>
        <v>0</v>
      </c>
      <c r="AK105" s="275">
        <f>'Ｈ６（1994）'!C159</f>
        <v>0</v>
      </c>
      <c r="AL105" s="276">
        <f>'Ｈ６（1994）'!E159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'Ｈ６（1994）'!A105</f>
        <v>923</v>
      </c>
      <c r="Q106" s="200">
        <f>'Ｈ６（1994）'!B105</f>
        <v>923</v>
      </c>
      <c r="R106" s="220"/>
      <c r="S106" s="262">
        <f>'Ｈ６（1994）'!D105</f>
        <v>0</v>
      </c>
      <c r="T106" s="263">
        <f>'Ｈ６（1994）'!F105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0</v>
      </c>
      <c r="B107" s="574">
        <v>0</v>
      </c>
      <c r="C107" s="574">
        <v>0</v>
      </c>
      <c r="D107" s="574">
        <v>0</v>
      </c>
      <c r="E107" s="574">
        <v>0</v>
      </c>
      <c r="F107" s="574">
        <v>0</v>
      </c>
      <c r="G107" s="1230"/>
      <c r="H107" s="574"/>
      <c r="I107" s="574"/>
      <c r="K107" s="194"/>
      <c r="L107" s="176"/>
      <c r="M107" s="196" t="s">
        <v>104</v>
      </c>
      <c r="N107" s="197"/>
      <c r="O107" s="198" t="s">
        <v>111</v>
      </c>
      <c r="P107" s="199">
        <f>'Ｈ６（1994）'!A106</f>
        <v>0</v>
      </c>
      <c r="Q107" s="200">
        <f>'Ｈ６（1994）'!B106</f>
        <v>0</v>
      </c>
      <c r="R107" s="220"/>
      <c r="S107" s="262">
        <f>'Ｈ６（1994）'!D106</f>
        <v>0</v>
      </c>
      <c r="T107" s="263">
        <f>'Ｈ６（1994）'!F106</f>
        <v>0</v>
      </c>
      <c r="U107" s="264"/>
      <c r="V107" s="176"/>
      <c r="W107" s="196" t="s">
        <v>104</v>
      </c>
      <c r="X107" s="197"/>
      <c r="Y107" s="198" t="s">
        <v>708</v>
      </c>
      <c r="Z107" s="271">
        <f>'Ｈ６（1994）'!A137</f>
        <v>0</v>
      </c>
      <c r="AA107" s="272">
        <f>'Ｈ６（1994）'!B137</f>
        <v>0</v>
      </c>
      <c r="AB107" s="273"/>
      <c r="AC107" s="274">
        <f>'Ｈ６（1994）'!E137</f>
        <v>0</v>
      </c>
      <c r="AD107" s="264"/>
      <c r="AE107" s="176"/>
      <c r="AF107" s="196" t="s">
        <v>104</v>
      </c>
      <c r="AG107" s="197"/>
      <c r="AH107" s="198" t="s">
        <v>709</v>
      </c>
      <c r="AI107" s="271">
        <f>'Ｈ６（1994）'!A160</f>
        <v>0</v>
      </c>
      <c r="AJ107" s="272">
        <f>'Ｈ６（1994）'!B160</f>
        <v>0</v>
      </c>
      <c r="AK107" s="275">
        <f>'Ｈ６（1994）'!C160</f>
        <v>0</v>
      </c>
      <c r="AL107" s="276">
        <f>'Ｈ６（1994）'!E160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'Ｈ６（1994）'!A107</f>
        <v>0</v>
      </c>
      <c r="Q108" s="200">
        <f>'Ｈ６（1994）'!B107</f>
        <v>0</v>
      </c>
      <c r="R108" s="220"/>
      <c r="S108" s="262">
        <f>'Ｈ６（1994）'!D107</f>
        <v>0</v>
      </c>
      <c r="T108" s="263">
        <f>'Ｈ６（1994）'!F107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'Ｈ６（1994）'!A108</f>
        <v>0</v>
      </c>
      <c r="Q109" s="200">
        <f>'Ｈ６（1994）'!B108</f>
        <v>0</v>
      </c>
      <c r="R109" s="220"/>
      <c r="S109" s="262">
        <f>'Ｈ６（1994）'!D108</f>
        <v>0</v>
      </c>
      <c r="T109" s="263">
        <f>'Ｈ６（1994）'!F108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'Ｈ６（1994）'!A109</f>
        <v>0</v>
      </c>
      <c r="Q110" s="200">
        <f>'Ｈ６（1994）'!B109</f>
        <v>0</v>
      </c>
      <c r="R110" s="220"/>
      <c r="S110" s="262">
        <f>'Ｈ６（1994）'!D109</f>
        <v>0</v>
      </c>
      <c r="T110" s="263">
        <f>'Ｈ６（1994）'!F109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'Ｈ６（1994）'!A110</f>
        <v>0</v>
      </c>
      <c r="Q111" s="200">
        <f>'Ｈ６（1994）'!B110</f>
        <v>0</v>
      </c>
      <c r="R111" s="220"/>
      <c r="S111" s="262">
        <f>'Ｈ６（1994）'!D110</f>
        <v>0</v>
      </c>
      <c r="T111" s="263">
        <f>'Ｈ６（1994）'!F110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15505</v>
      </c>
      <c r="B112" s="574">
        <v>15505</v>
      </c>
      <c r="C112" s="574">
        <v>0</v>
      </c>
      <c r="D112" s="574">
        <v>0</v>
      </c>
      <c r="E112" s="574">
        <v>0</v>
      </c>
      <c r="F112" s="574">
        <v>0</v>
      </c>
      <c r="G112" s="1230"/>
      <c r="H112" s="574"/>
      <c r="I112" s="574"/>
      <c r="K112" s="194"/>
      <c r="L112" s="176" t="s">
        <v>41</v>
      </c>
      <c r="M112" s="196" t="s">
        <v>108</v>
      </c>
      <c r="N112" s="197"/>
      <c r="O112" s="198" t="s">
        <v>116</v>
      </c>
      <c r="P112" s="199">
        <f>'Ｈ６（1994）'!A111</f>
        <v>0</v>
      </c>
      <c r="Q112" s="200">
        <f>'Ｈ６（1994）'!B111</f>
        <v>0</v>
      </c>
      <c r="R112" s="220"/>
      <c r="S112" s="262">
        <f>'Ｈ６（1994）'!D111</f>
        <v>0</v>
      </c>
      <c r="T112" s="263">
        <f>'Ｈ６（1994）'!F111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'Ｈ６（1994）'!A112</f>
        <v>15505</v>
      </c>
      <c r="Q113" s="200">
        <f>'Ｈ６（1994）'!B112</f>
        <v>15505</v>
      </c>
      <c r="R113" s="220"/>
      <c r="S113" s="262">
        <f>'Ｈ６（1994）'!D112</f>
        <v>0</v>
      </c>
      <c r="T113" s="263">
        <f>'Ｈ６（1994）'!F112</f>
        <v>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'Ｈ６（1994）'!A113</f>
        <v>0</v>
      </c>
      <c r="Q114" s="200">
        <f>'Ｈ６（1994）'!B113</f>
        <v>0</v>
      </c>
      <c r="R114" s="220"/>
      <c r="S114" s="262">
        <f>'Ｈ６（1994）'!D113</f>
        <v>0</v>
      </c>
      <c r="T114" s="263">
        <f>'Ｈ６（1994）'!F113</f>
        <v>0</v>
      </c>
      <c r="U114" s="264"/>
      <c r="V114" s="196" t="s">
        <v>13</v>
      </c>
      <c r="W114" s="197"/>
      <c r="X114" s="197"/>
      <c r="Y114" s="198" t="s">
        <v>710</v>
      </c>
      <c r="Z114" s="271">
        <f>'Ｈ６（1994）'!A138</f>
        <v>0</v>
      </c>
      <c r="AA114" s="272">
        <f>'Ｈ６（1994）'!B138</f>
        <v>0</v>
      </c>
      <c r="AB114" s="273"/>
      <c r="AC114" s="274">
        <f>'Ｈ６（1994）'!E138</f>
        <v>0</v>
      </c>
      <c r="AD114" s="264"/>
      <c r="AE114" s="196" t="s">
        <v>13</v>
      </c>
      <c r="AF114" s="197"/>
      <c r="AG114" s="197"/>
      <c r="AH114" s="198" t="s">
        <v>711</v>
      </c>
      <c r="AI114" s="271">
        <f>'Ｈ６（1994）'!A161</f>
        <v>0</v>
      </c>
      <c r="AJ114" s="272">
        <f>'Ｈ６（1994）'!B161</f>
        <v>0</v>
      </c>
      <c r="AK114" s="275">
        <f>'Ｈ６（1994）'!C161</f>
        <v>0</v>
      </c>
      <c r="AL114" s="276">
        <f>'Ｈ６（1994）'!E161</f>
        <v>0</v>
      </c>
    </row>
    <row r="115" spans="1:41" ht="14.45" customHeight="1" thickBot="1" x14ac:dyDescent="0.2">
      <c r="K115" s="311"/>
      <c r="L115" s="312" t="s">
        <v>82</v>
      </c>
      <c r="M115" s="313"/>
      <c r="N115" s="313"/>
      <c r="O115" s="314"/>
      <c r="P115" s="315">
        <f>SUM(P62:P114)-P63-P64-P66-P67-P69-P70-P71-P84-P85-P86-P94-P95-P96-P97-P98-P103-P104</f>
        <v>2265601</v>
      </c>
      <c r="Q115" s="316">
        <f>SUM(Q62:Q114)-Q63-Q64-Q66-Q67-Q69-Q70-Q71-Q84-Q85-Q86-Q94-Q95-Q96-Q97-Q98-Q103-Q104</f>
        <v>1827910</v>
      </c>
      <c r="R115" s="316"/>
      <c r="S115" s="317">
        <f>SUM(S62:S114)-S63-S64-S66-S67-S69-S70-S71-S84-S85-S86-S94-S95-S96-S97-S98-S103-S104</f>
        <v>0</v>
      </c>
      <c r="T115" s="318">
        <f>SUM(T62:T114)-T63-T64-T66-T67-T69-T70-T71-T84-T85-T86-T94-T95-T96-T97-T98-T103-T104</f>
        <v>1448600</v>
      </c>
      <c r="U115" s="319"/>
      <c r="V115" s="312" t="s">
        <v>82</v>
      </c>
      <c r="W115" s="313"/>
      <c r="X115" s="313"/>
      <c r="Y115" s="314"/>
      <c r="Z115" s="320">
        <f>Z64+Z67+Z73+Z74+Z75+Z86+Z88+Z89+Z92+Z93+Z99+Z101+Z104+Z105+Z114</f>
        <v>210556</v>
      </c>
      <c r="AA115" s="321">
        <f>AA64+AA67+AA73+AA74+AA75+AA86+AA88+AA89+AA92+AA93+AA99+AA101+AA104+AA105+AA114</f>
        <v>0</v>
      </c>
      <c r="AB115" s="322"/>
      <c r="AC115" s="323">
        <f>AC64+AC67+AC73+AC74+AC75+AC86+AC88+AC89+AC92+AC93+AC99+AC101+AC104+AC105+AC114</f>
        <v>126600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210556</v>
      </c>
      <c r="B116" s="1229">
        <v>0</v>
      </c>
      <c r="C116" s="1229">
        <v>0</v>
      </c>
      <c r="D116" s="1229">
        <v>0</v>
      </c>
      <c r="E116" s="1233">
        <v>126600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742</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210556</v>
      </c>
      <c r="B121" s="1235">
        <v>0</v>
      </c>
      <c r="C121" s="1235">
        <v>0</v>
      </c>
      <c r="D121" s="1235">
        <v>0</v>
      </c>
      <c r="E121" s="1236">
        <v>126600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210556</v>
      </c>
      <c r="B122" s="1235">
        <v>0</v>
      </c>
      <c r="C122" s="1235">
        <v>0</v>
      </c>
      <c r="D122" s="1235">
        <v>0</v>
      </c>
      <c r="E122" s="1236">
        <v>126600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1437691</v>
      </c>
      <c r="Q123" s="254">
        <f t="shared" si="0"/>
        <v>1000000</v>
      </c>
      <c r="R123" s="254">
        <f t="shared" si="0"/>
        <v>0</v>
      </c>
      <c r="S123" s="329">
        <f t="shared" si="0"/>
        <v>0</v>
      </c>
      <c r="T123" s="361">
        <f t="shared" si="0"/>
        <v>1000000</v>
      </c>
      <c r="U123" s="190"/>
      <c r="V123" s="184" t="s">
        <v>8</v>
      </c>
      <c r="W123" s="185"/>
      <c r="X123" s="185"/>
      <c r="Y123" s="186"/>
      <c r="Z123" s="362">
        <f t="shared" ref="Z123:AC126" si="1">Z8</f>
        <v>108000</v>
      </c>
      <c r="AA123" s="363">
        <f t="shared" si="1"/>
        <v>0</v>
      </c>
      <c r="AB123" s="549">
        <f t="shared" si="1"/>
        <v>0</v>
      </c>
      <c r="AC123" s="364">
        <f t="shared" si="1"/>
        <v>0</v>
      </c>
      <c r="AD123" s="371"/>
      <c r="AE123" s="183"/>
      <c r="AF123" s="184" t="s">
        <v>8</v>
      </c>
      <c r="AG123" s="185"/>
      <c r="AH123" s="185"/>
      <c r="AI123" s="360">
        <f t="shared" ref="AI123:AI176" si="2">Q123-Z123</f>
        <v>892000</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9879</v>
      </c>
      <c r="Q124" s="220">
        <f t="shared" si="0"/>
        <v>9879</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9879</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1427812</v>
      </c>
      <c r="Q125" s="220">
        <f t="shared" si="0"/>
        <v>990121</v>
      </c>
      <c r="R125" s="220">
        <f t="shared" si="0"/>
        <v>0</v>
      </c>
      <c r="S125" s="221">
        <f t="shared" si="0"/>
        <v>0</v>
      </c>
      <c r="T125" s="270">
        <f t="shared" si="0"/>
        <v>1000000</v>
      </c>
      <c r="U125" s="202"/>
      <c r="V125" s="195"/>
      <c r="W125" s="196" t="s">
        <v>13</v>
      </c>
      <c r="X125" s="167"/>
      <c r="Y125" s="207"/>
      <c r="Z125" s="219">
        <f t="shared" si="1"/>
        <v>108000</v>
      </c>
      <c r="AA125" s="220">
        <f t="shared" si="1"/>
        <v>0</v>
      </c>
      <c r="AB125" s="292">
        <f t="shared" si="1"/>
        <v>0</v>
      </c>
      <c r="AC125" s="366">
        <f t="shared" si="1"/>
        <v>0</v>
      </c>
      <c r="AD125" s="371"/>
      <c r="AE125" s="194"/>
      <c r="AF125" s="195"/>
      <c r="AG125" s="196" t="s">
        <v>13</v>
      </c>
      <c r="AH125" s="167"/>
      <c r="AI125" s="219">
        <f t="shared" si="2"/>
        <v>882121</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8719</v>
      </c>
      <c r="Q126" s="220">
        <f t="shared" si="0"/>
        <v>8719</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8719</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8719</v>
      </c>
      <c r="Q128" s="220">
        <f t="shared" si="0"/>
        <v>8719</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8719</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0</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18277</v>
      </c>
      <c r="Q134" s="220">
        <f t="shared" si="0"/>
        <v>18277</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18277</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178340</v>
      </c>
      <c r="Q141" s="220">
        <f t="shared" si="8"/>
        <v>178340</v>
      </c>
      <c r="R141" s="220">
        <f t="shared" si="8"/>
        <v>0</v>
      </c>
      <c r="S141" s="221">
        <f t="shared" si="8"/>
        <v>47573</v>
      </c>
      <c r="T141" s="270">
        <f t="shared" si="8"/>
        <v>101500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D141" s="371"/>
      <c r="AE141" s="194"/>
      <c r="AF141" s="195" t="s">
        <v>38</v>
      </c>
      <c r="AG141" s="196" t="s">
        <v>149</v>
      </c>
      <c r="AH141" s="197"/>
      <c r="AI141" s="219">
        <f t="shared" si="2"/>
        <v>178340</v>
      </c>
      <c r="AJ141" s="220">
        <f t="shared" si="4"/>
        <v>0</v>
      </c>
      <c r="AK141" s="366">
        <f t="shared" si="5"/>
        <v>47573</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2225</v>
      </c>
      <c r="Q143" s="220">
        <f t="shared" si="8"/>
        <v>2225</v>
      </c>
      <c r="R143" s="220">
        <f t="shared" si="8"/>
        <v>0</v>
      </c>
      <c r="S143" s="221">
        <f t="shared" si="8"/>
        <v>0</v>
      </c>
      <c r="T143" s="270">
        <f t="shared" si="8"/>
        <v>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2225</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250451</v>
      </c>
      <c r="Q148" s="220">
        <f t="shared" si="8"/>
        <v>250451</v>
      </c>
      <c r="R148" s="220">
        <f t="shared" si="8"/>
        <v>89445</v>
      </c>
      <c r="S148" s="221">
        <f t="shared" si="8"/>
        <v>0</v>
      </c>
      <c r="T148" s="270">
        <f t="shared" si="8"/>
        <v>122100</v>
      </c>
      <c r="U148" s="202" t="s">
        <v>4</v>
      </c>
      <c r="V148" s="173"/>
      <c r="W148" s="196" t="s">
        <v>47</v>
      </c>
      <c r="X148" s="197"/>
      <c r="Y148" s="198" t="s">
        <v>156</v>
      </c>
      <c r="Z148" s="219">
        <f>IF(ISERROR((Z$33)*(Q148/(Q148+Q149))),0,ROUND((Z$33)*(Q148/(Q148+Q149)),0))</f>
        <v>11742</v>
      </c>
      <c r="AA148" s="220">
        <f>IF(ISERROR((AA$33)*(R148/(R148+R149))),0,ROUND((AA$33)*(R148/(R148+R149)),0))</f>
        <v>0</v>
      </c>
      <c r="AB148" s="292">
        <f>IF(ISERROR((AB$33)*(S148/(S148+S149))),0,ROUND((AB$33)*(S148/(S148+S149)),0))</f>
        <v>0</v>
      </c>
      <c r="AC148" s="366">
        <f>IF(ISERROR((AC$33)*(T148/(T148+T149))),0,ROUND((AC$33)*(T148/(T148+T149)),0))</f>
        <v>8918</v>
      </c>
      <c r="AD148" s="371"/>
      <c r="AE148" s="194" t="s">
        <v>163</v>
      </c>
      <c r="AF148" s="173"/>
      <c r="AG148" s="196" t="s">
        <v>47</v>
      </c>
      <c r="AH148" s="197"/>
      <c r="AI148" s="219">
        <f t="shared" si="2"/>
        <v>238709</v>
      </c>
      <c r="AJ148" s="220">
        <f t="shared" si="11"/>
        <v>89445</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47000</v>
      </c>
      <c r="Q149" s="220">
        <f t="shared" si="8"/>
        <v>47000</v>
      </c>
      <c r="R149" s="220">
        <f t="shared" si="8"/>
        <v>25850</v>
      </c>
      <c r="S149" s="221">
        <f t="shared" si="8"/>
        <v>0</v>
      </c>
      <c r="T149" s="270">
        <f t="shared" si="8"/>
        <v>21100</v>
      </c>
      <c r="U149" s="202"/>
      <c r="V149" s="195"/>
      <c r="W149" s="196" t="s">
        <v>50</v>
      </c>
      <c r="X149" s="197"/>
      <c r="Y149" s="198" t="s">
        <v>156</v>
      </c>
      <c r="Z149" s="219">
        <f>Z33-Z148</f>
        <v>2204</v>
      </c>
      <c r="AA149" s="220">
        <f>AA33-AA148</f>
        <v>0</v>
      </c>
      <c r="AB149" s="292">
        <f>AB33-AB148</f>
        <v>0</v>
      </c>
      <c r="AC149" s="366">
        <f>AC33-AC148</f>
        <v>1541</v>
      </c>
      <c r="AD149" s="371"/>
      <c r="AE149" s="194" t="s">
        <v>164</v>
      </c>
      <c r="AF149" s="195"/>
      <c r="AG149" s="196" t="s">
        <v>50</v>
      </c>
      <c r="AH149" s="197"/>
      <c r="AI149" s="219">
        <f t="shared" si="2"/>
        <v>44796</v>
      </c>
      <c r="AJ149" s="220">
        <f t="shared" si="11"/>
        <v>25850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840478</v>
      </c>
      <c r="Q154" s="220">
        <f t="shared" si="8"/>
        <v>840478</v>
      </c>
      <c r="R154" s="220">
        <f t="shared" si="8"/>
        <v>178000</v>
      </c>
      <c r="S154" s="221">
        <f t="shared" si="8"/>
        <v>0</v>
      </c>
      <c r="T154" s="270">
        <f t="shared" si="8"/>
        <v>340600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840478</v>
      </c>
      <c r="AJ154" s="220">
        <f>SUM(AJ155:AJ159)</f>
        <v>178000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135724</v>
      </c>
      <c r="Q155" s="220">
        <f t="shared" si="15"/>
        <v>135724</v>
      </c>
      <c r="R155" s="220">
        <f t="shared" si="15"/>
        <v>64000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135724</v>
      </c>
      <c r="AJ155" s="220">
        <f t="shared" ref="AJ155:AJ162" si="16">IF($P155-$Z155=0,0,ROUND((R155-AA155)*$AI155/($P155-$Z155),0))</f>
        <v>64000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704754</v>
      </c>
      <c r="Q158" s="220">
        <f t="shared" si="15"/>
        <v>704754</v>
      </c>
      <c r="R158" s="220">
        <f t="shared" si="15"/>
        <v>114000</v>
      </c>
      <c r="S158" s="221">
        <f t="shared" si="15"/>
        <v>0</v>
      </c>
      <c r="T158" s="270">
        <f t="shared" si="15"/>
        <v>340600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704754</v>
      </c>
      <c r="AJ158" s="220">
        <f t="shared" si="16"/>
        <v>114000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263213</v>
      </c>
      <c r="Q160" s="220">
        <f t="shared" si="15"/>
        <v>263213</v>
      </c>
      <c r="R160" s="220">
        <f t="shared" si="15"/>
        <v>134764</v>
      </c>
      <c r="S160" s="221">
        <f t="shared" si="15"/>
        <v>0</v>
      </c>
      <c r="T160" s="270">
        <f t="shared" si="15"/>
        <v>98800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263213</v>
      </c>
      <c r="AJ160" s="220">
        <f t="shared" si="16"/>
        <v>134764</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212232</v>
      </c>
      <c r="Q166" s="220">
        <f t="shared" si="15"/>
        <v>212232</v>
      </c>
      <c r="R166" s="220">
        <f t="shared" si="15"/>
        <v>32102</v>
      </c>
      <c r="S166" s="221">
        <f t="shared" si="15"/>
        <v>0</v>
      </c>
      <c r="T166" s="270">
        <f t="shared" si="15"/>
        <v>134600</v>
      </c>
      <c r="U166" s="202"/>
      <c r="V166" s="169"/>
      <c r="W166" s="196" t="s">
        <v>88</v>
      </c>
      <c r="X166" s="197"/>
      <c r="Y166" s="198"/>
      <c r="Z166" s="219">
        <f t="shared" ref="Z166:AC168" si="20">Z51</f>
        <v>166796</v>
      </c>
      <c r="AA166" s="220">
        <f t="shared" si="20"/>
        <v>32102</v>
      </c>
      <c r="AB166" s="292">
        <f t="shared" si="20"/>
        <v>0</v>
      </c>
      <c r="AC166" s="366">
        <f t="shared" si="20"/>
        <v>134600</v>
      </c>
      <c r="AD166" s="371"/>
      <c r="AE166" s="194"/>
      <c r="AF166" s="169"/>
      <c r="AG166" s="196" t="s">
        <v>88</v>
      </c>
      <c r="AH166" s="197"/>
      <c r="AI166" s="219">
        <f t="shared" si="2"/>
        <v>45436</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923</v>
      </c>
      <c r="Q167" s="220">
        <f t="shared" si="15"/>
        <v>923</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923</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0</v>
      </c>
      <c r="Q169" s="220">
        <f t="shared" si="15"/>
        <v>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0</v>
      </c>
      <c r="AJ169" s="220">
        <f t="shared" si="18"/>
        <v>0</v>
      </c>
      <c r="AK169" s="366">
        <f t="shared" si="19"/>
        <v>0</v>
      </c>
    </row>
    <row r="170" spans="1:37" ht="14.45" customHeight="1" x14ac:dyDescent="0.15">
      <c r="A170" s="1228">
        <v>108000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15505</v>
      </c>
      <c r="Q174" s="220">
        <f t="shared" si="24"/>
        <v>15505</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15505</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3275054</v>
      </c>
      <c r="Q176" s="316">
        <f t="shared" si="24"/>
        <v>2837363</v>
      </c>
      <c r="R176" s="316">
        <f t="shared" si="24"/>
        <v>460161</v>
      </c>
      <c r="S176" s="317">
        <f t="shared" si="24"/>
        <v>47573</v>
      </c>
      <c r="T176" s="318">
        <f t="shared" si="24"/>
        <v>1818700</v>
      </c>
      <c r="U176" s="367"/>
      <c r="V176" s="312" t="s">
        <v>82</v>
      </c>
      <c r="W176" s="313"/>
      <c r="X176" s="313"/>
      <c r="Y176" s="314"/>
      <c r="Z176" s="315">
        <f>Z61</f>
        <v>288742</v>
      </c>
      <c r="AA176" s="316">
        <f>AA61</f>
        <v>32102</v>
      </c>
      <c r="AB176" s="550">
        <f>AB61</f>
        <v>0</v>
      </c>
      <c r="AC176" s="368">
        <f>AC61</f>
        <v>145059</v>
      </c>
      <c r="AD176" s="371"/>
      <c r="AE176" s="369"/>
      <c r="AF176" s="312" t="s">
        <v>82</v>
      </c>
      <c r="AG176" s="313"/>
      <c r="AH176" s="313"/>
      <c r="AI176" s="370">
        <f t="shared" si="2"/>
        <v>2548621</v>
      </c>
      <c r="AJ176" s="316">
        <f>SUM(AJ123,AJ126,AJ129,AJ133:AJ144,AJ148:AJ154,AJ160:AJ163,AJ166:AJ175)</f>
        <v>428059</v>
      </c>
      <c r="AK176" s="368">
        <f>SUM(AK123,AK126,AK129,AK133:AK144,AK148:AK154,AK160:AK163,AK166:AK175)</f>
        <v>47573</v>
      </c>
    </row>
    <row r="177" spans="1:29" ht="14.25" thickTop="1" x14ac:dyDescent="0.15">
      <c r="A177" s="1230">
        <v>0</v>
      </c>
      <c r="B177" s="574">
        <v>0</v>
      </c>
      <c r="C177" s="574">
        <v>0</v>
      </c>
      <c r="D177" s="574">
        <v>0</v>
      </c>
      <c r="E177" s="1237">
        <v>0</v>
      </c>
      <c r="AC177" s="529"/>
    </row>
    <row r="178" spans="1:29"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13946</v>
      </c>
      <c r="B182" s="574">
        <v>0</v>
      </c>
      <c r="C182" s="574">
        <v>0</v>
      </c>
      <c r="D182" s="574">
        <v>0</v>
      </c>
      <c r="E182" s="1237">
        <v>10459</v>
      </c>
      <c r="AC182" s="529"/>
    </row>
    <row r="183" spans="1:29" x14ac:dyDescent="0.15">
      <c r="A183" s="1230">
        <v>13946</v>
      </c>
      <c r="B183" s="574">
        <v>0</v>
      </c>
      <c r="C183" s="574">
        <v>0</v>
      </c>
      <c r="D183" s="574">
        <v>0</v>
      </c>
      <c r="E183" s="1237">
        <v>10459</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166796</v>
      </c>
      <c r="B194" s="574">
        <v>32102</v>
      </c>
      <c r="C194" s="574">
        <v>0</v>
      </c>
      <c r="D194" s="574">
        <v>0</v>
      </c>
      <c r="E194" s="1237">
        <v>134600</v>
      </c>
      <c r="AC194" s="529"/>
    </row>
    <row r="195" spans="1:29" x14ac:dyDescent="0.15">
      <c r="A195" s="1230">
        <v>166796</v>
      </c>
      <c r="B195" s="574">
        <v>32102</v>
      </c>
      <c r="C195" s="574">
        <v>0</v>
      </c>
      <c r="D195" s="574">
        <v>0</v>
      </c>
      <c r="E195" s="1237">
        <v>134600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288742</v>
      </c>
      <c r="B203" s="574">
        <v>32102</v>
      </c>
      <c r="C203" s="574">
        <v>0</v>
      </c>
      <c r="D203" s="574">
        <v>0</v>
      </c>
      <c r="E203" s="1237">
        <v>145059</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B2" sqref="B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743</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971389</v>
      </c>
      <c r="B8" s="1214">
        <v>971389</v>
      </c>
      <c r="C8" s="1214">
        <v>971389</v>
      </c>
      <c r="D8" s="1214">
        <v>0</v>
      </c>
      <c r="E8" s="1214">
        <v>336547</v>
      </c>
      <c r="F8" s="1214">
        <v>132025</v>
      </c>
      <c r="G8" s="1214">
        <v>0</v>
      </c>
      <c r="H8" s="1215">
        <v>274900</v>
      </c>
      <c r="I8" s="1216"/>
      <c r="K8" s="183"/>
      <c r="L8" s="184" t="s">
        <v>8</v>
      </c>
      <c r="M8" s="185"/>
      <c r="N8" s="185"/>
      <c r="O8" s="186" t="s">
        <v>9</v>
      </c>
      <c r="P8" s="187">
        <f>'Ｈ５（1993）'!A9</f>
        <v>0</v>
      </c>
      <c r="Q8" s="253">
        <f>'Ｈ５（1993）'!C9</f>
        <v>0</v>
      </c>
      <c r="R8" s="253">
        <f>'Ｈ５（1993）'!E9</f>
        <v>0</v>
      </c>
      <c r="S8" s="255">
        <f>'Ｈ５（1993）'!F9</f>
        <v>0</v>
      </c>
      <c r="T8" s="256">
        <f>'Ｈ５（1993）'!H9</f>
        <v>0</v>
      </c>
      <c r="U8" s="190"/>
      <c r="V8" s="195" t="s">
        <v>145</v>
      </c>
      <c r="W8" s="217"/>
      <c r="X8" s="217"/>
      <c r="Y8" s="293" t="s">
        <v>10</v>
      </c>
      <c r="Z8" s="226">
        <f>'Ｈ５（1993）'!A170</f>
        <v>13000</v>
      </c>
      <c r="AA8" s="227">
        <f>'Ｈ５（1993）'!B170</f>
        <v>0</v>
      </c>
      <c r="AB8" s="228">
        <f>'Ｈ５（1993）'!C170</f>
        <v>0</v>
      </c>
      <c r="AC8" s="555">
        <f>'Ｈ５（1993）'!E170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'Ｈ５（1993）'!A10</f>
        <v>0</v>
      </c>
      <c r="Q9" s="200">
        <f>'Ｈ５（1993）'!C10</f>
        <v>0</v>
      </c>
      <c r="R9" s="200">
        <f>'Ｈ５（1993）'!E10</f>
        <v>0</v>
      </c>
      <c r="S9" s="262">
        <f>'Ｈ５（1993）'!F10</f>
        <v>0</v>
      </c>
      <c r="T9" s="263">
        <f>'Ｈ５（1993）'!H10</f>
        <v>0</v>
      </c>
      <c r="U9" s="202"/>
      <c r="V9" s="176"/>
      <c r="W9" s="196" t="s">
        <v>11</v>
      </c>
      <c r="X9" s="197"/>
      <c r="Y9" s="215" t="s">
        <v>9</v>
      </c>
      <c r="Z9" s="199">
        <f>'Ｈ５（1993）'!A171</f>
        <v>0</v>
      </c>
      <c r="AA9" s="200">
        <f>'Ｈ５（1993）'!B171</f>
        <v>0</v>
      </c>
      <c r="AB9" s="201">
        <f>'Ｈ５（1993）'!C171</f>
        <v>0</v>
      </c>
      <c r="AC9" s="556">
        <f>'Ｈ５（1993）'!E171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13000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'Ｈ５（1993）'!A11</f>
        <v>0</v>
      </c>
      <c r="Q11" s="213">
        <f>'Ｈ５（1993）'!C11</f>
        <v>0</v>
      </c>
      <c r="R11" s="213">
        <f>'Ｈ５（1993）'!E11</f>
        <v>0</v>
      </c>
      <c r="S11" s="278">
        <f>'Ｈ５（1993）'!F11</f>
        <v>0</v>
      </c>
      <c r="T11" s="263">
        <f>'Ｈ５（1993）'!H11</f>
        <v>0</v>
      </c>
      <c r="U11" s="202"/>
      <c r="V11" s="196" t="s">
        <v>147</v>
      </c>
      <c r="W11" s="197"/>
      <c r="X11" s="197"/>
      <c r="Y11" s="215" t="s">
        <v>12</v>
      </c>
      <c r="Z11" s="199">
        <f>'Ｈ５（1993）'!A172</f>
        <v>0</v>
      </c>
      <c r="AA11" s="200">
        <f>'Ｈ５（1993）'!B172</f>
        <v>0</v>
      </c>
      <c r="AB11" s="201">
        <f>'Ｈ５（1993）'!C172</f>
        <v>0</v>
      </c>
      <c r="AC11" s="556">
        <f>'Ｈ５（1993）'!E172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'Ｈ５（1993）'!A12</f>
        <v>0</v>
      </c>
      <c r="Q12" s="200">
        <f>'Ｈ５（1993）'!C12</f>
        <v>0</v>
      </c>
      <c r="R12" s="200">
        <f>'Ｈ５（1993）'!E12</f>
        <v>0</v>
      </c>
      <c r="S12" s="262">
        <f>'Ｈ５（1993）'!F12</f>
        <v>0</v>
      </c>
      <c r="T12" s="263">
        <f>'Ｈ５（1993）'!H12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'Ｈ５（1993）'!A14</f>
        <v>0</v>
      </c>
      <c r="Q14" s="200">
        <f>'Ｈ５（1993）'!C14</f>
        <v>0</v>
      </c>
      <c r="R14" s="200">
        <f>'Ｈ５（1993）'!E14</f>
        <v>0</v>
      </c>
      <c r="S14" s="262">
        <f>'Ｈ５（1993）'!F14</f>
        <v>0</v>
      </c>
      <c r="T14" s="263">
        <f>'Ｈ５（1993）'!H14</f>
        <v>0</v>
      </c>
      <c r="U14" s="202"/>
      <c r="V14" s="173"/>
      <c r="W14" s="196" t="s">
        <v>135</v>
      </c>
      <c r="X14" s="197"/>
      <c r="Y14" s="215" t="s">
        <v>93</v>
      </c>
      <c r="Z14" s="199">
        <f>'Ｈ５（1993）'!A176</f>
        <v>0</v>
      </c>
      <c r="AA14" s="200">
        <f>'Ｈ５（1993）'!B176</f>
        <v>0</v>
      </c>
      <c r="AB14" s="201">
        <f>'Ｈ５（1993）'!C176</f>
        <v>0</v>
      </c>
      <c r="AC14" s="556">
        <f>'Ｈ５（1993）'!E176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'Ｈ５（1993）'!A15</f>
        <v>0</v>
      </c>
      <c r="Q15" s="200">
        <f>'Ｈ５（1993）'!C15</f>
        <v>0</v>
      </c>
      <c r="R15" s="200">
        <f>'Ｈ５（1993）'!E15</f>
        <v>0</v>
      </c>
      <c r="S15" s="262">
        <f>'Ｈ５（1993）'!F15</f>
        <v>0</v>
      </c>
      <c r="T15" s="263">
        <f>'Ｈ５（1993）'!H15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'Ｈ５（1993）'!A16</f>
        <v>0</v>
      </c>
      <c r="Q16" s="200">
        <f>'Ｈ５（1993）'!C16</f>
        <v>0</v>
      </c>
      <c r="R16" s="200">
        <f>'Ｈ５（1993）'!E16</f>
        <v>0</v>
      </c>
      <c r="S16" s="262">
        <f>'Ｈ５（1993）'!F16</f>
        <v>0</v>
      </c>
      <c r="T16" s="263">
        <f>'Ｈ５（1993）'!H16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'Ｈ５（1993）'!A17</f>
        <v>0</v>
      </c>
      <c r="Q18" s="200">
        <f>'Ｈ５（1993）'!C17</f>
        <v>0</v>
      </c>
      <c r="R18" s="200">
        <f>'Ｈ５（1993）'!E17</f>
        <v>0</v>
      </c>
      <c r="S18" s="262">
        <f>'Ｈ５（1993）'!F17</f>
        <v>0</v>
      </c>
      <c r="T18" s="263">
        <f>'Ｈ５（1993）'!H17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'Ｈ５（1993）'!A18</f>
        <v>0</v>
      </c>
      <c r="Q19" s="200">
        <f>'Ｈ５（1993）'!C18</f>
        <v>0</v>
      </c>
      <c r="R19" s="200">
        <f>'Ｈ５（1993）'!E18</f>
        <v>0</v>
      </c>
      <c r="S19" s="262">
        <f>'Ｈ５（1993）'!F18</f>
        <v>0</v>
      </c>
      <c r="T19" s="263">
        <f>'Ｈ５（1993）'!H18</f>
        <v>0</v>
      </c>
      <c r="U19" s="202"/>
      <c r="V19" s="500"/>
      <c r="W19" s="197" t="s">
        <v>13</v>
      </c>
      <c r="X19" s="197"/>
      <c r="Y19" s="215" t="s">
        <v>97</v>
      </c>
      <c r="Z19" s="199">
        <f>'Ｈ５（1993）'!A177</f>
        <v>0</v>
      </c>
      <c r="AA19" s="200">
        <f>'Ｈ５（1993）'!B177</f>
        <v>0</v>
      </c>
      <c r="AB19" s="201">
        <f>'Ｈ５（1993）'!C177</f>
        <v>0</v>
      </c>
      <c r="AC19" s="556">
        <f>'Ｈ５（1993）'!E177</f>
        <v>0</v>
      </c>
      <c r="AD19" s="160"/>
      <c r="AE19" s="160"/>
      <c r="AF19" s="160"/>
      <c r="AG19" s="160"/>
      <c r="AH19" s="160"/>
      <c r="AI19" s="371"/>
      <c r="AJ19" s="371"/>
      <c r="AK19" s="371"/>
    </row>
    <row r="20" spans="1:37" ht="14.45" customHeight="1" x14ac:dyDescent="0.15">
      <c r="A20" s="1217">
        <v>193437</v>
      </c>
      <c r="B20" s="1216">
        <v>193437</v>
      </c>
      <c r="C20" s="1216">
        <v>193437</v>
      </c>
      <c r="D20" s="1216">
        <v>0</v>
      </c>
      <c r="E20" s="1216">
        <v>0</v>
      </c>
      <c r="F20" s="1216">
        <v>132025</v>
      </c>
      <c r="G20" s="1216">
        <v>0</v>
      </c>
      <c r="H20" s="1218">
        <v>58600</v>
      </c>
      <c r="I20" s="1216"/>
      <c r="K20" s="194"/>
      <c r="L20" s="196" t="s">
        <v>19</v>
      </c>
      <c r="M20" s="197"/>
      <c r="N20" s="197"/>
      <c r="O20" s="198" t="s">
        <v>20</v>
      </c>
      <c r="P20" s="199">
        <f>'Ｈ５（1993）'!A19</f>
        <v>0</v>
      </c>
      <c r="Q20" s="200">
        <f>'Ｈ５（1993）'!C19</f>
        <v>0</v>
      </c>
      <c r="R20" s="488">
        <f>'Ｈ５（1993）'!E19</f>
        <v>0</v>
      </c>
      <c r="S20" s="262">
        <f>'Ｈ５（1993）'!F19</f>
        <v>0</v>
      </c>
      <c r="T20" s="263">
        <f>'Ｈ５（1993）'!H19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'Ｈ５（1993）'!A21</f>
        <v>0</v>
      </c>
      <c r="Q21" s="200">
        <f>'Ｈ５（1993）'!C21</f>
        <v>0</v>
      </c>
      <c r="R21" s="200">
        <f>'Ｈ５（1993）'!E21</f>
        <v>0</v>
      </c>
      <c r="S21" s="262">
        <f>'Ｈ５（1993）'!F21</f>
        <v>0</v>
      </c>
      <c r="T21" s="263">
        <f>'Ｈ５（1993）'!H21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'Ｈ５（1993）'!A22</f>
        <v>0</v>
      </c>
      <c r="Q22" s="200">
        <f>'Ｈ５（1993）'!C22</f>
        <v>0</v>
      </c>
      <c r="R22" s="200">
        <f>'Ｈ５（1993）'!E22</f>
        <v>0</v>
      </c>
      <c r="S22" s="262">
        <f>'Ｈ５（1993）'!F22</f>
        <v>0</v>
      </c>
      <c r="T22" s="263">
        <f>'Ｈ５（1993）'!H22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'Ｈ５（1993）'!A23</f>
        <v>0</v>
      </c>
      <c r="Q23" s="200">
        <f>'Ｈ５（1993）'!C23</f>
        <v>0</v>
      </c>
      <c r="R23" s="200">
        <f>'Ｈ５（1993）'!E23</f>
        <v>0</v>
      </c>
      <c r="S23" s="262">
        <f>'Ｈ５（1993）'!F23</f>
        <v>0</v>
      </c>
      <c r="T23" s="263">
        <f>'Ｈ５（1993）'!H23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'Ｈ５（1993）'!A24</f>
        <v>0</v>
      </c>
      <c r="Q24" s="200">
        <f>'Ｈ５（1993）'!C24</f>
        <v>0</v>
      </c>
      <c r="R24" s="200">
        <f>'Ｈ５（1993）'!E24</f>
        <v>0</v>
      </c>
      <c r="S24" s="262">
        <f>'Ｈ５（1993）'!F24</f>
        <v>0</v>
      </c>
      <c r="T24" s="263">
        <f>'Ｈ５（1993）'!H24</f>
        <v>0</v>
      </c>
      <c r="U24" s="202"/>
      <c r="V24" s="173" t="s">
        <v>677</v>
      </c>
      <c r="W24" s="197"/>
      <c r="X24" s="197"/>
      <c r="Y24" s="215" t="s">
        <v>34</v>
      </c>
      <c r="Z24" s="199">
        <f>'Ｈ５（1993）'!A178</f>
        <v>0</v>
      </c>
      <c r="AA24" s="200">
        <f>'Ｈ５（1993）'!B178</f>
        <v>0</v>
      </c>
      <c r="AB24" s="201">
        <f>'Ｈ５（1993）'!C178</f>
        <v>0</v>
      </c>
      <c r="AC24" s="556">
        <f>'Ｈ５（1993）'!E178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'Ｈ５（1993）'!A25</f>
        <v>0</v>
      </c>
      <c r="Q25" s="200">
        <f>'Ｈ５（1993）'!C25</f>
        <v>0</v>
      </c>
      <c r="R25" s="200">
        <f>'Ｈ５（1993）'!E25</f>
        <v>0</v>
      </c>
      <c r="S25" s="262">
        <f>'Ｈ５（1993）'!F25</f>
        <v>0</v>
      </c>
      <c r="T25" s="263">
        <f>'Ｈ５（1993）'!H25</f>
        <v>0</v>
      </c>
      <c r="U25" s="202"/>
      <c r="V25" s="176"/>
      <c r="W25" s="196" t="s">
        <v>36</v>
      </c>
      <c r="X25" s="197"/>
      <c r="Y25" s="215" t="s">
        <v>20</v>
      </c>
      <c r="Z25" s="199">
        <f>'Ｈ５（1993）'!A181</f>
        <v>0</v>
      </c>
      <c r="AA25" s="200">
        <f>'Ｈ５（1993）'!B181</f>
        <v>0</v>
      </c>
      <c r="AB25" s="201">
        <f>'Ｈ５（1993）'!C181</f>
        <v>0</v>
      </c>
      <c r="AC25" s="556">
        <f>'Ｈ５（1993）'!E181</f>
        <v>0</v>
      </c>
      <c r="AD25" s="160"/>
      <c r="AE25" s="160"/>
      <c r="AF25" s="160"/>
      <c r="AG25" s="160"/>
      <c r="AH25" s="160"/>
      <c r="AI25" s="371"/>
      <c r="AJ25" s="371"/>
      <c r="AK25" s="371"/>
    </row>
    <row r="26" spans="1:37" ht="14.45" customHeight="1" x14ac:dyDescent="0.15">
      <c r="A26" s="1219">
        <v>76917</v>
      </c>
      <c r="B26" s="1220">
        <v>76917</v>
      </c>
      <c r="C26" s="1220">
        <v>76917</v>
      </c>
      <c r="D26" s="1220">
        <v>0</v>
      </c>
      <c r="E26" s="1220">
        <v>0</v>
      </c>
      <c r="F26" s="1220">
        <v>38912</v>
      </c>
      <c r="G26" s="1220">
        <v>0</v>
      </c>
      <c r="H26" s="1221">
        <v>36000</v>
      </c>
      <c r="I26" s="1220"/>
      <c r="K26" s="194"/>
      <c r="L26" s="195" t="s">
        <v>38</v>
      </c>
      <c r="M26" s="196" t="s">
        <v>149</v>
      </c>
      <c r="N26" s="197"/>
      <c r="O26" s="198" t="s">
        <v>40</v>
      </c>
      <c r="P26" s="199">
        <f>'Ｈ５（1993）'!A26</f>
        <v>76917</v>
      </c>
      <c r="Q26" s="200">
        <f>'Ｈ５（1993）'!C26</f>
        <v>76917</v>
      </c>
      <c r="R26" s="200">
        <f>'Ｈ５（1993）'!E26</f>
        <v>0</v>
      </c>
      <c r="S26" s="262">
        <f>'Ｈ５（1993）'!F26</f>
        <v>38912</v>
      </c>
      <c r="T26" s="263">
        <f>'Ｈ５（1993）'!H26</f>
        <v>36000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'Ｈ５（1993）'!A27</f>
        <v>0</v>
      </c>
      <c r="Q27" s="200">
        <f>'Ｈ５（1993）'!C27</f>
        <v>0</v>
      </c>
      <c r="R27" s="200">
        <f>'Ｈ５（1993）'!E27</f>
        <v>0</v>
      </c>
      <c r="S27" s="262">
        <f>'Ｈ５（1993）'!F27</f>
        <v>0</v>
      </c>
      <c r="T27" s="263">
        <f>'Ｈ５（1993）'!H27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116520</v>
      </c>
      <c r="B28" s="1220">
        <v>116520</v>
      </c>
      <c r="C28" s="1220">
        <v>116520</v>
      </c>
      <c r="D28" s="1220">
        <v>0</v>
      </c>
      <c r="E28" s="1220">
        <v>0</v>
      </c>
      <c r="F28" s="1220">
        <v>93113</v>
      </c>
      <c r="G28" s="1220">
        <v>0</v>
      </c>
      <c r="H28" s="1221">
        <v>22600</v>
      </c>
      <c r="I28" s="1220"/>
      <c r="K28" s="194" t="s">
        <v>128</v>
      </c>
      <c r="L28" s="216"/>
      <c r="M28" s="196" t="s">
        <v>13</v>
      </c>
      <c r="N28" s="197"/>
      <c r="O28" s="198" t="s">
        <v>44</v>
      </c>
      <c r="P28" s="199">
        <f>'Ｈ５（1993）'!A28</f>
        <v>116520</v>
      </c>
      <c r="Q28" s="200">
        <f>'Ｈ５（1993）'!C28</f>
        <v>116520</v>
      </c>
      <c r="R28" s="200">
        <f>'Ｈ５（1993）'!E28</f>
        <v>0</v>
      </c>
      <c r="S28" s="262">
        <f>'Ｈ５（1993）'!F28</f>
        <v>93113</v>
      </c>
      <c r="T28" s="263">
        <f>'Ｈ５（1993）'!H28</f>
        <v>22600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'Ｈ５（1993）'!A29</f>
        <v>0</v>
      </c>
      <c r="Q29" s="200">
        <f>'Ｈ５（1993）'!C29</f>
        <v>0</v>
      </c>
      <c r="R29" s="200">
        <f>'Ｈ５（1993）'!E29</f>
        <v>0</v>
      </c>
      <c r="S29" s="262">
        <f>'Ｈ５（1993）'!F29</f>
        <v>0</v>
      </c>
      <c r="T29" s="263">
        <f>'Ｈ５（1993）'!H29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'Ｈ５（1993）'!A30</f>
        <v>0</v>
      </c>
      <c r="Q30" s="200">
        <f>'Ｈ５（1993）'!C30</f>
        <v>0</v>
      </c>
      <c r="R30" s="200">
        <f>'Ｈ５（1993）'!E30</f>
        <v>0</v>
      </c>
      <c r="S30" s="262">
        <f>'Ｈ５（1993）'!F30</f>
        <v>0</v>
      </c>
      <c r="T30" s="263">
        <f>'Ｈ５（1993）'!H30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'Ｈ５（1993）'!A31</f>
        <v>0</v>
      </c>
      <c r="Q31" s="200">
        <f>'Ｈ５（1993）'!C31</f>
        <v>0</v>
      </c>
      <c r="R31" s="200">
        <f>'Ｈ５（1993）'!E31</f>
        <v>0</v>
      </c>
      <c r="S31" s="262">
        <f>'Ｈ５（1993）'!F31</f>
        <v>0</v>
      </c>
      <c r="T31" s="263">
        <f>'Ｈ５（1993）'!H31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734074</v>
      </c>
      <c r="B32" s="1220">
        <v>734074</v>
      </c>
      <c r="C32" s="1220">
        <v>734074</v>
      </c>
      <c r="D32" s="1220">
        <v>0</v>
      </c>
      <c r="E32" s="1220">
        <v>323785</v>
      </c>
      <c r="F32" s="1220">
        <v>0</v>
      </c>
      <c r="G32" s="1220">
        <v>0</v>
      </c>
      <c r="H32" s="1221">
        <v>198700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265273</v>
      </c>
      <c r="B33" s="1220">
        <v>265273</v>
      </c>
      <c r="C33" s="1220">
        <v>265273</v>
      </c>
      <c r="D33" s="1220">
        <v>0</v>
      </c>
      <c r="E33" s="1220">
        <v>128150</v>
      </c>
      <c r="F33" s="1220">
        <v>0</v>
      </c>
      <c r="G33" s="1220">
        <v>0</v>
      </c>
      <c r="H33" s="1221">
        <v>94000</v>
      </c>
      <c r="I33" s="1220"/>
      <c r="K33" s="194"/>
      <c r="L33" s="173"/>
      <c r="M33" s="196" t="s">
        <v>47</v>
      </c>
      <c r="N33" s="197"/>
      <c r="O33" s="198" t="s">
        <v>48</v>
      </c>
      <c r="P33" s="199">
        <f>'Ｈ５（1993）'!A33</f>
        <v>265273</v>
      </c>
      <c r="Q33" s="200">
        <f>'Ｈ５（1993）'!C33</f>
        <v>265273</v>
      </c>
      <c r="R33" s="200">
        <f>'Ｈ５（1993）'!E33</f>
        <v>128150</v>
      </c>
      <c r="S33" s="262">
        <f>'Ｈ５（1993）'!F33</f>
        <v>0</v>
      </c>
      <c r="T33" s="263">
        <f>'Ｈ５（1993）'!H33</f>
        <v>94000</v>
      </c>
      <c r="U33" s="202" t="s">
        <v>4</v>
      </c>
      <c r="V33" s="173"/>
      <c r="W33" s="196" t="s">
        <v>49</v>
      </c>
      <c r="X33" s="197"/>
      <c r="Y33" s="198" t="s">
        <v>23</v>
      </c>
      <c r="Z33" s="199">
        <f>'Ｈ５（1993）'!A183</f>
        <v>0</v>
      </c>
      <c r="AA33" s="200">
        <f>'Ｈ５（1993）'!B183</f>
        <v>0</v>
      </c>
      <c r="AB33" s="201">
        <f>'Ｈ５（1993）'!C183</f>
        <v>0</v>
      </c>
      <c r="AC33" s="556">
        <f>'Ｈ５（1993）'!E183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'Ｈ５（1993）'!A34</f>
        <v>0</v>
      </c>
      <c r="Q34" s="200">
        <f>'Ｈ５（1993）'!C34</f>
        <v>0</v>
      </c>
      <c r="R34" s="200">
        <f>'Ｈ５（1993）'!E34</f>
        <v>0</v>
      </c>
      <c r="S34" s="262">
        <f>'Ｈ５（1993）'!F34</f>
        <v>0</v>
      </c>
      <c r="T34" s="263">
        <f>'Ｈ５（1993）'!H34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'Ｈ５（1993）'!A35</f>
        <v>0</v>
      </c>
      <c r="Q35" s="200">
        <f>'Ｈ５（1993）'!C35</f>
        <v>0</v>
      </c>
      <c r="R35" s="200">
        <f>'Ｈ５（1993）'!E35</f>
        <v>0</v>
      </c>
      <c r="S35" s="262">
        <f>'Ｈ５（1993）'!F35</f>
        <v>0</v>
      </c>
      <c r="T35" s="263">
        <f>'Ｈ５（1993）'!H35</f>
        <v>0</v>
      </c>
      <c r="U35" s="202"/>
      <c r="V35" s="195"/>
      <c r="W35" s="196" t="s">
        <v>52</v>
      </c>
      <c r="X35" s="197"/>
      <c r="Y35" s="198" t="s">
        <v>27</v>
      </c>
      <c r="Z35" s="199">
        <f>'Ｈ５（1993）'!A184</f>
        <v>0</v>
      </c>
      <c r="AA35" s="200">
        <f>'Ｈ５（1993）'!B184</f>
        <v>0</v>
      </c>
      <c r="AB35" s="201">
        <f>'Ｈ５（1993）'!C184</f>
        <v>0</v>
      </c>
      <c r="AC35" s="556">
        <f>'Ｈ５（1993）'!E184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'Ｈ５（1993）'!A36</f>
        <v>0</v>
      </c>
      <c r="Q36" s="200">
        <f>'Ｈ５（1993）'!C36</f>
        <v>0</v>
      </c>
      <c r="R36" s="200">
        <f>'Ｈ５（1993）'!E36</f>
        <v>0</v>
      </c>
      <c r="S36" s="262">
        <f>'Ｈ５（1993）'!F36</f>
        <v>0</v>
      </c>
      <c r="T36" s="263">
        <f>'Ｈ５（1993）'!H36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'Ｈ５（1993）'!A37</f>
        <v>0</v>
      </c>
      <c r="Q37" s="200">
        <f>'Ｈ５（1993）'!C37</f>
        <v>0</v>
      </c>
      <c r="R37" s="200">
        <f>'Ｈ５（1993）'!E37</f>
        <v>0</v>
      </c>
      <c r="S37" s="262">
        <f>'Ｈ５（1993）'!F37</f>
        <v>0</v>
      </c>
      <c r="T37" s="263">
        <f>'Ｈ５（1993）'!H37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'Ｈ５（1993）'!A38</f>
        <v>0</v>
      </c>
      <c r="Q38" s="200">
        <f>'Ｈ５（1993）'!C38</f>
        <v>0</v>
      </c>
      <c r="R38" s="200">
        <f>'Ｈ５（1993）'!E38</f>
        <v>0</v>
      </c>
      <c r="S38" s="262">
        <f>'Ｈ５（1993）'!F38</f>
        <v>0</v>
      </c>
      <c r="T38" s="263">
        <f>'Ｈ５（1993）'!H38</f>
        <v>0</v>
      </c>
      <c r="U38" s="202"/>
      <c r="V38" s="195"/>
      <c r="W38" s="196" t="s">
        <v>57</v>
      </c>
      <c r="X38" s="197"/>
      <c r="Y38" s="198" t="s">
        <v>30</v>
      </c>
      <c r="Z38" s="199">
        <f>'Ｈ５（1993）'!A185</f>
        <v>0</v>
      </c>
      <c r="AA38" s="200">
        <f>'Ｈ５（1993）'!B185</f>
        <v>0</v>
      </c>
      <c r="AB38" s="201">
        <f>'Ｈ５（1993）'!C185</f>
        <v>0</v>
      </c>
      <c r="AC38" s="556">
        <f>'Ｈ５（1993）'!E185</f>
        <v>0</v>
      </c>
      <c r="AD38" s="160"/>
      <c r="AE38" s="160"/>
      <c r="AF38" s="160"/>
      <c r="AG38" s="160"/>
      <c r="AH38" s="160"/>
      <c r="AI38" s="371"/>
      <c r="AJ38" s="371"/>
      <c r="AK38" s="371"/>
    </row>
    <row r="39" spans="1:37" ht="14.45" customHeight="1" x14ac:dyDescent="0.15">
      <c r="A39" s="1219">
        <v>328000</v>
      </c>
      <c r="B39" s="1220">
        <v>328000</v>
      </c>
      <c r="C39" s="1220">
        <v>328000</v>
      </c>
      <c r="D39" s="1220">
        <v>0</v>
      </c>
      <c r="E39" s="1220">
        <v>164000</v>
      </c>
      <c r="F39" s="1220">
        <v>0</v>
      </c>
      <c r="G39" s="1220">
        <v>0</v>
      </c>
      <c r="H39" s="1221">
        <v>9400</v>
      </c>
      <c r="I39" s="1220"/>
      <c r="K39" s="194"/>
      <c r="L39" s="195"/>
      <c r="M39" s="173" t="s">
        <v>60</v>
      </c>
      <c r="N39" s="197"/>
      <c r="O39" s="198" t="s">
        <v>61</v>
      </c>
      <c r="P39" s="199">
        <f>'Ｈ５（1993）'!A39</f>
        <v>328000</v>
      </c>
      <c r="Q39" s="200">
        <f>'Ｈ５（1993）'!C39</f>
        <v>328000</v>
      </c>
      <c r="R39" s="200">
        <f>'Ｈ５（1993）'!E39</f>
        <v>164000</v>
      </c>
      <c r="S39" s="262">
        <f>'Ｈ５（1993）'!F39</f>
        <v>0</v>
      </c>
      <c r="T39" s="263">
        <f>'Ｈ５（1993）'!H39</f>
        <v>9400</v>
      </c>
      <c r="U39" s="202"/>
      <c r="V39" s="195" t="s">
        <v>59</v>
      </c>
      <c r="W39" s="173" t="s">
        <v>60</v>
      </c>
      <c r="X39" s="197"/>
      <c r="Y39" s="198" t="s">
        <v>33</v>
      </c>
      <c r="Z39" s="199">
        <f>'Ｈ５（1993）'!A186</f>
        <v>0</v>
      </c>
      <c r="AA39" s="200">
        <f>'Ｈ５（1993）'!B186</f>
        <v>0</v>
      </c>
      <c r="AB39" s="201">
        <f>'Ｈ５（1993）'!C186</f>
        <v>0</v>
      </c>
      <c r="AC39" s="556">
        <f>'Ｈ５（1993）'!E186</f>
        <v>0</v>
      </c>
      <c r="AD39" s="160"/>
      <c r="AE39" s="160"/>
      <c r="AF39" s="160"/>
      <c r="AG39" s="160"/>
      <c r="AH39" s="160"/>
      <c r="AI39" s="371"/>
      <c r="AJ39" s="371"/>
      <c r="AK39" s="371"/>
    </row>
    <row r="40" spans="1:37" ht="14.45" customHeight="1" x14ac:dyDescent="0.15">
      <c r="A40" s="1219">
        <v>102000</v>
      </c>
      <c r="B40" s="1220">
        <v>102000</v>
      </c>
      <c r="C40" s="1220">
        <v>102000</v>
      </c>
      <c r="D40" s="1220">
        <v>0</v>
      </c>
      <c r="E40" s="1220">
        <v>51000</v>
      </c>
      <c r="F40" s="1220">
        <v>0</v>
      </c>
      <c r="G40" s="1220">
        <v>0</v>
      </c>
      <c r="H40" s="1221">
        <v>9400</v>
      </c>
      <c r="I40" s="1220"/>
      <c r="K40" s="194"/>
      <c r="L40" s="195" t="s">
        <v>59</v>
      </c>
      <c r="M40" s="195"/>
      <c r="N40" s="196" t="s">
        <v>62</v>
      </c>
      <c r="O40" s="198" t="s">
        <v>63</v>
      </c>
      <c r="P40" s="199">
        <f>'Ｈ５（1993）'!A40</f>
        <v>102000</v>
      </c>
      <c r="Q40" s="200">
        <f>'Ｈ５（1993）'!C40</f>
        <v>102000</v>
      </c>
      <c r="R40" s="200">
        <f>'Ｈ５（1993）'!E40</f>
        <v>51000</v>
      </c>
      <c r="S40" s="262">
        <f>'Ｈ５（1993）'!F40</f>
        <v>0</v>
      </c>
      <c r="T40" s="263">
        <f>'Ｈ５（1993）'!H40</f>
        <v>9400</v>
      </c>
      <c r="U40" s="202"/>
      <c r="V40" s="195"/>
      <c r="W40" s="195"/>
      <c r="X40" s="196" t="s">
        <v>62</v>
      </c>
      <c r="Y40" s="198" t="s">
        <v>37</v>
      </c>
      <c r="Z40" s="199">
        <f>'Ｈ５（1993）'!A187</f>
        <v>0</v>
      </c>
      <c r="AA40" s="200">
        <f>'Ｈ５（1993）'!B187</f>
        <v>0</v>
      </c>
      <c r="AB40" s="201">
        <f>'Ｈ５（1993）'!C187</f>
        <v>0</v>
      </c>
      <c r="AC40" s="556">
        <f>'Ｈ５（1993）'!E187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'Ｈ５（1993）'!A41</f>
        <v>0</v>
      </c>
      <c r="Q41" s="200">
        <f>'Ｈ５（1993）'!C41</f>
        <v>0</v>
      </c>
      <c r="R41" s="200">
        <f>'Ｈ５（1993）'!E41</f>
        <v>0</v>
      </c>
      <c r="S41" s="262">
        <f>'Ｈ５（1993）'!F41</f>
        <v>0</v>
      </c>
      <c r="T41" s="263">
        <f>'Ｈ５（1993）'!H41</f>
        <v>0</v>
      </c>
      <c r="U41" s="202"/>
      <c r="V41" s="195"/>
      <c r="W41" s="195"/>
      <c r="X41" s="196" t="s">
        <v>64</v>
      </c>
      <c r="Y41" s="198" t="s">
        <v>40</v>
      </c>
      <c r="Z41" s="199">
        <f>'Ｈ５（1993）'!A188</f>
        <v>0</v>
      </c>
      <c r="AA41" s="200">
        <f>'Ｈ５（1993）'!B188</f>
        <v>0</v>
      </c>
      <c r="AB41" s="201">
        <f>'Ｈ５（1993）'!C188</f>
        <v>0</v>
      </c>
      <c r="AC41" s="556">
        <f>'Ｈ５（1993）'!E188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'Ｈ５（1993）'!A42</f>
        <v>0</v>
      </c>
      <c r="Q42" s="200">
        <f>'Ｈ５（1993）'!C42</f>
        <v>0</v>
      </c>
      <c r="R42" s="200">
        <f>'Ｈ５（1993）'!E42</f>
        <v>0</v>
      </c>
      <c r="S42" s="262">
        <f>'Ｈ５（1993）'!F42</f>
        <v>0</v>
      </c>
      <c r="T42" s="263">
        <f>'Ｈ５（1993）'!H42</f>
        <v>0</v>
      </c>
      <c r="U42" s="202"/>
      <c r="V42" s="195" t="s">
        <v>675</v>
      </c>
      <c r="W42" s="195"/>
      <c r="X42" s="196" t="s">
        <v>66</v>
      </c>
      <c r="Y42" s="198" t="s">
        <v>43</v>
      </c>
      <c r="Z42" s="199">
        <f>'Ｈ５（1993）'!A189</f>
        <v>0</v>
      </c>
      <c r="AA42" s="200">
        <f>'Ｈ５（1993）'!B189</f>
        <v>0</v>
      </c>
      <c r="AB42" s="201">
        <f>'Ｈ５（1993）'!C189</f>
        <v>0</v>
      </c>
      <c r="AC42" s="556">
        <f>'Ｈ５（1993）'!E189</f>
        <v>0</v>
      </c>
      <c r="AD42" s="160"/>
      <c r="AE42" s="160"/>
      <c r="AF42" s="160"/>
      <c r="AG42" s="160"/>
      <c r="AH42" s="160"/>
      <c r="AI42" s="371"/>
      <c r="AJ42" s="371"/>
      <c r="AK42" s="371"/>
    </row>
    <row r="43" spans="1:37" ht="14.45" customHeight="1" x14ac:dyDescent="0.15">
      <c r="A43" s="1219">
        <v>226000</v>
      </c>
      <c r="B43" s="1220">
        <v>226000</v>
      </c>
      <c r="C43" s="1220">
        <v>226000</v>
      </c>
      <c r="D43" s="1220">
        <v>0</v>
      </c>
      <c r="E43" s="1220">
        <v>113000</v>
      </c>
      <c r="F43" s="1220">
        <v>0</v>
      </c>
      <c r="G43" s="1220">
        <v>0</v>
      </c>
      <c r="H43" s="1221">
        <v>0</v>
      </c>
      <c r="I43" s="1220"/>
      <c r="K43" s="194"/>
      <c r="L43" s="195"/>
      <c r="M43" s="195"/>
      <c r="N43" s="196" t="s">
        <v>150</v>
      </c>
      <c r="O43" s="198" t="s">
        <v>69</v>
      </c>
      <c r="P43" s="199">
        <f>'Ｈ５（1993）'!A43</f>
        <v>226000</v>
      </c>
      <c r="Q43" s="200">
        <f>'Ｈ５（1993）'!C43</f>
        <v>226000</v>
      </c>
      <c r="R43" s="200">
        <f>'Ｈ５（1993）'!E43</f>
        <v>113000</v>
      </c>
      <c r="S43" s="262">
        <f>'Ｈ５（1993）'!F43</f>
        <v>0</v>
      </c>
      <c r="T43" s="263">
        <f>'Ｈ５（1993）'!H43</f>
        <v>0</v>
      </c>
      <c r="U43" s="202"/>
      <c r="V43" s="195"/>
      <c r="W43" s="195"/>
      <c r="X43" s="196" t="s">
        <v>150</v>
      </c>
      <c r="Y43" s="198" t="s">
        <v>44</v>
      </c>
      <c r="Z43" s="199">
        <f>'Ｈ５（1993）'!A190</f>
        <v>0</v>
      </c>
      <c r="AA43" s="200">
        <f>'Ｈ５（1993）'!B190</f>
        <v>0</v>
      </c>
      <c r="AB43" s="201">
        <f>'Ｈ５（1993）'!C190</f>
        <v>0</v>
      </c>
      <c r="AC43" s="556">
        <f>'Ｈ５（1993）'!E190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'Ｈ５（1993）'!A44</f>
        <v>0</v>
      </c>
      <c r="Q45" s="200">
        <f>'Ｈ５（1993）'!C44</f>
        <v>0</v>
      </c>
      <c r="R45" s="200">
        <f>'Ｈ５（1993）'!E44</f>
        <v>0</v>
      </c>
      <c r="S45" s="262">
        <f>'Ｈ５（1993）'!F44</f>
        <v>0</v>
      </c>
      <c r="T45" s="263">
        <f>'Ｈ５（1993）'!H44</f>
        <v>0</v>
      </c>
      <c r="U45" s="202" t="s">
        <v>72</v>
      </c>
      <c r="V45" s="195" t="s">
        <v>676</v>
      </c>
      <c r="W45" s="196" t="s">
        <v>87</v>
      </c>
      <c r="X45" s="197"/>
      <c r="Y45" s="198" t="s">
        <v>46</v>
      </c>
      <c r="Z45" s="199">
        <f>'Ｈ５（1993）'!A191</f>
        <v>0</v>
      </c>
      <c r="AA45" s="200">
        <f>'Ｈ５（1993）'!B191</f>
        <v>0</v>
      </c>
      <c r="AB45" s="201">
        <f>'Ｈ５（1993）'!C191</f>
        <v>0</v>
      </c>
      <c r="AC45" s="556">
        <f>'Ｈ５（1993）'!E191</f>
        <v>0</v>
      </c>
      <c r="AD45" s="160"/>
      <c r="AE45" s="160"/>
      <c r="AF45" s="160"/>
      <c r="AG45" s="160"/>
      <c r="AH45" s="160"/>
      <c r="AI45" s="371"/>
      <c r="AJ45" s="371"/>
      <c r="AK45" s="371"/>
    </row>
    <row r="46" spans="1:37" ht="14.45" customHeight="1" x14ac:dyDescent="0.15">
      <c r="A46" s="1222">
        <v>140801</v>
      </c>
      <c r="B46" s="1223">
        <v>140801</v>
      </c>
      <c r="C46" s="1223">
        <v>140801</v>
      </c>
      <c r="D46" s="1223">
        <v>0</v>
      </c>
      <c r="E46" s="1223">
        <v>31635</v>
      </c>
      <c r="F46" s="1223">
        <v>0</v>
      </c>
      <c r="G46" s="1223">
        <v>0</v>
      </c>
      <c r="H46" s="1224">
        <v>95300</v>
      </c>
      <c r="I46" s="1223"/>
      <c r="K46" s="194" t="s">
        <v>130</v>
      </c>
      <c r="L46" s="195"/>
      <c r="M46" s="196" t="s">
        <v>73</v>
      </c>
      <c r="N46" s="197"/>
      <c r="O46" s="198" t="s">
        <v>74</v>
      </c>
      <c r="P46" s="199">
        <f>'Ｈ５（1993）'!A45</f>
        <v>0</v>
      </c>
      <c r="Q46" s="200">
        <f>'Ｈ５（1993）'!C45</f>
        <v>0</v>
      </c>
      <c r="R46" s="200">
        <f>'Ｈ５（1993）'!E45</f>
        <v>0</v>
      </c>
      <c r="S46" s="262">
        <f>'Ｈ５（1993）'!F45</f>
        <v>0</v>
      </c>
      <c r="T46" s="263">
        <f>'Ｈ５（1993）'!H45</f>
        <v>0</v>
      </c>
      <c r="U46" s="202"/>
      <c r="V46" s="195"/>
      <c r="W46" s="196" t="s">
        <v>73</v>
      </c>
      <c r="X46" s="197"/>
      <c r="Y46" s="198" t="s">
        <v>75</v>
      </c>
      <c r="Z46" s="199">
        <f>'Ｈ５（1993）'!A192</f>
        <v>0</v>
      </c>
      <c r="AA46" s="200">
        <f>'Ｈ５（1993）'!B192</f>
        <v>0</v>
      </c>
      <c r="AB46" s="201">
        <f>'Ｈ５（1993）'!C192</f>
        <v>0</v>
      </c>
      <c r="AC46" s="556">
        <f>'Ｈ５（1993）'!E192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'Ｈ５（1993）'!A46</f>
        <v>140801</v>
      </c>
      <c r="Q47" s="200">
        <f>'Ｈ５（1993）'!C46</f>
        <v>140801</v>
      </c>
      <c r="R47" s="200">
        <f>'Ｈ５（1993）'!E46</f>
        <v>31635</v>
      </c>
      <c r="S47" s="262">
        <f>'Ｈ５（1993）'!F46</f>
        <v>0</v>
      </c>
      <c r="T47" s="263">
        <f>'Ｈ５（1993）'!H46</f>
        <v>95300</v>
      </c>
      <c r="U47" s="202"/>
      <c r="V47" s="500"/>
      <c r="W47" s="196" t="s">
        <v>13</v>
      </c>
      <c r="X47" s="197"/>
      <c r="Y47" s="198" t="s">
        <v>77</v>
      </c>
      <c r="Z47" s="199">
        <f>'Ｈ５（1993）'!A193</f>
        <v>0</v>
      </c>
      <c r="AA47" s="200">
        <f>'Ｈ５（1993）'!B193</f>
        <v>0</v>
      </c>
      <c r="AB47" s="201">
        <f>'Ｈ５（1993）'!C193</f>
        <v>0</v>
      </c>
      <c r="AC47" s="556">
        <f>'Ｈ５（1993）'!E193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'Ｈ５（1993）'!A47</f>
        <v>0</v>
      </c>
      <c r="Q48" s="200">
        <f>'Ｈ５（1993）'!C47</f>
        <v>0</v>
      </c>
      <c r="R48" s="200">
        <f>'Ｈ５（1993）'!E47</f>
        <v>0</v>
      </c>
      <c r="S48" s="262">
        <f>'Ｈ５（1993）'!F47</f>
        <v>0</v>
      </c>
      <c r="T48" s="263">
        <f>'Ｈ５（1993）'!H47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43878</v>
      </c>
      <c r="B49" s="1223">
        <v>43878</v>
      </c>
      <c r="C49" s="1223">
        <v>43878</v>
      </c>
      <c r="D49" s="1223">
        <v>0</v>
      </c>
      <c r="E49" s="1223">
        <v>12762</v>
      </c>
      <c r="F49" s="1223">
        <v>0</v>
      </c>
      <c r="G49" s="1223">
        <v>0</v>
      </c>
      <c r="H49" s="1224">
        <v>17600</v>
      </c>
      <c r="I49" s="1223"/>
      <c r="K49" s="194"/>
      <c r="L49" s="195"/>
      <c r="M49" s="196" t="s">
        <v>11</v>
      </c>
      <c r="N49" s="197"/>
      <c r="O49" s="198" t="s">
        <v>80</v>
      </c>
      <c r="P49" s="199">
        <f>'Ｈ５（1993）'!A48</f>
        <v>0</v>
      </c>
      <c r="Q49" s="200">
        <f>'Ｈ５（1993）'!C48</f>
        <v>0</v>
      </c>
      <c r="R49" s="200">
        <f>'Ｈ５（1993）'!E48</f>
        <v>0</v>
      </c>
      <c r="S49" s="262">
        <f>'Ｈ５（1993）'!F48</f>
        <v>0</v>
      </c>
      <c r="T49" s="263">
        <f>'Ｈ５（1993）'!H48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28943</v>
      </c>
      <c r="B51" s="1223">
        <v>28943</v>
      </c>
      <c r="C51" s="1223">
        <v>28943</v>
      </c>
      <c r="D51" s="1223">
        <v>0</v>
      </c>
      <c r="E51" s="1223">
        <v>10392</v>
      </c>
      <c r="F51" s="1223">
        <v>0</v>
      </c>
      <c r="G51" s="1223">
        <v>0</v>
      </c>
      <c r="H51" s="1224">
        <v>8200</v>
      </c>
      <c r="I51" s="1223"/>
      <c r="K51" s="194"/>
      <c r="L51" s="169"/>
      <c r="M51" s="196" t="s">
        <v>88</v>
      </c>
      <c r="N51" s="197"/>
      <c r="O51" s="198" t="s">
        <v>109</v>
      </c>
      <c r="P51" s="199">
        <f>'Ｈ５（1993）'!A50</f>
        <v>0</v>
      </c>
      <c r="Q51" s="200">
        <f>'Ｈ５（1993）'!C50</f>
        <v>0</v>
      </c>
      <c r="R51" s="200">
        <f>'Ｈ５（1993）'!E50</f>
        <v>0</v>
      </c>
      <c r="S51" s="262">
        <f>'Ｈ５（1993）'!F50</f>
        <v>0</v>
      </c>
      <c r="T51" s="263">
        <f>'Ｈ５（1993）'!H50</f>
        <v>0</v>
      </c>
      <c r="U51" s="202"/>
      <c r="V51" s="173"/>
      <c r="W51" s="196" t="s">
        <v>88</v>
      </c>
      <c r="X51" s="217"/>
      <c r="Y51" s="218" t="s">
        <v>48</v>
      </c>
      <c r="Z51" s="226">
        <f>'Ｈ５（1993）'!A195</f>
        <v>0</v>
      </c>
      <c r="AA51" s="227">
        <f>'Ｈ５（1993）'!B195</f>
        <v>0</v>
      </c>
      <c r="AB51" s="228">
        <f>'Ｈ５（1993）'!C195</f>
        <v>0</v>
      </c>
      <c r="AC51" s="563">
        <f>'Ｈ５（1993）'!E195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'Ｈ５（1993）'!A51</f>
        <v>28943</v>
      </c>
      <c r="Q52" s="200">
        <f>'Ｈ５（1993）'!C51</f>
        <v>28943</v>
      </c>
      <c r="R52" s="200">
        <f>'Ｈ５（1993）'!E51</f>
        <v>10392</v>
      </c>
      <c r="S52" s="262">
        <f>'Ｈ５（1993）'!F51</f>
        <v>0</v>
      </c>
      <c r="T52" s="263">
        <f>'Ｈ５（1993）'!H51</f>
        <v>8200</v>
      </c>
      <c r="U52" s="202"/>
      <c r="V52" s="195" t="s">
        <v>91</v>
      </c>
      <c r="W52" s="216" t="s">
        <v>89</v>
      </c>
      <c r="X52" s="217"/>
      <c r="Y52" s="218" t="s">
        <v>51</v>
      </c>
      <c r="Z52" s="226">
        <f>'Ｈ５（1993）'!A196</f>
        <v>0</v>
      </c>
      <c r="AA52" s="227">
        <f>'Ｈ５（1993）'!B196</f>
        <v>0</v>
      </c>
      <c r="AB52" s="228">
        <f>'Ｈ５（1993）'!C196</f>
        <v>0</v>
      </c>
      <c r="AC52" s="563">
        <f>'Ｈ５（1993）'!E196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'Ｈ５（1993）'!A52</f>
        <v>0</v>
      </c>
      <c r="Q53" s="200">
        <f>'Ｈ５（1993）'!C52</f>
        <v>0</v>
      </c>
      <c r="R53" s="200">
        <f>'Ｈ５（1993）'!E52</f>
        <v>0</v>
      </c>
      <c r="S53" s="262">
        <f>'Ｈ５（1993）'!F52</f>
        <v>0</v>
      </c>
      <c r="T53" s="263">
        <f>'Ｈ５（1993）'!H52</f>
        <v>0</v>
      </c>
      <c r="U53" s="202"/>
      <c r="V53" s="195"/>
      <c r="W53" s="216" t="s">
        <v>104</v>
      </c>
      <c r="X53" s="217"/>
      <c r="Y53" s="218" t="s">
        <v>53</v>
      </c>
      <c r="Z53" s="226">
        <f>'Ｈ５（1993）'!A197</f>
        <v>0</v>
      </c>
      <c r="AA53" s="227">
        <f>'Ｈ５（1993）'!B197</f>
        <v>0</v>
      </c>
      <c r="AB53" s="228">
        <f>'Ｈ５（1993）'!C197</f>
        <v>0</v>
      </c>
      <c r="AC53" s="563">
        <f>'Ｈ５（1993）'!E197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'Ｈ５（1993）'!A53</f>
        <v>0</v>
      </c>
      <c r="Q54" s="200">
        <f>'Ｈ５（1993）'!C53</f>
        <v>0</v>
      </c>
      <c r="R54" s="200">
        <f>'Ｈ５（1993）'!E53</f>
        <v>0</v>
      </c>
      <c r="S54" s="262">
        <f>'Ｈ５（1993）'!F53</f>
        <v>0</v>
      </c>
      <c r="T54" s="263">
        <f>'Ｈ５（1993）'!H53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'Ｈ５（1993）'!A54</f>
        <v>0</v>
      </c>
      <c r="Q55" s="200">
        <f>'Ｈ５（1993）'!C54</f>
        <v>0</v>
      </c>
      <c r="R55" s="200">
        <f>'Ｈ５（1993）'!E54</f>
        <v>0</v>
      </c>
      <c r="S55" s="262">
        <f>'Ｈ５（1993）'!F54</f>
        <v>0</v>
      </c>
      <c r="T55" s="263">
        <f>'Ｈ５（1993）'!H54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'Ｈ５（1993）'!A55</f>
        <v>0</v>
      </c>
      <c r="Q56" s="200">
        <f>'Ｈ５（1993）'!C55</f>
        <v>0</v>
      </c>
      <c r="R56" s="200">
        <f>'Ｈ５（1993）'!E55</f>
        <v>0</v>
      </c>
      <c r="S56" s="262">
        <f>'Ｈ５（1993）'!F55</f>
        <v>0</v>
      </c>
      <c r="T56" s="263">
        <f>'Ｈ５（1993）'!H55</f>
        <v>0</v>
      </c>
      <c r="U56" s="202"/>
      <c r="V56" s="195" t="s">
        <v>675</v>
      </c>
      <c r="W56" s="196" t="s">
        <v>106</v>
      </c>
      <c r="X56" s="197"/>
      <c r="Y56" s="198" t="s">
        <v>55</v>
      </c>
      <c r="Z56" s="199">
        <f>'Ｈ５（1993）'!A198</f>
        <v>0</v>
      </c>
      <c r="AA56" s="200">
        <f>'Ｈ５（1993）'!B198</f>
        <v>0</v>
      </c>
      <c r="AB56" s="201">
        <f>'Ｈ５（1993）'!C198</f>
        <v>0</v>
      </c>
      <c r="AC56" s="556">
        <f>'Ｈ５（1993）'!E198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'Ｈ５（1993）'!A56</f>
        <v>0</v>
      </c>
      <c r="Q57" s="200">
        <f>'Ｈ５（1993）'!C56</f>
        <v>0</v>
      </c>
      <c r="R57" s="200">
        <f>'Ｈ５（1993）'!E56</f>
        <v>0</v>
      </c>
      <c r="S57" s="262">
        <f>'Ｈ５（1993）'!F56</f>
        <v>0</v>
      </c>
      <c r="T57" s="263">
        <f>'Ｈ５（1993）'!H56</f>
        <v>0</v>
      </c>
      <c r="U57" s="202"/>
      <c r="V57" s="195"/>
      <c r="W57" s="196" t="s">
        <v>136</v>
      </c>
      <c r="X57" s="197"/>
      <c r="Y57" s="198" t="s">
        <v>56</v>
      </c>
      <c r="Z57" s="199">
        <f>'Ｈ５（1993）'!A199</f>
        <v>0</v>
      </c>
      <c r="AA57" s="200">
        <f>'Ｈ５（1993）'!B199</f>
        <v>0</v>
      </c>
      <c r="AB57" s="201">
        <f>'Ｈ５（1993）'!C199</f>
        <v>0</v>
      </c>
      <c r="AC57" s="556">
        <f>'Ｈ５（1993）'!E199</f>
        <v>0</v>
      </c>
      <c r="AD57" s="160"/>
      <c r="AE57" s="160"/>
      <c r="AF57" s="160"/>
      <c r="AG57" s="160"/>
      <c r="AH57" s="160"/>
      <c r="AI57" s="371"/>
      <c r="AJ57" s="371"/>
      <c r="AK57" s="371"/>
    </row>
    <row r="58" spans="1:38" ht="14.45" customHeight="1" thickBot="1" x14ac:dyDescent="0.2">
      <c r="A58" s="1222">
        <v>14935</v>
      </c>
      <c r="B58" s="1223">
        <v>14935</v>
      </c>
      <c r="C58" s="1223">
        <v>14935</v>
      </c>
      <c r="D58" s="1223">
        <v>0</v>
      </c>
      <c r="E58" s="1223">
        <v>2370</v>
      </c>
      <c r="F58" s="1223">
        <v>0</v>
      </c>
      <c r="G58" s="1223">
        <v>0</v>
      </c>
      <c r="H58" s="1224">
        <v>9400</v>
      </c>
      <c r="I58" s="1223"/>
      <c r="K58" s="194"/>
      <c r="L58" s="176" t="s">
        <v>41</v>
      </c>
      <c r="M58" s="196" t="s">
        <v>108</v>
      </c>
      <c r="N58" s="197"/>
      <c r="O58" s="198" t="s">
        <v>116</v>
      </c>
      <c r="P58" s="199">
        <f>'Ｈ５（1993）'!A57</f>
        <v>0</v>
      </c>
      <c r="Q58" s="200">
        <f>'Ｈ５（1993）'!C57</f>
        <v>0</v>
      </c>
      <c r="R58" s="200">
        <f>'Ｈ５（1993）'!E57</f>
        <v>0</v>
      </c>
      <c r="S58" s="262">
        <f>'Ｈ５（1993）'!F57</f>
        <v>0</v>
      </c>
      <c r="T58" s="263">
        <f>'Ｈ５（1993）'!H57</f>
        <v>0</v>
      </c>
      <c r="U58" s="202"/>
      <c r="V58" s="176" t="s">
        <v>676</v>
      </c>
      <c r="W58" s="196" t="s">
        <v>138</v>
      </c>
      <c r="X58" s="197"/>
      <c r="Y58" s="198" t="s">
        <v>58</v>
      </c>
      <c r="Z58" s="199">
        <f>'Ｈ５（1993）'!A200</f>
        <v>0</v>
      </c>
      <c r="AA58" s="200">
        <f>'Ｈ５（1993）'!B200</f>
        <v>0</v>
      </c>
      <c r="AB58" s="201">
        <f>'Ｈ５（1993）'!C200</f>
        <v>0</v>
      </c>
      <c r="AC58" s="556">
        <f>'Ｈ５（1993）'!E200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'Ｈ５（1993）'!A58</f>
        <v>14935</v>
      </c>
      <c r="Q59" s="200">
        <f>'Ｈ５（1993）'!C58</f>
        <v>14935</v>
      </c>
      <c r="R59" s="200">
        <f>'Ｈ５（1993）'!E58</f>
        <v>2370</v>
      </c>
      <c r="S59" s="262">
        <f>'Ｈ５（1993）'!F58</f>
        <v>0</v>
      </c>
      <c r="T59" s="263">
        <f>'Ｈ５（1993）'!H58</f>
        <v>9400</v>
      </c>
      <c r="U59" s="202"/>
      <c r="V59" s="216"/>
      <c r="W59" s="216" t="s">
        <v>13</v>
      </c>
      <c r="X59" s="217"/>
      <c r="Y59" s="218" t="s">
        <v>61</v>
      </c>
      <c r="Z59" s="199">
        <f>'Ｈ５（1993）'!A201</f>
        <v>0</v>
      </c>
      <c r="AA59" s="200">
        <f>'Ｈ５（1993）'!B201</f>
        <v>0</v>
      </c>
      <c r="AB59" s="201">
        <f>'Ｈ５（1993）'!C201</f>
        <v>0</v>
      </c>
      <c r="AC59" s="556">
        <f>'Ｈ５（1993）'!E201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'Ｈ５（1993）'!A59</f>
        <v>0</v>
      </c>
      <c r="Q60" s="200">
        <f>'Ｈ５（1993）'!C59</f>
        <v>0</v>
      </c>
      <c r="R60" s="200">
        <f>'Ｈ５（1993）'!E59</f>
        <v>0</v>
      </c>
      <c r="S60" s="262">
        <f>'Ｈ５（1993）'!F59</f>
        <v>0</v>
      </c>
      <c r="T60" s="263">
        <f>'Ｈ５（1993）'!H59</f>
        <v>0</v>
      </c>
      <c r="U60" s="202"/>
      <c r="V60" s="216" t="s">
        <v>13</v>
      </c>
      <c r="W60" s="217"/>
      <c r="X60" s="217"/>
      <c r="Y60" s="218" t="s">
        <v>63</v>
      </c>
      <c r="Z60" s="501">
        <f>'Ｈ５（1993）'!A202</f>
        <v>0</v>
      </c>
      <c r="AA60" s="488">
        <f>'Ｈ５（1993）'!B202</f>
        <v>0</v>
      </c>
      <c r="AB60" s="502">
        <f>'Ｈ５（1993）'!C202</f>
        <v>0</v>
      </c>
      <c r="AC60" s="565">
        <f>'Ｈ５（1993）'!E202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971389</v>
      </c>
      <c r="Q61" s="242">
        <f>SUM(Q8:Q60)-Q9-Q10-Q12-Q13-Q15-Q16-Q17-Q30-Q31-Q32-Q40-Q41-Q42-Q43-Q44-Q49-Q50</f>
        <v>971389</v>
      </c>
      <c r="R61" s="242">
        <f>SUM(R8:R60)-R9-R10-R12-R13-R15-R16-R17-R30-R31-R32-R40-R41-R42-R43-R44-R49-R50</f>
        <v>336547</v>
      </c>
      <c r="S61" s="331">
        <f>SUM(S8:S60)-S9-S10-S12-S13-S15-S16-S17-S30-S31-S32-S40-S41-S42-S43-S44-S49-S50</f>
        <v>132025</v>
      </c>
      <c r="T61" s="332">
        <f>SUM(T8:T60)-T9-T10-T12-T13-T15-T16-T17-T30-T31-T32-T40-T41-T42-T43-T44-T49-T50</f>
        <v>274900</v>
      </c>
      <c r="U61" s="244"/>
      <c r="V61" s="238" t="s">
        <v>82</v>
      </c>
      <c r="W61" s="239"/>
      <c r="X61" s="239"/>
      <c r="Y61" s="240"/>
      <c r="Z61" s="245">
        <f>SUM(Z8:Z60)-Z9-Z10-Z25-Z28-Z40-Z41-Z42-Z43-Z44</f>
        <v>13000</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555642</v>
      </c>
      <c r="B62" s="1229">
        <v>555642</v>
      </c>
      <c r="C62" s="1229">
        <v>0</v>
      </c>
      <c r="D62" s="1229">
        <v>0</v>
      </c>
      <c r="E62" s="1229">
        <v>0</v>
      </c>
      <c r="F62" s="1229">
        <v>140200</v>
      </c>
      <c r="G62" s="1230"/>
      <c r="H62" s="574"/>
      <c r="I62" s="574"/>
      <c r="K62" s="183"/>
      <c r="L62" s="184" t="s">
        <v>8</v>
      </c>
      <c r="M62" s="185"/>
      <c r="N62" s="185"/>
      <c r="O62" s="186" t="s">
        <v>9</v>
      </c>
      <c r="P62" s="252">
        <f>'Ｈ５（1993）'!A63</f>
        <v>21015</v>
      </c>
      <c r="Q62" s="253">
        <f>'Ｈ５（1993）'!B63</f>
        <v>21015</v>
      </c>
      <c r="R62" s="254"/>
      <c r="S62" s="255">
        <f>'Ｈ５（1993）'!D63</f>
        <v>0</v>
      </c>
      <c r="T62" s="256">
        <f>'Ｈ５（1993）'!F63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21015</v>
      </c>
      <c r="B63" s="574">
        <v>21015</v>
      </c>
      <c r="C63" s="574">
        <v>0</v>
      </c>
      <c r="D63" s="574">
        <v>0</v>
      </c>
      <c r="E63" s="574">
        <v>0</v>
      </c>
      <c r="F63" s="574">
        <v>0</v>
      </c>
      <c r="G63" s="1230"/>
      <c r="H63" s="574"/>
      <c r="I63" s="574"/>
      <c r="K63" s="194"/>
      <c r="L63" s="195"/>
      <c r="M63" s="196" t="s">
        <v>11</v>
      </c>
      <c r="N63" s="197"/>
      <c r="O63" s="198" t="s">
        <v>12</v>
      </c>
      <c r="P63" s="199">
        <f>'Ｈ５（1993）'!A64</f>
        <v>0</v>
      </c>
      <c r="Q63" s="200">
        <f>'Ｈ５（1993）'!B64</f>
        <v>0</v>
      </c>
      <c r="R63" s="220"/>
      <c r="S63" s="262">
        <f>'Ｈ５（1993）'!D64</f>
        <v>0</v>
      </c>
      <c r="T63" s="263">
        <f>'Ｈ５（1993）'!F64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21015</v>
      </c>
      <c r="Q64" s="209">
        <f>Q62-Q63</f>
        <v>21015</v>
      </c>
      <c r="R64" s="209"/>
      <c r="S64" s="269">
        <f>S62-S63</f>
        <v>0</v>
      </c>
      <c r="T64" s="270">
        <f>T62-T63</f>
        <v>0</v>
      </c>
      <c r="U64" s="264"/>
      <c r="V64" s="195"/>
      <c r="W64" s="196" t="s">
        <v>13</v>
      </c>
      <c r="X64" s="167"/>
      <c r="Y64" s="207" t="s">
        <v>9</v>
      </c>
      <c r="Z64" s="271">
        <f>'Ｈ５（1993）'!A117</f>
        <v>0</v>
      </c>
      <c r="AA64" s="272">
        <f>'Ｈ５（1993）'!B117</f>
        <v>0</v>
      </c>
      <c r="AB64" s="273"/>
      <c r="AC64" s="274">
        <f>'Ｈ５（1993）'!E117</f>
        <v>0</v>
      </c>
      <c r="AD64" s="264"/>
      <c r="AE64" s="195"/>
      <c r="AF64" s="196" t="s">
        <v>13</v>
      </c>
      <c r="AG64" s="167"/>
      <c r="AH64" s="207" t="s">
        <v>406</v>
      </c>
      <c r="AI64" s="271">
        <f>'Ｈ５（1993）'!A140</f>
        <v>0</v>
      </c>
      <c r="AJ64" s="272">
        <f>'Ｈ５（1993）'!B140</f>
        <v>0</v>
      </c>
      <c r="AK64" s="275">
        <f>'Ｈ５（1993）'!C140</f>
        <v>0</v>
      </c>
      <c r="AL64" s="276">
        <f>'Ｈ５（1993）'!E140</f>
        <v>0</v>
      </c>
    </row>
    <row r="65" spans="1:38" ht="14.45" customHeight="1" x14ac:dyDescent="0.15">
      <c r="A65" s="1230">
        <v>2475</v>
      </c>
      <c r="B65" s="574">
        <v>2475</v>
      </c>
      <c r="C65" s="574">
        <v>0</v>
      </c>
      <c r="D65" s="574">
        <v>0</v>
      </c>
      <c r="E65" s="574">
        <v>0</v>
      </c>
      <c r="F65" s="574">
        <v>0</v>
      </c>
      <c r="G65" s="1230"/>
      <c r="H65" s="574"/>
      <c r="I65" s="574"/>
      <c r="K65" s="194" t="s">
        <v>4</v>
      </c>
      <c r="L65" s="173" t="s">
        <v>14</v>
      </c>
      <c r="M65" s="170"/>
      <c r="N65" s="170"/>
      <c r="O65" s="211" t="s">
        <v>15</v>
      </c>
      <c r="P65" s="212">
        <f>'Ｈ５（1993）'!A65</f>
        <v>2475</v>
      </c>
      <c r="Q65" s="213">
        <f>'Ｈ５（1993）'!B65</f>
        <v>2475</v>
      </c>
      <c r="R65" s="277"/>
      <c r="S65" s="278">
        <f>'Ｈ５（1993）'!D65</f>
        <v>0</v>
      </c>
      <c r="T65" s="263">
        <f>'Ｈ５（1993）'!F65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'Ｈ５（1993）'!A66</f>
        <v>0</v>
      </c>
      <c r="Q66" s="200">
        <f>'Ｈ５（1993）'!B66</f>
        <v>0</v>
      </c>
      <c r="R66" s="220"/>
      <c r="S66" s="262">
        <f>'Ｈ５（1993）'!D66</f>
        <v>0</v>
      </c>
      <c r="T66" s="263">
        <f>'Ｈ５（1993）'!F66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55105</v>
      </c>
      <c r="B67" s="574">
        <v>55105</v>
      </c>
      <c r="C67" s="574">
        <v>0</v>
      </c>
      <c r="D67" s="574">
        <v>0</v>
      </c>
      <c r="E67" s="574">
        <v>0</v>
      </c>
      <c r="F67" s="574">
        <v>0</v>
      </c>
      <c r="G67" s="1230"/>
      <c r="H67" s="574"/>
      <c r="I67" s="574"/>
      <c r="K67" s="194"/>
      <c r="L67" s="216"/>
      <c r="M67" s="196" t="s">
        <v>13</v>
      </c>
      <c r="N67" s="217"/>
      <c r="O67" s="218"/>
      <c r="P67" s="208">
        <f>P65-P66</f>
        <v>2475</v>
      </c>
      <c r="Q67" s="209">
        <f>Q65-Q66</f>
        <v>2475</v>
      </c>
      <c r="R67" s="209"/>
      <c r="S67" s="269">
        <f>S65-S66</f>
        <v>0</v>
      </c>
      <c r="T67" s="270">
        <f>T65-T66</f>
        <v>0</v>
      </c>
      <c r="U67" s="264"/>
      <c r="V67" s="216"/>
      <c r="W67" s="196" t="s">
        <v>13</v>
      </c>
      <c r="X67" s="217"/>
      <c r="Y67" s="207" t="s">
        <v>407</v>
      </c>
      <c r="Z67" s="271">
        <f>'Ｈ５（1993）'!A118</f>
        <v>0</v>
      </c>
      <c r="AA67" s="272">
        <f>'Ｈ５（1993）'!B118</f>
        <v>0</v>
      </c>
      <c r="AB67" s="273"/>
      <c r="AC67" s="274">
        <f>'Ｈ５（1993）'!E118</f>
        <v>0</v>
      </c>
      <c r="AD67" s="264"/>
      <c r="AE67" s="216"/>
      <c r="AF67" s="196" t="s">
        <v>13</v>
      </c>
      <c r="AG67" s="217"/>
      <c r="AH67" s="207" t="s">
        <v>408</v>
      </c>
      <c r="AI67" s="271">
        <f>'Ｈ５（1993）'!A141</f>
        <v>0</v>
      </c>
      <c r="AJ67" s="272">
        <f>'Ｈ５（1993）'!B141</f>
        <v>0</v>
      </c>
      <c r="AK67" s="275">
        <f>'Ｈ５（1993）'!C141</f>
        <v>0</v>
      </c>
      <c r="AL67" s="276">
        <f>'Ｈ５（1993）'!E141</f>
        <v>0</v>
      </c>
    </row>
    <row r="68" spans="1:38" ht="14.45" customHeight="1" x14ac:dyDescent="0.15">
      <c r="A68" s="1230">
        <v>10442</v>
      </c>
      <c r="B68" s="574">
        <v>10442</v>
      </c>
      <c r="C68" s="574">
        <v>0</v>
      </c>
      <c r="D68" s="574">
        <v>0</v>
      </c>
      <c r="E68" s="574">
        <v>0</v>
      </c>
      <c r="F68" s="574">
        <v>0</v>
      </c>
      <c r="G68" s="1230"/>
      <c r="H68" s="574"/>
      <c r="I68" s="574"/>
      <c r="K68" s="194" t="s">
        <v>4</v>
      </c>
      <c r="L68" s="169"/>
      <c r="M68" s="195" t="s">
        <v>94</v>
      </c>
      <c r="N68" s="197"/>
      <c r="O68" s="198" t="s">
        <v>93</v>
      </c>
      <c r="P68" s="199">
        <f>'Ｈ５（1993）'!A68</f>
        <v>10442</v>
      </c>
      <c r="Q68" s="200">
        <f>'Ｈ５（1993）'!B68</f>
        <v>10442</v>
      </c>
      <c r="R68" s="220"/>
      <c r="S68" s="262">
        <f>'Ｈ５（1993）'!D68</f>
        <v>0</v>
      </c>
      <c r="T68" s="263">
        <f>'Ｈ５（1993）'!F68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10442</v>
      </c>
      <c r="B69" s="574">
        <v>10442</v>
      </c>
      <c r="C69" s="574">
        <v>0</v>
      </c>
      <c r="D69" s="574">
        <v>0</v>
      </c>
      <c r="E69" s="574">
        <v>0</v>
      </c>
      <c r="F69" s="574">
        <v>0</v>
      </c>
      <c r="G69" s="1230"/>
      <c r="H69" s="574"/>
      <c r="I69" s="574"/>
      <c r="K69" s="194"/>
      <c r="L69" s="176" t="s">
        <v>102</v>
      </c>
      <c r="M69" s="195"/>
      <c r="N69" s="196" t="s">
        <v>148</v>
      </c>
      <c r="O69" s="198" t="s">
        <v>97</v>
      </c>
      <c r="P69" s="199">
        <f>'Ｈ５（1993）'!A69</f>
        <v>10442</v>
      </c>
      <c r="Q69" s="200">
        <f>'Ｈ５（1993）'!B69</f>
        <v>10442</v>
      </c>
      <c r="R69" s="220"/>
      <c r="S69" s="262">
        <f>'Ｈ５（1993）'!D69</f>
        <v>0</v>
      </c>
      <c r="T69" s="263">
        <f>'Ｈ５（1993）'!F69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'Ｈ５（1993）'!A70</f>
        <v>0</v>
      </c>
      <c r="Q70" s="200">
        <f>'Ｈ５（1993）'!B70</f>
        <v>0</v>
      </c>
      <c r="R70" s="220"/>
      <c r="S70" s="262">
        <f>'Ｈ５（1993）'!D70</f>
        <v>0</v>
      </c>
      <c r="T70" s="263">
        <f>'Ｈ５（1993）'!F70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44663</v>
      </c>
      <c r="B72" s="574">
        <v>44663</v>
      </c>
      <c r="C72" s="574">
        <v>0</v>
      </c>
      <c r="D72" s="574">
        <v>0</v>
      </c>
      <c r="E72" s="574">
        <v>0</v>
      </c>
      <c r="F72" s="574">
        <v>0</v>
      </c>
      <c r="G72" s="1230"/>
      <c r="H72" s="574"/>
      <c r="I72" s="574"/>
      <c r="K72" s="194"/>
      <c r="L72" s="176"/>
      <c r="M72" s="196" t="s">
        <v>95</v>
      </c>
      <c r="N72" s="197"/>
      <c r="O72" s="198" t="s">
        <v>98</v>
      </c>
      <c r="P72" s="199">
        <f>'Ｈ５（1993）'!A71</f>
        <v>0</v>
      </c>
      <c r="Q72" s="200">
        <f>'Ｈ５（1993）'!B71</f>
        <v>0</v>
      </c>
      <c r="R72" s="220"/>
      <c r="S72" s="262">
        <f>'Ｈ５（1993）'!D71</f>
        <v>0</v>
      </c>
      <c r="T72" s="263">
        <f>'Ｈ５（1993）'!F71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'Ｈ５（1993）'!A72</f>
        <v>44663</v>
      </c>
      <c r="Q73" s="200">
        <f>'Ｈ５（1993）'!B72</f>
        <v>44663</v>
      </c>
      <c r="R73" s="220"/>
      <c r="S73" s="262">
        <f>'Ｈ５（1993）'!D72</f>
        <v>0</v>
      </c>
      <c r="T73" s="263">
        <f>'Ｈ５（1993）'!F72</f>
        <v>0</v>
      </c>
      <c r="U73" s="264"/>
      <c r="V73" s="216"/>
      <c r="W73" s="196" t="s">
        <v>13</v>
      </c>
      <c r="X73" s="197"/>
      <c r="Y73" s="211" t="s">
        <v>15</v>
      </c>
      <c r="Z73" s="271">
        <f>'Ｈ５（1993）'!A119</f>
        <v>0</v>
      </c>
      <c r="AA73" s="272">
        <f>'Ｈ５（1993）'!B119</f>
        <v>0</v>
      </c>
      <c r="AB73" s="273"/>
      <c r="AC73" s="274">
        <f>'Ｈ５（1993）'!E119</f>
        <v>0</v>
      </c>
      <c r="AD73" s="264"/>
      <c r="AE73" s="216"/>
      <c r="AF73" s="196" t="s">
        <v>13</v>
      </c>
      <c r="AG73" s="197"/>
      <c r="AH73" s="211" t="s">
        <v>409</v>
      </c>
      <c r="AI73" s="271">
        <f>'Ｈ５（1993）'!A142</f>
        <v>0</v>
      </c>
      <c r="AJ73" s="272">
        <f>'Ｈ５（1993）'!B142</f>
        <v>0</v>
      </c>
      <c r="AK73" s="275">
        <f>'Ｈ５（1993）'!C142</f>
        <v>0</v>
      </c>
      <c r="AL73" s="276">
        <f>'Ｈ５（1993）'!E142</f>
        <v>0</v>
      </c>
    </row>
    <row r="74" spans="1:38" ht="14.45" customHeight="1" x14ac:dyDescent="0.15">
      <c r="A74" s="1230">
        <v>85119</v>
      </c>
      <c r="B74" s="574">
        <v>85119</v>
      </c>
      <c r="C74" s="574">
        <v>0</v>
      </c>
      <c r="D74" s="574">
        <v>0</v>
      </c>
      <c r="E74" s="574">
        <v>0</v>
      </c>
      <c r="F74" s="574">
        <v>55000</v>
      </c>
      <c r="G74" s="1230"/>
      <c r="H74" s="574"/>
      <c r="I74" s="574"/>
      <c r="K74" s="194"/>
      <c r="L74" s="196" t="s">
        <v>19</v>
      </c>
      <c r="M74" s="197"/>
      <c r="N74" s="197"/>
      <c r="O74" s="198" t="s">
        <v>20</v>
      </c>
      <c r="P74" s="199">
        <f>'Ｈ５（1993）'!A73</f>
        <v>0</v>
      </c>
      <c r="Q74" s="200">
        <f>'Ｈ５（1993）'!B73</f>
        <v>0</v>
      </c>
      <c r="R74" s="220"/>
      <c r="S74" s="262">
        <f>'Ｈ５（1993）'!D73</f>
        <v>0</v>
      </c>
      <c r="T74" s="263">
        <f>'Ｈ５（1993）'!F73</f>
        <v>0</v>
      </c>
      <c r="U74" s="264"/>
      <c r="V74" s="196" t="s">
        <v>19</v>
      </c>
      <c r="W74" s="197"/>
      <c r="X74" s="197"/>
      <c r="Y74" s="211" t="s">
        <v>142</v>
      </c>
      <c r="Z74" s="294">
        <f>'Ｈ５（1993）'!A120</f>
        <v>0</v>
      </c>
      <c r="AA74" s="272">
        <f>'Ｈ５（1993）'!B120</f>
        <v>0</v>
      </c>
      <c r="AB74" s="295"/>
      <c r="AC74" s="274">
        <f>'Ｈ５（1993）'!E120</f>
        <v>0</v>
      </c>
      <c r="AD74" s="264"/>
      <c r="AE74" s="196" t="s">
        <v>19</v>
      </c>
      <c r="AF74" s="197"/>
      <c r="AG74" s="197"/>
      <c r="AH74" s="211" t="s">
        <v>410</v>
      </c>
      <c r="AI74" s="294">
        <f>'Ｈ５（1993）'!A143</f>
        <v>0</v>
      </c>
      <c r="AJ74" s="272">
        <f>'Ｈ５（1993）'!B143</f>
        <v>0</v>
      </c>
      <c r="AK74" s="296">
        <f>'Ｈ５（1993）'!C143</f>
        <v>0</v>
      </c>
      <c r="AL74" s="276">
        <f>'Ｈ５（1993）'!E143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'Ｈ５（1993）'!A75</f>
        <v>0</v>
      </c>
      <c r="Q75" s="200">
        <f>'Ｈ５（1993）'!B75</f>
        <v>0</v>
      </c>
      <c r="R75" s="220"/>
      <c r="S75" s="262">
        <f>'Ｈ５（1993）'!D75</f>
        <v>0</v>
      </c>
      <c r="T75" s="263">
        <f>'Ｈ５（1993）'!F75</f>
        <v>0</v>
      </c>
      <c r="U75" s="264" t="s">
        <v>411</v>
      </c>
      <c r="V75" s="195"/>
      <c r="W75" s="196" t="s">
        <v>412</v>
      </c>
      <c r="X75" s="197"/>
      <c r="Y75" s="211" t="s">
        <v>413</v>
      </c>
      <c r="Z75" s="294">
        <f>'Ｈ５（1993）'!A121</f>
        <v>317957</v>
      </c>
      <c r="AA75" s="272">
        <f>'Ｈ５（1993）'!B121</f>
        <v>0</v>
      </c>
      <c r="AB75" s="295"/>
      <c r="AC75" s="274">
        <f>'Ｈ５（1993）'!E121</f>
        <v>146700</v>
      </c>
      <c r="AD75" s="264" t="s">
        <v>414</v>
      </c>
      <c r="AE75" s="195"/>
      <c r="AF75" s="196" t="s">
        <v>412</v>
      </c>
      <c r="AG75" s="197"/>
      <c r="AH75" s="211" t="s">
        <v>415</v>
      </c>
      <c r="AI75" s="294">
        <f>'Ｈ５（1993）'!A144</f>
        <v>0</v>
      </c>
      <c r="AJ75" s="272">
        <f>'Ｈ５（1993）'!B144</f>
        <v>0</v>
      </c>
      <c r="AK75" s="296">
        <f>'Ｈ５（1993）'!C144</f>
        <v>0</v>
      </c>
      <c r="AL75" s="276">
        <f>'Ｈ５（1993）'!E144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'Ｈ５（1993）'!A76</f>
        <v>0</v>
      </c>
      <c r="Q76" s="200">
        <f>'Ｈ５（1993）'!B76</f>
        <v>0</v>
      </c>
      <c r="R76" s="220"/>
      <c r="S76" s="262">
        <f>'Ｈ５（1993）'!D76</f>
        <v>0</v>
      </c>
      <c r="T76" s="263">
        <f>'Ｈ５（1993）'!F76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'Ｈ５（1993）'!A77</f>
        <v>0</v>
      </c>
      <c r="Q77" s="200">
        <f>'Ｈ５（1993）'!B77</f>
        <v>0</v>
      </c>
      <c r="R77" s="220"/>
      <c r="S77" s="262">
        <f>'Ｈ５（1993）'!D77</f>
        <v>0</v>
      </c>
      <c r="T77" s="263">
        <f>'Ｈ５（1993）'!F77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'Ｈ５（1993）'!A78</f>
        <v>0</v>
      </c>
      <c r="Q78" s="200">
        <f>'Ｈ５（1993）'!B78</f>
        <v>0</v>
      </c>
      <c r="R78" s="220"/>
      <c r="S78" s="262">
        <f>'Ｈ５（1993）'!D78</f>
        <v>0</v>
      </c>
      <c r="T78" s="263">
        <f>'Ｈ５（1993）'!F78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'Ｈ５（1993）'!A79</f>
        <v>0</v>
      </c>
      <c r="Q79" s="200">
        <f>'Ｈ５（1993）'!B79</f>
        <v>0</v>
      </c>
      <c r="R79" s="220"/>
      <c r="S79" s="262">
        <f>'Ｈ５（1993）'!D79</f>
        <v>0</v>
      </c>
      <c r="T79" s="263">
        <f>'Ｈ５（1993）'!F79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85119</v>
      </c>
      <c r="B80" s="574">
        <v>85119</v>
      </c>
      <c r="C80" s="574">
        <v>0</v>
      </c>
      <c r="D80" s="574">
        <v>0</v>
      </c>
      <c r="E80" s="574">
        <v>0</v>
      </c>
      <c r="F80" s="574">
        <v>55000</v>
      </c>
      <c r="G80" s="1230"/>
      <c r="H80" s="574"/>
      <c r="I80" s="574"/>
      <c r="K80" s="194"/>
      <c r="L80" s="195" t="s">
        <v>38</v>
      </c>
      <c r="M80" s="196" t="s">
        <v>149</v>
      </c>
      <c r="N80" s="197"/>
      <c r="O80" s="198" t="s">
        <v>40</v>
      </c>
      <c r="P80" s="199">
        <f>'Ｈ５（1993）'!A80</f>
        <v>85119</v>
      </c>
      <c r="Q80" s="200">
        <f>'Ｈ５（1993）'!B80</f>
        <v>85119</v>
      </c>
      <c r="R80" s="220"/>
      <c r="S80" s="262">
        <f>'Ｈ５（1993）'!D80</f>
        <v>0</v>
      </c>
      <c r="T80" s="263">
        <f>'Ｈ５（1993）'!F80</f>
        <v>55000</v>
      </c>
      <c r="U80" s="264"/>
      <c r="V80" s="195" t="s">
        <v>38</v>
      </c>
      <c r="W80" s="196" t="s">
        <v>149</v>
      </c>
      <c r="X80" s="197"/>
      <c r="Y80" s="198" t="s">
        <v>420</v>
      </c>
      <c r="Z80" s="271">
        <f>'Ｈ５（1993）'!A122</f>
        <v>317957</v>
      </c>
      <c r="AA80" s="272">
        <f>'Ｈ５（1993）'!B122</f>
        <v>0</v>
      </c>
      <c r="AB80" s="273"/>
      <c r="AC80" s="274">
        <f>'Ｈ５（1993）'!E122</f>
        <v>146700</v>
      </c>
      <c r="AD80" s="264" t="s">
        <v>421</v>
      </c>
      <c r="AE80" s="195" t="s">
        <v>38</v>
      </c>
      <c r="AF80" s="196" t="s">
        <v>149</v>
      </c>
      <c r="AG80" s="197"/>
      <c r="AH80" s="198" t="s">
        <v>422</v>
      </c>
      <c r="AI80" s="271">
        <f>'Ｈ５（1993）'!A145</f>
        <v>0</v>
      </c>
      <c r="AJ80" s="272">
        <f>'Ｈ５（1993）'!B145</f>
        <v>0</v>
      </c>
      <c r="AK80" s="275">
        <f>'Ｈ５（1993）'!C145</f>
        <v>0</v>
      </c>
      <c r="AL80" s="276">
        <f>'Ｈ５（1993）'!E145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'Ｈ５（1993）'!A81</f>
        <v>0</v>
      </c>
      <c r="Q81" s="200">
        <f>'Ｈ５（1993）'!B81</f>
        <v>0</v>
      </c>
      <c r="R81" s="220"/>
      <c r="S81" s="262">
        <f>'Ｈ５（1993）'!D81</f>
        <v>0</v>
      </c>
      <c r="T81" s="263">
        <f>'Ｈ５（1993）'!F81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'Ｈ５（1993）'!A82</f>
        <v>0</v>
      </c>
      <c r="Q82" s="200">
        <f>'Ｈ５（1993）'!B82</f>
        <v>0</v>
      </c>
      <c r="R82" s="220"/>
      <c r="S82" s="262">
        <f>'Ｈ５（1993）'!D82</f>
        <v>0</v>
      </c>
      <c r="T82" s="263">
        <f>'Ｈ５（1993）'!F82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'Ｈ５（1993）'!A83</f>
        <v>0</v>
      </c>
      <c r="Q83" s="200">
        <f>'Ｈ５（1993）'!B83</f>
        <v>0</v>
      </c>
      <c r="R83" s="220"/>
      <c r="S83" s="262">
        <f>'Ｈ５（1993）'!D83</f>
        <v>0</v>
      </c>
      <c r="T83" s="263">
        <f>'Ｈ５（1993）'!F83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'Ｈ５（1993）'!A84</f>
        <v>0</v>
      </c>
      <c r="Q84" s="200">
        <f>'Ｈ５（1993）'!B84</f>
        <v>0</v>
      </c>
      <c r="R84" s="220"/>
      <c r="S84" s="262">
        <f>'Ｈ５（1993）'!D84</f>
        <v>0</v>
      </c>
      <c r="T84" s="263">
        <f>'Ｈ５（1993）'!F84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'Ｈ５（1993）'!A85</f>
        <v>0</v>
      </c>
      <c r="Q85" s="200">
        <f>'Ｈ５（1993）'!B85</f>
        <v>0</v>
      </c>
      <c r="R85" s="220"/>
      <c r="S85" s="262">
        <f>'Ｈ５（1993）'!D85</f>
        <v>0</v>
      </c>
      <c r="T85" s="263">
        <f>'Ｈ５（1993）'!F85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254268</v>
      </c>
      <c r="B86" s="574">
        <v>254268</v>
      </c>
      <c r="C86" s="574">
        <v>0</v>
      </c>
      <c r="D86" s="574">
        <v>0</v>
      </c>
      <c r="E86" s="574">
        <v>0</v>
      </c>
      <c r="F86" s="574">
        <v>75400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'Ｈ５（1993）'!A123</f>
        <v>0</v>
      </c>
      <c r="AA86" s="272">
        <f>'Ｈ５（1993）'!B123</f>
        <v>0</v>
      </c>
      <c r="AB86" s="273"/>
      <c r="AC86" s="274">
        <f>'Ｈ５（1993）'!E123</f>
        <v>0</v>
      </c>
      <c r="AD86" s="264" t="s">
        <v>430</v>
      </c>
      <c r="AE86" s="195"/>
      <c r="AF86" s="196" t="s">
        <v>13</v>
      </c>
      <c r="AG86" s="197"/>
      <c r="AH86" s="198" t="s">
        <v>684</v>
      </c>
      <c r="AI86" s="271">
        <f>'Ｈ５（1993）'!A146</f>
        <v>0</v>
      </c>
      <c r="AJ86" s="272">
        <f>'Ｈ５（1993）'!B146</f>
        <v>0</v>
      </c>
      <c r="AK86" s="275">
        <f>'Ｈ５（1993）'!C146</f>
        <v>0</v>
      </c>
      <c r="AL86" s="276">
        <f>'Ｈ５（1993）'!E146</f>
        <v>0</v>
      </c>
    </row>
    <row r="87" spans="1:38" ht="14.45" customHeight="1" x14ac:dyDescent="0.15">
      <c r="A87" s="1230">
        <v>35239</v>
      </c>
      <c r="B87" s="574">
        <v>35239</v>
      </c>
      <c r="C87" s="574">
        <v>0</v>
      </c>
      <c r="D87" s="574">
        <v>0</v>
      </c>
      <c r="E87" s="574">
        <v>0</v>
      </c>
      <c r="F87" s="574">
        <v>29500</v>
      </c>
      <c r="G87" s="1230"/>
      <c r="H87" s="574"/>
      <c r="I87" s="574"/>
      <c r="K87" s="194"/>
      <c r="L87" s="173"/>
      <c r="M87" s="196" t="s">
        <v>47</v>
      </c>
      <c r="N87" s="197"/>
      <c r="O87" s="198" t="s">
        <v>48</v>
      </c>
      <c r="P87" s="199">
        <f>'Ｈ５（1993）'!A87</f>
        <v>35239</v>
      </c>
      <c r="Q87" s="200">
        <f>'Ｈ５（1993）'!B87</f>
        <v>35239</v>
      </c>
      <c r="R87" s="220"/>
      <c r="S87" s="262">
        <f>'Ｈ５（1993）'!D87</f>
        <v>0</v>
      </c>
      <c r="T87" s="263">
        <f>'Ｈ５（1993）'!F87</f>
        <v>29500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'Ｈ５（1993）'!A88</f>
        <v>0</v>
      </c>
      <c r="Q88" s="200">
        <f>'Ｈ５（1993）'!B88</f>
        <v>0</v>
      </c>
      <c r="R88" s="220"/>
      <c r="S88" s="262">
        <f>'Ｈ５（1993）'!D88</f>
        <v>0</v>
      </c>
      <c r="T88" s="263">
        <f>'Ｈ５（1993）'!F88</f>
        <v>0</v>
      </c>
      <c r="U88" s="264"/>
      <c r="V88" s="195"/>
      <c r="W88" s="196" t="s">
        <v>433</v>
      </c>
      <c r="X88" s="197"/>
      <c r="Y88" s="198" t="s">
        <v>685</v>
      </c>
      <c r="Z88" s="271">
        <f>'Ｈ５（1993）'!A125</f>
        <v>0</v>
      </c>
      <c r="AA88" s="272">
        <f>'Ｈ５（1993）'!B125</f>
        <v>0</v>
      </c>
      <c r="AB88" s="273"/>
      <c r="AC88" s="274">
        <f>'Ｈ５（1993）'!E125</f>
        <v>0</v>
      </c>
      <c r="AD88" s="264"/>
      <c r="AE88" s="195"/>
      <c r="AF88" s="196" t="s">
        <v>433</v>
      </c>
      <c r="AG88" s="197"/>
      <c r="AH88" s="198" t="s">
        <v>686</v>
      </c>
      <c r="AI88" s="271">
        <f>'Ｈ５（1993）'!A148</f>
        <v>0</v>
      </c>
      <c r="AJ88" s="272">
        <f>'Ｈ５（1993）'!B148</f>
        <v>0</v>
      </c>
      <c r="AK88" s="275">
        <f>'Ｈ５（1993）'!C148</f>
        <v>0</v>
      </c>
      <c r="AL88" s="276">
        <f>'Ｈ５（1993）'!E148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'Ｈ５（1993）'!A89</f>
        <v>0</v>
      </c>
      <c r="Q89" s="200">
        <f>'Ｈ５（1993）'!B89</f>
        <v>0</v>
      </c>
      <c r="R89" s="220"/>
      <c r="S89" s="262">
        <f>'Ｈ５（1993）'!D89</f>
        <v>0</v>
      </c>
      <c r="T89" s="263">
        <f>'Ｈ５（1993）'!F89</f>
        <v>0</v>
      </c>
      <c r="U89" s="264"/>
      <c r="V89" s="195"/>
      <c r="W89" s="196" t="s">
        <v>436</v>
      </c>
      <c r="X89" s="197"/>
      <c r="Y89" s="198" t="s">
        <v>687</v>
      </c>
      <c r="Z89" s="271">
        <f>'Ｈ５（1993）'!A126</f>
        <v>0</v>
      </c>
      <c r="AA89" s="272">
        <f>'Ｈ５（1993）'!B126</f>
        <v>0</v>
      </c>
      <c r="AB89" s="273"/>
      <c r="AC89" s="274">
        <f>'Ｈ５（1993）'!E126</f>
        <v>0</v>
      </c>
      <c r="AD89" s="264"/>
      <c r="AE89" s="195"/>
      <c r="AF89" s="196" t="s">
        <v>436</v>
      </c>
      <c r="AG89" s="197"/>
      <c r="AH89" s="198" t="s">
        <v>688</v>
      </c>
      <c r="AI89" s="271">
        <f>'Ｈ５（1993）'!A149</f>
        <v>0</v>
      </c>
      <c r="AJ89" s="272">
        <f>'Ｈ５（1993）'!B149</f>
        <v>0</v>
      </c>
      <c r="AK89" s="275">
        <f>'Ｈ５（1993）'!C149</f>
        <v>0</v>
      </c>
      <c r="AL89" s="276">
        <f>'Ｈ５（1993）'!E149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'Ｈ５（1993）'!A90</f>
        <v>0</v>
      </c>
      <c r="Q90" s="200">
        <f>'Ｈ５（1993）'!B90</f>
        <v>0</v>
      </c>
      <c r="R90" s="220"/>
      <c r="S90" s="262">
        <f>'Ｈ５（1993）'!D90</f>
        <v>0</v>
      </c>
      <c r="T90" s="263">
        <f>'Ｈ５（1993）'!F90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'Ｈ５（1993）'!A91</f>
        <v>0</v>
      </c>
      <c r="Q91" s="200">
        <f>'Ｈ５（1993）'!B91</f>
        <v>0</v>
      </c>
      <c r="R91" s="220"/>
      <c r="S91" s="262">
        <f>'Ｈ５（1993）'!D91</f>
        <v>0</v>
      </c>
      <c r="T91" s="263">
        <f>'Ｈ５（1993）'!F91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'Ｈ５（1993）'!A92</f>
        <v>0</v>
      </c>
      <c r="Q92" s="200">
        <f>'Ｈ５（1993）'!B92</f>
        <v>0</v>
      </c>
      <c r="R92" s="220"/>
      <c r="S92" s="262">
        <f>'Ｈ５（1993）'!D92</f>
        <v>0</v>
      </c>
      <c r="T92" s="263">
        <f>'Ｈ５（1993）'!F92</f>
        <v>0</v>
      </c>
      <c r="U92" s="264"/>
      <c r="V92" s="195"/>
      <c r="W92" s="196" t="s">
        <v>57</v>
      </c>
      <c r="X92" s="197"/>
      <c r="Y92" s="198" t="s">
        <v>689</v>
      </c>
      <c r="Z92" s="271">
        <f>'Ｈ５（1993）'!A127</f>
        <v>0</v>
      </c>
      <c r="AA92" s="272">
        <f>'Ｈ５（1993）'!B127</f>
        <v>0</v>
      </c>
      <c r="AB92" s="273"/>
      <c r="AC92" s="274">
        <f>'Ｈ５（1993）'!E127</f>
        <v>0</v>
      </c>
      <c r="AD92" s="264"/>
      <c r="AE92" s="195"/>
      <c r="AF92" s="196" t="s">
        <v>57</v>
      </c>
      <c r="AG92" s="197"/>
      <c r="AH92" s="198" t="s">
        <v>690</v>
      </c>
      <c r="AI92" s="271">
        <f>'Ｈ５（1993）'!A150</f>
        <v>0</v>
      </c>
      <c r="AJ92" s="272">
        <f>'Ｈ５（1993）'!B150</f>
        <v>0</v>
      </c>
      <c r="AK92" s="275">
        <f>'Ｈ５（1993）'!C150</f>
        <v>0</v>
      </c>
      <c r="AL92" s="276">
        <f>'Ｈ５（1993）'!E150</f>
        <v>0</v>
      </c>
    </row>
    <row r="93" spans="1:38" ht="14.45" customHeight="1" x14ac:dyDescent="0.15">
      <c r="A93" s="1230">
        <v>206609</v>
      </c>
      <c r="B93" s="574">
        <v>206609</v>
      </c>
      <c r="C93" s="574">
        <v>0</v>
      </c>
      <c r="D93" s="574">
        <v>0</v>
      </c>
      <c r="E93" s="574">
        <v>0</v>
      </c>
      <c r="F93" s="574">
        <v>45900</v>
      </c>
      <c r="G93" s="1230"/>
      <c r="H93" s="574"/>
      <c r="I93" s="574"/>
      <c r="K93" s="194"/>
      <c r="L93" s="195"/>
      <c r="M93" s="173" t="s">
        <v>60</v>
      </c>
      <c r="N93" s="197"/>
      <c r="O93" s="198" t="s">
        <v>61</v>
      </c>
      <c r="P93" s="199">
        <f>'Ｈ５（1993）'!A93</f>
        <v>206609</v>
      </c>
      <c r="Q93" s="200">
        <f>'Ｈ５（1993）'!B93</f>
        <v>206609</v>
      </c>
      <c r="R93" s="220"/>
      <c r="S93" s="262">
        <f>'Ｈ５（1993）'!D93</f>
        <v>0</v>
      </c>
      <c r="T93" s="263">
        <f>'Ｈ５（1993）'!F93</f>
        <v>45900</v>
      </c>
      <c r="U93" s="264" t="s">
        <v>441</v>
      </c>
      <c r="V93" s="195"/>
      <c r="W93" s="173" t="s">
        <v>60</v>
      </c>
      <c r="X93" s="197"/>
      <c r="Y93" s="198" t="s">
        <v>691</v>
      </c>
      <c r="Z93" s="271">
        <f>'Ｈ５（1993）'!A128</f>
        <v>0</v>
      </c>
      <c r="AA93" s="272">
        <f>'Ｈ５（1993）'!B128</f>
        <v>0</v>
      </c>
      <c r="AB93" s="273"/>
      <c r="AC93" s="274">
        <f>'Ｈ５（1993）'!E128</f>
        <v>0</v>
      </c>
      <c r="AD93" s="264"/>
      <c r="AE93" s="195"/>
      <c r="AF93" s="173" t="s">
        <v>60</v>
      </c>
      <c r="AG93" s="197"/>
      <c r="AH93" s="198" t="s">
        <v>692</v>
      </c>
      <c r="AI93" s="271">
        <f>'Ｈ５（1993）'!A151</f>
        <v>0</v>
      </c>
      <c r="AJ93" s="272">
        <f>'Ｈ５（1993）'!B151</f>
        <v>0</v>
      </c>
      <c r="AK93" s="275">
        <f>'Ｈ５（1993）'!C151</f>
        <v>0</v>
      </c>
      <c r="AL93" s="276">
        <f>'Ｈ５（1993）'!E151</f>
        <v>0</v>
      </c>
    </row>
    <row r="94" spans="1:38" ht="14.45" customHeight="1" x14ac:dyDescent="0.15">
      <c r="A94" s="1230">
        <v>3427</v>
      </c>
      <c r="B94" s="574">
        <v>3427</v>
      </c>
      <c r="C94" s="574">
        <v>0</v>
      </c>
      <c r="D94" s="574">
        <v>0</v>
      </c>
      <c r="E94" s="574">
        <v>0</v>
      </c>
      <c r="F94" s="574">
        <v>0</v>
      </c>
      <c r="G94" s="1230"/>
      <c r="H94" s="574"/>
      <c r="I94" s="574"/>
      <c r="K94" s="194"/>
      <c r="L94" s="195" t="s">
        <v>59</v>
      </c>
      <c r="M94" s="195"/>
      <c r="N94" s="196" t="s">
        <v>62</v>
      </c>
      <c r="O94" s="198" t="s">
        <v>63</v>
      </c>
      <c r="P94" s="199">
        <f>'Ｈ５（1993）'!A94</f>
        <v>3427</v>
      </c>
      <c r="Q94" s="200">
        <f>'Ｈ５（1993）'!B94</f>
        <v>3427</v>
      </c>
      <c r="R94" s="220"/>
      <c r="S94" s="262">
        <f>'Ｈ５（1993）'!D94</f>
        <v>0</v>
      </c>
      <c r="T94" s="263">
        <f>'Ｈ５（1993）'!F94</f>
        <v>0</v>
      </c>
      <c r="U94" s="264"/>
      <c r="V94" s="195" t="s">
        <v>59</v>
      </c>
      <c r="W94" s="195"/>
      <c r="X94" s="196" t="s">
        <v>62</v>
      </c>
      <c r="Y94" s="198" t="s">
        <v>693</v>
      </c>
      <c r="Z94" s="271">
        <f>'Ｈ５（1993）'!A129</f>
        <v>0</v>
      </c>
      <c r="AA94" s="272">
        <f>'Ｈ５（1993）'!B129</f>
        <v>0</v>
      </c>
      <c r="AB94" s="273"/>
      <c r="AC94" s="274">
        <f>'Ｈ５（1993）'!E129</f>
        <v>0</v>
      </c>
      <c r="AD94" s="264"/>
      <c r="AE94" s="195" t="s">
        <v>59</v>
      </c>
      <c r="AF94" s="195"/>
      <c r="AG94" s="196" t="s">
        <v>62</v>
      </c>
      <c r="AH94" s="198" t="s">
        <v>694</v>
      </c>
      <c r="AI94" s="271">
        <f>'Ｈ５（1993）'!A152</f>
        <v>0</v>
      </c>
      <c r="AJ94" s="272">
        <f>'Ｈ５（1993）'!B152</f>
        <v>0</v>
      </c>
      <c r="AK94" s="275">
        <f>'Ｈ５（1993）'!C152</f>
        <v>0</v>
      </c>
      <c r="AL94" s="276">
        <f>'Ｈ５（1993）'!E152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'Ｈ５（1993）'!A95</f>
        <v>0</v>
      </c>
      <c r="Q95" s="200">
        <f>'Ｈ５（1993）'!B95</f>
        <v>0</v>
      </c>
      <c r="R95" s="220"/>
      <c r="S95" s="262">
        <f>'Ｈ５（1993）'!D95</f>
        <v>0</v>
      </c>
      <c r="T95" s="263">
        <f>'Ｈ５（1993）'!F95</f>
        <v>0</v>
      </c>
      <c r="U95" s="264"/>
      <c r="V95" s="195"/>
      <c r="W95" s="195"/>
      <c r="X95" s="196" t="s">
        <v>64</v>
      </c>
      <c r="Y95" s="198" t="s">
        <v>695</v>
      </c>
      <c r="Z95" s="271">
        <f>'Ｈ５（1993）'!A130</f>
        <v>0</v>
      </c>
      <c r="AA95" s="272">
        <f>'Ｈ５（1993）'!B130</f>
        <v>0</v>
      </c>
      <c r="AB95" s="273"/>
      <c r="AC95" s="274">
        <f>'Ｈ５（1993）'!E130</f>
        <v>0</v>
      </c>
      <c r="AD95" s="264"/>
      <c r="AE95" s="195"/>
      <c r="AF95" s="195"/>
      <c r="AG95" s="196" t="s">
        <v>64</v>
      </c>
      <c r="AH95" s="198" t="s">
        <v>696</v>
      </c>
      <c r="AI95" s="271">
        <f>'Ｈ５（1993）'!A153</f>
        <v>0</v>
      </c>
      <c r="AJ95" s="272">
        <f>'Ｈ５（1993）'!B153</f>
        <v>0</v>
      </c>
      <c r="AK95" s="275">
        <f>'Ｈ５（1993）'!C153</f>
        <v>0</v>
      </c>
      <c r="AL95" s="276">
        <f>'Ｈ５（1993）'!E153</f>
        <v>0</v>
      </c>
    </row>
    <row r="96" spans="1:38" ht="14.45" customHeight="1" x14ac:dyDescent="0.15">
      <c r="A96" s="1230">
        <v>4481</v>
      </c>
      <c r="B96" s="574">
        <v>4481</v>
      </c>
      <c r="C96" s="574">
        <v>0</v>
      </c>
      <c r="D96" s="574">
        <v>0</v>
      </c>
      <c r="E96" s="574">
        <v>0</v>
      </c>
      <c r="F96" s="574">
        <v>0</v>
      </c>
      <c r="G96" s="1230"/>
      <c r="H96" s="574"/>
      <c r="I96" s="574"/>
      <c r="K96" s="194" t="s">
        <v>38</v>
      </c>
      <c r="L96" s="195"/>
      <c r="M96" s="195"/>
      <c r="N96" s="196" t="s">
        <v>66</v>
      </c>
      <c r="O96" s="198" t="s">
        <v>67</v>
      </c>
      <c r="P96" s="199">
        <f>'Ｈ５（1993）'!A96</f>
        <v>4481</v>
      </c>
      <c r="Q96" s="200">
        <f>'Ｈ５（1993）'!B96</f>
        <v>4481</v>
      </c>
      <c r="R96" s="220"/>
      <c r="S96" s="262">
        <f>'Ｈ５（1993）'!D96</f>
        <v>0</v>
      </c>
      <c r="T96" s="263">
        <f>'Ｈ５（1993）'!F96</f>
        <v>0</v>
      </c>
      <c r="U96" s="264"/>
      <c r="V96" s="195"/>
      <c r="W96" s="195"/>
      <c r="X96" s="196" t="s">
        <v>66</v>
      </c>
      <c r="Y96" s="198" t="s">
        <v>697</v>
      </c>
      <c r="Z96" s="271">
        <f>'Ｈ５（1993）'!A131</f>
        <v>0</v>
      </c>
      <c r="AA96" s="272">
        <f>'Ｈ５（1993）'!B131</f>
        <v>0</v>
      </c>
      <c r="AB96" s="273"/>
      <c r="AC96" s="274">
        <f>'Ｈ５（1993）'!E131</f>
        <v>0</v>
      </c>
      <c r="AD96" s="264"/>
      <c r="AE96" s="195"/>
      <c r="AF96" s="195"/>
      <c r="AG96" s="196" t="s">
        <v>66</v>
      </c>
      <c r="AH96" s="198" t="s">
        <v>698</v>
      </c>
      <c r="AI96" s="271">
        <f>'Ｈ５（1993）'!A154</f>
        <v>0</v>
      </c>
      <c r="AJ96" s="272">
        <f>'Ｈ５（1993）'!B154</f>
        <v>0</v>
      </c>
      <c r="AK96" s="275">
        <f>'Ｈ５（1993）'!C154</f>
        <v>0</v>
      </c>
      <c r="AL96" s="276">
        <f>'Ｈ５（1993）'!E154</f>
        <v>0</v>
      </c>
    </row>
    <row r="97" spans="1:38" ht="14.45" customHeight="1" x14ac:dyDescent="0.15">
      <c r="A97" s="1230">
        <v>198701</v>
      </c>
      <c r="B97" s="574">
        <v>198701</v>
      </c>
      <c r="C97" s="574">
        <v>0</v>
      </c>
      <c r="D97" s="574">
        <v>0</v>
      </c>
      <c r="E97" s="574">
        <v>0</v>
      </c>
      <c r="F97" s="574">
        <v>45900</v>
      </c>
      <c r="G97" s="1230"/>
      <c r="H97" s="574"/>
      <c r="I97" s="574"/>
      <c r="K97" s="194"/>
      <c r="L97" s="195"/>
      <c r="M97" s="195"/>
      <c r="N97" s="196" t="s">
        <v>150</v>
      </c>
      <c r="O97" s="198" t="s">
        <v>69</v>
      </c>
      <c r="P97" s="199">
        <f>'Ｈ５（1993）'!A97</f>
        <v>198701</v>
      </c>
      <c r="Q97" s="200">
        <f>'Ｈ５（1993）'!B97</f>
        <v>198701</v>
      </c>
      <c r="R97" s="220"/>
      <c r="S97" s="262">
        <f>'Ｈ５（1993）'!D97</f>
        <v>0</v>
      </c>
      <c r="T97" s="263">
        <f>'Ｈ５（1993）'!F97</f>
        <v>45900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9697</v>
      </c>
      <c r="B98" s="574">
        <v>9697</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'Ｈ５（1993）'!A132</f>
        <v>0</v>
      </c>
      <c r="AA98" s="272">
        <f>'Ｈ５（1993）'!B132</f>
        <v>0</v>
      </c>
      <c r="AB98" s="273"/>
      <c r="AC98" s="274">
        <f>'Ｈ５（1993）'!E132</f>
        <v>0</v>
      </c>
      <c r="AD98" s="264"/>
      <c r="AE98" s="195" t="s">
        <v>41</v>
      </c>
      <c r="AF98" s="216"/>
      <c r="AG98" s="196" t="s">
        <v>13</v>
      </c>
      <c r="AH98" s="198" t="s">
        <v>700</v>
      </c>
      <c r="AI98" s="271">
        <f>'Ｈ５（1993）'!A155</f>
        <v>0</v>
      </c>
      <c r="AJ98" s="272">
        <f>'Ｈ５（1993）'!B155</f>
        <v>0</v>
      </c>
      <c r="AK98" s="275">
        <f>'Ｈ５（1993）'!C155</f>
        <v>0</v>
      </c>
      <c r="AL98" s="276">
        <f>'Ｈ５（1993）'!E155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'Ｈ５（1993）'!A98</f>
        <v>9697</v>
      </c>
      <c r="Q99" s="200">
        <f>'Ｈ５（1993）'!B98</f>
        <v>9697</v>
      </c>
      <c r="R99" s="220"/>
      <c r="S99" s="262">
        <f>'Ｈ５（1993）'!D98</f>
        <v>0</v>
      </c>
      <c r="T99" s="263">
        <f>'Ｈ５（1993）'!F98</f>
        <v>0</v>
      </c>
      <c r="U99" s="310" t="s">
        <v>701</v>
      </c>
      <c r="V99" s="195"/>
      <c r="W99" s="196" t="s">
        <v>70</v>
      </c>
      <c r="X99" s="197"/>
      <c r="Y99" s="198" t="s">
        <v>702</v>
      </c>
      <c r="Z99" s="271">
        <f>'Ｈ５（1993）'!A133</f>
        <v>0</v>
      </c>
      <c r="AA99" s="272">
        <f>'Ｈ５（1993）'!B133</f>
        <v>0</v>
      </c>
      <c r="AB99" s="273"/>
      <c r="AC99" s="274">
        <f>'Ｈ５（1993）'!E133</f>
        <v>0</v>
      </c>
      <c r="AD99" s="310" t="s">
        <v>701</v>
      </c>
      <c r="AE99" s="195"/>
      <c r="AF99" s="196" t="s">
        <v>70</v>
      </c>
      <c r="AG99" s="197"/>
      <c r="AH99" s="198" t="s">
        <v>703</v>
      </c>
      <c r="AI99" s="271">
        <f>'Ｈ５（1993）'!A156</f>
        <v>0</v>
      </c>
      <c r="AJ99" s="272">
        <f>'Ｈ５（1993）'!B156</f>
        <v>0</v>
      </c>
      <c r="AK99" s="275">
        <f>'Ｈ５（1993）'!C156</f>
        <v>0</v>
      </c>
      <c r="AL99" s="276">
        <f>'Ｈ５（1993）'!E156</f>
        <v>0</v>
      </c>
    </row>
    <row r="100" spans="1:38" ht="14.45" customHeight="1" x14ac:dyDescent="0.15">
      <c r="A100" s="1230">
        <v>2723</v>
      </c>
      <c r="B100" s="574">
        <v>2723</v>
      </c>
      <c r="C100" s="574">
        <v>0</v>
      </c>
      <c r="D100" s="574">
        <v>0</v>
      </c>
      <c r="E100" s="574">
        <v>0</v>
      </c>
      <c r="F100" s="574">
        <v>0</v>
      </c>
      <c r="G100" s="1230"/>
      <c r="H100" s="574"/>
      <c r="I100" s="574"/>
      <c r="K100" s="194" t="s">
        <v>130</v>
      </c>
      <c r="L100" s="195"/>
      <c r="M100" s="196" t="s">
        <v>73</v>
      </c>
      <c r="N100" s="197"/>
      <c r="O100" s="198" t="s">
        <v>74</v>
      </c>
      <c r="P100" s="199">
        <f>'Ｈ５（1993）'!A99</f>
        <v>0</v>
      </c>
      <c r="Q100" s="200">
        <f>'Ｈ５（1993）'!B99</f>
        <v>0</v>
      </c>
      <c r="R100" s="220"/>
      <c r="S100" s="262">
        <f>'Ｈ５（1993）'!D99</f>
        <v>0</v>
      </c>
      <c r="T100" s="263">
        <f>'Ｈ５（1993）'!F99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'Ｈ５（1993）'!A100</f>
        <v>2723</v>
      </c>
      <c r="Q101" s="200">
        <f>'Ｈ５（1993）'!B100</f>
        <v>2723</v>
      </c>
      <c r="R101" s="220"/>
      <c r="S101" s="262">
        <f>'Ｈ５（1993）'!D100</f>
        <v>0</v>
      </c>
      <c r="T101" s="263">
        <f>'Ｈ５（1993）'!F100</f>
        <v>0</v>
      </c>
      <c r="U101" s="264"/>
      <c r="V101" s="216"/>
      <c r="W101" s="196" t="s">
        <v>13</v>
      </c>
      <c r="X101" s="197"/>
      <c r="Y101" s="198" t="s">
        <v>704</v>
      </c>
      <c r="Z101" s="271">
        <f>'Ｈ５（1993）'!A134</f>
        <v>0</v>
      </c>
      <c r="AA101" s="272">
        <f>'Ｈ５（1993）'!B134</f>
        <v>0</v>
      </c>
      <c r="AB101" s="273"/>
      <c r="AC101" s="274">
        <f>'Ｈ５（1993）'!E134</f>
        <v>0</v>
      </c>
      <c r="AD101" s="264"/>
      <c r="AE101" s="216"/>
      <c r="AF101" s="196" t="s">
        <v>13</v>
      </c>
      <c r="AG101" s="197"/>
      <c r="AH101" s="198" t="s">
        <v>705</v>
      </c>
      <c r="AI101" s="271">
        <f>'Ｈ５（1993）'!A157</f>
        <v>0</v>
      </c>
      <c r="AJ101" s="272">
        <f>'Ｈ５（1993）'!B157</f>
        <v>0</v>
      </c>
      <c r="AK101" s="275">
        <f>'Ｈ５（1993）'!C157</f>
        <v>0</v>
      </c>
      <c r="AL101" s="276">
        <f>'Ｈ５（1993）'!E157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'Ｈ５（1993）'!A101</f>
        <v>0</v>
      </c>
      <c r="Q102" s="200">
        <f>'Ｈ５（1993）'!B101</f>
        <v>0</v>
      </c>
      <c r="R102" s="220"/>
      <c r="S102" s="262">
        <f>'Ｈ５（1993）'!D101</f>
        <v>0</v>
      </c>
      <c r="T102" s="263">
        <f>'Ｈ５（1993）'!F101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137660</v>
      </c>
      <c r="B103" s="574">
        <v>137660</v>
      </c>
      <c r="C103" s="574">
        <v>0</v>
      </c>
      <c r="D103" s="574">
        <v>0</v>
      </c>
      <c r="E103" s="574">
        <v>0</v>
      </c>
      <c r="F103" s="574">
        <v>9800</v>
      </c>
      <c r="G103" s="1230"/>
      <c r="H103" s="574"/>
      <c r="I103" s="574"/>
      <c r="K103" s="194"/>
      <c r="L103" s="195"/>
      <c r="M103" s="196" t="s">
        <v>11</v>
      </c>
      <c r="N103" s="197"/>
      <c r="O103" s="198" t="s">
        <v>80</v>
      </c>
      <c r="P103" s="199">
        <f>'Ｈ５（1993）'!A102</f>
        <v>0</v>
      </c>
      <c r="Q103" s="200">
        <f>'Ｈ５（1993）'!B102</f>
        <v>0</v>
      </c>
      <c r="R103" s="220"/>
      <c r="S103" s="262">
        <f>'Ｈ５（1993）'!D102</f>
        <v>0</v>
      </c>
      <c r="T103" s="263">
        <f>'Ｈ５（1993）'!F102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39123</v>
      </c>
      <c r="B104" s="574">
        <v>39123</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'Ｈ５（1993）'!A135</f>
        <v>0</v>
      </c>
      <c r="AA104" s="272">
        <f>'Ｈ５（1993）'!B135</f>
        <v>0</v>
      </c>
      <c r="AB104" s="273"/>
      <c r="AC104" s="274">
        <f>'Ｈ５（1993）'!E135</f>
        <v>0</v>
      </c>
      <c r="AD104" s="264"/>
      <c r="AE104" s="216"/>
      <c r="AF104" s="196" t="s">
        <v>13</v>
      </c>
      <c r="AG104" s="197"/>
      <c r="AH104" s="198" t="s">
        <v>707</v>
      </c>
      <c r="AI104" s="271">
        <f>'Ｈ５（1993）'!A158</f>
        <v>0</v>
      </c>
      <c r="AJ104" s="272">
        <f>'Ｈ５（1993）'!B158</f>
        <v>0</v>
      </c>
      <c r="AK104" s="275">
        <f>'Ｈ５（1993）'!C158</f>
        <v>0</v>
      </c>
      <c r="AL104" s="276">
        <f>'Ｈ５（1993）'!E158</f>
        <v>0</v>
      </c>
    </row>
    <row r="105" spans="1:38" ht="14.45" customHeight="1" x14ac:dyDescent="0.15">
      <c r="A105" s="1230">
        <v>70970</v>
      </c>
      <c r="B105" s="574">
        <v>70970</v>
      </c>
      <c r="C105" s="574">
        <v>0</v>
      </c>
      <c r="D105" s="574">
        <v>0</v>
      </c>
      <c r="E105" s="574">
        <v>0</v>
      </c>
      <c r="F105" s="574">
        <v>9800</v>
      </c>
      <c r="G105" s="1230"/>
      <c r="H105" s="574"/>
      <c r="I105" s="574"/>
      <c r="K105" s="194"/>
      <c r="L105" s="169"/>
      <c r="M105" s="196" t="s">
        <v>88</v>
      </c>
      <c r="N105" s="197"/>
      <c r="O105" s="198" t="s">
        <v>109</v>
      </c>
      <c r="P105" s="199">
        <f>'Ｈ５（1993）'!A104</f>
        <v>39123</v>
      </c>
      <c r="Q105" s="200">
        <f>'Ｈ５（1993）'!B104</f>
        <v>39123</v>
      </c>
      <c r="R105" s="220"/>
      <c r="S105" s="262">
        <f>'Ｈ５（1993）'!D104</f>
        <v>0</v>
      </c>
      <c r="T105" s="263">
        <f>'Ｈ５（1993）'!F104</f>
        <v>0</v>
      </c>
      <c r="U105" s="264"/>
      <c r="V105" s="169"/>
      <c r="W105" s="196" t="s">
        <v>459</v>
      </c>
      <c r="X105" s="197"/>
      <c r="Y105" s="198" t="s">
        <v>460</v>
      </c>
      <c r="Z105" s="271">
        <f>'Ｈ５（1993）'!A136</f>
        <v>0</v>
      </c>
      <c r="AA105" s="272">
        <f>'Ｈ５（1993）'!B136</f>
        <v>0</v>
      </c>
      <c r="AB105" s="273"/>
      <c r="AC105" s="274">
        <f>'Ｈ５（1993）'!E136</f>
        <v>0</v>
      </c>
      <c r="AD105" s="264"/>
      <c r="AE105" s="169"/>
      <c r="AF105" s="196" t="s">
        <v>459</v>
      </c>
      <c r="AG105" s="197"/>
      <c r="AH105" s="198" t="s">
        <v>461</v>
      </c>
      <c r="AI105" s="271">
        <f>'Ｈ５（1993）'!A159</f>
        <v>0</v>
      </c>
      <c r="AJ105" s="272">
        <f>'Ｈ５（1993）'!B159</f>
        <v>0</v>
      </c>
      <c r="AK105" s="275">
        <f>'Ｈ５（1993）'!C159</f>
        <v>0</v>
      </c>
      <c r="AL105" s="276">
        <f>'Ｈ５（1993）'!E159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'Ｈ５（1993）'!A105</f>
        <v>70970</v>
      </c>
      <c r="Q106" s="200">
        <f>'Ｈ５（1993）'!B105</f>
        <v>70970</v>
      </c>
      <c r="R106" s="220"/>
      <c r="S106" s="262">
        <f>'Ｈ５（1993）'!D105</f>
        <v>0</v>
      </c>
      <c r="T106" s="263">
        <f>'Ｈ５（1993）'!F105</f>
        <v>9800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10200</v>
      </c>
      <c r="B107" s="574">
        <v>10200</v>
      </c>
      <c r="C107" s="574">
        <v>0</v>
      </c>
      <c r="D107" s="574">
        <v>0</v>
      </c>
      <c r="E107" s="574">
        <v>0</v>
      </c>
      <c r="F107" s="574">
        <v>0</v>
      </c>
      <c r="G107" s="1230"/>
      <c r="H107" s="574"/>
      <c r="I107" s="574"/>
      <c r="K107" s="194"/>
      <c r="L107" s="176"/>
      <c r="M107" s="196" t="s">
        <v>104</v>
      </c>
      <c r="N107" s="197"/>
      <c r="O107" s="198" t="s">
        <v>111</v>
      </c>
      <c r="P107" s="199">
        <f>'Ｈ５（1993）'!A106</f>
        <v>0</v>
      </c>
      <c r="Q107" s="200">
        <f>'Ｈ５（1993）'!B106</f>
        <v>0</v>
      </c>
      <c r="R107" s="220"/>
      <c r="S107" s="262">
        <f>'Ｈ５（1993）'!D106</f>
        <v>0</v>
      </c>
      <c r="T107" s="263">
        <f>'Ｈ５（1993）'!F106</f>
        <v>0</v>
      </c>
      <c r="U107" s="264"/>
      <c r="V107" s="176"/>
      <c r="W107" s="196" t="s">
        <v>104</v>
      </c>
      <c r="X107" s="197"/>
      <c r="Y107" s="198" t="s">
        <v>708</v>
      </c>
      <c r="Z107" s="271">
        <f>'Ｈ５（1993）'!A137</f>
        <v>0</v>
      </c>
      <c r="AA107" s="272">
        <f>'Ｈ５（1993）'!B137</f>
        <v>0</v>
      </c>
      <c r="AB107" s="273"/>
      <c r="AC107" s="274">
        <f>'Ｈ５（1993）'!E137</f>
        <v>0</v>
      </c>
      <c r="AD107" s="264"/>
      <c r="AE107" s="176"/>
      <c r="AF107" s="196" t="s">
        <v>104</v>
      </c>
      <c r="AG107" s="197"/>
      <c r="AH107" s="198" t="s">
        <v>709</v>
      </c>
      <c r="AI107" s="271">
        <f>'Ｈ５（1993）'!A160</f>
        <v>0</v>
      </c>
      <c r="AJ107" s="272">
        <f>'Ｈ５（1993）'!B160</f>
        <v>0</v>
      </c>
      <c r="AK107" s="275">
        <f>'Ｈ５（1993）'!C160</f>
        <v>0</v>
      </c>
      <c r="AL107" s="276">
        <f>'Ｈ５（1993）'!E160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'Ｈ５（1993）'!A107</f>
        <v>10200</v>
      </c>
      <c r="Q108" s="200">
        <f>'Ｈ５（1993）'!B107</f>
        <v>10200</v>
      </c>
      <c r="R108" s="220"/>
      <c r="S108" s="262">
        <f>'Ｈ５（1993）'!D107</f>
        <v>0</v>
      </c>
      <c r="T108" s="263">
        <f>'Ｈ５（1993）'!F107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'Ｈ５（1993）'!A108</f>
        <v>0</v>
      </c>
      <c r="Q109" s="200">
        <f>'Ｈ５（1993）'!B108</f>
        <v>0</v>
      </c>
      <c r="R109" s="220"/>
      <c r="S109" s="262">
        <f>'Ｈ５（1993）'!D108</f>
        <v>0</v>
      </c>
      <c r="T109" s="263">
        <f>'Ｈ５（1993）'!F108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'Ｈ５（1993）'!A109</f>
        <v>0</v>
      </c>
      <c r="Q110" s="200">
        <f>'Ｈ５（1993）'!B109</f>
        <v>0</v>
      </c>
      <c r="R110" s="220"/>
      <c r="S110" s="262">
        <f>'Ｈ５（1993）'!D109</f>
        <v>0</v>
      </c>
      <c r="T110" s="263">
        <f>'Ｈ５（1993）'!F109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132</v>
      </c>
      <c r="B111" s="574">
        <v>132</v>
      </c>
      <c r="C111" s="574">
        <v>0</v>
      </c>
      <c r="D111" s="574">
        <v>0</v>
      </c>
      <c r="E111" s="574">
        <v>0</v>
      </c>
      <c r="F111" s="574">
        <v>0</v>
      </c>
      <c r="G111" s="1230"/>
      <c r="H111" s="574"/>
      <c r="I111" s="574"/>
      <c r="K111" s="194"/>
      <c r="L111" s="176"/>
      <c r="M111" s="196" t="s">
        <v>107</v>
      </c>
      <c r="N111" s="197"/>
      <c r="O111" s="198" t="s">
        <v>115</v>
      </c>
      <c r="P111" s="199">
        <f>'Ｈ５（1993）'!A110</f>
        <v>0</v>
      </c>
      <c r="Q111" s="200">
        <f>'Ｈ５（1993）'!B110</f>
        <v>0</v>
      </c>
      <c r="R111" s="220"/>
      <c r="S111" s="262">
        <f>'Ｈ５（1993）'!D110</f>
        <v>0</v>
      </c>
      <c r="T111" s="263">
        <f>'Ｈ５（1993）'!F110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17235</v>
      </c>
      <c r="B112" s="574">
        <v>17235</v>
      </c>
      <c r="C112" s="574">
        <v>0</v>
      </c>
      <c r="D112" s="574">
        <v>0</v>
      </c>
      <c r="E112" s="574">
        <v>0</v>
      </c>
      <c r="F112" s="574">
        <v>0</v>
      </c>
      <c r="G112" s="1230"/>
      <c r="H112" s="574"/>
      <c r="I112" s="574"/>
      <c r="K112" s="194"/>
      <c r="L112" s="176" t="s">
        <v>41</v>
      </c>
      <c r="M112" s="196" t="s">
        <v>108</v>
      </c>
      <c r="N112" s="197"/>
      <c r="O112" s="198" t="s">
        <v>116</v>
      </c>
      <c r="P112" s="199">
        <f>'Ｈ５（1993）'!A111</f>
        <v>132</v>
      </c>
      <c r="Q112" s="200">
        <f>'Ｈ５（1993）'!B111</f>
        <v>132</v>
      </c>
      <c r="R112" s="220"/>
      <c r="S112" s="262">
        <f>'Ｈ５（1993）'!D111</f>
        <v>0</v>
      </c>
      <c r="T112" s="263">
        <f>'Ｈ５（1993）'!F111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'Ｈ５（1993）'!A112</f>
        <v>17235</v>
      </c>
      <c r="Q113" s="200">
        <f>'Ｈ５（1993）'!B112</f>
        <v>17235</v>
      </c>
      <c r="R113" s="220"/>
      <c r="S113" s="262">
        <f>'Ｈ５（1993）'!D112</f>
        <v>0</v>
      </c>
      <c r="T113" s="263">
        <f>'Ｈ５（1993）'!F112</f>
        <v>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'Ｈ５（1993）'!A113</f>
        <v>0</v>
      </c>
      <c r="Q114" s="200">
        <f>'Ｈ５（1993）'!B113</f>
        <v>0</v>
      </c>
      <c r="R114" s="220"/>
      <c r="S114" s="262">
        <f>'Ｈ５（1993）'!D113</f>
        <v>0</v>
      </c>
      <c r="T114" s="263">
        <f>'Ｈ５（1993）'!F113</f>
        <v>0</v>
      </c>
      <c r="U114" s="264"/>
      <c r="V114" s="196" t="s">
        <v>13</v>
      </c>
      <c r="W114" s="197"/>
      <c r="X114" s="197"/>
      <c r="Y114" s="198" t="s">
        <v>710</v>
      </c>
      <c r="Z114" s="271">
        <f>'Ｈ５（1993）'!A138</f>
        <v>0</v>
      </c>
      <c r="AA114" s="272">
        <f>'Ｈ５（1993）'!B138</f>
        <v>0</v>
      </c>
      <c r="AB114" s="273"/>
      <c r="AC114" s="274">
        <f>'Ｈ５（1993）'!E138</f>
        <v>0</v>
      </c>
      <c r="AD114" s="264"/>
      <c r="AE114" s="196" t="s">
        <v>13</v>
      </c>
      <c r="AF114" s="197"/>
      <c r="AG114" s="197"/>
      <c r="AH114" s="198" t="s">
        <v>711</v>
      </c>
      <c r="AI114" s="271">
        <f>'Ｈ５（1993）'!A161</f>
        <v>0</v>
      </c>
      <c r="AJ114" s="272">
        <f>'Ｈ５（1993）'!B161</f>
        <v>0</v>
      </c>
      <c r="AK114" s="275">
        <f>'Ｈ５（1993）'!C161</f>
        <v>0</v>
      </c>
      <c r="AL114" s="276">
        <f>'Ｈ５（1993）'!E161</f>
        <v>0</v>
      </c>
    </row>
    <row r="115" spans="1:41" ht="14.45" customHeight="1" thickBot="1" x14ac:dyDescent="0.2">
      <c r="K115" s="311"/>
      <c r="L115" s="312" t="s">
        <v>82</v>
      </c>
      <c r="M115" s="313"/>
      <c r="N115" s="313"/>
      <c r="O115" s="314"/>
      <c r="P115" s="315">
        <f>SUM(P62:P114)-P63-P64-P66-P67-P69-P70-P71-P84-P85-P86-P94-P95-P96-P97-P98-P103-P104</f>
        <v>555642</v>
      </c>
      <c r="Q115" s="316">
        <f>SUM(Q62:Q114)-Q63-Q64-Q66-Q67-Q69-Q70-Q71-Q84-Q85-Q86-Q94-Q95-Q96-Q97-Q98-Q103-Q104</f>
        <v>555642</v>
      </c>
      <c r="R115" s="316"/>
      <c r="S115" s="317">
        <f>SUM(S62:S114)-S63-S64-S66-S67-S69-S70-S71-S84-S85-S86-S94-S95-S96-S97-S98-S103-S104</f>
        <v>0</v>
      </c>
      <c r="T115" s="318">
        <f>SUM(T62:T114)-T63-T64-T66-T67-T69-T70-T71-T84-T85-T86-T94-T95-T96-T97-T98-T103-T104</f>
        <v>140200</v>
      </c>
      <c r="U115" s="319"/>
      <c r="V115" s="312" t="s">
        <v>82</v>
      </c>
      <c r="W115" s="313"/>
      <c r="X115" s="313"/>
      <c r="Y115" s="314"/>
      <c r="Z115" s="320">
        <f>Z64+Z67+Z73+Z74+Z75+Z86+Z88+Z89+Z92+Z93+Z99+Z101+Z104+Z105+Z114</f>
        <v>317957</v>
      </c>
      <c r="AA115" s="321">
        <f>AA64+AA67+AA73+AA74+AA75+AA86+AA88+AA89+AA92+AA93+AA99+AA101+AA104+AA105+AA114</f>
        <v>0</v>
      </c>
      <c r="AB115" s="322"/>
      <c r="AC115" s="323">
        <f>AC64+AC67+AC73+AC74+AC75+AC86+AC88+AC89+AC92+AC93+AC99+AC101+AC104+AC105+AC114</f>
        <v>146700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317957</v>
      </c>
      <c r="B116" s="1229">
        <v>0</v>
      </c>
      <c r="C116" s="1229">
        <v>0</v>
      </c>
      <c r="D116" s="1229">
        <v>0</v>
      </c>
      <c r="E116" s="1233">
        <v>146700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743</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317957</v>
      </c>
      <c r="B121" s="1235">
        <v>0</v>
      </c>
      <c r="C121" s="1235">
        <v>0</v>
      </c>
      <c r="D121" s="1235">
        <v>0</v>
      </c>
      <c r="E121" s="1236">
        <v>146700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317957</v>
      </c>
      <c r="B122" s="1235">
        <v>0</v>
      </c>
      <c r="C122" s="1235">
        <v>0</v>
      </c>
      <c r="D122" s="1235">
        <v>0</v>
      </c>
      <c r="E122" s="1236">
        <v>146700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21015</v>
      </c>
      <c r="Q123" s="254">
        <f t="shared" si="0"/>
        <v>21015</v>
      </c>
      <c r="R123" s="254">
        <f t="shared" si="0"/>
        <v>0</v>
      </c>
      <c r="S123" s="329">
        <f t="shared" si="0"/>
        <v>0</v>
      </c>
      <c r="T123" s="361">
        <f t="shared" si="0"/>
        <v>0</v>
      </c>
      <c r="U123" s="190"/>
      <c r="V123" s="184" t="s">
        <v>8</v>
      </c>
      <c r="W123" s="185"/>
      <c r="X123" s="185"/>
      <c r="Y123" s="186"/>
      <c r="Z123" s="362">
        <f t="shared" ref="Z123:AC126" si="1">Z8</f>
        <v>13000</v>
      </c>
      <c r="AA123" s="363">
        <f t="shared" si="1"/>
        <v>0</v>
      </c>
      <c r="AB123" s="549">
        <f t="shared" si="1"/>
        <v>0</v>
      </c>
      <c r="AC123" s="364">
        <f t="shared" si="1"/>
        <v>0</v>
      </c>
      <c r="AD123" s="371"/>
      <c r="AE123" s="183"/>
      <c r="AF123" s="184" t="s">
        <v>8</v>
      </c>
      <c r="AG123" s="185"/>
      <c r="AH123" s="185"/>
      <c r="AI123" s="360">
        <f t="shared" ref="AI123:AI176" si="2">Q123-Z123</f>
        <v>8015</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21015</v>
      </c>
      <c r="Q125" s="220">
        <f t="shared" si="0"/>
        <v>21015</v>
      </c>
      <c r="R125" s="220">
        <f t="shared" si="0"/>
        <v>0</v>
      </c>
      <c r="S125" s="221">
        <f t="shared" si="0"/>
        <v>0</v>
      </c>
      <c r="T125" s="270">
        <f t="shared" si="0"/>
        <v>0</v>
      </c>
      <c r="U125" s="202"/>
      <c r="V125" s="195"/>
      <c r="W125" s="196" t="s">
        <v>13</v>
      </c>
      <c r="X125" s="167"/>
      <c r="Y125" s="207"/>
      <c r="Z125" s="219">
        <f t="shared" si="1"/>
        <v>13000</v>
      </c>
      <c r="AA125" s="220">
        <f t="shared" si="1"/>
        <v>0</v>
      </c>
      <c r="AB125" s="292">
        <f t="shared" si="1"/>
        <v>0</v>
      </c>
      <c r="AC125" s="366">
        <f t="shared" si="1"/>
        <v>0</v>
      </c>
      <c r="AD125" s="371"/>
      <c r="AE125" s="194"/>
      <c r="AF125" s="195"/>
      <c r="AG125" s="196" t="s">
        <v>13</v>
      </c>
      <c r="AH125" s="167"/>
      <c r="AI125" s="219">
        <f t="shared" si="2"/>
        <v>8015</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2475</v>
      </c>
      <c r="Q126" s="220">
        <f t="shared" si="0"/>
        <v>2475</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2475</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2475</v>
      </c>
      <c r="Q128" s="220">
        <f t="shared" si="0"/>
        <v>2475</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2475</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10442</v>
      </c>
      <c r="Q129" s="220">
        <f t="shared" si="0"/>
        <v>10442</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10442</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10442</v>
      </c>
      <c r="Q130" s="220">
        <f t="shared" si="0"/>
        <v>10442</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10442</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44663</v>
      </c>
      <c r="Q134" s="220">
        <f t="shared" si="0"/>
        <v>44663</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44663</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162036</v>
      </c>
      <c r="Q141" s="220">
        <f t="shared" si="8"/>
        <v>162036</v>
      </c>
      <c r="R141" s="220">
        <f t="shared" si="8"/>
        <v>0</v>
      </c>
      <c r="S141" s="221">
        <f t="shared" si="8"/>
        <v>38912</v>
      </c>
      <c r="T141" s="270">
        <f t="shared" si="8"/>
        <v>91000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D141" s="371"/>
      <c r="AE141" s="194"/>
      <c r="AF141" s="195" t="s">
        <v>38</v>
      </c>
      <c r="AG141" s="196" t="s">
        <v>149</v>
      </c>
      <c r="AH141" s="197"/>
      <c r="AI141" s="219">
        <f t="shared" si="2"/>
        <v>162036</v>
      </c>
      <c r="AJ141" s="220">
        <f t="shared" si="4"/>
        <v>0</v>
      </c>
      <c r="AK141" s="366">
        <f t="shared" si="5"/>
        <v>38912</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116520</v>
      </c>
      <c r="Q143" s="220">
        <f t="shared" si="8"/>
        <v>116520</v>
      </c>
      <c r="R143" s="220">
        <f t="shared" si="8"/>
        <v>0</v>
      </c>
      <c r="S143" s="221">
        <f t="shared" si="8"/>
        <v>93113</v>
      </c>
      <c r="T143" s="270">
        <f t="shared" si="8"/>
        <v>22600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116520</v>
      </c>
      <c r="AJ143" s="220">
        <f t="shared" si="4"/>
        <v>0</v>
      </c>
      <c r="AK143" s="366">
        <f t="shared" si="5"/>
        <v>93113</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300512</v>
      </c>
      <c r="Q148" s="220">
        <f t="shared" si="8"/>
        <v>300512</v>
      </c>
      <c r="R148" s="220">
        <f t="shared" si="8"/>
        <v>128150</v>
      </c>
      <c r="S148" s="221">
        <f t="shared" si="8"/>
        <v>0</v>
      </c>
      <c r="T148" s="270">
        <f t="shared" si="8"/>
        <v>123500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300512</v>
      </c>
      <c r="AJ148" s="220">
        <f t="shared" si="11"/>
        <v>128150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534609</v>
      </c>
      <c r="Q154" s="220">
        <f t="shared" si="8"/>
        <v>534609</v>
      </c>
      <c r="R154" s="220">
        <f t="shared" si="8"/>
        <v>164000</v>
      </c>
      <c r="S154" s="221">
        <f t="shared" si="8"/>
        <v>0</v>
      </c>
      <c r="T154" s="270">
        <f t="shared" si="8"/>
        <v>55300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534609</v>
      </c>
      <c r="AJ154" s="220">
        <f>SUM(AJ155:AJ159)</f>
        <v>164000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105427</v>
      </c>
      <c r="Q155" s="220">
        <f t="shared" si="15"/>
        <v>105427</v>
      </c>
      <c r="R155" s="220">
        <f t="shared" si="15"/>
        <v>51000</v>
      </c>
      <c r="S155" s="221">
        <f t="shared" si="15"/>
        <v>0</v>
      </c>
      <c r="T155" s="270">
        <f t="shared" si="15"/>
        <v>9400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105427</v>
      </c>
      <c r="AJ155" s="220">
        <f t="shared" ref="AJ155:AJ162" si="16">IF($P155-$Z155=0,0,ROUND((R155-AA155)*$AI155/($P155-$Z155),0))</f>
        <v>51000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4481</v>
      </c>
      <c r="Q157" s="220">
        <f t="shared" si="15"/>
        <v>4481</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4481</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424701</v>
      </c>
      <c r="Q158" s="220">
        <f t="shared" si="15"/>
        <v>424701</v>
      </c>
      <c r="R158" s="220">
        <f t="shared" si="15"/>
        <v>113000</v>
      </c>
      <c r="S158" s="221">
        <f t="shared" si="15"/>
        <v>0</v>
      </c>
      <c r="T158" s="270">
        <f t="shared" si="15"/>
        <v>45900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424701</v>
      </c>
      <c r="AJ158" s="220">
        <f t="shared" si="16"/>
        <v>113000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9697</v>
      </c>
      <c r="Q160" s="220">
        <f t="shared" si="15"/>
        <v>9697</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9697</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143524</v>
      </c>
      <c r="Q162" s="220">
        <f t="shared" si="15"/>
        <v>143524</v>
      </c>
      <c r="R162" s="220">
        <f t="shared" si="15"/>
        <v>31635</v>
      </c>
      <c r="S162" s="221">
        <f t="shared" si="15"/>
        <v>0</v>
      </c>
      <c r="T162" s="270">
        <f t="shared" si="15"/>
        <v>95300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143524</v>
      </c>
      <c r="AJ162" s="220">
        <f t="shared" si="16"/>
        <v>31635</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39123</v>
      </c>
      <c r="Q166" s="220">
        <f t="shared" si="15"/>
        <v>39123</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39123</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99913</v>
      </c>
      <c r="Q167" s="220">
        <f t="shared" si="15"/>
        <v>99913</v>
      </c>
      <c r="R167" s="220">
        <f t="shared" si="15"/>
        <v>10392</v>
      </c>
      <c r="S167" s="221">
        <f t="shared" si="15"/>
        <v>0</v>
      </c>
      <c r="T167" s="270">
        <f t="shared" si="15"/>
        <v>18000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99913</v>
      </c>
      <c r="AJ167" s="220">
        <f t="shared" si="18"/>
        <v>10392</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10200</v>
      </c>
      <c r="Q169" s="220">
        <f t="shared" si="15"/>
        <v>10200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10200</v>
      </c>
      <c r="AJ169" s="220">
        <f t="shared" si="18"/>
        <v>0</v>
      </c>
      <c r="AK169" s="366">
        <f t="shared" si="19"/>
        <v>0</v>
      </c>
    </row>
    <row r="170" spans="1:37" ht="14.45" customHeight="1" x14ac:dyDescent="0.15">
      <c r="A170" s="1228">
        <v>13000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132</v>
      </c>
      <c r="Q173" s="220">
        <f t="shared" si="24"/>
        <v>132</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132</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32170</v>
      </c>
      <c r="Q174" s="220">
        <f t="shared" si="24"/>
        <v>32170</v>
      </c>
      <c r="R174" s="220">
        <f t="shared" si="24"/>
        <v>2370</v>
      </c>
      <c r="S174" s="221">
        <f t="shared" si="24"/>
        <v>0</v>
      </c>
      <c r="T174" s="270">
        <f t="shared" si="24"/>
        <v>9400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32170</v>
      </c>
      <c r="AJ174" s="220">
        <f t="shared" si="22"/>
        <v>2370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1527031</v>
      </c>
      <c r="Q176" s="316">
        <f t="shared" si="24"/>
        <v>1527031</v>
      </c>
      <c r="R176" s="316">
        <f t="shared" si="24"/>
        <v>336547</v>
      </c>
      <c r="S176" s="317">
        <f t="shared" si="24"/>
        <v>132025</v>
      </c>
      <c r="T176" s="318">
        <f t="shared" si="24"/>
        <v>415100</v>
      </c>
      <c r="U176" s="367"/>
      <c r="V176" s="312" t="s">
        <v>82</v>
      </c>
      <c r="W176" s="313"/>
      <c r="X176" s="313"/>
      <c r="Y176" s="314"/>
      <c r="Z176" s="315">
        <f>Z61</f>
        <v>13000</v>
      </c>
      <c r="AA176" s="316">
        <f>AA61</f>
        <v>0</v>
      </c>
      <c r="AB176" s="550">
        <f>AB61</f>
        <v>0</v>
      </c>
      <c r="AC176" s="368">
        <f>AC61</f>
        <v>0</v>
      </c>
      <c r="AD176" s="371"/>
      <c r="AE176" s="369"/>
      <c r="AF176" s="312" t="s">
        <v>82</v>
      </c>
      <c r="AG176" s="313"/>
      <c r="AH176" s="313"/>
      <c r="AI176" s="370">
        <f t="shared" si="2"/>
        <v>1514031</v>
      </c>
      <c r="AJ176" s="316">
        <f>SUM(AJ123,AJ126,AJ129,AJ133:AJ144,AJ148:AJ154,AJ160:AJ163,AJ166:AJ175)</f>
        <v>336547</v>
      </c>
      <c r="AK176" s="368">
        <f>SUM(AK123,AK126,AK129,AK133:AK144,AK148:AK154,AK160:AK163,AK166:AK175)</f>
        <v>132025</v>
      </c>
    </row>
    <row r="177" spans="1:29" ht="14.25" thickTop="1" x14ac:dyDescent="0.15">
      <c r="A177" s="1230">
        <v>0</v>
      </c>
      <c r="B177" s="574">
        <v>0</v>
      </c>
      <c r="C177" s="574">
        <v>0</v>
      </c>
      <c r="D177" s="574">
        <v>0</v>
      </c>
      <c r="E177" s="1237">
        <v>0</v>
      </c>
      <c r="AC177" s="529"/>
    </row>
    <row r="178" spans="1:29"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13000</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B34" sqref="B34"/>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topLeftCell="A25" zoomScaleNormal="100" zoomScaleSheetLayoutView="100" workbookViewId="0">
      <selection activeCell="E42" sqref="E42:Q43"/>
    </sheetView>
  </sheetViews>
  <sheetFormatPr defaultRowHeight="18.75" customHeight="1" x14ac:dyDescent="0.15"/>
  <cols>
    <col min="1" max="1" width="2.125" style="670" customWidth="1"/>
    <col min="2" max="2" width="3.25" style="670" customWidth="1"/>
    <col min="3" max="3" width="2.875" style="670" customWidth="1"/>
    <col min="4" max="4" width="38" style="670" bestFit="1" customWidth="1"/>
    <col min="5" max="5" width="15.375" style="670" customWidth="1"/>
    <col min="6" max="7" width="0.75" style="670" customWidth="1"/>
    <col min="8" max="8" width="15.375" style="670" customWidth="1"/>
    <col min="9" max="10" width="0.75" style="670" customWidth="1"/>
    <col min="11" max="11" width="15.375" style="670" customWidth="1"/>
    <col min="12" max="13" width="0.75" style="670" customWidth="1"/>
    <col min="14" max="14" width="15.375" style="670" customWidth="1"/>
    <col min="15" max="16" width="0.75" style="670" customWidth="1"/>
    <col min="17" max="17" width="15.375" style="670" customWidth="1"/>
    <col min="18" max="18" width="2.125" style="670" customWidth="1"/>
    <col min="19" max="16384" width="9" style="670"/>
  </cols>
  <sheetData>
    <row r="1" spans="1:18" ht="21" x14ac:dyDescent="0.15">
      <c r="A1" s="672"/>
      <c r="B1" s="1323" t="s">
        <v>975</v>
      </c>
      <c r="C1" s="1323"/>
      <c r="D1" s="1323"/>
      <c r="E1" s="1323"/>
      <c r="F1" s="1323"/>
      <c r="G1" s="1323"/>
      <c r="H1" s="1323"/>
      <c r="I1" s="1323"/>
      <c r="J1" s="1323"/>
      <c r="K1" s="1323"/>
      <c r="L1" s="1323"/>
      <c r="M1" s="1323"/>
      <c r="N1" s="1323"/>
      <c r="O1" s="1323"/>
      <c r="P1" s="1323"/>
      <c r="Q1" s="1323"/>
    </row>
    <row r="2" spans="1:18" ht="18.75" customHeight="1" x14ac:dyDescent="0.15">
      <c r="A2" s="672"/>
      <c r="B2" s="1316" t="s">
        <v>1269</v>
      </c>
      <c r="C2" s="1317"/>
      <c r="D2" s="1317"/>
      <c r="E2" s="1317"/>
      <c r="F2" s="1317"/>
      <c r="G2" s="1317"/>
      <c r="H2" s="1317"/>
      <c r="I2" s="1317"/>
      <c r="J2" s="1317"/>
      <c r="K2" s="1317"/>
      <c r="L2" s="1317"/>
      <c r="M2" s="1317"/>
      <c r="N2" s="1317"/>
      <c r="O2" s="1317"/>
      <c r="P2" s="1317"/>
      <c r="Q2" s="1317"/>
    </row>
    <row r="3" spans="1:18" ht="18.75" customHeight="1" x14ac:dyDescent="0.15">
      <c r="A3" s="672"/>
      <c r="B3" s="1316" t="s">
        <v>1270</v>
      </c>
      <c r="C3" s="1317"/>
      <c r="D3" s="1317"/>
      <c r="E3" s="1317"/>
      <c r="F3" s="1317"/>
      <c r="G3" s="1317"/>
      <c r="H3" s="1317"/>
      <c r="I3" s="1317"/>
      <c r="J3" s="1317"/>
      <c r="K3" s="1317"/>
      <c r="L3" s="1317"/>
      <c r="M3" s="1317"/>
      <c r="N3" s="1317"/>
      <c r="O3" s="1317"/>
      <c r="P3" s="1317"/>
      <c r="Q3" s="1317"/>
    </row>
    <row r="4" spans="1:18" ht="18.75" customHeight="1" thickBot="1" x14ac:dyDescent="0.2">
      <c r="A4" s="672"/>
      <c r="B4" s="672"/>
      <c r="C4" s="672"/>
      <c r="D4" s="672"/>
      <c r="E4" s="672"/>
      <c r="F4" s="672"/>
      <c r="G4" s="672"/>
      <c r="H4" s="672"/>
      <c r="I4" s="672"/>
      <c r="J4" s="672"/>
      <c r="K4" s="672"/>
      <c r="L4" s="672"/>
      <c r="M4" s="672"/>
      <c r="N4" s="672"/>
      <c r="O4" s="672"/>
      <c r="P4" s="672"/>
      <c r="Q4" s="672"/>
      <c r="R4" s="719" t="s">
        <v>976</v>
      </c>
    </row>
    <row r="5" spans="1:18" ht="35.25" customHeight="1" x14ac:dyDescent="0.15">
      <c r="A5" s="720"/>
      <c r="B5" s="721"/>
      <c r="C5" s="721"/>
      <c r="D5" s="721"/>
      <c r="E5" s="722" t="s">
        <v>977</v>
      </c>
      <c r="F5" s="723"/>
      <c r="G5" s="723"/>
      <c r="H5" s="722" t="s">
        <v>978</v>
      </c>
      <c r="I5" s="724"/>
      <c r="J5" s="724"/>
      <c r="K5" s="722" t="s">
        <v>979</v>
      </c>
      <c r="L5" s="723"/>
      <c r="M5" s="723"/>
      <c r="N5" s="722" t="s">
        <v>980</v>
      </c>
      <c r="O5" s="725"/>
      <c r="P5" s="725"/>
      <c r="Q5" s="722" t="s">
        <v>981</v>
      </c>
      <c r="R5" s="726"/>
    </row>
    <row r="6" spans="1:18" ht="18.75" customHeight="1" x14ac:dyDescent="0.15">
      <c r="A6" s="727"/>
      <c r="B6" s="687" t="s">
        <v>982</v>
      </c>
      <c r="C6" s="687"/>
      <c r="D6" s="687"/>
      <c r="E6" s="687">
        <f>SUM(H6:Q6)</f>
        <v>14166088</v>
      </c>
      <c r="F6" s="687"/>
      <c r="G6" s="687"/>
      <c r="H6" s="728">
        <v>5246383</v>
      </c>
      <c r="I6" s="687"/>
      <c r="J6" s="687"/>
      <c r="K6" s="728">
        <v>12926773</v>
      </c>
      <c r="L6" s="687"/>
      <c r="M6" s="687"/>
      <c r="N6" s="728">
        <v>-4442066</v>
      </c>
      <c r="O6" s="687"/>
      <c r="P6" s="687"/>
      <c r="Q6" s="728">
        <v>434998</v>
      </c>
      <c r="R6" s="729"/>
    </row>
    <row r="7" spans="1:18" ht="9" customHeight="1" x14ac:dyDescent="0.15">
      <c r="A7" s="727"/>
      <c r="B7" s="687"/>
      <c r="C7" s="687"/>
      <c r="D7" s="687"/>
      <c r="E7" s="687"/>
      <c r="F7" s="687"/>
      <c r="G7" s="687"/>
      <c r="H7" s="687"/>
      <c r="I7" s="687"/>
      <c r="J7" s="687"/>
      <c r="K7" s="687"/>
      <c r="L7" s="687"/>
      <c r="M7" s="687"/>
      <c r="N7" s="687"/>
      <c r="O7" s="687"/>
      <c r="P7" s="687"/>
      <c r="Q7" s="687"/>
      <c r="R7" s="729"/>
    </row>
    <row r="8" spans="1:18" ht="18.75" customHeight="1" x14ac:dyDescent="0.15">
      <c r="A8" s="727"/>
      <c r="B8" s="687"/>
      <c r="C8" s="687" t="s">
        <v>983</v>
      </c>
      <c r="D8" s="687"/>
      <c r="E8" s="687">
        <f>SUM(H8:Q8)</f>
        <v>-4785935</v>
      </c>
      <c r="F8" s="687"/>
      <c r="G8" s="687"/>
      <c r="H8" s="687"/>
      <c r="I8" s="687"/>
      <c r="J8" s="687"/>
      <c r="K8" s="687"/>
      <c r="L8" s="687"/>
      <c r="M8" s="687"/>
      <c r="N8" s="687">
        <f>-行政コスト計算書!C32</f>
        <v>-4785935</v>
      </c>
      <c r="O8" s="687"/>
      <c r="P8" s="687"/>
      <c r="Q8" s="687"/>
      <c r="R8" s="729"/>
    </row>
    <row r="9" spans="1:18" ht="9" customHeight="1" x14ac:dyDescent="0.15">
      <c r="A9" s="727"/>
      <c r="B9" s="687"/>
      <c r="C9" s="687"/>
      <c r="D9" s="687"/>
      <c r="E9" s="687"/>
      <c r="F9" s="687"/>
      <c r="G9" s="687"/>
      <c r="H9" s="687"/>
      <c r="I9" s="687"/>
      <c r="J9" s="687"/>
      <c r="K9" s="687"/>
      <c r="L9" s="687"/>
      <c r="M9" s="687"/>
      <c r="N9" s="687"/>
      <c r="O9" s="687"/>
      <c r="P9" s="687"/>
      <c r="Q9" s="687"/>
      <c r="R9" s="729"/>
    </row>
    <row r="10" spans="1:18" ht="18.75" customHeight="1" x14ac:dyDescent="0.15">
      <c r="A10" s="727"/>
      <c r="B10" s="687"/>
      <c r="C10" s="687" t="s">
        <v>984</v>
      </c>
      <c r="D10" s="687"/>
      <c r="E10" s="687"/>
      <c r="F10" s="687"/>
      <c r="G10" s="687"/>
      <c r="H10" s="687"/>
      <c r="I10" s="687"/>
      <c r="J10" s="687"/>
      <c r="K10" s="687"/>
      <c r="L10" s="687"/>
      <c r="M10" s="687"/>
      <c r="N10" s="687"/>
      <c r="O10" s="687"/>
      <c r="P10" s="687"/>
      <c r="Q10" s="687"/>
      <c r="R10" s="729"/>
    </row>
    <row r="11" spans="1:18" ht="18.75" customHeight="1" x14ac:dyDescent="0.15">
      <c r="A11" s="727"/>
      <c r="B11" s="687"/>
      <c r="C11" s="687"/>
      <c r="D11" s="687" t="s">
        <v>985</v>
      </c>
      <c r="E11" s="687">
        <f>SUM(H11:Q11)</f>
        <v>776325</v>
      </c>
      <c r="F11" s="687"/>
      <c r="G11" s="687"/>
      <c r="H11" s="687"/>
      <c r="I11" s="687"/>
      <c r="J11" s="687"/>
      <c r="K11" s="687"/>
      <c r="L11" s="687"/>
      <c r="M11" s="687"/>
      <c r="N11" s="728">
        <v>776325</v>
      </c>
      <c r="O11" s="687"/>
      <c r="P11" s="687"/>
      <c r="Q11" s="687"/>
      <c r="R11" s="729"/>
    </row>
    <row r="12" spans="1:18" ht="18.75" customHeight="1" x14ac:dyDescent="0.15">
      <c r="A12" s="727"/>
      <c r="B12" s="687"/>
      <c r="C12" s="687"/>
      <c r="D12" s="687" t="s">
        <v>986</v>
      </c>
      <c r="E12" s="687">
        <f>SUM(H12:Q12)</f>
        <v>2518017</v>
      </c>
      <c r="F12" s="687"/>
      <c r="G12" s="687"/>
      <c r="H12" s="687"/>
      <c r="I12" s="687"/>
      <c r="J12" s="687"/>
      <c r="K12" s="687"/>
      <c r="L12" s="687"/>
      <c r="M12" s="687"/>
      <c r="N12" s="728">
        <v>2518017</v>
      </c>
      <c r="O12" s="687"/>
      <c r="P12" s="687"/>
      <c r="Q12" s="687"/>
      <c r="R12" s="729"/>
    </row>
    <row r="13" spans="1:18" ht="18.75" customHeight="1" x14ac:dyDescent="0.15">
      <c r="A13" s="727"/>
      <c r="B13" s="687"/>
      <c r="C13" s="687"/>
      <c r="D13" s="687" t="s">
        <v>987</v>
      </c>
      <c r="E13" s="687">
        <f>SUM(H13:Q13)</f>
        <v>43902</v>
      </c>
      <c r="F13" s="687"/>
      <c r="G13" s="687"/>
      <c r="H13" s="687"/>
      <c r="I13" s="687"/>
      <c r="J13" s="687"/>
      <c r="K13" s="687"/>
      <c r="L13" s="687"/>
      <c r="M13" s="687"/>
      <c r="N13" s="728">
        <f>348205-304303</f>
        <v>43902</v>
      </c>
      <c r="O13" s="687"/>
      <c r="P13" s="687"/>
      <c r="Q13" s="687"/>
      <c r="R13" s="729"/>
    </row>
    <row r="14" spans="1:18" ht="9" customHeight="1" x14ac:dyDescent="0.15">
      <c r="A14" s="727"/>
      <c r="B14" s="687"/>
      <c r="C14" s="687"/>
      <c r="D14" s="687"/>
      <c r="E14" s="687"/>
      <c r="F14" s="687"/>
      <c r="G14" s="687"/>
      <c r="H14" s="687"/>
      <c r="I14" s="687"/>
      <c r="J14" s="687"/>
      <c r="K14" s="687"/>
      <c r="L14" s="687"/>
      <c r="M14" s="687"/>
      <c r="N14" s="687"/>
      <c r="O14" s="687"/>
      <c r="P14" s="687"/>
      <c r="Q14" s="687"/>
      <c r="R14" s="729"/>
    </row>
    <row r="15" spans="1:18" ht="18.75" customHeight="1" x14ac:dyDescent="0.15">
      <c r="A15" s="727"/>
      <c r="B15" s="687"/>
      <c r="C15" s="730" t="s">
        <v>988</v>
      </c>
      <c r="D15" s="730"/>
      <c r="E15" s="687">
        <f>SUM(H15:Q15)</f>
        <v>668669</v>
      </c>
      <c r="F15" s="687"/>
      <c r="G15" s="687"/>
      <c r="H15" s="728">
        <v>97040</v>
      </c>
      <c r="I15" s="687"/>
      <c r="J15" s="687"/>
      <c r="L15" s="687"/>
      <c r="M15" s="687"/>
      <c r="N15" s="728">
        <v>571629</v>
      </c>
      <c r="O15" s="687"/>
      <c r="P15" s="687"/>
      <c r="Q15" s="687"/>
      <c r="R15" s="729"/>
    </row>
    <row r="16" spans="1:18" ht="9" customHeight="1" x14ac:dyDescent="0.15">
      <c r="A16" s="727"/>
      <c r="B16" s="687"/>
      <c r="C16" s="687"/>
      <c r="D16" s="687"/>
      <c r="E16" s="687"/>
      <c r="F16" s="687"/>
      <c r="G16" s="687"/>
      <c r="H16" s="687"/>
      <c r="I16" s="687"/>
      <c r="J16" s="687"/>
      <c r="K16" s="687"/>
      <c r="L16" s="687"/>
      <c r="M16" s="687"/>
      <c r="N16" s="687"/>
      <c r="O16" s="687"/>
      <c r="P16" s="687"/>
      <c r="Q16" s="687"/>
      <c r="R16" s="729"/>
    </row>
    <row r="17" spans="1:18" ht="18.75" customHeight="1" x14ac:dyDescent="0.15">
      <c r="A17" s="727"/>
      <c r="B17" s="687"/>
      <c r="C17" s="687" t="s">
        <v>989</v>
      </c>
      <c r="D17" s="687"/>
      <c r="E17" s="687">
        <f>SUM(H17:Q17)</f>
        <v>0</v>
      </c>
      <c r="F17" s="687"/>
      <c r="G17" s="687"/>
      <c r="H17" s="687"/>
      <c r="I17" s="687"/>
      <c r="J17" s="687"/>
      <c r="K17" s="687"/>
      <c r="L17" s="687"/>
      <c r="M17" s="687"/>
      <c r="N17" s="687"/>
      <c r="O17" s="687"/>
      <c r="P17" s="687"/>
      <c r="Q17" s="687"/>
      <c r="R17" s="729"/>
    </row>
    <row r="18" spans="1:18" ht="18.75" customHeight="1" x14ac:dyDescent="0.15">
      <c r="A18" s="727"/>
      <c r="B18" s="687"/>
      <c r="C18" s="687"/>
      <c r="D18" s="687" t="s">
        <v>990</v>
      </c>
      <c r="E18" s="687">
        <f>SUM(H18:Q18)</f>
        <v>0</v>
      </c>
      <c r="F18" s="687"/>
      <c r="G18" s="687"/>
      <c r="H18" s="687"/>
      <c r="I18" s="687"/>
      <c r="J18" s="687"/>
      <c r="K18" s="687"/>
      <c r="L18" s="687"/>
      <c r="M18" s="687"/>
      <c r="N18" s="728">
        <v>0</v>
      </c>
      <c r="O18" s="687"/>
      <c r="P18" s="687"/>
      <c r="Q18" s="687"/>
      <c r="R18" s="729"/>
    </row>
    <row r="19" spans="1:18" ht="18.75" customHeight="1" x14ac:dyDescent="0.15">
      <c r="A19" s="727"/>
      <c r="B19" s="687"/>
      <c r="C19" s="687"/>
      <c r="D19" s="687" t="s">
        <v>991</v>
      </c>
      <c r="E19" s="687">
        <f>SUM(H19:Q19)</f>
        <v>0</v>
      </c>
      <c r="F19" s="687"/>
      <c r="G19" s="687"/>
      <c r="H19" s="687"/>
      <c r="I19" s="687"/>
      <c r="J19" s="687"/>
      <c r="K19" s="687"/>
      <c r="L19" s="687"/>
      <c r="M19" s="687"/>
      <c r="N19" s="728">
        <v>0</v>
      </c>
      <c r="O19" s="687"/>
      <c r="P19" s="687"/>
      <c r="Q19" s="687"/>
      <c r="R19" s="729"/>
    </row>
    <row r="20" spans="1:18" ht="18.75" customHeight="1" x14ac:dyDescent="0.15">
      <c r="A20" s="727"/>
      <c r="B20" s="687"/>
      <c r="C20" s="687"/>
      <c r="D20" s="730" t="s">
        <v>382</v>
      </c>
      <c r="E20" s="687">
        <f>SUM(H20:Q20)</f>
        <v>0</v>
      </c>
      <c r="F20" s="687"/>
      <c r="G20" s="687"/>
      <c r="H20" s="687"/>
      <c r="I20" s="687"/>
      <c r="J20" s="687"/>
      <c r="K20" s="687"/>
      <c r="L20" s="687"/>
      <c r="M20" s="687"/>
      <c r="N20" s="728">
        <v>0</v>
      </c>
      <c r="O20" s="687"/>
      <c r="P20" s="687"/>
      <c r="Q20" s="687"/>
      <c r="R20" s="729"/>
    </row>
    <row r="21" spans="1:18" ht="18.75" customHeight="1" x14ac:dyDescent="0.15">
      <c r="A21" s="727"/>
      <c r="B21" s="687"/>
      <c r="C21" s="687"/>
      <c r="D21" s="731" t="s">
        <v>992</v>
      </c>
      <c r="E21" s="687"/>
      <c r="F21" s="687"/>
      <c r="G21" s="687"/>
      <c r="H21" s="687"/>
      <c r="I21" s="687"/>
      <c r="J21" s="687"/>
      <c r="K21" s="687"/>
      <c r="L21" s="687"/>
      <c r="M21" s="687"/>
      <c r="N21" s="687"/>
      <c r="O21" s="687"/>
      <c r="P21" s="687"/>
      <c r="Q21" s="687"/>
      <c r="R21" s="729"/>
    </row>
    <row r="22" spans="1:18" ht="9" customHeight="1" x14ac:dyDescent="0.15">
      <c r="A22" s="727"/>
      <c r="B22" s="687"/>
      <c r="C22" s="687"/>
      <c r="D22" s="687"/>
      <c r="E22" s="687"/>
      <c r="F22" s="687"/>
      <c r="G22" s="687"/>
      <c r="H22" s="687"/>
      <c r="I22" s="687"/>
      <c r="J22" s="687"/>
      <c r="K22" s="687"/>
      <c r="L22" s="687"/>
      <c r="M22" s="687"/>
      <c r="N22" s="687"/>
      <c r="O22" s="687"/>
      <c r="P22" s="687"/>
      <c r="Q22" s="687"/>
      <c r="R22" s="729"/>
    </row>
    <row r="23" spans="1:18" ht="18.75" customHeight="1" x14ac:dyDescent="0.15">
      <c r="A23" s="727"/>
      <c r="B23" s="687"/>
      <c r="C23" s="687" t="s">
        <v>993</v>
      </c>
      <c r="D23" s="687"/>
      <c r="E23" s="687"/>
      <c r="F23" s="687"/>
      <c r="G23" s="687"/>
      <c r="H23" s="687"/>
      <c r="I23" s="687"/>
      <c r="J23" s="687"/>
      <c r="K23" s="687"/>
      <c r="L23" s="687"/>
      <c r="M23" s="687"/>
      <c r="N23" s="687"/>
      <c r="O23" s="687"/>
      <c r="P23" s="687"/>
      <c r="Q23" s="687"/>
      <c r="R23" s="729"/>
    </row>
    <row r="24" spans="1:18" ht="18.75" customHeight="1" x14ac:dyDescent="0.15">
      <c r="A24" s="727"/>
      <c r="B24" s="687"/>
      <c r="C24" s="687"/>
      <c r="D24" s="687" t="s">
        <v>994</v>
      </c>
      <c r="E24" s="687"/>
      <c r="F24" s="687"/>
      <c r="G24" s="687"/>
      <c r="H24" s="687"/>
      <c r="I24" s="687"/>
      <c r="J24" s="687"/>
      <c r="K24" s="728">
        <v>1031745</v>
      </c>
      <c r="L24" s="687"/>
      <c r="M24" s="687"/>
      <c r="N24" s="687">
        <f>-H24-K24</f>
        <v>-1031745</v>
      </c>
      <c r="O24" s="687"/>
      <c r="P24" s="687"/>
      <c r="Q24" s="687"/>
      <c r="R24" s="729"/>
    </row>
    <row r="25" spans="1:18" ht="18.75" customHeight="1" x14ac:dyDescent="0.15">
      <c r="A25" s="727"/>
      <c r="B25" s="687"/>
      <c r="C25" s="687"/>
      <c r="D25" s="687" t="s">
        <v>995</v>
      </c>
      <c r="E25" s="687"/>
      <c r="F25" s="687"/>
      <c r="G25" s="687"/>
      <c r="H25" s="728">
        <v>0</v>
      </c>
      <c r="I25" s="687"/>
      <c r="J25" s="687"/>
      <c r="K25" s="728">
        <v>0</v>
      </c>
      <c r="L25" s="687"/>
      <c r="M25" s="687"/>
      <c r="N25" s="687">
        <f>-H25-K25-Q25</f>
        <v>0</v>
      </c>
      <c r="O25" s="687"/>
      <c r="P25" s="687"/>
      <c r="Q25" s="728">
        <v>0</v>
      </c>
      <c r="R25" s="729"/>
    </row>
    <row r="26" spans="1:18" ht="18.75" customHeight="1" x14ac:dyDescent="0.15">
      <c r="A26" s="727"/>
      <c r="B26" s="687"/>
      <c r="C26" s="687"/>
      <c r="D26" s="687" t="s">
        <v>996</v>
      </c>
      <c r="E26" s="687"/>
      <c r="F26" s="687"/>
      <c r="G26" s="687"/>
      <c r="H26" s="687"/>
      <c r="I26" s="687"/>
      <c r="J26" s="687"/>
      <c r="K26" s="728">
        <v>122064</v>
      </c>
      <c r="L26" s="687"/>
      <c r="M26" s="687"/>
      <c r="N26" s="687">
        <f>-H26-K26</f>
        <v>-122064</v>
      </c>
      <c r="O26" s="687"/>
      <c r="P26" s="687"/>
      <c r="Q26" s="687"/>
      <c r="R26" s="729"/>
    </row>
    <row r="27" spans="1:18" ht="18.75" customHeight="1" x14ac:dyDescent="0.15">
      <c r="A27" s="727"/>
      <c r="B27" s="687"/>
      <c r="C27" s="687"/>
      <c r="D27" s="687" t="s">
        <v>997</v>
      </c>
      <c r="E27" s="687"/>
      <c r="F27" s="687"/>
      <c r="G27" s="687"/>
      <c r="H27" s="728">
        <v>0</v>
      </c>
      <c r="I27" s="687"/>
      <c r="J27" s="687"/>
      <c r="K27" s="728">
        <v>-54893</v>
      </c>
      <c r="L27" s="687"/>
      <c r="M27" s="687"/>
      <c r="N27" s="687">
        <f>-H27-K27-Q27</f>
        <v>54893</v>
      </c>
      <c r="O27" s="687"/>
      <c r="P27" s="687"/>
      <c r="Q27" s="728">
        <v>0</v>
      </c>
      <c r="R27" s="729"/>
    </row>
    <row r="28" spans="1:18" s="672" customFormat="1" ht="9" customHeight="1" x14ac:dyDescent="0.15">
      <c r="A28" s="727"/>
      <c r="B28" s="687"/>
      <c r="C28" s="687"/>
      <c r="D28" s="687"/>
      <c r="E28" s="687"/>
      <c r="F28" s="687"/>
      <c r="G28" s="687"/>
      <c r="H28" s="687"/>
      <c r="I28" s="687"/>
      <c r="J28" s="687"/>
      <c r="K28" s="687"/>
      <c r="L28" s="687"/>
      <c r="M28" s="687"/>
      <c r="N28" s="687"/>
      <c r="O28" s="687"/>
      <c r="P28" s="687"/>
      <c r="Q28" s="687"/>
      <c r="R28" s="732"/>
    </row>
    <row r="29" spans="1:18" s="672" customFormat="1" ht="18.75" customHeight="1" x14ac:dyDescent="0.15">
      <c r="A29" s="727"/>
      <c r="B29" s="687"/>
      <c r="C29" s="687"/>
      <c r="D29" s="687" t="s">
        <v>998</v>
      </c>
      <c r="E29" s="687"/>
      <c r="F29" s="687"/>
      <c r="G29" s="687"/>
      <c r="H29" s="728">
        <f>-277295</f>
        <v>-277295</v>
      </c>
      <c r="I29" s="687"/>
      <c r="J29" s="687"/>
      <c r="K29" s="733">
        <f>-775797</f>
        <v>-775797</v>
      </c>
      <c r="L29" s="687"/>
      <c r="M29" s="687"/>
      <c r="N29" s="687">
        <f>-H29-K29-Q29</f>
        <v>1053092</v>
      </c>
      <c r="O29" s="687"/>
      <c r="P29" s="687"/>
      <c r="Q29" s="728">
        <v>0</v>
      </c>
      <c r="R29" s="732"/>
    </row>
    <row r="30" spans="1:18" s="672" customFormat="1" ht="18.75" customHeight="1" x14ac:dyDescent="0.15">
      <c r="A30" s="727"/>
      <c r="B30" s="687"/>
      <c r="C30" s="687"/>
      <c r="D30" s="730" t="s">
        <v>999</v>
      </c>
      <c r="E30" s="687"/>
      <c r="F30" s="687"/>
      <c r="G30" s="687"/>
      <c r="H30" s="687"/>
      <c r="I30" s="687"/>
      <c r="J30" s="687"/>
      <c r="K30" s="728">
        <v>946689</v>
      </c>
      <c r="L30" s="687"/>
      <c r="M30" s="687"/>
      <c r="N30" s="687">
        <f>-H30-K30</f>
        <v>-946689</v>
      </c>
      <c r="O30" s="687"/>
      <c r="P30" s="687"/>
      <c r="Q30" s="687"/>
      <c r="R30" s="732"/>
    </row>
    <row r="31" spans="1:18" s="672" customFormat="1" ht="9" customHeight="1" x14ac:dyDescent="0.15">
      <c r="A31" s="727"/>
      <c r="B31" s="687"/>
      <c r="C31" s="687"/>
      <c r="D31" s="687"/>
      <c r="E31" s="687"/>
      <c r="F31" s="687"/>
      <c r="G31" s="687"/>
      <c r="H31" s="687"/>
      <c r="I31" s="687"/>
      <c r="J31" s="687"/>
      <c r="K31" s="687"/>
      <c r="L31" s="687"/>
      <c r="M31" s="687"/>
      <c r="N31" s="687"/>
      <c r="O31" s="687"/>
      <c r="P31" s="687"/>
      <c r="Q31" s="687"/>
      <c r="R31" s="732"/>
    </row>
    <row r="32" spans="1:18" s="672" customFormat="1" ht="18.75" customHeight="1" x14ac:dyDescent="0.15">
      <c r="A32" s="727"/>
      <c r="B32" s="687"/>
      <c r="C32" s="687" t="s">
        <v>1000</v>
      </c>
      <c r="D32" s="687"/>
      <c r="E32" s="687">
        <f>SUM(H32:Q32)</f>
        <v>-1788</v>
      </c>
      <c r="F32" s="687"/>
      <c r="G32" s="687"/>
      <c r="H32" s="687"/>
      <c r="I32" s="687"/>
      <c r="J32" s="687"/>
      <c r="K32" s="687"/>
      <c r="L32" s="687"/>
      <c r="M32" s="687"/>
      <c r="N32" s="687"/>
      <c r="O32" s="687"/>
      <c r="P32" s="687"/>
      <c r="Q32" s="728">
        <v>-1788</v>
      </c>
      <c r="R32" s="732"/>
    </row>
    <row r="33" spans="1:18" s="672" customFormat="1" ht="9" customHeight="1" x14ac:dyDescent="0.15">
      <c r="A33" s="727"/>
      <c r="B33" s="687"/>
      <c r="C33" s="687"/>
      <c r="D33" s="687"/>
      <c r="E33" s="687"/>
      <c r="F33" s="687"/>
      <c r="G33" s="687"/>
      <c r="H33" s="687"/>
      <c r="I33" s="687"/>
      <c r="J33" s="687"/>
      <c r="K33" s="687"/>
      <c r="L33" s="687"/>
      <c r="M33" s="687"/>
      <c r="N33" s="687"/>
      <c r="O33" s="687"/>
      <c r="P33" s="687"/>
      <c r="Q33" s="687"/>
      <c r="R33" s="732"/>
    </row>
    <row r="34" spans="1:18" s="672" customFormat="1" ht="18.75" customHeight="1" x14ac:dyDescent="0.15">
      <c r="A34" s="727"/>
      <c r="B34" s="687"/>
      <c r="C34" s="687" t="s">
        <v>1001</v>
      </c>
      <c r="D34" s="687"/>
      <c r="E34" s="687">
        <f>SUM(H34:Q34)</f>
        <v>0</v>
      </c>
      <c r="F34" s="687"/>
      <c r="G34" s="687"/>
      <c r="H34" s="687"/>
      <c r="I34" s="687"/>
      <c r="J34" s="687"/>
      <c r="K34" s="687"/>
      <c r="L34" s="687"/>
      <c r="M34" s="687"/>
      <c r="N34" s="687"/>
      <c r="O34" s="687"/>
      <c r="P34" s="687"/>
      <c r="Q34" s="728">
        <v>0</v>
      </c>
      <c r="R34" s="732"/>
    </row>
    <row r="35" spans="1:18" s="672" customFormat="1" ht="9" customHeight="1" x14ac:dyDescent="0.15">
      <c r="A35" s="727"/>
      <c r="B35" s="687"/>
      <c r="C35" s="687"/>
      <c r="D35" s="687"/>
      <c r="E35" s="687"/>
      <c r="F35" s="687"/>
      <c r="G35" s="687"/>
      <c r="H35" s="687"/>
      <c r="I35" s="687"/>
      <c r="J35" s="687"/>
      <c r="K35" s="687"/>
      <c r="L35" s="687"/>
      <c r="M35" s="687"/>
      <c r="N35" s="687"/>
      <c r="O35" s="687"/>
      <c r="P35" s="687"/>
      <c r="Q35" s="687"/>
      <c r="R35" s="732"/>
    </row>
    <row r="36" spans="1:18" s="672" customFormat="1" ht="18.75" customHeight="1" x14ac:dyDescent="0.15">
      <c r="A36" s="727"/>
      <c r="B36" s="687"/>
      <c r="C36" s="687" t="s">
        <v>1002</v>
      </c>
      <c r="D36" s="687"/>
      <c r="E36" s="687">
        <f>SUM(H36:Q36)</f>
        <v>0</v>
      </c>
      <c r="F36" s="687"/>
      <c r="G36" s="687"/>
      <c r="H36" s="687"/>
      <c r="I36" s="687"/>
      <c r="J36" s="687"/>
      <c r="K36" s="733"/>
      <c r="L36" s="687"/>
      <c r="M36" s="687"/>
      <c r="N36" s="687">
        <f>-K36</f>
        <v>0</v>
      </c>
      <c r="O36" s="687"/>
      <c r="P36" s="687"/>
      <c r="Q36" s="687"/>
      <c r="R36" s="732"/>
    </row>
    <row r="37" spans="1:18" ht="9" customHeight="1" x14ac:dyDescent="0.15">
      <c r="A37" s="727"/>
      <c r="B37" s="734"/>
      <c r="C37" s="734"/>
      <c r="D37" s="734"/>
      <c r="E37" s="734"/>
      <c r="F37" s="734"/>
      <c r="G37" s="734"/>
      <c r="H37" s="734"/>
      <c r="I37" s="734"/>
      <c r="J37" s="734"/>
      <c r="K37" s="734"/>
      <c r="L37" s="734"/>
      <c r="M37" s="734"/>
      <c r="N37" s="734"/>
      <c r="O37" s="734"/>
      <c r="P37" s="734"/>
      <c r="Q37" s="734"/>
      <c r="R37" s="729"/>
    </row>
    <row r="38" spans="1:18" ht="18.75" customHeight="1" thickBot="1" x14ac:dyDescent="0.2">
      <c r="A38" s="727"/>
      <c r="B38" s="735" t="s">
        <v>1003</v>
      </c>
      <c r="C38" s="735"/>
      <c r="D38" s="735"/>
      <c r="E38" s="735">
        <f>SUM(H38:Q38)</f>
        <v>13385278</v>
      </c>
      <c r="F38" s="735"/>
      <c r="G38" s="735"/>
      <c r="H38" s="735">
        <f>SUM(H6:H36)</f>
        <v>5066128</v>
      </c>
      <c r="I38" s="735"/>
      <c r="J38" s="735"/>
      <c r="K38" s="735">
        <f>SUM(K6:K36)</f>
        <v>14196581</v>
      </c>
      <c r="L38" s="735"/>
      <c r="M38" s="735"/>
      <c r="N38" s="735">
        <f>SUM(N6:N36)</f>
        <v>-6310641</v>
      </c>
      <c r="O38" s="735"/>
      <c r="P38" s="735"/>
      <c r="Q38" s="735">
        <f>SUM(Q6:Q36)</f>
        <v>433210</v>
      </c>
      <c r="R38" s="729"/>
    </row>
    <row r="39" spans="1:18" ht="9" customHeight="1" thickTop="1" thickBot="1" x14ac:dyDescent="0.2">
      <c r="A39" s="736"/>
      <c r="B39" s="737"/>
      <c r="C39" s="737"/>
      <c r="D39" s="737"/>
      <c r="E39" s="737"/>
      <c r="F39" s="737"/>
      <c r="G39" s="737"/>
      <c r="H39" s="737"/>
      <c r="I39" s="737"/>
      <c r="J39" s="737"/>
      <c r="K39" s="737"/>
      <c r="L39" s="737"/>
      <c r="M39" s="737"/>
      <c r="N39" s="737"/>
      <c r="O39" s="737"/>
      <c r="P39" s="737"/>
      <c r="Q39" s="737"/>
      <c r="R39" s="738"/>
    </row>
    <row r="41" spans="1:18" s="1059" customFormat="1" ht="18.75" customHeight="1" x14ac:dyDescent="0.15">
      <c r="D41" s="1060"/>
      <c r="E41" s="1062" t="str">
        <f>IF(E38=貸借対照表!P38,"ｏｋ","error")</f>
        <v>ｏｋ</v>
      </c>
      <c r="F41" s="1063"/>
      <c r="G41" s="1063"/>
      <c r="H41" s="1062" t="str">
        <f>IF(H38=貸借対照表!P30,"ｏｋ","error")</f>
        <v>ｏｋ</v>
      </c>
      <c r="I41" s="1063"/>
      <c r="J41" s="1063"/>
      <c r="K41" s="1062" t="str">
        <f>IF(K38=貸借対照表!P32,"ｏｋ","error")</f>
        <v>ｏｋ</v>
      </c>
      <c r="L41" s="1063"/>
      <c r="M41" s="1063"/>
      <c r="N41" s="1062" t="str">
        <f>IF(N38=貸借対照表!P34,"ｏｋ","error")</f>
        <v>ｏｋ</v>
      </c>
      <c r="O41" s="1063"/>
      <c r="P41" s="1063"/>
      <c r="Q41" s="1062" t="str">
        <f>IF(Q38=貸借対照表!P36,"ｏｋ","error")</f>
        <v>ｏｋ</v>
      </c>
    </row>
    <row r="46" spans="1:18" ht="18.75" customHeight="1" x14ac:dyDescent="0.15">
      <c r="G46" s="670">
        <v>0</v>
      </c>
    </row>
  </sheetData>
  <customSheetViews>
    <customSheetView guid="{60A46C55-9E99-4DDE-A95C-DCDE3DA46AD9}" showPageBreaks="1" printArea="1" view="pageBreakPreview">
      <selection activeCell="Q17" sqref="Q17"/>
      <pageMargins left="0.70866141732283472" right="0.70866141732283472" top="0.74803149606299213" bottom="0.74803149606299213" header="0.31496062992125984" footer="0.31496062992125984"/>
      <printOptions horizontalCentered="1" verticalCentered="1"/>
      <pageSetup paperSize="9" scale="80" orientation="landscape" horizontalDpi="300" verticalDpi="300" r:id="rId1"/>
    </customSheetView>
  </customSheetViews>
  <mergeCells count="3">
    <mergeCell ref="B1:Q1"/>
    <mergeCell ref="B2:Q2"/>
    <mergeCell ref="B3:Q3"/>
  </mergeCells>
  <phoneticPr fontId="2"/>
  <printOptions horizontalCentered="1" verticalCentered="1"/>
  <pageMargins left="0.70866141732283472" right="0.70866141732283472" top="0.74803149606299213" bottom="0.74803149606299213" header="0.31496062992125984" footer="0.31496062992125984"/>
  <pageSetup paperSize="9" scale="80" orientation="landscape" horizontalDpi="300" verticalDpi="300"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744</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616074</v>
      </c>
      <c r="B8" s="1214">
        <v>616074</v>
      </c>
      <c r="C8" s="1214">
        <v>467550</v>
      </c>
      <c r="D8" s="1214">
        <v>148524</v>
      </c>
      <c r="E8" s="1214">
        <v>195110</v>
      </c>
      <c r="F8" s="1214">
        <v>138796</v>
      </c>
      <c r="G8" s="1214">
        <v>0</v>
      </c>
      <c r="H8" s="1215">
        <v>89300</v>
      </c>
      <c r="I8" s="1216"/>
      <c r="K8" s="183"/>
      <c r="L8" s="184" t="s">
        <v>8</v>
      </c>
      <c r="M8" s="185"/>
      <c r="N8" s="185"/>
      <c r="O8" s="186" t="s">
        <v>9</v>
      </c>
      <c r="P8" s="187">
        <f>'Ｈ４（1992）'!A9</f>
        <v>0</v>
      </c>
      <c r="Q8" s="253">
        <f>'Ｈ４（1992）'!C9</f>
        <v>0</v>
      </c>
      <c r="R8" s="253">
        <f>'Ｈ４（1992）'!E9</f>
        <v>0</v>
      </c>
      <c r="S8" s="255">
        <f>'Ｈ４（1992）'!F9</f>
        <v>0</v>
      </c>
      <c r="T8" s="256">
        <f>'Ｈ４（1992）'!H9</f>
        <v>0</v>
      </c>
      <c r="U8" s="190"/>
      <c r="V8" s="195" t="s">
        <v>145</v>
      </c>
      <c r="W8" s="217"/>
      <c r="X8" s="217"/>
      <c r="Y8" s="293" t="s">
        <v>10</v>
      </c>
      <c r="Z8" s="226">
        <f>'Ｈ４（1992）'!A170</f>
        <v>0</v>
      </c>
      <c r="AA8" s="227">
        <f>'Ｈ４（1992）'!B170</f>
        <v>0</v>
      </c>
      <c r="AB8" s="228">
        <f>'Ｈ４（1992）'!C170</f>
        <v>0</v>
      </c>
      <c r="AC8" s="555">
        <f>'Ｈ４（1992）'!E170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'Ｈ４（1992）'!A10</f>
        <v>0</v>
      </c>
      <c r="Q9" s="200">
        <f>'Ｈ４（1992）'!C10</f>
        <v>0</v>
      </c>
      <c r="R9" s="200">
        <f>'Ｈ４（1992）'!E10</f>
        <v>0</v>
      </c>
      <c r="S9" s="262">
        <f>'Ｈ４（1992）'!F10</f>
        <v>0</v>
      </c>
      <c r="T9" s="263">
        <f>'Ｈ４（1992）'!H10</f>
        <v>0</v>
      </c>
      <c r="U9" s="202"/>
      <c r="V9" s="176"/>
      <c r="W9" s="196" t="s">
        <v>11</v>
      </c>
      <c r="X9" s="197"/>
      <c r="Y9" s="215" t="s">
        <v>9</v>
      </c>
      <c r="Z9" s="199">
        <f>'Ｈ４（1992）'!A171</f>
        <v>0</v>
      </c>
      <c r="AA9" s="200">
        <f>'Ｈ４（1992）'!B171</f>
        <v>0</v>
      </c>
      <c r="AB9" s="201">
        <f>'Ｈ４（1992）'!C171</f>
        <v>0</v>
      </c>
      <c r="AC9" s="556">
        <f>'Ｈ４（1992）'!E171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'Ｈ４（1992）'!A11</f>
        <v>0</v>
      </c>
      <c r="Q11" s="213">
        <f>'Ｈ４（1992）'!C11</f>
        <v>0</v>
      </c>
      <c r="R11" s="213">
        <f>'Ｈ４（1992）'!E11</f>
        <v>0</v>
      </c>
      <c r="S11" s="278">
        <f>'Ｈ４（1992）'!F11</f>
        <v>0</v>
      </c>
      <c r="T11" s="263">
        <f>'Ｈ４（1992）'!H11</f>
        <v>0</v>
      </c>
      <c r="U11" s="202"/>
      <c r="V11" s="196" t="s">
        <v>147</v>
      </c>
      <c r="W11" s="197"/>
      <c r="X11" s="197"/>
      <c r="Y11" s="215" t="s">
        <v>12</v>
      </c>
      <c r="Z11" s="199">
        <f>'Ｈ４（1992）'!A172</f>
        <v>0</v>
      </c>
      <c r="AA11" s="200">
        <f>'Ｈ４（1992）'!B172</f>
        <v>0</v>
      </c>
      <c r="AB11" s="201">
        <f>'Ｈ４（1992）'!C172</f>
        <v>0</v>
      </c>
      <c r="AC11" s="556">
        <f>'Ｈ４（1992）'!E172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'Ｈ４（1992）'!A12</f>
        <v>0</v>
      </c>
      <c r="Q12" s="200">
        <f>'Ｈ４（1992）'!C12</f>
        <v>0</v>
      </c>
      <c r="R12" s="200">
        <f>'Ｈ４（1992）'!E12</f>
        <v>0</v>
      </c>
      <c r="S12" s="262">
        <f>'Ｈ４（1992）'!F12</f>
        <v>0</v>
      </c>
      <c r="T12" s="263">
        <f>'Ｈ４（1992）'!H12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'Ｈ４（1992）'!A14</f>
        <v>0</v>
      </c>
      <c r="Q14" s="200">
        <f>'Ｈ４（1992）'!C14</f>
        <v>0</v>
      </c>
      <c r="R14" s="200">
        <f>'Ｈ４（1992）'!E14</f>
        <v>0</v>
      </c>
      <c r="S14" s="262">
        <f>'Ｈ４（1992）'!F14</f>
        <v>0</v>
      </c>
      <c r="T14" s="263">
        <f>'Ｈ４（1992）'!H14</f>
        <v>0</v>
      </c>
      <c r="U14" s="202"/>
      <c r="V14" s="173"/>
      <c r="W14" s="196" t="s">
        <v>135</v>
      </c>
      <c r="X14" s="197"/>
      <c r="Y14" s="215" t="s">
        <v>93</v>
      </c>
      <c r="Z14" s="199">
        <f>'Ｈ４（1992）'!A176</f>
        <v>0</v>
      </c>
      <c r="AA14" s="200">
        <f>'Ｈ４（1992）'!B176</f>
        <v>0</v>
      </c>
      <c r="AB14" s="201">
        <f>'Ｈ４（1992）'!C176</f>
        <v>0</v>
      </c>
      <c r="AC14" s="556">
        <f>'Ｈ４（1992）'!E176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'Ｈ４（1992）'!A15</f>
        <v>0</v>
      </c>
      <c r="Q15" s="200">
        <f>'Ｈ４（1992）'!C15</f>
        <v>0</v>
      </c>
      <c r="R15" s="200">
        <f>'Ｈ４（1992）'!E15</f>
        <v>0</v>
      </c>
      <c r="S15" s="262">
        <f>'Ｈ４（1992）'!F15</f>
        <v>0</v>
      </c>
      <c r="T15" s="263">
        <f>'Ｈ４（1992）'!H15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'Ｈ４（1992）'!A16</f>
        <v>0</v>
      </c>
      <c r="Q16" s="200">
        <f>'Ｈ４（1992）'!C16</f>
        <v>0</v>
      </c>
      <c r="R16" s="200">
        <f>'Ｈ４（1992）'!E16</f>
        <v>0</v>
      </c>
      <c r="S16" s="262">
        <f>'Ｈ４（1992）'!F16</f>
        <v>0</v>
      </c>
      <c r="T16" s="263">
        <f>'Ｈ４（1992）'!H16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'Ｈ４（1992）'!A17</f>
        <v>0</v>
      </c>
      <c r="Q18" s="200">
        <f>'Ｈ４（1992）'!C17</f>
        <v>0</v>
      </c>
      <c r="R18" s="200">
        <f>'Ｈ４（1992）'!E17</f>
        <v>0</v>
      </c>
      <c r="S18" s="262">
        <f>'Ｈ４（1992）'!F17</f>
        <v>0</v>
      </c>
      <c r="T18" s="263">
        <f>'Ｈ４（1992）'!H17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'Ｈ４（1992）'!A18</f>
        <v>0</v>
      </c>
      <c r="Q19" s="200">
        <f>'Ｈ４（1992）'!C18</f>
        <v>0</v>
      </c>
      <c r="R19" s="200">
        <f>'Ｈ４（1992）'!E18</f>
        <v>0</v>
      </c>
      <c r="S19" s="262">
        <f>'Ｈ４（1992）'!F18</f>
        <v>0</v>
      </c>
      <c r="T19" s="263">
        <f>'Ｈ４（1992）'!H18</f>
        <v>0</v>
      </c>
      <c r="U19" s="202"/>
      <c r="V19" s="500"/>
      <c r="W19" s="197" t="s">
        <v>13</v>
      </c>
      <c r="X19" s="197"/>
      <c r="Y19" s="215" t="s">
        <v>97</v>
      </c>
      <c r="Z19" s="199">
        <f>'Ｈ４（1992）'!A177</f>
        <v>0</v>
      </c>
      <c r="AA19" s="200">
        <f>'Ｈ４（1992）'!B177</f>
        <v>0</v>
      </c>
      <c r="AB19" s="201">
        <f>'Ｈ４（1992）'!C177</f>
        <v>0</v>
      </c>
      <c r="AC19" s="556">
        <f>'Ｈ４（1992）'!E177</f>
        <v>0</v>
      </c>
      <c r="AD19" s="160"/>
      <c r="AE19" s="160"/>
      <c r="AF19" s="160"/>
      <c r="AG19" s="160"/>
      <c r="AH19" s="160"/>
      <c r="AI19" s="371"/>
      <c r="AJ19" s="371"/>
      <c r="AK19" s="371"/>
    </row>
    <row r="20" spans="1:37" ht="14.45" customHeight="1" x14ac:dyDescent="0.15">
      <c r="A20" s="1217">
        <v>209143</v>
      </c>
      <c r="B20" s="1216">
        <v>209143</v>
      </c>
      <c r="C20" s="1216">
        <v>60619</v>
      </c>
      <c r="D20" s="1216">
        <v>148524</v>
      </c>
      <c r="E20" s="1216">
        <v>0</v>
      </c>
      <c r="F20" s="1216">
        <v>138796</v>
      </c>
      <c r="G20" s="1216">
        <v>0</v>
      </c>
      <c r="H20" s="1218">
        <v>26300</v>
      </c>
      <c r="I20" s="1216"/>
      <c r="K20" s="194"/>
      <c r="L20" s="196" t="s">
        <v>19</v>
      </c>
      <c r="M20" s="197"/>
      <c r="N20" s="197"/>
      <c r="O20" s="198" t="s">
        <v>20</v>
      </c>
      <c r="P20" s="199">
        <f>'Ｈ４（1992）'!A19</f>
        <v>0</v>
      </c>
      <c r="Q20" s="200">
        <f>'Ｈ４（1992）'!C19</f>
        <v>0</v>
      </c>
      <c r="R20" s="488">
        <f>'Ｈ４（1992）'!E19</f>
        <v>0</v>
      </c>
      <c r="S20" s="262">
        <f>'Ｈ４（1992）'!F19</f>
        <v>0</v>
      </c>
      <c r="T20" s="263">
        <f>'Ｈ４（1992）'!H19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'Ｈ４（1992）'!A21</f>
        <v>0</v>
      </c>
      <c r="Q21" s="200">
        <f>'Ｈ４（1992）'!C21</f>
        <v>0</v>
      </c>
      <c r="R21" s="200">
        <f>'Ｈ４（1992）'!E21</f>
        <v>0</v>
      </c>
      <c r="S21" s="262">
        <f>'Ｈ４（1992）'!F21</f>
        <v>0</v>
      </c>
      <c r="T21" s="263">
        <f>'Ｈ４（1992）'!H21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'Ｈ４（1992）'!A22</f>
        <v>0</v>
      </c>
      <c r="Q22" s="200">
        <f>'Ｈ４（1992）'!C22</f>
        <v>0</v>
      </c>
      <c r="R22" s="200">
        <f>'Ｈ４（1992）'!E22</f>
        <v>0</v>
      </c>
      <c r="S22" s="262">
        <f>'Ｈ４（1992）'!F22</f>
        <v>0</v>
      </c>
      <c r="T22" s="263">
        <f>'Ｈ４（1992）'!H22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'Ｈ４（1992）'!A23</f>
        <v>0</v>
      </c>
      <c r="Q23" s="200">
        <f>'Ｈ４（1992）'!C23</f>
        <v>0</v>
      </c>
      <c r="R23" s="200">
        <f>'Ｈ４（1992）'!E23</f>
        <v>0</v>
      </c>
      <c r="S23" s="262">
        <f>'Ｈ４（1992）'!F23</f>
        <v>0</v>
      </c>
      <c r="T23" s="263">
        <f>'Ｈ４（1992）'!H23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'Ｈ４（1992）'!A24</f>
        <v>0</v>
      </c>
      <c r="Q24" s="200">
        <f>'Ｈ４（1992）'!C24</f>
        <v>0</v>
      </c>
      <c r="R24" s="200">
        <f>'Ｈ４（1992）'!E24</f>
        <v>0</v>
      </c>
      <c r="S24" s="262">
        <f>'Ｈ４（1992）'!F24</f>
        <v>0</v>
      </c>
      <c r="T24" s="263">
        <f>'Ｈ４（1992）'!H24</f>
        <v>0</v>
      </c>
      <c r="U24" s="202"/>
      <c r="V24" s="173" t="s">
        <v>677</v>
      </c>
      <c r="W24" s="197"/>
      <c r="X24" s="197"/>
      <c r="Y24" s="215" t="s">
        <v>34</v>
      </c>
      <c r="Z24" s="199">
        <f>'Ｈ４（1992）'!A178</f>
        <v>0</v>
      </c>
      <c r="AA24" s="200">
        <f>'Ｈ４（1992）'!B178</f>
        <v>0</v>
      </c>
      <c r="AB24" s="201">
        <f>'Ｈ４（1992）'!C178</f>
        <v>0</v>
      </c>
      <c r="AC24" s="556">
        <f>'Ｈ４（1992）'!E178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'Ｈ４（1992）'!A25</f>
        <v>0</v>
      </c>
      <c r="Q25" s="200">
        <f>'Ｈ４（1992）'!C25</f>
        <v>0</v>
      </c>
      <c r="R25" s="200">
        <f>'Ｈ４（1992）'!E25</f>
        <v>0</v>
      </c>
      <c r="S25" s="262">
        <f>'Ｈ４（1992）'!F25</f>
        <v>0</v>
      </c>
      <c r="T25" s="263">
        <f>'Ｈ４（1992）'!H25</f>
        <v>0</v>
      </c>
      <c r="U25" s="202"/>
      <c r="V25" s="176"/>
      <c r="W25" s="196" t="s">
        <v>36</v>
      </c>
      <c r="X25" s="197"/>
      <c r="Y25" s="215" t="s">
        <v>20</v>
      </c>
      <c r="Z25" s="199">
        <f>'Ｈ４（1992）'!A181</f>
        <v>0</v>
      </c>
      <c r="AA25" s="200">
        <f>'Ｈ４（1992）'!B181</f>
        <v>0</v>
      </c>
      <c r="AB25" s="201">
        <f>'Ｈ４（1992）'!C181</f>
        <v>0</v>
      </c>
      <c r="AC25" s="556">
        <f>'Ｈ４（1992）'!E181</f>
        <v>0</v>
      </c>
      <c r="AD25" s="160"/>
      <c r="AE25" s="160"/>
      <c r="AF25" s="160"/>
      <c r="AG25" s="160"/>
      <c r="AH25" s="160"/>
      <c r="AI25" s="371"/>
      <c r="AJ25" s="371"/>
      <c r="AK25" s="371"/>
    </row>
    <row r="26" spans="1:37" ht="14.45" customHeight="1" x14ac:dyDescent="0.15">
      <c r="A26" s="1219">
        <v>60619</v>
      </c>
      <c r="B26" s="1220">
        <v>60619</v>
      </c>
      <c r="C26" s="1220">
        <v>60619</v>
      </c>
      <c r="D26" s="1220">
        <v>0</v>
      </c>
      <c r="E26" s="1220">
        <v>0</v>
      </c>
      <c r="F26" s="1220">
        <v>31072</v>
      </c>
      <c r="G26" s="1220">
        <v>0</v>
      </c>
      <c r="H26" s="1221">
        <v>26300</v>
      </c>
      <c r="I26" s="1220"/>
      <c r="K26" s="194"/>
      <c r="L26" s="195" t="s">
        <v>38</v>
      </c>
      <c r="M26" s="196" t="s">
        <v>149</v>
      </c>
      <c r="N26" s="197"/>
      <c r="O26" s="198" t="s">
        <v>40</v>
      </c>
      <c r="P26" s="199">
        <f>'Ｈ４（1992）'!A26</f>
        <v>60619</v>
      </c>
      <c r="Q26" s="200">
        <f>'Ｈ４（1992）'!C26</f>
        <v>60619</v>
      </c>
      <c r="R26" s="200">
        <f>'Ｈ４（1992）'!E26</f>
        <v>0</v>
      </c>
      <c r="S26" s="262">
        <f>'Ｈ４（1992）'!F26</f>
        <v>31072</v>
      </c>
      <c r="T26" s="263">
        <f>'Ｈ４（1992）'!H26</f>
        <v>26300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'Ｈ４（1992）'!A27</f>
        <v>0</v>
      </c>
      <c r="Q27" s="200">
        <f>'Ｈ４（1992）'!C27</f>
        <v>0</v>
      </c>
      <c r="R27" s="200">
        <f>'Ｈ４（1992）'!E27</f>
        <v>0</v>
      </c>
      <c r="S27" s="262">
        <f>'Ｈ４（1992）'!F27</f>
        <v>0</v>
      </c>
      <c r="T27" s="263">
        <f>'Ｈ４（1992）'!H27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148524</v>
      </c>
      <c r="B28" s="1220">
        <v>148524</v>
      </c>
      <c r="C28" s="1220">
        <v>0</v>
      </c>
      <c r="D28" s="1220">
        <v>148524</v>
      </c>
      <c r="E28" s="1220">
        <v>0</v>
      </c>
      <c r="F28" s="1220">
        <v>107724</v>
      </c>
      <c r="G28" s="1220">
        <v>0</v>
      </c>
      <c r="H28" s="1221">
        <v>0</v>
      </c>
      <c r="I28" s="1220"/>
      <c r="K28" s="194" t="s">
        <v>128</v>
      </c>
      <c r="L28" s="216"/>
      <c r="M28" s="196" t="s">
        <v>13</v>
      </c>
      <c r="N28" s="197"/>
      <c r="O28" s="198" t="s">
        <v>44</v>
      </c>
      <c r="P28" s="199">
        <f>'Ｈ４（1992）'!A28</f>
        <v>148524</v>
      </c>
      <c r="Q28" s="200">
        <f>'Ｈ４（1992）'!C28</f>
        <v>0</v>
      </c>
      <c r="R28" s="200">
        <f>'Ｈ４（1992）'!E28</f>
        <v>0</v>
      </c>
      <c r="S28" s="262">
        <f>'Ｈ４（1992）'!F28</f>
        <v>107724</v>
      </c>
      <c r="T28" s="263">
        <f>'Ｈ４（1992）'!H28</f>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'Ｈ４（1992）'!A29</f>
        <v>0</v>
      </c>
      <c r="Q29" s="200">
        <f>'Ｈ４（1992）'!C29</f>
        <v>0</v>
      </c>
      <c r="R29" s="200">
        <f>'Ｈ４（1992）'!E29</f>
        <v>0</v>
      </c>
      <c r="S29" s="262">
        <f>'Ｈ４（1992）'!F29</f>
        <v>0</v>
      </c>
      <c r="T29" s="263">
        <f>'Ｈ４（1992）'!H29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'Ｈ４（1992）'!A30</f>
        <v>0</v>
      </c>
      <c r="Q30" s="200">
        <f>'Ｈ４（1992）'!C30</f>
        <v>0</v>
      </c>
      <c r="R30" s="200">
        <f>'Ｈ４（1992）'!E30</f>
        <v>0</v>
      </c>
      <c r="S30" s="262">
        <f>'Ｈ４（1992）'!F30</f>
        <v>0</v>
      </c>
      <c r="T30" s="263">
        <f>'Ｈ４（1992）'!H30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'Ｈ４（1992）'!A31</f>
        <v>0</v>
      </c>
      <c r="Q31" s="200">
        <f>'Ｈ４（1992）'!C31</f>
        <v>0</v>
      </c>
      <c r="R31" s="200">
        <f>'Ｈ４（1992）'!E31</f>
        <v>0</v>
      </c>
      <c r="S31" s="262">
        <f>'Ｈ４（1992）'!F31</f>
        <v>0</v>
      </c>
      <c r="T31" s="263">
        <f>'Ｈ４（1992）'!H31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308519</v>
      </c>
      <c r="B32" s="1220">
        <v>308519</v>
      </c>
      <c r="C32" s="1220">
        <v>308519</v>
      </c>
      <c r="D32" s="1220">
        <v>0</v>
      </c>
      <c r="E32" s="1220">
        <v>154155</v>
      </c>
      <c r="F32" s="1220">
        <v>0</v>
      </c>
      <c r="G32" s="1220">
        <v>0</v>
      </c>
      <c r="H32" s="1221">
        <v>20000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67880</v>
      </c>
      <c r="B33" s="1220">
        <v>67880</v>
      </c>
      <c r="C33" s="1220">
        <v>67880</v>
      </c>
      <c r="D33" s="1220">
        <v>0</v>
      </c>
      <c r="E33" s="1220">
        <v>35155</v>
      </c>
      <c r="F33" s="1220">
        <v>0</v>
      </c>
      <c r="G33" s="1220">
        <v>0</v>
      </c>
      <c r="H33" s="1221">
        <v>20000</v>
      </c>
      <c r="I33" s="1220"/>
      <c r="K33" s="194"/>
      <c r="L33" s="173"/>
      <c r="M33" s="196" t="s">
        <v>47</v>
      </c>
      <c r="N33" s="197"/>
      <c r="O33" s="198" t="s">
        <v>48</v>
      </c>
      <c r="P33" s="199">
        <f>'Ｈ４（1992）'!A33</f>
        <v>67880</v>
      </c>
      <c r="Q33" s="200">
        <f>'Ｈ４（1992）'!C33</f>
        <v>67880</v>
      </c>
      <c r="R33" s="200">
        <f>'Ｈ４（1992）'!E33</f>
        <v>35155</v>
      </c>
      <c r="S33" s="262">
        <f>'Ｈ４（1992）'!F33</f>
        <v>0</v>
      </c>
      <c r="T33" s="263">
        <f>'Ｈ４（1992）'!H33</f>
        <v>20000</v>
      </c>
      <c r="U33" s="202" t="s">
        <v>4</v>
      </c>
      <c r="V33" s="173"/>
      <c r="W33" s="196" t="s">
        <v>49</v>
      </c>
      <c r="X33" s="197"/>
      <c r="Y33" s="198" t="s">
        <v>23</v>
      </c>
      <c r="Z33" s="199">
        <f>'Ｈ４（1992）'!A183</f>
        <v>680</v>
      </c>
      <c r="AA33" s="200">
        <f>'Ｈ４（1992）'!B183</f>
        <v>0</v>
      </c>
      <c r="AB33" s="201">
        <f>'Ｈ４（1992）'!C183</f>
        <v>0</v>
      </c>
      <c r="AC33" s="556">
        <f>'Ｈ４（1992）'!E183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'Ｈ４（1992）'!A34</f>
        <v>0</v>
      </c>
      <c r="Q34" s="200">
        <f>'Ｈ４（1992）'!C34</f>
        <v>0</v>
      </c>
      <c r="R34" s="200">
        <f>'Ｈ４（1992）'!E34</f>
        <v>0</v>
      </c>
      <c r="S34" s="262">
        <f>'Ｈ４（1992）'!F34</f>
        <v>0</v>
      </c>
      <c r="T34" s="263">
        <f>'Ｈ４（1992）'!H34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'Ｈ４（1992）'!A35</f>
        <v>0</v>
      </c>
      <c r="Q35" s="200">
        <f>'Ｈ４（1992）'!C35</f>
        <v>0</v>
      </c>
      <c r="R35" s="200">
        <f>'Ｈ４（1992）'!E35</f>
        <v>0</v>
      </c>
      <c r="S35" s="262">
        <f>'Ｈ４（1992）'!F35</f>
        <v>0</v>
      </c>
      <c r="T35" s="263">
        <f>'Ｈ４（1992）'!H35</f>
        <v>0</v>
      </c>
      <c r="U35" s="202"/>
      <c r="V35" s="195"/>
      <c r="W35" s="196" t="s">
        <v>52</v>
      </c>
      <c r="X35" s="197"/>
      <c r="Y35" s="198" t="s">
        <v>27</v>
      </c>
      <c r="Z35" s="199">
        <f>'Ｈ４（1992）'!A184</f>
        <v>0</v>
      </c>
      <c r="AA35" s="200">
        <f>'Ｈ４（1992）'!B184</f>
        <v>0</v>
      </c>
      <c r="AB35" s="201">
        <f>'Ｈ４（1992）'!C184</f>
        <v>0</v>
      </c>
      <c r="AC35" s="556">
        <f>'Ｈ４（1992）'!E184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'Ｈ４（1992）'!A36</f>
        <v>0</v>
      </c>
      <c r="Q36" s="200">
        <f>'Ｈ４（1992）'!C36</f>
        <v>0</v>
      </c>
      <c r="R36" s="200">
        <f>'Ｈ４（1992）'!E36</f>
        <v>0</v>
      </c>
      <c r="S36" s="262">
        <f>'Ｈ４（1992）'!F36</f>
        <v>0</v>
      </c>
      <c r="T36" s="263">
        <f>'Ｈ４（1992）'!H36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'Ｈ４（1992）'!A37</f>
        <v>0</v>
      </c>
      <c r="Q37" s="200">
        <f>'Ｈ４（1992）'!C37</f>
        <v>0</v>
      </c>
      <c r="R37" s="200">
        <f>'Ｈ４（1992）'!E37</f>
        <v>0</v>
      </c>
      <c r="S37" s="262">
        <f>'Ｈ４（1992）'!F37</f>
        <v>0</v>
      </c>
      <c r="T37" s="263">
        <f>'Ｈ４（1992）'!H37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'Ｈ４（1992）'!A38</f>
        <v>0</v>
      </c>
      <c r="Q38" s="200">
        <f>'Ｈ４（1992）'!C38</f>
        <v>0</v>
      </c>
      <c r="R38" s="200">
        <f>'Ｈ４（1992）'!E38</f>
        <v>0</v>
      </c>
      <c r="S38" s="262">
        <f>'Ｈ４（1992）'!F38</f>
        <v>0</v>
      </c>
      <c r="T38" s="263">
        <f>'Ｈ４（1992）'!H38</f>
        <v>0</v>
      </c>
      <c r="U38" s="202"/>
      <c r="V38" s="195"/>
      <c r="W38" s="196" t="s">
        <v>57</v>
      </c>
      <c r="X38" s="197"/>
      <c r="Y38" s="198" t="s">
        <v>30</v>
      </c>
      <c r="Z38" s="199">
        <f>'Ｈ４（1992）'!A185</f>
        <v>0</v>
      </c>
      <c r="AA38" s="200">
        <f>'Ｈ４（1992）'!B185</f>
        <v>0</v>
      </c>
      <c r="AB38" s="201">
        <f>'Ｈ４（1992）'!C185</f>
        <v>0</v>
      </c>
      <c r="AC38" s="556">
        <f>'Ｈ４（1992）'!E185</f>
        <v>0</v>
      </c>
      <c r="AD38" s="160"/>
      <c r="AE38" s="160"/>
      <c r="AF38" s="160"/>
      <c r="AG38" s="160"/>
      <c r="AH38" s="160"/>
      <c r="AI38" s="371"/>
      <c r="AJ38" s="371"/>
      <c r="AK38" s="371"/>
    </row>
    <row r="39" spans="1:37" ht="14.45" customHeight="1" x14ac:dyDescent="0.15">
      <c r="A39" s="1219">
        <v>240639</v>
      </c>
      <c r="B39" s="1220">
        <v>240639</v>
      </c>
      <c r="C39" s="1220">
        <v>240639</v>
      </c>
      <c r="D39" s="1220">
        <v>0</v>
      </c>
      <c r="E39" s="1220">
        <v>119000</v>
      </c>
      <c r="F39" s="1220">
        <v>0</v>
      </c>
      <c r="G39" s="1220">
        <v>0</v>
      </c>
      <c r="H39" s="1221">
        <v>0</v>
      </c>
      <c r="I39" s="1220"/>
      <c r="K39" s="194"/>
      <c r="L39" s="195"/>
      <c r="M39" s="173" t="s">
        <v>60</v>
      </c>
      <c r="N39" s="197"/>
      <c r="O39" s="198" t="s">
        <v>61</v>
      </c>
      <c r="P39" s="199">
        <f>'Ｈ４（1992）'!A39</f>
        <v>240639</v>
      </c>
      <c r="Q39" s="200">
        <f>'Ｈ４（1992）'!C39</f>
        <v>240639</v>
      </c>
      <c r="R39" s="200">
        <f>'Ｈ４（1992）'!E39</f>
        <v>119000</v>
      </c>
      <c r="S39" s="262">
        <f>'Ｈ４（1992）'!F39</f>
        <v>0</v>
      </c>
      <c r="T39" s="263">
        <f>'Ｈ４（1992）'!H39</f>
        <v>0</v>
      </c>
      <c r="U39" s="202"/>
      <c r="V39" s="195" t="s">
        <v>59</v>
      </c>
      <c r="W39" s="173" t="s">
        <v>60</v>
      </c>
      <c r="X39" s="197"/>
      <c r="Y39" s="198" t="s">
        <v>33</v>
      </c>
      <c r="Z39" s="199">
        <f>'Ｈ４（1992）'!A186</f>
        <v>639</v>
      </c>
      <c r="AA39" s="200">
        <f>'Ｈ４（1992）'!B186</f>
        <v>0</v>
      </c>
      <c r="AB39" s="201">
        <f>'Ｈ４（1992）'!C186</f>
        <v>0</v>
      </c>
      <c r="AC39" s="556">
        <f>'Ｈ４（1992）'!E186</f>
        <v>0</v>
      </c>
      <c r="AD39" s="160"/>
      <c r="AE39" s="160"/>
      <c r="AF39" s="160"/>
      <c r="AG39" s="160"/>
      <c r="AH39" s="160"/>
      <c r="AI39" s="371"/>
      <c r="AJ39" s="371"/>
      <c r="AK39" s="371"/>
    </row>
    <row r="40" spans="1:37" ht="14.45" customHeight="1" x14ac:dyDescent="0.15">
      <c r="A40" s="1219">
        <v>102639</v>
      </c>
      <c r="B40" s="1220">
        <v>102639</v>
      </c>
      <c r="C40" s="1220">
        <v>102639</v>
      </c>
      <c r="D40" s="1220">
        <v>0</v>
      </c>
      <c r="E40" s="1220">
        <v>50000</v>
      </c>
      <c r="F40" s="1220">
        <v>0</v>
      </c>
      <c r="G40" s="1220">
        <v>0</v>
      </c>
      <c r="H40" s="1221">
        <v>0</v>
      </c>
      <c r="I40" s="1220"/>
      <c r="K40" s="194"/>
      <c r="L40" s="195" t="s">
        <v>59</v>
      </c>
      <c r="M40" s="195"/>
      <c r="N40" s="196" t="s">
        <v>62</v>
      </c>
      <c r="O40" s="198" t="s">
        <v>63</v>
      </c>
      <c r="P40" s="199">
        <f>'Ｈ４（1992）'!A40</f>
        <v>102639</v>
      </c>
      <c r="Q40" s="200">
        <f>'Ｈ４（1992）'!C40</f>
        <v>102639</v>
      </c>
      <c r="R40" s="200">
        <f>'Ｈ４（1992）'!E40</f>
        <v>50000</v>
      </c>
      <c r="S40" s="262">
        <f>'Ｈ４（1992）'!F40</f>
        <v>0</v>
      </c>
      <c r="T40" s="263">
        <f>'Ｈ４（1992）'!H40</f>
        <v>0</v>
      </c>
      <c r="U40" s="202"/>
      <c r="V40" s="195"/>
      <c r="W40" s="195"/>
      <c r="X40" s="196" t="s">
        <v>62</v>
      </c>
      <c r="Y40" s="198" t="s">
        <v>37</v>
      </c>
      <c r="Z40" s="199">
        <f>'Ｈ４（1992）'!A187</f>
        <v>0</v>
      </c>
      <c r="AA40" s="200">
        <f>'Ｈ４（1992）'!B187</f>
        <v>0</v>
      </c>
      <c r="AB40" s="201">
        <f>'Ｈ４（1992）'!C187</f>
        <v>0</v>
      </c>
      <c r="AC40" s="556">
        <f>'Ｈ４（1992）'!E187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'Ｈ４（1992）'!A41</f>
        <v>0</v>
      </c>
      <c r="Q41" s="200">
        <f>'Ｈ４（1992）'!C41</f>
        <v>0</v>
      </c>
      <c r="R41" s="200">
        <f>'Ｈ４（1992）'!E41</f>
        <v>0</v>
      </c>
      <c r="S41" s="262">
        <f>'Ｈ４（1992）'!F41</f>
        <v>0</v>
      </c>
      <c r="T41" s="263">
        <f>'Ｈ４（1992）'!H41</f>
        <v>0</v>
      </c>
      <c r="U41" s="202"/>
      <c r="V41" s="195"/>
      <c r="W41" s="195"/>
      <c r="X41" s="196" t="s">
        <v>64</v>
      </c>
      <c r="Y41" s="198" t="s">
        <v>40</v>
      </c>
      <c r="Z41" s="199">
        <f>'Ｈ４（1992）'!A188</f>
        <v>0</v>
      </c>
      <c r="AA41" s="200">
        <f>'Ｈ４（1992）'!B188</f>
        <v>0</v>
      </c>
      <c r="AB41" s="201">
        <f>'Ｈ４（1992）'!C188</f>
        <v>0</v>
      </c>
      <c r="AC41" s="556">
        <f>'Ｈ４（1992）'!E188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'Ｈ４（1992）'!A42</f>
        <v>0</v>
      </c>
      <c r="Q42" s="200">
        <f>'Ｈ４（1992）'!C42</f>
        <v>0</v>
      </c>
      <c r="R42" s="200">
        <f>'Ｈ４（1992）'!E42</f>
        <v>0</v>
      </c>
      <c r="S42" s="262">
        <f>'Ｈ４（1992）'!F42</f>
        <v>0</v>
      </c>
      <c r="T42" s="263">
        <f>'Ｈ４（1992）'!H42</f>
        <v>0</v>
      </c>
      <c r="U42" s="202"/>
      <c r="V42" s="195" t="s">
        <v>675</v>
      </c>
      <c r="W42" s="195"/>
      <c r="X42" s="196" t="s">
        <v>66</v>
      </c>
      <c r="Y42" s="198" t="s">
        <v>43</v>
      </c>
      <c r="Z42" s="199">
        <f>'Ｈ４（1992）'!A189</f>
        <v>0</v>
      </c>
      <c r="AA42" s="200">
        <f>'Ｈ４（1992）'!B189</f>
        <v>0</v>
      </c>
      <c r="AB42" s="201">
        <f>'Ｈ４（1992）'!C189</f>
        <v>0</v>
      </c>
      <c r="AC42" s="556">
        <f>'Ｈ４（1992）'!E189</f>
        <v>0</v>
      </c>
      <c r="AD42" s="160"/>
      <c r="AE42" s="160"/>
      <c r="AF42" s="160"/>
      <c r="AG42" s="160"/>
      <c r="AH42" s="160"/>
      <c r="AI42" s="371"/>
      <c r="AJ42" s="371"/>
      <c r="AK42" s="371"/>
    </row>
    <row r="43" spans="1:37" ht="14.45" customHeight="1" x14ac:dyDescent="0.15">
      <c r="A43" s="1219">
        <v>138000</v>
      </c>
      <c r="B43" s="1220">
        <v>138000</v>
      </c>
      <c r="C43" s="1220">
        <v>138000</v>
      </c>
      <c r="D43" s="1220">
        <v>0</v>
      </c>
      <c r="E43" s="1220">
        <v>69000</v>
      </c>
      <c r="F43" s="1220">
        <v>0</v>
      </c>
      <c r="G43" s="1220">
        <v>0</v>
      </c>
      <c r="H43" s="1221">
        <v>0</v>
      </c>
      <c r="I43" s="1220"/>
      <c r="K43" s="194"/>
      <c r="L43" s="195"/>
      <c r="M43" s="195"/>
      <c r="N43" s="196" t="s">
        <v>150</v>
      </c>
      <c r="O43" s="198" t="s">
        <v>69</v>
      </c>
      <c r="P43" s="199">
        <f>'Ｈ４（1992）'!A43</f>
        <v>138000</v>
      </c>
      <c r="Q43" s="200">
        <f>'Ｈ４（1992）'!C43</f>
        <v>138000</v>
      </c>
      <c r="R43" s="200">
        <f>'Ｈ４（1992）'!E43</f>
        <v>69000</v>
      </c>
      <c r="S43" s="262">
        <f>'Ｈ４（1992）'!F43</f>
        <v>0</v>
      </c>
      <c r="T43" s="263">
        <f>'Ｈ４（1992）'!H43</f>
        <v>0</v>
      </c>
      <c r="U43" s="202"/>
      <c r="V43" s="195"/>
      <c r="W43" s="195"/>
      <c r="X43" s="196" t="s">
        <v>150</v>
      </c>
      <c r="Y43" s="198" t="s">
        <v>44</v>
      </c>
      <c r="Z43" s="199">
        <f>'Ｈ４（1992）'!A190</f>
        <v>639</v>
      </c>
      <c r="AA43" s="200">
        <f>'Ｈ４（1992）'!B190</f>
        <v>0</v>
      </c>
      <c r="AB43" s="201">
        <f>'Ｈ４（1992）'!C190</f>
        <v>0</v>
      </c>
      <c r="AC43" s="556">
        <f>'Ｈ４（1992）'!E190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'Ｈ４（1992）'!A44</f>
        <v>0</v>
      </c>
      <c r="Q45" s="200">
        <f>'Ｈ４（1992）'!C44</f>
        <v>0</v>
      </c>
      <c r="R45" s="200">
        <f>'Ｈ４（1992）'!E44</f>
        <v>0</v>
      </c>
      <c r="S45" s="262">
        <f>'Ｈ４（1992）'!F44</f>
        <v>0</v>
      </c>
      <c r="T45" s="263">
        <f>'Ｈ４（1992）'!H44</f>
        <v>0</v>
      </c>
      <c r="U45" s="202" t="s">
        <v>72</v>
      </c>
      <c r="V45" s="195" t="s">
        <v>676</v>
      </c>
      <c r="W45" s="196" t="s">
        <v>87</v>
      </c>
      <c r="X45" s="197"/>
      <c r="Y45" s="198" t="s">
        <v>46</v>
      </c>
      <c r="Z45" s="199">
        <f>'Ｈ４（1992）'!A191</f>
        <v>0</v>
      </c>
      <c r="AA45" s="200">
        <f>'Ｈ４（1992）'!B191</f>
        <v>0</v>
      </c>
      <c r="AB45" s="201">
        <f>'Ｈ４（1992）'!C191</f>
        <v>0</v>
      </c>
      <c r="AC45" s="556">
        <f>'Ｈ４（1992）'!E191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'Ｈ４（1992）'!A45</f>
        <v>0</v>
      </c>
      <c r="Q46" s="200">
        <f>'Ｈ４（1992）'!C45</f>
        <v>0</v>
      </c>
      <c r="R46" s="200">
        <f>'Ｈ４（1992）'!E45</f>
        <v>0</v>
      </c>
      <c r="S46" s="262">
        <f>'Ｈ４（1992）'!F45</f>
        <v>0</v>
      </c>
      <c r="T46" s="263">
        <f>'Ｈ４（1992）'!H45</f>
        <v>0</v>
      </c>
      <c r="U46" s="202"/>
      <c r="V46" s="195"/>
      <c r="W46" s="196" t="s">
        <v>73</v>
      </c>
      <c r="X46" s="197"/>
      <c r="Y46" s="198" t="s">
        <v>75</v>
      </c>
      <c r="Z46" s="199">
        <f>'Ｈ４（1992）'!A192</f>
        <v>0</v>
      </c>
      <c r="AA46" s="200">
        <f>'Ｈ４（1992）'!B192</f>
        <v>0</v>
      </c>
      <c r="AB46" s="201">
        <f>'Ｈ４（1992）'!C192</f>
        <v>0</v>
      </c>
      <c r="AC46" s="556">
        <f>'Ｈ４（1992）'!E192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'Ｈ４（1992）'!A46</f>
        <v>0</v>
      </c>
      <c r="Q47" s="200">
        <f>'Ｈ４（1992）'!C46</f>
        <v>0</v>
      </c>
      <c r="R47" s="200">
        <f>'Ｈ４（1992）'!E46</f>
        <v>0</v>
      </c>
      <c r="S47" s="262">
        <f>'Ｈ４（1992）'!F46</f>
        <v>0</v>
      </c>
      <c r="T47" s="263">
        <f>'Ｈ４（1992）'!H46</f>
        <v>0</v>
      </c>
      <c r="U47" s="202"/>
      <c r="V47" s="500"/>
      <c r="W47" s="196" t="s">
        <v>13</v>
      </c>
      <c r="X47" s="197"/>
      <c r="Y47" s="198" t="s">
        <v>77</v>
      </c>
      <c r="Z47" s="199">
        <f>'Ｈ４（1992）'!A193</f>
        <v>0</v>
      </c>
      <c r="AA47" s="200">
        <f>'Ｈ４（1992）'!B193</f>
        <v>0</v>
      </c>
      <c r="AB47" s="201">
        <f>'Ｈ４（1992）'!C193</f>
        <v>0</v>
      </c>
      <c r="AC47" s="556">
        <f>'Ｈ４（1992）'!E193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'Ｈ４（1992）'!A47</f>
        <v>0</v>
      </c>
      <c r="Q48" s="200">
        <f>'Ｈ４（1992）'!C47</f>
        <v>0</v>
      </c>
      <c r="R48" s="200">
        <f>'Ｈ４（1992）'!E47</f>
        <v>0</v>
      </c>
      <c r="S48" s="262">
        <f>'Ｈ４（1992）'!F47</f>
        <v>0</v>
      </c>
      <c r="T48" s="263">
        <f>'Ｈ４（1992）'!H47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98412</v>
      </c>
      <c r="B49" s="1223">
        <v>98412</v>
      </c>
      <c r="C49" s="1223">
        <v>98412</v>
      </c>
      <c r="D49" s="1223">
        <v>0</v>
      </c>
      <c r="E49" s="1223">
        <v>40955</v>
      </c>
      <c r="F49" s="1223">
        <v>0</v>
      </c>
      <c r="G49" s="1223">
        <v>0</v>
      </c>
      <c r="H49" s="1224">
        <v>43000</v>
      </c>
      <c r="I49" s="1223"/>
      <c r="K49" s="194"/>
      <c r="L49" s="195"/>
      <c r="M49" s="196" t="s">
        <v>11</v>
      </c>
      <c r="N49" s="197"/>
      <c r="O49" s="198" t="s">
        <v>80</v>
      </c>
      <c r="P49" s="199">
        <f>'Ｈ４（1992）'!A48</f>
        <v>0</v>
      </c>
      <c r="Q49" s="200">
        <f>'Ｈ４（1992）'!C48</f>
        <v>0</v>
      </c>
      <c r="R49" s="200">
        <f>'Ｈ４（1992）'!E48</f>
        <v>0</v>
      </c>
      <c r="S49" s="262">
        <f>'Ｈ４（1992）'!F48</f>
        <v>0</v>
      </c>
      <c r="T49" s="263">
        <f>'Ｈ４（1992）'!H48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'Ｈ４（1992）'!A50</f>
        <v>0</v>
      </c>
      <c r="Q51" s="200">
        <f>'Ｈ４（1992）'!C50</f>
        <v>0</v>
      </c>
      <c r="R51" s="200">
        <f>'Ｈ４（1992）'!E50</f>
        <v>0</v>
      </c>
      <c r="S51" s="262">
        <f>'Ｈ４（1992）'!F50</f>
        <v>0</v>
      </c>
      <c r="T51" s="263">
        <f>'Ｈ４（1992）'!H50</f>
        <v>0</v>
      </c>
      <c r="U51" s="202"/>
      <c r="V51" s="173"/>
      <c r="W51" s="196" t="s">
        <v>88</v>
      </c>
      <c r="X51" s="217"/>
      <c r="Y51" s="218" t="s">
        <v>48</v>
      </c>
      <c r="Z51" s="226">
        <f>'Ｈ４（1992）'!A195</f>
        <v>0</v>
      </c>
      <c r="AA51" s="227">
        <f>'Ｈ４（1992）'!B195</f>
        <v>0</v>
      </c>
      <c r="AB51" s="228">
        <f>'Ｈ４（1992）'!C195</f>
        <v>0</v>
      </c>
      <c r="AC51" s="563">
        <f>'Ｈ４（1992）'!E195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'Ｈ４（1992）'!A51</f>
        <v>0</v>
      </c>
      <c r="Q52" s="200">
        <f>'Ｈ４（1992）'!C51</f>
        <v>0</v>
      </c>
      <c r="R52" s="200">
        <f>'Ｈ４（1992）'!E51</f>
        <v>0</v>
      </c>
      <c r="S52" s="262">
        <f>'Ｈ４（1992）'!F51</f>
        <v>0</v>
      </c>
      <c r="T52" s="263">
        <f>'Ｈ４（1992）'!H51</f>
        <v>0</v>
      </c>
      <c r="U52" s="202"/>
      <c r="V52" s="195" t="s">
        <v>91</v>
      </c>
      <c r="W52" s="216" t="s">
        <v>89</v>
      </c>
      <c r="X52" s="217"/>
      <c r="Y52" s="218" t="s">
        <v>51</v>
      </c>
      <c r="Z52" s="226">
        <f>'Ｈ４（1992）'!A196</f>
        <v>0</v>
      </c>
      <c r="AA52" s="227">
        <f>'Ｈ４（1992）'!B196</f>
        <v>0</v>
      </c>
      <c r="AB52" s="228">
        <f>'Ｈ４（1992）'!C196</f>
        <v>0</v>
      </c>
      <c r="AC52" s="563">
        <f>'Ｈ４（1992）'!E196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'Ｈ４（1992）'!A52</f>
        <v>0</v>
      </c>
      <c r="Q53" s="200">
        <f>'Ｈ４（1992）'!C52</f>
        <v>0</v>
      </c>
      <c r="R53" s="200">
        <f>'Ｈ４（1992）'!E52</f>
        <v>0</v>
      </c>
      <c r="S53" s="262">
        <f>'Ｈ４（1992）'!F52</f>
        <v>0</v>
      </c>
      <c r="T53" s="263">
        <f>'Ｈ４（1992）'!H52</f>
        <v>0</v>
      </c>
      <c r="U53" s="202"/>
      <c r="V53" s="195"/>
      <c r="W53" s="216" t="s">
        <v>104</v>
      </c>
      <c r="X53" s="217"/>
      <c r="Y53" s="218" t="s">
        <v>53</v>
      </c>
      <c r="Z53" s="226">
        <f>'Ｈ４（1992）'!A197</f>
        <v>0</v>
      </c>
      <c r="AA53" s="227">
        <f>'Ｈ４（1992）'!B197</f>
        <v>0</v>
      </c>
      <c r="AB53" s="228">
        <f>'Ｈ４（1992）'!C197</f>
        <v>0</v>
      </c>
      <c r="AC53" s="563">
        <f>'Ｈ４（1992）'!E197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'Ｈ４（1992）'!A53</f>
        <v>0</v>
      </c>
      <c r="Q54" s="200">
        <f>'Ｈ４（1992）'!C53</f>
        <v>0</v>
      </c>
      <c r="R54" s="200">
        <f>'Ｈ４（1992）'!E53</f>
        <v>0</v>
      </c>
      <c r="S54" s="262">
        <f>'Ｈ４（1992）'!F53</f>
        <v>0</v>
      </c>
      <c r="T54" s="263">
        <f>'Ｈ４（1992）'!H53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'Ｈ４（1992）'!A54</f>
        <v>0</v>
      </c>
      <c r="Q55" s="200">
        <f>'Ｈ４（1992）'!C54</f>
        <v>0</v>
      </c>
      <c r="R55" s="200">
        <f>'Ｈ４（1992）'!E54</f>
        <v>0</v>
      </c>
      <c r="S55" s="262">
        <f>'Ｈ４（1992）'!F54</f>
        <v>0</v>
      </c>
      <c r="T55" s="263">
        <f>'Ｈ４（1992）'!H54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'Ｈ４（1992）'!A55</f>
        <v>0</v>
      </c>
      <c r="Q56" s="200">
        <f>'Ｈ４（1992）'!C55</f>
        <v>0</v>
      </c>
      <c r="R56" s="200">
        <f>'Ｈ４（1992）'!E55</f>
        <v>0</v>
      </c>
      <c r="S56" s="262">
        <f>'Ｈ４（1992）'!F55</f>
        <v>0</v>
      </c>
      <c r="T56" s="263">
        <f>'Ｈ４（1992）'!H55</f>
        <v>0</v>
      </c>
      <c r="U56" s="202"/>
      <c r="V56" s="195" t="s">
        <v>675</v>
      </c>
      <c r="W56" s="196" t="s">
        <v>106</v>
      </c>
      <c r="X56" s="197"/>
      <c r="Y56" s="198" t="s">
        <v>55</v>
      </c>
      <c r="Z56" s="199">
        <f>'Ｈ４（1992）'!A198</f>
        <v>0</v>
      </c>
      <c r="AA56" s="200">
        <f>'Ｈ４（1992）'!B198</f>
        <v>0</v>
      </c>
      <c r="AB56" s="201">
        <f>'Ｈ４（1992）'!C198</f>
        <v>0</v>
      </c>
      <c r="AC56" s="556">
        <f>'Ｈ４（1992）'!E198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'Ｈ４（1992）'!A56</f>
        <v>0</v>
      </c>
      <c r="Q57" s="200">
        <f>'Ｈ４（1992）'!C56</f>
        <v>0</v>
      </c>
      <c r="R57" s="200">
        <f>'Ｈ４（1992）'!E56</f>
        <v>0</v>
      </c>
      <c r="S57" s="262">
        <f>'Ｈ４（1992）'!F56</f>
        <v>0</v>
      </c>
      <c r="T57" s="263">
        <f>'Ｈ４（1992）'!H56</f>
        <v>0</v>
      </c>
      <c r="U57" s="202"/>
      <c r="V57" s="195"/>
      <c r="W57" s="196" t="s">
        <v>136</v>
      </c>
      <c r="X57" s="197"/>
      <c r="Y57" s="198" t="s">
        <v>56</v>
      </c>
      <c r="Z57" s="199">
        <f>'Ｈ４（1992）'!A199</f>
        <v>0</v>
      </c>
      <c r="AA57" s="200">
        <f>'Ｈ４（1992）'!B199</f>
        <v>0</v>
      </c>
      <c r="AB57" s="201">
        <f>'Ｈ４（1992）'!C199</f>
        <v>0</v>
      </c>
      <c r="AC57" s="556">
        <f>'Ｈ４（1992）'!E199</f>
        <v>0</v>
      </c>
      <c r="AD57" s="160"/>
      <c r="AE57" s="160"/>
      <c r="AF57" s="160"/>
      <c r="AG57" s="160"/>
      <c r="AH57" s="160"/>
      <c r="AI57" s="371"/>
      <c r="AJ57" s="371"/>
      <c r="AK57" s="371"/>
    </row>
    <row r="58" spans="1:38" ht="14.45" customHeight="1" thickBot="1" x14ac:dyDescent="0.2">
      <c r="A58" s="1222">
        <v>98412</v>
      </c>
      <c r="B58" s="1223">
        <v>98412</v>
      </c>
      <c r="C58" s="1223">
        <v>98412</v>
      </c>
      <c r="D58" s="1223">
        <v>0</v>
      </c>
      <c r="E58" s="1223">
        <v>40955</v>
      </c>
      <c r="F58" s="1223">
        <v>0</v>
      </c>
      <c r="G58" s="1223">
        <v>0</v>
      </c>
      <c r="H58" s="1224">
        <v>43000</v>
      </c>
      <c r="I58" s="1223"/>
      <c r="K58" s="194"/>
      <c r="L58" s="176" t="s">
        <v>41</v>
      </c>
      <c r="M58" s="196" t="s">
        <v>108</v>
      </c>
      <c r="N58" s="197"/>
      <c r="O58" s="198" t="s">
        <v>116</v>
      </c>
      <c r="P58" s="199">
        <f>'Ｈ４（1992）'!A57</f>
        <v>0</v>
      </c>
      <c r="Q58" s="200">
        <f>'Ｈ４（1992）'!C57</f>
        <v>0</v>
      </c>
      <c r="R58" s="200">
        <f>'Ｈ４（1992）'!E57</f>
        <v>0</v>
      </c>
      <c r="S58" s="262">
        <f>'Ｈ４（1992）'!F57</f>
        <v>0</v>
      </c>
      <c r="T58" s="263">
        <f>'Ｈ４（1992）'!H57</f>
        <v>0</v>
      </c>
      <c r="U58" s="202"/>
      <c r="V58" s="176" t="s">
        <v>676</v>
      </c>
      <c r="W58" s="196" t="s">
        <v>138</v>
      </c>
      <c r="X58" s="197"/>
      <c r="Y58" s="198" t="s">
        <v>58</v>
      </c>
      <c r="Z58" s="199">
        <f>'Ｈ４（1992）'!A200</f>
        <v>0</v>
      </c>
      <c r="AA58" s="200">
        <f>'Ｈ４（1992）'!B200</f>
        <v>0</v>
      </c>
      <c r="AB58" s="201">
        <f>'Ｈ４（1992）'!C200</f>
        <v>0</v>
      </c>
      <c r="AC58" s="556">
        <f>'Ｈ４（1992）'!E200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'Ｈ４（1992）'!A58</f>
        <v>98412</v>
      </c>
      <c r="Q59" s="200">
        <f>'Ｈ４（1992）'!C58</f>
        <v>98412</v>
      </c>
      <c r="R59" s="200">
        <f>'Ｈ４（1992）'!E58</f>
        <v>40955</v>
      </c>
      <c r="S59" s="262">
        <f>'Ｈ４（1992）'!F58</f>
        <v>0</v>
      </c>
      <c r="T59" s="263">
        <f>'Ｈ４（1992）'!H58</f>
        <v>43000</v>
      </c>
      <c r="U59" s="202"/>
      <c r="V59" s="216"/>
      <c r="W59" s="216" t="s">
        <v>13</v>
      </c>
      <c r="X59" s="217"/>
      <c r="Y59" s="218" t="s">
        <v>61</v>
      </c>
      <c r="Z59" s="199">
        <f>'Ｈ４（1992）'!A201</f>
        <v>0</v>
      </c>
      <c r="AA59" s="200">
        <f>'Ｈ４（1992）'!B201</f>
        <v>0</v>
      </c>
      <c r="AB59" s="201">
        <f>'Ｈ４（1992）'!C201</f>
        <v>0</v>
      </c>
      <c r="AC59" s="556">
        <f>'Ｈ４（1992）'!E201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'Ｈ４（1992）'!A59</f>
        <v>0</v>
      </c>
      <c r="Q60" s="200">
        <f>'Ｈ４（1992）'!C59</f>
        <v>0</v>
      </c>
      <c r="R60" s="200">
        <f>'Ｈ４（1992）'!E59</f>
        <v>0</v>
      </c>
      <c r="S60" s="262">
        <f>'Ｈ４（1992）'!F59</f>
        <v>0</v>
      </c>
      <c r="T60" s="263">
        <f>'Ｈ４（1992）'!H59</f>
        <v>0</v>
      </c>
      <c r="U60" s="202"/>
      <c r="V60" s="216" t="s">
        <v>13</v>
      </c>
      <c r="W60" s="217"/>
      <c r="X60" s="217"/>
      <c r="Y60" s="218" t="s">
        <v>63</v>
      </c>
      <c r="Z60" s="501">
        <f>'Ｈ４（1992）'!A202</f>
        <v>0</v>
      </c>
      <c r="AA60" s="488">
        <f>'Ｈ４（1992）'!B202</f>
        <v>0</v>
      </c>
      <c r="AB60" s="502">
        <f>'Ｈ４（1992）'!C202</f>
        <v>0</v>
      </c>
      <c r="AC60" s="565">
        <f>'Ｈ４（1992）'!E202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616074</v>
      </c>
      <c r="Q61" s="242">
        <f>SUM(Q8:Q60)-Q9-Q10-Q12-Q13-Q15-Q16-Q17-Q30-Q31-Q32-Q40-Q41-Q42-Q43-Q44-Q49-Q50</f>
        <v>467550</v>
      </c>
      <c r="R61" s="242">
        <f>SUM(R8:R60)-R9-R10-R12-R13-R15-R16-R17-R30-R31-R32-R40-R41-R42-R43-R44-R49-R50</f>
        <v>195110</v>
      </c>
      <c r="S61" s="331">
        <f>SUM(S8:S60)-S9-S10-S12-S13-S15-S16-S17-S30-S31-S32-S40-S41-S42-S43-S44-S49-S50</f>
        <v>138796</v>
      </c>
      <c r="T61" s="332">
        <f>SUM(T8:T60)-T9-T10-T12-T13-T15-T16-T17-T30-T31-T32-T40-T41-T42-T43-T44-T49-T50</f>
        <v>89300</v>
      </c>
      <c r="U61" s="244"/>
      <c r="V61" s="238" t="s">
        <v>82</v>
      </c>
      <c r="W61" s="239"/>
      <c r="X61" s="239"/>
      <c r="Y61" s="240"/>
      <c r="Z61" s="245">
        <f>SUM(Z8:Z60)-Z9-Z10-Z25-Z28-Z40-Z41-Z42-Z43-Z44</f>
        <v>1319</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1620645</v>
      </c>
      <c r="B62" s="1239">
        <v>2000000</v>
      </c>
      <c r="C62" s="1229">
        <v>0</v>
      </c>
      <c r="D62" s="1229">
        <v>50000</v>
      </c>
      <c r="E62" s="1229">
        <v>0</v>
      </c>
      <c r="F62" s="1229">
        <v>959300</v>
      </c>
      <c r="G62" s="1230"/>
      <c r="H62" s="574"/>
      <c r="I62" s="574"/>
      <c r="K62" s="183"/>
      <c r="L62" s="184" t="s">
        <v>8</v>
      </c>
      <c r="M62" s="185"/>
      <c r="N62" s="185"/>
      <c r="O62" s="186" t="s">
        <v>9</v>
      </c>
      <c r="P62" s="252">
        <f>'Ｈ４（1992）'!A63</f>
        <v>57138</v>
      </c>
      <c r="Q62" s="253">
        <f>'Ｈ４（1992）'!B63</f>
        <v>57138</v>
      </c>
      <c r="R62" s="254"/>
      <c r="S62" s="255">
        <f>'Ｈ４（1992）'!D63</f>
        <v>0</v>
      </c>
      <c r="T62" s="256">
        <f>'Ｈ４（1992）'!F63</f>
        <v>16900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57138</v>
      </c>
      <c r="B63" s="574">
        <v>57138</v>
      </c>
      <c r="C63" s="574">
        <v>0</v>
      </c>
      <c r="D63" s="574">
        <v>0</v>
      </c>
      <c r="E63" s="574">
        <v>0</v>
      </c>
      <c r="F63" s="574">
        <v>16900</v>
      </c>
      <c r="G63" s="1230"/>
      <c r="H63" s="574"/>
      <c r="I63" s="574"/>
      <c r="K63" s="194"/>
      <c r="L63" s="195"/>
      <c r="M63" s="196" t="s">
        <v>11</v>
      </c>
      <c r="N63" s="197"/>
      <c r="O63" s="198" t="s">
        <v>12</v>
      </c>
      <c r="P63" s="199">
        <f>'Ｈ４（1992）'!A64</f>
        <v>0</v>
      </c>
      <c r="Q63" s="200">
        <f>'Ｈ４（1992）'!B64</f>
        <v>0</v>
      </c>
      <c r="R63" s="220"/>
      <c r="S63" s="262">
        <f>'Ｈ４（1992）'!D64</f>
        <v>0</v>
      </c>
      <c r="T63" s="263">
        <f>'Ｈ４（1992）'!F64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57138</v>
      </c>
      <c r="Q64" s="209">
        <f>Q62-Q63</f>
        <v>57138</v>
      </c>
      <c r="R64" s="209"/>
      <c r="S64" s="269">
        <f>S62-S63</f>
        <v>0</v>
      </c>
      <c r="T64" s="270">
        <f>T62-T63</f>
        <v>16900</v>
      </c>
      <c r="U64" s="264"/>
      <c r="V64" s="195"/>
      <c r="W64" s="196" t="s">
        <v>13</v>
      </c>
      <c r="X64" s="167"/>
      <c r="Y64" s="207" t="s">
        <v>9</v>
      </c>
      <c r="Z64" s="271">
        <f>'Ｈ４（1992）'!A117</f>
        <v>0</v>
      </c>
      <c r="AA64" s="272">
        <f>'Ｈ４（1992）'!B117</f>
        <v>0</v>
      </c>
      <c r="AB64" s="273"/>
      <c r="AC64" s="274">
        <f>'Ｈ４（1992）'!E117</f>
        <v>0</v>
      </c>
      <c r="AD64" s="264"/>
      <c r="AE64" s="195"/>
      <c r="AF64" s="196" t="s">
        <v>13</v>
      </c>
      <c r="AG64" s="167"/>
      <c r="AH64" s="207" t="s">
        <v>406</v>
      </c>
      <c r="AI64" s="271">
        <f>'Ｈ４（1992）'!A140</f>
        <v>0</v>
      </c>
      <c r="AJ64" s="272">
        <f>'Ｈ４（1992）'!B140</f>
        <v>0</v>
      </c>
      <c r="AK64" s="275">
        <f>'Ｈ４（1992）'!C140</f>
        <v>0</v>
      </c>
      <c r="AL64" s="276">
        <f>'Ｈ４（1992）'!E140</f>
        <v>0</v>
      </c>
    </row>
    <row r="65" spans="1:38" ht="14.45" customHeight="1" x14ac:dyDescent="0.15">
      <c r="A65" s="1230">
        <v>1749</v>
      </c>
      <c r="B65" s="574">
        <v>1749</v>
      </c>
      <c r="C65" s="574">
        <v>0</v>
      </c>
      <c r="D65" s="574">
        <v>0</v>
      </c>
      <c r="E65" s="574">
        <v>0</v>
      </c>
      <c r="F65" s="574">
        <v>0</v>
      </c>
      <c r="G65" s="1230"/>
      <c r="H65" s="574"/>
      <c r="I65" s="574"/>
      <c r="K65" s="194" t="s">
        <v>4</v>
      </c>
      <c r="L65" s="173" t="s">
        <v>14</v>
      </c>
      <c r="M65" s="170"/>
      <c r="N65" s="170"/>
      <c r="O65" s="211" t="s">
        <v>15</v>
      </c>
      <c r="P65" s="212">
        <f>'Ｈ４（1992）'!A65</f>
        <v>1749</v>
      </c>
      <c r="Q65" s="213">
        <f>'Ｈ４（1992）'!B65</f>
        <v>1749</v>
      </c>
      <c r="R65" s="277"/>
      <c r="S65" s="278">
        <f>'Ｈ４（1992）'!D65</f>
        <v>0</v>
      </c>
      <c r="T65" s="263">
        <f>'Ｈ４（1992）'!F65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'Ｈ４（1992）'!A66</f>
        <v>0</v>
      </c>
      <c r="Q66" s="200">
        <f>'Ｈ４（1992）'!B66</f>
        <v>0</v>
      </c>
      <c r="R66" s="220"/>
      <c r="S66" s="262">
        <f>'Ｈ４（1992）'!D66</f>
        <v>0</v>
      </c>
      <c r="T66" s="263">
        <f>'Ｈ４（1992）'!F66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11133</v>
      </c>
      <c r="B67" s="574">
        <v>11133</v>
      </c>
      <c r="C67" s="574">
        <v>0</v>
      </c>
      <c r="D67" s="574">
        <v>0</v>
      </c>
      <c r="E67" s="574">
        <v>0</v>
      </c>
      <c r="F67" s="574">
        <v>0</v>
      </c>
      <c r="G67" s="1230"/>
      <c r="H67" s="574"/>
      <c r="I67" s="574"/>
      <c r="K67" s="194"/>
      <c r="L67" s="216"/>
      <c r="M67" s="196" t="s">
        <v>13</v>
      </c>
      <c r="N67" s="217"/>
      <c r="O67" s="218"/>
      <c r="P67" s="208">
        <f>P65-P66</f>
        <v>1749</v>
      </c>
      <c r="Q67" s="209">
        <f>Q65-Q66</f>
        <v>1749</v>
      </c>
      <c r="R67" s="209"/>
      <c r="S67" s="269">
        <f>S65-S66</f>
        <v>0</v>
      </c>
      <c r="T67" s="270">
        <f>T65-T66</f>
        <v>0</v>
      </c>
      <c r="U67" s="264"/>
      <c r="V67" s="216"/>
      <c r="W67" s="196" t="s">
        <v>13</v>
      </c>
      <c r="X67" s="217"/>
      <c r="Y67" s="207" t="s">
        <v>407</v>
      </c>
      <c r="Z67" s="271">
        <f>'Ｈ４（1992）'!A118</f>
        <v>0</v>
      </c>
      <c r="AA67" s="272">
        <f>'Ｈ４（1992）'!B118</f>
        <v>0</v>
      </c>
      <c r="AB67" s="273"/>
      <c r="AC67" s="274">
        <f>'Ｈ４（1992）'!E118</f>
        <v>0</v>
      </c>
      <c r="AD67" s="264"/>
      <c r="AE67" s="216"/>
      <c r="AF67" s="196" t="s">
        <v>13</v>
      </c>
      <c r="AG67" s="217"/>
      <c r="AH67" s="207" t="s">
        <v>408</v>
      </c>
      <c r="AI67" s="271">
        <f>'Ｈ４（1992）'!A141</f>
        <v>0</v>
      </c>
      <c r="AJ67" s="272">
        <f>'Ｈ４（1992）'!B141</f>
        <v>0</v>
      </c>
      <c r="AK67" s="275">
        <f>'Ｈ４（1992）'!C141</f>
        <v>0</v>
      </c>
      <c r="AL67" s="276">
        <f>'Ｈ４（1992）'!E141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'Ｈ４（1992）'!A68</f>
        <v>0</v>
      </c>
      <c r="Q68" s="200">
        <f>'Ｈ４（1992）'!B68</f>
        <v>0</v>
      </c>
      <c r="R68" s="220"/>
      <c r="S68" s="262">
        <f>'Ｈ４（1992）'!D68</f>
        <v>0</v>
      </c>
      <c r="T68" s="263">
        <f>'Ｈ４（1992）'!F68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'Ｈ４（1992）'!A69</f>
        <v>0</v>
      </c>
      <c r="Q69" s="200">
        <f>'Ｈ４（1992）'!B69</f>
        <v>0</v>
      </c>
      <c r="R69" s="220"/>
      <c r="S69" s="262">
        <f>'Ｈ４（1992）'!D69</f>
        <v>0</v>
      </c>
      <c r="T69" s="263">
        <f>'Ｈ４（1992）'!F69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'Ｈ４（1992）'!A70</f>
        <v>0</v>
      </c>
      <c r="Q70" s="200">
        <f>'Ｈ４（1992）'!B70</f>
        <v>0</v>
      </c>
      <c r="R70" s="220"/>
      <c r="S70" s="262">
        <f>'Ｈ４（1992）'!D70</f>
        <v>0</v>
      </c>
      <c r="T70" s="263">
        <f>'Ｈ４（1992）'!F70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0</v>
      </c>
      <c r="B71" s="574">
        <v>0</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11133</v>
      </c>
      <c r="B72" s="574">
        <v>11133</v>
      </c>
      <c r="C72" s="574">
        <v>0</v>
      </c>
      <c r="D72" s="574">
        <v>0</v>
      </c>
      <c r="E72" s="574">
        <v>0</v>
      </c>
      <c r="F72" s="574">
        <v>0</v>
      </c>
      <c r="G72" s="1230"/>
      <c r="H72" s="574"/>
      <c r="I72" s="574"/>
      <c r="K72" s="194"/>
      <c r="L72" s="176"/>
      <c r="M72" s="196" t="s">
        <v>95</v>
      </c>
      <c r="N72" s="197"/>
      <c r="O72" s="198" t="s">
        <v>98</v>
      </c>
      <c r="P72" s="199">
        <f>'Ｈ４（1992）'!A71</f>
        <v>0</v>
      </c>
      <c r="Q72" s="200">
        <f>'Ｈ４（1992）'!B71</f>
        <v>0</v>
      </c>
      <c r="R72" s="220"/>
      <c r="S72" s="262">
        <f>'Ｈ４（1992）'!D71</f>
        <v>0</v>
      </c>
      <c r="T72" s="263">
        <f>'Ｈ４（1992）'!F71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'Ｈ４（1992）'!A72</f>
        <v>11133</v>
      </c>
      <c r="Q73" s="200">
        <f>'Ｈ４（1992）'!B72</f>
        <v>11133</v>
      </c>
      <c r="R73" s="220"/>
      <c r="S73" s="262">
        <f>'Ｈ４（1992）'!D72</f>
        <v>0</v>
      </c>
      <c r="T73" s="263">
        <f>'Ｈ４（1992）'!F72</f>
        <v>0</v>
      </c>
      <c r="U73" s="264"/>
      <c r="V73" s="216"/>
      <c r="W73" s="196" t="s">
        <v>13</v>
      </c>
      <c r="X73" s="197"/>
      <c r="Y73" s="211" t="s">
        <v>15</v>
      </c>
      <c r="Z73" s="271">
        <f>'Ｈ４（1992）'!A119</f>
        <v>0</v>
      </c>
      <c r="AA73" s="272">
        <f>'Ｈ４（1992）'!B119</f>
        <v>0</v>
      </c>
      <c r="AB73" s="273"/>
      <c r="AC73" s="274">
        <f>'Ｈ４（1992）'!E119</f>
        <v>0</v>
      </c>
      <c r="AD73" s="264"/>
      <c r="AE73" s="216"/>
      <c r="AF73" s="196" t="s">
        <v>13</v>
      </c>
      <c r="AG73" s="197"/>
      <c r="AH73" s="211" t="s">
        <v>409</v>
      </c>
      <c r="AI73" s="271">
        <f>'Ｈ４（1992）'!A142</f>
        <v>0</v>
      </c>
      <c r="AJ73" s="272">
        <f>'Ｈ４（1992）'!B142</f>
        <v>0</v>
      </c>
      <c r="AK73" s="275">
        <f>'Ｈ４（1992）'!C142</f>
        <v>0</v>
      </c>
      <c r="AL73" s="276">
        <f>'Ｈ４（1992）'!E142</f>
        <v>0</v>
      </c>
    </row>
    <row r="74" spans="1:38" ht="14.45" customHeight="1" x14ac:dyDescent="0.15">
      <c r="A74" s="1230">
        <v>1597</v>
      </c>
      <c r="B74" s="574">
        <v>1597</v>
      </c>
      <c r="C74" s="574">
        <v>0</v>
      </c>
      <c r="D74" s="574">
        <v>0</v>
      </c>
      <c r="E74" s="574">
        <v>0</v>
      </c>
      <c r="F74" s="574">
        <v>0</v>
      </c>
      <c r="G74" s="1230"/>
      <c r="H74" s="574"/>
      <c r="I74" s="574"/>
      <c r="K74" s="194"/>
      <c r="L74" s="196" t="s">
        <v>19</v>
      </c>
      <c r="M74" s="197"/>
      <c r="N74" s="197"/>
      <c r="O74" s="198" t="s">
        <v>20</v>
      </c>
      <c r="P74" s="199">
        <f>'Ｈ４（1992）'!A73</f>
        <v>0</v>
      </c>
      <c r="Q74" s="200">
        <f>'Ｈ４（1992）'!B73</f>
        <v>0</v>
      </c>
      <c r="R74" s="220"/>
      <c r="S74" s="262">
        <f>'Ｈ４（1992）'!D73</f>
        <v>0</v>
      </c>
      <c r="T74" s="263">
        <f>'Ｈ４（1992）'!F73</f>
        <v>0</v>
      </c>
      <c r="U74" s="264"/>
      <c r="V74" s="196" t="s">
        <v>19</v>
      </c>
      <c r="W74" s="197"/>
      <c r="X74" s="197"/>
      <c r="Y74" s="211" t="s">
        <v>142</v>
      </c>
      <c r="Z74" s="294">
        <f>'Ｈ４（1992）'!A120</f>
        <v>0</v>
      </c>
      <c r="AA74" s="272">
        <f>'Ｈ４（1992）'!B120</f>
        <v>0</v>
      </c>
      <c r="AB74" s="295"/>
      <c r="AC74" s="274">
        <f>'Ｈ４（1992）'!E120</f>
        <v>0</v>
      </c>
      <c r="AD74" s="264"/>
      <c r="AE74" s="196" t="s">
        <v>19</v>
      </c>
      <c r="AF74" s="197"/>
      <c r="AG74" s="197"/>
      <c r="AH74" s="211" t="s">
        <v>410</v>
      </c>
      <c r="AI74" s="294">
        <f>'Ｈ４（1992）'!A143</f>
        <v>0</v>
      </c>
      <c r="AJ74" s="272">
        <f>'Ｈ４（1992）'!B143</f>
        <v>0</v>
      </c>
      <c r="AK74" s="296">
        <f>'Ｈ４（1992）'!C143</f>
        <v>0</v>
      </c>
      <c r="AL74" s="276">
        <f>'Ｈ４（1992）'!E143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'Ｈ４（1992）'!A75</f>
        <v>0</v>
      </c>
      <c r="Q75" s="200">
        <f>'Ｈ４（1992）'!B75</f>
        <v>0</v>
      </c>
      <c r="R75" s="220"/>
      <c r="S75" s="262">
        <f>'Ｈ４（1992）'!D75</f>
        <v>0</v>
      </c>
      <c r="T75" s="263">
        <f>'Ｈ４（1992）'!F75</f>
        <v>0</v>
      </c>
      <c r="U75" s="264" t="s">
        <v>411</v>
      </c>
      <c r="V75" s="195"/>
      <c r="W75" s="196" t="s">
        <v>412</v>
      </c>
      <c r="X75" s="197"/>
      <c r="Y75" s="211" t="s">
        <v>413</v>
      </c>
      <c r="Z75" s="294">
        <f>'Ｈ４（1992）'!A121</f>
        <v>72387</v>
      </c>
      <c r="AA75" s="272">
        <f>'Ｈ４（1992）'!B121</f>
        <v>0</v>
      </c>
      <c r="AB75" s="295"/>
      <c r="AC75" s="274">
        <f>'Ｈ４（1992）'!E121</f>
        <v>22000</v>
      </c>
      <c r="AD75" s="264" t="s">
        <v>414</v>
      </c>
      <c r="AE75" s="195"/>
      <c r="AF75" s="196" t="s">
        <v>412</v>
      </c>
      <c r="AG75" s="197"/>
      <c r="AH75" s="211" t="s">
        <v>415</v>
      </c>
      <c r="AI75" s="294">
        <f>'Ｈ４（1992）'!A144</f>
        <v>0</v>
      </c>
      <c r="AJ75" s="272">
        <f>'Ｈ４（1992）'!B144</f>
        <v>0</v>
      </c>
      <c r="AK75" s="296">
        <f>'Ｈ４（1992）'!C144</f>
        <v>0</v>
      </c>
      <c r="AL75" s="276">
        <f>'Ｈ４（1992）'!E144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'Ｈ４（1992）'!A76</f>
        <v>0</v>
      </c>
      <c r="Q76" s="200">
        <f>'Ｈ４（1992）'!B76</f>
        <v>0</v>
      </c>
      <c r="R76" s="220"/>
      <c r="S76" s="262">
        <f>'Ｈ４（1992）'!D76</f>
        <v>0</v>
      </c>
      <c r="T76" s="263">
        <f>'Ｈ４（1992）'!F76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'Ｈ４（1992）'!A77</f>
        <v>0</v>
      </c>
      <c r="Q77" s="200">
        <f>'Ｈ４（1992）'!B77</f>
        <v>0</v>
      </c>
      <c r="R77" s="220"/>
      <c r="S77" s="262">
        <f>'Ｈ４（1992）'!D77</f>
        <v>0</v>
      </c>
      <c r="T77" s="263">
        <f>'Ｈ４（1992）'!F77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'Ｈ４（1992）'!A78</f>
        <v>0</v>
      </c>
      <c r="Q78" s="200">
        <f>'Ｈ４（1992）'!B78</f>
        <v>0</v>
      </c>
      <c r="R78" s="220"/>
      <c r="S78" s="262">
        <f>'Ｈ４（1992）'!D78</f>
        <v>0</v>
      </c>
      <c r="T78" s="263">
        <f>'Ｈ４（1992）'!F78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'Ｈ４（1992）'!A79</f>
        <v>0</v>
      </c>
      <c r="Q79" s="200">
        <f>'Ｈ４（1992）'!B79</f>
        <v>0</v>
      </c>
      <c r="R79" s="220"/>
      <c r="S79" s="262">
        <f>'Ｈ４（1992）'!D79</f>
        <v>0</v>
      </c>
      <c r="T79" s="263">
        <f>'Ｈ４（1992）'!F79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1597</v>
      </c>
      <c r="B80" s="574">
        <v>1597</v>
      </c>
      <c r="C80" s="574">
        <v>0</v>
      </c>
      <c r="D80" s="574">
        <v>0</v>
      </c>
      <c r="E80" s="574">
        <v>0</v>
      </c>
      <c r="F80" s="574">
        <v>0</v>
      </c>
      <c r="G80" s="1230"/>
      <c r="H80" s="574"/>
      <c r="I80" s="574"/>
      <c r="K80" s="194"/>
      <c r="L80" s="195" t="s">
        <v>38</v>
      </c>
      <c r="M80" s="196" t="s">
        <v>149</v>
      </c>
      <c r="N80" s="197"/>
      <c r="O80" s="198" t="s">
        <v>40</v>
      </c>
      <c r="P80" s="199">
        <f>'Ｈ４（1992）'!A80</f>
        <v>1597</v>
      </c>
      <c r="Q80" s="200">
        <f>'Ｈ４（1992）'!B80</f>
        <v>1597</v>
      </c>
      <c r="R80" s="220"/>
      <c r="S80" s="262">
        <f>'Ｈ４（1992）'!D80</f>
        <v>0</v>
      </c>
      <c r="T80" s="263">
        <f>'Ｈ４（1992）'!F80</f>
        <v>0</v>
      </c>
      <c r="U80" s="264"/>
      <c r="V80" s="195" t="s">
        <v>38</v>
      </c>
      <c r="W80" s="196" t="s">
        <v>149</v>
      </c>
      <c r="X80" s="197"/>
      <c r="Y80" s="198" t="s">
        <v>420</v>
      </c>
      <c r="Z80" s="271">
        <f>'Ｈ４（1992）'!A122</f>
        <v>72387</v>
      </c>
      <c r="AA80" s="272">
        <f>'Ｈ４（1992）'!B122</f>
        <v>0</v>
      </c>
      <c r="AB80" s="273"/>
      <c r="AC80" s="274">
        <f>'Ｈ４（1992）'!E122</f>
        <v>22000</v>
      </c>
      <c r="AD80" s="264" t="s">
        <v>421</v>
      </c>
      <c r="AE80" s="195" t="s">
        <v>38</v>
      </c>
      <c r="AF80" s="196" t="s">
        <v>149</v>
      </c>
      <c r="AG80" s="197"/>
      <c r="AH80" s="198" t="s">
        <v>422</v>
      </c>
      <c r="AI80" s="271">
        <f>'Ｈ４（1992）'!A145</f>
        <v>0</v>
      </c>
      <c r="AJ80" s="272">
        <f>'Ｈ４（1992）'!B145</f>
        <v>0</v>
      </c>
      <c r="AK80" s="275">
        <f>'Ｈ４（1992）'!C145</f>
        <v>0</v>
      </c>
      <c r="AL80" s="276">
        <f>'Ｈ４（1992）'!E145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'Ｈ４（1992）'!A81</f>
        <v>0</v>
      </c>
      <c r="Q81" s="200">
        <f>'Ｈ４（1992）'!B81</f>
        <v>0</v>
      </c>
      <c r="R81" s="220"/>
      <c r="S81" s="262">
        <f>'Ｈ４（1992）'!D81</f>
        <v>0</v>
      </c>
      <c r="T81" s="263">
        <f>'Ｈ４（1992）'!F81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'Ｈ４（1992）'!A82</f>
        <v>0</v>
      </c>
      <c r="Q82" s="200">
        <f>'Ｈ４（1992）'!B82</f>
        <v>0</v>
      </c>
      <c r="R82" s="220"/>
      <c r="S82" s="262">
        <f>'Ｈ４（1992）'!D82</f>
        <v>0</v>
      </c>
      <c r="T82" s="263">
        <f>'Ｈ４（1992）'!F82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'Ｈ４（1992）'!A83</f>
        <v>0</v>
      </c>
      <c r="Q83" s="200">
        <f>'Ｈ４（1992）'!B83</f>
        <v>0</v>
      </c>
      <c r="R83" s="220"/>
      <c r="S83" s="262">
        <f>'Ｈ４（1992）'!D83</f>
        <v>0</v>
      </c>
      <c r="T83" s="263">
        <f>'Ｈ４（1992）'!F83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'Ｈ４（1992）'!A84</f>
        <v>0</v>
      </c>
      <c r="Q84" s="200">
        <f>'Ｈ４（1992）'!B84</f>
        <v>0</v>
      </c>
      <c r="R84" s="220"/>
      <c r="S84" s="262">
        <f>'Ｈ４（1992）'!D84</f>
        <v>0</v>
      </c>
      <c r="T84" s="263">
        <f>'Ｈ４（1992）'!F84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'Ｈ４（1992）'!A85</f>
        <v>0</v>
      </c>
      <c r="Q85" s="200">
        <f>'Ｈ４（1992）'!B85</f>
        <v>0</v>
      </c>
      <c r="R85" s="220"/>
      <c r="S85" s="262">
        <f>'Ｈ４（1992）'!D85</f>
        <v>0</v>
      </c>
      <c r="T85" s="263">
        <f>'Ｈ４（1992）'!F85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498300</v>
      </c>
      <c r="B86" s="574">
        <v>498300</v>
      </c>
      <c r="C86" s="574">
        <v>0</v>
      </c>
      <c r="D86" s="574">
        <v>0</v>
      </c>
      <c r="E86" s="574">
        <v>0</v>
      </c>
      <c r="F86" s="574">
        <v>256900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'Ｈ４（1992）'!A123</f>
        <v>0</v>
      </c>
      <c r="AA86" s="272">
        <f>'Ｈ４（1992）'!B123</f>
        <v>0</v>
      </c>
      <c r="AB86" s="273"/>
      <c r="AC86" s="274">
        <f>'Ｈ４（1992）'!E123</f>
        <v>0</v>
      </c>
      <c r="AD86" s="264" t="s">
        <v>430</v>
      </c>
      <c r="AE86" s="195"/>
      <c r="AF86" s="196" t="s">
        <v>13</v>
      </c>
      <c r="AG86" s="197"/>
      <c r="AH86" s="198" t="s">
        <v>684</v>
      </c>
      <c r="AI86" s="271">
        <f>'Ｈ４（1992）'!A146</f>
        <v>0</v>
      </c>
      <c r="AJ86" s="272">
        <f>'Ｈ４（1992）'!B146</f>
        <v>0</v>
      </c>
      <c r="AK86" s="275">
        <f>'Ｈ４（1992）'!C146</f>
        <v>0</v>
      </c>
      <c r="AL86" s="276">
        <f>'Ｈ４（1992）'!E146</f>
        <v>0</v>
      </c>
    </row>
    <row r="87" spans="1:38" ht="14.45" customHeight="1" x14ac:dyDescent="0.15">
      <c r="A87" s="1230">
        <v>134054</v>
      </c>
      <c r="B87" s="574">
        <v>134054</v>
      </c>
      <c r="C87" s="574">
        <v>0</v>
      </c>
      <c r="D87" s="574">
        <v>0</v>
      </c>
      <c r="E87" s="574">
        <v>0</v>
      </c>
      <c r="F87" s="574">
        <v>52700</v>
      </c>
      <c r="G87" s="1230"/>
      <c r="H87" s="574"/>
      <c r="I87" s="574"/>
      <c r="K87" s="194"/>
      <c r="L87" s="173"/>
      <c r="M87" s="196" t="s">
        <v>47</v>
      </c>
      <c r="N87" s="197"/>
      <c r="O87" s="198" t="s">
        <v>48</v>
      </c>
      <c r="P87" s="199">
        <f>'Ｈ４（1992）'!A87</f>
        <v>134054</v>
      </c>
      <c r="Q87" s="200">
        <f>'Ｈ４（1992）'!B87</f>
        <v>134054</v>
      </c>
      <c r="R87" s="220"/>
      <c r="S87" s="262">
        <f>'Ｈ４（1992）'!D87</f>
        <v>0</v>
      </c>
      <c r="T87" s="263">
        <f>'Ｈ４（1992）'!F87</f>
        <v>52700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'Ｈ４（1992）'!A88</f>
        <v>0</v>
      </c>
      <c r="Q88" s="200">
        <f>'Ｈ４（1992）'!B88</f>
        <v>0</v>
      </c>
      <c r="R88" s="220"/>
      <c r="S88" s="262">
        <f>'Ｈ４（1992）'!D88</f>
        <v>0</v>
      </c>
      <c r="T88" s="263">
        <f>'Ｈ４（1992）'!F88</f>
        <v>0</v>
      </c>
      <c r="U88" s="264"/>
      <c r="V88" s="195"/>
      <c r="W88" s="196" t="s">
        <v>433</v>
      </c>
      <c r="X88" s="197"/>
      <c r="Y88" s="198" t="s">
        <v>685</v>
      </c>
      <c r="Z88" s="271">
        <f>'Ｈ４（1992）'!A125</f>
        <v>0</v>
      </c>
      <c r="AA88" s="272">
        <f>'Ｈ４（1992）'!B125</f>
        <v>0</v>
      </c>
      <c r="AB88" s="273"/>
      <c r="AC88" s="274">
        <f>'Ｈ４（1992）'!E125</f>
        <v>0</v>
      </c>
      <c r="AD88" s="264"/>
      <c r="AE88" s="195"/>
      <c r="AF88" s="196" t="s">
        <v>433</v>
      </c>
      <c r="AG88" s="197"/>
      <c r="AH88" s="198" t="s">
        <v>686</v>
      </c>
      <c r="AI88" s="271">
        <f>'Ｈ４（1992）'!A148</f>
        <v>0</v>
      </c>
      <c r="AJ88" s="272">
        <f>'Ｈ４（1992）'!B148</f>
        <v>0</v>
      </c>
      <c r="AK88" s="275">
        <f>'Ｈ４（1992）'!C148</f>
        <v>0</v>
      </c>
      <c r="AL88" s="276">
        <f>'Ｈ４（1992）'!E148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'Ｈ４（1992）'!A89</f>
        <v>0</v>
      </c>
      <c r="Q89" s="200">
        <f>'Ｈ４（1992）'!B89</f>
        <v>0</v>
      </c>
      <c r="R89" s="220"/>
      <c r="S89" s="262">
        <f>'Ｈ４（1992）'!D89</f>
        <v>0</v>
      </c>
      <c r="T89" s="263">
        <f>'Ｈ４（1992）'!F89</f>
        <v>0</v>
      </c>
      <c r="U89" s="264"/>
      <c r="V89" s="195"/>
      <c r="W89" s="196" t="s">
        <v>436</v>
      </c>
      <c r="X89" s="197"/>
      <c r="Y89" s="198" t="s">
        <v>687</v>
      </c>
      <c r="Z89" s="271">
        <f>'Ｈ４（1992）'!A126</f>
        <v>0</v>
      </c>
      <c r="AA89" s="272">
        <f>'Ｈ４（1992）'!B126</f>
        <v>0</v>
      </c>
      <c r="AB89" s="273"/>
      <c r="AC89" s="274">
        <f>'Ｈ４（1992）'!E126</f>
        <v>0</v>
      </c>
      <c r="AD89" s="264"/>
      <c r="AE89" s="195"/>
      <c r="AF89" s="196" t="s">
        <v>436</v>
      </c>
      <c r="AG89" s="197"/>
      <c r="AH89" s="198" t="s">
        <v>688</v>
      </c>
      <c r="AI89" s="271">
        <f>'Ｈ４（1992）'!A149</f>
        <v>0</v>
      </c>
      <c r="AJ89" s="272">
        <f>'Ｈ４（1992）'!B149</f>
        <v>0</v>
      </c>
      <c r="AK89" s="275">
        <f>'Ｈ４（1992）'!C149</f>
        <v>0</v>
      </c>
      <c r="AL89" s="276">
        <f>'Ｈ４（1992）'!E149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'Ｈ４（1992）'!A90</f>
        <v>0</v>
      </c>
      <c r="Q90" s="200">
        <f>'Ｈ４（1992）'!B90</f>
        <v>0</v>
      </c>
      <c r="R90" s="220"/>
      <c r="S90" s="262">
        <f>'Ｈ４（1992）'!D90</f>
        <v>0</v>
      </c>
      <c r="T90" s="263">
        <f>'Ｈ４（1992）'!F90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'Ｈ４（1992）'!A91</f>
        <v>0</v>
      </c>
      <c r="Q91" s="200">
        <f>'Ｈ４（1992）'!B91</f>
        <v>0</v>
      </c>
      <c r="R91" s="220"/>
      <c r="S91" s="262">
        <f>'Ｈ４（1992）'!D91</f>
        <v>0</v>
      </c>
      <c r="T91" s="263">
        <f>'Ｈ４（1992）'!F91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'Ｈ４（1992）'!A92</f>
        <v>0</v>
      </c>
      <c r="Q92" s="200">
        <f>'Ｈ４（1992）'!B92</f>
        <v>0</v>
      </c>
      <c r="R92" s="220"/>
      <c r="S92" s="262">
        <f>'Ｈ４（1992）'!D92</f>
        <v>0</v>
      </c>
      <c r="T92" s="263">
        <f>'Ｈ４（1992）'!F92</f>
        <v>0</v>
      </c>
      <c r="U92" s="264"/>
      <c r="V92" s="195"/>
      <c r="W92" s="196" t="s">
        <v>57</v>
      </c>
      <c r="X92" s="197"/>
      <c r="Y92" s="198" t="s">
        <v>689</v>
      </c>
      <c r="Z92" s="271">
        <f>'Ｈ４（1992）'!A127</f>
        <v>0</v>
      </c>
      <c r="AA92" s="272">
        <f>'Ｈ４（1992）'!B127</f>
        <v>0</v>
      </c>
      <c r="AB92" s="273"/>
      <c r="AC92" s="274">
        <f>'Ｈ４（1992）'!E127</f>
        <v>0</v>
      </c>
      <c r="AD92" s="264"/>
      <c r="AE92" s="195"/>
      <c r="AF92" s="196" t="s">
        <v>57</v>
      </c>
      <c r="AG92" s="197"/>
      <c r="AH92" s="198" t="s">
        <v>690</v>
      </c>
      <c r="AI92" s="271">
        <f>'Ｈ４（1992）'!A150</f>
        <v>0</v>
      </c>
      <c r="AJ92" s="272">
        <f>'Ｈ４（1992）'!B150</f>
        <v>0</v>
      </c>
      <c r="AK92" s="275">
        <f>'Ｈ４（1992）'!C150</f>
        <v>0</v>
      </c>
      <c r="AL92" s="276">
        <f>'Ｈ４（1992）'!E150</f>
        <v>0</v>
      </c>
    </row>
    <row r="93" spans="1:38" ht="14.45" customHeight="1" x14ac:dyDescent="0.15">
      <c r="A93" s="1230">
        <v>306891</v>
      </c>
      <c r="B93" s="574">
        <v>306891</v>
      </c>
      <c r="C93" s="574">
        <v>0</v>
      </c>
      <c r="D93" s="574">
        <v>0</v>
      </c>
      <c r="E93" s="574">
        <v>0</v>
      </c>
      <c r="F93" s="574">
        <v>160500</v>
      </c>
      <c r="G93" s="1230"/>
      <c r="H93" s="574"/>
      <c r="I93" s="574"/>
      <c r="K93" s="194"/>
      <c r="L93" s="195"/>
      <c r="M93" s="173" t="s">
        <v>60</v>
      </c>
      <c r="N93" s="197"/>
      <c r="O93" s="198" t="s">
        <v>61</v>
      </c>
      <c r="P93" s="199">
        <f>'Ｈ４（1992）'!A93</f>
        <v>306891</v>
      </c>
      <c r="Q93" s="200">
        <f>'Ｈ４（1992）'!B93</f>
        <v>306891</v>
      </c>
      <c r="R93" s="220"/>
      <c r="S93" s="262">
        <f>'Ｈ４（1992）'!D93</f>
        <v>0</v>
      </c>
      <c r="T93" s="263">
        <f>'Ｈ４（1992）'!F93</f>
        <v>160500</v>
      </c>
      <c r="U93" s="264" t="s">
        <v>441</v>
      </c>
      <c r="V93" s="195"/>
      <c r="W93" s="173" t="s">
        <v>60</v>
      </c>
      <c r="X93" s="197"/>
      <c r="Y93" s="198" t="s">
        <v>691</v>
      </c>
      <c r="Z93" s="271">
        <f>'Ｈ４（1992）'!A128</f>
        <v>0</v>
      </c>
      <c r="AA93" s="272">
        <f>'Ｈ４（1992）'!B128</f>
        <v>0</v>
      </c>
      <c r="AB93" s="273"/>
      <c r="AC93" s="274">
        <f>'Ｈ４（1992）'!E128</f>
        <v>0</v>
      </c>
      <c r="AD93" s="264"/>
      <c r="AE93" s="195"/>
      <c r="AF93" s="173" t="s">
        <v>60</v>
      </c>
      <c r="AG93" s="197"/>
      <c r="AH93" s="198" t="s">
        <v>692</v>
      </c>
      <c r="AI93" s="271">
        <f>'Ｈ４（1992）'!A151</f>
        <v>0</v>
      </c>
      <c r="AJ93" s="272">
        <f>'Ｈ４（1992）'!B151</f>
        <v>0</v>
      </c>
      <c r="AK93" s="275">
        <f>'Ｈ４（1992）'!C151</f>
        <v>0</v>
      </c>
      <c r="AL93" s="276">
        <f>'Ｈ４（1992）'!E151</f>
        <v>0</v>
      </c>
    </row>
    <row r="94" spans="1:38" ht="14.45" customHeight="1" x14ac:dyDescent="0.15">
      <c r="A94" s="1230">
        <v>22304</v>
      </c>
      <c r="B94" s="574">
        <v>22304</v>
      </c>
      <c r="C94" s="574">
        <v>0</v>
      </c>
      <c r="D94" s="574">
        <v>0</v>
      </c>
      <c r="E94" s="574">
        <v>0</v>
      </c>
      <c r="F94" s="574">
        <v>15000</v>
      </c>
      <c r="G94" s="1230"/>
      <c r="H94" s="574"/>
      <c r="I94" s="574"/>
      <c r="K94" s="194"/>
      <c r="L94" s="195" t="s">
        <v>59</v>
      </c>
      <c r="M94" s="195"/>
      <c r="N94" s="196" t="s">
        <v>62</v>
      </c>
      <c r="O94" s="198" t="s">
        <v>63</v>
      </c>
      <c r="P94" s="199">
        <f>'Ｈ４（1992）'!A94</f>
        <v>22304</v>
      </c>
      <c r="Q94" s="200">
        <f>'Ｈ４（1992）'!B94</f>
        <v>22304</v>
      </c>
      <c r="R94" s="220"/>
      <c r="S94" s="262">
        <f>'Ｈ４（1992）'!D94</f>
        <v>0</v>
      </c>
      <c r="T94" s="263">
        <f>'Ｈ４（1992）'!F94</f>
        <v>15000</v>
      </c>
      <c r="U94" s="264"/>
      <c r="V94" s="195" t="s">
        <v>59</v>
      </c>
      <c r="W94" s="195"/>
      <c r="X94" s="196" t="s">
        <v>62</v>
      </c>
      <c r="Y94" s="198" t="s">
        <v>693</v>
      </c>
      <c r="Z94" s="271">
        <f>'Ｈ４（1992）'!A129</f>
        <v>0</v>
      </c>
      <c r="AA94" s="272">
        <f>'Ｈ４（1992）'!B129</f>
        <v>0</v>
      </c>
      <c r="AB94" s="273"/>
      <c r="AC94" s="274">
        <f>'Ｈ４（1992）'!E129</f>
        <v>0</v>
      </c>
      <c r="AD94" s="264"/>
      <c r="AE94" s="195" t="s">
        <v>59</v>
      </c>
      <c r="AF94" s="195"/>
      <c r="AG94" s="196" t="s">
        <v>62</v>
      </c>
      <c r="AH94" s="198" t="s">
        <v>694</v>
      </c>
      <c r="AI94" s="271">
        <f>'Ｈ４（1992）'!A152</f>
        <v>0</v>
      </c>
      <c r="AJ94" s="272">
        <f>'Ｈ４（1992）'!B152</f>
        <v>0</v>
      </c>
      <c r="AK94" s="275">
        <f>'Ｈ４（1992）'!C152</f>
        <v>0</v>
      </c>
      <c r="AL94" s="276">
        <f>'Ｈ４（1992）'!E152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'Ｈ４（1992）'!A95</f>
        <v>0</v>
      </c>
      <c r="Q95" s="200">
        <f>'Ｈ４（1992）'!B95</f>
        <v>0</v>
      </c>
      <c r="R95" s="220"/>
      <c r="S95" s="262">
        <f>'Ｈ４（1992）'!D95</f>
        <v>0</v>
      </c>
      <c r="T95" s="263">
        <f>'Ｈ４（1992）'!F95</f>
        <v>0</v>
      </c>
      <c r="U95" s="264"/>
      <c r="V95" s="195"/>
      <c r="W95" s="195"/>
      <c r="X95" s="196" t="s">
        <v>64</v>
      </c>
      <c r="Y95" s="198" t="s">
        <v>695</v>
      </c>
      <c r="Z95" s="271">
        <f>'Ｈ４（1992）'!A130</f>
        <v>0</v>
      </c>
      <c r="AA95" s="272">
        <f>'Ｈ４（1992）'!B130</f>
        <v>0</v>
      </c>
      <c r="AB95" s="273"/>
      <c r="AC95" s="274">
        <f>'Ｈ４（1992）'!E130</f>
        <v>0</v>
      </c>
      <c r="AD95" s="264"/>
      <c r="AE95" s="195"/>
      <c r="AF95" s="195"/>
      <c r="AG95" s="196" t="s">
        <v>64</v>
      </c>
      <c r="AH95" s="198" t="s">
        <v>696</v>
      </c>
      <c r="AI95" s="271">
        <f>'Ｈ４（1992）'!A153</f>
        <v>0</v>
      </c>
      <c r="AJ95" s="272">
        <f>'Ｈ４（1992）'!B153</f>
        <v>0</v>
      </c>
      <c r="AK95" s="275">
        <f>'Ｈ４（1992）'!C153</f>
        <v>0</v>
      </c>
      <c r="AL95" s="276">
        <f>'Ｈ４（1992）'!E153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'Ｈ４（1992）'!A96</f>
        <v>0</v>
      </c>
      <c r="Q96" s="200">
        <f>'Ｈ４（1992）'!B96</f>
        <v>0</v>
      </c>
      <c r="R96" s="220"/>
      <c r="S96" s="262">
        <f>'Ｈ４（1992）'!D96</f>
        <v>0</v>
      </c>
      <c r="T96" s="263">
        <f>'Ｈ４（1992）'!F96</f>
        <v>0</v>
      </c>
      <c r="U96" s="264"/>
      <c r="V96" s="195"/>
      <c r="W96" s="195"/>
      <c r="X96" s="196" t="s">
        <v>66</v>
      </c>
      <c r="Y96" s="198" t="s">
        <v>697</v>
      </c>
      <c r="Z96" s="271">
        <f>'Ｈ４（1992）'!A131</f>
        <v>0</v>
      </c>
      <c r="AA96" s="272">
        <f>'Ｈ４（1992）'!B131</f>
        <v>0</v>
      </c>
      <c r="AB96" s="273"/>
      <c r="AC96" s="274">
        <f>'Ｈ４（1992）'!E131</f>
        <v>0</v>
      </c>
      <c r="AD96" s="264"/>
      <c r="AE96" s="195"/>
      <c r="AF96" s="195"/>
      <c r="AG96" s="196" t="s">
        <v>66</v>
      </c>
      <c r="AH96" s="198" t="s">
        <v>698</v>
      </c>
      <c r="AI96" s="271">
        <f>'Ｈ４（1992）'!A154</f>
        <v>0</v>
      </c>
      <c r="AJ96" s="272">
        <f>'Ｈ４（1992）'!B154</f>
        <v>0</v>
      </c>
      <c r="AK96" s="275">
        <f>'Ｈ４（1992）'!C154</f>
        <v>0</v>
      </c>
      <c r="AL96" s="276">
        <f>'Ｈ４（1992）'!E154</f>
        <v>0</v>
      </c>
    </row>
    <row r="97" spans="1:38" ht="14.45" customHeight="1" x14ac:dyDescent="0.15">
      <c r="A97" s="1230">
        <v>284587</v>
      </c>
      <c r="B97" s="574">
        <v>284587</v>
      </c>
      <c r="C97" s="574">
        <v>0</v>
      </c>
      <c r="D97" s="574">
        <v>0</v>
      </c>
      <c r="E97" s="574">
        <v>0</v>
      </c>
      <c r="F97" s="574">
        <v>145500</v>
      </c>
      <c r="G97" s="1230"/>
      <c r="H97" s="574"/>
      <c r="I97" s="574"/>
      <c r="K97" s="194"/>
      <c r="L97" s="195"/>
      <c r="M97" s="195"/>
      <c r="N97" s="196" t="s">
        <v>150</v>
      </c>
      <c r="O97" s="198" t="s">
        <v>69</v>
      </c>
      <c r="P97" s="199">
        <f>'Ｈ４（1992）'!A97</f>
        <v>284587</v>
      </c>
      <c r="Q97" s="200">
        <f>'Ｈ４（1992）'!B97</f>
        <v>284587</v>
      </c>
      <c r="R97" s="220"/>
      <c r="S97" s="262">
        <f>'Ｈ４（1992）'!D97</f>
        <v>0</v>
      </c>
      <c r="T97" s="263">
        <f>'Ｈ４（1992）'!F97</f>
        <v>145500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999</v>
      </c>
      <c r="B98" s="574">
        <v>999</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'Ｈ４（1992）'!A132</f>
        <v>0</v>
      </c>
      <c r="AA98" s="272">
        <f>'Ｈ４（1992）'!B132</f>
        <v>0</v>
      </c>
      <c r="AB98" s="273"/>
      <c r="AC98" s="274">
        <f>'Ｈ４（1992）'!E132</f>
        <v>0</v>
      </c>
      <c r="AD98" s="264"/>
      <c r="AE98" s="195" t="s">
        <v>41</v>
      </c>
      <c r="AF98" s="216"/>
      <c r="AG98" s="196" t="s">
        <v>13</v>
      </c>
      <c r="AH98" s="198" t="s">
        <v>700</v>
      </c>
      <c r="AI98" s="271">
        <f>'Ｈ４（1992）'!A155</f>
        <v>0</v>
      </c>
      <c r="AJ98" s="272">
        <f>'Ｈ４（1992）'!B155</f>
        <v>0</v>
      </c>
      <c r="AK98" s="275">
        <f>'Ｈ４（1992）'!C155</f>
        <v>0</v>
      </c>
      <c r="AL98" s="276">
        <f>'Ｈ４（1992）'!E155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'Ｈ４（1992）'!A98</f>
        <v>999</v>
      </c>
      <c r="Q99" s="200">
        <f>'Ｈ４（1992）'!B98</f>
        <v>999</v>
      </c>
      <c r="R99" s="220"/>
      <c r="S99" s="262">
        <f>'Ｈ４（1992）'!D98</f>
        <v>0</v>
      </c>
      <c r="T99" s="263">
        <f>'Ｈ４（1992）'!F98</f>
        <v>0</v>
      </c>
      <c r="U99" s="310" t="s">
        <v>701</v>
      </c>
      <c r="V99" s="195"/>
      <c r="W99" s="196" t="s">
        <v>70</v>
      </c>
      <c r="X99" s="197"/>
      <c r="Y99" s="198" t="s">
        <v>702</v>
      </c>
      <c r="Z99" s="271">
        <f>'Ｈ４（1992）'!A133</f>
        <v>0</v>
      </c>
      <c r="AA99" s="272">
        <f>'Ｈ４（1992）'!B133</f>
        <v>0</v>
      </c>
      <c r="AB99" s="273"/>
      <c r="AC99" s="274">
        <f>'Ｈ４（1992）'!E133</f>
        <v>0</v>
      </c>
      <c r="AD99" s="310" t="s">
        <v>701</v>
      </c>
      <c r="AE99" s="195"/>
      <c r="AF99" s="196" t="s">
        <v>70</v>
      </c>
      <c r="AG99" s="197"/>
      <c r="AH99" s="198" t="s">
        <v>703</v>
      </c>
      <c r="AI99" s="271">
        <f>'Ｈ４（1992）'!A156</f>
        <v>0</v>
      </c>
      <c r="AJ99" s="272">
        <f>'Ｈ４（1992）'!B156</f>
        <v>0</v>
      </c>
      <c r="AK99" s="275">
        <f>'Ｈ４（1992）'!C156</f>
        <v>0</v>
      </c>
      <c r="AL99" s="276">
        <f>'Ｈ４（1992）'!E156</f>
        <v>0</v>
      </c>
    </row>
    <row r="100" spans="1:38" ht="14.45" customHeight="1" x14ac:dyDescent="0.15">
      <c r="A100" s="1230">
        <v>56356</v>
      </c>
      <c r="B100" s="574">
        <v>56356</v>
      </c>
      <c r="C100" s="574">
        <v>0</v>
      </c>
      <c r="D100" s="574">
        <v>0</v>
      </c>
      <c r="E100" s="574">
        <v>0</v>
      </c>
      <c r="F100" s="574">
        <v>43700</v>
      </c>
      <c r="G100" s="1230"/>
      <c r="H100" s="574"/>
      <c r="I100" s="574"/>
      <c r="K100" s="194" t="s">
        <v>130</v>
      </c>
      <c r="L100" s="195"/>
      <c r="M100" s="196" t="s">
        <v>73</v>
      </c>
      <c r="N100" s="197"/>
      <c r="O100" s="198" t="s">
        <v>74</v>
      </c>
      <c r="P100" s="199">
        <f>'Ｈ４（1992）'!A99</f>
        <v>0</v>
      </c>
      <c r="Q100" s="200">
        <f>'Ｈ４（1992）'!B99</f>
        <v>0</v>
      </c>
      <c r="R100" s="220"/>
      <c r="S100" s="262">
        <f>'Ｈ４（1992）'!D99</f>
        <v>0</v>
      </c>
      <c r="T100" s="263">
        <f>'Ｈ４（1992）'!F99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'Ｈ４（1992）'!A100</f>
        <v>56356</v>
      </c>
      <c r="Q101" s="200">
        <f>'Ｈ４（1992）'!B100</f>
        <v>56356</v>
      </c>
      <c r="R101" s="220"/>
      <c r="S101" s="262">
        <f>'Ｈ４（1992）'!D100</f>
        <v>0</v>
      </c>
      <c r="T101" s="263">
        <f>'Ｈ４（1992）'!F100</f>
        <v>43700</v>
      </c>
      <c r="U101" s="264"/>
      <c r="V101" s="216"/>
      <c r="W101" s="196" t="s">
        <v>13</v>
      </c>
      <c r="X101" s="197"/>
      <c r="Y101" s="198" t="s">
        <v>704</v>
      </c>
      <c r="Z101" s="271">
        <f>'Ｈ４（1992）'!A134</f>
        <v>0</v>
      </c>
      <c r="AA101" s="272">
        <f>'Ｈ４（1992）'!B134</f>
        <v>0</v>
      </c>
      <c r="AB101" s="273"/>
      <c r="AC101" s="274">
        <f>'Ｈ４（1992）'!E134</f>
        <v>0</v>
      </c>
      <c r="AD101" s="264"/>
      <c r="AE101" s="216"/>
      <c r="AF101" s="196" t="s">
        <v>13</v>
      </c>
      <c r="AG101" s="197"/>
      <c r="AH101" s="198" t="s">
        <v>705</v>
      </c>
      <c r="AI101" s="271">
        <f>'Ｈ４（1992）'!A157</f>
        <v>0</v>
      </c>
      <c r="AJ101" s="272">
        <f>'Ｈ４（1992）'!B157</f>
        <v>0</v>
      </c>
      <c r="AK101" s="275">
        <f>'Ｈ４（1992）'!C157</f>
        <v>0</v>
      </c>
      <c r="AL101" s="276">
        <f>'Ｈ４（1992）'!E157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'Ｈ４（1992）'!A101</f>
        <v>0</v>
      </c>
      <c r="Q102" s="200">
        <f>'Ｈ４（1992）'!B101</f>
        <v>0</v>
      </c>
      <c r="R102" s="220"/>
      <c r="S102" s="262">
        <f>'Ｈ４（1992）'!D101</f>
        <v>0</v>
      </c>
      <c r="T102" s="263">
        <f>'Ｈ４（1992）'!F101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1050728</v>
      </c>
      <c r="B103" s="1240">
        <v>1000000</v>
      </c>
      <c r="C103" s="574">
        <v>0</v>
      </c>
      <c r="D103" s="574">
        <v>50000</v>
      </c>
      <c r="E103" s="574">
        <v>0</v>
      </c>
      <c r="F103" s="574">
        <v>685500</v>
      </c>
      <c r="G103" s="1230"/>
      <c r="H103" s="574"/>
      <c r="I103" s="574"/>
      <c r="K103" s="194"/>
      <c r="L103" s="195"/>
      <c r="M103" s="196" t="s">
        <v>11</v>
      </c>
      <c r="N103" s="197"/>
      <c r="O103" s="198" t="s">
        <v>80</v>
      </c>
      <c r="P103" s="199">
        <f>'Ｈ４（1992）'!A102</f>
        <v>0</v>
      </c>
      <c r="Q103" s="200">
        <f>'Ｈ４（1992）'!B102</f>
        <v>0</v>
      </c>
      <c r="R103" s="220"/>
      <c r="S103" s="262">
        <f>'Ｈ４（1992）'!D102</f>
        <v>0</v>
      </c>
      <c r="T103" s="263">
        <f>'Ｈ４（1992）'!F102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33813</v>
      </c>
      <c r="B104" s="574">
        <v>33813</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'Ｈ４（1992）'!A135</f>
        <v>0</v>
      </c>
      <c r="AA104" s="272">
        <f>'Ｈ４（1992）'!B135</f>
        <v>0</v>
      </c>
      <c r="AB104" s="273"/>
      <c r="AC104" s="274">
        <f>'Ｈ４（1992）'!E135</f>
        <v>0</v>
      </c>
      <c r="AD104" s="264"/>
      <c r="AE104" s="216"/>
      <c r="AF104" s="196" t="s">
        <v>13</v>
      </c>
      <c r="AG104" s="197"/>
      <c r="AH104" s="198" t="s">
        <v>707</v>
      </c>
      <c r="AI104" s="271">
        <f>'Ｈ４（1992）'!A158</f>
        <v>0</v>
      </c>
      <c r="AJ104" s="272">
        <f>'Ｈ４（1992）'!B158</f>
        <v>0</v>
      </c>
      <c r="AK104" s="275">
        <f>'Ｈ４（1992）'!C158</f>
        <v>0</v>
      </c>
      <c r="AL104" s="276">
        <f>'Ｈ４（1992）'!E158</f>
        <v>0</v>
      </c>
    </row>
    <row r="105" spans="1:38" ht="14.45" customHeight="1" x14ac:dyDescent="0.15">
      <c r="A105" s="1230">
        <v>12845</v>
      </c>
      <c r="B105" s="574">
        <v>12845</v>
      </c>
      <c r="C105" s="574">
        <v>0</v>
      </c>
      <c r="D105" s="574">
        <v>0</v>
      </c>
      <c r="E105" s="574">
        <v>0</v>
      </c>
      <c r="F105" s="574">
        <v>0</v>
      </c>
      <c r="G105" s="1230"/>
      <c r="H105" s="574"/>
      <c r="I105" s="574"/>
      <c r="K105" s="194"/>
      <c r="L105" s="169"/>
      <c r="M105" s="196" t="s">
        <v>88</v>
      </c>
      <c r="N105" s="197"/>
      <c r="O105" s="198" t="s">
        <v>109</v>
      </c>
      <c r="P105" s="199">
        <f>'Ｈ４（1992）'!A104</f>
        <v>33813</v>
      </c>
      <c r="Q105" s="200">
        <f>'Ｈ４（1992）'!B104</f>
        <v>33813</v>
      </c>
      <c r="R105" s="220"/>
      <c r="S105" s="262">
        <f>'Ｈ４（1992）'!D104</f>
        <v>0</v>
      </c>
      <c r="T105" s="263">
        <f>'Ｈ４（1992）'!F104</f>
        <v>0</v>
      </c>
      <c r="U105" s="264"/>
      <c r="V105" s="169"/>
      <c r="W105" s="196" t="s">
        <v>459</v>
      </c>
      <c r="X105" s="197"/>
      <c r="Y105" s="198" t="s">
        <v>460</v>
      </c>
      <c r="Z105" s="271">
        <f>'Ｈ４（1992）'!A136</f>
        <v>0</v>
      </c>
      <c r="AA105" s="272">
        <f>'Ｈ４（1992）'!B136</f>
        <v>0</v>
      </c>
      <c r="AB105" s="273"/>
      <c r="AC105" s="274">
        <f>'Ｈ４（1992）'!E136</f>
        <v>0</v>
      </c>
      <c r="AD105" s="264"/>
      <c r="AE105" s="169"/>
      <c r="AF105" s="196" t="s">
        <v>459</v>
      </c>
      <c r="AG105" s="197"/>
      <c r="AH105" s="198" t="s">
        <v>461</v>
      </c>
      <c r="AI105" s="271">
        <f>'Ｈ４（1992）'!A159</f>
        <v>0</v>
      </c>
      <c r="AJ105" s="272">
        <f>'Ｈ４（1992）'!B159</f>
        <v>0</v>
      </c>
      <c r="AK105" s="275">
        <f>'Ｈ４（1992）'!C159</f>
        <v>0</v>
      </c>
      <c r="AL105" s="276">
        <f>'Ｈ４（1992）'!E159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'Ｈ４（1992）'!A105</f>
        <v>12845</v>
      </c>
      <c r="Q106" s="200">
        <f>'Ｈ４（1992）'!B105</f>
        <v>12845</v>
      </c>
      <c r="R106" s="220"/>
      <c r="S106" s="262">
        <f>'Ｈ４（1992）'!D105</f>
        <v>0</v>
      </c>
      <c r="T106" s="263">
        <f>'Ｈ４（1992）'!F105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450</v>
      </c>
      <c r="B107" s="574">
        <v>450</v>
      </c>
      <c r="C107" s="574">
        <v>0</v>
      </c>
      <c r="D107" s="574">
        <v>0</v>
      </c>
      <c r="E107" s="574">
        <v>0</v>
      </c>
      <c r="F107" s="574">
        <v>0</v>
      </c>
      <c r="G107" s="1230"/>
      <c r="H107" s="574"/>
      <c r="I107" s="574"/>
      <c r="K107" s="194"/>
      <c r="L107" s="176"/>
      <c r="M107" s="196" t="s">
        <v>104</v>
      </c>
      <c r="N107" s="197"/>
      <c r="O107" s="198" t="s">
        <v>111</v>
      </c>
      <c r="P107" s="199">
        <f>'Ｈ４（1992）'!A106</f>
        <v>0</v>
      </c>
      <c r="Q107" s="200">
        <f>'Ｈ４（1992）'!B106</f>
        <v>0</v>
      </c>
      <c r="R107" s="220"/>
      <c r="S107" s="262">
        <f>'Ｈ４（1992）'!D106</f>
        <v>0</v>
      </c>
      <c r="T107" s="263">
        <f>'Ｈ４（1992）'!F106</f>
        <v>0</v>
      </c>
      <c r="U107" s="264"/>
      <c r="V107" s="176"/>
      <c r="W107" s="196" t="s">
        <v>104</v>
      </c>
      <c r="X107" s="197"/>
      <c r="Y107" s="198" t="s">
        <v>708</v>
      </c>
      <c r="Z107" s="271">
        <f>'Ｈ４（1992）'!A137</f>
        <v>0</v>
      </c>
      <c r="AA107" s="272">
        <f>'Ｈ４（1992）'!B137</f>
        <v>0</v>
      </c>
      <c r="AB107" s="273"/>
      <c r="AC107" s="274">
        <f>'Ｈ４（1992）'!E137</f>
        <v>0</v>
      </c>
      <c r="AD107" s="264"/>
      <c r="AE107" s="176"/>
      <c r="AF107" s="196" t="s">
        <v>104</v>
      </c>
      <c r="AG107" s="197"/>
      <c r="AH107" s="198" t="s">
        <v>709</v>
      </c>
      <c r="AI107" s="271">
        <f>'Ｈ４（1992）'!A160</f>
        <v>0</v>
      </c>
      <c r="AJ107" s="272">
        <f>'Ｈ４（1992）'!B160</f>
        <v>0</v>
      </c>
      <c r="AK107" s="275">
        <f>'Ｈ４（1992）'!C160</f>
        <v>0</v>
      </c>
      <c r="AL107" s="276">
        <f>'Ｈ４（1992）'!E160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'Ｈ４（1992）'!A107</f>
        <v>450</v>
      </c>
      <c r="Q108" s="200">
        <f>'Ｈ４（1992）'!B107</f>
        <v>450</v>
      </c>
      <c r="R108" s="220"/>
      <c r="S108" s="262">
        <f>'Ｈ４（1992）'!D107</f>
        <v>0</v>
      </c>
      <c r="T108" s="263">
        <f>'Ｈ４（1992）'!F107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'Ｈ４（1992）'!A108</f>
        <v>0</v>
      </c>
      <c r="Q109" s="200">
        <f>'Ｈ４（1992）'!B108</f>
        <v>0</v>
      </c>
      <c r="R109" s="220"/>
      <c r="S109" s="262">
        <f>'Ｈ４（1992）'!D108</f>
        <v>0</v>
      </c>
      <c r="T109" s="263">
        <f>'Ｈ４（1992）'!F108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'Ｈ４（1992）'!A109</f>
        <v>0</v>
      </c>
      <c r="Q110" s="200">
        <f>'Ｈ４（1992）'!B109</f>
        <v>0</v>
      </c>
      <c r="R110" s="220"/>
      <c r="S110" s="262">
        <f>'Ｈ４（1992）'!D109</f>
        <v>0</v>
      </c>
      <c r="T110" s="263">
        <f>'Ｈ４（1992）'!F109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0</v>
      </c>
      <c r="B111" s="574">
        <v>0</v>
      </c>
      <c r="C111" s="574">
        <v>0</v>
      </c>
      <c r="D111" s="574">
        <v>0</v>
      </c>
      <c r="E111" s="574">
        <v>0</v>
      </c>
      <c r="F111" s="574">
        <v>0</v>
      </c>
      <c r="G111" s="1230"/>
      <c r="H111" s="574"/>
      <c r="I111" s="574"/>
      <c r="K111" s="194"/>
      <c r="L111" s="176"/>
      <c r="M111" s="196" t="s">
        <v>107</v>
      </c>
      <c r="N111" s="197"/>
      <c r="O111" s="198" t="s">
        <v>115</v>
      </c>
      <c r="P111" s="199">
        <f>'Ｈ４（1992）'!A110</f>
        <v>0</v>
      </c>
      <c r="Q111" s="200">
        <f>'Ｈ４（1992）'!B110</f>
        <v>0</v>
      </c>
      <c r="R111" s="220"/>
      <c r="S111" s="262">
        <f>'Ｈ４（1992）'!D110</f>
        <v>0</v>
      </c>
      <c r="T111" s="263">
        <f>'Ｈ４（1992）'!F110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1003620</v>
      </c>
      <c r="B112" s="1240">
        <v>1000000</v>
      </c>
      <c r="C112" s="574">
        <v>0</v>
      </c>
      <c r="D112" s="574">
        <v>50000</v>
      </c>
      <c r="E112" s="574">
        <v>0</v>
      </c>
      <c r="F112" s="574">
        <v>685500</v>
      </c>
      <c r="G112" s="1230"/>
      <c r="H112" s="574"/>
      <c r="I112" s="574"/>
      <c r="K112" s="194"/>
      <c r="L112" s="176" t="s">
        <v>41</v>
      </c>
      <c r="M112" s="196" t="s">
        <v>108</v>
      </c>
      <c r="N112" s="197"/>
      <c r="O112" s="198" t="s">
        <v>116</v>
      </c>
      <c r="P112" s="199">
        <f>'Ｈ４（1992）'!A111</f>
        <v>0</v>
      </c>
      <c r="Q112" s="200">
        <f>'Ｈ４（1992）'!B111</f>
        <v>0</v>
      </c>
      <c r="R112" s="220"/>
      <c r="S112" s="262">
        <f>'Ｈ４（1992）'!D111</f>
        <v>0</v>
      </c>
      <c r="T112" s="263">
        <f>'Ｈ４（1992）'!F111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'Ｈ４（1992）'!A112</f>
        <v>1003620</v>
      </c>
      <c r="Q113" s="200">
        <f>'Ｈ４（1992）'!B112</f>
        <v>1000000</v>
      </c>
      <c r="R113" s="220"/>
      <c r="S113" s="262">
        <f>'Ｈ４（1992）'!D112</f>
        <v>50000</v>
      </c>
      <c r="T113" s="263">
        <f>'Ｈ４（1992）'!F112</f>
        <v>685500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'Ｈ４（1992）'!A113</f>
        <v>0</v>
      </c>
      <c r="Q114" s="200">
        <f>'Ｈ４（1992）'!B113</f>
        <v>0</v>
      </c>
      <c r="R114" s="220"/>
      <c r="S114" s="262">
        <f>'Ｈ４（1992）'!D113</f>
        <v>0</v>
      </c>
      <c r="T114" s="263">
        <f>'Ｈ４（1992）'!F113</f>
        <v>0</v>
      </c>
      <c r="U114" s="264"/>
      <c r="V114" s="196" t="s">
        <v>13</v>
      </c>
      <c r="W114" s="197"/>
      <c r="X114" s="197"/>
      <c r="Y114" s="198" t="s">
        <v>710</v>
      </c>
      <c r="Z114" s="271">
        <f>'Ｈ４（1992）'!A138</f>
        <v>0</v>
      </c>
      <c r="AA114" s="272">
        <f>'Ｈ４（1992）'!B138</f>
        <v>0</v>
      </c>
      <c r="AB114" s="273"/>
      <c r="AC114" s="274">
        <f>'Ｈ４（1992）'!E138</f>
        <v>0</v>
      </c>
      <c r="AD114" s="264"/>
      <c r="AE114" s="196" t="s">
        <v>13</v>
      </c>
      <c r="AF114" s="197"/>
      <c r="AG114" s="197"/>
      <c r="AH114" s="198" t="s">
        <v>711</v>
      </c>
      <c r="AI114" s="271">
        <f>'Ｈ４（1992）'!A161</f>
        <v>0</v>
      </c>
      <c r="AJ114" s="272">
        <f>'Ｈ４（1992）'!B161</f>
        <v>0</v>
      </c>
      <c r="AK114" s="275">
        <f>'Ｈ４（1992）'!C161</f>
        <v>0</v>
      </c>
      <c r="AL114" s="276">
        <f>'Ｈ４（1992）'!E161</f>
        <v>0</v>
      </c>
    </row>
    <row r="115" spans="1:41" ht="14.45" customHeight="1" thickBot="1" x14ac:dyDescent="0.2">
      <c r="K115" s="311"/>
      <c r="L115" s="312" t="s">
        <v>82</v>
      </c>
      <c r="M115" s="313"/>
      <c r="N115" s="313"/>
      <c r="O115" s="314"/>
      <c r="P115" s="315">
        <f>SUM(P62:P114)-P63-P64-P66-P67-P69-P70-P71-P84-P85-P86-P94-P95-P96-P97-P98-P103-P104</f>
        <v>1620645</v>
      </c>
      <c r="Q115" s="316">
        <f>SUM(Q62:Q114)-Q63-Q64-Q66-Q67-Q69-Q70-Q71-Q84-Q85-Q86-Q94-Q95-Q96-Q97-Q98-Q103-Q104</f>
        <v>1617025</v>
      </c>
      <c r="R115" s="316"/>
      <c r="S115" s="317">
        <f>SUM(S62:S114)-S63-S64-S66-S67-S69-S70-S71-S84-S85-S86-S94-S95-S96-S97-S98-S103-S104</f>
        <v>50000</v>
      </c>
      <c r="T115" s="318">
        <f>SUM(T62:T114)-T63-T64-T66-T67-T69-T70-T71-T84-T85-T86-T94-T95-T96-T97-T98-T103-T104</f>
        <v>959300</v>
      </c>
      <c r="U115" s="319"/>
      <c r="V115" s="312" t="s">
        <v>82</v>
      </c>
      <c r="W115" s="313"/>
      <c r="X115" s="313"/>
      <c r="Y115" s="314"/>
      <c r="Z115" s="320">
        <f>Z64+Z67+Z73+Z74+Z75+Z86+Z88+Z89+Z92+Z93+Z99+Z101+Z104+Z105+Z114</f>
        <v>72387</v>
      </c>
      <c r="AA115" s="321">
        <f>AA64+AA67+AA73+AA74+AA75+AA86+AA88+AA89+AA92+AA93+AA99+AA101+AA104+AA105+AA114</f>
        <v>0</v>
      </c>
      <c r="AB115" s="322"/>
      <c r="AC115" s="323">
        <f>AC64+AC67+AC73+AC74+AC75+AC86+AC88+AC89+AC92+AC93+AC99+AC101+AC104+AC105+AC114</f>
        <v>22000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72387</v>
      </c>
      <c r="B116" s="1229">
        <v>0</v>
      </c>
      <c r="C116" s="1229">
        <v>0</v>
      </c>
      <c r="D116" s="1229">
        <v>0</v>
      </c>
      <c r="E116" s="1233">
        <v>22000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744</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72387</v>
      </c>
      <c r="B121" s="1235">
        <v>0</v>
      </c>
      <c r="C121" s="1235">
        <v>0</v>
      </c>
      <c r="D121" s="1235">
        <v>0</v>
      </c>
      <c r="E121" s="1236">
        <v>22000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72387</v>
      </c>
      <c r="B122" s="1235">
        <v>0</v>
      </c>
      <c r="C122" s="1235">
        <v>0</v>
      </c>
      <c r="D122" s="1235">
        <v>0</v>
      </c>
      <c r="E122" s="1236">
        <v>22000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57138</v>
      </c>
      <c r="Q123" s="254">
        <f t="shared" si="0"/>
        <v>57138</v>
      </c>
      <c r="R123" s="254">
        <f t="shared" si="0"/>
        <v>0</v>
      </c>
      <c r="S123" s="329">
        <f t="shared" si="0"/>
        <v>0</v>
      </c>
      <c r="T123" s="361">
        <f t="shared" si="0"/>
        <v>16900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57138</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57138</v>
      </c>
      <c r="Q125" s="220">
        <f t="shared" si="0"/>
        <v>57138</v>
      </c>
      <c r="R125" s="220">
        <f t="shared" si="0"/>
        <v>0</v>
      </c>
      <c r="S125" s="221">
        <f t="shared" si="0"/>
        <v>0</v>
      </c>
      <c r="T125" s="270">
        <f t="shared" si="0"/>
        <v>16900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57138</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1749</v>
      </c>
      <c r="Q126" s="220">
        <f t="shared" si="0"/>
        <v>1749</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1749</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1749</v>
      </c>
      <c r="Q128" s="220">
        <f t="shared" si="0"/>
        <v>1749</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1749</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0</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0</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11133</v>
      </c>
      <c r="Q134" s="220">
        <f t="shared" si="0"/>
        <v>11133</v>
      </c>
      <c r="R134" s="220">
        <f t="shared" si="0"/>
        <v>0</v>
      </c>
      <c r="S134" s="221">
        <f t="shared" si="0"/>
        <v>0</v>
      </c>
      <c r="T134" s="270">
        <f t="shared" si="0"/>
        <v>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11133</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62216</v>
      </c>
      <c r="Q141" s="220">
        <f t="shared" si="8"/>
        <v>62216</v>
      </c>
      <c r="R141" s="220">
        <f t="shared" si="8"/>
        <v>0</v>
      </c>
      <c r="S141" s="221">
        <f t="shared" si="8"/>
        <v>31072</v>
      </c>
      <c r="T141" s="270">
        <f t="shared" si="8"/>
        <v>26300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D141" s="371"/>
      <c r="AE141" s="194"/>
      <c r="AF141" s="195" t="s">
        <v>38</v>
      </c>
      <c r="AG141" s="196" t="s">
        <v>149</v>
      </c>
      <c r="AH141" s="197"/>
      <c r="AI141" s="219">
        <f t="shared" si="2"/>
        <v>62216</v>
      </c>
      <c r="AJ141" s="220">
        <f t="shared" si="4"/>
        <v>0</v>
      </c>
      <c r="AK141" s="366">
        <f t="shared" si="5"/>
        <v>31072</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148524</v>
      </c>
      <c r="Q143" s="220">
        <f t="shared" si="8"/>
        <v>0</v>
      </c>
      <c r="R143" s="220">
        <f t="shared" si="8"/>
        <v>0</v>
      </c>
      <c r="S143" s="221">
        <f t="shared" si="8"/>
        <v>107724</v>
      </c>
      <c r="T143" s="270">
        <f t="shared" si="8"/>
        <v>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0</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201934</v>
      </c>
      <c r="Q148" s="220">
        <f t="shared" si="8"/>
        <v>201934</v>
      </c>
      <c r="R148" s="220">
        <f t="shared" si="8"/>
        <v>35155</v>
      </c>
      <c r="S148" s="221">
        <f t="shared" si="8"/>
        <v>0</v>
      </c>
      <c r="T148" s="270">
        <f t="shared" si="8"/>
        <v>72700</v>
      </c>
      <c r="U148" s="202" t="s">
        <v>4</v>
      </c>
      <c r="V148" s="173"/>
      <c r="W148" s="196" t="s">
        <v>47</v>
      </c>
      <c r="X148" s="197"/>
      <c r="Y148" s="198" t="s">
        <v>156</v>
      </c>
      <c r="Z148" s="219">
        <f>IF(ISERROR((Z$33)*(Q148/(Q148+Q149))),0,ROUND((Z$33)*(Q148/(Q148+Q149)),0))</f>
        <v>680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201254</v>
      </c>
      <c r="AJ148" s="220">
        <f t="shared" si="11"/>
        <v>35155</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547530</v>
      </c>
      <c r="Q154" s="220">
        <f t="shared" si="8"/>
        <v>547530</v>
      </c>
      <c r="R154" s="220">
        <f t="shared" si="8"/>
        <v>119000</v>
      </c>
      <c r="S154" s="221">
        <f t="shared" si="8"/>
        <v>0</v>
      </c>
      <c r="T154" s="270">
        <f t="shared" si="8"/>
        <v>160500</v>
      </c>
      <c r="U154" s="202"/>
      <c r="V154" s="195"/>
      <c r="W154" s="173" t="s">
        <v>60</v>
      </c>
      <c r="X154" s="197"/>
      <c r="Y154" s="198"/>
      <c r="Z154" s="219">
        <f t="shared" si="14"/>
        <v>639</v>
      </c>
      <c r="AA154" s="220">
        <f t="shared" si="14"/>
        <v>0</v>
      </c>
      <c r="AB154" s="292">
        <f t="shared" si="14"/>
        <v>0</v>
      </c>
      <c r="AC154" s="366">
        <f t="shared" si="14"/>
        <v>0</v>
      </c>
      <c r="AD154" s="371"/>
      <c r="AE154" s="194" t="s">
        <v>169</v>
      </c>
      <c r="AF154" s="195"/>
      <c r="AG154" s="173" t="s">
        <v>60</v>
      </c>
      <c r="AH154" s="197"/>
      <c r="AI154" s="219">
        <f t="shared" si="2"/>
        <v>546891</v>
      </c>
      <c r="AJ154" s="220">
        <f>SUM(AJ155:AJ159)</f>
        <v>119000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124943</v>
      </c>
      <c r="Q155" s="220">
        <f t="shared" si="15"/>
        <v>124943</v>
      </c>
      <c r="R155" s="220">
        <f t="shared" si="15"/>
        <v>50000</v>
      </c>
      <c r="S155" s="221">
        <f t="shared" si="15"/>
        <v>0</v>
      </c>
      <c r="T155" s="270">
        <f t="shared" si="15"/>
        <v>15000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124943</v>
      </c>
      <c r="AJ155" s="220">
        <f t="shared" ref="AJ155:AJ162" si="16">IF($P155-$Z155=0,0,ROUND((R155-AA155)*$AI155/($P155-$Z155),0))</f>
        <v>50000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422587</v>
      </c>
      <c r="Q158" s="220">
        <f t="shared" si="15"/>
        <v>422587</v>
      </c>
      <c r="R158" s="220">
        <f t="shared" si="15"/>
        <v>69000</v>
      </c>
      <c r="S158" s="221">
        <f t="shared" si="15"/>
        <v>0</v>
      </c>
      <c r="T158" s="270">
        <f t="shared" si="15"/>
        <v>145500</v>
      </c>
      <c r="U158" s="202"/>
      <c r="V158" s="195"/>
      <c r="W158" s="195"/>
      <c r="X158" s="196" t="s">
        <v>150</v>
      </c>
      <c r="Y158" s="505"/>
      <c r="Z158" s="219">
        <f t="shared" si="14"/>
        <v>639</v>
      </c>
      <c r="AA158" s="220">
        <f t="shared" si="14"/>
        <v>0</v>
      </c>
      <c r="AB158" s="292">
        <f t="shared" si="14"/>
        <v>0</v>
      </c>
      <c r="AC158" s="366">
        <f t="shared" si="14"/>
        <v>0</v>
      </c>
      <c r="AD158" s="371"/>
      <c r="AE158" s="194"/>
      <c r="AF158" s="195"/>
      <c r="AG158" s="195"/>
      <c r="AH158" s="196" t="s">
        <v>150</v>
      </c>
      <c r="AI158" s="219">
        <f t="shared" si="2"/>
        <v>421948</v>
      </c>
      <c r="AJ158" s="220">
        <f t="shared" si="16"/>
        <v>69000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999</v>
      </c>
      <c r="Q160" s="220">
        <f t="shared" si="15"/>
        <v>999</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999</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56356</v>
      </c>
      <c r="Q162" s="220">
        <f t="shared" si="15"/>
        <v>56356</v>
      </c>
      <c r="R162" s="220">
        <f t="shared" si="15"/>
        <v>0</v>
      </c>
      <c r="S162" s="221">
        <f t="shared" si="15"/>
        <v>0</v>
      </c>
      <c r="T162" s="270">
        <f t="shared" si="15"/>
        <v>43700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56356</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33813</v>
      </c>
      <c r="Q166" s="220">
        <f t="shared" si="15"/>
        <v>33813</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33813</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12845</v>
      </c>
      <c r="Q167" s="220">
        <f t="shared" si="15"/>
        <v>12845</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12845</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450</v>
      </c>
      <c r="Q169" s="220">
        <f t="shared" si="15"/>
        <v>450</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450</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0</v>
      </c>
      <c r="Q173" s="220">
        <f t="shared" si="24"/>
        <v>0</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0</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1102032</v>
      </c>
      <c r="Q174" s="220">
        <f t="shared" si="24"/>
        <v>1098412</v>
      </c>
      <c r="R174" s="220">
        <f t="shared" si="24"/>
        <v>40955</v>
      </c>
      <c r="S174" s="221">
        <f t="shared" si="24"/>
        <v>50000</v>
      </c>
      <c r="T174" s="270">
        <f t="shared" si="24"/>
        <v>728500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1098412</v>
      </c>
      <c r="AJ174" s="220">
        <f t="shared" si="22"/>
        <v>40820</v>
      </c>
      <c r="AK174" s="366">
        <f t="shared" si="23"/>
        <v>49836</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2236719</v>
      </c>
      <c r="Q176" s="316">
        <f t="shared" si="24"/>
        <v>2084575</v>
      </c>
      <c r="R176" s="316">
        <f t="shared" si="24"/>
        <v>195110</v>
      </c>
      <c r="S176" s="317">
        <f t="shared" si="24"/>
        <v>188796</v>
      </c>
      <c r="T176" s="318">
        <f t="shared" si="24"/>
        <v>1048600</v>
      </c>
      <c r="U176" s="367"/>
      <c r="V176" s="312" t="s">
        <v>82</v>
      </c>
      <c r="W176" s="313"/>
      <c r="X176" s="313"/>
      <c r="Y176" s="314"/>
      <c r="Z176" s="315">
        <f>Z61</f>
        <v>1319</v>
      </c>
      <c r="AA176" s="316">
        <f>AA61</f>
        <v>0</v>
      </c>
      <c r="AB176" s="550">
        <f>AB61</f>
        <v>0</v>
      </c>
      <c r="AC176" s="368">
        <f>AC61</f>
        <v>0</v>
      </c>
      <c r="AD176" s="371"/>
      <c r="AE176" s="369"/>
      <c r="AF176" s="312" t="s">
        <v>82</v>
      </c>
      <c r="AG176" s="313"/>
      <c r="AH176" s="313"/>
      <c r="AI176" s="370">
        <f t="shared" si="2"/>
        <v>2083256</v>
      </c>
      <c r="AJ176" s="316">
        <f>SUM(AJ123,AJ126,AJ129,AJ133:AJ144,AJ148:AJ154,AJ160:AJ163,AJ166:AJ175)</f>
        <v>194975</v>
      </c>
      <c r="AK176" s="368">
        <f>SUM(AK123,AK126,AK129,AK133:AK144,AK148:AK154,AK160:AK163,AK166:AK175)</f>
        <v>80908</v>
      </c>
    </row>
    <row r="177" spans="1:29" ht="14.25" thickTop="1" x14ac:dyDescent="0.15">
      <c r="A177" s="1230">
        <v>0</v>
      </c>
      <c r="B177" s="574">
        <v>0</v>
      </c>
      <c r="C177" s="574">
        <v>0</v>
      </c>
      <c r="D177" s="574">
        <v>0</v>
      </c>
      <c r="E177" s="1237">
        <v>0</v>
      </c>
      <c r="AC177" s="529"/>
    </row>
    <row r="178" spans="1:29"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1319</v>
      </c>
      <c r="B182" s="574">
        <v>0</v>
      </c>
      <c r="C182" s="574">
        <v>0</v>
      </c>
      <c r="D182" s="574">
        <v>0</v>
      </c>
      <c r="E182" s="1237">
        <v>0</v>
      </c>
      <c r="AC182" s="529"/>
    </row>
    <row r="183" spans="1:29" x14ac:dyDescent="0.15">
      <c r="A183" s="1230">
        <v>680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639</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639</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1319</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745</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439240</v>
      </c>
      <c r="B8" s="1214">
        <v>439240</v>
      </c>
      <c r="C8" s="1214">
        <v>439240</v>
      </c>
      <c r="D8" s="1214">
        <v>0</v>
      </c>
      <c r="E8" s="1214">
        <v>86575</v>
      </c>
      <c r="F8" s="1214">
        <v>153228</v>
      </c>
      <c r="G8" s="1214">
        <v>0</v>
      </c>
      <c r="H8" s="1215">
        <v>150500</v>
      </c>
      <c r="I8" s="1216"/>
      <c r="K8" s="183"/>
      <c r="L8" s="184" t="s">
        <v>8</v>
      </c>
      <c r="M8" s="185"/>
      <c r="N8" s="185"/>
      <c r="O8" s="186" t="s">
        <v>9</v>
      </c>
      <c r="P8" s="187">
        <f>'Ｈ３（1991）'!A9</f>
        <v>0</v>
      </c>
      <c r="Q8" s="253">
        <f>'Ｈ３（1991）'!C9</f>
        <v>0</v>
      </c>
      <c r="R8" s="253">
        <f>'Ｈ３（1991）'!E9</f>
        <v>0</v>
      </c>
      <c r="S8" s="255">
        <f>'Ｈ３（1991）'!F9</f>
        <v>0</v>
      </c>
      <c r="T8" s="256">
        <f>'Ｈ３（1991）'!H9</f>
        <v>0</v>
      </c>
      <c r="U8" s="190"/>
      <c r="V8" s="195" t="s">
        <v>145</v>
      </c>
      <c r="W8" s="217"/>
      <c r="X8" s="217"/>
      <c r="Y8" s="293" t="s">
        <v>10</v>
      </c>
      <c r="Z8" s="226">
        <f>'Ｈ３（1991）'!A170</f>
        <v>0</v>
      </c>
      <c r="AA8" s="227">
        <f>'Ｈ３（1991）'!B170</f>
        <v>0</v>
      </c>
      <c r="AB8" s="228">
        <f>'Ｈ３（1991）'!C170</f>
        <v>0</v>
      </c>
      <c r="AC8" s="555">
        <f>'Ｈ３（1991）'!E170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'Ｈ３（1991）'!A10</f>
        <v>0</v>
      </c>
      <c r="Q9" s="200">
        <f>'Ｈ３（1991）'!C10</f>
        <v>0</v>
      </c>
      <c r="R9" s="200">
        <f>'Ｈ３（1991）'!E10</f>
        <v>0</v>
      </c>
      <c r="S9" s="262">
        <f>'Ｈ３（1991）'!F10</f>
        <v>0</v>
      </c>
      <c r="T9" s="263">
        <f>'Ｈ３（1991）'!H10</f>
        <v>0</v>
      </c>
      <c r="U9" s="202"/>
      <c r="V9" s="176"/>
      <c r="W9" s="196" t="s">
        <v>11</v>
      </c>
      <c r="X9" s="197"/>
      <c r="Y9" s="215" t="s">
        <v>9</v>
      </c>
      <c r="Z9" s="199">
        <f>'Ｈ３（1991）'!A171</f>
        <v>0</v>
      </c>
      <c r="AA9" s="200">
        <f>'Ｈ３（1991）'!B171</f>
        <v>0</v>
      </c>
      <c r="AB9" s="201">
        <f>'Ｈ３（1991）'!C171</f>
        <v>0</v>
      </c>
      <c r="AC9" s="556">
        <f>'Ｈ３（1991）'!E171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'Ｈ３（1991）'!A11</f>
        <v>0</v>
      </c>
      <c r="Q11" s="213">
        <f>'Ｈ３（1991）'!C11</f>
        <v>0</v>
      </c>
      <c r="R11" s="213">
        <f>'Ｈ３（1991）'!E11</f>
        <v>0</v>
      </c>
      <c r="S11" s="278">
        <f>'Ｈ３（1991）'!F11</f>
        <v>0</v>
      </c>
      <c r="T11" s="263">
        <f>'Ｈ３（1991）'!H11</f>
        <v>0</v>
      </c>
      <c r="U11" s="202"/>
      <c r="V11" s="196" t="s">
        <v>147</v>
      </c>
      <c r="W11" s="197"/>
      <c r="X11" s="197"/>
      <c r="Y11" s="215" t="s">
        <v>12</v>
      </c>
      <c r="Z11" s="199">
        <f>'Ｈ３（1991）'!A172</f>
        <v>0</v>
      </c>
      <c r="AA11" s="200">
        <f>'Ｈ３（1991）'!B172</f>
        <v>0</v>
      </c>
      <c r="AB11" s="201">
        <f>'Ｈ３（1991）'!C172</f>
        <v>0</v>
      </c>
      <c r="AC11" s="556">
        <f>'Ｈ３（1991）'!E172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'Ｈ３（1991）'!A12</f>
        <v>0</v>
      </c>
      <c r="Q12" s="200">
        <f>'Ｈ３（1991）'!C12</f>
        <v>0</v>
      </c>
      <c r="R12" s="200">
        <f>'Ｈ３（1991）'!E12</f>
        <v>0</v>
      </c>
      <c r="S12" s="262">
        <f>'Ｈ３（1991）'!F12</f>
        <v>0</v>
      </c>
      <c r="T12" s="263">
        <f>'Ｈ３（1991）'!H12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'Ｈ３（1991）'!A14</f>
        <v>0</v>
      </c>
      <c r="Q14" s="200">
        <f>'Ｈ３（1991）'!C14</f>
        <v>0</v>
      </c>
      <c r="R14" s="200">
        <f>'Ｈ３（1991）'!E14</f>
        <v>0</v>
      </c>
      <c r="S14" s="262">
        <f>'Ｈ３（1991）'!F14</f>
        <v>0</v>
      </c>
      <c r="T14" s="263">
        <f>'Ｈ３（1991）'!H14</f>
        <v>0</v>
      </c>
      <c r="U14" s="202"/>
      <c r="V14" s="173"/>
      <c r="W14" s="196" t="s">
        <v>135</v>
      </c>
      <c r="X14" s="197"/>
      <c r="Y14" s="215" t="s">
        <v>93</v>
      </c>
      <c r="Z14" s="199">
        <f>'Ｈ３（1991）'!A176</f>
        <v>0</v>
      </c>
      <c r="AA14" s="200">
        <f>'Ｈ３（1991）'!B176</f>
        <v>0</v>
      </c>
      <c r="AB14" s="201">
        <f>'Ｈ３（1991）'!C176</f>
        <v>0</v>
      </c>
      <c r="AC14" s="556">
        <f>'Ｈ３（1991）'!E176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'Ｈ３（1991）'!A15</f>
        <v>0</v>
      </c>
      <c r="Q15" s="200">
        <f>'Ｈ３（1991）'!C15</f>
        <v>0</v>
      </c>
      <c r="R15" s="200">
        <f>'Ｈ３（1991）'!E15</f>
        <v>0</v>
      </c>
      <c r="S15" s="262">
        <f>'Ｈ３（1991）'!F15</f>
        <v>0</v>
      </c>
      <c r="T15" s="263">
        <f>'Ｈ３（1991）'!H15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'Ｈ３（1991）'!A16</f>
        <v>0</v>
      </c>
      <c r="Q16" s="200">
        <f>'Ｈ３（1991）'!C16</f>
        <v>0</v>
      </c>
      <c r="R16" s="200">
        <f>'Ｈ３（1991）'!E16</f>
        <v>0</v>
      </c>
      <c r="S16" s="262">
        <f>'Ｈ３（1991）'!F16</f>
        <v>0</v>
      </c>
      <c r="T16" s="263">
        <f>'Ｈ３（1991）'!H16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'Ｈ３（1991）'!A17</f>
        <v>0</v>
      </c>
      <c r="Q18" s="200">
        <f>'Ｈ３（1991）'!C17</f>
        <v>0</v>
      </c>
      <c r="R18" s="200">
        <f>'Ｈ３（1991）'!E17</f>
        <v>0</v>
      </c>
      <c r="S18" s="262">
        <f>'Ｈ３（1991）'!F17</f>
        <v>0</v>
      </c>
      <c r="T18" s="263">
        <f>'Ｈ３（1991）'!H17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'Ｈ３（1991）'!A18</f>
        <v>0</v>
      </c>
      <c r="Q19" s="200">
        <f>'Ｈ３（1991）'!C18</f>
        <v>0</v>
      </c>
      <c r="R19" s="200">
        <f>'Ｈ３（1991）'!E18</f>
        <v>0</v>
      </c>
      <c r="S19" s="262">
        <f>'Ｈ３（1991）'!F18</f>
        <v>0</v>
      </c>
      <c r="T19" s="263">
        <f>'Ｈ３（1991）'!H18</f>
        <v>0</v>
      </c>
      <c r="U19" s="202"/>
      <c r="V19" s="500"/>
      <c r="W19" s="197" t="s">
        <v>13</v>
      </c>
      <c r="X19" s="197"/>
      <c r="Y19" s="215" t="s">
        <v>97</v>
      </c>
      <c r="Z19" s="199">
        <f>'Ｈ３（1991）'!A177</f>
        <v>0</v>
      </c>
      <c r="AA19" s="200">
        <f>'Ｈ３（1991）'!B177</f>
        <v>0</v>
      </c>
      <c r="AB19" s="201">
        <f>'Ｈ３（1991）'!C177</f>
        <v>0</v>
      </c>
      <c r="AC19" s="556">
        <f>'Ｈ３（1991）'!E177</f>
        <v>0</v>
      </c>
      <c r="AD19" s="160"/>
      <c r="AE19" s="160"/>
      <c r="AF19" s="160"/>
      <c r="AG19" s="160"/>
      <c r="AH19" s="160"/>
      <c r="AI19" s="371"/>
      <c r="AJ19" s="371"/>
      <c r="AK19" s="371"/>
    </row>
    <row r="20" spans="1:37" ht="14.45" customHeight="1" x14ac:dyDescent="0.15">
      <c r="A20" s="1217">
        <v>288733</v>
      </c>
      <c r="B20" s="1216">
        <v>288733</v>
      </c>
      <c r="C20" s="1216">
        <v>288733</v>
      </c>
      <c r="D20" s="1216">
        <v>0</v>
      </c>
      <c r="E20" s="1216">
        <v>0</v>
      </c>
      <c r="F20" s="1216">
        <v>153228</v>
      </c>
      <c r="G20" s="1216">
        <v>0</v>
      </c>
      <c r="H20" s="1218">
        <v>114200</v>
      </c>
      <c r="I20" s="1216"/>
      <c r="K20" s="194"/>
      <c r="L20" s="196" t="s">
        <v>19</v>
      </c>
      <c r="M20" s="197"/>
      <c r="N20" s="197"/>
      <c r="O20" s="198" t="s">
        <v>20</v>
      </c>
      <c r="P20" s="199">
        <f>'Ｈ３（1991）'!A19</f>
        <v>0</v>
      </c>
      <c r="Q20" s="200">
        <f>'Ｈ３（1991）'!C19</f>
        <v>0</v>
      </c>
      <c r="R20" s="488">
        <f>'Ｈ３（1991）'!E19</f>
        <v>0</v>
      </c>
      <c r="S20" s="262">
        <f>'Ｈ３（1991）'!F19</f>
        <v>0</v>
      </c>
      <c r="T20" s="263">
        <f>'Ｈ３（1991）'!H19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'Ｈ３（1991）'!A21</f>
        <v>0</v>
      </c>
      <c r="Q21" s="200">
        <f>'Ｈ３（1991）'!C21</f>
        <v>0</v>
      </c>
      <c r="R21" s="200">
        <f>'Ｈ３（1991）'!E21</f>
        <v>0</v>
      </c>
      <c r="S21" s="262">
        <f>'Ｈ３（1991）'!F21</f>
        <v>0</v>
      </c>
      <c r="T21" s="263">
        <f>'Ｈ３（1991）'!H21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'Ｈ３（1991）'!A22</f>
        <v>0</v>
      </c>
      <c r="Q22" s="200">
        <f>'Ｈ３（1991）'!C22</f>
        <v>0</v>
      </c>
      <c r="R22" s="200">
        <f>'Ｈ３（1991）'!E22</f>
        <v>0</v>
      </c>
      <c r="S22" s="262">
        <f>'Ｈ３（1991）'!F22</f>
        <v>0</v>
      </c>
      <c r="T22" s="263">
        <f>'Ｈ３（1991）'!H22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'Ｈ３（1991）'!A23</f>
        <v>0</v>
      </c>
      <c r="Q23" s="200">
        <f>'Ｈ３（1991）'!C23</f>
        <v>0</v>
      </c>
      <c r="R23" s="200">
        <f>'Ｈ３（1991）'!E23</f>
        <v>0</v>
      </c>
      <c r="S23" s="262">
        <f>'Ｈ３（1991）'!F23</f>
        <v>0</v>
      </c>
      <c r="T23" s="263">
        <f>'Ｈ３（1991）'!H23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'Ｈ３（1991）'!A24</f>
        <v>0</v>
      </c>
      <c r="Q24" s="200">
        <f>'Ｈ３（1991）'!C24</f>
        <v>0</v>
      </c>
      <c r="R24" s="200">
        <f>'Ｈ３（1991）'!E24</f>
        <v>0</v>
      </c>
      <c r="S24" s="262">
        <f>'Ｈ３（1991）'!F24</f>
        <v>0</v>
      </c>
      <c r="T24" s="263">
        <f>'Ｈ３（1991）'!H24</f>
        <v>0</v>
      </c>
      <c r="U24" s="202"/>
      <c r="V24" s="173" t="s">
        <v>677</v>
      </c>
      <c r="W24" s="197"/>
      <c r="X24" s="197"/>
      <c r="Y24" s="215" t="s">
        <v>34</v>
      </c>
      <c r="Z24" s="199">
        <f>'Ｈ３（1991）'!A178</f>
        <v>0</v>
      </c>
      <c r="AA24" s="200">
        <f>'Ｈ３（1991）'!B178</f>
        <v>0</v>
      </c>
      <c r="AB24" s="201">
        <f>'Ｈ３（1991）'!C178</f>
        <v>0</v>
      </c>
      <c r="AC24" s="556">
        <f>'Ｈ３（1991）'!E178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'Ｈ３（1991）'!A25</f>
        <v>0</v>
      </c>
      <c r="Q25" s="200">
        <f>'Ｈ３（1991）'!C25</f>
        <v>0</v>
      </c>
      <c r="R25" s="200">
        <f>'Ｈ３（1991）'!E25</f>
        <v>0</v>
      </c>
      <c r="S25" s="262">
        <f>'Ｈ３（1991）'!F25</f>
        <v>0</v>
      </c>
      <c r="T25" s="263">
        <f>'Ｈ３（1991）'!H25</f>
        <v>0</v>
      </c>
      <c r="U25" s="202"/>
      <c r="V25" s="176"/>
      <c r="W25" s="196" t="s">
        <v>36</v>
      </c>
      <c r="X25" s="197"/>
      <c r="Y25" s="215" t="s">
        <v>20</v>
      </c>
      <c r="Z25" s="199">
        <f>'Ｈ３（1991）'!A181</f>
        <v>0</v>
      </c>
      <c r="AA25" s="200">
        <f>'Ｈ３（1991）'!B181</f>
        <v>0</v>
      </c>
      <c r="AB25" s="201">
        <f>'Ｈ３（1991）'!C181</f>
        <v>0</v>
      </c>
      <c r="AC25" s="556">
        <f>'Ｈ３（1991）'!E181</f>
        <v>0</v>
      </c>
      <c r="AD25" s="160"/>
      <c r="AE25" s="160"/>
      <c r="AF25" s="160"/>
      <c r="AG25" s="160"/>
      <c r="AH25" s="160"/>
      <c r="AI25" s="371"/>
      <c r="AJ25" s="371"/>
      <c r="AK25" s="371"/>
    </row>
    <row r="26" spans="1:37" ht="14.45" customHeight="1" x14ac:dyDescent="0.15">
      <c r="A26" s="1219">
        <v>288733</v>
      </c>
      <c r="B26" s="1220">
        <v>288733</v>
      </c>
      <c r="C26" s="1220">
        <v>288733</v>
      </c>
      <c r="D26" s="1220">
        <v>0</v>
      </c>
      <c r="E26" s="1220">
        <v>0</v>
      </c>
      <c r="F26" s="1220">
        <v>153228</v>
      </c>
      <c r="G26" s="1220">
        <v>0</v>
      </c>
      <c r="H26" s="1221">
        <v>114200</v>
      </c>
      <c r="I26" s="1220"/>
      <c r="K26" s="194"/>
      <c r="L26" s="195" t="s">
        <v>38</v>
      </c>
      <c r="M26" s="196" t="s">
        <v>149</v>
      </c>
      <c r="N26" s="197"/>
      <c r="O26" s="198" t="s">
        <v>40</v>
      </c>
      <c r="P26" s="199">
        <f>'Ｈ３（1991）'!A26</f>
        <v>288733</v>
      </c>
      <c r="Q26" s="200">
        <f>'Ｈ３（1991）'!C26</f>
        <v>288733</v>
      </c>
      <c r="R26" s="200">
        <f>'Ｈ３（1991）'!E26</f>
        <v>0</v>
      </c>
      <c r="S26" s="262">
        <f>'Ｈ３（1991）'!F26</f>
        <v>153228</v>
      </c>
      <c r="T26" s="263">
        <f>'Ｈ３（1991）'!H26</f>
        <v>114200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'Ｈ３（1991）'!A27</f>
        <v>0</v>
      </c>
      <c r="Q27" s="200">
        <f>'Ｈ３（1991）'!C27</f>
        <v>0</v>
      </c>
      <c r="R27" s="200">
        <f>'Ｈ３（1991）'!E27</f>
        <v>0</v>
      </c>
      <c r="S27" s="262">
        <f>'Ｈ３（1991）'!F27</f>
        <v>0</v>
      </c>
      <c r="T27" s="263">
        <f>'Ｈ３（1991）'!H27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'Ｈ３（1991）'!A28</f>
        <v>0</v>
      </c>
      <c r="Q28" s="200">
        <f>'Ｈ３（1991）'!C28</f>
        <v>0</v>
      </c>
      <c r="R28" s="200">
        <f>'Ｈ３（1991）'!E28</f>
        <v>0</v>
      </c>
      <c r="S28" s="262">
        <f>'Ｈ３（1991）'!F28</f>
        <v>0</v>
      </c>
      <c r="T28" s="263">
        <f>'Ｈ３（1991）'!H28</f>
        <v>0</v>
      </c>
      <c r="U28" s="202"/>
      <c r="V28" s="216"/>
      <c r="W28" s="196" t="s">
        <v>13</v>
      </c>
      <c r="X28" s="197"/>
      <c r="Y28" s="215"/>
      <c r="Z28" s="219">
        <f>Z24-Z25</f>
        <v>0</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'Ｈ３（1991）'!A29</f>
        <v>0</v>
      </c>
      <c r="Q29" s="200">
        <f>'Ｈ３（1991）'!C29</f>
        <v>0</v>
      </c>
      <c r="R29" s="200">
        <f>'Ｈ３（1991）'!E29</f>
        <v>0</v>
      </c>
      <c r="S29" s="262">
        <f>'Ｈ３（1991）'!F29</f>
        <v>0</v>
      </c>
      <c r="T29" s="263">
        <f>'Ｈ３（1991）'!H29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'Ｈ３（1991）'!A30</f>
        <v>0</v>
      </c>
      <c r="Q30" s="200">
        <f>'Ｈ３（1991）'!C30</f>
        <v>0</v>
      </c>
      <c r="R30" s="200">
        <f>'Ｈ３（1991）'!E30</f>
        <v>0</v>
      </c>
      <c r="S30" s="262">
        <f>'Ｈ３（1991）'!F30</f>
        <v>0</v>
      </c>
      <c r="T30" s="263">
        <f>'Ｈ３（1991）'!H30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'Ｈ３（1991）'!A31</f>
        <v>0</v>
      </c>
      <c r="Q31" s="200">
        <f>'Ｈ３（1991）'!C31</f>
        <v>0</v>
      </c>
      <c r="R31" s="200">
        <f>'Ｈ３（1991）'!E31</f>
        <v>0</v>
      </c>
      <c r="S31" s="262">
        <f>'Ｈ３（1991）'!F31</f>
        <v>0</v>
      </c>
      <c r="T31" s="263">
        <f>'Ｈ３（1991）'!H31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142154</v>
      </c>
      <c r="B32" s="1220">
        <v>142154</v>
      </c>
      <c r="C32" s="1220">
        <v>142154</v>
      </c>
      <c r="D32" s="1220">
        <v>0</v>
      </c>
      <c r="E32" s="1220">
        <v>84205</v>
      </c>
      <c r="F32" s="1220">
        <v>0</v>
      </c>
      <c r="G32" s="1220">
        <v>0</v>
      </c>
      <c r="H32" s="1221">
        <v>31800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108370</v>
      </c>
      <c r="B33" s="1220">
        <v>108370</v>
      </c>
      <c r="C33" s="1220">
        <v>108370</v>
      </c>
      <c r="D33" s="1220">
        <v>0</v>
      </c>
      <c r="E33" s="1220">
        <v>61030</v>
      </c>
      <c r="F33" s="1220">
        <v>0</v>
      </c>
      <c r="G33" s="1220">
        <v>0</v>
      </c>
      <c r="H33" s="1221">
        <v>31800</v>
      </c>
      <c r="I33" s="1220"/>
      <c r="K33" s="194"/>
      <c r="L33" s="173"/>
      <c r="M33" s="196" t="s">
        <v>47</v>
      </c>
      <c r="N33" s="197"/>
      <c r="O33" s="198" t="s">
        <v>48</v>
      </c>
      <c r="P33" s="199">
        <f>'Ｈ３（1991）'!A33</f>
        <v>108370</v>
      </c>
      <c r="Q33" s="200">
        <f>'Ｈ３（1991）'!C33</f>
        <v>108370</v>
      </c>
      <c r="R33" s="200">
        <f>'Ｈ３（1991）'!E33</f>
        <v>61030</v>
      </c>
      <c r="S33" s="262">
        <f>'Ｈ３（1991）'!F33</f>
        <v>0</v>
      </c>
      <c r="T33" s="263">
        <f>'Ｈ３（1991）'!H33</f>
        <v>31800</v>
      </c>
      <c r="U33" s="202" t="s">
        <v>4</v>
      </c>
      <c r="V33" s="173"/>
      <c r="W33" s="196" t="s">
        <v>49</v>
      </c>
      <c r="X33" s="197"/>
      <c r="Y33" s="198" t="s">
        <v>23</v>
      </c>
      <c r="Z33" s="199">
        <f>'Ｈ３（1991）'!A183</f>
        <v>0</v>
      </c>
      <c r="AA33" s="200">
        <f>'Ｈ３（1991）'!B183</f>
        <v>0</v>
      </c>
      <c r="AB33" s="201">
        <f>'Ｈ３（1991）'!C183</f>
        <v>0</v>
      </c>
      <c r="AC33" s="556">
        <f>'Ｈ３（1991）'!E183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'Ｈ３（1991）'!A34</f>
        <v>0</v>
      </c>
      <c r="Q34" s="200">
        <f>'Ｈ３（1991）'!C34</f>
        <v>0</v>
      </c>
      <c r="R34" s="200">
        <f>'Ｈ３（1991）'!E34</f>
        <v>0</v>
      </c>
      <c r="S34" s="262">
        <f>'Ｈ３（1991）'!F34</f>
        <v>0</v>
      </c>
      <c r="T34" s="263">
        <f>'Ｈ３（1991）'!H34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'Ｈ３（1991）'!A35</f>
        <v>0</v>
      </c>
      <c r="Q35" s="200">
        <f>'Ｈ３（1991）'!C35</f>
        <v>0</v>
      </c>
      <c r="R35" s="200">
        <f>'Ｈ３（1991）'!E35</f>
        <v>0</v>
      </c>
      <c r="S35" s="262">
        <f>'Ｈ３（1991）'!F35</f>
        <v>0</v>
      </c>
      <c r="T35" s="263">
        <f>'Ｈ３（1991）'!H35</f>
        <v>0</v>
      </c>
      <c r="U35" s="202"/>
      <c r="V35" s="195"/>
      <c r="W35" s="196" t="s">
        <v>52</v>
      </c>
      <c r="X35" s="197"/>
      <c r="Y35" s="198" t="s">
        <v>27</v>
      </c>
      <c r="Z35" s="199">
        <f>'Ｈ３（1991）'!A184</f>
        <v>0</v>
      </c>
      <c r="AA35" s="200">
        <f>'Ｈ３（1991）'!B184</f>
        <v>0</v>
      </c>
      <c r="AB35" s="201">
        <f>'Ｈ３（1991）'!C184</f>
        <v>0</v>
      </c>
      <c r="AC35" s="556">
        <f>'Ｈ３（1991）'!E184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'Ｈ３（1991）'!A36</f>
        <v>0</v>
      </c>
      <c r="Q36" s="200">
        <f>'Ｈ３（1991）'!C36</f>
        <v>0</v>
      </c>
      <c r="R36" s="200">
        <f>'Ｈ３（1991）'!E36</f>
        <v>0</v>
      </c>
      <c r="S36" s="262">
        <f>'Ｈ３（1991）'!F36</f>
        <v>0</v>
      </c>
      <c r="T36" s="263">
        <f>'Ｈ３（1991）'!H36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'Ｈ３（1991）'!A37</f>
        <v>0</v>
      </c>
      <c r="Q37" s="200">
        <f>'Ｈ３（1991）'!C37</f>
        <v>0</v>
      </c>
      <c r="R37" s="200">
        <f>'Ｈ３（1991）'!E37</f>
        <v>0</v>
      </c>
      <c r="S37" s="262">
        <f>'Ｈ３（1991）'!F37</f>
        <v>0</v>
      </c>
      <c r="T37" s="263">
        <f>'Ｈ３（1991）'!H37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'Ｈ３（1991）'!A38</f>
        <v>0</v>
      </c>
      <c r="Q38" s="200">
        <f>'Ｈ３（1991）'!C38</f>
        <v>0</v>
      </c>
      <c r="R38" s="200">
        <f>'Ｈ３（1991）'!E38</f>
        <v>0</v>
      </c>
      <c r="S38" s="262">
        <f>'Ｈ３（1991）'!F38</f>
        <v>0</v>
      </c>
      <c r="T38" s="263">
        <f>'Ｈ３（1991）'!H38</f>
        <v>0</v>
      </c>
      <c r="U38" s="202"/>
      <c r="V38" s="195"/>
      <c r="W38" s="196" t="s">
        <v>57</v>
      </c>
      <c r="X38" s="197"/>
      <c r="Y38" s="198" t="s">
        <v>30</v>
      </c>
      <c r="Z38" s="199">
        <f>'Ｈ３（1991）'!A185</f>
        <v>0</v>
      </c>
      <c r="AA38" s="200">
        <f>'Ｈ３（1991）'!B185</f>
        <v>0</v>
      </c>
      <c r="AB38" s="201">
        <f>'Ｈ３（1991）'!C185</f>
        <v>0</v>
      </c>
      <c r="AC38" s="556">
        <f>'Ｈ３（1991）'!E185</f>
        <v>0</v>
      </c>
      <c r="AD38" s="160"/>
      <c r="AE38" s="160"/>
      <c r="AF38" s="160"/>
      <c r="AG38" s="160"/>
      <c r="AH38" s="160"/>
      <c r="AI38" s="371"/>
      <c r="AJ38" s="371"/>
      <c r="AK38" s="371"/>
    </row>
    <row r="39" spans="1:37" ht="14.45" customHeight="1" x14ac:dyDescent="0.15">
      <c r="A39" s="1219">
        <v>33784</v>
      </c>
      <c r="B39" s="1220">
        <v>33784</v>
      </c>
      <c r="C39" s="1220">
        <v>33784</v>
      </c>
      <c r="D39" s="1220">
        <v>0</v>
      </c>
      <c r="E39" s="1220">
        <v>23175</v>
      </c>
      <c r="F39" s="1220">
        <v>0</v>
      </c>
      <c r="G39" s="1220">
        <v>0</v>
      </c>
      <c r="H39" s="1221">
        <v>0</v>
      </c>
      <c r="I39" s="1220"/>
      <c r="K39" s="194"/>
      <c r="L39" s="195"/>
      <c r="M39" s="173" t="s">
        <v>60</v>
      </c>
      <c r="N39" s="197"/>
      <c r="O39" s="198" t="s">
        <v>61</v>
      </c>
      <c r="P39" s="199">
        <f>'Ｈ３（1991）'!A39</f>
        <v>33784</v>
      </c>
      <c r="Q39" s="200">
        <f>'Ｈ３（1991）'!C39</f>
        <v>33784</v>
      </c>
      <c r="R39" s="200">
        <f>'Ｈ３（1991）'!E39</f>
        <v>23175</v>
      </c>
      <c r="S39" s="262">
        <f>'Ｈ３（1991）'!F39</f>
        <v>0</v>
      </c>
      <c r="T39" s="263">
        <f>'Ｈ３（1991）'!H39</f>
        <v>0</v>
      </c>
      <c r="U39" s="202"/>
      <c r="V39" s="195" t="s">
        <v>59</v>
      </c>
      <c r="W39" s="173" t="s">
        <v>60</v>
      </c>
      <c r="X39" s="197"/>
      <c r="Y39" s="198" t="s">
        <v>33</v>
      </c>
      <c r="Z39" s="199">
        <f>'Ｈ３（1991）'!A186</f>
        <v>0</v>
      </c>
      <c r="AA39" s="200">
        <f>'Ｈ３（1991）'!B186</f>
        <v>0</v>
      </c>
      <c r="AB39" s="201">
        <f>'Ｈ３（1991）'!C186</f>
        <v>0</v>
      </c>
      <c r="AC39" s="556">
        <f>'Ｈ３（1991）'!E186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'Ｈ３（1991）'!A40</f>
        <v>0</v>
      </c>
      <c r="Q40" s="200">
        <f>'Ｈ３（1991）'!C40</f>
        <v>0</v>
      </c>
      <c r="R40" s="200">
        <f>'Ｈ３（1991）'!E40</f>
        <v>0</v>
      </c>
      <c r="S40" s="262">
        <f>'Ｈ３（1991）'!F40</f>
        <v>0</v>
      </c>
      <c r="T40" s="263">
        <f>'Ｈ３（1991）'!H40</f>
        <v>0</v>
      </c>
      <c r="U40" s="202"/>
      <c r="V40" s="195"/>
      <c r="W40" s="195"/>
      <c r="X40" s="196" t="s">
        <v>62</v>
      </c>
      <c r="Y40" s="198" t="s">
        <v>37</v>
      </c>
      <c r="Z40" s="199">
        <f>'Ｈ３（1991）'!A187</f>
        <v>0</v>
      </c>
      <c r="AA40" s="200">
        <f>'Ｈ３（1991）'!B187</f>
        <v>0</v>
      </c>
      <c r="AB40" s="201">
        <f>'Ｈ３（1991）'!C187</f>
        <v>0</v>
      </c>
      <c r="AC40" s="556">
        <f>'Ｈ３（1991）'!E187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'Ｈ３（1991）'!A41</f>
        <v>0</v>
      </c>
      <c r="Q41" s="200">
        <f>'Ｈ３（1991）'!C41</f>
        <v>0</v>
      </c>
      <c r="R41" s="200">
        <f>'Ｈ３（1991）'!E41</f>
        <v>0</v>
      </c>
      <c r="S41" s="262">
        <f>'Ｈ３（1991）'!F41</f>
        <v>0</v>
      </c>
      <c r="T41" s="263">
        <f>'Ｈ３（1991）'!H41</f>
        <v>0</v>
      </c>
      <c r="U41" s="202"/>
      <c r="V41" s="195"/>
      <c r="W41" s="195"/>
      <c r="X41" s="196" t="s">
        <v>64</v>
      </c>
      <c r="Y41" s="198" t="s">
        <v>40</v>
      </c>
      <c r="Z41" s="199">
        <f>'Ｈ３（1991）'!A188</f>
        <v>0</v>
      </c>
      <c r="AA41" s="200">
        <f>'Ｈ３（1991）'!B188</f>
        <v>0</v>
      </c>
      <c r="AB41" s="201">
        <f>'Ｈ３（1991）'!C188</f>
        <v>0</v>
      </c>
      <c r="AC41" s="556">
        <f>'Ｈ３（1991）'!E188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'Ｈ３（1991）'!A42</f>
        <v>0</v>
      </c>
      <c r="Q42" s="200">
        <f>'Ｈ３（1991）'!C42</f>
        <v>0</v>
      </c>
      <c r="R42" s="200">
        <f>'Ｈ３（1991）'!E42</f>
        <v>0</v>
      </c>
      <c r="S42" s="262">
        <f>'Ｈ３（1991）'!F42</f>
        <v>0</v>
      </c>
      <c r="T42" s="263">
        <f>'Ｈ３（1991）'!H42</f>
        <v>0</v>
      </c>
      <c r="U42" s="202"/>
      <c r="V42" s="195" t="s">
        <v>675</v>
      </c>
      <c r="W42" s="195"/>
      <c r="X42" s="196" t="s">
        <v>66</v>
      </c>
      <c r="Y42" s="198" t="s">
        <v>43</v>
      </c>
      <c r="Z42" s="199">
        <f>'Ｈ３（1991）'!A189</f>
        <v>0</v>
      </c>
      <c r="AA42" s="200">
        <f>'Ｈ３（1991）'!B189</f>
        <v>0</v>
      </c>
      <c r="AB42" s="201">
        <f>'Ｈ３（1991）'!C189</f>
        <v>0</v>
      </c>
      <c r="AC42" s="556">
        <f>'Ｈ３（1991）'!E189</f>
        <v>0</v>
      </c>
      <c r="AD42" s="160"/>
      <c r="AE42" s="160"/>
      <c r="AF42" s="160"/>
      <c r="AG42" s="160"/>
      <c r="AH42" s="160"/>
      <c r="AI42" s="371"/>
      <c r="AJ42" s="371"/>
      <c r="AK42" s="371"/>
    </row>
    <row r="43" spans="1:37" ht="14.45" customHeight="1" x14ac:dyDescent="0.15">
      <c r="A43" s="1219">
        <v>33784</v>
      </c>
      <c r="B43" s="1220">
        <v>33784</v>
      </c>
      <c r="C43" s="1220">
        <v>33784</v>
      </c>
      <c r="D43" s="1220">
        <v>0</v>
      </c>
      <c r="E43" s="1220">
        <v>23175</v>
      </c>
      <c r="F43" s="1220">
        <v>0</v>
      </c>
      <c r="G43" s="1220">
        <v>0</v>
      </c>
      <c r="H43" s="1221">
        <v>0</v>
      </c>
      <c r="I43" s="1220"/>
      <c r="K43" s="194"/>
      <c r="L43" s="195"/>
      <c r="M43" s="195"/>
      <c r="N43" s="196" t="s">
        <v>150</v>
      </c>
      <c r="O43" s="198" t="s">
        <v>69</v>
      </c>
      <c r="P43" s="199">
        <f>'Ｈ３（1991）'!A43</f>
        <v>33784</v>
      </c>
      <c r="Q43" s="200">
        <f>'Ｈ３（1991）'!C43</f>
        <v>33784</v>
      </c>
      <c r="R43" s="200">
        <f>'Ｈ３（1991）'!E43</f>
        <v>23175</v>
      </c>
      <c r="S43" s="262">
        <f>'Ｈ３（1991）'!F43</f>
        <v>0</v>
      </c>
      <c r="T43" s="263">
        <f>'Ｈ３（1991）'!H43</f>
        <v>0</v>
      </c>
      <c r="U43" s="202"/>
      <c r="V43" s="195"/>
      <c r="W43" s="195"/>
      <c r="X43" s="196" t="s">
        <v>150</v>
      </c>
      <c r="Y43" s="198" t="s">
        <v>44</v>
      </c>
      <c r="Z43" s="199">
        <f>'Ｈ３（1991）'!A190</f>
        <v>0</v>
      </c>
      <c r="AA43" s="200">
        <f>'Ｈ３（1991）'!B190</f>
        <v>0</v>
      </c>
      <c r="AB43" s="201">
        <f>'Ｈ３（1991）'!C190</f>
        <v>0</v>
      </c>
      <c r="AC43" s="556">
        <f>'Ｈ３（1991）'!E190</f>
        <v>0</v>
      </c>
      <c r="AD43" s="160"/>
      <c r="AE43" s="160"/>
      <c r="AF43" s="160"/>
      <c r="AG43" s="160"/>
      <c r="AH43" s="160"/>
      <c r="AI43" s="371"/>
      <c r="AJ43" s="371"/>
      <c r="AK43" s="371"/>
    </row>
    <row r="44" spans="1:37" ht="14.45" customHeight="1" x14ac:dyDescent="0.15">
      <c r="A44" s="1222">
        <v>0</v>
      </c>
      <c r="B44" s="1223">
        <v>0</v>
      </c>
      <c r="C44" s="1223">
        <v>0</v>
      </c>
      <c r="D44" s="1223">
        <v>0</v>
      </c>
      <c r="E44" s="1223">
        <v>0</v>
      </c>
      <c r="F44" s="1223">
        <v>0</v>
      </c>
      <c r="G44" s="1223">
        <v>0</v>
      </c>
      <c r="H44" s="1224">
        <v>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'Ｈ３（1991）'!A44</f>
        <v>0</v>
      </c>
      <c r="Q45" s="200">
        <f>'Ｈ３（1991）'!C44</f>
        <v>0</v>
      </c>
      <c r="R45" s="200">
        <f>'Ｈ３（1991）'!E44</f>
        <v>0</v>
      </c>
      <c r="S45" s="262">
        <f>'Ｈ３（1991）'!F44</f>
        <v>0</v>
      </c>
      <c r="T45" s="263">
        <f>'Ｈ３（1991）'!H44</f>
        <v>0</v>
      </c>
      <c r="U45" s="202" t="s">
        <v>72</v>
      </c>
      <c r="V45" s="195" t="s">
        <v>676</v>
      </c>
      <c r="W45" s="196" t="s">
        <v>87</v>
      </c>
      <c r="X45" s="197"/>
      <c r="Y45" s="198" t="s">
        <v>46</v>
      </c>
      <c r="Z45" s="199">
        <f>'Ｈ３（1991）'!A191</f>
        <v>0</v>
      </c>
      <c r="AA45" s="200">
        <f>'Ｈ３（1991）'!B191</f>
        <v>0</v>
      </c>
      <c r="AB45" s="201">
        <f>'Ｈ３（1991）'!C191</f>
        <v>0</v>
      </c>
      <c r="AC45" s="556">
        <f>'Ｈ３（1991）'!E191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'Ｈ３（1991）'!A45</f>
        <v>0</v>
      </c>
      <c r="Q46" s="200">
        <f>'Ｈ３（1991）'!C45</f>
        <v>0</v>
      </c>
      <c r="R46" s="200">
        <f>'Ｈ３（1991）'!E45</f>
        <v>0</v>
      </c>
      <c r="S46" s="262">
        <f>'Ｈ３（1991）'!F45</f>
        <v>0</v>
      </c>
      <c r="T46" s="263">
        <f>'Ｈ３（1991）'!H45</f>
        <v>0</v>
      </c>
      <c r="U46" s="202"/>
      <c r="V46" s="195"/>
      <c r="W46" s="196" t="s">
        <v>73</v>
      </c>
      <c r="X46" s="197"/>
      <c r="Y46" s="198" t="s">
        <v>75</v>
      </c>
      <c r="Z46" s="199">
        <f>'Ｈ３（1991）'!A192</f>
        <v>0</v>
      </c>
      <c r="AA46" s="200">
        <f>'Ｈ３（1991）'!B192</f>
        <v>0</v>
      </c>
      <c r="AB46" s="201">
        <f>'Ｈ３（1991）'!C192</f>
        <v>0</v>
      </c>
      <c r="AC46" s="556">
        <f>'Ｈ３（1991）'!E192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'Ｈ３（1991）'!A46</f>
        <v>0</v>
      </c>
      <c r="Q47" s="200">
        <f>'Ｈ３（1991）'!C46</f>
        <v>0</v>
      </c>
      <c r="R47" s="200">
        <f>'Ｈ３（1991）'!E46</f>
        <v>0</v>
      </c>
      <c r="S47" s="262">
        <f>'Ｈ３（1991）'!F46</f>
        <v>0</v>
      </c>
      <c r="T47" s="263">
        <f>'Ｈ３（1991）'!H46</f>
        <v>0</v>
      </c>
      <c r="U47" s="202"/>
      <c r="V47" s="500"/>
      <c r="W47" s="196" t="s">
        <v>13</v>
      </c>
      <c r="X47" s="197"/>
      <c r="Y47" s="198" t="s">
        <v>77</v>
      </c>
      <c r="Z47" s="199">
        <f>'Ｈ３（1991）'!A193</f>
        <v>0</v>
      </c>
      <c r="AA47" s="200">
        <f>'Ｈ３（1991）'!B193</f>
        <v>0</v>
      </c>
      <c r="AB47" s="201">
        <f>'Ｈ３（1991）'!C193</f>
        <v>0</v>
      </c>
      <c r="AC47" s="556">
        <f>'Ｈ３（1991）'!E193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'Ｈ３（1991）'!A47</f>
        <v>0</v>
      </c>
      <c r="Q48" s="200">
        <f>'Ｈ３（1991）'!C47</f>
        <v>0</v>
      </c>
      <c r="R48" s="200">
        <f>'Ｈ３（1991）'!E47</f>
        <v>0</v>
      </c>
      <c r="S48" s="262">
        <f>'Ｈ３（1991）'!F47</f>
        <v>0</v>
      </c>
      <c r="T48" s="263">
        <f>'Ｈ３（1991）'!H47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8353</v>
      </c>
      <c r="B49" s="1223">
        <v>8353</v>
      </c>
      <c r="C49" s="1223">
        <v>8353</v>
      </c>
      <c r="D49" s="1223">
        <v>0</v>
      </c>
      <c r="E49" s="1223">
        <v>2370</v>
      </c>
      <c r="F49" s="1223">
        <v>0</v>
      </c>
      <c r="G49" s="1223">
        <v>0</v>
      </c>
      <c r="H49" s="1224">
        <v>4500</v>
      </c>
      <c r="I49" s="1223"/>
      <c r="K49" s="194"/>
      <c r="L49" s="195"/>
      <c r="M49" s="196" t="s">
        <v>11</v>
      </c>
      <c r="N49" s="197"/>
      <c r="O49" s="198" t="s">
        <v>80</v>
      </c>
      <c r="P49" s="199">
        <f>'Ｈ３（1991）'!A48</f>
        <v>0</v>
      </c>
      <c r="Q49" s="200">
        <f>'Ｈ３（1991）'!C48</f>
        <v>0</v>
      </c>
      <c r="R49" s="200">
        <f>'Ｈ３（1991）'!E48</f>
        <v>0</v>
      </c>
      <c r="S49" s="262">
        <f>'Ｈ３（1991）'!F48</f>
        <v>0</v>
      </c>
      <c r="T49" s="263">
        <f>'Ｈ３（1991）'!H48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0</v>
      </c>
      <c r="B50" s="1223">
        <v>0</v>
      </c>
      <c r="C50" s="1223">
        <v>0</v>
      </c>
      <c r="D50" s="1223">
        <v>0</v>
      </c>
      <c r="E50" s="1223">
        <v>0</v>
      </c>
      <c r="F50" s="1223">
        <v>0</v>
      </c>
      <c r="G50" s="1223">
        <v>0</v>
      </c>
      <c r="H50" s="1224">
        <v>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'Ｈ３（1991）'!A50</f>
        <v>0</v>
      </c>
      <c r="Q51" s="200">
        <f>'Ｈ３（1991）'!C50</f>
        <v>0</v>
      </c>
      <c r="R51" s="200">
        <f>'Ｈ３（1991）'!E50</f>
        <v>0</v>
      </c>
      <c r="S51" s="262">
        <f>'Ｈ３（1991）'!F50</f>
        <v>0</v>
      </c>
      <c r="T51" s="263">
        <f>'Ｈ３（1991）'!H50</f>
        <v>0</v>
      </c>
      <c r="U51" s="202"/>
      <c r="V51" s="173"/>
      <c r="W51" s="196" t="s">
        <v>88</v>
      </c>
      <c r="X51" s="217"/>
      <c r="Y51" s="218" t="s">
        <v>48</v>
      </c>
      <c r="Z51" s="226">
        <f>'Ｈ３（1991）'!A195</f>
        <v>0</v>
      </c>
      <c r="AA51" s="227">
        <f>'Ｈ３（1991）'!B195</f>
        <v>0</v>
      </c>
      <c r="AB51" s="228">
        <f>'Ｈ３（1991）'!C195</f>
        <v>0</v>
      </c>
      <c r="AC51" s="563">
        <f>'Ｈ３（1991）'!E195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'Ｈ３（1991）'!A51</f>
        <v>0</v>
      </c>
      <c r="Q52" s="200">
        <f>'Ｈ３（1991）'!C51</f>
        <v>0</v>
      </c>
      <c r="R52" s="200">
        <f>'Ｈ３（1991）'!E51</f>
        <v>0</v>
      </c>
      <c r="S52" s="262">
        <f>'Ｈ３（1991）'!F51</f>
        <v>0</v>
      </c>
      <c r="T52" s="263">
        <f>'Ｈ３（1991）'!H51</f>
        <v>0</v>
      </c>
      <c r="U52" s="202"/>
      <c r="V52" s="195" t="s">
        <v>91</v>
      </c>
      <c r="W52" s="216" t="s">
        <v>89</v>
      </c>
      <c r="X52" s="217"/>
      <c r="Y52" s="218" t="s">
        <v>51</v>
      </c>
      <c r="Z52" s="226">
        <f>'Ｈ３（1991）'!A196</f>
        <v>0</v>
      </c>
      <c r="AA52" s="227">
        <f>'Ｈ３（1991）'!B196</f>
        <v>0</v>
      </c>
      <c r="AB52" s="228">
        <f>'Ｈ３（1991）'!C196</f>
        <v>0</v>
      </c>
      <c r="AC52" s="563">
        <f>'Ｈ３（1991）'!E196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'Ｈ３（1991）'!A52</f>
        <v>0</v>
      </c>
      <c r="Q53" s="200">
        <f>'Ｈ３（1991）'!C52</f>
        <v>0</v>
      </c>
      <c r="R53" s="200">
        <f>'Ｈ３（1991）'!E52</f>
        <v>0</v>
      </c>
      <c r="S53" s="262">
        <f>'Ｈ３（1991）'!F52</f>
        <v>0</v>
      </c>
      <c r="T53" s="263">
        <f>'Ｈ３（1991）'!H52</f>
        <v>0</v>
      </c>
      <c r="U53" s="202"/>
      <c r="V53" s="195"/>
      <c r="W53" s="216" t="s">
        <v>104</v>
      </c>
      <c r="X53" s="217"/>
      <c r="Y53" s="218" t="s">
        <v>53</v>
      </c>
      <c r="Z53" s="226">
        <f>'Ｈ３（1991）'!A197</f>
        <v>0</v>
      </c>
      <c r="AA53" s="227">
        <f>'Ｈ３（1991）'!B197</f>
        <v>0</v>
      </c>
      <c r="AB53" s="228">
        <f>'Ｈ３（1991）'!C197</f>
        <v>0</v>
      </c>
      <c r="AC53" s="563">
        <f>'Ｈ３（1991）'!E197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'Ｈ３（1991）'!A53</f>
        <v>0</v>
      </c>
      <c r="Q54" s="200">
        <f>'Ｈ３（1991）'!C53</f>
        <v>0</v>
      </c>
      <c r="R54" s="200">
        <f>'Ｈ３（1991）'!E53</f>
        <v>0</v>
      </c>
      <c r="S54" s="262">
        <f>'Ｈ３（1991）'!F53</f>
        <v>0</v>
      </c>
      <c r="T54" s="263">
        <f>'Ｈ３（1991）'!H53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'Ｈ３（1991）'!A54</f>
        <v>0</v>
      </c>
      <c r="Q55" s="200">
        <f>'Ｈ３（1991）'!C54</f>
        <v>0</v>
      </c>
      <c r="R55" s="200">
        <f>'Ｈ３（1991）'!E54</f>
        <v>0</v>
      </c>
      <c r="S55" s="262">
        <f>'Ｈ３（1991）'!F54</f>
        <v>0</v>
      </c>
      <c r="T55" s="263">
        <f>'Ｈ３（1991）'!H54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'Ｈ３（1991）'!A55</f>
        <v>0</v>
      </c>
      <c r="Q56" s="200">
        <f>'Ｈ３（1991）'!C55</f>
        <v>0</v>
      </c>
      <c r="R56" s="200">
        <f>'Ｈ３（1991）'!E55</f>
        <v>0</v>
      </c>
      <c r="S56" s="262">
        <f>'Ｈ３（1991）'!F55</f>
        <v>0</v>
      </c>
      <c r="T56" s="263">
        <f>'Ｈ３（1991）'!H55</f>
        <v>0</v>
      </c>
      <c r="U56" s="202"/>
      <c r="V56" s="195" t="s">
        <v>675</v>
      </c>
      <c r="W56" s="196" t="s">
        <v>106</v>
      </c>
      <c r="X56" s="197"/>
      <c r="Y56" s="198" t="s">
        <v>55</v>
      </c>
      <c r="Z56" s="199">
        <f>'Ｈ３（1991）'!A198</f>
        <v>0</v>
      </c>
      <c r="AA56" s="200">
        <f>'Ｈ３（1991）'!B198</f>
        <v>0</v>
      </c>
      <c r="AB56" s="201">
        <f>'Ｈ３（1991）'!C198</f>
        <v>0</v>
      </c>
      <c r="AC56" s="556">
        <f>'Ｈ３（1991）'!E198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'Ｈ３（1991）'!A56</f>
        <v>0</v>
      </c>
      <c r="Q57" s="200">
        <f>'Ｈ３（1991）'!C56</f>
        <v>0</v>
      </c>
      <c r="R57" s="200">
        <f>'Ｈ３（1991）'!E56</f>
        <v>0</v>
      </c>
      <c r="S57" s="262">
        <f>'Ｈ３（1991）'!F56</f>
        <v>0</v>
      </c>
      <c r="T57" s="263">
        <f>'Ｈ３（1991）'!H56</f>
        <v>0</v>
      </c>
      <c r="U57" s="202"/>
      <c r="V57" s="195"/>
      <c r="W57" s="196" t="s">
        <v>136</v>
      </c>
      <c r="X57" s="197"/>
      <c r="Y57" s="198" t="s">
        <v>56</v>
      </c>
      <c r="Z57" s="199">
        <f>'Ｈ３（1991）'!A199</f>
        <v>0</v>
      </c>
      <c r="AA57" s="200">
        <f>'Ｈ３（1991）'!B199</f>
        <v>0</v>
      </c>
      <c r="AB57" s="201">
        <f>'Ｈ３（1991）'!C199</f>
        <v>0</v>
      </c>
      <c r="AC57" s="556">
        <f>'Ｈ３（1991）'!E199</f>
        <v>0</v>
      </c>
      <c r="AD57" s="160"/>
      <c r="AE57" s="160"/>
      <c r="AF57" s="160"/>
      <c r="AG57" s="160"/>
      <c r="AH57" s="160"/>
      <c r="AI57" s="371"/>
      <c r="AJ57" s="371"/>
      <c r="AK57" s="371"/>
    </row>
    <row r="58" spans="1:38" ht="14.45" customHeight="1" thickBot="1" x14ac:dyDescent="0.2">
      <c r="A58" s="1222">
        <v>8353</v>
      </c>
      <c r="B58" s="1223">
        <v>8353</v>
      </c>
      <c r="C58" s="1223">
        <v>8353</v>
      </c>
      <c r="D58" s="1223">
        <v>0</v>
      </c>
      <c r="E58" s="1223">
        <v>2370</v>
      </c>
      <c r="F58" s="1223">
        <v>0</v>
      </c>
      <c r="G58" s="1223">
        <v>0</v>
      </c>
      <c r="H58" s="1224">
        <v>4500</v>
      </c>
      <c r="I58" s="1223"/>
      <c r="K58" s="194"/>
      <c r="L58" s="176" t="s">
        <v>41</v>
      </c>
      <c r="M58" s="196" t="s">
        <v>108</v>
      </c>
      <c r="N58" s="197"/>
      <c r="O58" s="198" t="s">
        <v>116</v>
      </c>
      <c r="P58" s="199">
        <f>'Ｈ３（1991）'!A57</f>
        <v>0</v>
      </c>
      <c r="Q58" s="200">
        <f>'Ｈ３（1991）'!C57</f>
        <v>0</v>
      </c>
      <c r="R58" s="200">
        <f>'Ｈ３（1991）'!E57</f>
        <v>0</v>
      </c>
      <c r="S58" s="262">
        <f>'Ｈ３（1991）'!F57</f>
        <v>0</v>
      </c>
      <c r="T58" s="263">
        <f>'Ｈ３（1991）'!H57</f>
        <v>0</v>
      </c>
      <c r="U58" s="202"/>
      <c r="V58" s="176" t="s">
        <v>676</v>
      </c>
      <c r="W58" s="196" t="s">
        <v>138</v>
      </c>
      <c r="X58" s="197"/>
      <c r="Y58" s="198" t="s">
        <v>58</v>
      </c>
      <c r="Z58" s="199">
        <f>'Ｈ３（1991）'!A200</f>
        <v>10985</v>
      </c>
      <c r="AA58" s="200">
        <f>'Ｈ３（1991）'!B200</f>
        <v>0</v>
      </c>
      <c r="AB58" s="201">
        <f>'Ｈ３（1991）'!C200</f>
        <v>0</v>
      </c>
      <c r="AC58" s="556">
        <f>'Ｈ３（1991）'!E200</f>
        <v>9800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'Ｈ３（1991）'!A58</f>
        <v>8353</v>
      </c>
      <c r="Q59" s="200">
        <f>'Ｈ３（1991）'!C58</f>
        <v>8353</v>
      </c>
      <c r="R59" s="200">
        <f>'Ｈ３（1991）'!E58</f>
        <v>2370</v>
      </c>
      <c r="S59" s="262">
        <f>'Ｈ３（1991）'!F58</f>
        <v>0</v>
      </c>
      <c r="T59" s="263">
        <f>'Ｈ３（1991）'!H58</f>
        <v>4500</v>
      </c>
      <c r="U59" s="202"/>
      <c r="V59" s="216"/>
      <c r="W59" s="216" t="s">
        <v>13</v>
      </c>
      <c r="X59" s="217"/>
      <c r="Y59" s="218" t="s">
        <v>61</v>
      </c>
      <c r="Z59" s="199">
        <f>'Ｈ３（1991）'!A201</f>
        <v>0</v>
      </c>
      <c r="AA59" s="200">
        <f>'Ｈ３（1991）'!B201</f>
        <v>0</v>
      </c>
      <c r="AB59" s="201">
        <f>'Ｈ３（1991）'!C201</f>
        <v>0</v>
      </c>
      <c r="AC59" s="556">
        <f>'Ｈ３（1991）'!E201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'Ｈ３（1991）'!A59</f>
        <v>0</v>
      </c>
      <c r="Q60" s="200">
        <f>'Ｈ３（1991）'!C59</f>
        <v>0</v>
      </c>
      <c r="R60" s="200">
        <f>'Ｈ３（1991）'!E59</f>
        <v>0</v>
      </c>
      <c r="S60" s="262">
        <f>'Ｈ３（1991）'!F59</f>
        <v>0</v>
      </c>
      <c r="T60" s="263">
        <f>'Ｈ３（1991）'!H59</f>
        <v>0</v>
      </c>
      <c r="U60" s="202"/>
      <c r="V60" s="216" t="s">
        <v>13</v>
      </c>
      <c r="W60" s="217"/>
      <c r="X60" s="217"/>
      <c r="Y60" s="218" t="s">
        <v>63</v>
      </c>
      <c r="Z60" s="501">
        <f>'Ｈ３（1991）'!A202</f>
        <v>0</v>
      </c>
      <c r="AA60" s="488">
        <f>'Ｈ３（1991）'!B202</f>
        <v>0</v>
      </c>
      <c r="AB60" s="502">
        <f>'Ｈ３（1991）'!C202</f>
        <v>0</v>
      </c>
      <c r="AC60" s="565">
        <f>'Ｈ３（1991）'!E202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439240</v>
      </c>
      <c r="Q61" s="242">
        <f>SUM(Q8:Q60)-Q9-Q10-Q12-Q13-Q15-Q16-Q17-Q30-Q31-Q32-Q40-Q41-Q42-Q43-Q44-Q49-Q50</f>
        <v>439240</v>
      </c>
      <c r="R61" s="242">
        <f>SUM(R8:R60)-R9-R10-R12-R13-R15-R16-R17-R30-R31-R32-R40-R41-R42-R43-R44-R49-R50</f>
        <v>86575</v>
      </c>
      <c r="S61" s="331">
        <f>SUM(S8:S60)-S9-S10-S12-S13-S15-S16-S17-S30-S31-S32-S40-S41-S42-S43-S44-S49-S50</f>
        <v>153228</v>
      </c>
      <c r="T61" s="332">
        <f>SUM(T8:T60)-T9-T10-T12-T13-T15-T16-T17-T30-T31-T32-T40-T41-T42-T43-T44-T49-T50</f>
        <v>150500</v>
      </c>
      <c r="U61" s="244"/>
      <c r="V61" s="238" t="s">
        <v>82</v>
      </c>
      <c r="W61" s="239"/>
      <c r="X61" s="239"/>
      <c r="Y61" s="240"/>
      <c r="Z61" s="245">
        <f>SUM(Z8:Z60)-Z9-Z10-Z25-Z28-Z40-Z41-Z42-Z43-Z44</f>
        <v>10985</v>
      </c>
      <c r="AA61" s="242">
        <f>SUM(AA8:AA60)-AA9-AA10-AA25-AA28-AA40-AA41-AA42-AA43-AA44</f>
        <v>0</v>
      </c>
      <c r="AB61" s="246">
        <f>SUM(AB8:AB60)-AB9-AB10-AB25-AB28-AB40-AB41-AB42-AB43-AB44</f>
        <v>0</v>
      </c>
      <c r="AC61" s="566">
        <f>SUM(AC8:AC60)-AC9-AC10-AC25-AC28-AC40-AC41-AC42-AC43-AC44</f>
        <v>9800</v>
      </c>
      <c r="AD61" s="521"/>
      <c r="AE61" s="521"/>
      <c r="AF61" s="521"/>
      <c r="AG61" s="249"/>
      <c r="AH61" s="249"/>
      <c r="AI61" s="250" t="s">
        <v>5</v>
      </c>
      <c r="AJ61" s="180" t="s">
        <v>6</v>
      </c>
      <c r="AK61" s="180" t="s">
        <v>7</v>
      </c>
      <c r="AL61" s="251" t="s">
        <v>405</v>
      </c>
    </row>
    <row r="62" spans="1:38" ht="14.45" customHeight="1" x14ac:dyDescent="0.15">
      <c r="A62" s="1228">
        <v>1742812</v>
      </c>
      <c r="B62" s="1239">
        <v>2000000</v>
      </c>
      <c r="C62" s="1229">
        <v>0</v>
      </c>
      <c r="D62" s="1229">
        <v>22696</v>
      </c>
      <c r="E62" s="1229">
        <v>0</v>
      </c>
      <c r="F62" s="1239">
        <v>1000000</v>
      </c>
      <c r="G62" s="1230"/>
      <c r="H62" s="574"/>
      <c r="I62" s="574"/>
      <c r="K62" s="183"/>
      <c r="L62" s="184" t="s">
        <v>8</v>
      </c>
      <c r="M62" s="185"/>
      <c r="N62" s="185"/>
      <c r="O62" s="186" t="s">
        <v>9</v>
      </c>
      <c r="P62" s="252">
        <f>'Ｈ３（1991）'!A63</f>
        <v>74745</v>
      </c>
      <c r="Q62" s="253">
        <f>'Ｈ３（1991）'!B63</f>
        <v>74745</v>
      </c>
      <c r="R62" s="254"/>
      <c r="S62" s="255">
        <f>'Ｈ３（1991）'!D63</f>
        <v>0</v>
      </c>
      <c r="T62" s="256">
        <f>'Ｈ３（1991）'!F63</f>
        <v>14000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74745</v>
      </c>
      <c r="B63" s="574">
        <v>74745</v>
      </c>
      <c r="C63" s="574">
        <v>0</v>
      </c>
      <c r="D63" s="574">
        <v>0</v>
      </c>
      <c r="E63" s="574">
        <v>0</v>
      </c>
      <c r="F63" s="574">
        <v>14000</v>
      </c>
      <c r="G63" s="1230"/>
      <c r="H63" s="574"/>
      <c r="I63" s="574"/>
      <c r="K63" s="194"/>
      <c r="L63" s="195"/>
      <c r="M63" s="196" t="s">
        <v>11</v>
      </c>
      <c r="N63" s="197"/>
      <c r="O63" s="198" t="s">
        <v>12</v>
      </c>
      <c r="P63" s="199">
        <f>'Ｈ３（1991）'!A64</f>
        <v>0</v>
      </c>
      <c r="Q63" s="200">
        <f>'Ｈ３（1991）'!B64</f>
        <v>0</v>
      </c>
      <c r="R63" s="220"/>
      <c r="S63" s="262">
        <f>'Ｈ３（1991）'!D64</f>
        <v>0</v>
      </c>
      <c r="T63" s="263">
        <f>'Ｈ３（1991）'!F64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74745</v>
      </c>
      <c r="Q64" s="209">
        <f>Q62-Q63</f>
        <v>74745</v>
      </c>
      <c r="R64" s="209"/>
      <c r="S64" s="269">
        <f>S62-S63</f>
        <v>0</v>
      </c>
      <c r="T64" s="270">
        <f>T62-T63</f>
        <v>14000</v>
      </c>
      <c r="U64" s="264"/>
      <c r="V64" s="195"/>
      <c r="W64" s="196" t="s">
        <v>13</v>
      </c>
      <c r="X64" s="167"/>
      <c r="Y64" s="207" t="s">
        <v>9</v>
      </c>
      <c r="Z64" s="271">
        <f>'Ｈ３（1991）'!A117</f>
        <v>0</v>
      </c>
      <c r="AA64" s="272">
        <f>'Ｈ３（1991）'!B117</f>
        <v>0</v>
      </c>
      <c r="AB64" s="273"/>
      <c r="AC64" s="274">
        <f>'Ｈ３（1991）'!E117</f>
        <v>0</v>
      </c>
      <c r="AD64" s="264"/>
      <c r="AE64" s="195"/>
      <c r="AF64" s="196" t="s">
        <v>13</v>
      </c>
      <c r="AG64" s="167"/>
      <c r="AH64" s="207" t="s">
        <v>406</v>
      </c>
      <c r="AI64" s="271">
        <f>'Ｈ３（1991）'!A140</f>
        <v>0</v>
      </c>
      <c r="AJ64" s="272">
        <f>'Ｈ３（1991）'!B140</f>
        <v>0</v>
      </c>
      <c r="AK64" s="275">
        <f>'Ｈ３（1991）'!C140</f>
        <v>0</v>
      </c>
      <c r="AL64" s="276">
        <f>'Ｈ３（1991）'!E140</f>
        <v>0</v>
      </c>
    </row>
    <row r="65" spans="1:38" ht="14.45" customHeight="1" x14ac:dyDescent="0.15">
      <c r="A65" s="1230">
        <v>15782</v>
      </c>
      <c r="B65" s="574">
        <v>15782</v>
      </c>
      <c r="C65" s="574">
        <v>0</v>
      </c>
      <c r="D65" s="574">
        <v>4696</v>
      </c>
      <c r="E65" s="574">
        <v>0</v>
      </c>
      <c r="F65" s="574">
        <v>0</v>
      </c>
      <c r="G65" s="1230"/>
      <c r="H65" s="574"/>
      <c r="I65" s="574"/>
      <c r="K65" s="194" t="s">
        <v>4</v>
      </c>
      <c r="L65" s="173" t="s">
        <v>14</v>
      </c>
      <c r="M65" s="170"/>
      <c r="N65" s="170"/>
      <c r="O65" s="211" t="s">
        <v>15</v>
      </c>
      <c r="P65" s="212">
        <f>'Ｈ３（1991）'!A65</f>
        <v>15782</v>
      </c>
      <c r="Q65" s="213">
        <f>'Ｈ３（1991）'!B65</f>
        <v>15782</v>
      </c>
      <c r="R65" s="277"/>
      <c r="S65" s="278">
        <f>'Ｈ３（1991）'!D65</f>
        <v>4696</v>
      </c>
      <c r="T65" s="263">
        <f>'Ｈ３（1991）'!F65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'Ｈ３（1991）'!A66</f>
        <v>0</v>
      </c>
      <c r="Q66" s="200">
        <f>'Ｈ３（1991）'!B66</f>
        <v>0</v>
      </c>
      <c r="R66" s="220"/>
      <c r="S66" s="262">
        <f>'Ｈ３（1991）'!D66</f>
        <v>0</v>
      </c>
      <c r="T66" s="263">
        <f>'Ｈ３（1991）'!F66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520362</v>
      </c>
      <c r="B67" s="574">
        <v>520362</v>
      </c>
      <c r="C67" s="574">
        <v>0</v>
      </c>
      <c r="D67" s="574">
        <v>0</v>
      </c>
      <c r="E67" s="574">
        <v>0</v>
      </c>
      <c r="F67" s="574">
        <v>428000</v>
      </c>
      <c r="G67" s="1230"/>
      <c r="H67" s="574"/>
      <c r="I67" s="574"/>
      <c r="K67" s="194"/>
      <c r="L67" s="216"/>
      <c r="M67" s="196" t="s">
        <v>13</v>
      </c>
      <c r="N67" s="217"/>
      <c r="O67" s="218"/>
      <c r="P67" s="208">
        <f>P65-P66</f>
        <v>15782</v>
      </c>
      <c r="Q67" s="209">
        <f>Q65-Q66</f>
        <v>15782</v>
      </c>
      <c r="R67" s="209"/>
      <c r="S67" s="269">
        <f>S65-S66</f>
        <v>4696</v>
      </c>
      <c r="T67" s="270">
        <f>T65-T66</f>
        <v>0</v>
      </c>
      <c r="U67" s="264"/>
      <c r="V67" s="216"/>
      <c r="W67" s="196" t="s">
        <v>13</v>
      </c>
      <c r="X67" s="217"/>
      <c r="Y67" s="207" t="s">
        <v>407</v>
      </c>
      <c r="Z67" s="271">
        <f>'Ｈ３（1991）'!A118</f>
        <v>0</v>
      </c>
      <c r="AA67" s="272">
        <f>'Ｈ３（1991）'!B118</f>
        <v>0</v>
      </c>
      <c r="AB67" s="273"/>
      <c r="AC67" s="274">
        <f>'Ｈ３（1991）'!E118</f>
        <v>0</v>
      </c>
      <c r="AD67" s="264"/>
      <c r="AE67" s="216"/>
      <c r="AF67" s="196" t="s">
        <v>13</v>
      </c>
      <c r="AG67" s="217"/>
      <c r="AH67" s="207" t="s">
        <v>408</v>
      </c>
      <c r="AI67" s="271">
        <f>'Ｈ３（1991）'!A141</f>
        <v>0</v>
      </c>
      <c r="AJ67" s="272">
        <f>'Ｈ３（1991）'!B141</f>
        <v>0</v>
      </c>
      <c r="AK67" s="275">
        <f>'Ｈ３（1991）'!C141</f>
        <v>0</v>
      </c>
      <c r="AL67" s="276">
        <f>'Ｈ３（1991）'!E141</f>
        <v>0</v>
      </c>
    </row>
    <row r="68" spans="1:38" ht="14.45" customHeight="1" x14ac:dyDescent="0.15">
      <c r="A68" s="1230">
        <v>0</v>
      </c>
      <c r="B68" s="574">
        <v>0</v>
      </c>
      <c r="C68" s="574">
        <v>0</v>
      </c>
      <c r="D68" s="574">
        <v>0</v>
      </c>
      <c r="E68" s="574">
        <v>0</v>
      </c>
      <c r="F68" s="574">
        <v>0</v>
      </c>
      <c r="G68" s="1230"/>
      <c r="H68" s="574"/>
      <c r="I68" s="574"/>
      <c r="K68" s="194" t="s">
        <v>4</v>
      </c>
      <c r="L68" s="169"/>
      <c r="M68" s="195" t="s">
        <v>94</v>
      </c>
      <c r="N68" s="197"/>
      <c r="O68" s="198" t="s">
        <v>93</v>
      </c>
      <c r="P68" s="199">
        <f>'Ｈ３（1991）'!A68</f>
        <v>0</v>
      </c>
      <c r="Q68" s="200">
        <f>'Ｈ３（1991）'!B68</f>
        <v>0</v>
      </c>
      <c r="R68" s="220"/>
      <c r="S68" s="262">
        <f>'Ｈ３（1991）'!D68</f>
        <v>0</v>
      </c>
      <c r="T68" s="263">
        <f>'Ｈ３（1991）'!F68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0</v>
      </c>
      <c r="B69" s="574">
        <v>0</v>
      </c>
      <c r="C69" s="574">
        <v>0</v>
      </c>
      <c r="D69" s="574">
        <v>0</v>
      </c>
      <c r="E69" s="574">
        <v>0</v>
      </c>
      <c r="F69" s="574">
        <v>0</v>
      </c>
      <c r="G69" s="1230"/>
      <c r="H69" s="574"/>
      <c r="I69" s="574"/>
      <c r="K69" s="194"/>
      <c r="L69" s="176" t="s">
        <v>102</v>
      </c>
      <c r="M69" s="195"/>
      <c r="N69" s="196" t="s">
        <v>148</v>
      </c>
      <c r="O69" s="198" t="s">
        <v>97</v>
      </c>
      <c r="P69" s="199">
        <f>'Ｈ３（1991）'!A69</f>
        <v>0</v>
      </c>
      <c r="Q69" s="200">
        <f>'Ｈ３（1991）'!B69</f>
        <v>0</v>
      </c>
      <c r="R69" s="220"/>
      <c r="S69" s="262">
        <f>'Ｈ３（1991）'!D69</f>
        <v>0</v>
      </c>
      <c r="T69" s="263">
        <f>'Ｈ３（1991）'!F69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'Ｈ３（1991）'!A70</f>
        <v>0</v>
      </c>
      <c r="Q70" s="200">
        <f>'Ｈ３（1991）'!B70</f>
        <v>0</v>
      </c>
      <c r="R70" s="220"/>
      <c r="S70" s="262">
        <f>'Ｈ３（1991）'!D70</f>
        <v>0</v>
      </c>
      <c r="T70" s="263">
        <f>'Ｈ３（1991）'!F70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166</v>
      </c>
      <c r="B71" s="574">
        <v>166</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520196</v>
      </c>
      <c r="B72" s="574">
        <v>520196</v>
      </c>
      <c r="C72" s="574">
        <v>0</v>
      </c>
      <c r="D72" s="574">
        <v>0</v>
      </c>
      <c r="E72" s="574">
        <v>0</v>
      </c>
      <c r="F72" s="574">
        <v>428000</v>
      </c>
      <c r="G72" s="1230"/>
      <c r="H72" s="574"/>
      <c r="I72" s="574"/>
      <c r="K72" s="194"/>
      <c r="L72" s="176"/>
      <c r="M72" s="196" t="s">
        <v>95</v>
      </c>
      <c r="N72" s="197"/>
      <c r="O72" s="198" t="s">
        <v>98</v>
      </c>
      <c r="P72" s="199">
        <f>'Ｈ３（1991）'!A71</f>
        <v>166</v>
      </c>
      <c r="Q72" s="200">
        <f>'Ｈ３（1991）'!B71</f>
        <v>166</v>
      </c>
      <c r="R72" s="220"/>
      <c r="S72" s="262">
        <f>'Ｈ３（1991）'!D71</f>
        <v>0</v>
      </c>
      <c r="T72" s="263">
        <f>'Ｈ３（1991）'!F71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'Ｈ３（1991）'!A72</f>
        <v>520196</v>
      </c>
      <c r="Q73" s="200">
        <f>'Ｈ３（1991）'!B72</f>
        <v>520196</v>
      </c>
      <c r="R73" s="220"/>
      <c r="S73" s="262">
        <f>'Ｈ３（1991）'!D72</f>
        <v>0</v>
      </c>
      <c r="T73" s="263">
        <f>'Ｈ３（1991）'!F72</f>
        <v>428000</v>
      </c>
      <c r="U73" s="264"/>
      <c r="V73" s="216"/>
      <c r="W73" s="196" t="s">
        <v>13</v>
      </c>
      <c r="X73" s="197"/>
      <c r="Y73" s="211" t="s">
        <v>15</v>
      </c>
      <c r="Z73" s="271">
        <f>'Ｈ３（1991）'!A119</f>
        <v>0</v>
      </c>
      <c r="AA73" s="272">
        <f>'Ｈ３（1991）'!B119</f>
        <v>0</v>
      </c>
      <c r="AB73" s="273"/>
      <c r="AC73" s="274">
        <f>'Ｈ３（1991）'!E119</f>
        <v>0</v>
      </c>
      <c r="AD73" s="264"/>
      <c r="AE73" s="216"/>
      <c r="AF73" s="196" t="s">
        <v>13</v>
      </c>
      <c r="AG73" s="197"/>
      <c r="AH73" s="211" t="s">
        <v>409</v>
      </c>
      <c r="AI73" s="271">
        <f>'Ｈ３（1991）'!A142</f>
        <v>0</v>
      </c>
      <c r="AJ73" s="272">
        <f>'Ｈ３（1991）'!B142</f>
        <v>0</v>
      </c>
      <c r="AK73" s="275">
        <f>'Ｈ３（1991）'!C142</f>
        <v>0</v>
      </c>
      <c r="AL73" s="276">
        <f>'Ｈ３（1991）'!E142</f>
        <v>0</v>
      </c>
    </row>
    <row r="74" spans="1:38" ht="14.45" customHeight="1" x14ac:dyDescent="0.15">
      <c r="A74" s="1230">
        <v>215</v>
      </c>
      <c r="B74" s="574">
        <v>215</v>
      </c>
      <c r="C74" s="574">
        <v>0</v>
      </c>
      <c r="D74" s="574">
        <v>0</v>
      </c>
      <c r="E74" s="574">
        <v>0</v>
      </c>
      <c r="F74" s="574">
        <v>0</v>
      </c>
      <c r="G74" s="1230"/>
      <c r="H74" s="574"/>
      <c r="I74" s="574"/>
      <c r="K74" s="194"/>
      <c r="L74" s="196" t="s">
        <v>19</v>
      </c>
      <c r="M74" s="197"/>
      <c r="N74" s="197"/>
      <c r="O74" s="198" t="s">
        <v>20</v>
      </c>
      <c r="P74" s="199">
        <f>'Ｈ３（1991）'!A73</f>
        <v>0</v>
      </c>
      <c r="Q74" s="200">
        <f>'Ｈ３（1991）'!B73</f>
        <v>0</v>
      </c>
      <c r="R74" s="220"/>
      <c r="S74" s="262">
        <f>'Ｈ３（1991）'!D73</f>
        <v>0</v>
      </c>
      <c r="T74" s="263">
        <f>'Ｈ３（1991）'!F73</f>
        <v>0</v>
      </c>
      <c r="U74" s="264"/>
      <c r="V74" s="196" t="s">
        <v>19</v>
      </c>
      <c r="W74" s="197"/>
      <c r="X74" s="197"/>
      <c r="Y74" s="211" t="s">
        <v>142</v>
      </c>
      <c r="Z74" s="294">
        <f>'Ｈ３（1991）'!A120</f>
        <v>0</v>
      </c>
      <c r="AA74" s="272">
        <f>'Ｈ３（1991）'!B120</f>
        <v>0</v>
      </c>
      <c r="AB74" s="295"/>
      <c r="AC74" s="274">
        <f>'Ｈ３（1991）'!E120</f>
        <v>0</v>
      </c>
      <c r="AD74" s="264"/>
      <c r="AE74" s="196" t="s">
        <v>19</v>
      </c>
      <c r="AF74" s="197"/>
      <c r="AG74" s="197"/>
      <c r="AH74" s="211" t="s">
        <v>410</v>
      </c>
      <c r="AI74" s="294">
        <f>'Ｈ３（1991）'!A143</f>
        <v>0</v>
      </c>
      <c r="AJ74" s="272">
        <f>'Ｈ３（1991）'!B143</f>
        <v>0</v>
      </c>
      <c r="AK74" s="296">
        <f>'Ｈ３（1991）'!C143</f>
        <v>0</v>
      </c>
      <c r="AL74" s="276">
        <f>'Ｈ３（1991）'!E143</f>
        <v>0</v>
      </c>
    </row>
    <row r="75" spans="1:38" ht="14.45" customHeight="1" x14ac:dyDescent="0.15">
      <c r="A75" s="1230">
        <v>0</v>
      </c>
      <c r="B75" s="574">
        <v>0</v>
      </c>
      <c r="C75" s="574">
        <v>0</v>
      </c>
      <c r="D75" s="574">
        <v>0</v>
      </c>
      <c r="E75" s="574">
        <v>0</v>
      </c>
      <c r="F75" s="574">
        <v>0</v>
      </c>
      <c r="G75" s="1230"/>
      <c r="H75" s="574"/>
      <c r="I75" s="574"/>
      <c r="K75" s="194" t="s">
        <v>83</v>
      </c>
      <c r="L75" s="195"/>
      <c r="M75" s="196" t="s">
        <v>22</v>
      </c>
      <c r="N75" s="197"/>
      <c r="O75" s="198" t="s">
        <v>23</v>
      </c>
      <c r="P75" s="199">
        <f>'Ｈ３（1991）'!A75</f>
        <v>0</v>
      </c>
      <c r="Q75" s="200">
        <f>'Ｈ３（1991）'!B75</f>
        <v>0</v>
      </c>
      <c r="R75" s="220"/>
      <c r="S75" s="262">
        <f>'Ｈ３（1991）'!D75</f>
        <v>0</v>
      </c>
      <c r="T75" s="263">
        <f>'Ｈ３（1991）'!F75</f>
        <v>0</v>
      </c>
      <c r="U75" s="264" t="s">
        <v>411</v>
      </c>
      <c r="V75" s="195"/>
      <c r="W75" s="196" t="s">
        <v>412</v>
      </c>
      <c r="X75" s="197"/>
      <c r="Y75" s="211" t="s">
        <v>413</v>
      </c>
      <c r="Z75" s="294">
        <f>'Ｈ３（1991）'!A121</f>
        <v>72053</v>
      </c>
      <c r="AA75" s="272">
        <f>'Ｈ３（1991）'!B121</f>
        <v>0</v>
      </c>
      <c r="AB75" s="295"/>
      <c r="AC75" s="274">
        <f>'Ｈ３（1991）'!E121</f>
        <v>53500</v>
      </c>
      <c r="AD75" s="264" t="s">
        <v>414</v>
      </c>
      <c r="AE75" s="195"/>
      <c r="AF75" s="196" t="s">
        <v>412</v>
      </c>
      <c r="AG75" s="197"/>
      <c r="AH75" s="211" t="s">
        <v>415</v>
      </c>
      <c r="AI75" s="294">
        <f>'Ｈ３（1991）'!A144</f>
        <v>0</v>
      </c>
      <c r="AJ75" s="272">
        <f>'Ｈ３（1991）'!B144</f>
        <v>0</v>
      </c>
      <c r="AK75" s="296">
        <f>'Ｈ３（1991）'!C144</f>
        <v>0</v>
      </c>
      <c r="AL75" s="276">
        <f>'Ｈ３（1991）'!E144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'Ｈ３（1991）'!A76</f>
        <v>0</v>
      </c>
      <c r="Q76" s="200">
        <f>'Ｈ３（1991）'!B76</f>
        <v>0</v>
      </c>
      <c r="R76" s="220"/>
      <c r="S76" s="262">
        <f>'Ｈ３（1991）'!D76</f>
        <v>0</v>
      </c>
      <c r="T76" s="263">
        <f>'Ｈ３（1991）'!F76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'Ｈ３（1991）'!A77</f>
        <v>0</v>
      </c>
      <c r="Q77" s="200">
        <f>'Ｈ３（1991）'!B77</f>
        <v>0</v>
      </c>
      <c r="R77" s="220"/>
      <c r="S77" s="262">
        <f>'Ｈ３（1991）'!D77</f>
        <v>0</v>
      </c>
      <c r="T77" s="263">
        <f>'Ｈ３（1991）'!F77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'Ｈ３（1991）'!A78</f>
        <v>0</v>
      </c>
      <c r="Q78" s="200">
        <f>'Ｈ３（1991）'!B78</f>
        <v>0</v>
      </c>
      <c r="R78" s="220"/>
      <c r="S78" s="262">
        <f>'Ｈ３（1991）'!D78</f>
        <v>0</v>
      </c>
      <c r="T78" s="263">
        <f>'Ｈ３（1991）'!F78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'Ｈ３（1991）'!A79</f>
        <v>0</v>
      </c>
      <c r="Q79" s="200">
        <f>'Ｈ３（1991）'!B79</f>
        <v>0</v>
      </c>
      <c r="R79" s="220"/>
      <c r="S79" s="262">
        <f>'Ｈ３（1991）'!D79</f>
        <v>0</v>
      </c>
      <c r="T79" s="263">
        <f>'Ｈ３（1991）'!F79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215</v>
      </c>
      <c r="B80" s="574">
        <v>215</v>
      </c>
      <c r="C80" s="574">
        <v>0</v>
      </c>
      <c r="D80" s="574">
        <v>0</v>
      </c>
      <c r="E80" s="574">
        <v>0</v>
      </c>
      <c r="F80" s="574">
        <v>0</v>
      </c>
      <c r="G80" s="1230"/>
      <c r="H80" s="574"/>
      <c r="I80" s="574"/>
      <c r="K80" s="194"/>
      <c r="L80" s="195" t="s">
        <v>38</v>
      </c>
      <c r="M80" s="196" t="s">
        <v>149</v>
      </c>
      <c r="N80" s="197"/>
      <c r="O80" s="198" t="s">
        <v>40</v>
      </c>
      <c r="P80" s="199">
        <f>'Ｈ３（1991）'!A80</f>
        <v>215</v>
      </c>
      <c r="Q80" s="200">
        <f>'Ｈ３（1991）'!B80</f>
        <v>215</v>
      </c>
      <c r="R80" s="220"/>
      <c r="S80" s="262">
        <f>'Ｈ３（1991）'!D80</f>
        <v>0</v>
      </c>
      <c r="T80" s="263">
        <f>'Ｈ３（1991）'!F80</f>
        <v>0</v>
      </c>
      <c r="U80" s="264"/>
      <c r="V80" s="195" t="s">
        <v>38</v>
      </c>
      <c r="W80" s="196" t="s">
        <v>149</v>
      </c>
      <c r="X80" s="197"/>
      <c r="Y80" s="198" t="s">
        <v>420</v>
      </c>
      <c r="Z80" s="271">
        <f>'Ｈ３（1991）'!A122</f>
        <v>72053</v>
      </c>
      <c r="AA80" s="272">
        <f>'Ｈ３（1991）'!B122</f>
        <v>0</v>
      </c>
      <c r="AB80" s="273"/>
      <c r="AC80" s="274">
        <f>'Ｈ３（1991）'!E122</f>
        <v>53500</v>
      </c>
      <c r="AD80" s="264" t="s">
        <v>421</v>
      </c>
      <c r="AE80" s="195" t="s">
        <v>38</v>
      </c>
      <c r="AF80" s="196" t="s">
        <v>149</v>
      </c>
      <c r="AG80" s="197"/>
      <c r="AH80" s="198" t="s">
        <v>422</v>
      </c>
      <c r="AI80" s="271">
        <f>'Ｈ３（1991）'!A145</f>
        <v>0</v>
      </c>
      <c r="AJ80" s="272">
        <f>'Ｈ３（1991）'!B145</f>
        <v>0</v>
      </c>
      <c r="AK80" s="275">
        <f>'Ｈ３（1991）'!C145</f>
        <v>0</v>
      </c>
      <c r="AL80" s="276">
        <f>'Ｈ３（1991）'!E145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'Ｈ３（1991）'!A81</f>
        <v>0</v>
      </c>
      <c r="Q81" s="200">
        <f>'Ｈ３（1991）'!B81</f>
        <v>0</v>
      </c>
      <c r="R81" s="220"/>
      <c r="S81" s="262">
        <f>'Ｈ３（1991）'!D81</f>
        <v>0</v>
      </c>
      <c r="T81" s="263">
        <f>'Ｈ３（1991）'!F81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'Ｈ３（1991）'!A82</f>
        <v>0</v>
      </c>
      <c r="Q82" s="200">
        <f>'Ｈ３（1991）'!B82</f>
        <v>0</v>
      </c>
      <c r="R82" s="220"/>
      <c r="S82" s="262">
        <f>'Ｈ３（1991）'!D82</f>
        <v>0</v>
      </c>
      <c r="T82" s="263">
        <f>'Ｈ３（1991）'!F82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'Ｈ３（1991）'!A83</f>
        <v>0</v>
      </c>
      <c r="Q83" s="200">
        <f>'Ｈ３（1991）'!B83</f>
        <v>0</v>
      </c>
      <c r="R83" s="220"/>
      <c r="S83" s="262">
        <f>'Ｈ３（1991）'!D83</f>
        <v>0</v>
      </c>
      <c r="T83" s="263">
        <f>'Ｈ３（1991）'!F83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'Ｈ３（1991）'!A84</f>
        <v>0</v>
      </c>
      <c r="Q84" s="200">
        <f>'Ｈ３（1991）'!B84</f>
        <v>0</v>
      </c>
      <c r="R84" s="220"/>
      <c r="S84" s="262">
        <f>'Ｈ３（1991）'!D84</f>
        <v>0</v>
      </c>
      <c r="T84" s="263">
        <f>'Ｈ３（1991）'!F84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'Ｈ３（1991）'!A85</f>
        <v>0</v>
      </c>
      <c r="Q85" s="200">
        <f>'Ｈ３（1991）'!B85</f>
        <v>0</v>
      </c>
      <c r="R85" s="220"/>
      <c r="S85" s="262">
        <f>'Ｈ３（1991）'!D85</f>
        <v>0</v>
      </c>
      <c r="T85" s="263">
        <f>'Ｈ３（1991）'!F85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263585</v>
      </c>
      <c r="B86" s="574">
        <v>263585</v>
      </c>
      <c r="C86" s="574">
        <v>0</v>
      </c>
      <c r="D86" s="574">
        <v>18000</v>
      </c>
      <c r="E86" s="574">
        <v>0</v>
      </c>
      <c r="F86" s="574">
        <v>91900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'Ｈ３（1991）'!A123</f>
        <v>0</v>
      </c>
      <c r="AA86" s="272">
        <f>'Ｈ３（1991）'!B123</f>
        <v>0</v>
      </c>
      <c r="AB86" s="273"/>
      <c r="AC86" s="274">
        <f>'Ｈ３（1991）'!E123</f>
        <v>0</v>
      </c>
      <c r="AD86" s="264" t="s">
        <v>430</v>
      </c>
      <c r="AE86" s="195"/>
      <c r="AF86" s="196" t="s">
        <v>13</v>
      </c>
      <c r="AG86" s="197"/>
      <c r="AH86" s="198" t="s">
        <v>684</v>
      </c>
      <c r="AI86" s="271">
        <f>'Ｈ３（1991）'!A146</f>
        <v>0</v>
      </c>
      <c r="AJ86" s="272">
        <f>'Ｈ３（1991）'!B146</f>
        <v>0</v>
      </c>
      <c r="AK86" s="275">
        <f>'Ｈ３（1991）'!C146</f>
        <v>0</v>
      </c>
      <c r="AL86" s="276">
        <f>'Ｈ３（1991）'!E146</f>
        <v>0</v>
      </c>
    </row>
    <row r="87" spans="1:38" ht="14.45" customHeight="1" x14ac:dyDescent="0.15">
      <c r="A87" s="1230">
        <v>34933</v>
      </c>
      <c r="B87" s="574">
        <v>34933</v>
      </c>
      <c r="C87" s="574">
        <v>0</v>
      </c>
      <c r="D87" s="574">
        <v>0</v>
      </c>
      <c r="E87" s="574">
        <v>0</v>
      </c>
      <c r="F87" s="574">
        <v>8800</v>
      </c>
      <c r="G87" s="1230"/>
      <c r="H87" s="574"/>
      <c r="I87" s="574"/>
      <c r="K87" s="194"/>
      <c r="L87" s="173"/>
      <c r="M87" s="196" t="s">
        <v>47</v>
      </c>
      <c r="N87" s="197"/>
      <c r="O87" s="198" t="s">
        <v>48</v>
      </c>
      <c r="P87" s="199">
        <f>'Ｈ３（1991）'!A87</f>
        <v>34933</v>
      </c>
      <c r="Q87" s="200">
        <f>'Ｈ３（1991）'!B87</f>
        <v>34933</v>
      </c>
      <c r="R87" s="220"/>
      <c r="S87" s="262">
        <f>'Ｈ３（1991）'!D87</f>
        <v>0</v>
      </c>
      <c r="T87" s="263">
        <f>'Ｈ３（1991）'!F87</f>
        <v>8800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'Ｈ３（1991）'!A88</f>
        <v>0</v>
      </c>
      <c r="Q88" s="200">
        <f>'Ｈ３（1991）'!B88</f>
        <v>0</v>
      </c>
      <c r="R88" s="220"/>
      <c r="S88" s="262">
        <f>'Ｈ３（1991）'!D88</f>
        <v>0</v>
      </c>
      <c r="T88" s="263">
        <f>'Ｈ３（1991）'!F88</f>
        <v>0</v>
      </c>
      <c r="U88" s="264"/>
      <c r="V88" s="195"/>
      <c r="W88" s="196" t="s">
        <v>433</v>
      </c>
      <c r="X88" s="197"/>
      <c r="Y88" s="198" t="s">
        <v>685</v>
      </c>
      <c r="Z88" s="271">
        <f>'Ｈ３（1991）'!A125</f>
        <v>0</v>
      </c>
      <c r="AA88" s="272">
        <f>'Ｈ３（1991）'!B125</f>
        <v>0</v>
      </c>
      <c r="AB88" s="273"/>
      <c r="AC88" s="274">
        <f>'Ｈ３（1991）'!E125</f>
        <v>0</v>
      </c>
      <c r="AD88" s="264"/>
      <c r="AE88" s="195"/>
      <c r="AF88" s="196" t="s">
        <v>433</v>
      </c>
      <c r="AG88" s="197"/>
      <c r="AH88" s="198" t="s">
        <v>686</v>
      </c>
      <c r="AI88" s="271">
        <f>'Ｈ３（1991）'!A148</f>
        <v>0</v>
      </c>
      <c r="AJ88" s="272">
        <f>'Ｈ３（1991）'!B148</f>
        <v>0</v>
      </c>
      <c r="AK88" s="275">
        <f>'Ｈ３（1991）'!C148</f>
        <v>0</v>
      </c>
      <c r="AL88" s="276">
        <f>'Ｈ３（1991）'!E148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'Ｈ３（1991）'!A89</f>
        <v>0</v>
      </c>
      <c r="Q89" s="200">
        <f>'Ｈ３（1991）'!B89</f>
        <v>0</v>
      </c>
      <c r="R89" s="220"/>
      <c r="S89" s="262">
        <f>'Ｈ３（1991）'!D89</f>
        <v>0</v>
      </c>
      <c r="T89" s="263">
        <f>'Ｈ３（1991）'!F89</f>
        <v>0</v>
      </c>
      <c r="U89" s="264"/>
      <c r="V89" s="195"/>
      <c r="W89" s="196" t="s">
        <v>436</v>
      </c>
      <c r="X89" s="197"/>
      <c r="Y89" s="198" t="s">
        <v>687</v>
      </c>
      <c r="Z89" s="271">
        <f>'Ｈ３（1991）'!A126</f>
        <v>0</v>
      </c>
      <c r="AA89" s="272">
        <f>'Ｈ３（1991）'!B126</f>
        <v>0</v>
      </c>
      <c r="AB89" s="273"/>
      <c r="AC89" s="274">
        <f>'Ｈ３（1991）'!E126</f>
        <v>0</v>
      </c>
      <c r="AD89" s="264"/>
      <c r="AE89" s="195"/>
      <c r="AF89" s="196" t="s">
        <v>436</v>
      </c>
      <c r="AG89" s="197"/>
      <c r="AH89" s="198" t="s">
        <v>688</v>
      </c>
      <c r="AI89" s="271">
        <f>'Ｈ３（1991）'!A149</f>
        <v>0</v>
      </c>
      <c r="AJ89" s="272">
        <f>'Ｈ３（1991）'!B149</f>
        <v>0</v>
      </c>
      <c r="AK89" s="275">
        <f>'Ｈ３（1991）'!C149</f>
        <v>0</v>
      </c>
      <c r="AL89" s="276">
        <f>'Ｈ３（1991）'!E149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'Ｈ３（1991）'!A90</f>
        <v>0</v>
      </c>
      <c r="Q90" s="200">
        <f>'Ｈ３（1991）'!B90</f>
        <v>0</v>
      </c>
      <c r="R90" s="220"/>
      <c r="S90" s="262">
        <f>'Ｈ３（1991）'!D90</f>
        <v>0</v>
      </c>
      <c r="T90" s="263">
        <f>'Ｈ３（1991）'!F90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'Ｈ３（1991）'!A91</f>
        <v>0</v>
      </c>
      <c r="Q91" s="200">
        <f>'Ｈ３（1991）'!B91</f>
        <v>0</v>
      </c>
      <c r="R91" s="220"/>
      <c r="S91" s="262">
        <f>'Ｈ３（1991）'!D91</f>
        <v>0</v>
      </c>
      <c r="T91" s="263">
        <f>'Ｈ３（1991）'!F91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'Ｈ３（1991）'!A92</f>
        <v>0</v>
      </c>
      <c r="Q92" s="200">
        <f>'Ｈ３（1991）'!B92</f>
        <v>0</v>
      </c>
      <c r="R92" s="220"/>
      <c r="S92" s="262">
        <f>'Ｈ３（1991）'!D92</f>
        <v>0</v>
      </c>
      <c r="T92" s="263">
        <f>'Ｈ３（1991）'!F92</f>
        <v>0</v>
      </c>
      <c r="U92" s="264"/>
      <c r="V92" s="195"/>
      <c r="W92" s="196" t="s">
        <v>57</v>
      </c>
      <c r="X92" s="197"/>
      <c r="Y92" s="198" t="s">
        <v>689</v>
      </c>
      <c r="Z92" s="271">
        <f>'Ｈ３（1991）'!A127</f>
        <v>0</v>
      </c>
      <c r="AA92" s="272">
        <f>'Ｈ３（1991）'!B127</f>
        <v>0</v>
      </c>
      <c r="AB92" s="273"/>
      <c r="AC92" s="274">
        <f>'Ｈ３（1991）'!E127</f>
        <v>0</v>
      </c>
      <c r="AD92" s="264"/>
      <c r="AE92" s="195"/>
      <c r="AF92" s="196" t="s">
        <v>57</v>
      </c>
      <c r="AG92" s="197"/>
      <c r="AH92" s="198" t="s">
        <v>690</v>
      </c>
      <c r="AI92" s="271">
        <f>'Ｈ３（1991）'!A150</f>
        <v>0</v>
      </c>
      <c r="AJ92" s="272">
        <f>'Ｈ３（1991）'!B150</f>
        <v>0</v>
      </c>
      <c r="AK92" s="275">
        <f>'Ｈ３（1991）'!C150</f>
        <v>0</v>
      </c>
      <c r="AL92" s="276">
        <f>'Ｈ３（1991）'!E150</f>
        <v>0</v>
      </c>
    </row>
    <row r="93" spans="1:38" ht="14.45" customHeight="1" x14ac:dyDescent="0.15">
      <c r="A93" s="1230">
        <v>121160</v>
      </c>
      <c r="B93" s="574">
        <v>121160</v>
      </c>
      <c r="C93" s="574">
        <v>0</v>
      </c>
      <c r="D93" s="574">
        <v>18000</v>
      </c>
      <c r="E93" s="574">
        <v>0</v>
      </c>
      <c r="F93" s="574">
        <v>83100</v>
      </c>
      <c r="G93" s="1230"/>
      <c r="H93" s="574"/>
      <c r="I93" s="574"/>
      <c r="K93" s="194"/>
      <c r="L93" s="195"/>
      <c r="M93" s="173" t="s">
        <v>60</v>
      </c>
      <c r="N93" s="197"/>
      <c r="O93" s="198" t="s">
        <v>61</v>
      </c>
      <c r="P93" s="199">
        <f>'Ｈ３（1991）'!A93</f>
        <v>121160</v>
      </c>
      <c r="Q93" s="200">
        <f>'Ｈ３（1991）'!B93</f>
        <v>121160</v>
      </c>
      <c r="R93" s="220"/>
      <c r="S93" s="262">
        <f>'Ｈ３（1991）'!D93</f>
        <v>18000</v>
      </c>
      <c r="T93" s="263">
        <f>'Ｈ３（1991）'!F93</f>
        <v>83100</v>
      </c>
      <c r="U93" s="264" t="s">
        <v>441</v>
      </c>
      <c r="V93" s="195"/>
      <c r="W93" s="173" t="s">
        <v>60</v>
      </c>
      <c r="X93" s="197"/>
      <c r="Y93" s="198" t="s">
        <v>691</v>
      </c>
      <c r="Z93" s="271">
        <f>'Ｈ３（1991）'!A128</f>
        <v>0</v>
      </c>
      <c r="AA93" s="272">
        <f>'Ｈ３（1991）'!B128</f>
        <v>0</v>
      </c>
      <c r="AB93" s="273"/>
      <c r="AC93" s="274">
        <f>'Ｈ３（1991）'!E128</f>
        <v>0</v>
      </c>
      <c r="AD93" s="264"/>
      <c r="AE93" s="195"/>
      <c r="AF93" s="173" t="s">
        <v>60</v>
      </c>
      <c r="AG93" s="197"/>
      <c r="AH93" s="198" t="s">
        <v>692</v>
      </c>
      <c r="AI93" s="271">
        <f>'Ｈ３（1991）'!A151</f>
        <v>0</v>
      </c>
      <c r="AJ93" s="272">
        <f>'Ｈ３（1991）'!B151</f>
        <v>0</v>
      </c>
      <c r="AK93" s="275">
        <f>'Ｈ３（1991）'!C151</f>
        <v>0</v>
      </c>
      <c r="AL93" s="276">
        <f>'Ｈ３（1991）'!E151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'Ｈ３（1991）'!A94</f>
        <v>0</v>
      </c>
      <c r="Q94" s="200">
        <f>'Ｈ３（1991）'!B94</f>
        <v>0</v>
      </c>
      <c r="R94" s="220"/>
      <c r="S94" s="262">
        <f>'Ｈ３（1991）'!D94</f>
        <v>0</v>
      </c>
      <c r="T94" s="263">
        <f>'Ｈ３（1991）'!F94</f>
        <v>0</v>
      </c>
      <c r="U94" s="264"/>
      <c r="V94" s="195" t="s">
        <v>59</v>
      </c>
      <c r="W94" s="195"/>
      <c r="X94" s="196" t="s">
        <v>62</v>
      </c>
      <c r="Y94" s="198" t="s">
        <v>693</v>
      </c>
      <c r="Z94" s="271">
        <f>'Ｈ３（1991）'!A129</f>
        <v>0</v>
      </c>
      <c r="AA94" s="272">
        <f>'Ｈ３（1991）'!B129</f>
        <v>0</v>
      </c>
      <c r="AB94" s="273"/>
      <c r="AC94" s="274">
        <f>'Ｈ３（1991）'!E129</f>
        <v>0</v>
      </c>
      <c r="AD94" s="264"/>
      <c r="AE94" s="195" t="s">
        <v>59</v>
      </c>
      <c r="AF94" s="195"/>
      <c r="AG94" s="196" t="s">
        <v>62</v>
      </c>
      <c r="AH94" s="198" t="s">
        <v>694</v>
      </c>
      <c r="AI94" s="271">
        <f>'Ｈ３（1991）'!A152</f>
        <v>0</v>
      </c>
      <c r="AJ94" s="272">
        <f>'Ｈ３（1991）'!B152</f>
        <v>0</v>
      </c>
      <c r="AK94" s="275">
        <f>'Ｈ３（1991）'!C152</f>
        <v>0</v>
      </c>
      <c r="AL94" s="276">
        <f>'Ｈ３（1991）'!E152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'Ｈ３（1991）'!A95</f>
        <v>0</v>
      </c>
      <c r="Q95" s="200">
        <f>'Ｈ３（1991）'!B95</f>
        <v>0</v>
      </c>
      <c r="R95" s="220"/>
      <c r="S95" s="262">
        <f>'Ｈ３（1991）'!D95</f>
        <v>0</v>
      </c>
      <c r="T95" s="263">
        <f>'Ｈ３（1991）'!F95</f>
        <v>0</v>
      </c>
      <c r="U95" s="264"/>
      <c r="V95" s="195"/>
      <c r="W95" s="195"/>
      <c r="X95" s="196" t="s">
        <v>64</v>
      </c>
      <c r="Y95" s="198" t="s">
        <v>695</v>
      </c>
      <c r="Z95" s="271">
        <f>'Ｈ３（1991）'!A130</f>
        <v>0</v>
      </c>
      <c r="AA95" s="272">
        <f>'Ｈ３（1991）'!B130</f>
        <v>0</v>
      </c>
      <c r="AB95" s="273"/>
      <c r="AC95" s="274">
        <f>'Ｈ３（1991）'!E130</f>
        <v>0</v>
      </c>
      <c r="AD95" s="264"/>
      <c r="AE95" s="195"/>
      <c r="AF95" s="195"/>
      <c r="AG95" s="196" t="s">
        <v>64</v>
      </c>
      <c r="AH95" s="198" t="s">
        <v>696</v>
      </c>
      <c r="AI95" s="271">
        <f>'Ｈ３（1991）'!A153</f>
        <v>0</v>
      </c>
      <c r="AJ95" s="272">
        <f>'Ｈ３（1991）'!B153</f>
        <v>0</v>
      </c>
      <c r="AK95" s="275">
        <f>'Ｈ３（1991）'!C153</f>
        <v>0</v>
      </c>
      <c r="AL95" s="276">
        <f>'Ｈ３（1991）'!E153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'Ｈ３（1991）'!A96</f>
        <v>0</v>
      </c>
      <c r="Q96" s="200">
        <f>'Ｈ３（1991）'!B96</f>
        <v>0</v>
      </c>
      <c r="R96" s="220"/>
      <c r="S96" s="262">
        <f>'Ｈ３（1991）'!D96</f>
        <v>0</v>
      </c>
      <c r="T96" s="263">
        <f>'Ｈ３（1991）'!F96</f>
        <v>0</v>
      </c>
      <c r="U96" s="264"/>
      <c r="V96" s="195"/>
      <c r="W96" s="195"/>
      <c r="X96" s="196" t="s">
        <v>66</v>
      </c>
      <c r="Y96" s="198" t="s">
        <v>697</v>
      </c>
      <c r="Z96" s="271">
        <f>'Ｈ３（1991）'!A131</f>
        <v>0</v>
      </c>
      <c r="AA96" s="272">
        <f>'Ｈ３（1991）'!B131</f>
        <v>0</v>
      </c>
      <c r="AB96" s="273"/>
      <c r="AC96" s="274">
        <f>'Ｈ３（1991）'!E131</f>
        <v>0</v>
      </c>
      <c r="AD96" s="264"/>
      <c r="AE96" s="195"/>
      <c r="AF96" s="195"/>
      <c r="AG96" s="196" t="s">
        <v>66</v>
      </c>
      <c r="AH96" s="198" t="s">
        <v>698</v>
      </c>
      <c r="AI96" s="271">
        <f>'Ｈ３（1991）'!A154</f>
        <v>0</v>
      </c>
      <c r="AJ96" s="272">
        <f>'Ｈ３（1991）'!B154</f>
        <v>0</v>
      </c>
      <c r="AK96" s="275">
        <f>'Ｈ３（1991）'!C154</f>
        <v>0</v>
      </c>
      <c r="AL96" s="276">
        <f>'Ｈ３（1991）'!E154</f>
        <v>0</v>
      </c>
    </row>
    <row r="97" spans="1:38" ht="14.45" customHeight="1" x14ac:dyDescent="0.15">
      <c r="A97" s="1230">
        <v>121160</v>
      </c>
      <c r="B97" s="574">
        <v>121160</v>
      </c>
      <c r="C97" s="574">
        <v>0</v>
      </c>
      <c r="D97" s="574">
        <v>18000</v>
      </c>
      <c r="E97" s="574">
        <v>0</v>
      </c>
      <c r="F97" s="574">
        <v>83100</v>
      </c>
      <c r="G97" s="1230"/>
      <c r="H97" s="574"/>
      <c r="I97" s="574"/>
      <c r="K97" s="194"/>
      <c r="L97" s="195"/>
      <c r="M97" s="195"/>
      <c r="N97" s="196" t="s">
        <v>150</v>
      </c>
      <c r="O97" s="198" t="s">
        <v>69</v>
      </c>
      <c r="P97" s="199">
        <f>'Ｈ３（1991）'!A97</f>
        <v>121160</v>
      </c>
      <c r="Q97" s="200">
        <f>'Ｈ３（1991）'!B97</f>
        <v>121160</v>
      </c>
      <c r="R97" s="220"/>
      <c r="S97" s="262">
        <f>'Ｈ３（1991）'!D97</f>
        <v>18000</v>
      </c>
      <c r="T97" s="263">
        <f>'Ｈ３（1991）'!F97</f>
        <v>83100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8034</v>
      </c>
      <c r="B98" s="574">
        <v>8034</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'Ｈ３（1991）'!A132</f>
        <v>0</v>
      </c>
      <c r="AA98" s="272">
        <f>'Ｈ３（1991）'!B132</f>
        <v>0</v>
      </c>
      <c r="AB98" s="273"/>
      <c r="AC98" s="274">
        <f>'Ｈ３（1991）'!E132</f>
        <v>0</v>
      </c>
      <c r="AD98" s="264"/>
      <c r="AE98" s="195" t="s">
        <v>41</v>
      </c>
      <c r="AF98" s="216"/>
      <c r="AG98" s="196" t="s">
        <v>13</v>
      </c>
      <c r="AH98" s="198" t="s">
        <v>700</v>
      </c>
      <c r="AI98" s="271">
        <f>'Ｈ３（1991）'!A155</f>
        <v>0</v>
      </c>
      <c r="AJ98" s="272">
        <f>'Ｈ３（1991）'!B155</f>
        <v>0</v>
      </c>
      <c r="AK98" s="275">
        <f>'Ｈ３（1991）'!C155</f>
        <v>0</v>
      </c>
      <c r="AL98" s="276">
        <f>'Ｈ３（1991）'!E155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'Ｈ３（1991）'!A98</f>
        <v>8034</v>
      </c>
      <c r="Q99" s="200">
        <f>'Ｈ３（1991）'!B98</f>
        <v>8034</v>
      </c>
      <c r="R99" s="220"/>
      <c r="S99" s="262">
        <f>'Ｈ３（1991）'!D98</f>
        <v>0</v>
      </c>
      <c r="T99" s="263">
        <f>'Ｈ３（1991）'!F98</f>
        <v>0</v>
      </c>
      <c r="U99" s="310" t="s">
        <v>701</v>
      </c>
      <c r="V99" s="195"/>
      <c r="W99" s="196" t="s">
        <v>70</v>
      </c>
      <c r="X99" s="197"/>
      <c r="Y99" s="198" t="s">
        <v>702</v>
      </c>
      <c r="Z99" s="271">
        <f>'Ｈ３（1991）'!A133</f>
        <v>0</v>
      </c>
      <c r="AA99" s="272">
        <f>'Ｈ３（1991）'!B133</f>
        <v>0</v>
      </c>
      <c r="AB99" s="273"/>
      <c r="AC99" s="274">
        <f>'Ｈ３（1991）'!E133</f>
        <v>0</v>
      </c>
      <c r="AD99" s="310" t="s">
        <v>701</v>
      </c>
      <c r="AE99" s="195"/>
      <c r="AF99" s="196" t="s">
        <v>70</v>
      </c>
      <c r="AG99" s="197"/>
      <c r="AH99" s="198" t="s">
        <v>703</v>
      </c>
      <c r="AI99" s="271">
        <f>'Ｈ３（1991）'!A156</f>
        <v>0</v>
      </c>
      <c r="AJ99" s="272">
        <f>'Ｈ３（1991）'!B156</f>
        <v>0</v>
      </c>
      <c r="AK99" s="275">
        <f>'Ｈ３（1991）'!C156</f>
        <v>0</v>
      </c>
      <c r="AL99" s="276">
        <f>'Ｈ３（1991）'!E156</f>
        <v>0</v>
      </c>
    </row>
    <row r="100" spans="1:38" ht="14.45" customHeight="1" x14ac:dyDescent="0.15">
      <c r="A100" s="1230">
        <v>99458</v>
      </c>
      <c r="B100" s="574">
        <v>99458</v>
      </c>
      <c r="C100" s="574">
        <v>0</v>
      </c>
      <c r="D100" s="574">
        <v>0</v>
      </c>
      <c r="E100" s="574">
        <v>0</v>
      </c>
      <c r="F100" s="574">
        <v>0</v>
      </c>
      <c r="G100" s="1230"/>
      <c r="H100" s="574"/>
      <c r="I100" s="574"/>
      <c r="K100" s="194" t="s">
        <v>130</v>
      </c>
      <c r="L100" s="195"/>
      <c r="M100" s="196" t="s">
        <v>73</v>
      </c>
      <c r="N100" s="197"/>
      <c r="O100" s="198" t="s">
        <v>74</v>
      </c>
      <c r="P100" s="199">
        <f>'Ｈ３（1991）'!A99</f>
        <v>0</v>
      </c>
      <c r="Q100" s="200">
        <f>'Ｈ３（1991）'!B99</f>
        <v>0</v>
      </c>
      <c r="R100" s="220"/>
      <c r="S100" s="262">
        <f>'Ｈ３（1991）'!D99</f>
        <v>0</v>
      </c>
      <c r="T100" s="263">
        <f>'Ｈ３（1991）'!F99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'Ｈ３（1991）'!A100</f>
        <v>99458</v>
      </c>
      <c r="Q101" s="200">
        <f>'Ｈ３（1991）'!B100</f>
        <v>99458</v>
      </c>
      <c r="R101" s="220"/>
      <c r="S101" s="262">
        <f>'Ｈ３（1991）'!D100</f>
        <v>0</v>
      </c>
      <c r="T101" s="263">
        <f>'Ｈ３（1991）'!F100</f>
        <v>0</v>
      </c>
      <c r="U101" s="264"/>
      <c r="V101" s="216"/>
      <c r="W101" s="196" t="s">
        <v>13</v>
      </c>
      <c r="X101" s="197"/>
      <c r="Y101" s="198" t="s">
        <v>704</v>
      </c>
      <c r="Z101" s="271">
        <f>'Ｈ３（1991）'!A134</f>
        <v>0</v>
      </c>
      <c r="AA101" s="272">
        <f>'Ｈ３（1991）'!B134</f>
        <v>0</v>
      </c>
      <c r="AB101" s="273"/>
      <c r="AC101" s="274">
        <f>'Ｈ３（1991）'!E134</f>
        <v>0</v>
      </c>
      <c r="AD101" s="264"/>
      <c r="AE101" s="216"/>
      <c r="AF101" s="196" t="s">
        <v>13</v>
      </c>
      <c r="AG101" s="197"/>
      <c r="AH101" s="198" t="s">
        <v>705</v>
      </c>
      <c r="AI101" s="271">
        <f>'Ｈ３（1991）'!A157</f>
        <v>0</v>
      </c>
      <c r="AJ101" s="272">
        <f>'Ｈ３（1991）'!B157</f>
        <v>0</v>
      </c>
      <c r="AK101" s="275">
        <f>'Ｈ３（1991）'!C157</f>
        <v>0</v>
      </c>
      <c r="AL101" s="276">
        <f>'Ｈ３（1991）'!E157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'Ｈ３（1991）'!A101</f>
        <v>0</v>
      </c>
      <c r="Q102" s="200">
        <f>'Ｈ３（1991）'!B101</f>
        <v>0</v>
      </c>
      <c r="R102" s="220"/>
      <c r="S102" s="262">
        <f>'Ｈ３（1991）'!D101</f>
        <v>0</v>
      </c>
      <c r="T102" s="263">
        <f>'Ｈ３（1991）'!F101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868123</v>
      </c>
      <c r="B103" s="574">
        <v>868123</v>
      </c>
      <c r="C103" s="574">
        <v>0</v>
      </c>
      <c r="D103" s="574">
        <v>0</v>
      </c>
      <c r="E103" s="574">
        <v>0</v>
      </c>
      <c r="F103" s="574">
        <v>616000</v>
      </c>
      <c r="G103" s="1230"/>
      <c r="H103" s="574"/>
      <c r="I103" s="574"/>
      <c r="K103" s="194"/>
      <c r="L103" s="195"/>
      <c r="M103" s="196" t="s">
        <v>11</v>
      </c>
      <c r="N103" s="197"/>
      <c r="O103" s="198" t="s">
        <v>80</v>
      </c>
      <c r="P103" s="199">
        <f>'Ｈ３（1991）'!A102</f>
        <v>0</v>
      </c>
      <c r="Q103" s="200">
        <f>'Ｈ３（1991）'!B102</f>
        <v>0</v>
      </c>
      <c r="R103" s="220"/>
      <c r="S103" s="262">
        <f>'Ｈ３（1991）'!D102</f>
        <v>0</v>
      </c>
      <c r="T103" s="263">
        <f>'Ｈ３（1991）'!F102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1800</v>
      </c>
      <c r="B104" s="574">
        <v>1800</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'Ｈ３（1991）'!A135</f>
        <v>0</v>
      </c>
      <c r="AA104" s="272">
        <f>'Ｈ３（1991）'!B135</f>
        <v>0</v>
      </c>
      <c r="AB104" s="273"/>
      <c r="AC104" s="274">
        <f>'Ｈ３（1991）'!E135</f>
        <v>0</v>
      </c>
      <c r="AD104" s="264"/>
      <c r="AE104" s="216"/>
      <c r="AF104" s="196" t="s">
        <v>13</v>
      </c>
      <c r="AG104" s="197"/>
      <c r="AH104" s="198" t="s">
        <v>707</v>
      </c>
      <c r="AI104" s="271">
        <f>'Ｈ３（1991）'!A158</f>
        <v>0</v>
      </c>
      <c r="AJ104" s="272">
        <f>'Ｈ３（1991）'!B158</f>
        <v>0</v>
      </c>
      <c r="AK104" s="275">
        <f>'Ｈ３（1991）'!C158</f>
        <v>0</v>
      </c>
      <c r="AL104" s="276">
        <f>'Ｈ３（1991）'!E158</f>
        <v>0</v>
      </c>
    </row>
    <row r="105" spans="1:38" ht="14.45" customHeight="1" x14ac:dyDescent="0.15">
      <c r="A105" s="1230">
        <v>0</v>
      </c>
      <c r="B105" s="574">
        <v>0</v>
      </c>
      <c r="C105" s="574">
        <v>0</v>
      </c>
      <c r="D105" s="574">
        <v>0</v>
      </c>
      <c r="E105" s="574">
        <v>0</v>
      </c>
      <c r="F105" s="574">
        <v>0</v>
      </c>
      <c r="G105" s="1230"/>
      <c r="H105" s="574"/>
      <c r="I105" s="574"/>
      <c r="K105" s="194"/>
      <c r="L105" s="169"/>
      <c r="M105" s="196" t="s">
        <v>88</v>
      </c>
      <c r="N105" s="197"/>
      <c r="O105" s="198" t="s">
        <v>109</v>
      </c>
      <c r="P105" s="199">
        <f>'Ｈ３（1991）'!A104</f>
        <v>1800</v>
      </c>
      <c r="Q105" s="200">
        <f>'Ｈ３（1991）'!B104</f>
        <v>1800</v>
      </c>
      <c r="R105" s="220"/>
      <c r="S105" s="262">
        <f>'Ｈ３（1991）'!D104</f>
        <v>0</v>
      </c>
      <c r="T105" s="263">
        <f>'Ｈ３（1991）'!F104</f>
        <v>0</v>
      </c>
      <c r="U105" s="264"/>
      <c r="V105" s="169"/>
      <c r="W105" s="196" t="s">
        <v>459</v>
      </c>
      <c r="X105" s="197"/>
      <c r="Y105" s="198" t="s">
        <v>460</v>
      </c>
      <c r="Z105" s="271">
        <f>'Ｈ３（1991）'!A136</f>
        <v>0</v>
      </c>
      <c r="AA105" s="272">
        <f>'Ｈ３（1991）'!B136</f>
        <v>0</v>
      </c>
      <c r="AB105" s="273"/>
      <c r="AC105" s="274">
        <f>'Ｈ３（1991）'!E136</f>
        <v>0</v>
      </c>
      <c r="AD105" s="264"/>
      <c r="AE105" s="169"/>
      <c r="AF105" s="196" t="s">
        <v>459</v>
      </c>
      <c r="AG105" s="197"/>
      <c r="AH105" s="198" t="s">
        <v>461</v>
      </c>
      <c r="AI105" s="271">
        <f>'Ｈ３（1991）'!A159</f>
        <v>0</v>
      </c>
      <c r="AJ105" s="272">
        <f>'Ｈ３（1991）'!B159</f>
        <v>0</v>
      </c>
      <c r="AK105" s="275">
        <f>'Ｈ３（1991）'!C159</f>
        <v>0</v>
      </c>
      <c r="AL105" s="276">
        <f>'Ｈ３（1991）'!E159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'Ｈ３（1991）'!A105</f>
        <v>0</v>
      </c>
      <c r="Q106" s="200">
        <f>'Ｈ３（1991）'!B105</f>
        <v>0</v>
      </c>
      <c r="R106" s="220"/>
      <c r="S106" s="262">
        <f>'Ｈ３（1991）'!D105</f>
        <v>0</v>
      </c>
      <c r="T106" s="263">
        <f>'Ｈ３（1991）'!F105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8738</v>
      </c>
      <c r="B107" s="574">
        <v>8738</v>
      </c>
      <c r="C107" s="574">
        <v>0</v>
      </c>
      <c r="D107" s="574">
        <v>0</v>
      </c>
      <c r="E107" s="574">
        <v>0</v>
      </c>
      <c r="F107" s="574">
        <v>0</v>
      </c>
      <c r="G107" s="1230"/>
      <c r="H107" s="574"/>
      <c r="I107" s="574"/>
      <c r="K107" s="194"/>
      <c r="L107" s="176"/>
      <c r="M107" s="196" t="s">
        <v>104</v>
      </c>
      <c r="N107" s="197"/>
      <c r="O107" s="198" t="s">
        <v>111</v>
      </c>
      <c r="P107" s="199">
        <f>'Ｈ３（1991）'!A106</f>
        <v>0</v>
      </c>
      <c r="Q107" s="200">
        <f>'Ｈ３（1991）'!B106</f>
        <v>0</v>
      </c>
      <c r="R107" s="220"/>
      <c r="S107" s="262">
        <f>'Ｈ３（1991）'!D106</f>
        <v>0</v>
      </c>
      <c r="T107" s="263">
        <f>'Ｈ３（1991）'!F106</f>
        <v>0</v>
      </c>
      <c r="U107" s="264"/>
      <c r="V107" s="176"/>
      <c r="W107" s="196" t="s">
        <v>104</v>
      </c>
      <c r="X107" s="197"/>
      <c r="Y107" s="198" t="s">
        <v>708</v>
      </c>
      <c r="Z107" s="271">
        <f>'Ｈ３（1991）'!A137</f>
        <v>0</v>
      </c>
      <c r="AA107" s="272">
        <f>'Ｈ３（1991）'!B137</f>
        <v>0</v>
      </c>
      <c r="AB107" s="273"/>
      <c r="AC107" s="274">
        <f>'Ｈ３（1991）'!E137</f>
        <v>0</v>
      </c>
      <c r="AD107" s="264"/>
      <c r="AE107" s="176"/>
      <c r="AF107" s="196" t="s">
        <v>104</v>
      </c>
      <c r="AG107" s="197"/>
      <c r="AH107" s="198" t="s">
        <v>709</v>
      </c>
      <c r="AI107" s="271">
        <f>'Ｈ３（1991）'!A160</f>
        <v>0</v>
      </c>
      <c r="AJ107" s="272">
        <f>'Ｈ３（1991）'!B160</f>
        <v>0</v>
      </c>
      <c r="AK107" s="275">
        <f>'Ｈ３（1991）'!C160</f>
        <v>0</v>
      </c>
      <c r="AL107" s="276">
        <f>'Ｈ３（1991）'!E160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'Ｈ３（1991）'!A107</f>
        <v>8738</v>
      </c>
      <c r="Q108" s="200">
        <f>'Ｈ３（1991）'!B107</f>
        <v>8738</v>
      </c>
      <c r="R108" s="220"/>
      <c r="S108" s="262">
        <f>'Ｈ３（1991）'!D107</f>
        <v>0</v>
      </c>
      <c r="T108" s="263">
        <f>'Ｈ３（1991）'!F107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'Ｈ３（1991）'!A108</f>
        <v>0</v>
      </c>
      <c r="Q109" s="200">
        <f>'Ｈ３（1991）'!B108</f>
        <v>0</v>
      </c>
      <c r="R109" s="220"/>
      <c r="S109" s="262">
        <f>'Ｈ３（1991）'!D108</f>
        <v>0</v>
      </c>
      <c r="T109" s="263">
        <f>'Ｈ３（1991）'!F108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'Ｈ３（1991）'!A109</f>
        <v>0</v>
      </c>
      <c r="Q110" s="200">
        <f>'Ｈ３（1991）'!B109</f>
        <v>0</v>
      </c>
      <c r="R110" s="220"/>
      <c r="S110" s="262">
        <f>'Ｈ３（1991）'!D109</f>
        <v>0</v>
      </c>
      <c r="T110" s="263">
        <f>'Ｈ３（1991）'!F109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3007</v>
      </c>
      <c r="B111" s="574">
        <v>3007</v>
      </c>
      <c r="C111" s="574">
        <v>0</v>
      </c>
      <c r="D111" s="574">
        <v>0</v>
      </c>
      <c r="E111" s="574">
        <v>0</v>
      </c>
      <c r="F111" s="574">
        <v>0</v>
      </c>
      <c r="G111" s="1230"/>
      <c r="H111" s="574"/>
      <c r="I111" s="574"/>
      <c r="K111" s="194"/>
      <c r="L111" s="176"/>
      <c r="M111" s="196" t="s">
        <v>107</v>
      </c>
      <c r="N111" s="197"/>
      <c r="O111" s="198" t="s">
        <v>115</v>
      </c>
      <c r="P111" s="199">
        <f>'Ｈ３（1991）'!A110</f>
        <v>0</v>
      </c>
      <c r="Q111" s="200">
        <f>'Ｈ３（1991）'!B110</f>
        <v>0</v>
      </c>
      <c r="R111" s="220"/>
      <c r="S111" s="262">
        <f>'Ｈ３（1991）'!D110</f>
        <v>0</v>
      </c>
      <c r="T111" s="263">
        <f>'Ｈ３（1991）'!F110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854578</v>
      </c>
      <c r="B112" s="574">
        <v>854578</v>
      </c>
      <c r="C112" s="574">
        <v>0</v>
      </c>
      <c r="D112" s="574">
        <v>0</v>
      </c>
      <c r="E112" s="574">
        <v>0</v>
      </c>
      <c r="F112" s="574">
        <v>616000</v>
      </c>
      <c r="G112" s="1230"/>
      <c r="H112" s="574"/>
      <c r="I112" s="574"/>
      <c r="K112" s="194"/>
      <c r="L112" s="176" t="s">
        <v>41</v>
      </c>
      <c r="M112" s="196" t="s">
        <v>108</v>
      </c>
      <c r="N112" s="197"/>
      <c r="O112" s="198" t="s">
        <v>116</v>
      </c>
      <c r="P112" s="199">
        <f>'Ｈ３（1991）'!A111</f>
        <v>3007</v>
      </c>
      <c r="Q112" s="200">
        <f>'Ｈ３（1991）'!B111</f>
        <v>3007</v>
      </c>
      <c r="R112" s="220"/>
      <c r="S112" s="262">
        <f>'Ｈ３（1991）'!D111</f>
        <v>0</v>
      </c>
      <c r="T112" s="263">
        <f>'Ｈ３（1991）'!F111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'Ｈ３（1991）'!A112</f>
        <v>854578</v>
      </c>
      <c r="Q113" s="200">
        <f>'Ｈ３（1991）'!B112</f>
        <v>854578</v>
      </c>
      <c r="R113" s="220"/>
      <c r="S113" s="262">
        <f>'Ｈ３（1991）'!D112</f>
        <v>0</v>
      </c>
      <c r="T113" s="263">
        <f>'Ｈ３（1991）'!F112</f>
        <v>616000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'Ｈ３（1991）'!A113</f>
        <v>0</v>
      </c>
      <c r="Q114" s="200">
        <f>'Ｈ３（1991）'!B113</f>
        <v>0</v>
      </c>
      <c r="R114" s="220"/>
      <c r="S114" s="262">
        <f>'Ｈ３（1991）'!D113</f>
        <v>0</v>
      </c>
      <c r="T114" s="263">
        <f>'Ｈ３（1991）'!F113</f>
        <v>0</v>
      </c>
      <c r="U114" s="264"/>
      <c r="V114" s="196" t="s">
        <v>13</v>
      </c>
      <c r="W114" s="197"/>
      <c r="X114" s="197"/>
      <c r="Y114" s="198" t="s">
        <v>710</v>
      </c>
      <c r="Z114" s="271">
        <f>'Ｈ３（1991）'!A138</f>
        <v>0</v>
      </c>
      <c r="AA114" s="272">
        <f>'Ｈ３（1991）'!B138</f>
        <v>0</v>
      </c>
      <c r="AB114" s="273"/>
      <c r="AC114" s="274">
        <f>'Ｈ３（1991）'!E138</f>
        <v>0</v>
      </c>
      <c r="AD114" s="264"/>
      <c r="AE114" s="196" t="s">
        <v>13</v>
      </c>
      <c r="AF114" s="197"/>
      <c r="AG114" s="197"/>
      <c r="AH114" s="198" t="s">
        <v>711</v>
      </c>
      <c r="AI114" s="271">
        <f>'Ｈ３（1991）'!A161</f>
        <v>0</v>
      </c>
      <c r="AJ114" s="272">
        <f>'Ｈ３（1991）'!B161</f>
        <v>0</v>
      </c>
      <c r="AK114" s="275">
        <f>'Ｈ３（1991）'!C161</f>
        <v>0</v>
      </c>
      <c r="AL114" s="276">
        <f>'Ｈ３（1991）'!E161</f>
        <v>0</v>
      </c>
    </row>
    <row r="115" spans="1:41" ht="14.45" customHeight="1" thickBot="1" x14ac:dyDescent="0.2">
      <c r="K115" s="311"/>
      <c r="L115" s="312" t="s">
        <v>82</v>
      </c>
      <c r="M115" s="313"/>
      <c r="N115" s="313"/>
      <c r="O115" s="314"/>
      <c r="P115" s="315">
        <f>SUM(P62:P114)-P63-P64-P66-P67-P69-P70-P71-P84-P85-P86-P94-P95-P96-P97-P98-P103-P104</f>
        <v>1742812</v>
      </c>
      <c r="Q115" s="316">
        <f>SUM(Q62:Q114)-Q63-Q64-Q66-Q67-Q69-Q70-Q71-Q84-Q85-Q86-Q94-Q95-Q96-Q97-Q98-Q103-Q104</f>
        <v>1742812</v>
      </c>
      <c r="R115" s="316"/>
      <c r="S115" s="317">
        <f>SUM(S62:S114)-S63-S64-S66-S67-S69-S70-S71-S84-S85-S86-S94-S95-S96-S97-S98-S103-S104</f>
        <v>22696</v>
      </c>
      <c r="T115" s="318">
        <f>SUM(T62:T114)-T63-T64-T66-T67-T69-T70-T71-T84-T85-T86-T94-T95-T96-T97-T98-T103-T104</f>
        <v>1149900</v>
      </c>
      <c r="U115" s="319"/>
      <c r="V115" s="312" t="s">
        <v>82</v>
      </c>
      <c r="W115" s="313"/>
      <c r="X115" s="313"/>
      <c r="Y115" s="314"/>
      <c r="Z115" s="320">
        <f>Z64+Z67+Z73+Z74+Z75+Z86+Z88+Z89+Z92+Z93+Z99+Z101+Z104+Z105+Z114</f>
        <v>72053</v>
      </c>
      <c r="AA115" s="321">
        <f>AA64+AA67+AA73+AA74+AA75+AA86+AA88+AA89+AA92+AA93+AA99+AA101+AA104+AA105+AA114</f>
        <v>0</v>
      </c>
      <c r="AB115" s="322"/>
      <c r="AC115" s="323">
        <f>AC64+AC67+AC73+AC74+AC75+AC86+AC88+AC89+AC92+AC93+AC99+AC101+AC104+AC105+AC114</f>
        <v>53500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72053</v>
      </c>
      <c r="B116" s="1229">
        <v>0</v>
      </c>
      <c r="C116" s="1229">
        <v>0</v>
      </c>
      <c r="D116" s="1229">
        <v>0</v>
      </c>
      <c r="E116" s="1233">
        <v>53500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745</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72053</v>
      </c>
      <c r="B121" s="1235">
        <v>0</v>
      </c>
      <c r="C121" s="1235">
        <v>0</v>
      </c>
      <c r="D121" s="1235">
        <v>0</v>
      </c>
      <c r="E121" s="1236">
        <v>53500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72053</v>
      </c>
      <c r="B122" s="1235">
        <v>0</v>
      </c>
      <c r="C122" s="1235">
        <v>0</v>
      </c>
      <c r="D122" s="1235">
        <v>0</v>
      </c>
      <c r="E122" s="1236">
        <v>53500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74745</v>
      </c>
      <c r="Q123" s="254">
        <f t="shared" si="0"/>
        <v>74745</v>
      </c>
      <c r="R123" s="254">
        <f t="shared" si="0"/>
        <v>0</v>
      </c>
      <c r="S123" s="329">
        <f t="shared" si="0"/>
        <v>0</v>
      </c>
      <c r="T123" s="361">
        <f t="shared" si="0"/>
        <v>14000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74745</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74745</v>
      </c>
      <c r="Q125" s="220">
        <f t="shared" si="0"/>
        <v>74745</v>
      </c>
      <c r="R125" s="220">
        <f t="shared" si="0"/>
        <v>0</v>
      </c>
      <c r="S125" s="221">
        <f t="shared" si="0"/>
        <v>0</v>
      </c>
      <c r="T125" s="270">
        <f t="shared" si="0"/>
        <v>14000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74745</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15782</v>
      </c>
      <c r="Q126" s="220">
        <f t="shared" si="0"/>
        <v>15782</v>
      </c>
      <c r="R126" s="220">
        <f t="shared" si="0"/>
        <v>0</v>
      </c>
      <c r="S126" s="221">
        <f t="shared" si="0"/>
        <v>4696</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15782</v>
      </c>
      <c r="AJ126" s="220">
        <f>SUM(AJ127:AJ128)</f>
        <v>0</v>
      </c>
      <c r="AK126" s="366">
        <f>SUM(AK127:AK128)</f>
        <v>4696</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15782</v>
      </c>
      <c r="Q128" s="220">
        <f t="shared" si="0"/>
        <v>15782</v>
      </c>
      <c r="R128" s="220">
        <f t="shared" si="0"/>
        <v>0</v>
      </c>
      <c r="S128" s="221">
        <f t="shared" si="0"/>
        <v>4696</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15782</v>
      </c>
      <c r="AJ128" s="220">
        <f>IF($P128-$Z128=0,0,ROUND((R128-AA128)*$AI128/($P128-$Z128),0))</f>
        <v>0</v>
      </c>
      <c r="AK128" s="366">
        <f>IF(P128-Z128=0,0,ROUND((S128-AB128)*AI128/(P128-Z128),0))</f>
        <v>4696</v>
      </c>
    </row>
    <row r="129" spans="1:37" ht="14.45" customHeight="1" x14ac:dyDescent="0.15">
      <c r="A129" s="1230">
        <v>0</v>
      </c>
      <c r="B129" s="574">
        <v>0</v>
      </c>
      <c r="C129" s="574">
        <v>0</v>
      </c>
      <c r="D129" s="574">
        <v>0</v>
      </c>
      <c r="E129" s="1237">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0</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0</v>
      </c>
      <c r="Q130" s="220">
        <f t="shared" si="0"/>
        <v>0</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0</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166</v>
      </c>
      <c r="Q133" s="220">
        <f t="shared" si="0"/>
        <v>166</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166</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520196</v>
      </c>
      <c r="Q134" s="220">
        <f t="shared" si="0"/>
        <v>520196</v>
      </c>
      <c r="R134" s="220">
        <f t="shared" si="0"/>
        <v>0</v>
      </c>
      <c r="S134" s="221">
        <f t="shared" si="0"/>
        <v>0</v>
      </c>
      <c r="T134" s="270">
        <f t="shared" si="0"/>
        <v>428000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520196</v>
      </c>
      <c r="AJ134" s="220">
        <f t="shared" si="4"/>
        <v>0</v>
      </c>
      <c r="AK134" s="366">
        <f t="shared" si="5"/>
        <v>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0</v>
      </c>
      <c r="Q136" s="220">
        <f t="shared" si="0"/>
        <v>0</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0</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288948</v>
      </c>
      <c r="Q141" s="220">
        <f t="shared" si="8"/>
        <v>288948</v>
      </c>
      <c r="R141" s="220">
        <f t="shared" si="8"/>
        <v>0</v>
      </c>
      <c r="S141" s="221">
        <f t="shared" si="8"/>
        <v>153228</v>
      </c>
      <c r="T141" s="270">
        <f t="shared" si="8"/>
        <v>114200</v>
      </c>
      <c r="U141" s="202"/>
      <c r="V141" s="195" t="s">
        <v>38</v>
      </c>
      <c r="W141" s="196" t="s">
        <v>149</v>
      </c>
      <c r="X141" s="197"/>
      <c r="Y141" s="198" t="s">
        <v>156</v>
      </c>
      <c r="Z141" s="219">
        <f t="shared" ref="Z141:AC143" si="9">IF(ISERROR((Z$28)*(Q141/(Q$136+Q$137+Q$138+Q$139+Q$141+Q$142+Q$143))),0,ROUND((Z$28)*(Q141/(Q$136+Q$137+Q$138+Q$139+Q$141+Q$142+Q$143)),0))</f>
        <v>0</v>
      </c>
      <c r="AA141" s="220">
        <f t="shared" si="9"/>
        <v>0</v>
      </c>
      <c r="AB141" s="292">
        <f t="shared" si="9"/>
        <v>0</v>
      </c>
      <c r="AC141" s="366">
        <f t="shared" si="9"/>
        <v>0</v>
      </c>
      <c r="AD141" s="371"/>
      <c r="AE141" s="194"/>
      <c r="AF141" s="195" t="s">
        <v>38</v>
      </c>
      <c r="AG141" s="196" t="s">
        <v>149</v>
      </c>
      <c r="AH141" s="197"/>
      <c r="AI141" s="219">
        <f t="shared" si="2"/>
        <v>288948</v>
      </c>
      <c r="AJ141" s="220">
        <f t="shared" si="4"/>
        <v>0</v>
      </c>
      <c r="AK141" s="366">
        <f t="shared" si="5"/>
        <v>153228</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0</v>
      </c>
      <c r="Q143" s="220">
        <f t="shared" si="8"/>
        <v>0</v>
      </c>
      <c r="R143" s="220">
        <f t="shared" si="8"/>
        <v>0</v>
      </c>
      <c r="S143" s="221">
        <f t="shared" si="8"/>
        <v>0</v>
      </c>
      <c r="T143" s="270">
        <f t="shared" si="8"/>
        <v>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0</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143303</v>
      </c>
      <c r="Q148" s="220">
        <f t="shared" si="8"/>
        <v>143303</v>
      </c>
      <c r="R148" s="220">
        <f t="shared" si="8"/>
        <v>61030</v>
      </c>
      <c r="S148" s="221">
        <f t="shared" si="8"/>
        <v>0</v>
      </c>
      <c r="T148" s="270">
        <f t="shared" si="8"/>
        <v>40600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143303</v>
      </c>
      <c r="AJ148" s="220">
        <f t="shared" si="11"/>
        <v>61030</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154944</v>
      </c>
      <c r="Q154" s="220">
        <f t="shared" si="8"/>
        <v>154944</v>
      </c>
      <c r="R154" s="220">
        <f t="shared" si="8"/>
        <v>23175</v>
      </c>
      <c r="S154" s="221">
        <f t="shared" si="8"/>
        <v>18000</v>
      </c>
      <c r="T154" s="270">
        <f t="shared" si="8"/>
        <v>83100</v>
      </c>
      <c r="U154" s="202"/>
      <c r="V154" s="195"/>
      <c r="W154" s="173" t="s">
        <v>60</v>
      </c>
      <c r="X154" s="197"/>
      <c r="Y154" s="198"/>
      <c r="Z154" s="219">
        <f t="shared" si="14"/>
        <v>0</v>
      </c>
      <c r="AA154" s="220">
        <f t="shared" si="14"/>
        <v>0</v>
      </c>
      <c r="AB154" s="292">
        <f t="shared" si="14"/>
        <v>0</v>
      </c>
      <c r="AC154" s="366">
        <f t="shared" si="14"/>
        <v>0</v>
      </c>
      <c r="AD154" s="371"/>
      <c r="AE154" s="194" t="s">
        <v>169</v>
      </c>
      <c r="AF154" s="195"/>
      <c r="AG154" s="173" t="s">
        <v>60</v>
      </c>
      <c r="AH154" s="197"/>
      <c r="AI154" s="219">
        <f t="shared" si="2"/>
        <v>154944</v>
      </c>
      <c r="AJ154" s="220">
        <f>SUM(AJ155:AJ159)</f>
        <v>23175</v>
      </c>
      <c r="AK154" s="366">
        <f>SUM(AK155:AK159)</f>
        <v>18000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0</v>
      </c>
      <c r="Q155" s="220">
        <f t="shared" si="15"/>
        <v>0</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0</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154944</v>
      </c>
      <c r="Q158" s="220">
        <f t="shared" si="15"/>
        <v>154944</v>
      </c>
      <c r="R158" s="220">
        <f t="shared" si="15"/>
        <v>23175</v>
      </c>
      <c r="S158" s="221">
        <f t="shared" si="15"/>
        <v>18000</v>
      </c>
      <c r="T158" s="270">
        <f t="shared" si="15"/>
        <v>83100</v>
      </c>
      <c r="U158" s="202"/>
      <c r="V158" s="195"/>
      <c r="W158" s="195"/>
      <c r="X158" s="196" t="s">
        <v>150</v>
      </c>
      <c r="Y158" s="505"/>
      <c r="Z158" s="219">
        <f t="shared" si="14"/>
        <v>0</v>
      </c>
      <c r="AA158" s="220">
        <f t="shared" si="14"/>
        <v>0</v>
      </c>
      <c r="AB158" s="292">
        <f t="shared" si="14"/>
        <v>0</v>
      </c>
      <c r="AC158" s="366">
        <f t="shared" si="14"/>
        <v>0</v>
      </c>
      <c r="AD158" s="371"/>
      <c r="AE158" s="194"/>
      <c r="AF158" s="195"/>
      <c r="AG158" s="195"/>
      <c r="AH158" s="196" t="s">
        <v>150</v>
      </c>
      <c r="AI158" s="219">
        <f t="shared" si="2"/>
        <v>154944</v>
      </c>
      <c r="AJ158" s="220">
        <f t="shared" si="16"/>
        <v>23175</v>
      </c>
      <c r="AK158" s="366">
        <f t="shared" si="17"/>
        <v>18000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8034</v>
      </c>
      <c r="Q160" s="220">
        <f t="shared" si="15"/>
        <v>8034</v>
      </c>
      <c r="R160" s="220">
        <f t="shared" si="15"/>
        <v>0</v>
      </c>
      <c r="S160" s="221">
        <f t="shared" si="15"/>
        <v>0</v>
      </c>
      <c r="T160" s="270">
        <f t="shared" si="15"/>
        <v>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8034</v>
      </c>
      <c r="AJ160" s="220">
        <f t="shared" si="16"/>
        <v>0</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99458</v>
      </c>
      <c r="Q162" s="220">
        <f t="shared" si="15"/>
        <v>99458</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99458</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1800</v>
      </c>
      <c r="Q166" s="220">
        <f t="shared" si="15"/>
        <v>1800</v>
      </c>
      <c r="R166" s="220">
        <f t="shared" si="15"/>
        <v>0</v>
      </c>
      <c r="S166" s="221">
        <f t="shared" si="15"/>
        <v>0</v>
      </c>
      <c r="T166" s="270">
        <f t="shared" si="15"/>
        <v>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1800</v>
      </c>
      <c r="AJ166" s="220">
        <f t="shared" si="18"/>
        <v>0</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0</v>
      </c>
      <c r="Q167" s="220">
        <f t="shared" si="15"/>
        <v>0</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0</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8738</v>
      </c>
      <c r="Q169" s="220">
        <f t="shared" si="15"/>
        <v>8738</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110</v>
      </c>
      <c r="AA169" s="220">
        <f t="shared" si="21"/>
        <v>0</v>
      </c>
      <c r="AB169" s="292">
        <f t="shared" si="21"/>
        <v>0</v>
      </c>
      <c r="AC169" s="366">
        <f t="shared" si="21"/>
        <v>0</v>
      </c>
      <c r="AD169" s="371"/>
      <c r="AE169" s="194"/>
      <c r="AF169" s="176"/>
      <c r="AG169" s="196" t="s">
        <v>90</v>
      </c>
      <c r="AH169" s="197"/>
      <c r="AI169" s="219">
        <f t="shared" si="2"/>
        <v>8628</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3007</v>
      </c>
      <c r="Q173" s="220">
        <f t="shared" si="24"/>
        <v>3007</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3007</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862931</v>
      </c>
      <c r="Q174" s="220">
        <f t="shared" si="24"/>
        <v>862931</v>
      </c>
      <c r="R174" s="220">
        <f t="shared" si="24"/>
        <v>2370</v>
      </c>
      <c r="S174" s="221">
        <f t="shared" si="24"/>
        <v>0</v>
      </c>
      <c r="T174" s="270">
        <f t="shared" si="24"/>
        <v>620500</v>
      </c>
      <c r="U174" s="202"/>
      <c r="V174" s="216"/>
      <c r="W174" s="196" t="s">
        <v>13</v>
      </c>
      <c r="X174" s="197"/>
      <c r="Y174" s="198" t="s">
        <v>156</v>
      </c>
      <c r="Z174" s="219">
        <f>IF(ISERROR(((Z$58)+(Z$59))*(Q174/(Q$169+Q$170+Q$172+Q$174))),0,ROUND(((Z$58)+(Z$59))*(Q174/(Q$169+Q$170+Q$172+Q$174)),0))</f>
        <v>10875</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9800</v>
      </c>
      <c r="AD174" s="371"/>
      <c r="AE174" s="194"/>
      <c r="AF174" s="216"/>
      <c r="AG174" s="196" t="s">
        <v>13</v>
      </c>
      <c r="AH174" s="197"/>
      <c r="AI174" s="219">
        <f t="shared" si="2"/>
        <v>852056</v>
      </c>
      <c r="AJ174" s="220">
        <f t="shared" si="22"/>
        <v>2370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0</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2182052</v>
      </c>
      <c r="Q176" s="316">
        <f t="shared" si="24"/>
        <v>2182052</v>
      </c>
      <c r="R176" s="316">
        <f t="shared" si="24"/>
        <v>86575</v>
      </c>
      <c r="S176" s="317">
        <f t="shared" si="24"/>
        <v>175924</v>
      </c>
      <c r="T176" s="318">
        <f t="shared" si="24"/>
        <v>1300400</v>
      </c>
      <c r="U176" s="367"/>
      <c r="V176" s="312" t="s">
        <v>82</v>
      </c>
      <c r="W176" s="313"/>
      <c r="X176" s="313"/>
      <c r="Y176" s="314"/>
      <c r="Z176" s="315">
        <f>Z61</f>
        <v>10985</v>
      </c>
      <c r="AA176" s="316">
        <f>AA61</f>
        <v>0</v>
      </c>
      <c r="AB176" s="550">
        <f>AB61</f>
        <v>0</v>
      </c>
      <c r="AC176" s="368">
        <f>AC61</f>
        <v>9800</v>
      </c>
      <c r="AD176" s="371"/>
      <c r="AE176" s="369"/>
      <c r="AF176" s="312" t="s">
        <v>82</v>
      </c>
      <c r="AG176" s="313"/>
      <c r="AH176" s="313"/>
      <c r="AI176" s="370">
        <f t="shared" si="2"/>
        <v>2171067</v>
      </c>
      <c r="AJ176" s="316">
        <f>SUM(AJ123,AJ126,AJ129,AJ133:AJ144,AJ148:AJ154,AJ160:AJ163,AJ166:AJ175)</f>
        <v>86575</v>
      </c>
      <c r="AK176" s="368">
        <f>SUM(AK123,AK126,AK129,AK133:AK144,AK148:AK154,AK160:AK163,AK166:AK175)</f>
        <v>175924</v>
      </c>
    </row>
    <row r="177" spans="1:29" ht="14.25" thickTop="1" x14ac:dyDescent="0.15">
      <c r="A177" s="1230">
        <v>0</v>
      </c>
      <c r="B177" s="574">
        <v>0</v>
      </c>
      <c r="C177" s="574">
        <v>0</v>
      </c>
      <c r="D177" s="574">
        <v>0</v>
      </c>
      <c r="E177" s="1237">
        <v>0</v>
      </c>
      <c r="AC177" s="529"/>
    </row>
    <row r="178" spans="1:29" x14ac:dyDescent="0.15">
      <c r="A178" s="1230">
        <v>0</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0</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0</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0</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0</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10985</v>
      </c>
      <c r="B194" s="574">
        <v>0</v>
      </c>
      <c r="C194" s="574">
        <v>0</v>
      </c>
      <c r="D194" s="574">
        <v>0</v>
      </c>
      <c r="E194" s="1237">
        <v>9800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10985</v>
      </c>
      <c r="B200" s="574">
        <v>0</v>
      </c>
      <c r="C200" s="574">
        <v>0</v>
      </c>
      <c r="D200" s="574">
        <v>0</v>
      </c>
      <c r="E200" s="1237">
        <v>9800</v>
      </c>
      <c r="AC200" s="529"/>
    </row>
    <row r="201" spans="1:29" x14ac:dyDescent="0.15">
      <c r="A201" s="1230">
        <v>0</v>
      </c>
      <c r="B201" s="574">
        <v>0</v>
      </c>
      <c r="C201" s="574">
        <v>0</v>
      </c>
      <c r="D201" s="574">
        <v>0</v>
      </c>
      <c r="E201" s="1237">
        <v>0</v>
      </c>
      <c r="AC201" s="529"/>
    </row>
    <row r="202" spans="1:29" x14ac:dyDescent="0.15">
      <c r="A202" s="1230">
        <v>0</v>
      </c>
      <c r="B202" s="574">
        <v>0</v>
      </c>
      <c r="C202" s="574">
        <v>0</v>
      </c>
      <c r="D202" s="574">
        <v>0</v>
      </c>
      <c r="E202" s="1237">
        <v>0</v>
      </c>
      <c r="AC202" s="529"/>
    </row>
    <row r="203" spans="1:29" ht="14.25" thickBot="1" x14ac:dyDescent="0.2">
      <c r="A203" s="1230">
        <v>10985</v>
      </c>
      <c r="B203" s="574">
        <v>0</v>
      </c>
      <c r="C203" s="574">
        <v>0</v>
      </c>
      <c r="D203" s="574">
        <v>0</v>
      </c>
      <c r="E203" s="1237">
        <v>9800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31"/>
  <sheetViews>
    <sheetView workbookViewId="0">
      <selection activeCell="A9" sqref="A9"/>
    </sheetView>
  </sheetViews>
  <sheetFormatPr defaultRowHeight="13.5" x14ac:dyDescent="0.15"/>
  <cols>
    <col min="1" max="1" width="8.5" style="477" bestFit="1" customWidth="1"/>
    <col min="2" max="9" width="6.625" style="477" customWidth="1"/>
    <col min="10" max="10" width="4" style="371" customWidth="1"/>
    <col min="11" max="11" width="3.125" style="371" customWidth="1"/>
    <col min="12" max="13" width="2" style="371" customWidth="1"/>
    <col min="14" max="14" width="7.25" style="371" customWidth="1"/>
    <col min="15" max="15" width="3.125" style="371" customWidth="1"/>
    <col min="16" max="20" width="10.625" style="477" customWidth="1"/>
    <col min="21" max="21" width="3.125" style="371" customWidth="1"/>
    <col min="22" max="23" width="2" style="371" customWidth="1"/>
    <col min="24" max="24" width="7.5" style="371" customWidth="1"/>
    <col min="25" max="25" width="3.125" style="371" customWidth="1"/>
    <col min="26" max="29" width="10.625" style="477" customWidth="1"/>
    <col min="30" max="30" width="3" style="477" customWidth="1"/>
    <col min="31" max="31" width="3.125" style="477" customWidth="1"/>
    <col min="32" max="32" width="2" style="477" customWidth="1"/>
    <col min="33" max="33" width="6.75" style="477" customWidth="1"/>
    <col min="34" max="34" width="7.75" style="477" customWidth="1"/>
    <col min="35" max="35" width="11.75" style="477" customWidth="1"/>
    <col min="36" max="38" width="11.625" style="477" customWidth="1"/>
    <col min="39" max="39" width="2.875" style="477" bestFit="1" customWidth="1"/>
    <col min="40" max="40" width="2" style="477" customWidth="1"/>
    <col min="41" max="41" width="3.75" style="477" customWidth="1"/>
    <col min="42" max="42" width="7.75" style="477" customWidth="1"/>
    <col min="43" max="45" width="11.625" style="477" customWidth="1"/>
    <col min="46" max="46" width="3" style="477" customWidth="1"/>
    <col min="47" max="47" width="2.875" style="477" customWidth="1"/>
    <col min="48" max="48" width="2" style="477" customWidth="1"/>
    <col min="49" max="49" width="3.75" style="477" customWidth="1"/>
    <col min="50" max="50" width="7.75" style="477" customWidth="1"/>
    <col min="51" max="52" width="11.625" style="477" customWidth="1"/>
    <col min="53" max="16384" width="9" style="477"/>
  </cols>
  <sheetData>
    <row r="1" spans="1:37" s="371" customFormat="1" ht="9" customHeight="1" x14ac:dyDescent="0.15">
      <c r="A1" s="1174"/>
      <c r="B1" s="1174"/>
      <c r="C1" s="1174"/>
      <c r="D1" s="1174"/>
      <c r="E1" s="1174"/>
      <c r="F1" s="1174"/>
      <c r="G1" s="1174"/>
      <c r="H1" s="1174"/>
      <c r="I1" s="1174"/>
    </row>
    <row r="2" spans="1:37" s="371" customFormat="1" ht="14.45" customHeight="1" x14ac:dyDescent="0.15">
      <c r="A2" s="1174"/>
      <c r="B2" s="1174"/>
      <c r="C2" s="1174"/>
      <c r="D2" s="1174"/>
      <c r="E2" s="1174"/>
      <c r="F2" s="1174"/>
      <c r="G2" s="1174"/>
      <c r="H2" s="1174"/>
      <c r="I2" s="1174"/>
      <c r="J2" s="159"/>
      <c r="K2" s="554" t="s">
        <v>727</v>
      </c>
      <c r="R2" s="159" t="s">
        <v>746</v>
      </c>
      <c r="AA2" s="160"/>
      <c r="AC2" s="160" t="s">
        <v>1</v>
      </c>
    </row>
    <row r="3" spans="1:37" s="371" customFormat="1" ht="3" customHeight="1" thickBot="1" x14ac:dyDescent="0.2">
      <c r="A3" s="1174"/>
      <c r="B3" s="1174"/>
      <c r="C3" s="1174"/>
      <c r="D3" s="1174"/>
      <c r="E3" s="1174"/>
      <c r="F3" s="1174"/>
      <c r="G3" s="1174"/>
      <c r="H3" s="1174"/>
      <c r="I3" s="1174"/>
      <c r="AB3" s="160"/>
      <c r="AC3" s="160"/>
    </row>
    <row r="4" spans="1:37" s="371" customFormat="1" ht="14.45" customHeight="1" thickTop="1" x14ac:dyDescent="0.15">
      <c r="A4" s="1174"/>
      <c r="B4" s="1174"/>
      <c r="C4" s="1174"/>
      <c r="D4" s="1174"/>
      <c r="E4" s="1174"/>
      <c r="F4" s="1174"/>
      <c r="G4" s="1174"/>
      <c r="H4" s="1174"/>
      <c r="I4" s="1174"/>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7" s="371" customFormat="1" ht="14.45" customHeight="1" x14ac:dyDescent="0.15">
      <c r="A5" s="1174"/>
      <c r="B5" s="1174"/>
      <c r="C5" s="1174"/>
      <c r="D5" s="1174"/>
      <c r="E5" s="1174"/>
      <c r="F5" s="1174"/>
      <c r="G5" s="1174"/>
      <c r="H5" s="1174"/>
      <c r="I5" s="1174"/>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7" s="371" customFormat="1" ht="14.45" customHeight="1" x14ac:dyDescent="0.15">
      <c r="A6" s="1174"/>
      <c r="B6" s="1174"/>
      <c r="C6" s="1174"/>
      <c r="D6" s="1174"/>
      <c r="E6" s="1174"/>
      <c r="F6" s="1174"/>
      <c r="G6" s="1174"/>
      <c r="H6" s="1174"/>
      <c r="I6" s="1174"/>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7" s="371" customFormat="1" ht="14.45" customHeight="1" thickBot="1" x14ac:dyDescent="0.2">
      <c r="A7" s="1174"/>
      <c r="B7" s="1174"/>
      <c r="C7" s="1174"/>
      <c r="D7" s="1174"/>
      <c r="E7" s="1174"/>
      <c r="F7" s="1174"/>
      <c r="G7" s="1174"/>
      <c r="H7" s="1174"/>
      <c r="I7" s="1174"/>
      <c r="K7" s="166"/>
      <c r="L7" s="167"/>
      <c r="M7" s="167"/>
      <c r="N7" s="167"/>
      <c r="O7" s="167"/>
      <c r="P7" s="177" t="s">
        <v>125</v>
      </c>
      <c r="Q7" s="178" t="s">
        <v>674</v>
      </c>
      <c r="R7" s="179" t="s">
        <v>126</v>
      </c>
      <c r="S7" s="180" t="s">
        <v>127</v>
      </c>
      <c r="T7" s="181" t="s">
        <v>402</v>
      </c>
      <c r="U7" s="172"/>
      <c r="V7" s="249"/>
      <c r="W7" s="249"/>
      <c r="X7" s="249"/>
      <c r="Y7" s="249"/>
      <c r="Z7" s="250" t="s">
        <v>5</v>
      </c>
      <c r="AA7" s="180" t="s">
        <v>6</v>
      </c>
      <c r="AB7" s="180" t="s">
        <v>7</v>
      </c>
      <c r="AC7" s="251" t="s">
        <v>681</v>
      </c>
      <c r="AD7" s="160"/>
      <c r="AE7" s="160"/>
      <c r="AF7" s="160"/>
      <c r="AG7" s="160"/>
      <c r="AH7" s="160"/>
    </row>
    <row r="8" spans="1:37" ht="14.45" customHeight="1" x14ac:dyDescent="0.15">
      <c r="A8" s="1213">
        <v>418217</v>
      </c>
      <c r="B8" s="1214">
        <v>418217</v>
      </c>
      <c r="C8" s="1214">
        <v>418217</v>
      </c>
      <c r="D8" s="1214">
        <v>0</v>
      </c>
      <c r="E8" s="1214">
        <v>110066</v>
      </c>
      <c r="F8" s="1214">
        <v>93591</v>
      </c>
      <c r="G8" s="1214">
        <v>0</v>
      </c>
      <c r="H8" s="1215">
        <v>178200</v>
      </c>
      <c r="I8" s="1216"/>
      <c r="K8" s="183"/>
      <c r="L8" s="184" t="s">
        <v>8</v>
      </c>
      <c r="M8" s="185"/>
      <c r="N8" s="185"/>
      <c r="O8" s="186" t="s">
        <v>9</v>
      </c>
      <c r="P8" s="187">
        <f>'Ｈ２（1990）'!A9</f>
        <v>0</v>
      </c>
      <c r="Q8" s="253">
        <f>'Ｈ２（1990）'!C9</f>
        <v>0</v>
      </c>
      <c r="R8" s="253">
        <f>'Ｈ２（1990）'!E9</f>
        <v>0</v>
      </c>
      <c r="S8" s="255">
        <f>'Ｈ２（1990）'!F9</f>
        <v>0</v>
      </c>
      <c r="T8" s="256">
        <f>'Ｈ２（1990）'!H9</f>
        <v>0</v>
      </c>
      <c r="U8" s="190"/>
      <c r="V8" s="195" t="s">
        <v>145</v>
      </c>
      <c r="W8" s="217"/>
      <c r="X8" s="217"/>
      <c r="Y8" s="293" t="s">
        <v>10</v>
      </c>
      <c r="Z8" s="226">
        <f>'Ｈ２（1990）'!A170</f>
        <v>0</v>
      </c>
      <c r="AA8" s="227">
        <f>'Ｈ２（1990）'!B170</f>
        <v>0</v>
      </c>
      <c r="AB8" s="228">
        <f>'Ｈ２（1990）'!C170</f>
        <v>0</v>
      </c>
      <c r="AC8" s="555">
        <f>'Ｈ２（1990）'!E170</f>
        <v>0</v>
      </c>
      <c r="AD8" s="160"/>
      <c r="AE8" s="160"/>
      <c r="AF8" s="160"/>
      <c r="AG8" s="160"/>
      <c r="AH8" s="160"/>
      <c r="AI8" s="371"/>
      <c r="AJ8" s="371"/>
      <c r="AK8" s="371"/>
    </row>
    <row r="9" spans="1:37" ht="14.45" customHeight="1" x14ac:dyDescent="0.15">
      <c r="A9" s="1217">
        <v>0</v>
      </c>
      <c r="B9" s="1216">
        <v>0</v>
      </c>
      <c r="C9" s="1216">
        <v>0</v>
      </c>
      <c r="D9" s="1216">
        <v>0</v>
      </c>
      <c r="E9" s="1216">
        <v>0</v>
      </c>
      <c r="F9" s="1216">
        <v>0</v>
      </c>
      <c r="G9" s="1216">
        <v>0</v>
      </c>
      <c r="H9" s="1218">
        <v>0</v>
      </c>
      <c r="I9" s="1216"/>
      <c r="K9" s="194"/>
      <c r="L9" s="195"/>
      <c r="M9" s="196" t="s">
        <v>146</v>
      </c>
      <c r="N9" s="197"/>
      <c r="O9" s="198" t="s">
        <v>12</v>
      </c>
      <c r="P9" s="199">
        <f>'Ｈ２（1990）'!A10</f>
        <v>0</v>
      </c>
      <c r="Q9" s="200">
        <f>'Ｈ２（1990）'!C10</f>
        <v>0</v>
      </c>
      <c r="R9" s="200">
        <f>'Ｈ２（1990）'!E10</f>
        <v>0</v>
      </c>
      <c r="S9" s="262">
        <f>'Ｈ２（1990）'!F10</f>
        <v>0</v>
      </c>
      <c r="T9" s="263">
        <f>'Ｈ２（1990）'!H10</f>
        <v>0</v>
      </c>
      <c r="U9" s="202"/>
      <c r="V9" s="176"/>
      <c r="W9" s="196" t="s">
        <v>11</v>
      </c>
      <c r="X9" s="197"/>
      <c r="Y9" s="215" t="s">
        <v>9</v>
      </c>
      <c r="Z9" s="199">
        <f>'Ｈ２（1990）'!A171</f>
        <v>0</v>
      </c>
      <c r="AA9" s="200">
        <f>'Ｈ２（1990）'!B171</f>
        <v>0</v>
      </c>
      <c r="AB9" s="201">
        <f>'Ｈ２（1990）'!C171</f>
        <v>0</v>
      </c>
      <c r="AC9" s="556">
        <f>'Ｈ２（1990）'!E171</f>
        <v>0</v>
      </c>
      <c r="AD9" s="160"/>
      <c r="AE9" s="160"/>
      <c r="AF9" s="160"/>
      <c r="AG9" s="160"/>
      <c r="AH9" s="160"/>
      <c r="AI9" s="371"/>
      <c r="AJ9" s="371"/>
      <c r="AK9" s="371"/>
    </row>
    <row r="10" spans="1:37" ht="14.45" customHeight="1" x14ac:dyDescent="0.15">
      <c r="A10" s="1217">
        <v>0</v>
      </c>
      <c r="B10" s="1216">
        <v>0</v>
      </c>
      <c r="C10" s="1216">
        <v>0</v>
      </c>
      <c r="D10" s="1216">
        <v>0</v>
      </c>
      <c r="E10" s="1216">
        <v>0</v>
      </c>
      <c r="F10" s="1216">
        <v>0</v>
      </c>
      <c r="G10" s="1216">
        <v>0</v>
      </c>
      <c r="H10" s="1218">
        <v>0</v>
      </c>
      <c r="I10" s="1216"/>
      <c r="K10" s="194"/>
      <c r="L10" s="195"/>
      <c r="M10" s="196" t="s">
        <v>13</v>
      </c>
      <c r="N10" s="167"/>
      <c r="O10" s="207"/>
      <c r="P10" s="208">
        <f>P8-P9</f>
        <v>0</v>
      </c>
      <c r="Q10" s="209">
        <f>Q8-Q9</f>
        <v>0</v>
      </c>
      <c r="R10" s="209">
        <f>R8-R9</f>
        <v>0</v>
      </c>
      <c r="S10" s="269">
        <f>S8-S9</f>
        <v>0</v>
      </c>
      <c r="T10" s="270">
        <f>T8-T9</f>
        <v>0</v>
      </c>
      <c r="U10" s="202"/>
      <c r="V10" s="216"/>
      <c r="W10" s="196" t="s">
        <v>13</v>
      </c>
      <c r="X10" s="197"/>
      <c r="Y10" s="215"/>
      <c r="Z10" s="219">
        <f>Z8-Z9</f>
        <v>0</v>
      </c>
      <c r="AA10" s="220">
        <f>AA8-AA9</f>
        <v>0</v>
      </c>
      <c r="AB10" s="221">
        <f>AB8-AB9</f>
        <v>0</v>
      </c>
      <c r="AC10" s="557">
        <f>AC8-AC9</f>
        <v>0</v>
      </c>
      <c r="AD10" s="160"/>
      <c r="AE10" s="160"/>
      <c r="AF10" s="160"/>
      <c r="AG10" s="160"/>
      <c r="AH10" s="160"/>
      <c r="AI10" s="371"/>
      <c r="AJ10" s="371"/>
      <c r="AK10" s="371"/>
    </row>
    <row r="11" spans="1:37" ht="14.45" customHeight="1" x14ac:dyDescent="0.15">
      <c r="A11" s="1217">
        <v>0</v>
      </c>
      <c r="B11" s="1216">
        <v>0</v>
      </c>
      <c r="C11" s="1216">
        <v>0</v>
      </c>
      <c r="D11" s="1216">
        <v>0</v>
      </c>
      <c r="E11" s="1216">
        <v>0</v>
      </c>
      <c r="F11" s="1216">
        <v>0</v>
      </c>
      <c r="G11" s="1216">
        <v>0</v>
      </c>
      <c r="H11" s="1218">
        <v>0</v>
      </c>
      <c r="I11" s="1216"/>
      <c r="K11" s="194" t="s">
        <v>4</v>
      </c>
      <c r="L11" s="173" t="s">
        <v>14</v>
      </c>
      <c r="M11" s="170"/>
      <c r="N11" s="170"/>
      <c r="O11" s="211" t="s">
        <v>15</v>
      </c>
      <c r="P11" s="212">
        <f>'Ｈ２（1990）'!A11</f>
        <v>0</v>
      </c>
      <c r="Q11" s="213">
        <f>'Ｈ２（1990）'!C11</f>
        <v>0</v>
      </c>
      <c r="R11" s="213">
        <f>'Ｈ２（1990）'!E11</f>
        <v>0</v>
      </c>
      <c r="S11" s="278">
        <f>'Ｈ２（1990）'!F11</f>
        <v>0</v>
      </c>
      <c r="T11" s="263">
        <f>'Ｈ２（1990）'!H11</f>
        <v>0</v>
      </c>
      <c r="U11" s="202"/>
      <c r="V11" s="196" t="s">
        <v>147</v>
      </c>
      <c r="W11" s="197"/>
      <c r="X11" s="197"/>
      <c r="Y11" s="215" t="s">
        <v>12</v>
      </c>
      <c r="Z11" s="199">
        <f>'Ｈ２（1990）'!A172</f>
        <v>0</v>
      </c>
      <c r="AA11" s="200">
        <f>'Ｈ２（1990）'!B172</f>
        <v>0</v>
      </c>
      <c r="AB11" s="201">
        <f>'Ｈ２（1990）'!C172</f>
        <v>0</v>
      </c>
      <c r="AC11" s="556">
        <f>'Ｈ２（1990）'!E172</f>
        <v>0</v>
      </c>
      <c r="AD11" s="160"/>
      <c r="AE11" s="160"/>
      <c r="AF11" s="160"/>
      <c r="AG11" s="160"/>
      <c r="AH11" s="160"/>
      <c r="AI11" s="371"/>
      <c r="AJ11" s="371"/>
      <c r="AK11" s="371"/>
    </row>
    <row r="12" spans="1:37" ht="14.45" customHeight="1" x14ac:dyDescent="0.15">
      <c r="A12" s="1217">
        <v>0</v>
      </c>
      <c r="B12" s="1216">
        <v>0</v>
      </c>
      <c r="C12" s="1216">
        <v>0</v>
      </c>
      <c r="D12" s="1216">
        <v>0</v>
      </c>
      <c r="E12" s="1216">
        <v>0</v>
      </c>
      <c r="F12" s="1216">
        <v>0</v>
      </c>
      <c r="G12" s="1216">
        <v>0</v>
      </c>
      <c r="H12" s="1218">
        <v>0</v>
      </c>
      <c r="I12" s="1216"/>
      <c r="K12" s="194"/>
      <c r="L12" s="195"/>
      <c r="M12" s="196" t="s">
        <v>16</v>
      </c>
      <c r="N12" s="197"/>
      <c r="O12" s="198" t="s">
        <v>17</v>
      </c>
      <c r="P12" s="199">
        <f>'Ｈ２（1990）'!A12</f>
        <v>0</v>
      </c>
      <c r="Q12" s="200">
        <f>'Ｈ２（1990）'!C12</f>
        <v>0</v>
      </c>
      <c r="R12" s="200">
        <f>'Ｈ２（1990）'!E12</f>
        <v>0</v>
      </c>
      <c r="S12" s="262">
        <f>'Ｈ２（1990）'!F12</f>
        <v>0</v>
      </c>
      <c r="T12" s="263">
        <f>'Ｈ２（1990）'!H12</f>
        <v>0</v>
      </c>
      <c r="U12" s="202"/>
      <c r="V12" s="195"/>
      <c r="W12" s="491"/>
      <c r="X12" s="491"/>
      <c r="Y12" s="492"/>
      <c r="Z12" s="493"/>
      <c r="AA12" s="494"/>
      <c r="AB12" s="494"/>
      <c r="AC12" s="558"/>
      <c r="AD12" s="160"/>
      <c r="AE12" s="160"/>
      <c r="AF12" s="160"/>
      <c r="AG12" s="160"/>
      <c r="AH12" s="160"/>
      <c r="AI12" s="371"/>
      <c r="AJ12" s="371"/>
      <c r="AK12" s="371"/>
    </row>
    <row r="13" spans="1:37" ht="14.45" customHeight="1" x14ac:dyDescent="0.15">
      <c r="A13" s="1217">
        <v>0</v>
      </c>
      <c r="B13" s="1216">
        <v>0</v>
      </c>
      <c r="C13" s="1216">
        <v>0</v>
      </c>
      <c r="D13" s="1216">
        <v>0</v>
      </c>
      <c r="E13" s="1216">
        <v>0</v>
      </c>
      <c r="F13" s="1216">
        <v>0</v>
      </c>
      <c r="G13" s="1216">
        <v>0</v>
      </c>
      <c r="H13" s="1218">
        <v>0</v>
      </c>
      <c r="I13" s="1216"/>
      <c r="K13" s="194"/>
      <c r="L13" s="216"/>
      <c r="M13" s="196" t="s">
        <v>13</v>
      </c>
      <c r="N13" s="217"/>
      <c r="O13" s="218"/>
      <c r="P13" s="208">
        <f>P11-P12</f>
        <v>0</v>
      </c>
      <c r="Q13" s="209">
        <f>Q11-Q12</f>
        <v>0</v>
      </c>
      <c r="R13" s="209">
        <f>R11-R12</f>
        <v>0</v>
      </c>
      <c r="S13" s="269">
        <f>S11-S12</f>
        <v>0</v>
      </c>
      <c r="T13" s="270">
        <f>T11-T12</f>
        <v>0</v>
      </c>
      <c r="U13" s="202"/>
      <c r="V13" s="216"/>
      <c r="W13" s="496"/>
      <c r="X13" s="496"/>
      <c r="Y13" s="497"/>
      <c r="Z13" s="486"/>
      <c r="AA13" s="498"/>
      <c r="AB13" s="498"/>
      <c r="AC13" s="559"/>
      <c r="AD13" s="160"/>
      <c r="AE13" s="160"/>
      <c r="AF13" s="160"/>
      <c r="AG13" s="160"/>
      <c r="AH13" s="160"/>
      <c r="AI13" s="371"/>
      <c r="AJ13" s="371"/>
      <c r="AK13" s="371"/>
    </row>
    <row r="14" spans="1:37" ht="14.45" customHeight="1" x14ac:dyDescent="0.15">
      <c r="A14" s="1217">
        <v>0</v>
      </c>
      <c r="B14" s="1216">
        <v>0</v>
      </c>
      <c r="C14" s="1216">
        <v>0</v>
      </c>
      <c r="D14" s="1216">
        <v>0</v>
      </c>
      <c r="E14" s="1216">
        <v>0</v>
      </c>
      <c r="F14" s="1216">
        <v>0</v>
      </c>
      <c r="G14" s="1216">
        <v>0</v>
      </c>
      <c r="H14" s="1218">
        <v>0</v>
      </c>
      <c r="I14" s="1216"/>
      <c r="K14" s="194" t="s">
        <v>4</v>
      </c>
      <c r="L14" s="169"/>
      <c r="M14" s="195" t="s">
        <v>94</v>
      </c>
      <c r="N14" s="197"/>
      <c r="O14" s="198" t="s">
        <v>93</v>
      </c>
      <c r="P14" s="199">
        <f>'Ｈ２（1990）'!A14</f>
        <v>0</v>
      </c>
      <c r="Q14" s="200">
        <f>'Ｈ２（1990）'!C14</f>
        <v>0</v>
      </c>
      <c r="R14" s="200">
        <f>'Ｈ２（1990）'!E14</f>
        <v>0</v>
      </c>
      <c r="S14" s="262">
        <f>'Ｈ２（1990）'!F14</f>
        <v>0</v>
      </c>
      <c r="T14" s="263">
        <f>'Ｈ２（1990）'!H14</f>
        <v>0</v>
      </c>
      <c r="U14" s="202"/>
      <c r="V14" s="173"/>
      <c r="W14" s="196" t="s">
        <v>135</v>
      </c>
      <c r="X14" s="197"/>
      <c r="Y14" s="215" t="s">
        <v>93</v>
      </c>
      <c r="Z14" s="199">
        <f>'Ｈ２（1990）'!A176</f>
        <v>0</v>
      </c>
      <c r="AA14" s="200">
        <f>'Ｈ２（1990）'!B176</f>
        <v>0</v>
      </c>
      <c r="AB14" s="201">
        <f>'Ｈ２（1990）'!C176</f>
        <v>0</v>
      </c>
      <c r="AC14" s="556">
        <f>'Ｈ２（1990）'!E176</f>
        <v>0</v>
      </c>
      <c r="AD14" s="160"/>
      <c r="AE14" s="160"/>
      <c r="AF14" s="160"/>
      <c r="AG14" s="160"/>
      <c r="AH14" s="160"/>
      <c r="AI14" s="371"/>
      <c r="AJ14" s="371"/>
      <c r="AK14" s="371"/>
    </row>
    <row r="15" spans="1:37" ht="14.45" customHeight="1" x14ac:dyDescent="0.15">
      <c r="A15" s="1217">
        <v>0</v>
      </c>
      <c r="B15" s="1216">
        <v>0</v>
      </c>
      <c r="C15" s="1216">
        <v>0</v>
      </c>
      <c r="D15" s="1216">
        <v>0</v>
      </c>
      <c r="E15" s="1216">
        <v>0</v>
      </c>
      <c r="F15" s="1216">
        <v>0</v>
      </c>
      <c r="G15" s="1216">
        <v>0</v>
      </c>
      <c r="H15" s="1218">
        <v>0</v>
      </c>
      <c r="I15" s="1216"/>
      <c r="K15" s="194"/>
      <c r="L15" s="176" t="s">
        <v>102</v>
      </c>
      <c r="M15" s="195"/>
      <c r="N15" s="196" t="s">
        <v>148</v>
      </c>
      <c r="O15" s="198" t="s">
        <v>97</v>
      </c>
      <c r="P15" s="199">
        <f>'Ｈ２（1990）'!A15</f>
        <v>0</v>
      </c>
      <c r="Q15" s="200">
        <f>'Ｈ２（1990）'!C15</f>
        <v>0</v>
      </c>
      <c r="R15" s="200">
        <f>'Ｈ２（1990）'!E15</f>
        <v>0</v>
      </c>
      <c r="S15" s="262">
        <f>'Ｈ２（1990）'!F15</f>
        <v>0</v>
      </c>
      <c r="T15" s="263">
        <f>'Ｈ２（1990）'!H15</f>
        <v>0</v>
      </c>
      <c r="U15" s="202"/>
      <c r="V15" s="195" t="s">
        <v>102</v>
      </c>
      <c r="W15" s="195"/>
      <c r="X15" s="167"/>
      <c r="Y15" s="207"/>
      <c r="Z15" s="204"/>
      <c r="AA15" s="205"/>
      <c r="AB15" s="205"/>
      <c r="AC15" s="560"/>
      <c r="AD15" s="160"/>
      <c r="AE15" s="160"/>
      <c r="AF15" s="160"/>
      <c r="AG15" s="160"/>
      <c r="AH15" s="160"/>
      <c r="AI15" s="371"/>
      <c r="AJ15" s="371"/>
      <c r="AK15" s="371"/>
    </row>
    <row r="16" spans="1:37" ht="14.45" customHeight="1" x14ac:dyDescent="0.15">
      <c r="A16" s="1217">
        <v>0</v>
      </c>
      <c r="B16" s="1216">
        <v>0</v>
      </c>
      <c r="C16" s="1216">
        <v>0</v>
      </c>
      <c r="D16" s="1216">
        <v>0</v>
      </c>
      <c r="E16" s="1216">
        <v>0</v>
      </c>
      <c r="F16" s="1216">
        <v>0</v>
      </c>
      <c r="G16" s="1216">
        <v>0</v>
      </c>
      <c r="H16" s="1218">
        <v>0</v>
      </c>
      <c r="I16" s="1216"/>
      <c r="K16" s="194"/>
      <c r="L16" s="176" t="s">
        <v>103</v>
      </c>
      <c r="M16" s="176"/>
      <c r="N16" s="196" t="s">
        <v>96</v>
      </c>
      <c r="O16" s="198" t="s">
        <v>34</v>
      </c>
      <c r="P16" s="199">
        <f>'Ｈ２（1990）'!A16</f>
        <v>0</v>
      </c>
      <c r="Q16" s="200">
        <f>'Ｈ２（1990）'!C16</f>
        <v>0</v>
      </c>
      <c r="R16" s="200">
        <f>'Ｈ２（1990）'!E16</f>
        <v>0</v>
      </c>
      <c r="S16" s="262">
        <f>'Ｈ２（1990）'!F16</f>
        <v>0</v>
      </c>
      <c r="T16" s="263">
        <f>'Ｈ２（1990）'!H16</f>
        <v>0</v>
      </c>
      <c r="U16" s="202"/>
      <c r="V16" s="195" t="s">
        <v>103</v>
      </c>
      <c r="W16" s="195"/>
      <c r="X16" s="167"/>
      <c r="Y16" s="207"/>
      <c r="Z16" s="204"/>
      <c r="AA16" s="205"/>
      <c r="AB16" s="205"/>
      <c r="AC16" s="560"/>
      <c r="AD16" s="160"/>
      <c r="AE16" s="160"/>
      <c r="AF16" s="160"/>
      <c r="AG16" s="160"/>
      <c r="AH16" s="160"/>
      <c r="AI16" s="371"/>
      <c r="AJ16" s="371"/>
      <c r="AK16" s="371"/>
    </row>
    <row r="17" spans="1:37" ht="14.45" customHeight="1" x14ac:dyDescent="0.15">
      <c r="A17" s="1217">
        <v>0</v>
      </c>
      <c r="B17" s="1216">
        <v>0</v>
      </c>
      <c r="C17" s="1216">
        <v>0</v>
      </c>
      <c r="D17" s="1216">
        <v>0</v>
      </c>
      <c r="E17" s="1216">
        <v>0</v>
      </c>
      <c r="F17" s="1216">
        <v>0</v>
      </c>
      <c r="G17" s="1216">
        <v>0</v>
      </c>
      <c r="H17" s="1218">
        <v>0</v>
      </c>
      <c r="I17" s="1216"/>
      <c r="K17" s="194"/>
      <c r="L17" s="176" t="s">
        <v>41</v>
      </c>
      <c r="M17" s="216"/>
      <c r="N17" s="196" t="s">
        <v>13</v>
      </c>
      <c r="O17" s="198"/>
      <c r="P17" s="219">
        <f>P14-P15-P16</f>
        <v>0</v>
      </c>
      <c r="Q17" s="220">
        <f>Q14-Q15-Q16</f>
        <v>0</v>
      </c>
      <c r="R17" s="220">
        <f>R14-R15-R16</f>
        <v>0</v>
      </c>
      <c r="S17" s="292">
        <f>S14-S15-S16</f>
        <v>0</v>
      </c>
      <c r="T17" s="270">
        <f>T14-T15-T16</f>
        <v>0</v>
      </c>
      <c r="U17" s="202"/>
      <c r="V17" s="195" t="s">
        <v>675</v>
      </c>
      <c r="W17" s="195"/>
      <c r="X17" s="167"/>
      <c r="Y17" s="207"/>
      <c r="Z17" s="204"/>
      <c r="AA17" s="205"/>
      <c r="AB17" s="205"/>
      <c r="AC17" s="560"/>
      <c r="AD17" s="160"/>
      <c r="AE17" s="160"/>
      <c r="AF17" s="160"/>
      <c r="AG17" s="160"/>
      <c r="AH17" s="160"/>
      <c r="AI17" s="371"/>
      <c r="AJ17" s="371"/>
      <c r="AK17" s="371"/>
    </row>
    <row r="18" spans="1:37" ht="14.45" customHeight="1" x14ac:dyDescent="0.15">
      <c r="A18" s="1217">
        <v>0</v>
      </c>
      <c r="B18" s="1216">
        <v>0</v>
      </c>
      <c r="C18" s="1216">
        <v>0</v>
      </c>
      <c r="D18" s="1216">
        <v>0</v>
      </c>
      <c r="E18" s="1216">
        <v>0</v>
      </c>
      <c r="F18" s="1216">
        <v>0</v>
      </c>
      <c r="G18" s="1216">
        <v>0</v>
      </c>
      <c r="H18" s="1218">
        <v>0</v>
      </c>
      <c r="I18" s="1216"/>
      <c r="K18" s="194"/>
      <c r="L18" s="176"/>
      <c r="M18" s="196" t="s">
        <v>95</v>
      </c>
      <c r="N18" s="197"/>
      <c r="O18" s="198" t="s">
        <v>98</v>
      </c>
      <c r="P18" s="199">
        <f>'Ｈ２（1990）'!A17</f>
        <v>0</v>
      </c>
      <c r="Q18" s="200">
        <f>'Ｈ２（1990）'!C17</f>
        <v>0</v>
      </c>
      <c r="R18" s="200">
        <f>'Ｈ２（1990）'!E17</f>
        <v>0</v>
      </c>
      <c r="S18" s="262">
        <f>'Ｈ２（1990）'!F17</f>
        <v>0</v>
      </c>
      <c r="T18" s="263">
        <f>'Ｈ２（1990）'!H17</f>
        <v>0</v>
      </c>
      <c r="U18" s="202"/>
      <c r="V18" s="195" t="s">
        <v>676</v>
      </c>
      <c r="W18" s="216"/>
      <c r="X18" s="167"/>
      <c r="Y18" s="207"/>
      <c r="Z18" s="204"/>
      <c r="AA18" s="205"/>
      <c r="AB18" s="205"/>
      <c r="AC18" s="560"/>
      <c r="AD18" s="160"/>
      <c r="AE18" s="160"/>
      <c r="AF18" s="160"/>
      <c r="AG18" s="160"/>
      <c r="AH18" s="160"/>
      <c r="AI18" s="371"/>
      <c r="AJ18" s="371"/>
      <c r="AK18" s="371"/>
    </row>
    <row r="19" spans="1:37" ht="14.45" customHeight="1" x14ac:dyDescent="0.15">
      <c r="A19" s="1217">
        <v>0</v>
      </c>
      <c r="B19" s="1216">
        <v>0</v>
      </c>
      <c r="C19" s="1216">
        <v>0</v>
      </c>
      <c r="D19" s="1216">
        <v>0</v>
      </c>
      <c r="E19" s="1216">
        <v>0</v>
      </c>
      <c r="F19" s="1216">
        <v>0</v>
      </c>
      <c r="G19" s="1216">
        <v>0</v>
      </c>
      <c r="H19" s="1218">
        <v>0</v>
      </c>
      <c r="I19" s="1216"/>
      <c r="K19" s="194"/>
      <c r="L19" s="216"/>
      <c r="M19" s="196" t="s">
        <v>13</v>
      </c>
      <c r="N19" s="197"/>
      <c r="O19" s="198" t="s">
        <v>99</v>
      </c>
      <c r="P19" s="199">
        <f>'Ｈ２（1990）'!A18</f>
        <v>0</v>
      </c>
      <c r="Q19" s="200">
        <f>'Ｈ２（1990）'!C18</f>
        <v>0</v>
      </c>
      <c r="R19" s="200">
        <f>'Ｈ２（1990）'!E18</f>
        <v>0</v>
      </c>
      <c r="S19" s="262">
        <f>'Ｈ２（1990）'!F18</f>
        <v>0</v>
      </c>
      <c r="T19" s="263">
        <f>'Ｈ２（1990）'!H18</f>
        <v>0</v>
      </c>
      <c r="U19" s="202"/>
      <c r="V19" s="500"/>
      <c r="W19" s="197" t="s">
        <v>13</v>
      </c>
      <c r="X19" s="197"/>
      <c r="Y19" s="215" t="s">
        <v>97</v>
      </c>
      <c r="Z19" s="199">
        <f>'Ｈ２（1990）'!A177</f>
        <v>0</v>
      </c>
      <c r="AA19" s="200">
        <f>'Ｈ２（1990）'!B177</f>
        <v>0</v>
      </c>
      <c r="AB19" s="201">
        <f>'Ｈ２（1990）'!C177</f>
        <v>0</v>
      </c>
      <c r="AC19" s="556">
        <f>'Ｈ２（1990）'!E177</f>
        <v>0</v>
      </c>
      <c r="AD19" s="160"/>
      <c r="AE19" s="160"/>
      <c r="AF19" s="160"/>
      <c r="AG19" s="160"/>
      <c r="AH19" s="160"/>
      <c r="AI19" s="371"/>
      <c r="AJ19" s="371"/>
      <c r="AK19" s="371"/>
    </row>
    <row r="20" spans="1:37" ht="14.45" customHeight="1" x14ac:dyDescent="0.15">
      <c r="A20" s="1217">
        <v>169540</v>
      </c>
      <c r="B20" s="1216">
        <v>169540</v>
      </c>
      <c r="C20" s="1216">
        <v>169540</v>
      </c>
      <c r="D20" s="1216">
        <v>0</v>
      </c>
      <c r="E20" s="1216">
        <v>0</v>
      </c>
      <c r="F20" s="1216">
        <v>93591</v>
      </c>
      <c r="G20" s="1216">
        <v>0</v>
      </c>
      <c r="H20" s="1218">
        <v>75300</v>
      </c>
      <c r="I20" s="1216"/>
      <c r="K20" s="194"/>
      <c r="L20" s="196" t="s">
        <v>19</v>
      </c>
      <c r="M20" s="197"/>
      <c r="N20" s="197"/>
      <c r="O20" s="198" t="s">
        <v>20</v>
      </c>
      <c r="P20" s="199">
        <f>'Ｈ２（1990）'!A19</f>
        <v>0</v>
      </c>
      <c r="Q20" s="200">
        <f>'Ｈ２（1990）'!C19</f>
        <v>0</v>
      </c>
      <c r="R20" s="488">
        <f>'Ｈ２（1990）'!E19</f>
        <v>0</v>
      </c>
      <c r="S20" s="262">
        <f>'Ｈ２（1990）'!F19</f>
        <v>0</v>
      </c>
      <c r="T20" s="263">
        <f>'Ｈ２（1990）'!H19</f>
        <v>0</v>
      </c>
      <c r="U20" s="202" t="s">
        <v>4</v>
      </c>
      <c r="V20" s="195"/>
      <c r="W20" s="167"/>
      <c r="X20" s="167"/>
      <c r="Y20" s="207"/>
      <c r="Z20" s="204"/>
      <c r="AA20" s="205"/>
      <c r="AB20" s="205"/>
      <c r="AC20" s="560"/>
      <c r="AD20" s="160"/>
      <c r="AE20" s="160"/>
      <c r="AF20" s="160"/>
      <c r="AG20" s="160"/>
      <c r="AH20" s="160"/>
      <c r="AI20" s="371"/>
      <c r="AJ20" s="371"/>
      <c r="AK20" s="371"/>
    </row>
    <row r="21" spans="1:37" ht="14.45" customHeight="1" x14ac:dyDescent="0.15">
      <c r="A21" s="1217">
        <v>0</v>
      </c>
      <c r="B21" s="1216">
        <v>0</v>
      </c>
      <c r="C21" s="1216">
        <v>0</v>
      </c>
      <c r="D21" s="1216">
        <v>0</v>
      </c>
      <c r="E21" s="1216">
        <v>0</v>
      </c>
      <c r="F21" s="1216">
        <v>0</v>
      </c>
      <c r="G21" s="1216">
        <v>0</v>
      </c>
      <c r="H21" s="1218">
        <v>0</v>
      </c>
      <c r="I21" s="1216"/>
      <c r="K21" s="194" t="s">
        <v>21</v>
      </c>
      <c r="L21" s="195"/>
      <c r="M21" s="196" t="s">
        <v>22</v>
      </c>
      <c r="N21" s="197"/>
      <c r="O21" s="198" t="s">
        <v>23</v>
      </c>
      <c r="P21" s="199">
        <f>'Ｈ２（1990）'!A21</f>
        <v>0</v>
      </c>
      <c r="Q21" s="200">
        <f>'Ｈ２（1990）'!C21</f>
        <v>0</v>
      </c>
      <c r="R21" s="200">
        <f>'Ｈ２（1990）'!E21</f>
        <v>0</v>
      </c>
      <c r="S21" s="262">
        <f>'Ｈ２（1990）'!F21</f>
        <v>0</v>
      </c>
      <c r="T21" s="263">
        <f>'Ｈ２（1990）'!H21</f>
        <v>0</v>
      </c>
      <c r="U21" s="202" t="s">
        <v>24</v>
      </c>
      <c r="V21" s="195"/>
      <c r="W21" s="207"/>
      <c r="X21" s="207"/>
      <c r="Y21" s="207"/>
      <c r="Z21" s="204"/>
      <c r="AA21" s="205"/>
      <c r="AB21" s="205"/>
      <c r="AC21" s="560"/>
      <c r="AD21" s="160"/>
      <c r="AE21" s="160"/>
      <c r="AF21" s="160"/>
      <c r="AG21" s="160"/>
      <c r="AH21" s="160"/>
      <c r="AI21" s="371"/>
      <c r="AJ21" s="371"/>
      <c r="AK21" s="371"/>
    </row>
    <row r="22" spans="1:37" ht="14.45" customHeight="1" x14ac:dyDescent="0.15">
      <c r="A22" s="1217">
        <v>0</v>
      </c>
      <c r="B22" s="1216">
        <v>0</v>
      </c>
      <c r="C22" s="1216">
        <v>0</v>
      </c>
      <c r="D22" s="1216">
        <v>0</v>
      </c>
      <c r="E22" s="1216">
        <v>0</v>
      </c>
      <c r="F22" s="1216">
        <v>0</v>
      </c>
      <c r="G22" s="1216">
        <v>0</v>
      </c>
      <c r="H22" s="1218">
        <v>0</v>
      </c>
      <c r="I22" s="1216"/>
      <c r="K22" s="194"/>
      <c r="L22" s="195" t="s">
        <v>25</v>
      </c>
      <c r="M22" s="196" t="s">
        <v>26</v>
      </c>
      <c r="N22" s="197"/>
      <c r="O22" s="198" t="s">
        <v>27</v>
      </c>
      <c r="P22" s="199">
        <f>'Ｈ２（1990）'!A22</f>
        <v>0</v>
      </c>
      <c r="Q22" s="200">
        <f>'Ｈ２（1990）'!C22</f>
        <v>0</v>
      </c>
      <c r="R22" s="200">
        <f>'Ｈ２（1990）'!E22</f>
        <v>0</v>
      </c>
      <c r="S22" s="262">
        <f>'Ｈ２（1990）'!F22</f>
        <v>0</v>
      </c>
      <c r="T22" s="263">
        <f>'Ｈ２（1990）'!H22</f>
        <v>0</v>
      </c>
      <c r="U22" s="202"/>
      <c r="V22" s="195"/>
      <c r="W22" s="167"/>
      <c r="X22" s="167"/>
      <c r="Y22" s="207"/>
      <c r="Z22" s="204"/>
      <c r="AA22" s="205"/>
      <c r="AB22" s="205"/>
      <c r="AC22" s="560"/>
      <c r="AD22" s="160"/>
      <c r="AE22" s="160"/>
      <c r="AF22" s="160"/>
      <c r="AG22" s="160"/>
      <c r="AH22" s="160"/>
      <c r="AI22" s="371"/>
      <c r="AJ22" s="371"/>
      <c r="AK22" s="371"/>
    </row>
    <row r="23" spans="1:37" ht="14.45" customHeight="1" x14ac:dyDescent="0.15">
      <c r="A23" s="1217">
        <v>0</v>
      </c>
      <c r="B23" s="1216">
        <v>0</v>
      </c>
      <c r="C23" s="1216">
        <v>0</v>
      </c>
      <c r="D23" s="1216">
        <v>0</v>
      </c>
      <c r="E23" s="1216">
        <v>0</v>
      </c>
      <c r="F23" s="1216">
        <v>0</v>
      </c>
      <c r="G23" s="1216">
        <v>0</v>
      </c>
      <c r="H23" s="1218">
        <v>0</v>
      </c>
      <c r="I23" s="1216"/>
      <c r="K23" s="194"/>
      <c r="L23" s="195" t="s">
        <v>28</v>
      </c>
      <c r="M23" s="196" t="s">
        <v>29</v>
      </c>
      <c r="N23" s="197"/>
      <c r="O23" s="198" t="s">
        <v>30</v>
      </c>
      <c r="P23" s="199">
        <f>'Ｈ２（1990）'!A23</f>
        <v>0</v>
      </c>
      <c r="Q23" s="200">
        <f>'Ｈ２（1990）'!C23</f>
        <v>0</v>
      </c>
      <c r="R23" s="200">
        <f>'Ｈ２（1990）'!E23</f>
        <v>0</v>
      </c>
      <c r="S23" s="262">
        <f>'Ｈ２（1990）'!F23</f>
        <v>0</v>
      </c>
      <c r="T23" s="263">
        <f>'Ｈ２（1990）'!H23</f>
        <v>0</v>
      </c>
      <c r="U23" s="202"/>
      <c r="V23" s="195"/>
      <c r="W23" s="207"/>
      <c r="X23" s="207"/>
      <c r="Y23" s="207"/>
      <c r="Z23" s="204"/>
      <c r="AA23" s="205"/>
      <c r="AB23" s="205"/>
      <c r="AC23" s="560"/>
      <c r="AD23" s="160"/>
      <c r="AE23" s="160"/>
      <c r="AF23" s="160"/>
      <c r="AG23" s="160"/>
      <c r="AH23" s="160"/>
      <c r="AI23" s="371"/>
      <c r="AJ23" s="371"/>
      <c r="AK23" s="371"/>
    </row>
    <row r="24" spans="1:37" ht="14.45" customHeight="1" x14ac:dyDescent="0.15">
      <c r="A24" s="1217">
        <v>0</v>
      </c>
      <c r="B24" s="1216">
        <v>0</v>
      </c>
      <c r="C24" s="1216">
        <v>0</v>
      </c>
      <c r="D24" s="1216">
        <v>0</v>
      </c>
      <c r="E24" s="1216">
        <v>0</v>
      </c>
      <c r="F24" s="1216">
        <v>0</v>
      </c>
      <c r="G24" s="1216">
        <v>0</v>
      </c>
      <c r="H24" s="1218">
        <v>0</v>
      </c>
      <c r="I24" s="1216"/>
      <c r="K24" s="194"/>
      <c r="L24" s="195" t="s">
        <v>31</v>
      </c>
      <c r="M24" s="196" t="s">
        <v>32</v>
      </c>
      <c r="N24" s="197"/>
      <c r="O24" s="198" t="s">
        <v>33</v>
      </c>
      <c r="P24" s="199">
        <f>'Ｈ２（1990）'!A24</f>
        <v>0</v>
      </c>
      <c r="Q24" s="200">
        <f>'Ｈ２（1990）'!C24</f>
        <v>0</v>
      </c>
      <c r="R24" s="200">
        <f>'Ｈ２（1990）'!E24</f>
        <v>0</v>
      </c>
      <c r="S24" s="262">
        <f>'Ｈ２（1990）'!F24</f>
        <v>0</v>
      </c>
      <c r="T24" s="263">
        <f>'Ｈ２（1990）'!H24</f>
        <v>0</v>
      </c>
      <c r="U24" s="202"/>
      <c r="V24" s="173" t="s">
        <v>677</v>
      </c>
      <c r="W24" s="197"/>
      <c r="X24" s="197"/>
      <c r="Y24" s="215" t="s">
        <v>34</v>
      </c>
      <c r="Z24" s="199">
        <f>'Ｈ２（1990）'!A178</f>
        <v>44</v>
      </c>
      <c r="AA24" s="200">
        <f>'Ｈ２（1990）'!B178</f>
        <v>0</v>
      </c>
      <c r="AB24" s="201">
        <f>'Ｈ２（1990）'!C178</f>
        <v>0</v>
      </c>
      <c r="AC24" s="556">
        <f>'Ｈ２（1990）'!E178</f>
        <v>0</v>
      </c>
      <c r="AD24" s="160"/>
      <c r="AE24" s="160"/>
      <c r="AF24" s="160"/>
      <c r="AG24" s="160"/>
      <c r="AH24" s="160"/>
      <c r="AI24" s="371"/>
      <c r="AJ24" s="371"/>
      <c r="AK24" s="371"/>
    </row>
    <row r="25" spans="1:37" ht="14.45" customHeight="1" x14ac:dyDescent="0.15">
      <c r="A25" s="1217">
        <v>0</v>
      </c>
      <c r="B25" s="1216">
        <v>0</v>
      </c>
      <c r="C25" s="1216">
        <v>0</v>
      </c>
      <c r="D25" s="1216">
        <v>0</v>
      </c>
      <c r="E25" s="1216">
        <v>0</v>
      </c>
      <c r="F25" s="1216">
        <v>0</v>
      </c>
      <c r="G25" s="1216">
        <v>0</v>
      </c>
      <c r="H25" s="1218">
        <v>0</v>
      </c>
      <c r="I25" s="1216"/>
      <c r="K25" s="194"/>
      <c r="L25" s="195" t="s">
        <v>35</v>
      </c>
      <c r="M25" s="196" t="s">
        <v>36</v>
      </c>
      <c r="N25" s="197"/>
      <c r="O25" s="198" t="s">
        <v>37</v>
      </c>
      <c r="P25" s="199">
        <f>'Ｈ２（1990）'!A25</f>
        <v>0</v>
      </c>
      <c r="Q25" s="200">
        <f>'Ｈ２（1990）'!C25</f>
        <v>0</v>
      </c>
      <c r="R25" s="200">
        <f>'Ｈ２（1990）'!E25</f>
        <v>0</v>
      </c>
      <c r="S25" s="262">
        <f>'Ｈ２（1990）'!F25</f>
        <v>0</v>
      </c>
      <c r="T25" s="263">
        <f>'Ｈ２（1990）'!H25</f>
        <v>0</v>
      </c>
      <c r="U25" s="202"/>
      <c r="V25" s="176"/>
      <c r="W25" s="196" t="s">
        <v>36</v>
      </c>
      <c r="X25" s="197"/>
      <c r="Y25" s="215" t="s">
        <v>20</v>
      </c>
      <c r="Z25" s="199">
        <f>'Ｈ２（1990）'!A181</f>
        <v>0</v>
      </c>
      <c r="AA25" s="200">
        <f>'Ｈ２（1990）'!B181</f>
        <v>0</v>
      </c>
      <c r="AB25" s="201">
        <f>'Ｈ２（1990）'!C181</f>
        <v>0</v>
      </c>
      <c r="AC25" s="556">
        <f>'Ｈ２（1990）'!E181</f>
        <v>0</v>
      </c>
      <c r="AD25" s="160"/>
      <c r="AE25" s="160"/>
      <c r="AF25" s="160"/>
      <c r="AG25" s="160"/>
      <c r="AH25" s="160"/>
      <c r="AI25" s="371"/>
      <c r="AJ25" s="371"/>
      <c r="AK25" s="371"/>
    </row>
    <row r="26" spans="1:37" ht="14.45" customHeight="1" x14ac:dyDescent="0.15">
      <c r="A26" s="1219">
        <v>169540</v>
      </c>
      <c r="B26" s="1220">
        <v>169540</v>
      </c>
      <c r="C26" s="1220">
        <v>169540</v>
      </c>
      <c r="D26" s="1220">
        <v>0</v>
      </c>
      <c r="E26" s="1220">
        <v>0</v>
      </c>
      <c r="F26" s="1220">
        <v>93591</v>
      </c>
      <c r="G26" s="1220">
        <v>0</v>
      </c>
      <c r="H26" s="1221">
        <v>75300</v>
      </c>
      <c r="I26" s="1220"/>
      <c r="K26" s="194"/>
      <c r="L26" s="195" t="s">
        <v>38</v>
      </c>
      <c r="M26" s="196" t="s">
        <v>149</v>
      </c>
      <c r="N26" s="197"/>
      <c r="O26" s="198" t="s">
        <v>40</v>
      </c>
      <c r="P26" s="199">
        <f>'Ｈ２（1990）'!A26</f>
        <v>169540</v>
      </c>
      <c r="Q26" s="200">
        <f>'Ｈ２（1990）'!C26</f>
        <v>169540</v>
      </c>
      <c r="R26" s="200">
        <f>'Ｈ２（1990）'!E26</f>
        <v>0</v>
      </c>
      <c r="S26" s="262">
        <f>'Ｈ２（1990）'!F26</f>
        <v>93591</v>
      </c>
      <c r="T26" s="263">
        <f>'Ｈ２（1990）'!H26</f>
        <v>75300</v>
      </c>
      <c r="U26" s="202"/>
      <c r="V26" s="489"/>
      <c r="W26" s="490"/>
      <c r="X26" s="491"/>
      <c r="Y26" s="492"/>
      <c r="Z26" s="493"/>
      <c r="AA26" s="494"/>
      <c r="AB26" s="494"/>
      <c r="AC26" s="558"/>
      <c r="AD26" s="160"/>
      <c r="AE26" s="160"/>
      <c r="AF26" s="160"/>
      <c r="AG26" s="160"/>
      <c r="AH26" s="160"/>
      <c r="AI26" s="371"/>
      <c r="AJ26" s="371"/>
      <c r="AK26" s="371"/>
    </row>
    <row r="27" spans="1:37" ht="14.45" customHeight="1" x14ac:dyDescent="0.15">
      <c r="A27" s="1219">
        <v>0</v>
      </c>
      <c r="B27" s="1220">
        <v>0</v>
      </c>
      <c r="C27" s="1220">
        <v>0</v>
      </c>
      <c r="D27" s="1220">
        <v>0</v>
      </c>
      <c r="E27" s="1220">
        <v>0</v>
      </c>
      <c r="F27" s="1220">
        <v>0</v>
      </c>
      <c r="G27" s="1220">
        <v>0</v>
      </c>
      <c r="H27" s="1221">
        <v>0</v>
      </c>
      <c r="I27" s="1220"/>
      <c r="K27" s="194"/>
      <c r="L27" s="195" t="s">
        <v>41</v>
      </c>
      <c r="M27" s="196" t="s">
        <v>42</v>
      </c>
      <c r="N27" s="197"/>
      <c r="O27" s="198" t="s">
        <v>43</v>
      </c>
      <c r="P27" s="199">
        <f>'Ｈ２（1990）'!A27</f>
        <v>0</v>
      </c>
      <c r="Q27" s="200">
        <f>'Ｈ２（1990）'!C27</f>
        <v>0</v>
      </c>
      <c r="R27" s="200">
        <f>'Ｈ２（1990）'!E27</f>
        <v>0</v>
      </c>
      <c r="S27" s="262">
        <f>'Ｈ２（1990）'!F27</f>
        <v>0</v>
      </c>
      <c r="T27" s="263">
        <f>'Ｈ２（1990）'!H27</f>
        <v>0</v>
      </c>
      <c r="U27" s="202"/>
      <c r="V27" s="489"/>
      <c r="W27" s="495"/>
      <c r="X27" s="496"/>
      <c r="Y27" s="497"/>
      <c r="Z27" s="486"/>
      <c r="AA27" s="498"/>
      <c r="AB27" s="498"/>
      <c r="AC27" s="559"/>
      <c r="AD27" s="160"/>
      <c r="AE27" s="160"/>
      <c r="AF27" s="160"/>
      <c r="AG27" s="160"/>
      <c r="AH27" s="160"/>
      <c r="AI27" s="371"/>
      <c r="AJ27" s="371"/>
      <c r="AK27" s="371"/>
    </row>
    <row r="28" spans="1:37" ht="14.45" customHeight="1" x14ac:dyDescent="0.15">
      <c r="A28" s="1219">
        <v>0</v>
      </c>
      <c r="B28" s="1220">
        <v>0</v>
      </c>
      <c r="C28" s="1220">
        <v>0</v>
      </c>
      <c r="D28" s="1220">
        <v>0</v>
      </c>
      <c r="E28" s="1220">
        <v>0</v>
      </c>
      <c r="F28" s="1220">
        <v>0</v>
      </c>
      <c r="G28" s="1220">
        <v>0</v>
      </c>
      <c r="H28" s="1221">
        <v>0</v>
      </c>
      <c r="I28" s="1220"/>
      <c r="K28" s="194" t="s">
        <v>128</v>
      </c>
      <c r="L28" s="216"/>
      <c r="M28" s="196" t="s">
        <v>13</v>
      </c>
      <c r="N28" s="197"/>
      <c r="O28" s="198" t="s">
        <v>44</v>
      </c>
      <c r="P28" s="199">
        <f>'Ｈ２（1990）'!A28</f>
        <v>0</v>
      </c>
      <c r="Q28" s="200">
        <f>'Ｈ２（1990）'!C28</f>
        <v>0</v>
      </c>
      <c r="R28" s="200">
        <f>'Ｈ２（1990）'!E28</f>
        <v>0</v>
      </c>
      <c r="S28" s="262">
        <f>'Ｈ２（1990）'!F28</f>
        <v>0</v>
      </c>
      <c r="T28" s="263">
        <f>'Ｈ２（1990）'!H28</f>
        <v>0</v>
      </c>
      <c r="U28" s="202"/>
      <c r="V28" s="216"/>
      <c r="W28" s="196" t="s">
        <v>13</v>
      </c>
      <c r="X28" s="197"/>
      <c r="Y28" s="215"/>
      <c r="Z28" s="219">
        <f>Z24-Z25</f>
        <v>44</v>
      </c>
      <c r="AA28" s="220">
        <f>AA24-AA25</f>
        <v>0</v>
      </c>
      <c r="AB28" s="292">
        <f>AB24-AB25</f>
        <v>0</v>
      </c>
      <c r="AC28" s="561">
        <f>AC24-AC25</f>
        <v>0</v>
      </c>
      <c r="AD28" s="160"/>
      <c r="AE28" s="160"/>
      <c r="AF28" s="160"/>
      <c r="AG28" s="160"/>
      <c r="AH28" s="160"/>
      <c r="AI28" s="371"/>
      <c r="AJ28" s="371"/>
      <c r="AK28" s="371"/>
    </row>
    <row r="29" spans="1:37" ht="14.45" customHeight="1" x14ac:dyDescent="0.15">
      <c r="A29" s="1219">
        <v>0</v>
      </c>
      <c r="B29" s="1220">
        <v>0</v>
      </c>
      <c r="C29" s="1220">
        <v>0</v>
      </c>
      <c r="D29" s="1220">
        <v>0</v>
      </c>
      <c r="E29" s="1220">
        <v>0</v>
      </c>
      <c r="F29" s="1220">
        <v>0</v>
      </c>
      <c r="G29" s="1220">
        <v>0</v>
      </c>
      <c r="H29" s="1221">
        <v>0</v>
      </c>
      <c r="I29" s="1220"/>
      <c r="K29" s="194" t="s">
        <v>4</v>
      </c>
      <c r="L29" s="173" t="s">
        <v>45</v>
      </c>
      <c r="M29" s="197"/>
      <c r="N29" s="197"/>
      <c r="O29" s="198" t="s">
        <v>46</v>
      </c>
      <c r="P29" s="199">
        <f>'Ｈ２（1990）'!A29</f>
        <v>0</v>
      </c>
      <c r="Q29" s="200">
        <f>'Ｈ２（1990）'!C29</f>
        <v>0</v>
      </c>
      <c r="R29" s="200">
        <f>'Ｈ２（1990）'!E29</f>
        <v>0</v>
      </c>
      <c r="S29" s="262">
        <f>'Ｈ２（1990）'!F29</f>
        <v>0</v>
      </c>
      <c r="T29" s="263">
        <f>'Ｈ２（1990）'!H29</f>
        <v>0</v>
      </c>
      <c r="U29" s="202" t="s">
        <v>4</v>
      </c>
      <c r="V29" s="195"/>
      <c r="W29" s="167"/>
      <c r="X29" s="167"/>
      <c r="Y29" s="207"/>
      <c r="Z29" s="204"/>
      <c r="AA29" s="205"/>
      <c r="AB29" s="205"/>
      <c r="AC29" s="560"/>
      <c r="AD29" s="160"/>
      <c r="AE29" s="160"/>
      <c r="AF29" s="160"/>
      <c r="AG29" s="160"/>
      <c r="AH29" s="160"/>
      <c r="AI29" s="371"/>
      <c r="AJ29" s="371"/>
      <c r="AK29" s="371"/>
    </row>
    <row r="30" spans="1:37" ht="14.45" customHeight="1" x14ac:dyDescent="0.15">
      <c r="A30" s="1219">
        <v>0</v>
      </c>
      <c r="B30" s="1220">
        <v>0</v>
      </c>
      <c r="C30" s="1220">
        <v>0</v>
      </c>
      <c r="D30" s="1220">
        <v>0</v>
      </c>
      <c r="E30" s="1220">
        <v>0</v>
      </c>
      <c r="F30" s="1220">
        <v>0</v>
      </c>
      <c r="G30" s="1220">
        <v>0</v>
      </c>
      <c r="H30" s="1221">
        <v>0</v>
      </c>
      <c r="I30" s="1220"/>
      <c r="K30" s="194"/>
      <c r="L30" s="195"/>
      <c r="M30" s="196" t="s">
        <v>100</v>
      </c>
      <c r="N30" s="197"/>
      <c r="O30" s="198" t="s">
        <v>75</v>
      </c>
      <c r="P30" s="199">
        <f>'Ｈ２（1990）'!A30</f>
        <v>0</v>
      </c>
      <c r="Q30" s="200">
        <f>'Ｈ２（1990）'!C30</f>
        <v>0</v>
      </c>
      <c r="R30" s="200">
        <f>'Ｈ２（1990）'!E30</f>
        <v>0</v>
      </c>
      <c r="S30" s="262">
        <f>'Ｈ２（1990）'!F30</f>
        <v>0</v>
      </c>
      <c r="T30" s="263">
        <f>'Ｈ２（1990）'!H30</f>
        <v>0</v>
      </c>
      <c r="U30" s="202"/>
      <c r="V30" s="195"/>
      <c r="W30" s="167"/>
      <c r="X30" s="167"/>
      <c r="Y30" s="207"/>
      <c r="Z30" s="204"/>
      <c r="AA30" s="205"/>
      <c r="AB30" s="205"/>
      <c r="AC30" s="560"/>
      <c r="AD30" s="160"/>
      <c r="AE30" s="160"/>
      <c r="AF30" s="160"/>
      <c r="AG30" s="160"/>
      <c r="AH30" s="160"/>
      <c r="AI30" s="371"/>
      <c r="AJ30" s="371"/>
      <c r="AK30" s="371"/>
    </row>
    <row r="31" spans="1:37" ht="14.45" customHeight="1" x14ac:dyDescent="0.15">
      <c r="A31" s="1219">
        <v>0</v>
      </c>
      <c r="B31" s="1220">
        <v>0</v>
      </c>
      <c r="C31" s="1220">
        <v>0</v>
      </c>
      <c r="D31" s="1220">
        <v>0</v>
      </c>
      <c r="E31" s="1220">
        <v>0</v>
      </c>
      <c r="F31" s="1220">
        <v>0</v>
      </c>
      <c r="G31" s="1220">
        <v>0</v>
      </c>
      <c r="H31" s="1221">
        <v>0</v>
      </c>
      <c r="I31" s="1220"/>
      <c r="K31" s="194"/>
      <c r="L31" s="195"/>
      <c r="M31" s="196" t="s">
        <v>101</v>
      </c>
      <c r="N31" s="197"/>
      <c r="O31" s="198" t="s">
        <v>77</v>
      </c>
      <c r="P31" s="199">
        <f>'Ｈ２（1990）'!A31</f>
        <v>0</v>
      </c>
      <c r="Q31" s="200">
        <f>'Ｈ２（1990）'!C31</f>
        <v>0</v>
      </c>
      <c r="R31" s="200">
        <f>'Ｈ２（1990）'!E31</f>
        <v>0</v>
      </c>
      <c r="S31" s="262">
        <f>'Ｈ２（1990）'!F31</f>
        <v>0</v>
      </c>
      <c r="T31" s="263">
        <f>'Ｈ２（1990）'!H31</f>
        <v>0</v>
      </c>
      <c r="U31" s="202"/>
      <c r="V31" s="195"/>
      <c r="W31" s="167"/>
      <c r="X31" s="167"/>
      <c r="Y31" s="207"/>
      <c r="Z31" s="204"/>
      <c r="AA31" s="205"/>
      <c r="AB31" s="205"/>
      <c r="AC31" s="560"/>
      <c r="AD31" s="160"/>
      <c r="AE31" s="160"/>
      <c r="AF31" s="160"/>
      <c r="AG31" s="160"/>
      <c r="AH31" s="160"/>
      <c r="AI31" s="371"/>
      <c r="AJ31" s="371"/>
      <c r="AK31" s="371"/>
    </row>
    <row r="32" spans="1:37" ht="14.45" customHeight="1" x14ac:dyDescent="0.15">
      <c r="A32" s="1219">
        <v>148677</v>
      </c>
      <c r="B32" s="1220">
        <v>148677</v>
      </c>
      <c r="C32" s="1220">
        <v>148677</v>
      </c>
      <c r="D32" s="1220">
        <v>0</v>
      </c>
      <c r="E32" s="1220">
        <v>76733</v>
      </c>
      <c r="F32" s="1220">
        <v>0</v>
      </c>
      <c r="G32" s="1220">
        <v>0</v>
      </c>
      <c r="H32" s="1221">
        <v>41800</v>
      </c>
      <c r="I32" s="1220"/>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560"/>
      <c r="AD32" s="160"/>
      <c r="AE32" s="160"/>
      <c r="AF32" s="160"/>
      <c r="AG32" s="160"/>
      <c r="AH32" s="160"/>
      <c r="AI32" s="371"/>
      <c r="AJ32" s="371"/>
      <c r="AK32" s="371"/>
    </row>
    <row r="33" spans="1:37" ht="14.45" customHeight="1" x14ac:dyDescent="0.15">
      <c r="A33" s="1219">
        <v>78765</v>
      </c>
      <c r="B33" s="1220">
        <v>78765</v>
      </c>
      <c r="C33" s="1220">
        <v>78765</v>
      </c>
      <c r="D33" s="1220">
        <v>0</v>
      </c>
      <c r="E33" s="1220">
        <v>39054</v>
      </c>
      <c r="F33" s="1220">
        <v>0</v>
      </c>
      <c r="G33" s="1220">
        <v>0</v>
      </c>
      <c r="H33" s="1221">
        <v>16100</v>
      </c>
      <c r="I33" s="1220"/>
      <c r="K33" s="194"/>
      <c r="L33" s="173"/>
      <c r="M33" s="196" t="s">
        <v>47</v>
      </c>
      <c r="N33" s="197"/>
      <c r="O33" s="198" t="s">
        <v>48</v>
      </c>
      <c r="P33" s="199">
        <f>'Ｈ２（1990）'!A33</f>
        <v>78765</v>
      </c>
      <c r="Q33" s="200">
        <f>'Ｈ２（1990）'!C33</f>
        <v>78765</v>
      </c>
      <c r="R33" s="200">
        <f>'Ｈ２（1990）'!E33</f>
        <v>39054</v>
      </c>
      <c r="S33" s="262">
        <f>'Ｈ２（1990）'!F33</f>
        <v>0</v>
      </c>
      <c r="T33" s="263">
        <f>'Ｈ２（1990）'!H33</f>
        <v>16100</v>
      </c>
      <c r="U33" s="202" t="s">
        <v>4</v>
      </c>
      <c r="V33" s="173"/>
      <c r="W33" s="196" t="s">
        <v>49</v>
      </c>
      <c r="X33" s="197"/>
      <c r="Y33" s="198" t="s">
        <v>23</v>
      </c>
      <c r="Z33" s="199">
        <f>'Ｈ２（1990）'!A183</f>
        <v>0</v>
      </c>
      <c r="AA33" s="200">
        <f>'Ｈ２（1990）'!B183</f>
        <v>0</v>
      </c>
      <c r="AB33" s="201">
        <f>'Ｈ２（1990）'!C183</f>
        <v>0</v>
      </c>
      <c r="AC33" s="556">
        <f>'Ｈ２（1990）'!E183</f>
        <v>0</v>
      </c>
      <c r="AD33" s="160"/>
      <c r="AE33" s="160"/>
      <c r="AF33" s="160"/>
      <c r="AG33" s="160"/>
      <c r="AH33" s="160"/>
      <c r="AI33" s="371"/>
      <c r="AJ33" s="371"/>
      <c r="AK33" s="371"/>
    </row>
    <row r="34" spans="1:37" ht="14.45" customHeight="1" x14ac:dyDescent="0.15">
      <c r="A34" s="1219">
        <v>0</v>
      </c>
      <c r="B34" s="1220">
        <v>0</v>
      </c>
      <c r="C34" s="1220">
        <v>0</v>
      </c>
      <c r="D34" s="1220">
        <v>0</v>
      </c>
      <c r="E34" s="1220">
        <v>0</v>
      </c>
      <c r="F34" s="1220">
        <v>0</v>
      </c>
      <c r="G34" s="1220">
        <v>0</v>
      </c>
      <c r="H34" s="1221">
        <v>0</v>
      </c>
      <c r="I34" s="1220"/>
      <c r="K34" s="194"/>
      <c r="L34" s="195"/>
      <c r="M34" s="196" t="s">
        <v>50</v>
      </c>
      <c r="N34" s="197"/>
      <c r="O34" s="198" t="s">
        <v>51</v>
      </c>
      <c r="P34" s="199">
        <f>'Ｈ２（1990）'!A34</f>
        <v>0</v>
      </c>
      <c r="Q34" s="200">
        <f>'Ｈ２（1990）'!C34</f>
        <v>0</v>
      </c>
      <c r="R34" s="200">
        <f>'Ｈ２（1990）'!E34</f>
        <v>0</v>
      </c>
      <c r="S34" s="262">
        <f>'Ｈ２（1990）'!F34</f>
        <v>0</v>
      </c>
      <c r="T34" s="263">
        <f>'Ｈ２（1990）'!H34</f>
        <v>0</v>
      </c>
      <c r="U34" s="202"/>
      <c r="V34" s="195"/>
      <c r="W34" s="195"/>
      <c r="X34" s="167"/>
      <c r="Y34" s="207"/>
      <c r="Z34" s="204"/>
      <c r="AA34" s="205"/>
      <c r="AB34" s="205"/>
      <c r="AC34" s="560"/>
      <c r="AD34" s="160"/>
      <c r="AE34" s="160"/>
      <c r="AF34" s="160"/>
      <c r="AG34" s="160"/>
      <c r="AH34" s="160"/>
      <c r="AI34" s="371"/>
      <c r="AJ34" s="371"/>
      <c r="AK34" s="371"/>
    </row>
    <row r="35" spans="1:37" ht="14.45" customHeight="1" x14ac:dyDescent="0.15">
      <c r="A35" s="1219">
        <v>0</v>
      </c>
      <c r="B35" s="1220">
        <v>0</v>
      </c>
      <c r="C35" s="1220">
        <v>0</v>
      </c>
      <c r="D35" s="1220">
        <v>0</v>
      </c>
      <c r="E35" s="1220">
        <v>0</v>
      </c>
      <c r="F35" s="1220">
        <v>0</v>
      </c>
      <c r="G35" s="1220">
        <v>0</v>
      </c>
      <c r="H35" s="1221">
        <v>0</v>
      </c>
      <c r="I35" s="1220"/>
      <c r="K35" s="194" t="s">
        <v>129</v>
      </c>
      <c r="L35" s="195"/>
      <c r="M35" s="196" t="s">
        <v>52</v>
      </c>
      <c r="N35" s="197"/>
      <c r="O35" s="198" t="s">
        <v>53</v>
      </c>
      <c r="P35" s="199">
        <f>'Ｈ２（1990）'!A35</f>
        <v>0</v>
      </c>
      <c r="Q35" s="200">
        <f>'Ｈ２（1990）'!C35</f>
        <v>0</v>
      </c>
      <c r="R35" s="200">
        <f>'Ｈ２（1990）'!E35</f>
        <v>0</v>
      </c>
      <c r="S35" s="262">
        <f>'Ｈ２（1990）'!F35</f>
        <v>0</v>
      </c>
      <c r="T35" s="263">
        <f>'Ｈ２（1990）'!H35</f>
        <v>0</v>
      </c>
      <c r="U35" s="202"/>
      <c r="V35" s="195"/>
      <c r="W35" s="196" t="s">
        <v>52</v>
      </c>
      <c r="X35" s="197"/>
      <c r="Y35" s="198" t="s">
        <v>27</v>
      </c>
      <c r="Z35" s="199">
        <f>'Ｈ２（1990）'!A184</f>
        <v>0</v>
      </c>
      <c r="AA35" s="200">
        <f>'Ｈ２（1990）'!B184</f>
        <v>0</v>
      </c>
      <c r="AB35" s="201">
        <f>'Ｈ２（1990）'!C184</f>
        <v>0</v>
      </c>
      <c r="AC35" s="556">
        <f>'Ｈ２（1990）'!E184</f>
        <v>0</v>
      </c>
      <c r="AD35" s="160"/>
      <c r="AE35" s="160"/>
      <c r="AF35" s="160"/>
      <c r="AG35" s="160"/>
      <c r="AH35" s="160"/>
      <c r="AI35" s="371"/>
      <c r="AJ35" s="371"/>
      <c r="AK35" s="371"/>
    </row>
    <row r="36" spans="1:37" ht="14.45" customHeight="1" x14ac:dyDescent="0.15">
      <c r="A36" s="1219">
        <v>0</v>
      </c>
      <c r="B36" s="1220">
        <v>0</v>
      </c>
      <c r="C36" s="1220">
        <v>0</v>
      </c>
      <c r="D36" s="1220">
        <v>0</v>
      </c>
      <c r="E36" s="1220">
        <v>0</v>
      </c>
      <c r="F36" s="1220">
        <v>0</v>
      </c>
      <c r="G36" s="1220">
        <v>0</v>
      </c>
      <c r="H36" s="1221">
        <v>0</v>
      </c>
      <c r="I36" s="1220"/>
      <c r="K36" s="194"/>
      <c r="L36" s="195" t="s">
        <v>54</v>
      </c>
      <c r="M36" s="196" t="s">
        <v>32</v>
      </c>
      <c r="N36" s="197"/>
      <c r="O36" s="198" t="s">
        <v>55</v>
      </c>
      <c r="P36" s="199">
        <f>'Ｈ２（1990）'!A36</f>
        <v>0</v>
      </c>
      <c r="Q36" s="200">
        <f>'Ｈ２（1990）'!C36</f>
        <v>0</v>
      </c>
      <c r="R36" s="200">
        <f>'Ｈ２（1990）'!E36</f>
        <v>0</v>
      </c>
      <c r="S36" s="262">
        <f>'Ｈ２（1990）'!F36</f>
        <v>0</v>
      </c>
      <c r="T36" s="263">
        <f>'Ｈ２（1990）'!H36</f>
        <v>0</v>
      </c>
      <c r="U36" s="202"/>
      <c r="V36" s="195" t="s">
        <v>54</v>
      </c>
      <c r="W36" s="195"/>
      <c r="X36" s="167"/>
      <c r="Y36" s="207"/>
      <c r="Z36" s="204"/>
      <c r="AA36" s="205"/>
      <c r="AB36" s="205"/>
      <c r="AC36" s="560"/>
      <c r="AD36" s="160"/>
      <c r="AE36" s="160"/>
      <c r="AF36" s="160"/>
      <c r="AG36" s="160"/>
      <c r="AH36" s="160"/>
      <c r="AI36" s="371"/>
      <c r="AJ36" s="371"/>
      <c r="AK36" s="371"/>
    </row>
    <row r="37" spans="1:37" ht="14.45" customHeight="1" x14ac:dyDescent="0.15">
      <c r="A37" s="1219">
        <v>0</v>
      </c>
      <c r="B37" s="1220">
        <v>0</v>
      </c>
      <c r="C37" s="1220">
        <v>0</v>
      </c>
      <c r="D37" s="1220">
        <v>0</v>
      </c>
      <c r="E37" s="1220">
        <v>0</v>
      </c>
      <c r="F37" s="1220">
        <v>0</v>
      </c>
      <c r="G37" s="1220">
        <v>0</v>
      </c>
      <c r="H37" s="1221">
        <v>0</v>
      </c>
      <c r="I37" s="1220"/>
      <c r="K37" s="194"/>
      <c r="L37" s="195"/>
      <c r="M37" s="196" t="s">
        <v>42</v>
      </c>
      <c r="N37" s="197"/>
      <c r="O37" s="198" t="s">
        <v>56</v>
      </c>
      <c r="P37" s="199">
        <f>'Ｈ２（1990）'!A37</f>
        <v>0</v>
      </c>
      <c r="Q37" s="200">
        <f>'Ｈ２（1990）'!C37</f>
        <v>0</v>
      </c>
      <c r="R37" s="200">
        <f>'Ｈ２（1990）'!E37</f>
        <v>0</v>
      </c>
      <c r="S37" s="262">
        <f>'Ｈ２（1990）'!F37</f>
        <v>0</v>
      </c>
      <c r="T37" s="263">
        <f>'Ｈ２（1990）'!H37</f>
        <v>0</v>
      </c>
      <c r="U37" s="202"/>
      <c r="V37" s="195"/>
      <c r="W37" s="195"/>
      <c r="X37" s="167"/>
      <c r="Y37" s="207"/>
      <c r="Z37" s="204"/>
      <c r="AA37" s="205"/>
      <c r="AB37" s="205"/>
      <c r="AC37" s="560"/>
      <c r="AD37" s="160"/>
      <c r="AE37" s="160"/>
      <c r="AF37" s="160"/>
      <c r="AG37" s="160"/>
      <c r="AH37" s="160"/>
      <c r="AI37" s="371"/>
      <c r="AJ37" s="371"/>
      <c r="AK37" s="371"/>
    </row>
    <row r="38" spans="1:37" ht="14.45" customHeight="1" x14ac:dyDescent="0.15">
      <c r="A38" s="1219">
        <v>0</v>
      </c>
      <c r="B38" s="1220">
        <v>0</v>
      </c>
      <c r="C38" s="1220">
        <v>0</v>
      </c>
      <c r="D38" s="1220">
        <v>0</v>
      </c>
      <c r="E38" s="1220">
        <v>0</v>
      </c>
      <c r="F38" s="1220">
        <v>0</v>
      </c>
      <c r="G38" s="1220">
        <v>0</v>
      </c>
      <c r="H38" s="1221">
        <v>0</v>
      </c>
      <c r="I38" s="1220"/>
      <c r="K38" s="194"/>
      <c r="L38" s="195"/>
      <c r="M38" s="196" t="s">
        <v>57</v>
      </c>
      <c r="N38" s="197"/>
      <c r="O38" s="198" t="s">
        <v>58</v>
      </c>
      <c r="P38" s="199">
        <f>'Ｈ２（1990）'!A38</f>
        <v>0</v>
      </c>
      <c r="Q38" s="200">
        <f>'Ｈ２（1990）'!C38</f>
        <v>0</v>
      </c>
      <c r="R38" s="200">
        <f>'Ｈ２（1990）'!E38</f>
        <v>0</v>
      </c>
      <c r="S38" s="262">
        <f>'Ｈ２（1990）'!F38</f>
        <v>0</v>
      </c>
      <c r="T38" s="263">
        <f>'Ｈ２（1990）'!H38</f>
        <v>0</v>
      </c>
      <c r="U38" s="202"/>
      <c r="V38" s="195"/>
      <c r="W38" s="196" t="s">
        <v>57</v>
      </c>
      <c r="X38" s="197"/>
      <c r="Y38" s="198" t="s">
        <v>30</v>
      </c>
      <c r="Z38" s="199">
        <f>'Ｈ２（1990）'!A185</f>
        <v>0</v>
      </c>
      <c r="AA38" s="200">
        <f>'Ｈ２（1990）'!B185</f>
        <v>0</v>
      </c>
      <c r="AB38" s="201">
        <f>'Ｈ２（1990）'!C185</f>
        <v>0</v>
      </c>
      <c r="AC38" s="556">
        <f>'Ｈ２（1990）'!E185</f>
        <v>0</v>
      </c>
      <c r="AD38" s="160"/>
      <c r="AE38" s="160"/>
      <c r="AF38" s="160"/>
      <c r="AG38" s="160"/>
      <c r="AH38" s="160"/>
      <c r="AI38" s="371"/>
      <c r="AJ38" s="371"/>
      <c r="AK38" s="371"/>
    </row>
    <row r="39" spans="1:37" ht="14.45" customHeight="1" x14ac:dyDescent="0.15">
      <c r="A39" s="1219">
        <v>0</v>
      </c>
      <c r="B39" s="1220">
        <v>0</v>
      </c>
      <c r="C39" s="1220">
        <v>0</v>
      </c>
      <c r="D39" s="1220">
        <v>0</v>
      </c>
      <c r="E39" s="1220">
        <v>0</v>
      </c>
      <c r="F39" s="1220">
        <v>0</v>
      </c>
      <c r="G39" s="1220">
        <v>0</v>
      </c>
      <c r="H39" s="1221">
        <v>0</v>
      </c>
      <c r="I39" s="1220"/>
      <c r="K39" s="194"/>
      <c r="L39" s="195"/>
      <c r="M39" s="173" t="s">
        <v>60</v>
      </c>
      <c r="N39" s="197"/>
      <c r="O39" s="198" t="s">
        <v>61</v>
      </c>
      <c r="P39" s="199">
        <f>'Ｈ２（1990）'!A39</f>
        <v>0</v>
      </c>
      <c r="Q39" s="200">
        <f>'Ｈ２（1990）'!C39</f>
        <v>0</v>
      </c>
      <c r="R39" s="200">
        <f>'Ｈ２（1990）'!E39</f>
        <v>0</v>
      </c>
      <c r="S39" s="262">
        <f>'Ｈ２（1990）'!F39</f>
        <v>0</v>
      </c>
      <c r="T39" s="263">
        <f>'Ｈ２（1990）'!H39</f>
        <v>0</v>
      </c>
      <c r="U39" s="202"/>
      <c r="V39" s="195" t="s">
        <v>59</v>
      </c>
      <c r="W39" s="173" t="s">
        <v>60</v>
      </c>
      <c r="X39" s="197"/>
      <c r="Y39" s="198" t="s">
        <v>33</v>
      </c>
      <c r="Z39" s="199">
        <f>'Ｈ２（1990）'!A186</f>
        <v>44624</v>
      </c>
      <c r="AA39" s="200">
        <f>'Ｈ２（1990）'!B186</f>
        <v>0</v>
      </c>
      <c r="AB39" s="201">
        <f>'Ｈ２（1990）'!C186</f>
        <v>0</v>
      </c>
      <c r="AC39" s="556">
        <f>'Ｈ２（1990）'!E186</f>
        <v>0</v>
      </c>
      <c r="AD39" s="160"/>
      <c r="AE39" s="160"/>
      <c r="AF39" s="160"/>
      <c r="AG39" s="160"/>
      <c r="AH39" s="160"/>
      <c r="AI39" s="371"/>
      <c r="AJ39" s="371"/>
      <c r="AK39" s="371"/>
    </row>
    <row r="40" spans="1:37" ht="14.45" customHeight="1" x14ac:dyDescent="0.15">
      <c r="A40" s="1219">
        <v>0</v>
      </c>
      <c r="B40" s="1220">
        <v>0</v>
      </c>
      <c r="C40" s="1220">
        <v>0</v>
      </c>
      <c r="D40" s="1220">
        <v>0</v>
      </c>
      <c r="E40" s="1220">
        <v>0</v>
      </c>
      <c r="F40" s="1220">
        <v>0</v>
      </c>
      <c r="G40" s="1220">
        <v>0</v>
      </c>
      <c r="H40" s="1221">
        <v>0</v>
      </c>
      <c r="I40" s="1220"/>
      <c r="K40" s="194"/>
      <c r="L40" s="195" t="s">
        <v>59</v>
      </c>
      <c r="M40" s="195"/>
      <c r="N40" s="196" t="s">
        <v>62</v>
      </c>
      <c r="O40" s="198" t="s">
        <v>63</v>
      </c>
      <c r="P40" s="199">
        <f>'Ｈ２（1990）'!A40</f>
        <v>0</v>
      </c>
      <c r="Q40" s="200">
        <f>'Ｈ２（1990）'!C40</f>
        <v>0</v>
      </c>
      <c r="R40" s="200">
        <f>'Ｈ２（1990）'!E40</f>
        <v>0</v>
      </c>
      <c r="S40" s="262">
        <f>'Ｈ２（1990）'!F40</f>
        <v>0</v>
      </c>
      <c r="T40" s="263">
        <f>'Ｈ２（1990）'!H40</f>
        <v>0</v>
      </c>
      <c r="U40" s="202"/>
      <c r="V40" s="195"/>
      <c r="W40" s="195"/>
      <c r="X40" s="196" t="s">
        <v>62</v>
      </c>
      <c r="Y40" s="198" t="s">
        <v>37</v>
      </c>
      <c r="Z40" s="199">
        <f>'Ｈ２（1990）'!A187</f>
        <v>0</v>
      </c>
      <c r="AA40" s="200">
        <f>'Ｈ２（1990）'!B187</f>
        <v>0</v>
      </c>
      <c r="AB40" s="201">
        <f>'Ｈ２（1990）'!C187</f>
        <v>0</v>
      </c>
      <c r="AC40" s="556">
        <f>'Ｈ２（1990）'!E187</f>
        <v>0</v>
      </c>
      <c r="AD40" s="160"/>
      <c r="AE40" s="160"/>
      <c r="AF40" s="160"/>
      <c r="AG40" s="160"/>
      <c r="AH40" s="160"/>
      <c r="AI40" s="371"/>
      <c r="AJ40" s="371"/>
      <c r="AK40" s="371"/>
    </row>
    <row r="41" spans="1:37" ht="14.45" customHeight="1" x14ac:dyDescent="0.15">
      <c r="A41" s="1219">
        <v>0</v>
      </c>
      <c r="B41" s="1220">
        <v>0</v>
      </c>
      <c r="C41" s="1220">
        <v>0</v>
      </c>
      <c r="D41" s="1220">
        <v>0</v>
      </c>
      <c r="E41" s="1220">
        <v>0</v>
      </c>
      <c r="F41" s="1220">
        <v>0</v>
      </c>
      <c r="G41" s="1220">
        <v>0</v>
      </c>
      <c r="H41" s="1221">
        <v>0</v>
      </c>
      <c r="I41" s="1220"/>
      <c r="K41" s="194"/>
      <c r="L41" s="195"/>
      <c r="M41" s="195"/>
      <c r="N41" s="196" t="s">
        <v>64</v>
      </c>
      <c r="O41" s="198" t="s">
        <v>65</v>
      </c>
      <c r="P41" s="199">
        <f>'Ｈ２（1990）'!A41</f>
        <v>0</v>
      </c>
      <c r="Q41" s="200">
        <f>'Ｈ２（1990）'!C41</f>
        <v>0</v>
      </c>
      <c r="R41" s="200">
        <f>'Ｈ２（1990）'!E41</f>
        <v>0</v>
      </c>
      <c r="S41" s="262">
        <f>'Ｈ２（1990）'!F41</f>
        <v>0</v>
      </c>
      <c r="T41" s="263">
        <f>'Ｈ２（1990）'!H41</f>
        <v>0</v>
      </c>
      <c r="U41" s="202"/>
      <c r="V41" s="195"/>
      <c r="W41" s="195"/>
      <c r="X41" s="196" t="s">
        <v>64</v>
      </c>
      <c r="Y41" s="198" t="s">
        <v>40</v>
      </c>
      <c r="Z41" s="199">
        <f>'Ｈ２（1990）'!A188</f>
        <v>0</v>
      </c>
      <c r="AA41" s="200">
        <f>'Ｈ２（1990）'!B188</f>
        <v>0</v>
      </c>
      <c r="AB41" s="201">
        <f>'Ｈ２（1990）'!C188</f>
        <v>0</v>
      </c>
      <c r="AC41" s="556">
        <f>'Ｈ２（1990）'!E188</f>
        <v>0</v>
      </c>
      <c r="AD41" s="160"/>
      <c r="AE41" s="160"/>
      <c r="AF41" s="160"/>
      <c r="AG41" s="160"/>
      <c r="AH41" s="160"/>
      <c r="AI41" s="371"/>
      <c r="AJ41" s="371"/>
      <c r="AK41" s="371"/>
    </row>
    <row r="42" spans="1:37" ht="14.45" customHeight="1" x14ac:dyDescent="0.15">
      <c r="A42" s="1219">
        <v>0</v>
      </c>
      <c r="B42" s="1220">
        <v>0</v>
      </c>
      <c r="C42" s="1220">
        <v>0</v>
      </c>
      <c r="D42" s="1220">
        <v>0</v>
      </c>
      <c r="E42" s="1220">
        <v>0</v>
      </c>
      <c r="F42" s="1220">
        <v>0</v>
      </c>
      <c r="G42" s="1220">
        <v>0</v>
      </c>
      <c r="H42" s="1221">
        <v>0</v>
      </c>
      <c r="I42" s="1220"/>
      <c r="K42" s="194" t="s">
        <v>38</v>
      </c>
      <c r="L42" s="195"/>
      <c r="M42" s="195"/>
      <c r="N42" s="196" t="s">
        <v>66</v>
      </c>
      <c r="O42" s="198" t="s">
        <v>67</v>
      </c>
      <c r="P42" s="199">
        <f>'Ｈ２（1990）'!A42</f>
        <v>0</v>
      </c>
      <c r="Q42" s="200">
        <f>'Ｈ２（1990）'!C42</f>
        <v>0</v>
      </c>
      <c r="R42" s="200">
        <f>'Ｈ２（1990）'!E42</f>
        <v>0</v>
      </c>
      <c r="S42" s="262">
        <f>'Ｈ２（1990）'!F42</f>
        <v>0</v>
      </c>
      <c r="T42" s="263">
        <f>'Ｈ２（1990）'!H42</f>
        <v>0</v>
      </c>
      <c r="U42" s="202"/>
      <c r="V42" s="195" t="s">
        <v>675</v>
      </c>
      <c r="W42" s="195"/>
      <c r="X42" s="196" t="s">
        <v>66</v>
      </c>
      <c r="Y42" s="198" t="s">
        <v>43</v>
      </c>
      <c r="Z42" s="199">
        <f>'Ｈ２（1990）'!A189</f>
        <v>0</v>
      </c>
      <c r="AA42" s="200">
        <f>'Ｈ２（1990）'!B189</f>
        <v>0</v>
      </c>
      <c r="AB42" s="201">
        <f>'Ｈ２（1990）'!C189</f>
        <v>0</v>
      </c>
      <c r="AC42" s="556">
        <f>'Ｈ２（1990）'!E189</f>
        <v>0</v>
      </c>
      <c r="AD42" s="160"/>
      <c r="AE42" s="160"/>
      <c r="AF42" s="160"/>
      <c r="AG42" s="160"/>
      <c r="AH42" s="160"/>
      <c r="AI42" s="371"/>
      <c r="AJ42" s="371"/>
      <c r="AK42" s="371"/>
    </row>
    <row r="43" spans="1:37" ht="14.45" customHeight="1" x14ac:dyDescent="0.15">
      <c r="A43" s="1219">
        <v>0</v>
      </c>
      <c r="B43" s="1220">
        <v>0</v>
      </c>
      <c r="C43" s="1220">
        <v>0</v>
      </c>
      <c r="D43" s="1220">
        <v>0</v>
      </c>
      <c r="E43" s="1220">
        <v>0</v>
      </c>
      <c r="F43" s="1220">
        <v>0</v>
      </c>
      <c r="G43" s="1220">
        <v>0</v>
      </c>
      <c r="H43" s="1221">
        <v>0</v>
      </c>
      <c r="I43" s="1220"/>
      <c r="K43" s="194"/>
      <c r="L43" s="195"/>
      <c r="M43" s="195"/>
      <c r="N43" s="196" t="s">
        <v>150</v>
      </c>
      <c r="O43" s="198" t="s">
        <v>69</v>
      </c>
      <c r="P43" s="199">
        <f>'Ｈ２（1990）'!A43</f>
        <v>0</v>
      </c>
      <c r="Q43" s="200">
        <f>'Ｈ２（1990）'!C43</f>
        <v>0</v>
      </c>
      <c r="R43" s="200">
        <f>'Ｈ２（1990）'!E43</f>
        <v>0</v>
      </c>
      <c r="S43" s="262">
        <f>'Ｈ２（1990）'!F43</f>
        <v>0</v>
      </c>
      <c r="T43" s="263">
        <f>'Ｈ２（1990）'!H43</f>
        <v>0</v>
      </c>
      <c r="U43" s="202"/>
      <c r="V43" s="195"/>
      <c r="W43" s="195"/>
      <c r="X43" s="196" t="s">
        <v>150</v>
      </c>
      <c r="Y43" s="198" t="s">
        <v>44</v>
      </c>
      <c r="Z43" s="199">
        <f>'Ｈ２（1990）'!A190</f>
        <v>44624</v>
      </c>
      <c r="AA43" s="200">
        <f>'Ｈ２（1990）'!B190</f>
        <v>0</v>
      </c>
      <c r="AB43" s="201">
        <f>'Ｈ２（1990）'!C190</f>
        <v>0</v>
      </c>
      <c r="AC43" s="556">
        <f>'Ｈ２（1990）'!E190</f>
        <v>0</v>
      </c>
      <c r="AD43" s="160"/>
      <c r="AE43" s="160"/>
      <c r="AF43" s="160"/>
      <c r="AG43" s="160"/>
      <c r="AH43" s="160"/>
      <c r="AI43" s="371"/>
      <c r="AJ43" s="371"/>
      <c r="AK43" s="371"/>
    </row>
    <row r="44" spans="1:37" ht="14.45" customHeight="1" x14ac:dyDescent="0.15">
      <c r="A44" s="1222">
        <v>69912</v>
      </c>
      <c r="B44" s="1223">
        <v>69912</v>
      </c>
      <c r="C44" s="1223">
        <v>69912</v>
      </c>
      <c r="D44" s="1223">
        <v>0</v>
      </c>
      <c r="E44" s="1223">
        <v>37679</v>
      </c>
      <c r="F44" s="1223">
        <v>0</v>
      </c>
      <c r="G44" s="1223">
        <v>0</v>
      </c>
      <c r="H44" s="1224">
        <v>25700</v>
      </c>
      <c r="I44" s="122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216"/>
      <c r="X44" s="196" t="s">
        <v>13</v>
      </c>
      <c r="Y44" s="198"/>
      <c r="Z44" s="219">
        <f>Z39-Z40-Z41-Z42-Z43</f>
        <v>0</v>
      </c>
      <c r="AA44" s="220">
        <f>AA39-AA40-AA41-AA42-AA43</f>
        <v>0</v>
      </c>
      <c r="AB44" s="292">
        <f>AB39-AB40-AB41-AB42-AB43</f>
        <v>0</v>
      </c>
      <c r="AC44" s="561">
        <f>AC39-AC40-AC41-AC42-AC43</f>
        <v>0</v>
      </c>
      <c r="AD44" s="160"/>
      <c r="AE44" s="160"/>
      <c r="AF44" s="160"/>
      <c r="AG44" s="160"/>
      <c r="AH44" s="160"/>
      <c r="AI44" s="371"/>
      <c r="AJ44" s="371"/>
      <c r="AK44" s="371"/>
    </row>
    <row r="45" spans="1:37" ht="14.45" customHeight="1" x14ac:dyDescent="0.15">
      <c r="A45" s="1222">
        <v>0</v>
      </c>
      <c r="B45" s="1223">
        <v>0</v>
      </c>
      <c r="C45" s="1223">
        <v>0</v>
      </c>
      <c r="D45" s="1223">
        <v>0</v>
      </c>
      <c r="E45" s="1223">
        <v>0</v>
      </c>
      <c r="F45" s="1223">
        <v>0</v>
      </c>
      <c r="G45" s="1223">
        <v>0</v>
      </c>
      <c r="H45" s="1224">
        <v>0</v>
      </c>
      <c r="I45" s="1223"/>
      <c r="K45" s="222" t="s">
        <v>132</v>
      </c>
      <c r="L45" s="195"/>
      <c r="M45" s="196" t="s">
        <v>70</v>
      </c>
      <c r="N45" s="197"/>
      <c r="O45" s="198" t="s">
        <v>71</v>
      </c>
      <c r="P45" s="199">
        <f>'Ｈ２（1990）'!A44</f>
        <v>69912</v>
      </c>
      <c r="Q45" s="200">
        <f>'Ｈ２（1990）'!C44</f>
        <v>69912</v>
      </c>
      <c r="R45" s="200">
        <f>'Ｈ２（1990）'!E44</f>
        <v>37679</v>
      </c>
      <c r="S45" s="262">
        <f>'Ｈ２（1990）'!F44</f>
        <v>0</v>
      </c>
      <c r="T45" s="263">
        <f>'Ｈ２（1990）'!H44</f>
        <v>25700</v>
      </c>
      <c r="U45" s="202" t="s">
        <v>72</v>
      </c>
      <c r="V45" s="195" t="s">
        <v>676</v>
      </c>
      <c r="W45" s="196" t="s">
        <v>87</v>
      </c>
      <c r="X45" s="197"/>
      <c r="Y45" s="198" t="s">
        <v>46</v>
      </c>
      <c r="Z45" s="199">
        <f>'Ｈ２（1990）'!A191</f>
        <v>0</v>
      </c>
      <c r="AA45" s="200">
        <f>'Ｈ２（1990）'!B191</f>
        <v>0</v>
      </c>
      <c r="AB45" s="201">
        <f>'Ｈ２（1990）'!C191</f>
        <v>0</v>
      </c>
      <c r="AC45" s="556">
        <f>'Ｈ２（1990）'!E191</f>
        <v>0</v>
      </c>
      <c r="AD45" s="160"/>
      <c r="AE45" s="160"/>
      <c r="AF45" s="160"/>
      <c r="AG45" s="160"/>
      <c r="AH45" s="160"/>
      <c r="AI45" s="371"/>
      <c r="AJ45" s="371"/>
      <c r="AK45" s="371"/>
    </row>
    <row r="46" spans="1:37" ht="14.45" customHeight="1" x14ac:dyDescent="0.15">
      <c r="A46" s="1222">
        <v>0</v>
      </c>
      <c r="B46" s="1223">
        <v>0</v>
      </c>
      <c r="C46" s="1223">
        <v>0</v>
      </c>
      <c r="D46" s="1223">
        <v>0</v>
      </c>
      <c r="E46" s="1223">
        <v>0</v>
      </c>
      <c r="F46" s="1223">
        <v>0</v>
      </c>
      <c r="G46" s="1223">
        <v>0</v>
      </c>
      <c r="H46" s="1224">
        <v>0</v>
      </c>
      <c r="I46" s="1223"/>
      <c r="K46" s="194" t="s">
        <v>130</v>
      </c>
      <c r="L46" s="195"/>
      <c r="M46" s="196" t="s">
        <v>73</v>
      </c>
      <c r="N46" s="197"/>
      <c r="O46" s="198" t="s">
        <v>74</v>
      </c>
      <c r="P46" s="199">
        <f>'Ｈ２（1990）'!A45</f>
        <v>0</v>
      </c>
      <c r="Q46" s="200">
        <f>'Ｈ２（1990）'!C45</f>
        <v>0</v>
      </c>
      <c r="R46" s="200">
        <f>'Ｈ２（1990）'!E45</f>
        <v>0</v>
      </c>
      <c r="S46" s="262">
        <f>'Ｈ２（1990）'!F45</f>
        <v>0</v>
      </c>
      <c r="T46" s="263">
        <f>'Ｈ２（1990）'!H45</f>
        <v>0</v>
      </c>
      <c r="U46" s="202"/>
      <c r="V46" s="195"/>
      <c r="W46" s="196" t="s">
        <v>73</v>
      </c>
      <c r="X46" s="197"/>
      <c r="Y46" s="198" t="s">
        <v>75</v>
      </c>
      <c r="Z46" s="199">
        <f>'Ｈ２（1990）'!A192</f>
        <v>0</v>
      </c>
      <c r="AA46" s="200">
        <f>'Ｈ２（1990）'!B192</f>
        <v>0</v>
      </c>
      <c r="AB46" s="201">
        <f>'Ｈ２（1990）'!C192</f>
        <v>0</v>
      </c>
      <c r="AC46" s="556">
        <f>'Ｈ２（1990）'!E192</f>
        <v>0</v>
      </c>
      <c r="AD46" s="160"/>
      <c r="AE46" s="160"/>
      <c r="AF46" s="160"/>
      <c r="AG46" s="160"/>
      <c r="AH46" s="160"/>
      <c r="AI46" s="371"/>
      <c r="AJ46" s="371"/>
      <c r="AK46" s="371"/>
    </row>
    <row r="47" spans="1:37" ht="14.45" customHeight="1" x14ac:dyDescent="0.15">
      <c r="A47" s="1222">
        <v>0</v>
      </c>
      <c r="B47" s="1223">
        <v>0</v>
      </c>
      <c r="C47" s="1223">
        <v>0</v>
      </c>
      <c r="D47" s="1223">
        <v>0</v>
      </c>
      <c r="E47" s="1223">
        <v>0</v>
      </c>
      <c r="F47" s="1223">
        <v>0</v>
      </c>
      <c r="G47" s="1223">
        <v>0</v>
      </c>
      <c r="H47" s="1224">
        <v>0</v>
      </c>
      <c r="I47" s="1223"/>
      <c r="K47" s="194"/>
      <c r="L47" s="216"/>
      <c r="M47" s="196" t="s">
        <v>13</v>
      </c>
      <c r="N47" s="197"/>
      <c r="O47" s="198" t="s">
        <v>76</v>
      </c>
      <c r="P47" s="199">
        <f>'Ｈ２（1990）'!A46</f>
        <v>0</v>
      </c>
      <c r="Q47" s="200">
        <f>'Ｈ２（1990）'!C46</f>
        <v>0</v>
      </c>
      <c r="R47" s="200">
        <f>'Ｈ２（1990）'!E46</f>
        <v>0</v>
      </c>
      <c r="S47" s="262">
        <f>'Ｈ２（1990）'!F46</f>
        <v>0</v>
      </c>
      <c r="T47" s="263">
        <f>'Ｈ２（1990）'!H46</f>
        <v>0</v>
      </c>
      <c r="U47" s="202"/>
      <c r="V47" s="500"/>
      <c r="W47" s="196" t="s">
        <v>13</v>
      </c>
      <c r="X47" s="197"/>
      <c r="Y47" s="198" t="s">
        <v>77</v>
      </c>
      <c r="Z47" s="199">
        <f>'Ｈ２（1990）'!A193</f>
        <v>0</v>
      </c>
      <c r="AA47" s="200">
        <f>'Ｈ２（1990）'!B193</f>
        <v>0</v>
      </c>
      <c r="AB47" s="201">
        <f>'Ｈ２（1990）'!C193</f>
        <v>0</v>
      </c>
      <c r="AC47" s="556">
        <f>'Ｈ２（1990）'!E193</f>
        <v>0</v>
      </c>
      <c r="AD47" s="160"/>
      <c r="AE47" s="160"/>
      <c r="AF47" s="160"/>
      <c r="AG47" s="160"/>
      <c r="AH47" s="160"/>
      <c r="AI47" s="371"/>
      <c r="AJ47" s="371"/>
      <c r="AK47" s="371"/>
    </row>
    <row r="48" spans="1:37" ht="14.45" customHeight="1" x14ac:dyDescent="0.15">
      <c r="A48" s="1222">
        <v>0</v>
      </c>
      <c r="B48" s="1223">
        <v>0</v>
      </c>
      <c r="C48" s="1223">
        <v>0</v>
      </c>
      <c r="D48" s="1223">
        <v>0</v>
      </c>
      <c r="E48" s="1223">
        <v>0</v>
      </c>
      <c r="F48" s="1223">
        <v>0</v>
      </c>
      <c r="G48" s="1223">
        <v>0</v>
      </c>
      <c r="H48" s="1224">
        <v>0</v>
      </c>
      <c r="I48" s="1223"/>
      <c r="K48" s="194" t="s">
        <v>4</v>
      </c>
      <c r="L48" s="173" t="s">
        <v>78</v>
      </c>
      <c r="M48" s="197"/>
      <c r="N48" s="197"/>
      <c r="O48" s="198" t="s">
        <v>79</v>
      </c>
      <c r="P48" s="199">
        <f>'Ｈ２（1990）'!A47</f>
        <v>0</v>
      </c>
      <c r="Q48" s="200">
        <f>'Ｈ２（1990）'!C47</f>
        <v>0</v>
      </c>
      <c r="R48" s="200">
        <f>'Ｈ２（1990）'!E47</f>
        <v>0</v>
      </c>
      <c r="S48" s="262">
        <f>'Ｈ２（1990）'!F47</f>
        <v>0</v>
      </c>
      <c r="T48" s="263">
        <f>'Ｈ２（1990）'!H47</f>
        <v>0</v>
      </c>
      <c r="U48" s="202" t="s">
        <v>4</v>
      </c>
      <c r="V48" s="195"/>
      <c r="W48" s="167"/>
      <c r="X48" s="167"/>
      <c r="Y48" s="207"/>
      <c r="Z48" s="204"/>
      <c r="AA48" s="205"/>
      <c r="AB48" s="205"/>
      <c r="AC48" s="560"/>
      <c r="AD48" s="160"/>
      <c r="AE48" s="160"/>
      <c r="AF48" s="160"/>
      <c r="AG48" s="160"/>
      <c r="AH48" s="160"/>
      <c r="AI48" s="371"/>
      <c r="AJ48" s="371"/>
      <c r="AK48" s="371"/>
    </row>
    <row r="49" spans="1:38" ht="14.45" customHeight="1" x14ac:dyDescent="0.15">
      <c r="A49" s="1222">
        <v>100000</v>
      </c>
      <c r="B49" s="1223">
        <v>100000</v>
      </c>
      <c r="C49" s="1223">
        <v>100000</v>
      </c>
      <c r="D49" s="1223">
        <v>0</v>
      </c>
      <c r="E49" s="1223">
        <v>33333</v>
      </c>
      <c r="F49" s="1223">
        <v>0</v>
      </c>
      <c r="G49" s="1223">
        <v>0</v>
      </c>
      <c r="H49" s="1224">
        <v>61100</v>
      </c>
      <c r="I49" s="1223"/>
      <c r="K49" s="194"/>
      <c r="L49" s="195"/>
      <c r="M49" s="196" t="s">
        <v>11</v>
      </c>
      <c r="N49" s="197"/>
      <c r="O49" s="198" t="s">
        <v>80</v>
      </c>
      <c r="P49" s="199">
        <f>'Ｈ２（1990）'!A48</f>
        <v>0</v>
      </c>
      <c r="Q49" s="200">
        <f>'Ｈ２（1990）'!C48</f>
        <v>0</v>
      </c>
      <c r="R49" s="200">
        <f>'Ｈ２（1990）'!E48</f>
        <v>0</v>
      </c>
      <c r="S49" s="262">
        <f>'Ｈ２（1990）'!F48</f>
        <v>0</v>
      </c>
      <c r="T49" s="263">
        <f>'Ｈ２（1990）'!H48</f>
        <v>0</v>
      </c>
      <c r="U49" s="202"/>
      <c r="V49" s="195"/>
      <c r="W49" s="167"/>
      <c r="X49" s="167"/>
      <c r="Y49" s="207"/>
      <c r="Z49" s="204"/>
      <c r="AA49" s="205"/>
      <c r="AB49" s="205"/>
      <c r="AC49" s="560"/>
      <c r="AD49" s="160"/>
      <c r="AE49" s="160"/>
      <c r="AF49" s="160"/>
      <c r="AG49" s="160"/>
      <c r="AH49" s="160"/>
      <c r="AI49" s="371"/>
      <c r="AJ49" s="371"/>
      <c r="AK49" s="371"/>
    </row>
    <row r="50" spans="1:38" ht="14.45" customHeight="1" x14ac:dyDescent="0.15">
      <c r="A50" s="1222">
        <v>100000</v>
      </c>
      <c r="B50" s="1223">
        <v>100000</v>
      </c>
      <c r="C50" s="1223">
        <v>100000</v>
      </c>
      <c r="D50" s="1223">
        <v>0</v>
      </c>
      <c r="E50" s="1223">
        <v>33333</v>
      </c>
      <c r="F50" s="1223">
        <v>0</v>
      </c>
      <c r="G50" s="1223">
        <v>0</v>
      </c>
      <c r="H50" s="1224">
        <v>61100</v>
      </c>
      <c r="I50" s="122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562"/>
      <c r="AD50" s="160"/>
      <c r="AE50" s="160"/>
      <c r="AF50" s="160"/>
      <c r="AG50" s="160"/>
      <c r="AH50" s="160"/>
      <c r="AI50" s="371"/>
      <c r="AJ50" s="371"/>
      <c r="AK50" s="371"/>
    </row>
    <row r="51" spans="1:38" ht="14.45" customHeight="1" x14ac:dyDescent="0.15">
      <c r="A51" s="1222">
        <v>0</v>
      </c>
      <c r="B51" s="1223">
        <v>0</v>
      </c>
      <c r="C51" s="1223">
        <v>0</v>
      </c>
      <c r="D51" s="1223">
        <v>0</v>
      </c>
      <c r="E51" s="1223">
        <v>0</v>
      </c>
      <c r="F51" s="1223">
        <v>0</v>
      </c>
      <c r="G51" s="1223">
        <v>0</v>
      </c>
      <c r="H51" s="1224">
        <v>0</v>
      </c>
      <c r="I51" s="1223"/>
      <c r="K51" s="194"/>
      <c r="L51" s="169"/>
      <c r="M51" s="196" t="s">
        <v>88</v>
      </c>
      <c r="N51" s="197"/>
      <c r="O51" s="198" t="s">
        <v>109</v>
      </c>
      <c r="P51" s="199">
        <f>'Ｈ２（1990）'!A50</f>
        <v>100000</v>
      </c>
      <c r="Q51" s="200">
        <f>'Ｈ２（1990）'!C50</f>
        <v>100000</v>
      </c>
      <c r="R51" s="200">
        <f>'Ｈ２（1990）'!E50</f>
        <v>33333</v>
      </c>
      <c r="S51" s="262">
        <f>'Ｈ２（1990）'!F50</f>
        <v>0</v>
      </c>
      <c r="T51" s="263">
        <f>'Ｈ２（1990）'!H50</f>
        <v>61100</v>
      </c>
      <c r="U51" s="202"/>
      <c r="V51" s="173"/>
      <c r="W51" s="196" t="s">
        <v>88</v>
      </c>
      <c r="X51" s="217"/>
      <c r="Y51" s="218" t="s">
        <v>48</v>
      </c>
      <c r="Z51" s="226">
        <f>'Ｈ２（1990）'!A195</f>
        <v>0</v>
      </c>
      <c r="AA51" s="227">
        <f>'Ｈ２（1990）'!B195</f>
        <v>0</v>
      </c>
      <c r="AB51" s="228">
        <f>'Ｈ２（1990）'!C195</f>
        <v>0</v>
      </c>
      <c r="AC51" s="563">
        <f>'Ｈ２（1990）'!E195</f>
        <v>0</v>
      </c>
      <c r="AD51" s="160"/>
      <c r="AE51" s="160"/>
      <c r="AF51" s="160"/>
      <c r="AG51" s="160"/>
      <c r="AH51" s="160"/>
      <c r="AI51" s="371"/>
      <c r="AJ51" s="371"/>
      <c r="AK51" s="371"/>
    </row>
    <row r="52" spans="1:38" ht="14.45" customHeight="1" x14ac:dyDescent="0.15">
      <c r="A52" s="1222">
        <v>0</v>
      </c>
      <c r="B52" s="1223">
        <v>0</v>
      </c>
      <c r="C52" s="1223">
        <v>0</v>
      </c>
      <c r="D52" s="1223">
        <v>0</v>
      </c>
      <c r="E52" s="1223">
        <v>0</v>
      </c>
      <c r="F52" s="1223">
        <v>0</v>
      </c>
      <c r="G52" s="1223">
        <v>0</v>
      </c>
      <c r="H52" s="1224">
        <v>0</v>
      </c>
      <c r="I52" s="1223"/>
      <c r="K52" s="194"/>
      <c r="L52" s="176" t="s">
        <v>91</v>
      </c>
      <c r="M52" s="196" t="s">
        <v>89</v>
      </c>
      <c r="N52" s="197"/>
      <c r="O52" s="198" t="s">
        <v>110</v>
      </c>
      <c r="P52" s="199">
        <f>'Ｈ２（1990）'!A51</f>
        <v>0</v>
      </c>
      <c r="Q52" s="200">
        <f>'Ｈ２（1990）'!C51</f>
        <v>0</v>
      </c>
      <c r="R52" s="200">
        <f>'Ｈ２（1990）'!E51</f>
        <v>0</v>
      </c>
      <c r="S52" s="262">
        <f>'Ｈ２（1990）'!F51</f>
        <v>0</v>
      </c>
      <c r="T52" s="263">
        <f>'Ｈ２（1990）'!H51</f>
        <v>0</v>
      </c>
      <c r="U52" s="202"/>
      <c r="V52" s="195" t="s">
        <v>91</v>
      </c>
      <c r="W52" s="216" t="s">
        <v>89</v>
      </c>
      <c r="X52" s="217"/>
      <c r="Y52" s="218" t="s">
        <v>51</v>
      </c>
      <c r="Z52" s="226">
        <f>'Ｈ２（1990）'!A196</f>
        <v>0</v>
      </c>
      <c r="AA52" s="227">
        <f>'Ｈ２（1990）'!B196</f>
        <v>0</v>
      </c>
      <c r="AB52" s="228">
        <f>'Ｈ２（1990）'!C196</f>
        <v>0</v>
      </c>
      <c r="AC52" s="563">
        <f>'Ｈ２（1990）'!E196</f>
        <v>0</v>
      </c>
      <c r="AD52" s="160"/>
      <c r="AE52" s="160"/>
      <c r="AF52" s="160"/>
      <c r="AG52" s="160"/>
      <c r="AH52" s="160"/>
      <c r="AI52" s="371"/>
      <c r="AJ52" s="371"/>
      <c r="AK52" s="371"/>
    </row>
    <row r="53" spans="1:38" ht="14.45" customHeight="1" x14ac:dyDescent="0.15">
      <c r="A53" s="1222">
        <v>0</v>
      </c>
      <c r="B53" s="1223">
        <v>0</v>
      </c>
      <c r="C53" s="1223">
        <v>0</v>
      </c>
      <c r="D53" s="1223">
        <v>0</v>
      </c>
      <c r="E53" s="1223">
        <v>0</v>
      </c>
      <c r="F53" s="1223">
        <v>0</v>
      </c>
      <c r="G53" s="1223">
        <v>0</v>
      </c>
      <c r="H53" s="1224">
        <v>0</v>
      </c>
      <c r="I53" s="1223"/>
      <c r="K53" s="194"/>
      <c r="L53" s="176"/>
      <c r="M53" s="196" t="s">
        <v>104</v>
      </c>
      <c r="N53" s="197"/>
      <c r="O53" s="198" t="s">
        <v>111</v>
      </c>
      <c r="P53" s="199">
        <f>'Ｈ２（1990）'!A52</f>
        <v>0</v>
      </c>
      <c r="Q53" s="200">
        <f>'Ｈ２（1990）'!C52</f>
        <v>0</v>
      </c>
      <c r="R53" s="200">
        <f>'Ｈ２（1990）'!E52</f>
        <v>0</v>
      </c>
      <c r="S53" s="262">
        <f>'Ｈ２（1990）'!F52</f>
        <v>0</v>
      </c>
      <c r="T53" s="263">
        <f>'Ｈ２（1990）'!H52</f>
        <v>0</v>
      </c>
      <c r="U53" s="202"/>
      <c r="V53" s="195"/>
      <c r="W53" s="216" t="s">
        <v>104</v>
      </c>
      <c r="X53" s="217"/>
      <c r="Y53" s="218" t="s">
        <v>53</v>
      </c>
      <c r="Z53" s="226">
        <f>'Ｈ２（1990）'!A197</f>
        <v>0</v>
      </c>
      <c r="AA53" s="227">
        <f>'Ｈ２（1990）'!B197</f>
        <v>0</v>
      </c>
      <c r="AB53" s="228">
        <f>'Ｈ２（1990）'!C197</f>
        <v>0</v>
      </c>
      <c r="AC53" s="563">
        <f>'Ｈ２（1990）'!E197</f>
        <v>0</v>
      </c>
      <c r="AD53" s="160"/>
      <c r="AE53" s="160"/>
      <c r="AF53" s="160"/>
      <c r="AG53" s="160"/>
      <c r="AH53" s="160"/>
      <c r="AI53" s="371"/>
      <c r="AJ53" s="371"/>
      <c r="AK53" s="371"/>
    </row>
    <row r="54" spans="1:38" ht="14.45" customHeight="1" x14ac:dyDescent="0.15">
      <c r="A54" s="1222">
        <v>0</v>
      </c>
      <c r="B54" s="1223">
        <v>0</v>
      </c>
      <c r="C54" s="1223">
        <v>0</v>
      </c>
      <c r="D54" s="1223">
        <v>0</v>
      </c>
      <c r="E54" s="1223">
        <v>0</v>
      </c>
      <c r="F54" s="1223">
        <v>0</v>
      </c>
      <c r="G54" s="1223">
        <v>0</v>
      </c>
      <c r="H54" s="1224">
        <v>0</v>
      </c>
      <c r="I54" s="1223"/>
      <c r="K54" s="194"/>
      <c r="L54" s="176"/>
      <c r="M54" s="196" t="s">
        <v>90</v>
      </c>
      <c r="N54" s="197"/>
      <c r="O54" s="198" t="s">
        <v>112</v>
      </c>
      <c r="P54" s="199">
        <f>'Ｈ２（1990）'!A53</f>
        <v>0</v>
      </c>
      <c r="Q54" s="200">
        <f>'Ｈ２（1990）'!C53</f>
        <v>0</v>
      </c>
      <c r="R54" s="200">
        <f>'Ｈ２（1990）'!E53</f>
        <v>0</v>
      </c>
      <c r="S54" s="262">
        <f>'Ｈ２（1990）'!F53</f>
        <v>0</v>
      </c>
      <c r="T54" s="263">
        <f>'Ｈ２（1990）'!H53</f>
        <v>0</v>
      </c>
      <c r="U54" s="202"/>
      <c r="V54" s="176" t="s">
        <v>92</v>
      </c>
      <c r="W54" s="170"/>
      <c r="X54" s="170"/>
      <c r="Y54" s="170"/>
      <c r="Z54" s="308"/>
      <c r="AA54" s="309"/>
      <c r="AB54" s="232"/>
      <c r="AC54" s="564"/>
      <c r="AD54" s="160"/>
      <c r="AE54" s="160"/>
      <c r="AF54" s="160"/>
      <c r="AG54" s="160"/>
      <c r="AH54" s="160"/>
      <c r="AI54" s="371"/>
      <c r="AJ54" s="371"/>
      <c r="AK54" s="371"/>
    </row>
    <row r="55" spans="1:38" ht="14.45" customHeight="1" x14ac:dyDescent="0.15">
      <c r="A55" s="1222">
        <v>0</v>
      </c>
      <c r="B55" s="1223">
        <v>0</v>
      </c>
      <c r="C55" s="1223">
        <v>0</v>
      </c>
      <c r="D55" s="1223">
        <v>0</v>
      </c>
      <c r="E55" s="1223">
        <v>0</v>
      </c>
      <c r="F55" s="1223">
        <v>0</v>
      </c>
      <c r="G55" s="1223">
        <v>0</v>
      </c>
      <c r="H55" s="1224">
        <v>0</v>
      </c>
      <c r="I55" s="1223"/>
      <c r="K55" s="194"/>
      <c r="L55" s="176" t="s">
        <v>92</v>
      </c>
      <c r="M55" s="196" t="s">
        <v>105</v>
      </c>
      <c r="N55" s="197"/>
      <c r="O55" s="198" t="s">
        <v>113</v>
      </c>
      <c r="P55" s="199">
        <f>'Ｈ２（1990）'!A54</f>
        <v>0</v>
      </c>
      <c r="Q55" s="200">
        <f>'Ｈ２（1990）'!C54</f>
        <v>0</v>
      </c>
      <c r="R55" s="200">
        <f>'Ｈ２（1990）'!E54</f>
        <v>0</v>
      </c>
      <c r="S55" s="262">
        <f>'Ｈ２（1990）'!F54</f>
        <v>0</v>
      </c>
      <c r="T55" s="263">
        <f>'Ｈ２（1990）'!H54</f>
        <v>0</v>
      </c>
      <c r="U55" s="202"/>
      <c r="V55" s="195"/>
      <c r="W55" s="195"/>
      <c r="X55" s="167"/>
      <c r="Y55" s="207"/>
      <c r="Z55" s="204"/>
      <c r="AA55" s="205"/>
      <c r="AB55" s="205"/>
      <c r="AC55" s="560"/>
      <c r="AD55" s="160"/>
      <c r="AE55" s="160"/>
      <c r="AF55" s="160"/>
      <c r="AG55" s="160"/>
      <c r="AH55" s="160"/>
      <c r="AI55" s="371"/>
      <c r="AJ55" s="371"/>
      <c r="AK55" s="371"/>
    </row>
    <row r="56" spans="1:38" ht="14.45" customHeight="1" x14ac:dyDescent="0.15">
      <c r="A56" s="1222">
        <v>0</v>
      </c>
      <c r="B56" s="1223">
        <v>0</v>
      </c>
      <c r="C56" s="1223">
        <v>0</v>
      </c>
      <c r="D56" s="1223">
        <v>0</v>
      </c>
      <c r="E56" s="1223">
        <v>0</v>
      </c>
      <c r="F56" s="1223">
        <v>0</v>
      </c>
      <c r="G56" s="1223">
        <v>0</v>
      </c>
      <c r="H56" s="1224">
        <v>0</v>
      </c>
      <c r="I56" s="1223"/>
      <c r="K56" s="194"/>
      <c r="L56" s="176"/>
      <c r="M56" s="196" t="s">
        <v>106</v>
      </c>
      <c r="N56" s="197"/>
      <c r="O56" s="198" t="s">
        <v>114</v>
      </c>
      <c r="P56" s="199">
        <f>'Ｈ２（1990）'!A55</f>
        <v>0</v>
      </c>
      <c r="Q56" s="200">
        <f>'Ｈ２（1990）'!C55</f>
        <v>0</v>
      </c>
      <c r="R56" s="200">
        <f>'Ｈ２（1990）'!E55</f>
        <v>0</v>
      </c>
      <c r="S56" s="262">
        <f>'Ｈ２（1990）'!F55</f>
        <v>0</v>
      </c>
      <c r="T56" s="263">
        <f>'Ｈ２（1990）'!H55</f>
        <v>0</v>
      </c>
      <c r="U56" s="202"/>
      <c r="V56" s="195" t="s">
        <v>675</v>
      </c>
      <c r="W56" s="196" t="s">
        <v>106</v>
      </c>
      <c r="X56" s="197"/>
      <c r="Y56" s="198" t="s">
        <v>55</v>
      </c>
      <c r="Z56" s="199">
        <f>'Ｈ２（1990）'!A198</f>
        <v>0</v>
      </c>
      <c r="AA56" s="200">
        <f>'Ｈ２（1990）'!B198</f>
        <v>0</v>
      </c>
      <c r="AB56" s="201">
        <f>'Ｈ２（1990）'!C198</f>
        <v>0</v>
      </c>
      <c r="AC56" s="556">
        <f>'Ｈ２（1990）'!E198</f>
        <v>0</v>
      </c>
      <c r="AD56" s="160"/>
      <c r="AE56" s="160"/>
      <c r="AF56" s="160"/>
      <c r="AG56" s="160"/>
      <c r="AH56" s="160"/>
      <c r="AI56" s="371"/>
      <c r="AJ56" s="371"/>
      <c r="AK56" s="371"/>
    </row>
    <row r="57" spans="1:38" ht="14.45" customHeight="1" x14ac:dyDescent="0.15">
      <c r="A57" s="1222">
        <v>0</v>
      </c>
      <c r="B57" s="1223">
        <v>0</v>
      </c>
      <c r="C57" s="1223">
        <v>0</v>
      </c>
      <c r="D57" s="1223">
        <v>0</v>
      </c>
      <c r="E57" s="1223">
        <v>0</v>
      </c>
      <c r="F57" s="1223">
        <v>0</v>
      </c>
      <c r="G57" s="1223">
        <v>0</v>
      </c>
      <c r="H57" s="1224">
        <v>0</v>
      </c>
      <c r="I57" s="1223"/>
      <c r="K57" s="194"/>
      <c r="L57" s="176"/>
      <c r="M57" s="196" t="s">
        <v>107</v>
      </c>
      <c r="N57" s="197"/>
      <c r="O57" s="198" t="s">
        <v>115</v>
      </c>
      <c r="P57" s="199">
        <f>'Ｈ２（1990）'!A56</f>
        <v>0</v>
      </c>
      <c r="Q57" s="200">
        <f>'Ｈ２（1990）'!C56</f>
        <v>0</v>
      </c>
      <c r="R57" s="200">
        <f>'Ｈ２（1990）'!E56</f>
        <v>0</v>
      </c>
      <c r="S57" s="262">
        <f>'Ｈ２（1990）'!F56</f>
        <v>0</v>
      </c>
      <c r="T57" s="263">
        <f>'Ｈ２（1990）'!H56</f>
        <v>0</v>
      </c>
      <c r="U57" s="202"/>
      <c r="V57" s="195"/>
      <c r="W57" s="196" t="s">
        <v>136</v>
      </c>
      <c r="X57" s="197"/>
      <c r="Y57" s="198" t="s">
        <v>56</v>
      </c>
      <c r="Z57" s="199">
        <f>'Ｈ２（1990）'!A199</f>
        <v>0</v>
      </c>
      <c r="AA57" s="200">
        <f>'Ｈ２（1990）'!B199</f>
        <v>0</v>
      </c>
      <c r="AB57" s="201">
        <f>'Ｈ２（1990）'!C199</f>
        <v>0</v>
      </c>
      <c r="AC57" s="556">
        <f>'Ｈ２（1990）'!E199</f>
        <v>0</v>
      </c>
      <c r="AD57" s="160"/>
      <c r="AE57" s="160"/>
      <c r="AF57" s="160"/>
      <c r="AG57" s="160"/>
      <c r="AH57" s="160"/>
      <c r="AI57" s="371"/>
      <c r="AJ57" s="371"/>
      <c r="AK57" s="371"/>
    </row>
    <row r="58" spans="1:38" ht="14.45" customHeight="1" thickBot="1" x14ac:dyDescent="0.2">
      <c r="A58" s="1222">
        <v>0</v>
      </c>
      <c r="B58" s="1223">
        <v>0</v>
      </c>
      <c r="C58" s="1223">
        <v>0</v>
      </c>
      <c r="D58" s="1223">
        <v>0</v>
      </c>
      <c r="E58" s="1223">
        <v>0</v>
      </c>
      <c r="F58" s="1223">
        <v>0</v>
      </c>
      <c r="G58" s="1223">
        <v>0</v>
      </c>
      <c r="H58" s="1224">
        <v>0</v>
      </c>
      <c r="I58" s="1223"/>
      <c r="K58" s="194"/>
      <c r="L58" s="176" t="s">
        <v>41</v>
      </c>
      <c r="M58" s="196" t="s">
        <v>108</v>
      </c>
      <c r="N58" s="197"/>
      <c r="O58" s="198" t="s">
        <v>116</v>
      </c>
      <c r="P58" s="199">
        <f>'Ｈ２（1990）'!A57</f>
        <v>0</v>
      </c>
      <c r="Q58" s="200">
        <f>'Ｈ２（1990）'!C57</f>
        <v>0</v>
      </c>
      <c r="R58" s="200">
        <f>'Ｈ２（1990）'!E57</f>
        <v>0</v>
      </c>
      <c r="S58" s="262">
        <f>'Ｈ２（1990）'!F57</f>
        <v>0</v>
      </c>
      <c r="T58" s="263">
        <f>'Ｈ２（1990）'!H57</f>
        <v>0</v>
      </c>
      <c r="U58" s="202"/>
      <c r="V58" s="176" t="s">
        <v>676</v>
      </c>
      <c r="W58" s="196" t="s">
        <v>138</v>
      </c>
      <c r="X58" s="197"/>
      <c r="Y58" s="198" t="s">
        <v>58</v>
      </c>
      <c r="Z58" s="199">
        <f>'Ｈ２（1990）'!A200</f>
        <v>0</v>
      </c>
      <c r="AA58" s="200">
        <f>'Ｈ２（1990）'!B200</f>
        <v>0</v>
      </c>
      <c r="AB58" s="201">
        <f>'Ｈ２（1990）'!C200</f>
        <v>0</v>
      </c>
      <c r="AC58" s="556">
        <f>'Ｈ２（1990）'!E200</f>
        <v>0</v>
      </c>
      <c r="AD58" s="160"/>
      <c r="AE58" s="160"/>
      <c r="AF58" s="160"/>
      <c r="AG58" s="160"/>
      <c r="AH58" s="160"/>
      <c r="AI58" s="371"/>
      <c r="AJ58" s="371"/>
      <c r="AK58" s="371"/>
    </row>
    <row r="59" spans="1:38" ht="14.45" customHeight="1" thickTop="1" thickBot="1" x14ac:dyDescent="0.2">
      <c r="A59" s="1225">
        <v>0</v>
      </c>
      <c r="B59" s="1226">
        <v>0</v>
      </c>
      <c r="C59" s="1226">
        <v>0</v>
      </c>
      <c r="D59" s="1226">
        <v>0</v>
      </c>
      <c r="E59" s="1226">
        <v>0</v>
      </c>
      <c r="F59" s="1226">
        <v>0</v>
      </c>
      <c r="G59" s="1226">
        <v>0</v>
      </c>
      <c r="H59" s="1227">
        <v>0</v>
      </c>
      <c r="I59" s="1223"/>
      <c r="K59" s="194"/>
      <c r="L59" s="216"/>
      <c r="M59" s="196" t="s">
        <v>13</v>
      </c>
      <c r="N59" s="197"/>
      <c r="O59" s="198" t="s">
        <v>117</v>
      </c>
      <c r="P59" s="199">
        <f>'Ｈ２（1990）'!A58</f>
        <v>0</v>
      </c>
      <c r="Q59" s="200">
        <f>'Ｈ２（1990）'!C58</f>
        <v>0</v>
      </c>
      <c r="R59" s="200">
        <f>'Ｈ２（1990）'!E58</f>
        <v>0</v>
      </c>
      <c r="S59" s="262">
        <f>'Ｈ２（1990）'!F58</f>
        <v>0</v>
      </c>
      <c r="T59" s="263">
        <f>'Ｈ２（1990）'!H58</f>
        <v>0</v>
      </c>
      <c r="U59" s="202"/>
      <c r="V59" s="216"/>
      <c r="W59" s="216" t="s">
        <v>13</v>
      </c>
      <c r="X59" s="217"/>
      <c r="Y59" s="218" t="s">
        <v>61</v>
      </c>
      <c r="Z59" s="199">
        <f>'Ｈ２（1990）'!A201</f>
        <v>0</v>
      </c>
      <c r="AA59" s="200">
        <f>'Ｈ２（1990）'!B201</f>
        <v>0</v>
      </c>
      <c r="AB59" s="201">
        <f>'Ｈ２（1990）'!C201</f>
        <v>0</v>
      </c>
      <c r="AC59" s="556">
        <f>'Ｈ２（1990）'!E201</f>
        <v>0</v>
      </c>
      <c r="AD59" s="519"/>
      <c r="AE59" s="519"/>
      <c r="AF59" s="519"/>
      <c r="AG59" s="162"/>
      <c r="AH59" s="162"/>
      <c r="AI59" s="163" t="s">
        <v>403</v>
      </c>
      <c r="AJ59" s="235" t="s">
        <v>404</v>
      </c>
      <c r="AK59" s="162"/>
      <c r="AL59" s="236"/>
    </row>
    <row r="60" spans="1:38" ht="14.45" customHeight="1" x14ac:dyDescent="0.15">
      <c r="K60" s="194"/>
      <c r="L60" s="196" t="s">
        <v>13</v>
      </c>
      <c r="M60" s="197"/>
      <c r="N60" s="197"/>
      <c r="O60" s="198" t="s">
        <v>81</v>
      </c>
      <c r="P60" s="199">
        <f>'Ｈ２（1990）'!A59</f>
        <v>0</v>
      </c>
      <c r="Q60" s="200">
        <f>'Ｈ２（1990）'!C59</f>
        <v>0</v>
      </c>
      <c r="R60" s="200">
        <f>'Ｈ２（1990）'!E59</f>
        <v>0</v>
      </c>
      <c r="S60" s="262">
        <f>'Ｈ２（1990）'!F59</f>
        <v>0</v>
      </c>
      <c r="T60" s="263">
        <f>'Ｈ２（1990）'!H59</f>
        <v>0</v>
      </c>
      <c r="U60" s="202"/>
      <c r="V60" s="216" t="s">
        <v>13</v>
      </c>
      <c r="W60" s="217"/>
      <c r="X60" s="217"/>
      <c r="Y60" s="218" t="s">
        <v>63</v>
      </c>
      <c r="Z60" s="501">
        <f>'Ｈ２（1990）'!A202</f>
        <v>32045</v>
      </c>
      <c r="AA60" s="488">
        <f>'Ｈ２（1990）'!B202</f>
        <v>0</v>
      </c>
      <c r="AB60" s="502">
        <f>'Ｈ２（1990）'!C202</f>
        <v>0</v>
      </c>
      <c r="AC60" s="565">
        <f>'Ｈ２（1990）'!E202</f>
        <v>0</v>
      </c>
      <c r="AD60" s="520"/>
      <c r="AE60" s="520"/>
      <c r="AF60" s="520"/>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418217</v>
      </c>
      <c r="Q61" s="242">
        <f>SUM(Q8:Q60)-Q9-Q10-Q12-Q13-Q15-Q16-Q17-Q30-Q31-Q32-Q40-Q41-Q42-Q43-Q44-Q49-Q50</f>
        <v>418217</v>
      </c>
      <c r="R61" s="242">
        <f>SUM(R8:R60)-R9-R10-R12-R13-R15-R16-R17-R30-R31-R32-R40-R41-R42-R43-R44-R49-R50</f>
        <v>110066</v>
      </c>
      <c r="S61" s="331">
        <f>SUM(S8:S60)-S9-S10-S12-S13-S15-S16-S17-S30-S31-S32-S40-S41-S42-S43-S44-S49-S50</f>
        <v>93591</v>
      </c>
      <c r="T61" s="332">
        <f>SUM(T8:T60)-T9-T10-T12-T13-T15-T16-T17-T30-T31-T32-T40-T41-T42-T43-T44-T49-T50</f>
        <v>178200</v>
      </c>
      <c r="U61" s="244"/>
      <c r="V61" s="238" t="s">
        <v>82</v>
      </c>
      <c r="W61" s="239"/>
      <c r="X61" s="239"/>
      <c r="Y61" s="240"/>
      <c r="Z61" s="245">
        <f>SUM(Z8:Z60)-Z9-Z10-Z25-Z28-Z40-Z41-Z42-Z43-Z44</f>
        <v>76713</v>
      </c>
      <c r="AA61" s="242">
        <f>SUM(AA8:AA60)-AA9-AA10-AA25-AA28-AA40-AA41-AA42-AA43-AA44</f>
        <v>0</v>
      </c>
      <c r="AB61" s="246">
        <f>SUM(AB8:AB60)-AB9-AB10-AB25-AB28-AB40-AB41-AB42-AB43-AB44</f>
        <v>0</v>
      </c>
      <c r="AC61" s="566">
        <f>SUM(AC8:AC60)-AC9-AC10-AC25-AC28-AC40-AC41-AC42-AC43-AC44</f>
        <v>0</v>
      </c>
      <c r="AD61" s="521"/>
      <c r="AE61" s="521"/>
      <c r="AF61" s="521"/>
      <c r="AG61" s="249"/>
      <c r="AH61" s="249"/>
      <c r="AI61" s="250" t="s">
        <v>5</v>
      </c>
      <c r="AJ61" s="180" t="s">
        <v>6</v>
      </c>
      <c r="AK61" s="180" t="s">
        <v>7</v>
      </c>
      <c r="AL61" s="251" t="s">
        <v>405</v>
      </c>
    </row>
    <row r="62" spans="1:38" ht="14.45" customHeight="1" x14ac:dyDescent="0.15">
      <c r="A62" s="1228">
        <v>740657</v>
      </c>
      <c r="B62" s="1229">
        <v>740657</v>
      </c>
      <c r="C62" s="1229">
        <v>0</v>
      </c>
      <c r="D62" s="1229">
        <v>43000</v>
      </c>
      <c r="E62" s="1229">
        <v>0</v>
      </c>
      <c r="F62" s="1229">
        <v>368700</v>
      </c>
      <c r="G62" s="1230"/>
      <c r="H62" s="574"/>
      <c r="I62" s="574"/>
      <c r="K62" s="183"/>
      <c r="L62" s="184" t="s">
        <v>8</v>
      </c>
      <c r="M62" s="185"/>
      <c r="N62" s="185"/>
      <c r="O62" s="186" t="s">
        <v>9</v>
      </c>
      <c r="P62" s="252">
        <f>'Ｈ２（1990）'!A63</f>
        <v>42130</v>
      </c>
      <c r="Q62" s="253">
        <f>'Ｈ２（1990）'!B63</f>
        <v>42130</v>
      </c>
      <c r="R62" s="254"/>
      <c r="S62" s="255">
        <f>'Ｈ２（1990）'!D63</f>
        <v>0</v>
      </c>
      <c r="T62" s="256">
        <f>'Ｈ２（1990）'!F63</f>
        <v>0</v>
      </c>
      <c r="U62" s="257"/>
      <c r="V62" s="184" t="s">
        <v>8</v>
      </c>
      <c r="W62" s="185"/>
      <c r="X62" s="185"/>
      <c r="Y62" s="186"/>
      <c r="Z62" s="522"/>
      <c r="AA62" s="523"/>
      <c r="AB62" s="508"/>
      <c r="AC62" s="524"/>
      <c r="AD62" s="257"/>
      <c r="AE62" s="184" t="s">
        <v>8</v>
      </c>
      <c r="AF62" s="185"/>
      <c r="AG62" s="185"/>
      <c r="AH62" s="186"/>
      <c r="AI62" s="522"/>
      <c r="AJ62" s="523"/>
      <c r="AK62" s="508"/>
      <c r="AL62" s="509"/>
    </row>
    <row r="63" spans="1:38" ht="14.45" customHeight="1" x14ac:dyDescent="0.15">
      <c r="A63" s="1230">
        <v>42130</v>
      </c>
      <c r="B63" s="574">
        <v>42130</v>
      </c>
      <c r="C63" s="574">
        <v>0</v>
      </c>
      <c r="D63" s="574">
        <v>0</v>
      </c>
      <c r="E63" s="574">
        <v>0</v>
      </c>
      <c r="F63" s="574">
        <v>0</v>
      </c>
      <c r="G63" s="1230"/>
      <c r="H63" s="574"/>
      <c r="I63" s="574"/>
      <c r="K63" s="194"/>
      <c r="L63" s="195"/>
      <c r="M63" s="196" t="s">
        <v>11</v>
      </c>
      <c r="N63" s="197"/>
      <c r="O63" s="198" t="s">
        <v>12</v>
      </c>
      <c r="P63" s="199">
        <f>'Ｈ２（1990）'!A64</f>
        <v>0</v>
      </c>
      <c r="Q63" s="200">
        <f>'Ｈ２（1990）'!B64</f>
        <v>0</v>
      </c>
      <c r="R63" s="220"/>
      <c r="S63" s="262">
        <f>'Ｈ２（1990）'!D64</f>
        <v>0</v>
      </c>
      <c r="T63" s="263">
        <f>'Ｈ２（1990）'!F64</f>
        <v>0</v>
      </c>
      <c r="U63" s="264"/>
      <c r="V63" s="195"/>
      <c r="W63" s="196"/>
      <c r="X63" s="197"/>
      <c r="Y63" s="215"/>
      <c r="Z63" s="525"/>
      <c r="AA63" s="526"/>
      <c r="AB63" s="510"/>
      <c r="AC63" s="527"/>
      <c r="AD63" s="264"/>
      <c r="AE63" s="195"/>
      <c r="AF63" s="196"/>
      <c r="AG63" s="197"/>
      <c r="AH63" s="215"/>
      <c r="AI63" s="525"/>
      <c r="AJ63" s="526"/>
      <c r="AK63" s="510"/>
      <c r="AL63" s="511"/>
    </row>
    <row r="64" spans="1:38" ht="14.45" customHeight="1" x14ac:dyDescent="0.15">
      <c r="A64" s="1230">
        <v>0</v>
      </c>
      <c r="B64" s="574">
        <v>0</v>
      </c>
      <c r="C64" s="574">
        <v>0</v>
      </c>
      <c r="D64" s="574">
        <v>0</v>
      </c>
      <c r="E64" s="574">
        <v>0</v>
      </c>
      <c r="F64" s="574">
        <v>0</v>
      </c>
      <c r="G64" s="1230"/>
      <c r="H64" s="574"/>
      <c r="I64" s="574"/>
      <c r="K64" s="194"/>
      <c r="L64" s="195"/>
      <c r="M64" s="196" t="s">
        <v>13</v>
      </c>
      <c r="N64" s="167"/>
      <c r="O64" s="207"/>
      <c r="P64" s="208">
        <f>P62-P63</f>
        <v>42130</v>
      </c>
      <c r="Q64" s="209">
        <f>Q62-Q63</f>
        <v>42130</v>
      </c>
      <c r="R64" s="209"/>
      <c r="S64" s="269">
        <f>S62-S63</f>
        <v>0</v>
      </c>
      <c r="T64" s="270">
        <f>T62-T63</f>
        <v>0</v>
      </c>
      <c r="U64" s="264"/>
      <c r="V64" s="195"/>
      <c r="W64" s="196" t="s">
        <v>13</v>
      </c>
      <c r="X64" s="167"/>
      <c r="Y64" s="207" t="s">
        <v>9</v>
      </c>
      <c r="Z64" s="271">
        <f>'Ｈ２（1990）'!A117</f>
        <v>0</v>
      </c>
      <c r="AA64" s="272">
        <f>'Ｈ２（1990）'!B117</f>
        <v>0</v>
      </c>
      <c r="AB64" s="273"/>
      <c r="AC64" s="274">
        <f>'Ｈ２（1990）'!E117</f>
        <v>0</v>
      </c>
      <c r="AD64" s="264"/>
      <c r="AE64" s="195"/>
      <c r="AF64" s="196" t="s">
        <v>13</v>
      </c>
      <c r="AG64" s="167"/>
      <c r="AH64" s="207" t="s">
        <v>406</v>
      </c>
      <c r="AI64" s="271">
        <f>'Ｈ２（1990）'!A140</f>
        <v>0</v>
      </c>
      <c r="AJ64" s="272">
        <f>'Ｈ２（1990）'!B140</f>
        <v>0</v>
      </c>
      <c r="AK64" s="275">
        <f>'Ｈ２（1990）'!C140</f>
        <v>0</v>
      </c>
      <c r="AL64" s="276">
        <f>'Ｈ２（1990）'!E140</f>
        <v>0</v>
      </c>
    </row>
    <row r="65" spans="1:38" ht="14.45" customHeight="1" x14ac:dyDescent="0.15">
      <c r="A65" s="1230">
        <v>31820</v>
      </c>
      <c r="B65" s="574">
        <v>31820</v>
      </c>
      <c r="C65" s="574">
        <v>0</v>
      </c>
      <c r="D65" s="574">
        <v>0</v>
      </c>
      <c r="E65" s="574">
        <v>0</v>
      </c>
      <c r="F65" s="574">
        <v>0</v>
      </c>
      <c r="G65" s="1230"/>
      <c r="H65" s="574"/>
      <c r="I65" s="574"/>
      <c r="K65" s="194" t="s">
        <v>4</v>
      </c>
      <c r="L65" s="173" t="s">
        <v>14</v>
      </c>
      <c r="M65" s="170"/>
      <c r="N65" s="170"/>
      <c r="O65" s="211" t="s">
        <v>15</v>
      </c>
      <c r="P65" s="212">
        <f>'Ｈ２（1990）'!A65</f>
        <v>31820</v>
      </c>
      <c r="Q65" s="213">
        <f>'Ｈ２（1990）'!B65</f>
        <v>31820</v>
      </c>
      <c r="R65" s="277"/>
      <c r="S65" s="278">
        <f>'Ｈ２（1990）'!D65</f>
        <v>0</v>
      </c>
      <c r="T65" s="263">
        <f>'Ｈ２（1990）'!F65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1230">
        <v>0</v>
      </c>
      <c r="B66" s="574">
        <v>0</v>
      </c>
      <c r="C66" s="574">
        <v>0</v>
      </c>
      <c r="D66" s="574">
        <v>0</v>
      </c>
      <c r="E66" s="574">
        <v>0</v>
      </c>
      <c r="F66" s="574">
        <v>0</v>
      </c>
      <c r="G66" s="1230"/>
      <c r="H66" s="574"/>
      <c r="I66" s="574"/>
      <c r="K66" s="194"/>
      <c r="L66" s="195"/>
      <c r="M66" s="196" t="s">
        <v>16</v>
      </c>
      <c r="N66" s="197"/>
      <c r="O66" s="198" t="s">
        <v>17</v>
      </c>
      <c r="P66" s="199">
        <f>'Ｈ２（1990）'!A66</f>
        <v>0</v>
      </c>
      <c r="Q66" s="200">
        <f>'Ｈ２（1990）'!B66</f>
        <v>0</v>
      </c>
      <c r="R66" s="220"/>
      <c r="S66" s="262">
        <f>'Ｈ２（1990）'!D66</f>
        <v>0</v>
      </c>
      <c r="T66" s="263">
        <f>'Ｈ２（1990）'!F66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1230">
        <v>397482</v>
      </c>
      <c r="B67" s="574">
        <v>397482</v>
      </c>
      <c r="C67" s="574">
        <v>0</v>
      </c>
      <c r="D67" s="574">
        <v>43000</v>
      </c>
      <c r="E67" s="574">
        <v>0</v>
      </c>
      <c r="F67" s="574">
        <v>286000</v>
      </c>
      <c r="G67" s="1230"/>
      <c r="H67" s="574"/>
      <c r="I67" s="574"/>
      <c r="K67" s="194"/>
      <c r="L67" s="216"/>
      <c r="M67" s="196" t="s">
        <v>13</v>
      </c>
      <c r="N67" s="217"/>
      <c r="O67" s="218"/>
      <c r="P67" s="208">
        <f>P65-P66</f>
        <v>31820</v>
      </c>
      <c r="Q67" s="209">
        <f>Q65-Q66</f>
        <v>31820</v>
      </c>
      <c r="R67" s="209"/>
      <c r="S67" s="269">
        <f>S65-S66</f>
        <v>0</v>
      </c>
      <c r="T67" s="270">
        <f>T65-T66</f>
        <v>0</v>
      </c>
      <c r="U67" s="264"/>
      <c r="V67" s="216"/>
      <c r="W67" s="196" t="s">
        <v>13</v>
      </c>
      <c r="X67" s="217"/>
      <c r="Y67" s="207" t="s">
        <v>407</v>
      </c>
      <c r="Z67" s="271">
        <f>'Ｈ２（1990）'!A118</f>
        <v>0</v>
      </c>
      <c r="AA67" s="272">
        <f>'Ｈ２（1990）'!B118</f>
        <v>0</v>
      </c>
      <c r="AB67" s="273"/>
      <c r="AC67" s="274">
        <f>'Ｈ２（1990）'!E118</f>
        <v>0</v>
      </c>
      <c r="AD67" s="264"/>
      <c r="AE67" s="216"/>
      <c r="AF67" s="196" t="s">
        <v>13</v>
      </c>
      <c r="AG67" s="217"/>
      <c r="AH67" s="207" t="s">
        <v>408</v>
      </c>
      <c r="AI67" s="271">
        <f>'Ｈ２（1990）'!A141</f>
        <v>0</v>
      </c>
      <c r="AJ67" s="272">
        <f>'Ｈ２（1990）'!B141</f>
        <v>0</v>
      </c>
      <c r="AK67" s="275">
        <f>'Ｈ２（1990）'!C141</f>
        <v>0</v>
      </c>
      <c r="AL67" s="276">
        <f>'Ｈ２（1990）'!E141</f>
        <v>0</v>
      </c>
    </row>
    <row r="68" spans="1:38" ht="14.45" customHeight="1" x14ac:dyDescent="0.15">
      <c r="A68" s="1230">
        <v>148</v>
      </c>
      <c r="B68" s="574">
        <v>148</v>
      </c>
      <c r="C68" s="574">
        <v>0</v>
      </c>
      <c r="D68" s="574">
        <v>0</v>
      </c>
      <c r="E68" s="574">
        <v>0</v>
      </c>
      <c r="F68" s="574">
        <v>0</v>
      </c>
      <c r="G68" s="1230"/>
      <c r="H68" s="574"/>
      <c r="I68" s="574"/>
      <c r="K68" s="194" t="s">
        <v>4</v>
      </c>
      <c r="L68" s="169"/>
      <c r="M68" s="195" t="s">
        <v>94</v>
      </c>
      <c r="N68" s="197"/>
      <c r="O68" s="198" t="s">
        <v>93</v>
      </c>
      <c r="P68" s="199">
        <f>'Ｈ２（1990）'!A68</f>
        <v>148</v>
      </c>
      <c r="Q68" s="200">
        <f>'Ｈ２（1990）'!B68</f>
        <v>148</v>
      </c>
      <c r="R68" s="220"/>
      <c r="S68" s="262">
        <f>'Ｈ２（1990）'!D68</f>
        <v>0</v>
      </c>
      <c r="T68" s="263">
        <f>'Ｈ２（1990）'!F68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1230">
        <v>148</v>
      </c>
      <c r="B69" s="574">
        <v>148</v>
      </c>
      <c r="C69" s="574">
        <v>0</v>
      </c>
      <c r="D69" s="574">
        <v>0</v>
      </c>
      <c r="E69" s="574">
        <v>0</v>
      </c>
      <c r="F69" s="574">
        <v>0</v>
      </c>
      <c r="G69" s="1230"/>
      <c r="H69" s="574"/>
      <c r="I69" s="574"/>
      <c r="K69" s="194"/>
      <c r="L69" s="176" t="s">
        <v>102</v>
      </c>
      <c r="M69" s="195"/>
      <c r="N69" s="196" t="s">
        <v>148</v>
      </c>
      <c r="O69" s="198" t="s">
        <v>97</v>
      </c>
      <c r="P69" s="199">
        <f>'Ｈ２（1990）'!A69</f>
        <v>148</v>
      </c>
      <c r="Q69" s="200">
        <f>'Ｈ２（1990）'!B69</f>
        <v>148</v>
      </c>
      <c r="R69" s="220"/>
      <c r="S69" s="262">
        <f>'Ｈ２（1990）'!D69</f>
        <v>0</v>
      </c>
      <c r="T69" s="263">
        <f>'Ｈ２（1990）'!F69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1230">
        <v>0</v>
      </c>
      <c r="B70" s="574">
        <v>0</v>
      </c>
      <c r="C70" s="574">
        <v>0</v>
      </c>
      <c r="D70" s="574">
        <v>0</v>
      </c>
      <c r="E70" s="574">
        <v>0</v>
      </c>
      <c r="F70" s="574">
        <v>0</v>
      </c>
      <c r="G70" s="1230"/>
      <c r="H70" s="574"/>
      <c r="I70" s="574"/>
      <c r="K70" s="194"/>
      <c r="L70" s="176" t="s">
        <v>103</v>
      </c>
      <c r="M70" s="176"/>
      <c r="N70" s="196" t="s">
        <v>96</v>
      </c>
      <c r="O70" s="198" t="s">
        <v>34</v>
      </c>
      <c r="P70" s="199">
        <f>'Ｈ２（1990）'!A70</f>
        <v>0</v>
      </c>
      <c r="Q70" s="200">
        <f>'Ｈ２（1990）'!B70</f>
        <v>0</v>
      </c>
      <c r="R70" s="220"/>
      <c r="S70" s="262">
        <f>'Ｈ２（1990）'!D70</f>
        <v>0</v>
      </c>
      <c r="T70" s="263">
        <f>'Ｈ２（1990）'!F70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1230">
        <v>453</v>
      </c>
      <c r="B71" s="574">
        <v>453</v>
      </c>
      <c r="C71" s="574">
        <v>0</v>
      </c>
      <c r="D71" s="574">
        <v>0</v>
      </c>
      <c r="E71" s="574">
        <v>0</v>
      </c>
      <c r="F71" s="574">
        <v>0</v>
      </c>
      <c r="G71" s="1230"/>
      <c r="H71" s="574"/>
      <c r="I71" s="574"/>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1230">
        <v>396881</v>
      </c>
      <c r="B72" s="574">
        <v>396881</v>
      </c>
      <c r="C72" s="574">
        <v>0</v>
      </c>
      <c r="D72" s="574">
        <v>43000</v>
      </c>
      <c r="E72" s="574">
        <v>0</v>
      </c>
      <c r="F72" s="574">
        <v>286000</v>
      </c>
      <c r="G72" s="1230"/>
      <c r="H72" s="574"/>
      <c r="I72" s="574"/>
      <c r="K72" s="194"/>
      <c r="L72" s="176"/>
      <c r="M72" s="196" t="s">
        <v>95</v>
      </c>
      <c r="N72" s="197"/>
      <c r="O72" s="198" t="s">
        <v>98</v>
      </c>
      <c r="P72" s="199">
        <f>'Ｈ２（1990）'!A71</f>
        <v>453</v>
      </c>
      <c r="Q72" s="200">
        <f>'Ｈ２（1990）'!B71</f>
        <v>453</v>
      </c>
      <c r="R72" s="220"/>
      <c r="S72" s="262">
        <f>'Ｈ２（1990）'!D71</f>
        <v>0</v>
      </c>
      <c r="T72" s="263">
        <f>'Ｈ２（1990）'!F71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1230">
        <v>0</v>
      </c>
      <c r="B73" s="574">
        <v>0</v>
      </c>
      <c r="C73" s="574">
        <v>0</v>
      </c>
      <c r="D73" s="574">
        <v>0</v>
      </c>
      <c r="E73" s="574">
        <v>0</v>
      </c>
      <c r="F73" s="574">
        <v>0</v>
      </c>
      <c r="G73" s="1230"/>
      <c r="H73" s="574"/>
      <c r="I73" s="574"/>
      <c r="K73" s="194"/>
      <c r="L73" s="216"/>
      <c r="M73" s="196" t="s">
        <v>13</v>
      </c>
      <c r="N73" s="197"/>
      <c r="O73" s="198" t="s">
        <v>99</v>
      </c>
      <c r="P73" s="199">
        <f>'Ｈ２（1990）'!A72</f>
        <v>396881</v>
      </c>
      <c r="Q73" s="200">
        <f>'Ｈ２（1990）'!B72</f>
        <v>396881</v>
      </c>
      <c r="R73" s="220"/>
      <c r="S73" s="262">
        <f>'Ｈ２（1990）'!D72</f>
        <v>43000</v>
      </c>
      <c r="T73" s="263">
        <f>'Ｈ２（1990）'!F72</f>
        <v>286000</v>
      </c>
      <c r="U73" s="264"/>
      <c r="V73" s="216"/>
      <c r="W73" s="196" t="s">
        <v>13</v>
      </c>
      <c r="X73" s="197"/>
      <c r="Y73" s="211" t="s">
        <v>15</v>
      </c>
      <c r="Z73" s="271">
        <f>'Ｈ２（1990）'!A119</f>
        <v>0</v>
      </c>
      <c r="AA73" s="272">
        <f>'Ｈ２（1990）'!B119</f>
        <v>0</v>
      </c>
      <c r="AB73" s="273"/>
      <c r="AC73" s="274">
        <f>'Ｈ２（1990）'!E119</f>
        <v>0</v>
      </c>
      <c r="AD73" s="264"/>
      <c r="AE73" s="216"/>
      <c r="AF73" s="196" t="s">
        <v>13</v>
      </c>
      <c r="AG73" s="197"/>
      <c r="AH73" s="211" t="s">
        <v>409</v>
      </c>
      <c r="AI73" s="271">
        <f>'Ｈ２（1990）'!A142</f>
        <v>0</v>
      </c>
      <c r="AJ73" s="272">
        <f>'Ｈ２（1990）'!B142</f>
        <v>0</v>
      </c>
      <c r="AK73" s="275">
        <f>'Ｈ２（1990）'!C142</f>
        <v>0</v>
      </c>
      <c r="AL73" s="276">
        <f>'Ｈ２（1990）'!E142</f>
        <v>0</v>
      </c>
    </row>
    <row r="74" spans="1:38" ht="14.45" customHeight="1" x14ac:dyDescent="0.15">
      <c r="A74" s="1230">
        <v>435</v>
      </c>
      <c r="B74" s="574">
        <v>435</v>
      </c>
      <c r="C74" s="574">
        <v>0</v>
      </c>
      <c r="D74" s="574">
        <v>0</v>
      </c>
      <c r="E74" s="574">
        <v>0</v>
      </c>
      <c r="F74" s="574">
        <v>0</v>
      </c>
      <c r="G74" s="1230"/>
      <c r="H74" s="574"/>
      <c r="I74" s="574"/>
      <c r="K74" s="194"/>
      <c r="L74" s="196" t="s">
        <v>19</v>
      </c>
      <c r="M74" s="197"/>
      <c r="N74" s="197"/>
      <c r="O74" s="198" t="s">
        <v>20</v>
      </c>
      <c r="P74" s="199">
        <f>'Ｈ２（1990）'!A73</f>
        <v>0</v>
      </c>
      <c r="Q74" s="200">
        <f>'Ｈ２（1990）'!B73</f>
        <v>0</v>
      </c>
      <c r="R74" s="220"/>
      <c r="S74" s="262">
        <f>'Ｈ２（1990）'!D73</f>
        <v>0</v>
      </c>
      <c r="T74" s="263">
        <f>'Ｈ２（1990）'!F73</f>
        <v>0</v>
      </c>
      <c r="U74" s="264"/>
      <c r="V74" s="196" t="s">
        <v>19</v>
      </c>
      <c r="W74" s="197"/>
      <c r="X74" s="197"/>
      <c r="Y74" s="211" t="s">
        <v>142</v>
      </c>
      <c r="Z74" s="294">
        <f>'Ｈ２（1990）'!A120</f>
        <v>0</v>
      </c>
      <c r="AA74" s="272">
        <f>'Ｈ２（1990）'!B120</f>
        <v>0</v>
      </c>
      <c r="AB74" s="295"/>
      <c r="AC74" s="274">
        <f>'Ｈ２（1990）'!E120</f>
        <v>0</v>
      </c>
      <c r="AD74" s="264"/>
      <c r="AE74" s="196" t="s">
        <v>19</v>
      </c>
      <c r="AF74" s="197"/>
      <c r="AG74" s="197"/>
      <c r="AH74" s="211" t="s">
        <v>410</v>
      </c>
      <c r="AI74" s="294">
        <f>'Ｈ２（1990）'!A143</f>
        <v>0</v>
      </c>
      <c r="AJ74" s="272">
        <f>'Ｈ２（1990）'!B143</f>
        <v>0</v>
      </c>
      <c r="AK74" s="296">
        <f>'Ｈ２（1990）'!C143</f>
        <v>0</v>
      </c>
      <c r="AL74" s="276">
        <f>'Ｈ２（1990）'!E143</f>
        <v>0</v>
      </c>
    </row>
    <row r="75" spans="1:38" ht="14.45" customHeight="1" x14ac:dyDescent="0.15">
      <c r="A75" s="1230">
        <v>44</v>
      </c>
      <c r="B75" s="574">
        <v>44</v>
      </c>
      <c r="C75" s="574">
        <v>0</v>
      </c>
      <c r="D75" s="574">
        <v>0</v>
      </c>
      <c r="E75" s="574">
        <v>0</v>
      </c>
      <c r="F75" s="574">
        <v>0</v>
      </c>
      <c r="G75" s="1230"/>
      <c r="H75" s="574"/>
      <c r="I75" s="574"/>
      <c r="K75" s="194" t="s">
        <v>83</v>
      </c>
      <c r="L75" s="195"/>
      <c r="M75" s="196" t="s">
        <v>22</v>
      </c>
      <c r="N75" s="197"/>
      <c r="O75" s="198" t="s">
        <v>23</v>
      </c>
      <c r="P75" s="199">
        <f>'Ｈ２（1990）'!A75</f>
        <v>44</v>
      </c>
      <c r="Q75" s="200">
        <f>'Ｈ２（1990）'!B75</f>
        <v>44</v>
      </c>
      <c r="R75" s="220"/>
      <c r="S75" s="262">
        <f>'Ｈ２（1990）'!D75</f>
        <v>0</v>
      </c>
      <c r="T75" s="263">
        <f>'Ｈ２（1990）'!F75</f>
        <v>0</v>
      </c>
      <c r="U75" s="264" t="s">
        <v>411</v>
      </c>
      <c r="V75" s="195"/>
      <c r="W75" s="196" t="s">
        <v>412</v>
      </c>
      <c r="X75" s="197"/>
      <c r="Y75" s="211" t="s">
        <v>413</v>
      </c>
      <c r="Z75" s="294">
        <f>'Ｈ２（1990）'!A121</f>
        <v>87452</v>
      </c>
      <c r="AA75" s="272">
        <f>'Ｈ２（1990）'!B121</f>
        <v>0</v>
      </c>
      <c r="AB75" s="295"/>
      <c r="AC75" s="274">
        <f>'Ｈ２（1990）'!E121</f>
        <v>57400</v>
      </c>
      <c r="AD75" s="264" t="s">
        <v>414</v>
      </c>
      <c r="AE75" s="195"/>
      <c r="AF75" s="196" t="s">
        <v>412</v>
      </c>
      <c r="AG75" s="197"/>
      <c r="AH75" s="211" t="s">
        <v>415</v>
      </c>
      <c r="AI75" s="294">
        <f>'Ｈ２（1990）'!A144</f>
        <v>0</v>
      </c>
      <c r="AJ75" s="272">
        <f>'Ｈ２（1990）'!B144</f>
        <v>0</v>
      </c>
      <c r="AK75" s="296">
        <f>'Ｈ２（1990）'!C144</f>
        <v>0</v>
      </c>
      <c r="AL75" s="276">
        <f>'Ｈ２（1990）'!E144</f>
        <v>0</v>
      </c>
    </row>
    <row r="76" spans="1:38" ht="14.45" customHeight="1" x14ac:dyDescent="0.15">
      <c r="A76" s="1230">
        <v>0</v>
      </c>
      <c r="B76" s="574">
        <v>0</v>
      </c>
      <c r="C76" s="574">
        <v>0</v>
      </c>
      <c r="D76" s="574">
        <v>0</v>
      </c>
      <c r="E76" s="574">
        <v>0</v>
      </c>
      <c r="F76" s="574">
        <v>0</v>
      </c>
      <c r="G76" s="1230"/>
      <c r="H76" s="574"/>
      <c r="I76" s="574"/>
      <c r="K76" s="194"/>
      <c r="L76" s="195" t="s">
        <v>25</v>
      </c>
      <c r="M76" s="196" t="s">
        <v>26</v>
      </c>
      <c r="N76" s="197"/>
      <c r="O76" s="198" t="s">
        <v>27</v>
      </c>
      <c r="P76" s="199">
        <f>'Ｈ２（1990）'!A76</f>
        <v>0</v>
      </c>
      <c r="Q76" s="200">
        <f>'Ｈ２（1990）'!B76</f>
        <v>0</v>
      </c>
      <c r="R76" s="220"/>
      <c r="S76" s="262">
        <f>'Ｈ２（1990）'!D76</f>
        <v>0</v>
      </c>
      <c r="T76" s="263">
        <f>'Ｈ２（1990）'!F76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1230">
        <v>0</v>
      </c>
      <c r="B77" s="574">
        <v>0</v>
      </c>
      <c r="C77" s="574">
        <v>0</v>
      </c>
      <c r="D77" s="574">
        <v>0</v>
      </c>
      <c r="E77" s="574">
        <v>0</v>
      </c>
      <c r="F77" s="574">
        <v>0</v>
      </c>
      <c r="G77" s="1230"/>
      <c r="H77" s="574"/>
      <c r="I77" s="574"/>
      <c r="K77" s="194"/>
      <c r="L77" s="195" t="s">
        <v>28</v>
      </c>
      <c r="M77" s="196" t="s">
        <v>29</v>
      </c>
      <c r="N77" s="197"/>
      <c r="O77" s="198" t="s">
        <v>30</v>
      </c>
      <c r="P77" s="199">
        <f>'Ｈ２（1990）'!A77</f>
        <v>0</v>
      </c>
      <c r="Q77" s="200">
        <f>'Ｈ２（1990）'!B77</f>
        <v>0</v>
      </c>
      <c r="R77" s="220"/>
      <c r="S77" s="262">
        <f>'Ｈ２（1990）'!D77</f>
        <v>0</v>
      </c>
      <c r="T77" s="263">
        <f>'Ｈ２（1990）'!F77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1230">
        <v>0</v>
      </c>
      <c r="B78" s="574">
        <v>0</v>
      </c>
      <c r="C78" s="574">
        <v>0</v>
      </c>
      <c r="D78" s="574">
        <v>0</v>
      </c>
      <c r="E78" s="574">
        <v>0</v>
      </c>
      <c r="F78" s="574">
        <v>0</v>
      </c>
      <c r="G78" s="1230"/>
      <c r="H78" s="574"/>
      <c r="I78" s="574"/>
      <c r="K78" s="194"/>
      <c r="L78" s="195" t="s">
        <v>31</v>
      </c>
      <c r="M78" s="196" t="s">
        <v>32</v>
      </c>
      <c r="N78" s="197"/>
      <c r="O78" s="198" t="s">
        <v>33</v>
      </c>
      <c r="P78" s="199">
        <f>'Ｈ２（1990）'!A78</f>
        <v>0</v>
      </c>
      <c r="Q78" s="200">
        <f>'Ｈ２（1990）'!B78</f>
        <v>0</v>
      </c>
      <c r="R78" s="220"/>
      <c r="S78" s="262">
        <f>'Ｈ２（1990）'!D78</f>
        <v>0</v>
      </c>
      <c r="T78" s="263">
        <f>'Ｈ２（1990）'!F78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1230">
        <v>0</v>
      </c>
      <c r="B79" s="574">
        <v>0</v>
      </c>
      <c r="C79" s="574">
        <v>0</v>
      </c>
      <c r="D79" s="574">
        <v>0</v>
      </c>
      <c r="E79" s="574">
        <v>0</v>
      </c>
      <c r="F79" s="574">
        <v>0</v>
      </c>
      <c r="G79" s="1230"/>
      <c r="H79" s="574"/>
      <c r="I79" s="574"/>
      <c r="K79" s="194"/>
      <c r="L79" s="195" t="s">
        <v>35</v>
      </c>
      <c r="M79" s="196" t="s">
        <v>36</v>
      </c>
      <c r="N79" s="197"/>
      <c r="O79" s="198" t="s">
        <v>37</v>
      </c>
      <c r="P79" s="199">
        <f>'Ｈ２（1990）'!A79</f>
        <v>0</v>
      </c>
      <c r="Q79" s="200">
        <f>'Ｈ２（1990）'!B79</f>
        <v>0</v>
      </c>
      <c r="R79" s="220"/>
      <c r="S79" s="262">
        <f>'Ｈ２（1990）'!D79</f>
        <v>0</v>
      </c>
      <c r="T79" s="263">
        <f>'Ｈ２（1990）'!F79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1230">
        <v>391</v>
      </c>
      <c r="B80" s="574">
        <v>391</v>
      </c>
      <c r="C80" s="574">
        <v>0</v>
      </c>
      <c r="D80" s="574">
        <v>0</v>
      </c>
      <c r="E80" s="574">
        <v>0</v>
      </c>
      <c r="F80" s="574">
        <v>0</v>
      </c>
      <c r="G80" s="1230"/>
      <c r="H80" s="574"/>
      <c r="I80" s="574"/>
      <c r="K80" s="194"/>
      <c r="L80" s="195" t="s">
        <v>38</v>
      </c>
      <c r="M80" s="196" t="s">
        <v>149</v>
      </c>
      <c r="N80" s="197"/>
      <c r="O80" s="198" t="s">
        <v>40</v>
      </c>
      <c r="P80" s="199">
        <f>'Ｈ２（1990）'!A80</f>
        <v>391</v>
      </c>
      <c r="Q80" s="200">
        <f>'Ｈ２（1990）'!B80</f>
        <v>391</v>
      </c>
      <c r="R80" s="220"/>
      <c r="S80" s="262">
        <f>'Ｈ２（1990）'!D80</f>
        <v>0</v>
      </c>
      <c r="T80" s="263">
        <f>'Ｈ２（1990）'!F80</f>
        <v>0</v>
      </c>
      <c r="U80" s="264"/>
      <c r="V80" s="195" t="s">
        <v>38</v>
      </c>
      <c r="W80" s="196" t="s">
        <v>149</v>
      </c>
      <c r="X80" s="197"/>
      <c r="Y80" s="198" t="s">
        <v>420</v>
      </c>
      <c r="Z80" s="271">
        <f>'Ｈ２（1990）'!A122</f>
        <v>87452</v>
      </c>
      <c r="AA80" s="272">
        <f>'Ｈ２（1990）'!B122</f>
        <v>0</v>
      </c>
      <c r="AB80" s="273"/>
      <c r="AC80" s="274">
        <f>'Ｈ２（1990）'!E122</f>
        <v>57400</v>
      </c>
      <c r="AD80" s="264" t="s">
        <v>421</v>
      </c>
      <c r="AE80" s="195" t="s">
        <v>38</v>
      </c>
      <c r="AF80" s="196" t="s">
        <v>149</v>
      </c>
      <c r="AG80" s="197"/>
      <c r="AH80" s="198" t="s">
        <v>422</v>
      </c>
      <c r="AI80" s="271">
        <f>'Ｈ２（1990）'!A145</f>
        <v>0</v>
      </c>
      <c r="AJ80" s="272">
        <f>'Ｈ２（1990）'!B145</f>
        <v>0</v>
      </c>
      <c r="AK80" s="275">
        <f>'Ｈ２（1990）'!C145</f>
        <v>0</v>
      </c>
      <c r="AL80" s="276">
        <f>'Ｈ２（1990）'!E145</f>
        <v>0</v>
      </c>
    </row>
    <row r="81" spans="1:38" ht="14.45" customHeight="1" x14ac:dyDescent="0.15">
      <c r="A81" s="1230">
        <v>0</v>
      </c>
      <c r="B81" s="574">
        <v>0</v>
      </c>
      <c r="C81" s="574">
        <v>0</v>
      </c>
      <c r="D81" s="574">
        <v>0</v>
      </c>
      <c r="E81" s="574">
        <v>0</v>
      </c>
      <c r="F81" s="574">
        <v>0</v>
      </c>
      <c r="G81" s="1230"/>
      <c r="H81" s="574"/>
      <c r="I81" s="574"/>
      <c r="K81" s="194"/>
      <c r="L81" s="195" t="s">
        <v>41</v>
      </c>
      <c r="M81" s="196" t="s">
        <v>42</v>
      </c>
      <c r="N81" s="197"/>
      <c r="O81" s="198" t="s">
        <v>43</v>
      </c>
      <c r="P81" s="199">
        <f>'Ｈ２（1990）'!A81</f>
        <v>0</v>
      </c>
      <c r="Q81" s="200">
        <f>'Ｈ２（1990）'!B81</f>
        <v>0</v>
      </c>
      <c r="R81" s="220"/>
      <c r="S81" s="262">
        <f>'Ｈ２（1990）'!D81</f>
        <v>0</v>
      </c>
      <c r="T81" s="263">
        <f>'Ｈ２（1990）'!F81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1230">
        <v>0</v>
      </c>
      <c r="B82" s="574">
        <v>0</v>
      </c>
      <c r="C82" s="574">
        <v>0</v>
      </c>
      <c r="D82" s="574">
        <v>0</v>
      </c>
      <c r="E82" s="574">
        <v>0</v>
      </c>
      <c r="F82" s="574">
        <v>0</v>
      </c>
      <c r="G82" s="1230"/>
      <c r="H82" s="574"/>
      <c r="I82" s="574"/>
      <c r="K82" s="194" t="s">
        <v>131</v>
      </c>
      <c r="L82" s="216"/>
      <c r="M82" s="196" t="s">
        <v>13</v>
      </c>
      <c r="N82" s="197"/>
      <c r="O82" s="198" t="s">
        <v>44</v>
      </c>
      <c r="P82" s="199">
        <f>'Ｈ２（1990）'!A82</f>
        <v>0</v>
      </c>
      <c r="Q82" s="200">
        <f>'Ｈ２（1990）'!B82</f>
        <v>0</v>
      </c>
      <c r="R82" s="220"/>
      <c r="S82" s="262">
        <f>'Ｈ２（1990）'!D82</f>
        <v>0</v>
      </c>
      <c r="T82" s="263">
        <f>'Ｈ２（1990）'!F82</f>
        <v>0</v>
      </c>
      <c r="U82" s="264"/>
      <c r="V82" s="216"/>
      <c r="W82" s="196" t="s">
        <v>13</v>
      </c>
      <c r="X82" s="197"/>
      <c r="Y82" s="198"/>
      <c r="Z82" s="305">
        <f>Z75-Z80</f>
        <v>0</v>
      </c>
      <c r="AA82" s="306">
        <f>AA75-AA80</f>
        <v>0</v>
      </c>
      <c r="AB82" s="273"/>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1230">
        <v>0</v>
      </c>
      <c r="B83" s="574">
        <v>0</v>
      </c>
      <c r="C83" s="574">
        <v>0</v>
      </c>
      <c r="D83" s="574">
        <v>0</v>
      </c>
      <c r="E83" s="574">
        <v>0</v>
      </c>
      <c r="F83" s="574">
        <v>0</v>
      </c>
      <c r="G83" s="1230"/>
      <c r="H83" s="574"/>
      <c r="I83" s="574"/>
      <c r="K83" s="194" t="s">
        <v>4</v>
      </c>
      <c r="L83" s="173" t="s">
        <v>45</v>
      </c>
      <c r="M83" s="197"/>
      <c r="N83" s="197"/>
      <c r="O83" s="198" t="s">
        <v>46</v>
      </c>
      <c r="P83" s="199">
        <f>'Ｈ２（1990）'!A83</f>
        <v>0</v>
      </c>
      <c r="Q83" s="200">
        <f>'Ｈ２（1990）'!B83</f>
        <v>0</v>
      </c>
      <c r="R83" s="220"/>
      <c r="S83" s="262">
        <f>'Ｈ２（1990）'!D83</f>
        <v>0</v>
      </c>
      <c r="T83" s="263">
        <f>'Ｈ２（1990）'!F83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1230">
        <v>0</v>
      </c>
      <c r="B84" s="574">
        <v>0</v>
      </c>
      <c r="C84" s="574">
        <v>0</v>
      </c>
      <c r="D84" s="574">
        <v>0</v>
      </c>
      <c r="E84" s="574">
        <v>0</v>
      </c>
      <c r="F84" s="574">
        <v>0</v>
      </c>
      <c r="G84" s="1230"/>
      <c r="H84" s="574"/>
      <c r="I84" s="574"/>
      <c r="K84" s="194"/>
      <c r="L84" s="195"/>
      <c r="M84" s="196" t="s">
        <v>100</v>
      </c>
      <c r="N84" s="197"/>
      <c r="O84" s="198" t="s">
        <v>75</v>
      </c>
      <c r="P84" s="199">
        <f>'Ｈ２（1990）'!A84</f>
        <v>0</v>
      </c>
      <c r="Q84" s="200">
        <f>'Ｈ２（1990）'!B84</f>
        <v>0</v>
      </c>
      <c r="R84" s="220"/>
      <c r="S84" s="262">
        <f>'Ｈ２（1990）'!D84</f>
        <v>0</v>
      </c>
      <c r="T84" s="263">
        <f>'Ｈ２（1990）'!F84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1230">
        <v>0</v>
      </c>
      <c r="B85" s="574">
        <v>0</v>
      </c>
      <c r="C85" s="574">
        <v>0</v>
      </c>
      <c r="D85" s="574">
        <v>0</v>
      </c>
      <c r="E85" s="574">
        <v>0</v>
      </c>
      <c r="F85" s="574">
        <v>0</v>
      </c>
      <c r="G85" s="1230"/>
      <c r="H85" s="574"/>
      <c r="I85" s="574"/>
      <c r="K85" s="194"/>
      <c r="L85" s="195"/>
      <c r="M85" s="196" t="s">
        <v>101</v>
      </c>
      <c r="N85" s="197"/>
      <c r="O85" s="198" t="s">
        <v>77</v>
      </c>
      <c r="P85" s="199">
        <f>'Ｈ２（1990）'!A85</f>
        <v>0</v>
      </c>
      <c r="Q85" s="200">
        <f>'Ｈ２（1990）'!B85</f>
        <v>0</v>
      </c>
      <c r="R85" s="220"/>
      <c r="S85" s="262">
        <f>'Ｈ２（1990）'!D85</f>
        <v>0</v>
      </c>
      <c r="T85" s="263">
        <f>'Ｈ２（1990）'!F85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1230">
        <v>206328</v>
      </c>
      <c r="B86" s="574">
        <v>206328</v>
      </c>
      <c r="C86" s="574">
        <v>0</v>
      </c>
      <c r="D86" s="574">
        <v>0</v>
      </c>
      <c r="E86" s="574">
        <v>0</v>
      </c>
      <c r="F86" s="574">
        <v>82700</v>
      </c>
      <c r="G86" s="1230"/>
      <c r="H86" s="574"/>
      <c r="I86" s="574"/>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271">
        <f>'Ｈ２（1990）'!A123</f>
        <v>0</v>
      </c>
      <c r="AA86" s="272">
        <f>'Ｈ２（1990）'!B123</f>
        <v>0</v>
      </c>
      <c r="AB86" s="273"/>
      <c r="AC86" s="274">
        <f>'Ｈ２（1990）'!E123</f>
        <v>0</v>
      </c>
      <c r="AD86" s="264" t="s">
        <v>430</v>
      </c>
      <c r="AE86" s="195"/>
      <c r="AF86" s="196" t="s">
        <v>13</v>
      </c>
      <c r="AG86" s="197"/>
      <c r="AH86" s="198" t="s">
        <v>684</v>
      </c>
      <c r="AI86" s="271">
        <f>'Ｈ２（1990）'!A146</f>
        <v>0</v>
      </c>
      <c r="AJ86" s="272">
        <f>'Ｈ２（1990）'!B146</f>
        <v>0</v>
      </c>
      <c r="AK86" s="275">
        <f>'Ｈ２（1990）'!C146</f>
        <v>0</v>
      </c>
      <c r="AL86" s="276">
        <f>'Ｈ２（1990）'!E146</f>
        <v>0</v>
      </c>
    </row>
    <row r="87" spans="1:38" ht="14.45" customHeight="1" x14ac:dyDescent="0.15">
      <c r="A87" s="1230">
        <v>77788</v>
      </c>
      <c r="B87" s="574">
        <v>77788</v>
      </c>
      <c r="C87" s="574">
        <v>0</v>
      </c>
      <c r="D87" s="574">
        <v>0</v>
      </c>
      <c r="E87" s="574">
        <v>0</v>
      </c>
      <c r="F87" s="574">
        <v>33600</v>
      </c>
      <c r="G87" s="1230"/>
      <c r="H87" s="574"/>
      <c r="I87" s="574"/>
      <c r="K87" s="194"/>
      <c r="L87" s="173"/>
      <c r="M87" s="196" t="s">
        <v>47</v>
      </c>
      <c r="N87" s="197"/>
      <c r="O87" s="198" t="s">
        <v>48</v>
      </c>
      <c r="P87" s="199">
        <f>'Ｈ２（1990）'!A87</f>
        <v>77788</v>
      </c>
      <c r="Q87" s="200">
        <f>'Ｈ２（1990）'!B87</f>
        <v>77788</v>
      </c>
      <c r="R87" s="220"/>
      <c r="S87" s="262">
        <f>'Ｈ２（1990）'!D87</f>
        <v>0</v>
      </c>
      <c r="T87" s="263">
        <f>'Ｈ２（1990）'!F87</f>
        <v>33600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1230">
        <v>0</v>
      </c>
      <c r="B88" s="574">
        <v>0</v>
      </c>
      <c r="C88" s="574">
        <v>0</v>
      </c>
      <c r="D88" s="574">
        <v>0</v>
      </c>
      <c r="E88" s="574">
        <v>0</v>
      </c>
      <c r="F88" s="574">
        <v>0</v>
      </c>
      <c r="G88" s="1230"/>
      <c r="H88" s="574"/>
      <c r="I88" s="574"/>
      <c r="K88" s="194"/>
      <c r="L88" s="195"/>
      <c r="M88" s="196" t="s">
        <v>50</v>
      </c>
      <c r="N88" s="197"/>
      <c r="O88" s="198" t="s">
        <v>51</v>
      </c>
      <c r="P88" s="199">
        <f>'Ｈ２（1990）'!A88</f>
        <v>0</v>
      </c>
      <c r="Q88" s="200">
        <f>'Ｈ２（1990）'!B88</f>
        <v>0</v>
      </c>
      <c r="R88" s="220"/>
      <c r="S88" s="262">
        <f>'Ｈ２（1990）'!D88</f>
        <v>0</v>
      </c>
      <c r="T88" s="263">
        <f>'Ｈ２（1990）'!F88</f>
        <v>0</v>
      </c>
      <c r="U88" s="264"/>
      <c r="V88" s="195"/>
      <c r="W88" s="196" t="s">
        <v>433</v>
      </c>
      <c r="X88" s="197"/>
      <c r="Y88" s="198" t="s">
        <v>685</v>
      </c>
      <c r="Z88" s="271">
        <f>'Ｈ２（1990）'!A125</f>
        <v>0</v>
      </c>
      <c r="AA88" s="272">
        <f>'Ｈ２（1990）'!B125</f>
        <v>0</v>
      </c>
      <c r="AB88" s="273"/>
      <c r="AC88" s="274">
        <f>'Ｈ２（1990）'!E125</f>
        <v>0</v>
      </c>
      <c r="AD88" s="264"/>
      <c r="AE88" s="195"/>
      <c r="AF88" s="196" t="s">
        <v>433</v>
      </c>
      <c r="AG88" s="197"/>
      <c r="AH88" s="198" t="s">
        <v>686</v>
      </c>
      <c r="AI88" s="271">
        <f>'Ｈ２（1990）'!A148</f>
        <v>0</v>
      </c>
      <c r="AJ88" s="272">
        <f>'Ｈ２（1990）'!B148</f>
        <v>0</v>
      </c>
      <c r="AK88" s="275">
        <f>'Ｈ２（1990）'!C148</f>
        <v>0</v>
      </c>
      <c r="AL88" s="276">
        <f>'Ｈ２（1990）'!E148</f>
        <v>0</v>
      </c>
    </row>
    <row r="89" spans="1:38" ht="14.45" customHeight="1" x14ac:dyDescent="0.15">
      <c r="A89" s="1230">
        <v>0</v>
      </c>
      <c r="B89" s="574">
        <v>0</v>
      </c>
      <c r="C89" s="574">
        <v>0</v>
      </c>
      <c r="D89" s="574">
        <v>0</v>
      </c>
      <c r="E89" s="574">
        <v>0</v>
      </c>
      <c r="F89" s="574">
        <v>0</v>
      </c>
      <c r="G89" s="1230"/>
      <c r="H89" s="574"/>
      <c r="I89" s="574"/>
      <c r="K89" s="194" t="s">
        <v>129</v>
      </c>
      <c r="L89" s="195"/>
      <c r="M89" s="196" t="s">
        <v>52</v>
      </c>
      <c r="N89" s="197"/>
      <c r="O89" s="198" t="s">
        <v>53</v>
      </c>
      <c r="P89" s="199">
        <f>'Ｈ２（1990）'!A89</f>
        <v>0</v>
      </c>
      <c r="Q89" s="200">
        <f>'Ｈ２（1990）'!B89</f>
        <v>0</v>
      </c>
      <c r="R89" s="220"/>
      <c r="S89" s="262">
        <f>'Ｈ２（1990）'!D89</f>
        <v>0</v>
      </c>
      <c r="T89" s="263">
        <f>'Ｈ２（1990）'!F89</f>
        <v>0</v>
      </c>
      <c r="U89" s="264"/>
      <c r="V89" s="195"/>
      <c r="W89" s="196" t="s">
        <v>436</v>
      </c>
      <c r="X89" s="197"/>
      <c r="Y89" s="198" t="s">
        <v>687</v>
      </c>
      <c r="Z89" s="271">
        <f>'Ｈ２（1990）'!A126</f>
        <v>0</v>
      </c>
      <c r="AA89" s="272">
        <f>'Ｈ２（1990）'!B126</f>
        <v>0</v>
      </c>
      <c r="AB89" s="273"/>
      <c r="AC89" s="274">
        <f>'Ｈ２（1990）'!E126</f>
        <v>0</v>
      </c>
      <c r="AD89" s="264"/>
      <c r="AE89" s="195"/>
      <c r="AF89" s="196" t="s">
        <v>436</v>
      </c>
      <c r="AG89" s="197"/>
      <c r="AH89" s="198" t="s">
        <v>688</v>
      </c>
      <c r="AI89" s="271">
        <f>'Ｈ２（1990）'!A149</f>
        <v>0</v>
      </c>
      <c r="AJ89" s="272">
        <f>'Ｈ２（1990）'!B149</f>
        <v>0</v>
      </c>
      <c r="AK89" s="275">
        <f>'Ｈ２（1990）'!C149</f>
        <v>0</v>
      </c>
      <c r="AL89" s="276">
        <f>'Ｈ２（1990）'!E149</f>
        <v>0</v>
      </c>
    </row>
    <row r="90" spans="1:38" ht="14.45" customHeight="1" x14ac:dyDescent="0.15">
      <c r="A90" s="1230">
        <v>0</v>
      </c>
      <c r="B90" s="574">
        <v>0</v>
      </c>
      <c r="C90" s="574">
        <v>0</v>
      </c>
      <c r="D90" s="574">
        <v>0</v>
      </c>
      <c r="E90" s="574">
        <v>0</v>
      </c>
      <c r="F90" s="574">
        <v>0</v>
      </c>
      <c r="G90" s="1230"/>
      <c r="H90" s="574"/>
      <c r="I90" s="574"/>
      <c r="K90" s="194"/>
      <c r="L90" s="195" t="s">
        <v>54</v>
      </c>
      <c r="M90" s="196" t="s">
        <v>32</v>
      </c>
      <c r="N90" s="197"/>
      <c r="O90" s="198" t="s">
        <v>55</v>
      </c>
      <c r="P90" s="199">
        <f>'Ｈ２（1990）'!A90</f>
        <v>0</v>
      </c>
      <c r="Q90" s="200">
        <f>'Ｈ２（1990）'!B90</f>
        <v>0</v>
      </c>
      <c r="R90" s="220"/>
      <c r="S90" s="262">
        <f>'Ｈ２（1990）'!D90</f>
        <v>0</v>
      </c>
      <c r="T90" s="263">
        <f>'Ｈ２（1990）'!F90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1230">
        <v>0</v>
      </c>
      <c r="B91" s="574">
        <v>0</v>
      </c>
      <c r="C91" s="574">
        <v>0</v>
      </c>
      <c r="D91" s="574">
        <v>0</v>
      </c>
      <c r="E91" s="574">
        <v>0</v>
      </c>
      <c r="F91" s="574">
        <v>0</v>
      </c>
      <c r="G91" s="1230"/>
      <c r="H91" s="574"/>
      <c r="I91" s="574"/>
      <c r="K91" s="194"/>
      <c r="L91" s="195"/>
      <c r="M91" s="196" t="s">
        <v>42</v>
      </c>
      <c r="N91" s="197"/>
      <c r="O91" s="198" t="s">
        <v>56</v>
      </c>
      <c r="P91" s="199">
        <f>'Ｈ２（1990）'!A91</f>
        <v>0</v>
      </c>
      <c r="Q91" s="200">
        <f>'Ｈ２（1990）'!B91</f>
        <v>0</v>
      </c>
      <c r="R91" s="220"/>
      <c r="S91" s="262">
        <f>'Ｈ２（1990）'!D91</f>
        <v>0</v>
      </c>
      <c r="T91" s="263">
        <f>'Ｈ２（1990）'!F91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1230">
        <v>0</v>
      </c>
      <c r="B92" s="574">
        <v>0</v>
      </c>
      <c r="C92" s="574">
        <v>0</v>
      </c>
      <c r="D92" s="574">
        <v>0</v>
      </c>
      <c r="E92" s="574">
        <v>0</v>
      </c>
      <c r="F92" s="574">
        <v>0</v>
      </c>
      <c r="G92" s="1230"/>
      <c r="H92" s="574"/>
      <c r="I92" s="574"/>
      <c r="K92" s="194"/>
      <c r="L92" s="195"/>
      <c r="M92" s="196" t="s">
        <v>57</v>
      </c>
      <c r="N92" s="197"/>
      <c r="O92" s="198" t="s">
        <v>58</v>
      </c>
      <c r="P92" s="199">
        <f>'Ｈ２（1990）'!A92</f>
        <v>0</v>
      </c>
      <c r="Q92" s="200">
        <f>'Ｈ２（1990）'!B92</f>
        <v>0</v>
      </c>
      <c r="R92" s="220"/>
      <c r="S92" s="262">
        <f>'Ｈ２（1990）'!D92</f>
        <v>0</v>
      </c>
      <c r="T92" s="263">
        <f>'Ｈ２（1990）'!F92</f>
        <v>0</v>
      </c>
      <c r="U92" s="264"/>
      <c r="V92" s="195"/>
      <c r="W92" s="196" t="s">
        <v>57</v>
      </c>
      <c r="X92" s="197"/>
      <c r="Y92" s="198" t="s">
        <v>689</v>
      </c>
      <c r="Z92" s="271">
        <f>'Ｈ２（1990）'!A127</f>
        <v>0</v>
      </c>
      <c r="AA92" s="272">
        <f>'Ｈ２（1990）'!B127</f>
        <v>0</v>
      </c>
      <c r="AB92" s="273"/>
      <c r="AC92" s="274">
        <f>'Ｈ２（1990）'!E127</f>
        <v>0</v>
      </c>
      <c r="AD92" s="264"/>
      <c r="AE92" s="195"/>
      <c r="AF92" s="196" t="s">
        <v>57</v>
      </c>
      <c r="AG92" s="197"/>
      <c r="AH92" s="198" t="s">
        <v>690</v>
      </c>
      <c r="AI92" s="271">
        <f>'Ｈ２（1990）'!A150</f>
        <v>0</v>
      </c>
      <c r="AJ92" s="272">
        <f>'Ｈ２（1990）'!B150</f>
        <v>0</v>
      </c>
      <c r="AK92" s="275">
        <f>'Ｈ２（1990）'!C150</f>
        <v>0</v>
      </c>
      <c r="AL92" s="276">
        <f>'Ｈ２（1990）'!E150</f>
        <v>0</v>
      </c>
    </row>
    <row r="93" spans="1:38" ht="14.45" customHeight="1" x14ac:dyDescent="0.15">
      <c r="A93" s="1230">
        <v>128540</v>
      </c>
      <c r="B93" s="574">
        <v>128540</v>
      </c>
      <c r="C93" s="574">
        <v>0</v>
      </c>
      <c r="D93" s="574">
        <v>0</v>
      </c>
      <c r="E93" s="574">
        <v>0</v>
      </c>
      <c r="F93" s="574">
        <v>49100</v>
      </c>
      <c r="G93" s="1230"/>
      <c r="H93" s="574"/>
      <c r="I93" s="574"/>
      <c r="K93" s="194"/>
      <c r="L93" s="195"/>
      <c r="M93" s="173" t="s">
        <v>60</v>
      </c>
      <c r="N93" s="197"/>
      <c r="O93" s="198" t="s">
        <v>61</v>
      </c>
      <c r="P93" s="199">
        <f>'Ｈ２（1990）'!A93</f>
        <v>128540</v>
      </c>
      <c r="Q93" s="200">
        <f>'Ｈ２（1990）'!B93</f>
        <v>128540</v>
      </c>
      <c r="R93" s="220"/>
      <c r="S93" s="262">
        <f>'Ｈ２（1990）'!D93</f>
        <v>0</v>
      </c>
      <c r="T93" s="263">
        <f>'Ｈ２（1990）'!F93</f>
        <v>49100</v>
      </c>
      <c r="U93" s="264" t="s">
        <v>441</v>
      </c>
      <c r="V93" s="195"/>
      <c r="W93" s="173" t="s">
        <v>60</v>
      </c>
      <c r="X93" s="197"/>
      <c r="Y93" s="198" t="s">
        <v>691</v>
      </c>
      <c r="Z93" s="271">
        <f>'Ｈ２（1990）'!A128</f>
        <v>0</v>
      </c>
      <c r="AA93" s="272">
        <f>'Ｈ２（1990）'!B128</f>
        <v>0</v>
      </c>
      <c r="AB93" s="273"/>
      <c r="AC93" s="274">
        <f>'Ｈ２（1990）'!E128</f>
        <v>0</v>
      </c>
      <c r="AD93" s="264"/>
      <c r="AE93" s="195"/>
      <c r="AF93" s="173" t="s">
        <v>60</v>
      </c>
      <c r="AG93" s="197"/>
      <c r="AH93" s="198" t="s">
        <v>692</v>
      </c>
      <c r="AI93" s="271">
        <f>'Ｈ２（1990）'!A151</f>
        <v>0</v>
      </c>
      <c r="AJ93" s="272">
        <f>'Ｈ２（1990）'!B151</f>
        <v>0</v>
      </c>
      <c r="AK93" s="275">
        <f>'Ｈ２（1990）'!C151</f>
        <v>0</v>
      </c>
      <c r="AL93" s="276">
        <f>'Ｈ２（1990）'!E151</f>
        <v>0</v>
      </c>
    </row>
    <row r="94" spans="1:38" ht="14.45" customHeight="1" x14ac:dyDescent="0.15">
      <c r="A94" s="1230">
        <v>0</v>
      </c>
      <c r="B94" s="574">
        <v>0</v>
      </c>
      <c r="C94" s="574">
        <v>0</v>
      </c>
      <c r="D94" s="574">
        <v>0</v>
      </c>
      <c r="E94" s="574">
        <v>0</v>
      </c>
      <c r="F94" s="574">
        <v>0</v>
      </c>
      <c r="G94" s="1230"/>
      <c r="H94" s="574"/>
      <c r="I94" s="574"/>
      <c r="K94" s="194"/>
      <c r="L94" s="195" t="s">
        <v>59</v>
      </c>
      <c r="M94" s="195"/>
      <c r="N94" s="196" t="s">
        <v>62</v>
      </c>
      <c r="O94" s="198" t="s">
        <v>63</v>
      </c>
      <c r="P94" s="199">
        <f>'Ｈ２（1990）'!A94</f>
        <v>0</v>
      </c>
      <c r="Q94" s="200">
        <f>'Ｈ２（1990）'!B94</f>
        <v>0</v>
      </c>
      <c r="R94" s="220"/>
      <c r="S94" s="262">
        <f>'Ｈ２（1990）'!D94</f>
        <v>0</v>
      </c>
      <c r="T94" s="263">
        <f>'Ｈ２（1990）'!F94</f>
        <v>0</v>
      </c>
      <c r="U94" s="264"/>
      <c r="V94" s="195" t="s">
        <v>59</v>
      </c>
      <c r="W94" s="195"/>
      <c r="X94" s="196" t="s">
        <v>62</v>
      </c>
      <c r="Y94" s="198" t="s">
        <v>693</v>
      </c>
      <c r="Z94" s="271">
        <f>'Ｈ２（1990）'!A129</f>
        <v>0</v>
      </c>
      <c r="AA94" s="272">
        <f>'Ｈ２（1990）'!B129</f>
        <v>0</v>
      </c>
      <c r="AB94" s="273"/>
      <c r="AC94" s="274">
        <f>'Ｈ２（1990）'!E129</f>
        <v>0</v>
      </c>
      <c r="AD94" s="264"/>
      <c r="AE94" s="195" t="s">
        <v>59</v>
      </c>
      <c r="AF94" s="195"/>
      <c r="AG94" s="196" t="s">
        <v>62</v>
      </c>
      <c r="AH94" s="198" t="s">
        <v>694</v>
      </c>
      <c r="AI94" s="271">
        <f>'Ｈ２（1990）'!A152</f>
        <v>0</v>
      </c>
      <c r="AJ94" s="272">
        <f>'Ｈ２（1990）'!B152</f>
        <v>0</v>
      </c>
      <c r="AK94" s="275">
        <f>'Ｈ２（1990）'!C152</f>
        <v>0</v>
      </c>
      <c r="AL94" s="276">
        <f>'Ｈ２（1990）'!E152</f>
        <v>0</v>
      </c>
    </row>
    <row r="95" spans="1:38" ht="14.45" customHeight="1" x14ac:dyDescent="0.15">
      <c r="A95" s="1230">
        <v>0</v>
      </c>
      <c r="B95" s="574">
        <v>0</v>
      </c>
      <c r="C95" s="574">
        <v>0</v>
      </c>
      <c r="D95" s="574">
        <v>0</v>
      </c>
      <c r="E95" s="574">
        <v>0</v>
      </c>
      <c r="F95" s="574">
        <v>0</v>
      </c>
      <c r="G95" s="1230"/>
      <c r="H95" s="574"/>
      <c r="I95" s="574"/>
      <c r="K95" s="194"/>
      <c r="L95" s="195"/>
      <c r="M95" s="195"/>
      <c r="N95" s="196" t="s">
        <v>64</v>
      </c>
      <c r="O95" s="198" t="s">
        <v>65</v>
      </c>
      <c r="P95" s="199">
        <f>'Ｈ２（1990）'!A95</f>
        <v>0</v>
      </c>
      <c r="Q95" s="200">
        <f>'Ｈ２（1990）'!B95</f>
        <v>0</v>
      </c>
      <c r="R95" s="220"/>
      <c r="S95" s="262">
        <f>'Ｈ２（1990）'!D95</f>
        <v>0</v>
      </c>
      <c r="T95" s="263">
        <f>'Ｈ２（1990）'!F95</f>
        <v>0</v>
      </c>
      <c r="U95" s="264"/>
      <c r="V95" s="195"/>
      <c r="W95" s="195"/>
      <c r="X95" s="196" t="s">
        <v>64</v>
      </c>
      <c r="Y95" s="198" t="s">
        <v>695</v>
      </c>
      <c r="Z95" s="271">
        <f>'Ｈ２（1990）'!A130</f>
        <v>0</v>
      </c>
      <c r="AA95" s="272">
        <f>'Ｈ２（1990）'!B130</f>
        <v>0</v>
      </c>
      <c r="AB95" s="273"/>
      <c r="AC95" s="274">
        <f>'Ｈ２（1990）'!E130</f>
        <v>0</v>
      </c>
      <c r="AD95" s="264"/>
      <c r="AE95" s="195"/>
      <c r="AF95" s="195"/>
      <c r="AG95" s="196" t="s">
        <v>64</v>
      </c>
      <c r="AH95" s="198" t="s">
        <v>696</v>
      </c>
      <c r="AI95" s="271">
        <f>'Ｈ２（1990）'!A153</f>
        <v>0</v>
      </c>
      <c r="AJ95" s="272">
        <f>'Ｈ２（1990）'!B153</f>
        <v>0</v>
      </c>
      <c r="AK95" s="275">
        <f>'Ｈ２（1990）'!C153</f>
        <v>0</v>
      </c>
      <c r="AL95" s="276">
        <f>'Ｈ２（1990）'!E153</f>
        <v>0</v>
      </c>
    </row>
    <row r="96" spans="1:38" ht="14.45" customHeight="1" x14ac:dyDescent="0.15">
      <c r="A96" s="1230">
        <v>0</v>
      </c>
      <c r="B96" s="574">
        <v>0</v>
      </c>
      <c r="C96" s="574">
        <v>0</v>
      </c>
      <c r="D96" s="574">
        <v>0</v>
      </c>
      <c r="E96" s="574">
        <v>0</v>
      </c>
      <c r="F96" s="574">
        <v>0</v>
      </c>
      <c r="G96" s="1230"/>
      <c r="H96" s="574"/>
      <c r="I96" s="574"/>
      <c r="K96" s="194" t="s">
        <v>38</v>
      </c>
      <c r="L96" s="195"/>
      <c r="M96" s="195"/>
      <c r="N96" s="196" t="s">
        <v>66</v>
      </c>
      <c r="O96" s="198" t="s">
        <v>67</v>
      </c>
      <c r="P96" s="199">
        <f>'Ｈ２（1990）'!A96</f>
        <v>0</v>
      </c>
      <c r="Q96" s="200">
        <f>'Ｈ２（1990）'!B96</f>
        <v>0</v>
      </c>
      <c r="R96" s="220"/>
      <c r="S96" s="262">
        <f>'Ｈ２（1990）'!D96</f>
        <v>0</v>
      </c>
      <c r="T96" s="263">
        <f>'Ｈ２（1990）'!F96</f>
        <v>0</v>
      </c>
      <c r="U96" s="264"/>
      <c r="V96" s="195"/>
      <c r="W96" s="195"/>
      <c r="X96" s="196" t="s">
        <v>66</v>
      </c>
      <c r="Y96" s="198" t="s">
        <v>697</v>
      </c>
      <c r="Z96" s="271">
        <f>'Ｈ２（1990）'!A131</f>
        <v>0</v>
      </c>
      <c r="AA96" s="272">
        <f>'Ｈ２（1990）'!B131</f>
        <v>0</v>
      </c>
      <c r="AB96" s="273"/>
      <c r="AC96" s="274">
        <f>'Ｈ２（1990）'!E131</f>
        <v>0</v>
      </c>
      <c r="AD96" s="264"/>
      <c r="AE96" s="195"/>
      <c r="AF96" s="195"/>
      <c r="AG96" s="196" t="s">
        <v>66</v>
      </c>
      <c r="AH96" s="198" t="s">
        <v>698</v>
      </c>
      <c r="AI96" s="271">
        <f>'Ｈ２（1990）'!A154</f>
        <v>0</v>
      </c>
      <c r="AJ96" s="272">
        <f>'Ｈ２（1990）'!B154</f>
        <v>0</v>
      </c>
      <c r="AK96" s="275">
        <f>'Ｈ２（1990）'!C154</f>
        <v>0</v>
      </c>
      <c r="AL96" s="276">
        <f>'Ｈ２（1990）'!E154</f>
        <v>0</v>
      </c>
    </row>
    <row r="97" spans="1:38" ht="14.45" customHeight="1" x14ac:dyDescent="0.15">
      <c r="A97" s="1230">
        <v>128540</v>
      </c>
      <c r="B97" s="574">
        <v>128540</v>
      </c>
      <c r="C97" s="574">
        <v>0</v>
      </c>
      <c r="D97" s="574">
        <v>0</v>
      </c>
      <c r="E97" s="574">
        <v>0</v>
      </c>
      <c r="F97" s="574">
        <v>49100</v>
      </c>
      <c r="G97" s="1230"/>
      <c r="H97" s="574"/>
      <c r="I97" s="574"/>
      <c r="K97" s="194"/>
      <c r="L97" s="195"/>
      <c r="M97" s="195"/>
      <c r="N97" s="196" t="s">
        <v>150</v>
      </c>
      <c r="O97" s="198" t="s">
        <v>69</v>
      </c>
      <c r="P97" s="199">
        <f>'Ｈ２（1990）'!A97</f>
        <v>128540</v>
      </c>
      <c r="Q97" s="200">
        <f>'Ｈ２（1990）'!B97</f>
        <v>128540</v>
      </c>
      <c r="R97" s="220"/>
      <c r="S97" s="262">
        <f>'Ｈ２（1990）'!D97</f>
        <v>0</v>
      </c>
      <c r="T97" s="263">
        <f>'Ｈ２（1990）'!F97</f>
        <v>49100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1230">
        <v>0</v>
      </c>
      <c r="B98" s="574">
        <v>0</v>
      </c>
      <c r="C98" s="574">
        <v>0</v>
      </c>
      <c r="D98" s="574">
        <v>0</v>
      </c>
      <c r="E98" s="574">
        <v>0</v>
      </c>
      <c r="F98" s="574">
        <v>0</v>
      </c>
      <c r="G98" s="1230"/>
      <c r="H98" s="574"/>
      <c r="I98" s="574"/>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'Ｈ２（1990）'!A132</f>
        <v>0</v>
      </c>
      <c r="AA98" s="272">
        <f>'Ｈ２（1990）'!B132</f>
        <v>0</v>
      </c>
      <c r="AB98" s="273"/>
      <c r="AC98" s="274">
        <f>'Ｈ２（1990）'!E132</f>
        <v>0</v>
      </c>
      <c r="AD98" s="264"/>
      <c r="AE98" s="195" t="s">
        <v>41</v>
      </c>
      <c r="AF98" s="216"/>
      <c r="AG98" s="196" t="s">
        <v>13</v>
      </c>
      <c r="AH98" s="198" t="s">
        <v>700</v>
      </c>
      <c r="AI98" s="271">
        <f>'Ｈ２（1990）'!A155</f>
        <v>0</v>
      </c>
      <c r="AJ98" s="272">
        <f>'Ｈ２（1990）'!B155</f>
        <v>0</v>
      </c>
      <c r="AK98" s="275">
        <f>'Ｈ２（1990）'!C155</f>
        <v>0</v>
      </c>
      <c r="AL98" s="276">
        <f>'Ｈ２（1990）'!E155</f>
        <v>0</v>
      </c>
    </row>
    <row r="99" spans="1:38" ht="14.45" customHeight="1" x14ac:dyDescent="0.15">
      <c r="A99" s="1230">
        <v>0</v>
      </c>
      <c r="B99" s="574">
        <v>0</v>
      </c>
      <c r="C99" s="574">
        <v>0</v>
      </c>
      <c r="D99" s="574">
        <v>0</v>
      </c>
      <c r="E99" s="574">
        <v>0</v>
      </c>
      <c r="F99" s="574">
        <v>0</v>
      </c>
      <c r="G99" s="1230"/>
      <c r="H99" s="574"/>
      <c r="I99" s="574"/>
      <c r="K99" s="222" t="s">
        <v>134</v>
      </c>
      <c r="L99" s="195"/>
      <c r="M99" s="196" t="s">
        <v>70</v>
      </c>
      <c r="N99" s="197"/>
      <c r="O99" s="198" t="s">
        <v>71</v>
      </c>
      <c r="P99" s="199">
        <f>'Ｈ２（1990）'!A98</f>
        <v>0</v>
      </c>
      <c r="Q99" s="200">
        <f>'Ｈ２（1990）'!B98</f>
        <v>0</v>
      </c>
      <c r="R99" s="220"/>
      <c r="S99" s="262">
        <f>'Ｈ２（1990）'!D98</f>
        <v>0</v>
      </c>
      <c r="T99" s="263">
        <f>'Ｈ２（1990）'!F98</f>
        <v>0</v>
      </c>
      <c r="U99" s="310" t="s">
        <v>701</v>
      </c>
      <c r="V99" s="195"/>
      <c r="W99" s="196" t="s">
        <v>70</v>
      </c>
      <c r="X99" s="197"/>
      <c r="Y99" s="198" t="s">
        <v>702</v>
      </c>
      <c r="Z99" s="271">
        <f>'Ｈ２（1990）'!A133</f>
        <v>0</v>
      </c>
      <c r="AA99" s="272">
        <f>'Ｈ２（1990）'!B133</f>
        <v>0</v>
      </c>
      <c r="AB99" s="273"/>
      <c r="AC99" s="274">
        <f>'Ｈ２（1990）'!E133</f>
        <v>0</v>
      </c>
      <c r="AD99" s="310" t="s">
        <v>701</v>
      </c>
      <c r="AE99" s="195"/>
      <c r="AF99" s="196" t="s">
        <v>70</v>
      </c>
      <c r="AG99" s="197"/>
      <c r="AH99" s="198" t="s">
        <v>703</v>
      </c>
      <c r="AI99" s="271">
        <f>'Ｈ２（1990）'!A156</f>
        <v>0</v>
      </c>
      <c r="AJ99" s="272">
        <f>'Ｈ２（1990）'!B156</f>
        <v>0</v>
      </c>
      <c r="AK99" s="275">
        <f>'Ｈ２（1990）'!C156</f>
        <v>0</v>
      </c>
      <c r="AL99" s="276">
        <f>'Ｈ２（1990）'!E156</f>
        <v>0</v>
      </c>
    </row>
    <row r="100" spans="1:38" ht="14.45" customHeight="1" x14ac:dyDescent="0.15">
      <c r="A100" s="1230">
        <v>0</v>
      </c>
      <c r="B100" s="574">
        <v>0</v>
      </c>
      <c r="C100" s="574">
        <v>0</v>
      </c>
      <c r="D100" s="574">
        <v>0</v>
      </c>
      <c r="E100" s="574">
        <v>0</v>
      </c>
      <c r="F100" s="574">
        <v>0</v>
      </c>
      <c r="G100" s="1230"/>
      <c r="H100" s="574"/>
      <c r="I100" s="574"/>
      <c r="K100" s="194" t="s">
        <v>130</v>
      </c>
      <c r="L100" s="195"/>
      <c r="M100" s="196" t="s">
        <v>73</v>
      </c>
      <c r="N100" s="197"/>
      <c r="O100" s="198" t="s">
        <v>74</v>
      </c>
      <c r="P100" s="199">
        <f>'Ｈ２（1990）'!A99</f>
        <v>0</v>
      </c>
      <c r="Q100" s="200">
        <f>'Ｈ２（1990）'!B99</f>
        <v>0</v>
      </c>
      <c r="R100" s="220"/>
      <c r="S100" s="262">
        <f>'Ｈ２（1990）'!D99</f>
        <v>0</v>
      </c>
      <c r="T100" s="263">
        <f>'Ｈ２（1990）'!F99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1230">
        <v>0</v>
      </c>
      <c r="B101" s="574">
        <v>0</v>
      </c>
      <c r="C101" s="574">
        <v>0</v>
      </c>
      <c r="D101" s="574">
        <v>0</v>
      </c>
      <c r="E101" s="574">
        <v>0</v>
      </c>
      <c r="F101" s="574">
        <v>0</v>
      </c>
      <c r="G101" s="1230"/>
      <c r="H101" s="574"/>
      <c r="I101" s="574"/>
      <c r="K101" s="194"/>
      <c r="L101" s="216"/>
      <c r="M101" s="196" t="s">
        <v>13</v>
      </c>
      <c r="N101" s="197"/>
      <c r="O101" s="198" t="s">
        <v>76</v>
      </c>
      <c r="P101" s="199">
        <f>'Ｈ２（1990）'!A100</f>
        <v>0</v>
      </c>
      <c r="Q101" s="200">
        <f>'Ｈ２（1990）'!B100</f>
        <v>0</v>
      </c>
      <c r="R101" s="220"/>
      <c r="S101" s="262">
        <f>'Ｈ２（1990）'!D100</f>
        <v>0</v>
      </c>
      <c r="T101" s="263">
        <f>'Ｈ２（1990）'!F100</f>
        <v>0</v>
      </c>
      <c r="U101" s="264"/>
      <c r="V101" s="216"/>
      <c r="W101" s="196" t="s">
        <v>13</v>
      </c>
      <c r="X101" s="197"/>
      <c r="Y101" s="198" t="s">
        <v>704</v>
      </c>
      <c r="Z101" s="271">
        <f>'Ｈ２（1990）'!A134</f>
        <v>0</v>
      </c>
      <c r="AA101" s="272">
        <f>'Ｈ２（1990）'!B134</f>
        <v>0</v>
      </c>
      <c r="AB101" s="273"/>
      <c r="AC101" s="274">
        <f>'Ｈ２（1990）'!E134</f>
        <v>0</v>
      </c>
      <c r="AD101" s="264"/>
      <c r="AE101" s="216"/>
      <c r="AF101" s="196" t="s">
        <v>13</v>
      </c>
      <c r="AG101" s="197"/>
      <c r="AH101" s="198" t="s">
        <v>705</v>
      </c>
      <c r="AI101" s="271">
        <f>'Ｈ２（1990）'!A157</f>
        <v>0</v>
      </c>
      <c r="AJ101" s="272">
        <f>'Ｈ２（1990）'!B157</f>
        <v>0</v>
      </c>
      <c r="AK101" s="275">
        <f>'Ｈ２（1990）'!C157</f>
        <v>0</v>
      </c>
      <c r="AL101" s="276">
        <f>'Ｈ２（1990）'!E157</f>
        <v>0</v>
      </c>
    </row>
    <row r="102" spans="1:38" ht="14.45" customHeight="1" x14ac:dyDescent="0.15">
      <c r="A102" s="1230">
        <v>0</v>
      </c>
      <c r="B102" s="574">
        <v>0</v>
      </c>
      <c r="C102" s="574">
        <v>0</v>
      </c>
      <c r="D102" s="574">
        <v>0</v>
      </c>
      <c r="E102" s="574">
        <v>0</v>
      </c>
      <c r="F102" s="574">
        <v>0</v>
      </c>
      <c r="G102" s="1230"/>
      <c r="H102" s="574"/>
      <c r="I102" s="574"/>
      <c r="K102" s="194" t="s">
        <v>4</v>
      </c>
      <c r="L102" s="173" t="s">
        <v>78</v>
      </c>
      <c r="M102" s="197"/>
      <c r="N102" s="197"/>
      <c r="O102" s="198" t="s">
        <v>79</v>
      </c>
      <c r="P102" s="199">
        <f>'Ｈ２（1990）'!A101</f>
        <v>0</v>
      </c>
      <c r="Q102" s="200">
        <f>'Ｈ２（1990）'!B101</f>
        <v>0</v>
      </c>
      <c r="R102" s="220"/>
      <c r="S102" s="262">
        <f>'Ｈ２（1990）'!D101</f>
        <v>0</v>
      </c>
      <c r="T102" s="263">
        <f>'Ｈ２（1990）'!F101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1230">
        <v>62462</v>
      </c>
      <c r="B103" s="574">
        <v>62462</v>
      </c>
      <c r="C103" s="574">
        <v>0</v>
      </c>
      <c r="D103" s="574">
        <v>0</v>
      </c>
      <c r="E103" s="574">
        <v>0</v>
      </c>
      <c r="F103" s="574">
        <v>0</v>
      </c>
      <c r="G103" s="1230"/>
      <c r="H103" s="574"/>
      <c r="I103" s="574"/>
      <c r="K103" s="194"/>
      <c r="L103" s="195"/>
      <c r="M103" s="196" t="s">
        <v>11</v>
      </c>
      <c r="N103" s="197"/>
      <c r="O103" s="198" t="s">
        <v>80</v>
      </c>
      <c r="P103" s="199">
        <f>'Ｈ２（1990）'!A102</f>
        <v>0</v>
      </c>
      <c r="Q103" s="200">
        <f>'Ｈ２（1990）'!B102</f>
        <v>0</v>
      </c>
      <c r="R103" s="220"/>
      <c r="S103" s="262">
        <f>'Ｈ２（1990）'!D102</f>
        <v>0</v>
      </c>
      <c r="T103" s="263">
        <f>'Ｈ２（1990）'!F102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1230">
        <v>26139</v>
      </c>
      <c r="B104" s="574">
        <v>26139</v>
      </c>
      <c r="C104" s="574">
        <v>0</v>
      </c>
      <c r="D104" s="574">
        <v>0</v>
      </c>
      <c r="E104" s="574">
        <v>0</v>
      </c>
      <c r="F104" s="574">
        <v>0</v>
      </c>
      <c r="G104" s="1230"/>
      <c r="H104" s="574"/>
      <c r="I104" s="574"/>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'Ｈ２（1990）'!A135</f>
        <v>0</v>
      </c>
      <c r="AA104" s="272">
        <f>'Ｈ２（1990）'!B135</f>
        <v>0</v>
      </c>
      <c r="AB104" s="273"/>
      <c r="AC104" s="274">
        <f>'Ｈ２（1990）'!E135</f>
        <v>0</v>
      </c>
      <c r="AD104" s="264"/>
      <c r="AE104" s="216"/>
      <c r="AF104" s="196" t="s">
        <v>13</v>
      </c>
      <c r="AG104" s="197"/>
      <c r="AH104" s="198" t="s">
        <v>707</v>
      </c>
      <c r="AI104" s="271">
        <f>'Ｈ２（1990）'!A158</f>
        <v>0</v>
      </c>
      <c r="AJ104" s="272">
        <f>'Ｈ２（1990）'!B158</f>
        <v>0</v>
      </c>
      <c r="AK104" s="275">
        <f>'Ｈ２（1990）'!C158</f>
        <v>0</v>
      </c>
      <c r="AL104" s="276">
        <f>'Ｈ２（1990）'!E158</f>
        <v>0</v>
      </c>
    </row>
    <row r="105" spans="1:38" ht="14.45" customHeight="1" x14ac:dyDescent="0.15">
      <c r="A105" s="1230">
        <v>0</v>
      </c>
      <c r="B105" s="574">
        <v>0</v>
      </c>
      <c r="C105" s="574">
        <v>0</v>
      </c>
      <c r="D105" s="574">
        <v>0</v>
      </c>
      <c r="E105" s="574">
        <v>0</v>
      </c>
      <c r="F105" s="574">
        <v>0</v>
      </c>
      <c r="G105" s="1230"/>
      <c r="H105" s="574"/>
      <c r="I105" s="574"/>
      <c r="K105" s="194"/>
      <c r="L105" s="169"/>
      <c r="M105" s="196" t="s">
        <v>88</v>
      </c>
      <c r="N105" s="197"/>
      <c r="O105" s="198" t="s">
        <v>109</v>
      </c>
      <c r="P105" s="199">
        <f>'Ｈ２（1990）'!A104</f>
        <v>26139</v>
      </c>
      <c r="Q105" s="200">
        <f>'Ｈ２（1990）'!B104</f>
        <v>26139</v>
      </c>
      <c r="R105" s="220"/>
      <c r="S105" s="262">
        <f>'Ｈ２（1990）'!D104</f>
        <v>0</v>
      </c>
      <c r="T105" s="263">
        <f>'Ｈ２（1990）'!F104</f>
        <v>0</v>
      </c>
      <c r="U105" s="264"/>
      <c r="V105" s="169"/>
      <c r="W105" s="196" t="s">
        <v>459</v>
      </c>
      <c r="X105" s="197"/>
      <c r="Y105" s="198" t="s">
        <v>460</v>
      </c>
      <c r="Z105" s="271">
        <f>'Ｈ２（1990）'!A136</f>
        <v>0</v>
      </c>
      <c r="AA105" s="272">
        <f>'Ｈ２（1990）'!B136</f>
        <v>0</v>
      </c>
      <c r="AB105" s="273"/>
      <c r="AC105" s="274">
        <f>'Ｈ２（1990）'!E136</f>
        <v>0</v>
      </c>
      <c r="AD105" s="264"/>
      <c r="AE105" s="169"/>
      <c r="AF105" s="196" t="s">
        <v>459</v>
      </c>
      <c r="AG105" s="197"/>
      <c r="AH105" s="198" t="s">
        <v>461</v>
      </c>
      <c r="AI105" s="271">
        <f>'Ｈ２（1990）'!A159</f>
        <v>0</v>
      </c>
      <c r="AJ105" s="272">
        <f>'Ｈ２（1990）'!B159</f>
        <v>0</v>
      </c>
      <c r="AK105" s="275">
        <f>'Ｈ２（1990）'!C159</f>
        <v>0</v>
      </c>
      <c r="AL105" s="276">
        <f>'Ｈ２（1990）'!E159</f>
        <v>0</v>
      </c>
    </row>
    <row r="106" spans="1:38" ht="14.45" customHeight="1" x14ac:dyDescent="0.15">
      <c r="A106" s="1230">
        <v>0</v>
      </c>
      <c r="B106" s="574">
        <v>0</v>
      </c>
      <c r="C106" s="574">
        <v>0</v>
      </c>
      <c r="D106" s="574">
        <v>0</v>
      </c>
      <c r="E106" s="574">
        <v>0</v>
      </c>
      <c r="F106" s="574">
        <v>0</v>
      </c>
      <c r="G106" s="1230"/>
      <c r="H106" s="574"/>
      <c r="I106" s="574"/>
      <c r="K106" s="194"/>
      <c r="L106" s="176" t="s">
        <v>91</v>
      </c>
      <c r="M106" s="196" t="s">
        <v>89</v>
      </c>
      <c r="N106" s="197"/>
      <c r="O106" s="198" t="s">
        <v>110</v>
      </c>
      <c r="P106" s="199">
        <f>'Ｈ２（1990）'!A105</f>
        <v>0</v>
      </c>
      <c r="Q106" s="200">
        <f>'Ｈ２（1990）'!B105</f>
        <v>0</v>
      </c>
      <c r="R106" s="220"/>
      <c r="S106" s="262">
        <f>'Ｈ２（1990）'!D105</f>
        <v>0</v>
      </c>
      <c r="T106" s="263">
        <f>'Ｈ２（1990）'!F105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1230">
        <v>1423</v>
      </c>
      <c r="B107" s="574">
        <v>1423</v>
      </c>
      <c r="C107" s="574">
        <v>0</v>
      </c>
      <c r="D107" s="574">
        <v>0</v>
      </c>
      <c r="E107" s="574">
        <v>0</v>
      </c>
      <c r="F107" s="574">
        <v>0</v>
      </c>
      <c r="G107" s="1230"/>
      <c r="H107" s="574"/>
      <c r="I107" s="574"/>
      <c r="K107" s="194"/>
      <c r="L107" s="176"/>
      <c r="M107" s="196" t="s">
        <v>104</v>
      </c>
      <c r="N107" s="197"/>
      <c r="O107" s="198" t="s">
        <v>111</v>
      </c>
      <c r="P107" s="199">
        <f>'Ｈ２（1990）'!A106</f>
        <v>0</v>
      </c>
      <c r="Q107" s="200">
        <f>'Ｈ２（1990）'!B106</f>
        <v>0</v>
      </c>
      <c r="R107" s="220"/>
      <c r="S107" s="262">
        <f>'Ｈ２（1990）'!D106</f>
        <v>0</v>
      </c>
      <c r="T107" s="263">
        <f>'Ｈ２（1990）'!F106</f>
        <v>0</v>
      </c>
      <c r="U107" s="264"/>
      <c r="V107" s="176"/>
      <c r="W107" s="196" t="s">
        <v>104</v>
      </c>
      <c r="X107" s="197"/>
      <c r="Y107" s="198" t="s">
        <v>708</v>
      </c>
      <c r="Z107" s="271">
        <f>'Ｈ２（1990）'!A137</f>
        <v>0</v>
      </c>
      <c r="AA107" s="272">
        <f>'Ｈ２（1990）'!B137</f>
        <v>0</v>
      </c>
      <c r="AB107" s="273"/>
      <c r="AC107" s="274">
        <f>'Ｈ２（1990）'!E137</f>
        <v>0</v>
      </c>
      <c r="AD107" s="264"/>
      <c r="AE107" s="176"/>
      <c r="AF107" s="196" t="s">
        <v>104</v>
      </c>
      <c r="AG107" s="197"/>
      <c r="AH107" s="198" t="s">
        <v>709</v>
      </c>
      <c r="AI107" s="271">
        <f>'Ｈ２（1990）'!A160</f>
        <v>0</v>
      </c>
      <c r="AJ107" s="272">
        <f>'Ｈ２（1990）'!B160</f>
        <v>0</v>
      </c>
      <c r="AK107" s="275">
        <f>'Ｈ２（1990）'!C160</f>
        <v>0</v>
      </c>
      <c r="AL107" s="276">
        <f>'Ｈ２（1990）'!E160</f>
        <v>0</v>
      </c>
    </row>
    <row r="108" spans="1:38" ht="14.45" customHeight="1" x14ac:dyDescent="0.15">
      <c r="A108" s="1230">
        <v>0</v>
      </c>
      <c r="B108" s="574">
        <v>0</v>
      </c>
      <c r="C108" s="574">
        <v>0</v>
      </c>
      <c r="D108" s="574">
        <v>0</v>
      </c>
      <c r="E108" s="574">
        <v>0</v>
      </c>
      <c r="F108" s="574">
        <v>0</v>
      </c>
      <c r="G108" s="1230"/>
      <c r="H108" s="574"/>
      <c r="I108" s="574"/>
      <c r="K108" s="194"/>
      <c r="L108" s="176"/>
      <c r="M108" s="196" t="s">
        <v>90</v>
      </c>
      <c r="N108" s="197"/>
      <c r="O108" s="198" t="s">
        <v>112</v>
      </c>
      <c r="P108" s="199">
        <f>'Ｈ２（1990）'!A107</f>
        <v>1423</v>
      </c>
      <c r="Q108" s="200">
        <f>'Ｈ２（1990）'!B107</f>
        <v>1423</v>
      </c>
      <c r="R108" s="220"/>
      <c r="S108" s="262">
        <f>'Ｈ２（1990）'!D107</f>
        <v>0</v>
      </c>
      <c r="T108" s="263">
        <f>'Ｈ２（1990）'!F107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1230">
        <v>0</v>
      </c>
      <c r="B109" s="574">
        <v>0</v>
      </c>
      <c r="C109" s="574">
        <v>0</v>
      </c>
      <c r="D109" s="574">
        <v>0</v>
      </c>
      <c r="E109" s="574">
        <v>0</v>
      </c>
      <c r="F109" s="574">
        <v>0</v>
      </c>
      <c r="G109" s="1230"/>
      <c r="H109" s="574"/>
      <c r="I109" s="574"/>
      <c r="K109" s="194"/>
      <c r="L109" s="176" t="s">
        <v>92</v>
      </c>
      <c r="M109" s="196" t="s">
        <v>105</v>
      </c>
      <c r="N109" s="197"/>
      <c r="O109" s="198" t="s">
        <v>113</v>
      </c>
      <c r="P109" s="199">
        <f>'Ｈ２（1990）'!A108</f>
        <v>0</v>
      </c>
      <c r="Q109" s="200">
        <f>'Ｈ２（1990）'!B108</f>
        <v>0</v>
      </c>
      <c r="R109" s="220"/>
      <c r="S109" s="262">
        <f>'Ｈ２（1990）'!D108</f>
        <v>0</v>
      </c>
      <c r="T109" s="263">
        <f>'Ｈ２（1990）'!F108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1230">
        <v>0</v>
      </c>
      <c r="B110" s="574">
        <v>0</v>
      </c>
      <c r="C110" s="574">
        <v>0</v>
      </c>
      <c r="D110" s="574">
        <v>0</v>
      </c>
      <c r="E110" s="574">
        <v>0</v>
      </c>
      <c r="F110" s="574">
        <v>0</v>
      </c>
      <c r="G110" s="1230"/>
      <c r="H110" s="574"/>
      <c r="I110" s="574"/>
      <c r="K110" s="194"/>
      <c r="L110" s="176"/>
      <c r="M110" s="196" t="s">
        <v>106</v>
      </c>
      <c r="N110" s="197"/>
      <c r="O110" s="198" t="s">
        <v>114</v>
      </c>
      <c r="P110" s="199">
        <f>'Ｈ２（1990）'!A109</f>
        <v>0</v>
      </c>
      <c r="Q110" s="200">
        <f>'Ｈ２（1990）'!B109</f>
        <v>0</v>
      </c>
      <c r="R110" s="220"/>
      <c r="S110" s="262">
        <f>'Ｈ２（1990）'!D109</f>
        <v>0</v>
      </c>
      <c r="T110" s="263">
        <f>'Ｈ２（1990）'!F109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1230">
        <v>1356</v>
      </c>
      <c r="B111" s="574">
        <v>1356</v>
      </c>
      <c r="C111" s="574">
        <v>0</v>
      </c>
      <c r="D111" s="574">
        <v>0</v>
      </c>
      <c r="E111" s="574">
        <v>0</v>
      </c>
      <c r="F111" s="574">
        <v>0</v>
      </c>
      <c r="G111" s="1230"/>
      <c r="H111" s="574"/>
      <c r="I111" s="574"/>
      <c r="K111" s="194"/>
      <c r="L111" s="176"/>
      <c r="M111" s="196" t="s">
        <v>107</v>
      </c>
      <c r="N111" s="197"/>
      <c r="O111" s="198" t="s">
        <v>115</v>
      </c>
      <c r="P111" s="199">
        <f>'Ｈ２（1990）'!A110</f>
        <v>0</v>
      </c>
      <c r="Q111" s="200">
        <f>'Ｈ２（1990）'!B110</f>
        <v>0</v>
      </c>
      <c r="R111" s="220"/>
      <c r="S111" s="262">
        <f>'Ｈ２（1990）'!D110</f>
        <v>0</v>
      </c>
      <c r="T111" s="263">
        <f>'Ｈ２（1990）'!F110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1230">
        <v>33544</v>
      </c>
      <c r="B112" s="574">
        <v>33544</v>
      </c>
      <c r="C112" s="574">
        <v>0</v>
      </c>
      <c r="D112" s="574">
        <v>0</v>
      </c>
      <c r="E112" s="574">
        <v>0</v>
      </c>
      <c r="F112" s="574">
        <v>0</v>
      </c>
      <c r="G112" s="1230"/>
      <c r="H112" s="574"/>
      <c r="I112" s="574"/>
      <c r="K112" s="194"/>
      <c r="L112" s="176" t="s">
        <v>41</v>
      </c>
      <c r="M112" s="196" t="s">
        <v>108</v>
      </c>
      <c r="N112" s="197"/>
      <c r="O112" s="198" t="s">
        <v>116</v>
      </c>
      <c r="P112" s="199">
        <f>'Ｈ２（1990）'!A111</f>
        <v>1356</v>
      </c>
      <c r="Q112" s="200">
        <f>'Ｈ２（1990）'!B111</f>
        <v>1356</v>
      </c>
      <c r="R112" s="220"/>
      <c r="S112" s="262">
        <f>'Ｈ２（1990）'!D111</f>
        <v>0</v>
      </c>
      <c r="T112" s="263">
        <f>'Ｈ２（1990）'!F111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41" ht="14.45" customHeight="1" thickBot="1" x14ac:dyDescent="0.2">
      <c r="A113" s="1231">
        <v>0</v>
      </c>
      <c r="B113" s="1232">
        <v>0</v>
      </c>
      <c r="C113" s="1232">
        <v>0</v>
      </c>
      <c r="D113" s="1232">
        <v>0</v>
      </c>
      <c r="E113" s="1232">
        <v>0</v>
      </c>
      <c r="F113" s="1232">
        <v>0</v>
      </c>
      <c r="G113" s="1230"/>
      <c r="H113" s="574"/>
      <c r="I113" s="574"/>
      <c r="K113" s="194"/>
      <c r="L113" s="216"/>
      <c r="M113" s="196" t="s">
        <v>13</v>
      </c>
      <c r="N113" s="197"/>
      <c r="O113" s="198" t="s">
        <v>117</v>
      </c>
      <c r="P113" s="199">
        <f>'Ｈ２（1990）'!A112</f>
        <v>33544</v>
      </c>
      <c r="Q113" s="200">
        <f>'Ｈ２（1990）'!B112</f>
        <v>33544</v>
      </c>
      <c r="R113" s="220"/>
      <c r="S113" s="262">
        <f>'Ｈ２（1990）'!D112</f>
        <v>0</v>
      </c>
      <c r="T113" s="263">
        <f>'Ｈ２（1990）'!F112</f>
        <v>0</v>
      </c>
      <c r="U113" s="264"/>
      <c r="V113" s="216"/>
      <c r="W113" s="196" t="s">
        <v>13</v>
      </c>
      <c r="X113" s="197"/>
      <c r="Y113" s="198"/>
      <c r="Z113" s="305">
        <f>Z105-Z107</f>
        <v>0</v>
      </c>
      <c r="AA113" s="306">
        <f>AA105-AA107</f>
        <v>0</v>
      </c>
      <c r="AB113" s="273"/>
      <c r="AC113" s="274">
        <f>AC105-AC107</f>
        <v>0</v>
      </c>
      <c r="AD113" s="264"/>
      <c r="AE113" s="216"/>
      <c r="AF113" s="196" t="s">
        <v>13</v>
      </c>
      <c r="AG113" s="197"/>
      <c r="AH113" s="198"/>
      <c r="AI113" s="305">
        <f>AI105-AI107</f>
        <v>0</v>
      </c>
      <c r="AJ113" s="306">
        <f>AJ105-AJ107</f>
        <v>0</v>
      </c>
      <c r="AK113" s="273">
        <f>AK105-AK107</f>
        <v>0</v>
      </c>
      <c r="AL113" s="307">
        <f>AL105-AL107</f>
        <v>0</v>
      </c>
    </row>
    <row r="114" spans="1:41" ht="14.45" customHeight="1" x14ac:dyDescent="0.15">
      <c r="K114" s="194"/>
      <c r="L114" s="196" t="s">
        <v>13</v>
      </c>
      <c r="M114" s="197"/>
      <c r="N114" s="197"/>
      <c r="O114" s="198" t="s">
        <v>81</v>
      </c>
      <c r="P114" s="199">
        <f>'Ｈ２（1990）'!A113</f>
        <v>0</v>
      </c>
      <c r="Q114" s="200">
        <f>'Ｈ２（1990）'!B113</f>
        <v>0</v>
      </c>
      <c r="R114" s="220"/>
      <c r="S114" s="262">
        <f>'Ｈ２（1990）'!D113</f>
        <v>0</v>
      </c>
      <c r="T114" s="263">
        <f>'Ｈ２（1990）'!F113</f>
        <v>0</v>
      </c>
      <c r="U114" s="264"/>
      <c r="V114" s="196" t="s">
        <v>13</v>
      </c>
      <c r="W114" s="197"/>
      <c r="X114" s="197"/>
      <c r="Y114" s="198" t="s">
        <v>710</v>
      </c>
      <c r="Z114" s="271">
        <f>'Ｈ２（1990）'!A138</f>
        <v>0</v>
      </c>
      <c r="AA114" s="272">
        <f>'Ｈ２（1990）'!B138</f>
        <v>0</v>
      </c>
      <c r="AB114" s="273"/>
      <c r="AC114" s="274">
        <f>'Ｈ２（1990）'!E138</f>
        <v>0</v>
      </c>
      <c r="AD114" s="264"/>
      <c r="AE114" s="196" t="s">
        <v>13</v>
      </c>
      <c r="AF114" s="197"/>
      <c r="AG114" s="197"/>
      <c r="AH114" s="198" t="s">
        <v>711</v>
      </c>
      <c r="AI114" s="271">
        <f>'Ｈ２（1990）'!A161</f>
        <v>0</v>
      </c>
      <c r="AJ114" s="272">
        <f>'Ｈ２（1990）'!B161</f>
        <v>0</v>
      </c>
      <c r="AK114" s="275">
        <f>'Ｈ２（1990）'!C161</f>
        <v>0</v>
      </c>
      <c r="AL114" s="276">
        <f>'Ｈ２（1990）'!E161</f>
        <v>0</v>
      </c>
    </row>
    <row r="115" spans="1:41" ht="14.45" customHeight="1" thickBot="1" x14ac:dyDescent="0.2">
      <c r="K115" s="311"/>
      <c r="L115" s="312" t="s">
        <v>82</v>
      </c>
      <c r="M115" s="313"/>
      <c r="N115" s="313"/>
      <c r="O115" s="314"/>
      <c r="P115" s="315">
        <f>SUM(P62:P114)-P63-P64-P66-P67-P69-P70-P71-P84-P85-P86-P94-P95-P96-P97-P98-P103-P104</f>
        <v>740657</v>
      </c>
      <c r="Q115" s="316">
        <f>SUM(Q62:Q114)-Q63-Q64-Q66-Q67-Q69-Q70-Q71-Q84-Q85-Q86-Q94-Q95-Q96-Q97-Q98-Q103-Q104</f>
        <v>740657</v>
      </c>
      <c r="R115" s="316"/>
      <c r="S115" s="317">
        <f>SUM(S62:S114)-S63-S64-S66-S67-S69-S70-S71-S84-S85-S86-S94-S95-S96-S97-S98-S103-S104</f>
        <v>43000</v>
      </c>
      <c r="T115" s="318">
        <f>SUM(T62:T114)-T63-T64-T66-T67-T69-T70-T71-T84-T85-T86-T94-T95-T96-T97-T98-T103-T104</f>
        <v>368700</v>
      </c>
      <c r="U115" s="319"/>
      <c r="V115" s="312" t="s">
        <v>82</v>
      </c>
      <c r="W115" s="313"/>
      <c r="X115" s="313"/>
      <c r="Y115" s="314"/>
      <c r="Z115" s="320">
        <f>Z64+Z67+Z73+Z74+Z75+Z86+Z88+Z89+Z92+Z93+Z99+Z101+Z104+Z105+Z114</f>
        <v>87452</v>
      </c>
      <c r="AA115" s="321">
        <f>AA64+AA67+AA73+AA74+AA75+AA86+AA88+AA89+AA92+AA93+AA99+AA101+AA104+AA105+AA114</f>
        <v>0</v>
      </c>
      <c r="AB115" s="322"/>
      <c r="AC115" s="323">
        <f>AC64+AC67+AC73+AC74+AC75+AC86+AC88+AC89+AC92+AC93+AC99+AC101+AC104+AC105+AC114</f>
        <v>57400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41" ht="14.45" customHeight="1" thickTop="1" x14ac:dyDescent="0.15">
      <c r="A116" s="1228">
        <v>87452</v>
      </c>
      <c r="B116" s="1229">
        <v>0</v>
      </c>
      <c r="C116" s="1229">
        <v>0</v>
      </c>
      <c r="D116" s="1229">
        <v>0</v>
      </c>
      <c r="E116" s="1233">
        <v>57400</v>
      </c>
      <c r="K116" s="264"/>
      <c r="L116" s="167"/>
      <c r="M116" s="167"/>
      <c r="N116" s="167"/>
      <c r="O116" s="207"/>
      <c r="P116" s="325"/>
      <c r="Q116" s="325"/>
      <c r="R116" s="325"/>
      <c r="S116" s="325"/>
      <c r="T116" s="325"/>
      <c r="U116" s="512"/>
      <c r="V116" s="451"/>
      <c r="W116" s="451"/>
      <c r="X116" s="451"/>
      <c r="Y116" s="451"/>
      <c r="Z116" s="520"/>
      <c r="AA116" s="520"/>
      <c r="AB116" s="451"/>
      <c r="AC116" s="451"/>
      <c r="AD116" s="371"/>
      <c r="AE116" s="371"/>
      <c r="AF116" s="371"/>
      <c r="AG116" s="371"/>
      <c r="AH116" s="371"/>
      <c r="AI116" s="371"/>
      <c r="AJ116" s="371"/>
      <c r="AK116" s="371"/>
    </row>
    <row r="117" spans="1:41" s="371" customFormat="1" ht="14.45" customHeight="1" x14ac:dyDescent="0.15">
      <c r="A117" s="1234">
        <v>0</v>
      </c>
      <c r="B117" s="1235">
        <v>0</v>
      </c>
      <c r="C117" s="1235">
        <v>0</v>
      </c>
      <c r="D117" s="1235">
        <v>0</v>
      </c>
      <c r="E117" s="1236">
        <v>0</v>
      </c>
      <c r="F117" s="1174"/>
      <c r="G117" s="1174"/>
      <c r="H117" s="1174"/>
      <c r="I117" s="1174"/>
      <c r="J117" s="159"/>
      <c r="K117" s="264"/>
      <c r="L117" s="167"/>
      <c r="M117" s="167"/>
      <c r="N117" s="167"/>
      <c r="O117" s="207"/>
      <c r="P117" s="325"/>
      <c r="Q117" s="325"/>
      <c r="R117" s="325"/>
      <c r="S117" s="325"/>
      <c r="T117" s="325"/>
      <c r="U117" s="512"/>
      <c r="V117" s="451"/>
      <c r="W117" s="451"/>
      <c r="X117" s="451"/>
      <c r="Y117" s="451"/>
      <c r="Z117" s="520"/>
      <c r="AA117" s="520"/>
      <c r="AB117" s="451"/>
      <c r="AC117" s="451"/>
      <c r="AL117" s="477"/>
      <c r="AM117" s="477"/>
      <c r="AN117" s="477"/>
      <c r="AO117" s="477"/>
    </row>
    <row r="118" spans="1:41" s="371" customFormat="1" ht="20.25" customHeight="1" thickBot="1" x14ac:dyDescent="0.2">
      <c r="A118" s="1234">
        <v>0</v>
      </c>
      <c r="B118" s="1235">
        <v>0</v>
      </c>
      <c r="C118" s="1235">
        <v>0</v>
      </c>
      <c r="D118" s="1235">
        <v>0</v>
      </c>
      <c r="E118" s="1236">
        <v>0</v>
      </c>
      <c r="F118" s="1174"/>
      <c r="G118" s="1174"/>
      <c r="H118" s="1174"/>
      <c r="I118" s="1174"/>
      <c r="K118" s="554" t="s">
        <v>730</v>
      </c>
      <c r="L118" s="334"/>
      <c r="M118" s="334"/>
      <c r="N118" s="334"/>
      <c r="O118" s="335"/>
      <c r="P118" s="336"/>
      <c r="Q118" s="336"/>
      <c r="R118" s="568" t="s">
        <v>746</v>
      </c>
      <c r="S118" s="530"/>
      <c r="T118" s="530"/>
      <c r="U118" s="514"/>
      <c r="V118" s="513"/>
      <c r="W118" s="513"/>
      <c r="X118" s="513"/>
      <c r="Y118" s="513"/>
      <c r="Z118" s="528"/>
      <c r="AA118" s="528"/>
      <c r="AB118" s="513"/>
      <c r="AC118" s="451"/>
      <c r="AL118" s="477"/>
      <c r="AM118" s="477"/>
      <c r="AN118" s="477"/>
      <c r="AO118" s="477"/>
    </row>
    <row r="119" spans="1:41" s="371" customFormat="1" ht="14.45" customHeight="1" thickTop="1" x14ac:dyDescent="0.15">
      <c r="A119" s="1234">
        <v>0</v>
      </c>
      <c r="B119" s="1235">
        <v>0</v>
      </c>
      <c r="C119" s="1235">
        <v>0</v>
      </c>
      <c r="D119" s="1235">
        <v>0</v>
      </c>
      <c r="E119" s="1236">
        <v>0</v>
      </c>
      <c r="F119" s="1174"/>
      <c r="G119" s="1174"/>
      <c r="H119" s="1174"/>
      <c r="I119" s="1174"/>
      <c r="K119" s="161"/>
      <c r="L119" s="162"/>
      <c r="M119" s="162"/>
      <c r="N119" s="162"/>
      <c r="O119" s="162"/>
      <c r="P119" s="163" t="s">
        <v>119</v>
      </c>
      <c r="Q119" s="162"/>
      <c r="R119" s="162"/>
      <c r="S119" s="162"/>
      <c r="T119" s="162"/>
      <c r="U119" s="164"/>
      <c r="V119" s="162"/>
      <c r="W119" s="162"/>
      <c r="X119" s="162"/>
      <c r="Y119" s="162"/>
      <c r="Z119" s="163" t="s">
        <v>151</v>
      </c>
      <c r="AA119" s="162"/>
      <c r="AB119" s="162"/>
      <c r="AC119" s="165"/>
      <c r="AE119" s="515"/>
      <c r="AF119" s="507"/>
      <c r="AG119" s="507"/>
      <c r="AH119" s="507"/>
      <c r="AI119" s="339" t="s">
        <v>84</v>
      </c>
      <c r="AJ119" s="340" t="s">
        <v>85</v>
      </c>
      <c r="AK119" s="341" t="s">
        <v>85</v>
      </c>
      <c r="AL119" s="477"/>
      <c r="AM119" s="477"/>
      <c r="AN119" s="477"/>
      <c r="AO119" s="477"/>
    </row>
    <row r="120" spans="1:41" s="371" customFormat="1" ht="14.45" customHeight="1" x14ac:dyDescent="0.15">
      <c r="A120" s="1234">
        <v>0</v>
      </c>
      <c r="B120" s="1235">
        <v>0</v>
      </c>
      <c r="C120" s="1235">
        <v>0</v>
      </c>
      <c r="D120" s="1235">
        <v>0</v>
      </c>
      <c r="E120" s="1236">
        <v>0</v>
      </c>
      <c r="F120" s="1174"/>
      <c r="G120" s="1174"/>
      <c r="H120" s="1174"/>
      <c r="I120" s="1174"/>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174"/>
      <c r="AE120" s="516"/>
      <c r="AF120" s="451"/>
      <c r="AG120" s="451"/>
      <c r="AH120" s="451"/>
      <c r="AI120" s="343" t="s">
        <v>152</v>
      </c>
      <c r="AJ120" s="344" t="s">
        <v>2</v>
      </c>
      <c r="AK120" s="345" t="s">
        <v>133</v>
      </c>
      <c r="AL120" s="477"/>
      <c r="AM120" s="477"/>
      <c r="AN120" s="477"/>
      <c r="AO120" s="477"/>
    </row>
    <row r="121" spans="1:41" s="371" customFormat="1" ht="14.45" customHeight="1" x14ac:dyDescent="0.15">
      <c r="A121" s="1234">
        <v>87452</v>
      </c>
      <c r="B121" s="1235">
        <v>0</v>
      </c>
      <c r="C121" s="1235">
        <v>0</v>
      </c>
      <c r="D121" s="1235">
        <v>0</v>
      </c>
      <c r="E121" s="1236">
        <v>57400</v>
      </c>
      <c r="F121" s="1174"/>
      <c r="G121" s="1174"/>
      <c r="H121" s="1174"/>
      <c r="I121" s="1174"/>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516"/>
      <c r="AF121" s="451"/>
      <c r="AG121" s="451"/>
      <c r="AH121" s="451"/>
      <c r="AI121" s="347" t="s">
        <v>714</v>
      </c>
      <c r="AJ121" s="344" t="s">
        <v>715</v>
      </c>
      <c r="AK121" s="345" t="s">
        <v>716</v>
      </c>
      <c r="AL121" s="477"/>
      <c r="AM121" s="477"/>
      <c r="AN121" s="477"/>
      <c r="AO121" s="477"/>
    </row>
    <row r="122" spans="1:41" s="371" customFormat="1" ht="14.45" customHeight="1" thickBot="1" x14ac:dyDescent="0.2">
      <c r="A122" s="1234">
        <v>87452</v>
      </c>
      <c r="B122" s="1235">
        <v>0</v>
      </c>
      <c r="C122" s="1235">
        <v>0</v>
      </c>
      <c r="D122" s="1235">
        <v>0</v>
      </c>
      <c r="E122" s="1236">
        <v>57400</v>
      </c>
      <c r="F122" s="1174"/>
      <c r="G122" s="1174"/>
      <c r="H122" s="1174"/>
      <c r="I122" s="1174"/>
      <c r="K122" s="517"/>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c r="AL122" s="477"/>
      <c r="AM122" s="477"/>
      <c r="AN122" s="477"/>
      <c r="AO122" s="477"/>
    </row>
    <row r="123" spans="1:41" ht="14.45" customHeight="1" x14ac:dyDescent="0.15">
      <c r="A123" s="1230">
        <v>0</v>
      </c>
      <c r="B123" s="574">
        <v>0</v>
      </c>
      <c r="C123" s="574">
        <v>0</v>
      </c>
      <c r="D123" s="574">
        <v>0</v>
      </c>
      <c r="E123" s="1237">
        <v>0</v>
      </c>
      <c r="K123" s="183"/>
      <c r="L123" s="184" t="s">
        <v>8</v>
      </c>
      <c r="M123" s="185"/>
      <c r="N123" s="185"/>
      <c r="O123" s="186"/>
      <c r="P123" s="360">
        <f t="shared" ref="P123:T138" si="0">P8+P62</f>
        <v>42130</v>
      </c>
      <c r="Q123" s="254">
        <f t="shared" si="0"/>
        <v>42130</v>
      </c>
      <c r="R123" s="254">
        <f t="shared" si="0"/>
        <v>0</v>
      </c>
      <c r="S123" s="329">
        <f t="shared" si="0"/>
        <v>0</v>
      </c>
      <c r="T123" s="361">
        <f t="shared" si="0"/>
        <v>0</v>
      </c>
      <c r="U123" s="190"/>
      <c r="V123" s="184" t="s">
        <v>8</v>
      </c>
      <c r="W123" s="185"/>
      <c r="X123" s="185"/>
      <c r="Y123" s="186"/>
      <c r="Z123" s="362">
        <f t="shared" ref="Z123:AC126" si="1">Z8</f>
        <v>0</v>
      </c>
      <c r="AA123" s="363">
        <f t="shared" si="1"/>
        <v>0</v>
      </c>
      <c r="AB123" s="549">
        <f t="shared" si="1"/>
        <v>0</v>
      </c>
      <c r="AC123" s="364">
        <f t="shared" si="1"/>
        <v>0</v>
      </c>
      <c r="AD123" s="371"/>
      <c r="AE123" s="183"/>
      <c r="AF123" s="184" t="s">
        <v>8</v>
      </c>
      <c r="AG123" s="185"/>
      <c r="AH123" s="185"/>
      <c r="AI123" s="360">
        <f t="shared" ref="AI123:AI176" si="2">Q123-Z123</f>
        <v>42130</v>
      </c>
      <c r="AJ123" s="254">
        <f>SUM(AJ124:AJ125)</f>
        <v>0</v>
      </c>
      <c r="AK123" s="365">
        <f>SUM(AK124:AK125)</f>
        <v>0</v>
      </c>
    </row>
    <row r="124" spans="1:41" ht="14.45" customHeight="1" x14ac:dyDescent="0.15">
      <c r="A124" s="1230">
        <v>0</v>
      </c>
      <c r="B124" s="574">
        <v>0</v>
      </c>
      <c r="C124" s="574">
        <v>0</v>
      </c>
      <c r="D124" s="574">
        <v>0</v>
      </c>
      <c r="E124" s="1237">
        <v>0</v>
      </c>
      <c r="K124" s="194"/>
      <c r="L124" s="195"/>
      <c r="M124" s="196" t="s">
        <v>146</v>
      </c>
      <c r="N124" s="197"/>
      <c r="O124" s="198"/>
      <c r="P124" s="219">
        <f t="shared" si="0"/>
        <v>0</v>
      </c>
      <c r="Q124" s="220">
        <f t="shared" si="0"/>
        <v>0</v>
      </c>
      <c r="R124" s="220">
        <f t="shared" si="0"/>
        <v>0</v>
      </c>
      <c r="S124" s="221">
        <f t="shared" si="0"/>
        <v>0</v>
      </c>
      <c r="T124" s="270">
        <f t="shared" si="0"/>
        <v>0</v>
      </c>
      <c r="U124" s="202"/>
      <c r="V124" s="195"/>
      <c r="W124" s="196" t="s">
        <v>146</v>
      </c>
      <c r="X124" s="197"/>
      <c r="Y124" s="198"/>
      <c r="Z124" s="219">
        <f t="shared" si="1"/>
        <v>0</v>
      </c>
      <c r="AA124" s="220">
        <f t="shared" si="1"/>
        <v>0</v>
      </c>
      <c r="AB124" s="292">
        <f t="shared" si="1"/>
        <v>0</v>
      </c>
      <c r="AC124" s="366">
        <f t="shared" si="1"/>
        <v>0</v>
      </c>
      <c r="AD124" s="371"/>
      <c r="AE124" s="194"/>
      <c r="AF124" s="195"/>
      <c r="AG124" s="196" t="s">
        <v>146</v>
      </c>
      <c r="AH124" s="197"/>
      <c r="AI124" s="219">
        <f t="shared" si="2"/>
        <v>0</v>
      </c>
      <c r="AJ124" s="220">
        <f>IF($P124-$Z124=0,0,ROUND((R124-AA124)*$AI124/($P124-$Z124),0))</f>
        <v>0</v>
      </c>
      <c r="AK124" s="366">
        <f>IF(P124-Z124=0,0,ROUND((S124-AB124)*AI124/(P124-Z124),0))</f>
        <v>0</v>
      </c>
    </row>
    <row r="125" spans="1:41" ht="14.45" customHeight="1" x14ac:dyDescent="0.15">
      <c r="A125" s="1230">
        <v>0</v>
      </c>
      <c r="B125" s="574">
        <v>0</v>
      </c>
      <c r="C125" s="574">
        <v>0</v>
      </c>
      <c r="D125" s="574">
        <v>0</v>
      </c>
      <c r="E125" s="1237">
        <v>0</v>
      </c>
      <c r="K125" s="194"/>
      <c r="L125" s="195"/>
      <c r="M125" s="196" t="s">
        <v>13</v>
      </c>
      <c r="N125" s="167"/>
      <c r="O125" s="207"/>
      <c r="P125" s="219">
        <f t="shared" si="0"/>
        <v>42130</v>
      </c>
      <c r="Q125" s="220">
        <f t="shared" si="0"/>
        <v>42130</v>
      </c>
      <c r="R125" s="220">
        <f t="shared" si="0"/>
        <v>0</v>
      </c>
      <c r="S125" s="221">
        <f t="shared" si="0"/>
        <v>0</v>
      </c>
      <c r="T125" s="270">
        <f t="shared" si="0"/>
        <v>0</v>
      </c>
      <c r="U125" s="202"/>
      <c r="V125" s="195"/>
      <c r="W125" s="196" t="s">
        <v>13</v>
      </c>
      <c r="X125" s="167"/>
      <c r="Y125" s="207"/>
      <c r="Z125" s="219">
        <f t="shared" si="1"/>
        <v>0</v>
      </c>
      <c r="AA125" s="220">
        <f t="shared" si="1"/>
        <v>0</v>
      </c>
      <c r="AB125" s="292">
        <f t="shared" si="1"/>
        <v>0</v>
      </c>
      <c r="AC125" s="366">
        <f t="shared" si="1"/>
        <v>0</v>
      </c>
      <c r="AD125" s="371"/>
      <c r="AE125" s="194"/>
      <c r="AF125" s="195"/>
      <c r="AG125" s="196" t="s">
        <v>13</v>
      </c>
      <c r="AH125" s="167"/>
      <c r="AI125" s="219">
        <f t="shared" si="2"/>
        <v>42130</v>
      </c>
      <c r="AJ125" s="220">
        <f>IF($P125-$Z125=0,0,ROUND((R125-AA125)*$AI125/($P125-$Z125),0))</f>
        <v>0</v>
      </c>
      <c r="AK125" s="366">
        <f>IF(P125-Z125=0,0,ROUND((S125-AB125)*AI125/(P125-Z125),0))</f>
        <v>0</v>
      </c>
    </row>
    <row r="126" spans="1:41" ht="14.45" customHeight="1" x14ac:dyDescent="0.15">
      <c r="A126" s="1230">
        <v>0</v>
      </c>
      <c r="B126" s="574">
        <v>0</v>
      </c>
      <c r="C126" s="574">
        <v>0</v>
      </c>
      <c r="D126" s="574">
        <v>0</v>
      </c>
      <c r="E126" s="1237">
        <v>0</v>
      </c>
      <c r="K126" s="194" t="s">
        <v>4</v>
      </c>
      <c r="L126" s="173" t="s">
        <v>14</v>
      </c>
      <c r="M126" s="170"/>
      <c r="N126" s="170"/>
      <c r="O126" s="211"/>
      <c r="P126" s="219">
        <f t="shared" si="0"/>
        <v>31820</v>
      </c>
      <c r="Q126" s="220">
        <f t="shared" si="0"/>
        <v>31820</v>
      </c>
      <c r="R126" s="220">
        <f t="shared" si="0"/>
        <v>0</v>
      </c>
      <c r="S126" s="221">
        <f t="shared" si="0"/>
        <v>0</v>
      </c>
      <c r="T126" s="270">
        <f t="shared" si="0"/>
        <v>0</v>
      </c>
      <c r="U126" s="202"/>
      <c r="V126" s="173" t="s">
        <v>14</v>
      </c>
      <c r="W126" s="170"/>
      <c r="X126" s="170"/>
      <c r="Y126" s="211"/>
      <c r="Z126" s="219">
        <f t="shared" si="1"/>
        <v>0</v>
      </c>
      <c r="AA126" s="220">
        <f t="shared" si="1"/>
        <v>0</v>
      </c>
      <c r="AB126" s="292">
        <f t="shared" si="1"/>
        <v>0</v>
      </c>
      <c r="AC126" s="366">
        <f t="shared" si="1"/>
        <v>0</v>
      </c>
      <c r="AD126" s="371"/>
      <c r="AE126" s="194"/>
      <c r="AF126" s="173" t="s">
        <v>14</v>
      </c>
      <c r="AG126" s="170"/>
      <c r="AH126" s="170"/>
      <c r="AI126" s="219">
        <f t="shared" si="2"/>
        <v>31820</v>
      </c>
      <c r="AJ126" s="220">
        <f>SUM(AJ127:AJ128)</f>
        <v>0</v>
      </c>
      <c r="AK126" s="366">
        <f>SUM(AK127:AK128)</f>
        <v>0</v>
      </c>
    </row>
    <row r="127" spans="1:41" ht="14.45" customHeight="1" x14ac:dyDescent="0.15">
      <c r="A127" s="1230">
        <v>0</v>
      </c>
      <c r="B127" s="574">
        <v>0</v>
      </c>
      <c r="C127" s="574">
        <v>0</v>
      </c>
      <c r="D127" s="574">
        <v>0</v>
      </c>
      <c r="E127" s="1237">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t="s">
        <v>156</v>
      </c>
      <c r="Z127" s="219">
        <f>IF(ISERROR(Z126*(Q$127/Q$126)),0,ROUND(Z126*(Q$127/Q$126),0))</f>
        <v>0</v>
      </c>
      <c r="AA127" s="220">
        <f>IF(ISERROR(AA126*(R$127/R$126)),0,ROUND(AA126*(R$127/R$126),0))</f>
        <v>0</v>
      </c>
      <c r="AB127" s="292">
        <f>IF(ISERROR(AB126*(S$127/S$126)),0,ROUND(AB126*(S$127/S$126),0))</f>
        <v>0</v>
      </c>
      <c r="AC127" s="366">
        <f>IF(ISERROR(AC126*(T$127/T$126)),0,ROUND(AC126*(T$127/T$126),0))</f>
        <v>0</v>
      </c>
      <c r="AD127" s="371"/>
      <c r="AE127" s="194"/>
      <c r="AF127" s="195"/>
      <c r="AG127" s="196" t="s">
        <v>16</v>
      </c>
      <c r="AH127" s="197"/>
      <c r="AI127" s="219">
        <f t="shared" si="2"/>
        <v>0</v>
      </c>
      <c r="AJ127" s="220">
        <f>IF($P127-$Z127=0,0,ROUND((R127-AA127)*$AI127/($P127-$Z127),0))</f>
        <v>0</v>
      </c>
      <c r="AK127" s="366">
        <f>IF(P127-Z127=0,0,ROUND((S127-AB127)*AI127/(P127-Z127),0))</f>
        <v>0</v>
      </c>
    </row>
    <row r="128" spans="1:41" ht="14.45" customHeight="1" x14ac:dyDescent="0.15">
      <c r="A128" s="1230">
        <v>0</v>
      </c>
      <c r="B128" s="574">
        <v>0</v>
      </c>
      <c r="C128" s="574">
        <v>0</v>
      </c>
      <c r="D128" s="574">
        <v>0</v>
      </c>
      <c r="E128" s="1237">
        <v>0</v>
      </c>
      <c r="K128" s="194"/>
      <c r="L128" s="216"/>
      <c r="M128" s="196" t="s">
        <v>13</v>
      </c>
      <c r="N128" s="217"/>
      <c r="O128" s="218"/>
      <c r="P128" s="219">
        <f t="shared" si="0"/>
        <v>31820</v>
      </c>
      <c r="Q128" s="220">
        <f t="shared" si="0"/>
        <v>31820</v>
      </c>
      <c r="R128" s="220">
        <f t="shared" si="0"/>
        <v>0</v>
      </c>
      <c r="S128" s="221">
        <f t="shared" si="0"/>
        <v>0</v>
      </c>
      <c r="T128" s="270">
        <f t="shared" si="0"/>
        <v>0</v>
      </c>
      <c r="U128" s="202"/>
      <c r="V128" s="216"/>
      <c r="W128" s="196" t="s">
        <v>13</v>
      </c>
      <c r="X128" s="217"/>
      <c r="Y128" s="218" t="s">
        <v>156</v>
      </c>
      <c r="Z128" s="219">
        <f>Z126-Z127</f>
        <v>0</v>
      </c>
      <c r="AA128" s="220">
        <f>AA126-AA127</f>
        <v>0</v>
      </c>
      <c r="AB128" s="292">
        <f>AB126-AB127</f>
        <v>0</v>
      </c>
      <c r="AC128" s="366">
        <f>AC126-AC127</f>
        <v>0</v>
      </c>
      <c r="AD128" s="371"/>
      <c r="AE128" s="194"/>
      <c r="AF128" s="216"/>
      <c r="AG128" s="196" t="s">
        <v>13</v>
      </c>
      <c r="AH128" s="217"/>
      <c r="AI128" s="219">
        <f t="shared" si="2"/>
        <v>31820</v>
      </c>
      <c r="AJ128" s="220">
        <f>IF($P128-$Z128=0,0,ROUND((R128-AA128)*$AI128/($P128-$Z128),0))</f>
        <v>0</v>
      </c>
      <c r="AK128" s="366">
        <f>IF(P128-Z128=0,0,ROUND((S128-AB128)*AI128/(P128-Z128),0))</f>
        <v>0</v>
      </c>
    </row>
    <row r="129" spans="1:37" ht="14.45" customHeight="1" x14ac:dyDescent="0.15">
      <c r="A129" s="1230">
        <v>0</v>
      </c>
      <c r="B129" s="574">
        <v>0</v>
      </c>
      <c r="C129" s="574">
        <v>0</v>
      </c>
      <c r="D129" s="574">
        <v>0</v>
      </c>
      <c r="E129" s="1237">
        <v>0</v>
      </c>
      <c r="K129" s="194" t="s">
        <v>4</v>
      </c>
      <c r="L129" s="169"/>
      <c r="M129" s="195" t="s">
        <v>94</v>
      </c>
      <c r="N129" s="197"/>
      <c r="O129" s="198"/>
      <c r="P129" s="219">
        <f t="shared" si="0"/>
        <v>148</v>
      </c>
      <c r="Q129" s="220">
        <f t="shared" si="0"/>
        <v>148</v>
      </c>
      <c r="R129" s="220">
        <f t="shared" si="0"/>
        <v>0</v>
      </c>
      <c r="S129" s="221">
        <f t="shared" si="0"/>
        <v>0</v>
      </c>
      <c r="T129" s="270">
        <f t="shared" si="0"/>
        <v>0</v>
      </c>
      <c r="U129" s="202"/>
      <c r="V129" s="169"/>
      <c r="W129" s="195" t="s">
        <v>94</v>
      </c>
      <c r="X129" s="197"/>
      <c r="Y129" s="198"/>
      <c r="Z129" s="219">
        <f>Z14</f>
        <v>0</v>
      </c>
      <c r="AA129" s="220">
        <f>AA14</f>
        <v>0</v>
      </c>
      <c r="AB129" s="292">
        <f>AB14</f>
        <v>0</v>
      </c>
      <c r="AC129" s="366">
        <f>AC14</f>
        <v>0</v>
      </c>
      <c r="AD129" s="371"/>
      <c r="AE129" s="194"/>
      <c r="AF129" s="169"/>
      <c r="AG129" s="195" t="s">
        <v>94</v>
      </c>
      <c r="AH129" s="197"/>
      <c r="AI129" s="219">
        <f t="shared" si="2"/>
        <v>148</v>
      </c>
      <c r="AJ129" s="220">
        <f>SUM(AJ130:AJ132)</f>
        <v>0</v>
      </c>
      <c r="AK129" s="366">
        <f>SUM(AK130:AK132)</f>
        <v>0</v>
      </c>
    </row>
    <row r="130" spans="1:37" ht="14.45" customHeight="1" x14ac:dyDescent="0.15">
      <c r="A130" s="1230">
        <v>0</v>
      </c>
      <c r="B130" s="574">
        <v>0</v>
      </c>
      <c r="C130" s="574">
        <v>0</v>
      </c>
      <c r="D130" s="574">
        <v>0</v>
      </c>
      <c r="E130" s="1237">
        <v>0</v>
      </c>
      <c r="K130" s="194"/>
      <c r="L130" s="176" t="s">
        <v>102</v>
      </c>
      <c r="M130" s="195"/>
      <c r="N130" s="196" t="s">
        <v>148</v>
      </c>
      <c r="O130" s="198"/>
      <c r="P130" s="219">
        <f t="shared" si="0"/>
        <v>148</v>
      </c>
      <c r="Q130" s="220">
        <f t="shared" si="0"/>
        <v>148</v>
      </c>
      <c r="R130" s="220">
        <f t="shared" si="0"/>
        <v>0</v>
      </c>
      <c r="S130" s="221">
        <f t="shared" si="0"/>
        <v>0</v>
      </c>
      <c r="T130" s="270">
        <f t="shared" si="0"/>
        <v>0</v>
      </c>
      <c r="U130" s="202"/>
      <c r="V130" s="176" t="s">
        <v>102</v>
      </c>
      <c r="W130" s="195"/>
      <c r="X130" s="196" t="s">
        <v>148</v>
      </c>
      <c r="Y130" s="198" t="s">
        <v>156</v>
      </c>
      <c r="Z130" s="219">
        <f t="shared" ref="Z130:AC132" si="3">IF(ISERROR(Z$129*(Q130/Q$129)),0,ROUND(Z$129*(Q130/Q$129),0))</f>
        <v>0</v>
      </c>
      <c r="AA130" s="220">
        <f t="shared" si="3"/>
        <v>0</v>
      </c>
      <c r="AB130" s="292">
        <f t="shared" si="3"/>
        <v>0</v>
      </c>
      <c r="AC130" s="366">
        <f t="shared" si="3"/>
        <v>0</v>
      </c>
      <c r="AD130" s="371"/>
      <c r="AE130" s="194"/>
      <c r="AF130" s="176" t="s">
        <v>102</v>
      </c>
      <c r="AG130" s="195"/>
      <c r="AH130" s="196" t="s">
        <v>148</v>
      </c>
      <c r="AI130" s="219">
        <f t="shared" si="2"/>
        <v>148</v>
      </c>
      <c r="AJ130" s="220">
        <f t="shared" ref="AJ130:AJ143" si="4">IF($P130-$Z130=0,0,ROUND((R130-AA130)*$AI130/($P130-$Z130),0))</f>
        <v>0</v>
      </c>
      <c r="AK130" s="366">
        <f t="shared" ref="AK130:AK143" si="5">IF(P130-Z130=0,0,ROUND((S130-AB130)*AI130/(P130-Z130),0))</f>
        <v>0</v>
      </c>
    </row>
    <row r="131" spans="1:37" ht="14.45" customHeight="1" x14ac:dyDescent="0.15">
      <c r="A131" s="1230">
        <v>0</v>
      </c>
      <c r="B131" s="574">
        <v>0</v>
      </c>
      <c r="C131" s="574">
        <v>0</v>
      </c>
      <c r="D131" s="574">
        <v>0</v>
      </c>
      <c r="E131" s="1237">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156</v>
      </c>
      <c r="Z131" s="219">
        <f t="shared" si="3"/>
        <v>0</v>
      </c>
      <c r="AA131" s="220">
        <f t="shared" si="3"/>
        <v>0</v>
      </c>
      <c r="AB131" s="292">
        <f t="shared" si="3"/>
        <v>0</v>
      </c>
      <c r="AC131" s="366">
        <f t="shared" si="3"/>
        <v>0</v>
      </c>
      <c r="AD131" s="371"/>
      <c r="AE131" s="194"/>
      <c r="AF131" s="176" t="s">
        <v>103</v>
      </c>
      <c r="AG131" s="176"/>
      <c r="AH131" s="196" t="s">
        <v>96</v>
      </c>
      <c r="AI131" s="219">
        <f t="shared" si="2"/>
        <v>0</v>
      </c>
      <c r="AJ131" s="220">
        <f t="shared" si="4"/>
        <v>0</v>
      </c>
      <c r="AK131" s="366">
        <f t="shared" si="5"/>
        <v>0</v>
      </c>
    </row>
    <row r="132" spans="1:37" ht="14.45" customHeight="1" x14ac:dyDescent="0.15">
      <c r="A132" s="1230">
        <v>0</v>
      </c>
      <c r="B132" s="574">
        <v>0</v>
      </c>
      <c r="C132" s="574">
        <v>0</v>
      </c>
      <c r="D132" s="574">
        <v>0</v>
      </c>
      <c r="E132" s="1237">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156</v>
      </c>
      <c r="Z132" s="241">
        <f t="shared" si="3"/>
        <v>0</v>
      </c>
      <c r="AA132" s="277">
        <f t="shared" si="3"/>
        <v>0</v>
      </c>
      <c r="AB132" s="567">
        <f t="shared" si="3"/>
        <v>0</v>
      </c>
      <c r="AC132" s="487">
        <f t="shared" si="3"/>
        <v>0</v>
      </c>
      <c r="AD132" s="371"/>
      <c r="AE132" s="194"/>
      <c r="AF132" s="176" t="s">
        <v>41</v>
      </c>
      <c r="AG132" s="216"/>
      <c r="AH132" s="196" t="s">
        <v>13</v>
      </c>
      <c r="AI132" s="219">
        <f t="shared" si="2"/>
        <v>0</v>
      </c>
      <c r="AJ132" s="220">
        <f t="shared" si="4"/>
        <v>0</v>
      </c>
      <c r="AK132" s="366">
        <f t="shared" si="5"/>
        <v>0</v>
      </c>
    </row>
    <row r="133" spans="1:37" ht="14.45" customHeight="1" x14ac:dyDescent="0.15">
      <c r="A133" s="1230">
        <v>0</v>
      </c>
      <c r="B133" s="574">
        <v>0</v>
      </c>
      <c r="C133" s="574">
        <v>0</v>
      </c>
      <c r="D133" s="574">
        <v>0</v>
      </c>
      <c r="E133" s="1237">
        <v>0</v>
      </c>
      <c r="K133" s="194"/>
      <c r="L133" s="176"/>
      <c r="M133" s="196" t="s">
        <v>95</v>
      </c>
      <c r="N133" s="197"/>
      <c r="O133" s="198"/>
      <c r="P133" s="219">
        <f t="shared" si="0"/>
        <v>453</v>
      </c>
      <c r="Q133" s="220">
        <f t="shared" si="0"/>
        <v>453</v>
      </c>
      <c r="R133" s="220">
        <f t="shared" si="0"/>
        <v>0</v>
      </c>
      <c r="S133" s="221">
        <f t="shared" si="0"/>
        <v>0</v>
      </c>
      <c r="T133" s="270">
        <f t="shared" si="0"/>
        <v>0</v>
      </c>
      <c r="U133" s="202"/>
      <c r="V133" s="176"/>
      <c r="W133" s="196" t="s">
        <v>95</v>
      </c>
      <c r="X133" s="197"/>
      <c r="Y133" s="198" t="s">
        <v>156</v>
      </c>
      <c r="Z133" s="219">
        <f t="shared" ref="Z133:AC134" si="6">IF(ISERROR((Z$19)*(Q133/(Q$133+Q$134))),0,ROUND((Z$19)*(Q133/(Q$133+Q$134)),0))</f>
        <v>0</v>
      </c>
      <c r="AA133" s="220">
        <f t="shared" si="6"/>
        <v>0</v>
      </c>
      <c r="AB133" s="292">
        <f t="shared" si="6"/>
        <v>0</v>
      </c>
      <c r="AC133" s="366">
        <f t="shared" si="6"/>
        <v>0</v>
      </c>
      <c r="AD133" s="371"/>
      <c r="AE133" s="194"/>
      <c r="AF133" s="176"/>
      <c r="AG133" s="196" t="s">
        <v>95</v>
      </c>
      <c r="AH133" s="197"/>
      <c r="AI133" s="219">
        <f t="shared" si="2"/>
        <v>453</v>
      </c>
      <c r="AJ133" s="220">
        <f t="shared" si="4"/>
        <v>0</v>
      </c>
      <c r="AK133" s="366">
        <f t="shared" si="5"/>
        <v>0</v>
      </c>
    </row>
    <row r="134" spans="1:37" ht="14.45" customHeight="1" x14ac:dyDescent="0.15">
      <c r="A134" s="1230">
        <v>0</v>
      </c>
      <c r="B134" s="574">
        <v>0</v>
      </c>
      <c r="C134" s="574">
        <v>0</v>
      </c>
      <c r="D134" s="574">
        <v>0</v>
      </c>
      <c r="E134" s="1237">
        <v>0</v>
      </c>
      <c r="K134" s="194"/>
      <c r="L134" s="216"/>
      <c r="M134" s="196" t="s">
        <v>13</v>
      </c>
      <c r="N134" s="197"/>
      <c r="O134" s="198"/>
      <c r="P134" s="219">
        <f t="shared" si="0"/>
        <v>396881</v>
      </c>
      <c r="Q134" s="220">
        <f t="shared" si="0"/>
        <v>396881</v>
      </c>
      <c r="R134" s="220">
        <f t="shared" si="0"/>
        <v>0</v>
      </c>
      <c r="S134" s="221">
        <f t="shared" si="0"/>
        <v>43000</v>
      </c>
      <c r="T134" s="270">
        <f t="shared" si="0"/>
        <v>286000</v>
      </c>
      <c r="U134" s="202"/>
      <c r="V134" s="216"/>
      <c r="W134" s="196" t="s">
        <v>13</v>
      </c>
      <c r="X134" s="197"/>
      <c r="Y134" s="198" t="s">
        <v>156</v>
      </c>
      <c r="Z134" s="219">
        <f t="shared" si="6"/>
        <v>0</v>
      </c>
      <c r="AA134" s="220">
        <f t="shared" si="6"/>
        <v>0</v>
      </c>
      <c r="AB134" s="292">
        <f t="shared" si="6"/>
        <v>0</v>
      </c>
      <c r="AC134" s="366">
        <f t="shared" si="6"/>
        <v>0</v>
      </c>
      <c r="AD134" s="371"/>
      <c r="AE134" s="194"/>
      <c r="AF134" s="216"/>
      <c r="AG134" s="196" t="s">
        <v>13</v>
      </c>
      <c r="AH134" s="197"/>
      <c r="AI134" s="219">
        <f t="shared" si="2"/>
        <v>396881</v>
      </c>
      <c r="AJ134" s="220">
        <f t="shared" si="4"/>
        <v>0</v>
      </c>
      <c r="AK134" s="366">
        <f t="shared" si="5"/>
        <v>43000</v>
      </c>
    </row>
    <row r="135" spans="1:37" ht="14.45" customHeight="1" x14ac:dyDescent="0.15">
      <c r="A135" s="1230">
        <v>0</v>
      </c>
      <c r="B135" s="574">
        <v>0</v>
      </c>
      <c r="C135" s="574">
        <v>0</v>
      </c>
      <c r="D135" s="574">
        <v>0</v>
      </c>
      <c r="E135" s="1237">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156</v>
      </c>
      <c r="Z135" s="219">
        <f>IF(ISERROR((Z$60)*(Q135/(Q$135+Q$144+Q$163+Q$175))),0,ROUND((Z$60)*(Q135/(Q$135+Q$144+Q$163+Q$175)),0))</f>
        <v>0</v>
      </c>
      <c r="AA135" s="220">
        <f>IF(ISERROR((AA$60)*(R135/(R$135+R$144+R$163+R$175))),0,ROUND((AA$60)*(R135/(R$135+R$144+R$163+R$175)),0))</f>
        <v>0</v>
      </c>
      <c r="AB135" s="292">
        <f>IF(ISERROR((AB$60)*(S135/(S$135+S$144+S$163+S$175))),0,ROUND((AB$60)*(S135/(S$135+S$144+S$163+S$175)),0))</f>
        <v>0</v>
      </c>
      <c r="AC135" s="366">
        <f>IF(ISERROR((AC$60)*(T135/(T$135+T$144+T$163+T$175))),0,ROUND((AC$60)*(T135/(T$135+T$144+T$163+T$175)),0))</f>
        <v>0</v>
      </c>
      <c r="AD135" s="371"/>
      <c r="AE135" s="194" t="s">
        <v>4</v>
      </c>
      <c r="AF135" s="196" t="s">
        <v>19</v>
      </c>
      <c r="AG135" s="197"/>
      <c r="AH135" s="197"/>
      <c r="AI135" s="219">
        <f t="shared" si="2"/>
        <v>0</v>
      </c>
      <c r="AJ135" s="220">
        <f t="shared" si="4"/>
        <v>0</v>
      </c>
      <c r="AK135" s="366">
        <f t="shared" si="5"/>
        <v>0</v>
      </c>
    </row>
    <row r="136" spans="1:37" ht="14.45" customHeight="1" x14ac:dyDescent="0.15">
      <c r="A136" s="1230">
        <v>0</v>
      </c>
      <c r="B136" s="574">
        <v>0</v>
      </c>
      <c r="C136" s="574">
        <v>0</v>
      </c>
      <c r="D136" s="574">
        <v>0</v>
      </c>
      <c r="E136" s="1237">
        <v>0</v>
      </c>
      <c r="K136" s="194"/>
      <c r="L136" s="195"/>
      <c r="M136" s="196" t="s">
        <v>22</v>
      </c>
      <c r="N136" s="197"/>
      <c r="O136" s="198"/>
      <c r="P136" s="219">
        <f t="shared" si="0"/>
        <v>44</v>
      </c>
      <c r="Q136" s="220">
        <f t="shared" si="0"/>
        <v>44</v>
      </c>
      <c r="R136" s="220">
        <f t="shared" si="0"/>
        <v>0</v>
      </c>
      <c r="S136" s="221">
        <f t="shared" si="0"/>
        <v>0</v>
      </c>
      <c r="T136" s="270">
        <f t="shared" si="0"/>
        <v>0</v>
      </c>
      <c r="U136" s="202" t="s">
        <v>86</v>
      </c>
      <c r="V136" s="195"/>
      <c r="W136" s="196" t="s">
        <v>22</v>
      </c>
      <c r="X136" s="197"/>
      <c r="Y136" s="198" t="s">
        <v>156</v>
      </c>
      <c r="Z136" s="219">
        <f t="shared" ref="Z136:AC139" si="7">IF(ISERROR((Z$28)*(Q136/(Q$136+Q$137+Q$138+Q$139+Q$141+Q$142+Q$143))),0,ROUND((Z$28)*(Q136/(Q$136+Q$137+Q$138+Q$139+Q$141+Q$142+Q$143)),0))</f>
        <v>0</v>
      </c>
      <c r="AA136" s="220">
        <f t="shared" si="7"/>
        <v>0</v>
      </c>
      <c r="AB136" s="292">
        <f t="shared" si="7"/>
        <v>0</v>
      </c>
      <c r="AC136" s="366">
        <f t="shared" si="7"/>
        <v>0</v>
      </c>
      <c r="AD136" s="371"/>
      <c r="AE136" s="194"/>
      <c r="AF136" s="195"/>
      <c r="AG136" s="196" t="s">
        <v>22</v>
      </c>
      <c r="AH136" s="197"/>
      <c r="AI136" s="219">
        <f t="shared" si="2"/>
        <v>44</v>
      </c>
      <c r="AJ136" s="220">
        <f t="shared" si="4"/>
        <v>0</v>
      </c>
      <c r="AK136" s="366">
        <f t="shared" si="5"/>
        <v>0</v>
      </c>
    </row>
    <row r="137" spans="1:37" ht="14.45" customHeight="1" x14ac:dyDescent="0.15">
      <c r="A137" s="1230">
        <v>0</v>
      </c>
      <c r="B137" s="574">
        <v>0</v>
      </c>
      <c r="C137" s="574">
        <v>0</v>
      </c>
      <c r="D137" s="574">
        <v>0</v>
      </c>
      <c r="E137" s="1237">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156</v>
      </c>
      <c r="Z137" s="219">
        <f t="shared" si="7"/>
        <v>0</v>
      </c>
      <c r="AA137" s="220">
        <f t="shared" si="7"/>
        <v>0</v>
      </c>
      <c r="AB137" s="292">
        <f t="shared" si="7"/>
        <v>0</v>
      </c>
      <c r="AC137" s="366">
        <f t="shared" si="7"/>
        <v>0</v>
      </c>
      <c r="AD137" s="371"/>
      <c r="AE137" s="194"/>
      <c r="AF137" s="195" t="s">
        <v>25</v>
      </c>
      <c r="AG137" s="196" t="s">
        <v>26</v>
      </c>
      <c r="AH137" s="197"/>
      <c r="AI137" s="219">
        <f t="shared" si="2"/>
        <v>0</v>
      </c>
      <c r="AJ137" s="220">
        <f t="shared" si="4"/>
        <v>0</v>
      </c>
      <c r="AK137" s="366">
        <f t="shared" si="5"/>
        <v>0</v>
      </c>
    </row>
    <row r="138" spans="1:37" ht="14.45" customHeight="1" x14ac:dyDescent="0.15">
      <c r="A138" s="1230">
        <v>0</v>
      </c>
      <c r="B138" s="574">
        <v>0</v>
      </c>
      <c r="C138" s="574">
        <v>0</v>
      </c>
      <c r="D138" s="574">
        <v>0</v>
      </c>
      <c r="E138" s="1237">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156</v>
      </c>
      <c r="Z138" s="219">
        <f t="shared" si="7"/>
        <v>0</v>
      </c>
      <c r="AA138" s="220">
        <f t="shared" si="7"/>
        <v>0</v>
      </c>
      <c r="AB138" s="292">
        <f t="shared" si="7"/>
        <v>0</v>
      </c>
      <c r="AC138" s="366">
        <f t="shared" si="7"/>
        <v>0</v>
      </c>
      <c r="AD138" s="371"/>
      <c r="AE138" s="194"/>
      <c r="AF138" s="195" t="s">
        <v>28</v>
      </c>
      <c r="AG138" s="196" t="s">
        <v>29</v>
      </c>
      <c r="AH138" s="197"/>
      <c r="AI138" s="219">
        <f t="shared" si="2"/>
        <v>0</v>
      </c>
      <c r="AJ138" s="220">
        <f t="shared" si="4"/>
        <v>0</v>
      </c>
      <c r="AK138" s="366">
        <f t="shared" si="5"/>
        <v>0</v>
      </c>
    </row>
    <row r="139" spans="1:37" ht="14.45" customHeight="1" x14ac:dyDescent="0.15">
      <c r="A139" s="1230">
        <v>0</v>
      </c>
      <c r="B139" s="574">
        <v>0</v>
      </c>
      <c r="C139" s="574">
        <v>0</v>
      </c>
      <c r="D139" s="574">
        <v>0</v>
      </c>
      <c r="E139" s="1237">
        <v>0</v>
      </c>
      <c r="K139" s="194"/>
      <c r="L139" s="195" t="s">
        <v>31</v>
      </c>
      <c r="M139" s="196" t="s">
        <v>32</v>
      </c>
      <c r="N139" s="197"/>
      <c r="O139" s="198"/>
      <c r="P139" s="219">
        <f t="shared" ref="P139:T154" si="8">P24+P78</f>
        <v>0</v>
      </c>
      <c r="Q139" s="220">
        <f t="shared" si="8"/>
        <v>0</v>
      </c>
      <c r="R139" s="220">
        <f t="shared" si="8"/>
        <v>0</v>
      </c>
      <c r="S139" s="221">
        <f t="shared" si="8"/>
        <v>0</v>
      </c>
      <c r="T139" s="270">
        <f t="shared" si="8"/>
        <v>0</v>
      </c>
      <c r="U139" s="202"/>
      <c r="V139" s="195" t="s">
        <v>31</v>
      </c>
      <c r="W139" s="196" t="s">
        <v>32</v>
      </c>
      <c r="X139" s="197"/>
      <c r="Y139" s="198" t="s">
        <v>156</v>
      </c>
      <c r="Z139" s="219">
        <f t="shared" si="7"/>
        <v>0</v>
      </c>
      <c r="AA139" s="220">
        <f t="shared" si="7"/>
        <v>0</v>
      </c>
      <c r="AB139" s="292">
        <f t="shared" si="7"/>
        <v>0</v>
      </c>
      <c r="AC139" s="366">
        <f t="shared" si="7"/>
        <v>0</v>
      </c>
      <c r="AD139" s="371"/>
      <c r="AE139" s="194"/>
      <c r="AF139" s="195" t="s">
        <v>31</v>
      </c>
      <c r="AG139" s="196" t="s">
        <v>32</v>
      </c>
      <c r="AH139" s="197"/>
      <c r="AI139" s="219">
        <f t="shared" si="2"/>
        <v>0</v>
      </c>
      <c r="AJ139" s="220">
        <f t="shared" si="4"/>
        <v>0</v>
      </c>
      <c r="AK139" s="366">
        <f t="shared" si="5"/>
        <v>0</v>
      </c>
    </row>
    <row r="140" spans="1:37" ht="14.45" customHeight="1" x14ac:dyDescent="0.15">
      <c r="A140" s="1230">
        <v>0</v>
      </c>
      <c r="B140" s="574">
        <v>0</v>
      </c>
      <c r="C140" s="574">
        <v>0</v>
      </c>
      <c r="D140" s="574">
        <v>0</v>
      </c>
      <c r="E140" s="1237">
        <v>0</v>
      </c>
      <c r="K140" s="194"/>
      <c r="L140" s="195" t="s">
        <v>35</v>
      </c>
      <c r="M140" s="196" t="s">
        <v>36</v>
      </c>
      <c r="N140" s="197"/>
      <c r="O140" s="198"/>
      <c r="P140" s="219">
        <f t="shared" si="8"/>
        <v>0</v>
      </c>
      <c r="Q140" s="220">
        <f t="shared" si="8"/>
        <v>0</v>
      </c>
      <c r="R140" s="220">
        <f t="shared" si="8"/>
        <v>0</v>
      </c>
      <c r="S140" s="221">
        <f t="shared" si="8"/>
        <v>0</v>
      </c>
      <c r="T140" s="270">
        <f t="shared" si="8"/>
        <v>0</v>
      </c>
      <c r="U140" s="202"/>
      <c r="V140" s="195" t="s">
        <v>35</v>
      </c>
      <c r="W140" s="196" t="s">
        <v>36</v>
      </c>
      <c r="X140" s="197"/>
      <c r="Y140" s="198"/>
      <c r="Z140" s="219">
        <f>Z25</f>
        <v>0</v>
      </c>
      <c r="AA140" s="220">
        <f>AA25</f>
        <v>0</v>
      </c>
      <c r="AB140" s="292">
        <f>AB25</f>
        <v>0</v>
      </c>
      <c r="AC140" s="366">
        <f>AC25</f>
        <v>0</v>
      </c>
      <c r="AD140" s="371"/>
      <c r="AE140" s="194"/>
      <c r="AF140" s="195" t="s">
        <v>35</v>
      </c>
      <c r="AG140" s="196" t="s">
        <v>36</v>
      </c>
      <c r="AH140" s="197"/>
      <c r="AI140" s="219">
        <f t="shared" si="2"/>
        <v>0</v>
      </c>
      <c r="AJ140" s="220">
        <f t="shared" si="4"/>
        <v>0</v>
      </c>
      <c r="AK140" s="366">
        <f t="shared" si="5"/>
        <v>0</v>
      </c>
    </row>
    <row r="141" spans="1:37" ht="14.45" customHeight="1" x14ac:dyDescent="0.15">
      <c r="A141" s="1230">
        <v>0</v>
      </c>
      <c r="B141" s="574">
        <v>0</v>
      </c>
      <c r="C141" s="574">
        <v>0</v>
      </c>
      <c r="D141" s="574">
        <v>0</v>
      </c>
      <c r="E141" s="1237">
        <v>0</v>
      </c>
      <c r="K141" s="194"/>
      <c r="L141" s="195" t="s">
        <v>38</v>
      </c>
      <c r="M141" s="196" t="s">
        <v>149</v>
      </c>
      <c r="N141" s="197"/>
      <c r="O141" s="198"/>
      <c r="P141" s="219">
        <f t="shared" si="8"/>
        <v>169931</v>
      </c>
      <c r="Q141" s="220">
        <f t="shared" si="8"/>
        <v>169931</v>
      </c>
      <c r="R141" s="220">
        <f t="shared" si="8"/>
        <v>0</v>
      </c>
      <c r="S141" s="221">
        <f t="shared" si="8"/>
        <v>93591</v>
      </c>
      <c r="T141" s="270">
        <f t="shared" si="8"/>
        <v>75300</v>
      </c>
      <c r="U141" s="202"/>
      <c r="V141" s="195" t="s">
        <v>38</v>
      </c>
      <c r="W141" s="196" t="s">
        <v>149</v>
      </c>
      <c r="X141" s="197"/>
      <c r="Y141" s="198" t="s">
        <v>156</v>
      </c>
      <c r="Z141" s="219">
        <f t="shared" ref="Z141:AC143" si="9">IF(ISERROR((Z$28)*(Q141/(Q$136+Q$137+Q$138+Q$139+Q$141+Q$142+Q$143))),0,ROUND((Z$28)*(Q141/(Q$136+Q$137+Q$138+Q$139+Q$141+Q$142+Q$143)),0))</f>
        <v>44</v>
      </c>
      <c r="AA141" s="220">
        <f t="shared" si="9"/>
        <v>0</v>
      </c>
      <c r="AB141" s="292">
        <f t="shared" si="9"/>
        <v>0</v>
      </c>
      <c r="AC141" s="366">
        <f t="shared" si="9"/>
        <v>0</v>
      </c>
      <c r="AD141" s="371"/>
      <c r="AE141" s="194"/>
      <c r="AF141" s="195" t="s">
        <v>38</v>
      </c>
      <c r="AG141" s="196" t="s">
        <v>149</v>
      </c>
      <c r="AH141" s="197"/>
      <c r="AI141" s="219">
        <f t="shared" si="2"/>
        <v>169887</v>
      </c>
      <c r="AJ141" s="220">
        <f t="shared" si="4"/>
        <v>0</v>
      </c>
      <c r="AK141" s="366">
        <f t="shared" si="5"/>
        <v>93591</v>
      </c>
    </row>
    <row r="142" spans="1:37" ht="14.45" customHeight="1" x14ac:dyDescent="0.15">
      <c r="A142" s="1230">
        <v>0</v>
      </c>
      <c r="B142" s="574">
        <v>0</v>
      </c>
      <c r="C142" s="574">
        <v>0</v>
      </c>
      <c r="D142" s="574">
        <v>0</v>
      </c>
      <c r="E142" s="1237">
        <v>0</v>
      </c>
      <c r="K142" s="194"/>
      <c r="L142" s="195" t="s">
        <v>41</v>
      </c>
      <c r="M142" s="196" t="s">
        <v>42</v>
      </c>
      <c r="N142" s="197"/>
      <c r="O142" s="198"/>
      <c r="P142" s="219">
        <f t="shared" si="8"/>
        <v>0</v>
      </c>
      <c r="Q142" s="220">
        <f t="shared" si="8"/>
        <v>0</v>
      </c>
      <c r="R142" s="220">
        <f t="shared" si="8"/>
        <v>0</v>
      </c>
      <c r="S142" s="221">
        <f t="shared" si="8"/>
        <v>0</v>
      </c>
      <c r="T142" s="270">
        <f t="shared" si="8"/>
        <v>0</v>
      </c>
      <c r="U142" s="202"/>
      <c r="V142" s="195" t="s">
        <v>41</v>
      </c>
      <c r="W142" s="196" t="s">
        <v>42</v>
      </c>
      <c r="X142" s="197"/>
      <c r="Y142" s="198" t="s">
        <v>156</v>
      </c>
      <c r="Z142" s="219">
        <f t="shared" si="9"/>
        <v>0</v>
      </c>
      <c r="AA142" s="220">
        <f t="shared" si="9"/>
        <v>0</v>
      </c>
      <c r="AB142" s="292">
        <f t="shared" si="9"/>
        <v>0</v>
      </c>
      <c r="AC142" s="366">
        <f t="shared" si="9"/>
        <v>0</v>
      </c>
      <c r="AD142" s="371"/>
      <c r="AE142" s="194" t="s">
        <v>157</v>
      </c>
      <c r="AF142" s="195" t="s">
        <v>41</v>
      </c>
      <c r="AG142" s="196" t="s">
        <v>42</v>
      </c>
      <c r="AH142" s="197"/>
      <c r="AI142" s="219">
        <f t="shared" si="2"/>
        <v>0</v>
      </c>
      <c r="AJ142" s="220">
        <f t="shared" si="4"/>
        <v>0</v>
      </c>
      <c r="AK142" s="366">
        <f t="shared" si="5"/>
        <v>0</v>
      </c>
    </row>
    <row r="143" spans="1:37" ht="14.45" customHeight="1" x14ac:dyDescent="0.15">
      <c r="A143" s="1230">
        <v>0</v>
      </c>
      <c r="B143" s="574">
        <v>0</v>
      </c>
      <c r="C143" s="574">
        <v>0</v>
      </c>
      <c r="D143" s="574">
        <v>0</v>
      </c>
      <c r="E143" s="1237">
        <v>0</v>
      </c>
      <c r="K143" s="194"/>
      <c r="L143" s="216"/>
      <c r="M143" s="196" t="s">
        <v>13</v>
      </c>
      <c r="N143" s="197"/>
      <c r="O143" s="198"/>
      <c r="P143" s="219">
        <f t="shared" si="8"/>
        <v>0</v>
      </c>
      <c r="Q143" s="220">
        <f t="shared" si="8"/>
        <v>0</v>
      </c>
      <c r="R143" s="220">
        <f t="shared" si="8"/>
        <v>0</v>
      </c>
      <c r="S143" s="221">
        <f t="shared" si="8"/>
        <v>0</v>
      </c>
      <c r="T143" s="270">
        <f t="shared" si="8"/>
        <v>0</v>
      </c>
      <c r="U143" s="202"/>
      <c r="V143" s="216"/>
      <c r="W143" s="196" t="s">
        <v>13</v>
      </c>
      <c r="X143" s="197"/>
      <c r="Y143" s="198" t="s">
        <v>156</v>
      </c>
      <c r="Z143" s="219">
        <f t="shared" si="9"/>
        <v>0</v>
      </c>
      <c r="AA143" s="220">
        <f t="shared" si="9"/>
        <v>0</v>
      </c>
      <c r="AB143" s="292">
        <f t="shared" si="9"/>
        <v>0</v>
      </c>
      <c r="AC143" s="366">
        <f t="shared" si="9"/>
        <v>0</v>
      </c>
      <c r="AD143" s="371"/>
      <c r="AE143" s="194" t="s">
        <v>158</v>
      </c>
      <c r="AF143" s="216"/>
      <c r="AG143" s="196" t="s">
        <v>13</v>
      </c>
      <c r="AH143" s="197"/>
      <c r="AI143" s="219">
        <f t="shared" si="2"/>
        <v>0</v>
      </c>
      <c r="AJ143" s="220">
        <f t="shared" si="4"/>
        <v>0</v>
      </c>
      <c r="AK143" s="366">
        <f t="shared" si="5"/>
        <v>0</v>
      </c>
    </row>
    <row r="144" spans="1:37" ht="14.45" customHeight="1" x14ac:dyDescent="0.15">
      <c r="A144" s="1230">
        <v>0</v>
      </c>
      <c r="B144" s="574">
        <v>0</v>
      </c>
      <c r="C144" s="574">
        <v>0</v>
      </c>
      <c r="D144" s="574">
        <v>0</v>
      </c>
      <c r="E144" s="1237">
        <v>0</v>
      </c>
      <c r="K144" s="194" t="s">
        <v>4</v>
      </c>
      <c r="L144" s="173" t="s">
        <v>45</v>
      </c>
      <c r="M144" s="197"/>
      <c r="N144" s="197"/>
      <c r="O144" s="198"/>
      <c r="P144" s="219">
        <f t="shared" si="8"/>
        <v>0</v>
      </c>
      <c r="Q144" s="220">
        <f t="shared" si="8"/>
        <v>0</v>
      </c>
      <c r="R144" s="220">
        <f t="shared" si="8"/>
        <v>0</v>
      </c>
      <c r="S144" s="221">
        <f t="shared" si="8"/>
        <v>0</v>
      </c>
      <c r="T144" s="270">
        <f t="shared" si="8"/>
        <v>0</v>
      </c>
      <c r="U144" s="202" t="s">
        <v>4</v>
      </c>
      <c r="V144" s="173" t="s">
        <v>45</v>
      </c>
      <c r="W144" s="197"/>
      <c r="X144" s="197"/>
      <c r="Y144" s="198" t="s">
        <v>156</v>
      </c>
      <c r="Z144" s="219">
        <f>IF(ISERROR((Z$60)*(Q144/(Q$135+Q$144+Q$163+Q$175))),0,ROUND((Z$60)*(Q144/(Q$135+Q$144+Q$163+Q$175)),0))</f>
        <v>0</v>
      </c>
      <c r="AA144" s="220">
        <f>IF(ISERROR((AA$60)*(R144/(R$135+R$144+R$163+R$175))),0,ROUND((AA$60)*(R144/(R$135+R$144+R$163+R$175)),0))</f>
        <v>0</v>
      </c>
      <c r="AB144" s="292">
        <f>IF(ISERROR((AB$60)*(S144/(S$135+S$144+S$163+S$175))),0,ROUND((AB$60)*(S144/(S$135+S$144+S$163+S$175)),0))</f>
        <v>0</v>
      </c>
      <c r="AC144" s="366">
        <f>IF(ISERROR((AC$60)*(T144/(T$135+T$144+T$163+T$175))),0,ROUND((AC$60)*(T144/(T$135+T$144+T$163+T$175)),0))</f>
        <v>0</v>
      </c>
      <c r="AD144" s="371"/>
      <c r="AE144" s="194" t="s">
        <v>159</v>
      </c>
      <c r="AF144" s="173" t="s">
        <v>45</v>
      </c>
      <c r="AG144" s="197"/>
      <c r="AH144" s="197"/>
      <c r="AI144" s="219">
        <f t="shared" si="2"/>
        <v>0</v>
      </c>
      <c r="AJ144" s="220">
        <f>SUM(AJ145:AJ147)</f>
        <v>0</v>
      </c>
      <c r="AK144" s="366">
        <f>SUM(AK145:AK147)</f>
        <v>0</v>
      </c>
    </row>
    <row r="145" spans="1:37" ht="14.45" customHeight="1" x14ac:dyDescent="0.15">
      <c r="A145" s="1230">
        <v>0</v>
      </c>
      <c r="B145" s="574">
        <v>0</v>
      </c>
      <c r="C145" s="574">
        <v>0</v>
      </c>
      <c r="D145" s="574">
        <v>0</v>
      </c>
      <c r="E145" s="1237">
        <v>0</v>
      </c>
      <c r="K145" s="194" t="s">
        <v>21</v>
      </c>
      <c r="L145" s="195"/>
      <c r="M145" s="196" t="s">
        <v>100</v>
      </c>
      <c r="N145" s="197"/>
      <c r="O145" s="198"/>
      <c r="P145" s="219">
        <f t="shared" si="8"/>
        <v>0</v>
      </c>
      <c r="Q145" s="220">
        <f t="shared" si="8"/>
        <v>0</v>
      </c>
      <c r="R145" s="220">
        <f t="shared" si="8"/>
        <v>0</v>
      </c>
      <c r="S145" s="221">
        <f t="shared" si="8"/>
        <v>0</v>
      </c>
      <c r="T145" s="270">
        <f t="shared" si="8"/>
        <v>0</v>
      </c>
      <c r="U145" s="202"/>
      <c r="V145" s="195"/>
      <c r="W145" s="196" t="s">
        <v>100</v>
      </c>
      <c r="X145" s="197"/>
      <c r="Y145" s="198" t="s">
        <v>156</v>
      </c>
      <c r="Z145" s="219">
        <f t="shared" ref="Z145:AC147" si="10">IF(ISERROR(Z$144*(Q145/Q$144)),0,ROUND(Z$144*(Q145/Q$144),0))</f>
        <v>0</v>
      </c>
      <c r="AA145" s="220">
        <f t="shared" si="10"/>
        <v>0</v>
      </c>
      <c r="AB145" s="292">
        <f t="shared" si="10"/>
        <v>0</v>
      </c>
      <c r="AC145" s="366">
        <f t="shared" si="10"/>
        <v>0</v>
      </c>
      <c r="AD145" s="371"/>
      <c r="AE145" s="194" t="s">
        <v>160</v>
      </c>
      <c r="AF145" s="195"/>
      <c r="AG145" s="196" t="s">
        <v>100</v>
      </c>
      <c r="AH145" s="197"/>
      <c r="AI145" s="219">
        <f t="shared" si="2"/>
        <v>0</v>
      </c>
      <c r="AJ145" s="220">
        <f t="shared" ref="AJ145:AJ153" si="11">IF($P145-$Z145=0,0,ROUND((R145-AA145)*$AI145/($P145-$Z145),0))</f>
        <v>0</v>
      </c>
      <c r="AK145" s="366">
        <f t="shared" ref="AK145:AK153" si="12">IF(P145-Z145=0,0,ROUND((S145-AB145)*AI145/(P145-Z145),0))</f>
        <v>0</v>
      </c>
    </row>
    <row r="146" spans="1:37" ht="14.45" customHeight="1" x14ac:dyDescent="0.15">
      <c r="A146" s="1230">
        <v>0</v>
      </c>
      <c r="B146" s="574">
        <v>0</v>
      </c>
      <c r="C146" s="574">
        <v>0</v>
      </c>
      <c r="D146" s="574">
        <v>0</v>
      </c>
      <c r="E146" s="1237">
        <v>0</v>
      </c>
      <c r="K146" s="194" t="s">
        <v>128</v>
      </c>
      <c r="L146" s="195"/>
      <c r="M146" s="196" t="s">
        <v>101</v>
      </c>
      <c r="N146" s="197"/>
      <c r="O146" s="198"/>
      <c r="P146" s="219">
        <f t="shared" si="8"/>
        <v>0</v>
      </c>
      <c r="Q146" s="220">
        <f t="shared" si="8"/>
        <v>0</v>
      </c>
      <c r="R146" s="220">
        <f t="shared" si="8"/>
        <v>0</v>
      </c>
      <c r="S146" s="221">
        <f t="shared" si="8"/>
        <v>0</v>
      </c>
      <c r="T146" s="270">
        <f t="shared" si="8"/>
        <v>0</v>
      </c>
      <c r="U146" s="202"/>
      <c r="V146" s="195"/>
      <c r="W146" s="196" t="s">
        <v>101</v>
      </c>
      <c r="X146" s="197"/>
      <c r="Y146" s="198" t="s">
        <v>156</v>
      </c>
      <c r="Z146" s="219">
        <f t="shared" si="10"/>
        <v>0</v>
      </c>
      <c r="AA146" s="220">
        <f t="shared" si="10"/>
        <v>0</v>
      </c>
      <c r="AB146" s="292">
        <f t="shared" si="10"/>
        <v>0</v>
      </c>
      <c r="AC146" s="366">
        <f t="shared" si="10"/>
        <v>0</v>
      </c>
      <c r="AD146" s="371"/>
      <c r="AE146" s="194" t="s">
        <v>41</v>
      </c>
      <c r="AF146" s="195"/>
      <c r="AG146" s="196" t="s">
        <v>101</v>
      </c>
      <c r="AH146" s="197"/>
      <c r="AI146" s="219">
        <f t="shared" si="2"/>
        <v>0</v>
      </c>
      <c r="AJ146" s="220">
        <f t="shared" si="11"/>
        <v>0</v>
      </c>
      <c r="AK146" s="366">
        <f t="shared" si="12"/>
        <v>0</v>
      </c>
    </row>
    <row r="147" spans="1:37" ht="14.45" customHeight="1" x14ac:dyDescent="0.15">
      <c r="A147" s="1230">
        <v>0</v>
      </c>
      <c r="B147" s="574">
        <v>0</v>
      </c>
      <c r="C147" s="574">
        <v>0</v>
      </c>
      <c r="D147" s="574">
        <v>0</v>
      </c>
      <c r="E147" s="1237">
        <v>0</v>
      </c>
      <c r="K147" s="194" t="s">
        <v>161</v>
      </c>
      <c r="L147" s="195"/>
      <c r="M147" s="196" t="s">
        <v>13</v>
      </c>
      <c r="N147" s="197"/>
      <c r="O147" s="198"/>
      <c r="P147" s="219">
        <f t="shared" si="8"/>
        <v>0</v>
      </c>
      <c r="Q147" s="220">
        <f t="shared" si="8"/>
        <v>0</v>
      </c>
      <c r="R147" s="220">
        <f t="shared" si="8"/>
        <v>0</v>
      </c>
      <c r="S147" s="221">
        <f t="shared" si="8"/>
        <v>0</v>
      </c>
      <c r="T147" s="270">
        <f t="shared" si="8"/>
        <v>0</v>
      </c>
      <c r="U147" s="202"/>
      <c r="V147" s="195"/>
      <c r="W147" s="196" t="s">
        <v>13</v>
      </c>
      <c r="X147" s="197"/>
      <c r="Y147" s="198" t="s">
        <v>156</v>
      </c>
      <c r="Z147" s="219">
        <f t="shared" si="10"/>
        <v>0</v>
      </c>
      <c r="AA147" s="220">
        <f t="shared" si="10"/>
        <v>0</v>
      </c>
      <c r="AB147" s="292">
        <f t="shared" si="10"/>
        <v>0</v>
      </c>
      <c r="AC147" s="366">
        <f t="shared" si="10"/>
        <v>0</v>
      </c>
      <c r="AD147" s="371"/>
      <c r="AE147" s="194" t="s">
        <v>162</v>
      </c>
      <c r="AF147" s="195"/>
      <c r="AG147" s="196" t="s">
        <v>13</v>
      </c>
      <c r="AH147" s="197"/>
      <c r="AI147" s="219">
        <f t="shared" si="2"/>
        <v>0</v>
      </c>
      <c r="AJ147" s="220">
        <f t="shared" si="11"/>
        <v>0</v>
      </c>
      <c r="AK147" s="366">
        <f t="shared" si="12"/>
        <v>0</v>
      </c>
    </row>
    <row r="148" spans="1:37" ht="14.45" customHeight="1" x14ac:dyDescent="0.15">
      <c r="A148" s="1230">
        <v>0</v>
      </c>
      <c r="B148" s="574">
        <v>0</v>
      </c>
      <c r="C148" s="574">
        <v>0</v>
      </c>
      <c r="D148" s="574">
        <v>0</v>
      </c>
      <c r="E148" s="1237">
        <v>0</v>
      </c>
      <c r="K148" s="194" t="s">
        <v>83</v>
      </c>
      <c r="L148" s="173"/>
      <c r="M148" s="196" t="s">
        <v>47</v>
      </c>
      <c r="N148" s="197"/>
      <c r="O148" s="198"/>
      <c r="P148" s="219">
        <f t="shared" si="8"/>
        <v>156553</v>
      </c>
      <c r="Q148" s="220">
        <f t="shared" si="8"/>
        <v>156553</v>
      </c>
      <c r="R148" s="220">
        <f t="shared" si="8"/>
        <v>39054</v>
      </c>
      <c r="S148" s="221">
        <f t="shared" si="8"/>
        <v>0</v>
      </c>
      <c r="T148" s="270">
        <f t="shared" si="8"/>
        <v>49700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D148" s="371"/>
      <c r="AE148" s="194" t="s">
        <v>163</v>
      </c>
      <c r="AF148" s="173"/>
      <c r="AG148" s="196" t="s">
        <v>47</v>
      </c>
      <c r="AH148" s="197"/>
      <c r="AI148" s="219">
        <f t="shared" si="2"/>
        <v>156553</v>
      </c>
      <c r="AJ148" s="220">
        <f t="shared" si="11"/>
        <v>39054</v>
      </c>
      <c r="AK148" s="366">
        <f t="shared" si="12"/>
        <v>0</v>
      </c>
    </row>
    <row r="149" spans="1:37" ht="14.45" customHeight="1" x14ac:dyDescent="0.15">
      <c r="A149" s="1230">
        <v>0</v>
      </c>
      <c r="B149" s="574">
        <v>0</v>
      </c>
      <c r="C149" s="574">
        <v>0</v>
      </c>
      <c r="D149" s="574">
        <v>0</v>
      </c>
      <c r="E149" s="1237">
        <v>0</v>
      </c>
      <c r="K149" s="194" t="s">
        <v>131</v>
      </c>
      <c r="L149" s="195"/>
      <c r="M149" s="196" t="s">
        <v>50</v>
      </c>
      <c r="N149" s="197"/>
      <c r="O149" s="198"/>
      <c r="P149" s="219">
        <f t="shared" si="8"/>
        <v>0</v>
      </c>
      <c r="Q149" s="220">
        <f t="shared" si="8"/>
        <v>0</v>
      </c>
      <c r="R149" s="220">
        <f t="shared" si="8"/>
        <v>0</v>
      </c>
      <c r="S149" s="221">
        <f t="shared" si="8"/>
        <v>0</v>
      </c>
      <c r="T149" s="270">
        <f t="shared" si="8"/>
        <v>0</v>
      </c>
      <c r="U149" s="202"/>
      <c r="V149" s="195"/>
      <c r="W149" s="196" t="s">
        <v>50</v>
      </c>
      <c r="X149" s="197"/>
      <c r="Y149" s="198" t="s">
        <v>156</v>
      </c>
      <c r="Z149" s="219">
        <f>Z33-Z148</f>
        <v>0</v>
      </c>
      <c r="AA149" s="220">
        <f>AA33-AA148</f>
        <v>0</v>
      </c>
      <c r="AB149" s="292">
        <f>AB33-AB148</f>
        <v>0</v>
      </c>
      <c r="AC149" s="366">
        <f>AC33-AC148</f>
        <v>0</v>
      </c>
      <c r="AD149" s="371"/>
      <c r="AE149" s="194" t="s">
        <v>164</v>
      </c>
      <c r="AF149" s="195"/>
      <c r="AG149" s="196" t="s">
        <v>50</v>
      </c>
      <c r="AH149" s="197"/>
      <c r="AI149" s="219">
        <f t="shared" si="2"/>
        <v>0</v>
      </c>
      <c r="AJ149" s="220">
        <f t="shared" si="11"/>
        <v>0</v>
      </c>
      <c r="AK149" s="366">
        <f t="shared" si="12"/>
        <v>0</v>
      </c>
    </row>
    <row r="150" spans="1:37" ht="14.45" customHeight="1" x14ac:dyDescent="0.15">
      <c r="A150" s="1230">
        <v>0</v>
      </c>
      <c r="B150" s="574">
        <v>0</v>
      </c>
      <c r="C150" s="574">
        <v>0</v>
      </c>
      <c r="D150" s="574">
        <v>0</v>
      </c>
      <c r="E150" s="1237">
        <v>0</v>
      </c>
      <c r="K150" s="194" t="s">
        <v>129</v>
      </c>
      <c r="L150" s="195"/>
      <c r="M150" s="196" t="s">
        <v>52</v>
      </c>
      <c r="N150" s="197"/>
      <c r="O150" s="198"/>
      <c r="P150" s="219">
        <f t="shared" si="8"/>
        <v>0</v>
      </c>
      <c r="Q150" s="220">
        <f t="shared" si="8"/>
        <v>0</v>
      </c>
      <c r="R150" s="220">
        <f t="shared" si="8"/>
        <v>0</v>
      </c>
      <c r="S150" s="221">
        <f t="shared" si="8"/>
        <v>0</v>
      </c>
      <c r="T150" s="270">
        <f t="shared" si="8"/>
        <v>0</v>
      </c>
      <c r="U150" s="202"/>
      <c r="V150" s="195"/>
      <c r="W150" s="196" t="s">
        <v>52</v>
      </c>
      <c r="X150" s="197"/>
      <c r="Y150" s="198"/>
      <c r="Z150" s="219">
        <f>Z35</f>
        <v>0</v>
      </c>
      <c r="AA150" s="220">
        <f>AA35</f>
        <v>0</v>
      </c>
      <c r="AB150" s="292">
        <f>AB35</f>
        <v>0</v>
      </c>
      <c r="AC150" s="366">
        <f>AC35</f>
        <v>0</v>
      </c>
      <c r="AD150" s="371"/>
      <c r="AE150" s="194" t="s">
        <v>165</v>
      </c>
      <c r="AF150" s="195"/>
      <c r="AG150" s="196" t="s">
        <v>52</v>
      </c>
      <c r="AH150" s="197"/>
      <c r="AI150" s="219">
        <f t="shared" si="2"/>
        <v>0</v>
      </c>
      <c r="AJ150" s="220">
        <f t="shared" si="11"/>
        <v>0</v>
      </c>
      <c r="AK150" s="366">
        <f t="shared" si="12"/>
        <v>0</v>
      </c>
    </row>
    <row r="151" spans="1:37" ht="14.45" customHeight="1" x14ac:dyDescent="0.15">
      <c r="A151" s="1230">
        <v>0</v>
      </c>
      <c r="B151" s="574">
        <v>0</v>
      </c>
      <c r="C151" s="574">
        <v>0</v>
      </c>
      <c r="D151" s="574">
        <v>0</v>
      </c>
      <c r="E151" s="1237">
        <v>0</v>
      </c>
      <c r="K151" s="194" t="s">
        <v>38</v>
      </c>
      <c r="L151" s="195" t="s">
        <v>54</v>
      </c>
      <c r="M151" s="196" t="s">
        <v>32</v>
      </c>
      <c r="N151" s="197"/>
      <c r="O151" s="198"/>
      <c r="P151" s="219">
        <f t="shared" si="8"/>
        <v>0</v>
      </c>
      <c r="Q151" s="220">
        <f t="shared" si="8"/>
        <v>0</v>
      </c>
      <c r="R151" s="220">
        <f t="shared" si="8"/>
        <v>0</v>
      </c>
      <c r="S151" s="221">
        <f t="shared" si="8"/>
        <v>0</v>
      </c>
      <c r="T151" s="270">
        <f t="shared" si="8"/>
        <v>0</v>
      </c>
      <c r="U151" s="202"/>
      <c r="V151" s="195" t="s">
        <v>54</v>
      </c>
      <c r="W151" s="196" t="s">
        <v>32</v>
      </c>
      <c r="X151" s="197"/>
      <c r="Y151" s="198" t="s">
        <v>156</v>
      </c>
      <c r="Z151" s="219">
        <f t="shared" ref="Z151:AC152" si="13">IF(ISERROR((Z$47)*(Q151/(Q$151+Q$152+Q$162))),0,ROUND((Z$47)*(Q151/(Q$151+Q$152+Q$162)),0))</f>
        <v>0</v>
      </c>
      <c r="AA151" s="220">
        <f t="shared" si="13"/>
        <v>0</v>
      </c>
      <c r="AB151" s="292">
        <f t="shared" si="13"/>
        <v>0</v>
      </c>
      <c r="AC151" s="366">
        <f t="shared" si="13"/>
        <v>0</v>
      </c>
      <c r="AD151" s="371"/>
      <c r="AE151" s="194" t="s">
        <v>166</v>
      </c>
      <c r="AF151" s="195" t="s">
        <v>54</v>
      </c>
      <c r="AG151" s="196" t="s">
        <v>32</v>
      </c>
      <c r="AH151" s="197"/>
      <c r="AI151" s="219">
        <f t="shared" si="2"/>
        <v>0</v>
      </c>
      <c r="AJ151" s="220">
        <f t="shared" si="11"/>
        <v>0</v>
      </c>
      <c r="AK151" s="366">
        <f t="shared" si="12"/>
        <v>0</v>
      </c>
    </row>
    <row r="152" spans="1:37" ht="14.45" customHeight="1" x14ac:dyDescent="0.15">
      <c r="A152" s="1230">
        <v>0</v>
      </c>
      <c r="B152" s="574">
        <v>0</v>
      </c>
      <c r="C152" s="574">
        <v>0</v>
      </c>
      <c r="D152" s="574">
        <v>0</v>
      </c>
      <c r="E152" s="1237">
        <v>0</v>
      </c>
      <c r="K152" s="194" t="s">
        <v>24</v>
      </c>
      <c r="L152" s="195"/>
      <c r="M152" s="196" t="s">
        <v>42</v>
      </c>
      <c r="N152" s="197"/>
      <c r="O152" s="198"/>
      <c r="P152" s="219">
        <f t="shared" si="8"/>
        <v>0</v>
      </c>
      <c r="Q152" s="220">
        <f t="shared" si="8"/>
        <v>0</v>
      </c>
      <c r="R152" s="220">
        <f t="shared" si="8"/>
        <v>0</v>
      </c>
      <c r="S152" s="221">
        <f t="shared" si="8"/>
        <v>0</v>
      </c>
      <c r="T152" s="270">
        <f t="shared" si="8"/>
        <v>0</v>
      </c>
      <c r="U152" s="202"/>
      <c r="V152" s="195"/>
      <c r="W152" s="196" t="s">
        <v>42</v>
      </c>
      <c r="X152" s="197"/>
      <c r="Y152" s="198" t="s">
        <v>156</v>
      </c>
      <c r="Z152" s="219">
        <f t="shared" si="13"/>
        <v>0</v>
      </c>
      <c r="AA152" s="220">
        <f t="shared" si="13"/>
        <v>0</v>
      </c>
      <c r="AB152" s="292">
        <f t="shared" si="13"/>
        <v>0</v>
      </c>
      <c r="AC152" s="366">
        <f t="shared" si="13"/>
        <v>0</v>
      </c>
      <c r="AD152" s="371"/>
      <c r="AE152" s="194" t="s">
        <v>167</v>
      </c>
      <c r="AF152" s="195"/>
      <c r="AG152" s="196" t="s">
        <v>42</v>
      </c>
      <c r="AH152" s="197"/>
      <c r="AI152" s="219">
        <f t="shared" si="2"/>
        <v>0</v>
      </c>
      <c r="AJ152" s="220">
        <f t="shared" si="11"/>
        <v>0</v>
      </c>
      <c r="AK152" s="366">
        <f t="shared" si="12"/>
        <v>0</v>
      </c>
    </row>
    <row r="153" spans="1:37" ht="14.45" customHeight="1" x14ac:dyDescent="0.15">
      <c r="A153" s="1230">
        <v>0</v>
      </c>
      <c r="B153" s="574">
        <v>0</v>
      </c>
      <c r="C153" s="574">
        <v>0</v>
      </c>
      <c r="D153" s="574">
        <v>0</v>
      </c>
      <c r="E153" s="1237">
        <v>0</v>
      </c>
      <c r="K153" s="194" t="s">
        <v>72</v>
      </c>
      <c r="L153" s="195"/>
      <c r="M153" s="196" t="s">
        <v>57</v>
      </c>
      <c r="N153" s="197"/>
      <c r="O153" s="198"/>
      <c r="P153" s="219">
        <f t="shared" si="8"/>
        <v>0</v>
      </c>
      <c r="Q153" s="220">
        <f t="shared" si="8"/>
        <v>0</v>
      </c>
      <c r="R153" s="220">
        <f t="shared" si="8"/>
        <v>0</v>
      </c>
      <c r="S153" s="221">
        <f t="shared" si="8"/>
        <v>0</v>
      </c>
      <c r="T153" s="270">
        <f t="shared" si="8"/>
        <v>0</v>
      </c>
      <c r="U153" s="202"/>
      <c r="V153" s="195"/>
      <c r="W153" s="196" t="s">
        <v>57</v>
      </c>
      <c r="X153" s="197"/>
      <c r="Y153" s="198"/>
      <c r="Z153" s="219">
        <f t="shared" ref="Z153:AC161" si="14">Z38</f>
        <v>0</v>
      </c>
      <c r="AA153" s="220">
        <f t="shared" si="14"/>
        <v>0</v>
      </c>
      <c r="AB153" s="292">
        <f t="shared" si="14"/>
        <v>0</v>
      </c>
      <c r="AC153" s="366">
        <f t="shared" si="14"/>
        <v>0</v>
      </c>
      <c r="AD153" s="371"/>
      <c r="AE153" s="194" t="s">
        <v>168</v>
      </c>
      <c r="AF153" s="195"/>
      <c r="AG153" s="196" t="s">
        <v>57</v>
      </c>
      <c r="AH153" s="197"/>
      <c r="AI153" s="219">
        <f t="shared" si="2"/>
        <v>0</v>
      </c>
      <c r="AJ153" s="220">
        <f t="shared" si="11"/>
        <v>0</v>
      </c>
      <c r="AK153" s="366">
        <f t="shared" si="12"/>
        <v>0</v>
      </c>
    </row>
    <row r="154" spans="1:37" ht="14.45" customHeight="1" x14ac:dyDescent="0.15">
      <c r="A154" s="1230">
        <v>0</v>
      </c>
      <c r="B154" s="574">
        <v>0</v>
      </c>
      <c r="C154" s="574">
        <v>0</v>
      </c>
      <c r="D154" s="574">
        <v>0</v>
      </c>
      <c r="E154" s="1237">
        <v>0</v>
      </c>
      <c r="K154" s="194"/>
      <c r="L154" s="195"/>
      <c r="M154" s="173" t="s">
        <v>60</v>
      </c>
      <c r="N154" s="197"/>
      <c r="O154" s="198"/>
      <c r="P154" s="219">
        <f t="shared" si="8"/>
        <v>128540</v>
      </c>
      <c r="Q154" s="220">
        <f t="shared" si="8"/>
        <v>128540</v>
      </c>
      <c r="R154" s="220">
        <f t="shared" si="8"/>
        <v>0</v>
      </c>
      <c r="S154" s="221">
        <f t="shared" si="8"/>
        <v>0</v>
      </c>
      <c r="T154" s="270">
        <f t="shared" si="8"/>
        <v>49100</v>
      </c>
      <c r="U154" s="202"/>
      <c r="V154" s="195"/>
      <c r="W154" s="173" t="s">
        <v>60</v>
      </c>
      <c r="X154" s="197"/>
      <c r="Y154" s="198"/>
      <c r="Z154" s="219">
        <f t="shared" si="14"/>
        <v>44624</v>
      </c>
      <c r="AA154" s="220">
        <f t="shared" si="14"/>
        <v>0</v>
      </c>
      <c r="AB154" s="292">
        <f t="shared" si="14"/>
        <v>0</v>
      </c>
      <c r="AC154" s="366">
        <f t="shared" si="14"/>
        <v>0</v>
      </c>
      <c r="AD154" s="371"/>
      <c r="AE154" s="194" t="s">
        <v>169</v>
      </c>
      <c r="AF154" s="195"/>
      <c r="AG154" s="173" t="s">
        <v>60</v>
      </c>
      <c r="AH154" s="197"/>
      <c r="AI154" s="219">
        <f t="shared" si="2"/>
        <v>83916</v>
      </c>
      <c r="AJ154" s="220">
        <f>SUM(AJ155:AJ159)</f>
        <v>0</v>
      </c>
      <c r="AK154" s="366">
        <f>SUM(AK155:AK159)</f>
        <v>0</v>
      </c>
    </row>
    <row r="155" spans="1:37" ht="14.45" customHeight="1" x14ac:dyDescent="0.15">
      <c r="A155" s="1230">
        <v>0</v>
      </c>
      <c r="B155" s="574">
        <v>0</v>
      </c>
      <c r="C155" s="574">
        <v>0</v>
      </c>
      <c r="D155" s="574">
        <v>0</v>
      </c>
      <c r="E155" s="1237">
        <v>0</v>
      </c>
      <c r="K155" s="194"/>
      <c r="L155" s="195" t="s">
        <v>59</v>
      </c>
      <c r="M155" s="195"/>
      <c r="N155" s="196" t="s">
        <v>62</v>
      </c>
      <c r="O155" s="198"/>
      <c r="P155" s="219">
        <f t="shared" ref="P155:T170" si="15">P40+P94</f>
        <v>0</v>
      </c>
      <c r="Q155" s="220">
        <f t="shared" si="15"/>
        <v>0</v>
      </c>
      <c r="R155" s="220">
        <f t="shared" si="15"/>
        <v>0</v>
      </c>
      <c r="S155" s="221">
        <f t="shared" si="15"/>
        <v>0</v>
      </c>
      <c r="T155" s="270">
        <f t="shared" si="15"/>
        <v>0</v>
      </c>
      <c r="U155" s="202"/>
      <c r="V155" s="195" t="s">
        <v>59</v>
      </c>
      <c r="W155" s="195"/>
      <c r="X155" s="196" t="s">
        <v>62</v>
      </c>
      <c r="Y155" s="198"/>
      <c r="Z155" s="219">
        <f t="shared" si="14"/>
        <v>0</v>
      </c>
      <c r="AA155" s="220">
        <f t="shared" si="14"/>
        <v>0</v>
      </c>
      <c r="AB155" s="292">
        <f t="shared" si="14"/>
        <v>0</v>
      </c>
      <c r="AC155" s="366">
        <f t="shared" si="14"/>
        <v>0</v>
      </c>
      <c r="AD155" s="371"/>
      <c r="AE155" s="194" t="s">
        <v>170</v>
      </c>
      <c r="AF155" s="195" t="s">
        <v>59</v>
      </c>
      <c r="AG155" s="195"/>
      <c r="AH155" s="196" t="s">
        <v>62</v>
      </c>
      <c r="AI155" s="219">
        <f t="shared" si="2"/>
        <v>0</v>
      </c>
      <c r="AJ155" s="220">
        <f t="shared" ref="AJ155:AJ162" si="16">IF($P155-$Z155=0,0,ROUND((R155-AA155)*$AI155/($P155-$Z155),0))</f>
        <v>0</v>
      </c>
      <c r="AK155" s="366">
        <f t="shared" ref="AK155:AK162" si="17">IF(P155-Z155=0,0,ROUND((S155-AB155)*AI155/(P155-Z155),0))</f>
        <v>0</v>
      </c>
    </row>
    <row r="156" spans="1:37" ht="14.45" customHeight="1" x14ac:dyDescent="0.15">
      <c r="A156" s="1230">
        <v>0</v>
      </c>
      <c r="B156" s="574">
        <v>0</v>
      </c>
      <c r="C156" s="574">
        <v>0</v>
      </c>
      <c r="D156" s="574">
        <v>0</v>
      </c>
      <c r="E156" s="1237">
        <v>0</v>
      </c>
      <c r="K156" s="194"/>
      <c r="L156" s="195"/>
      <c r="M156" s="195"/>
      <c r="N156" s="196" t="s">
        <v>64</v>
      </c>
      <c r="O156" s="198"/>
      <c r="P156" s="219">
        <f t="shared" si="15"/>
        <v>0</v>
      </c>
      <c r="Q156" s="220">
        <f t="shared" si="15"/>
        <v>0</v>
      </c>
      <c r="R156" s="220">
        <f t="shared" si="15"/>
        <v>0</v>
      </c>
      <c r="S156" s="221">
        <f t="shared" si="15"/>
        <v>0</v>
      </c>
      <c r="T156" s="270">
        <f t="shared" si="15"/>
        <v>0</v>
      </c>
      <c r="U156" s="202"/>
      <c r="V156" s="195"/>
      <c r="W156" s="195"/>
      <c r="X156" s="196" t="s">
        <v>64</v>
      </c>
      <c r="Y156" s="198"/>
      <c r="Z156" s="219">
        <f t="shared" si="14"/>
        <v>0</v>
      </c>
      <c r="AA156" s="220">
        <f t="shared" si="14"/>
        <v>0</v>
      </c>
      <c r="AB156" s="292">
        <f t="shared" si="14"/>
        <v>0</v>
      </c>
      <c r="AC156" s="366">
        <f t="shared" si="14"/>
        <v>0</v>
      </c>
      <c r="AD156" s="371"/>
      <c r="AE156" s="194" t="s">
        <v>35</v>
      </c>
      <c r="AF156" s="195"/>
      <c r="AG156" s="195"/>
      <c r="AH156" s="196" t="s">
        <v>64</v>
      </c>
      <c r="AI156" s="219">
        <f t="shared" si="2"/>
        <v>0</v>
      </c>
      <c r="AJ156" s="220">
        <f t="shared" si="16"/>
        <v>0</v>
      </c>
      <c r="AK156" s="366">
        <f t="shared" si="17"/>
        <v>0</v>
      </c>
    </row>
    <row r="157" spans="1:37" ht="14.45" customHeight="1" x14ac:dyDescent="0.15">
      <c r="A157" s="1230">
        <v>0</v>
      </c>
      <c r="B157" s="574">
        <v>0</v>
      </c>
      <c r="C157" s="574">
        <v>0</v>
      </c>
      <c r="D157" s="574">
        <v>0</v>
      </c>
      <c r="E157" s="1237">
        <v>0</v>
      </c>
      <c r="K157" s="194"/>
      <c r="L157" s="195"/>
      <c r="M157" s="195"/>
      <c r="N157" s="196" t="s">
        <v>66</v>
      </c>
      <c r="O157" s="198"/>
      <c r="P157" s="219">
        <f t="shared" si="15"/>
        <v>0</v>
      </c>
      <c r="Q157" s="220">
        <f t="shared" si="15"/>
        <v>0</v>
      </c>
      <c r="R157" s="220">
        <f t="shared" si="15"/>
        <v>0</v>
      </c>
      <c r="S157" s="221">
        <f t="shared" si="15"/>
        <v>0</v>
      </c>
      <c r="T157" s="270">
        <f t="shared" si="15"/>
        <v>0</v>
      </c>
      <c r="U157" s="202"/>
      <c r="V157" s="195"/>
      <c r="W157" s="195"/>
      <c r="X157" s="196" t="s">
        <v>66</v>
      </c>
      <c r="Y157" s="198"/>
      <c r="Z157" s="219">
        <f t="shared" si="14"/>
        <v>0</v>
      </c>
      <c r="AA157" s="220">
        <f t="shared" si="14"/>
        <v>0</v>
      </c>
      <c r="AB157" s="292">
        <f t="shared" si="14"/>
        <v>0</v>
      </c>
      <c r="AC157" s="366">
        <f t="shared" si="14"/>
        <v>0</v>
      </c>
      <c r="AD157" s="371"/>
      <c r="AE157" s="194" t="s">
        <v>171</v>
      </c>
      <c r="AF157" s="195"/>
      <c r="AG157" s="195"/>
      <c r="AH157" s="196" t="s">
        <v>66</v>
      </c>
      <c r="AI157" s="219">
        <f t="shared" si="2"/>
        <v>0</v>
      </c>
      <c r="AJ157" s="220">
        <f t="shared" si="16"/>
        <v>0</v>
      </c>
      <c r="AK157" s="366">
        <f t="shared" si="17"/>
        <v>0</v>
      </c>
    </row>
    <row r="158" spans="1:37" ht="14.45" customHeight="1" x14ac:dyDescent="0.15">
      <c r="A158" s="1230">
        <v>0</v>
      </c>
      <c r="B158" s="574">
        <v>0</v>
      </c>
      <c r="C158" s="574">
        <v>0</v>
      </c>
      <c r="D158" s="574">
        <v>0</v>
      </c>
      <c r="E158" s="1237">
        <v>0</v>
      </c>
      <c r="K158" s="194"/>
      <c r="L158" s="195"/>
      <c r="M158" s="195"/>
      <c r="N158" s="196" t="s">
        <v>150</v>
      </c>
      <c r="O158" s="198"/>
      <c r="P158" s="219">
        <f t="shared" si="15"/>
        <v>128540</v>
      </c>
      <c r="Q158" s="220">
        <f t="shared" si="15"/>
        <v>128540</v>
      </c>
      <c r="R158" s="220">
        <f t="shared" si="15"/>
        <v>0</v>
      </c>
      <c r="S158" s="221">
        <f t="shared" si="15"/>
        <v>0</v>
      </c>
      <c r="T158" s="270">
        <f t="shared" si="15"/>
        <v>49100</v>
      </c>
      <c r="U158" s="202"/>
      <c r="V158" s="195"/>
      <c r="W158" s="195"/>
      <c r="X158" s="196" t="s">
        <v>150</v>
      </c>
      <c r="Y158" s="505"/>
      <c r="Z158" s="219">
        <f t="shared" si="14"/>
        <v>44624</v>
      </c>
      <c r="AA158" s="220">
        <f t="shared" si="14"/>
        <v>0</v>
      </c>
      <c r="AB158" s="292">
        <f t="shared" si="14"/>
        <v>0</v>
      </c>
      <c r="AC158" s="366">
        <f t="shared" si="14"/>
        <v>0</v>
      </c>
      <c r="AD158" s="371"/>
      <c r="AE158" s="194"/>
      <c r="AF158" s="195"/>
      <c r="AG158" s="195"/>
      <c r="AH158" s="196" t="s">
        <v>150</v>
      </c>
      <c r="AI158" s="219">
        <f t="shared" si="2"/>
        <v>83916</v>
      </c>
      <c r="AJ158" s="220">
        <f t="shared" si="16"/>
        <v>0</v>
      </c>
      <c r="AK158" s="366">
        <f t="shared" si="17"/>
        <v>0</v>
      </c>
    </row>
    <row r="159" spans="1:37" ht="14.45" customHeight="1" x14ac:dyDescent="0.15">
      <c r="A159" s="1230">
        <v>0</v>
      </c>
      <c r="B159" s="574">
        <v>0</v>
      </c>
      <c r="C159" s="574">
        <v>0</v>
      </c>
      <c r="D159" s="574">
        <v>0</v>
      </c>
      <c r="E159" s="1237">
        <v>0</v>
      </c>
      <c r="K159" s="194"/>
      <c r="L159" s="195" t="s">
        <v>41</v>
      </c>
      <c r="M159" s="216"/>
      <c r="N159" s="196" t="s">
        <v>13</v>
      </c>
      <c r="O159" s="198"/>
      <c r="P159" s="219">
        <f t="shared" si="15"/>
        <v>0</v>
      </c>
      <c r="Q159" s="220">
        <f t="shared" si="15"/>
        <v>0</v>
      </c>
      <c r="R159" s="220">
        <f t="shared" si="15"/>
        <v>0</v>
      </c>
      <c r="S159" s="221">
        <f t="shared" si="15"/>
        <v>0</v>
      </c>
      <c r="T159" s="270">
        <f t="shared" si="15"/>
        <v>0</v>
      </c>
      <c r="U159" s="202"/>
      <c r="V159" s="195" t="s">
        <v>41</v>
      </c>
      <c r="W159" s="216"/>
      <c r="X159" s="196" t="s">
        <v>13</v>
      </c>
      <c r="Y159" s="198"/>
      <c r="Z159" s="219">
        <f t="shared" si="14"/>
        <v>0</v>
      </c>
      <c r="AA159" s="220">
        <f t="shared" si="14"/>
        <v>0</v>
      </c>
      <c r="AB159" s="292">
        <f t="shared" si="14"/>
        <v>0</v>
      </c>
      <c r="AC159" s="366">
        <f t="shared" si="14"/>
        <v>0</v>
      </c>
      <c r="AD159" s="371"/>
      <c r="AE159" s="194"/>
      <c r="AF159" s="195" t="s">
        <v>41</v>
      </c>
      <c r="AG159" s="216"/>
      <c r="AH159" s="196" t="s">
        <v>13</v>
      </c>
      <c r="AI159" s="219">
        <f t="shared" si="2"/>
        <v>0</v>
      </c>
      <c r="AJ159" s="220">
        <f t="shared" si="16"/>
        <v>0</v>
      </c>
      <c r="AK159" s="366">
        <f t="shared" si="17"/>
        <v>0</v>
      </c>
    </row>
    <row r="160" spans="1:37" ht="14.45" customHeight="1" x14ac:dyDescent="0.15">
      <c r="A160" s="1230">
        <v>0</v>
      </c>
      <c r="B160" s="574">
        <v>0</v>
      </c>
      <c r="C160" s="574">
        <v>0</v>
      </c>
      <c r="D160" s="574">
        <v>0</v>
      </c>
      <c r="E160" s="1237">
        <v>0</v>
      </c>
      <c r="K160" s="194"/>
      <c r="L160" s="195"/>
      <c r="M160" s="196" t="s">
        <v>70</v>
      </c>
      <c r="N160" s="197"/>
      <c r="O160" s="198"/>
      <c r="P160" s="219">
        <f t="shared" si="15"/>
        <v>69912</v>
      </c>
      <c r="Q160" s="220">
        <f t="shared" si="15"/>
        <v>69912</v>
      </c>
      <c r="R160" s="220">
        <f t="shared" si="15"/>
        <v>37679</v>
      </c>
      <c r="S160" s="221">
        <f t="shared" si="15"/>
        <v>0</v>
      </c>
      <c r="T160" s="270">
        <f t="shared" si="15"/>
        <v>25700</v>
      </c>
      <c r="U160" s="202" t="s">
        <v>72</v>
      </c>
      <c r="V160" s="195"/>
      <c r="W160" s="196" t="s">
        <v>70</v>
      </c>
      <c r="X160" s="197"/>
      <c r="Y160" s="198"/>
      <c r="Z160" s="219">
        <f t="shared" si="14"/>
        <v>0</v>
      </c>
      <c r="AA160" s="220">
        <f t="shared" si="14"/>
        <v>0</v>
      </c>
      <c r="AB160" s="292">
        <f t="shared" si="14"/>
        <v>0</v>
      </c>
      <c r="AC160" s="366">
        <f t="shared" si="14"/>
        <v>0</v>
      </c>
      <c r="AD160" s="371"/>
      <c r="AE160" s="194"/>
      <c r="AF160" s="195"/>
      <c r="AG160" s="196" t="s">
        <v>70</v>
      </c>
      <c r="AH160" s="197"/>
      <c r="AI160" s="219">
        <f t="shared" si="2"/>
        <v>69912</v>
      </c>
      <c r="AJ160" s="220">
        <f t="shared" si="16"/>
        <v>37679</v>
      </c>
      <c r="AK160" s="366">
        <f t="shared" si="17"/>
        <v>0</v>
      </c>
    </row>
    <row r="161" spans="1:37" ht="14.45" customHeight="1" x14ac:dyDescent="0.15">
      <c r="A161" s="1230">
        <v>0</v>
      </c>
      <c r="B161" s="574">
        <v>0</v>
      </c>
      <c r="C161" s="574">
        <v>0</v>
      </c>
      <c r="D161" s="574">
        <v>0</v>
      </c>
      <c r="E161" s="1237">
        <v>0</v>
      </c>
      <c r="K161" s="194"/>
      <c r="L161" s="195"/>
      <c r="M161" s="196" t="s">
        <v>73</v>
      </c>
      <c r="N161" s="197"/>
      <c r="O161" s="198"/>
      <c r="P161" s="219">
        <f t="shared" si="15"/>
        <v>0</v>
      </c>
      <c r="Q161" s="220">
        <f t="shared" si="15"/>
        <v>0</v>
      </c>
      <c r="R161" s="220">
        <f t="shared" si="15"/>
        <v>0</v>
      </c>
      <c r="S161" s="221">
        <f t="shared" si="15"/>
        <v>0</v>
      </c>
      <c r="T161" s="270">
        <f t="shared" si="15"/>
        <v>0</v>
      </c>
      <c r="U161" s="202"/>
      <c r="V161" s="195"/>
      <c r="W161" s="196" t="s">
        <v>73</v>
      </c>
      <c r="X161" s="197"/>
      <c r="Y161" s="198"/>
      <c r="Z161" s="219">
        <f t="shared" si="14"/>
        <v>0</v>
      </c>
      <c r="AA161" s="220">
        <f t="shared" si="14"/>
        <v>0</v>
      </c>
      <c r="AB161" s="292">
        <f t="shared" si="14"/>
        <v>0</v>
      </c>
      <c r="AC161" s="366">
        <f t="shared" si="14"/>
        <v>0</v>
      </c>
      <c r="AD161" s="371"/>
      <c r="AE161" s="194"/>
      <c r="AF161" s="195"/>
      <c r="AG161" s="196" t="s">
        <v>73</v>
      </c>
      <c r="AH161" s="197"/>
      <c r="AI161" s="219">
        <f t="shared" si="2"/>
        <v>0</v>
      </c>
      <c r="AJ161" s="220">
        <f t="shared" si="16"/>
        <v>0</v>
      </c>
      <c r="AK161" s="366">
        <f t="shared" si="17"/>
        <v>0</v>
      </c>
    </row>
    <row r="162" spans="1:37" ht="14.45" customHeight="1" x14ac:dyDescent="0.15">
      <c r="A162" s="1230">
        <v>0</v>
      </c>
      <c r="B162" s="574">
        <v>0</v>
      </c>
      <c r="C162" s="574">
        <v>0</v>
      </c>
      <c r="D162" s="574">
        <v>0</v>
      </c>
      <c r="E162" s="1237">
        <v>0</v>
      </c>
      <c r="K162" s="194"/>
      <c r="L162" s="216"/>
      <c r="M162" s="196" t="s">
        <v>13</v>
      </c>
      <c r="N162" s="197"/>
      <c r="O162" s="198"/>
      <c r="P162" s="219">
        <f t="shared" si="15"/>
        <v>0</v>
      </c>
      <c r="Q162" s="220">
        <f t="shared" si="15"/>
        <v>0</v>
      </c>
      <c r="R162" s="220">
        <f t="shared" si="15"/>
        <v>0</v>
      </c>
      <c r="S162" s="221">
        <f t="shared" si="15"/>
        <v>0</v>
      </c>
      <c r="T162" s="270">
        <f t="shared" si="15"/>
        <v>0</v>
      </c>
      <c r="U162" s="202"/>
      <c r="V162" s="216"/>
      <c r="W162" s="196" t="s">
        <v>13</v>
      </c>
      <c r="X162" s="197"/>
      <c r="Y162" s="198" t="s">
        <v>156</v>
      </c>
      <c r="Z162" s="219">
        <f>IF(ISERROR((Z$47)*(Q162/(Q$151+Q$152+Q$162))),0,ROUND((Z$47)*(Q162/(Q$151+Q$152+Q$162)),0))</f>
        <v>0</v>
      </c>
      <c r="AA162" s="220">
        <f>IF(ISERROR((AA$47)*(R162/(R$151+R$152+R$162))),0,ROUND((AA$47)*(R162/(R$151+R$152+R$162)),0))</f>
        <v>0</v>
      </c>
      <c r="AB162" s="292">
        <f>IF(ISERROR((AB$47)*(S162/(S$151+S$152+S$162))),0,ROUND((AB$47)*(S162/(S$151+S$152+S$162)),0))</f>
        <v>0</v>
      </c>
      <c r="AC162" s="366">
        <f>IF(ISERROR((AC$47)*(T162/(T$151+T$152+T$162))),0,ROUND((AC$47)*(T162/(T$151+T$152+T$162)),0))</f>
        <v>0</v>
      </c>
      <c r="AD162" s="371"/>
      <c r="AE162" s="194"/>
      <c r="AF162" s="216"/>
      <c r="AG162" s="196" t="s">
        <v>13</v>
      </c>
      <c r="AH162" s="197"/>
      <c r="AI162" s="219">
        <f t="shared" si="2"/>
        <v>0</v>
      </c>
      <c r="AJ162" s="220">
        <f t="shared" si="16"/>
        <v>0</v>
      </c>
      <c r="AK162" s="366">
        <f t="shared" si="17"/>
        <v>0</v>
      </c>
    </row>
    <row r="163" spans="1:37" ht="14.45" customHeight="1" x14ac:dyDescent="0.15">
      <c r="A163" s="1230">
        <v>0</v>
      </c>
      <c r="B163" s="574">
        <v>0</v>
      </c>
      <c r="C163" s="574">
        <v>0</v>
      </c>
      <c r="D163" s="574">
        <v>0</v>
      </c>
      <c r="E163" s="1237">
        <v>0</v>
      </c>
      <c r="K163" s="194" t="s">
        <v>4</v>
      </c>
      <c r="L163" s="173" t="s">
        <v>78</v>
      </c>
      <c r="M163" s="197"/>
      <c r="N163" s="197"/>
      <c r="O163" s="198"/>
      <c r="P163" s="219">
        <f t="shared" si="15"/>
        <v>0</v>
      </c>
      <c r="Q163" s="220">
        <f t="shared" si="15"/>
        <v>0</v>
      </c>
      <c r="R163" s="220">
        <f t="shared" si="15"/>
        <v>0</v>
      </c>
      <c r="S163" s="221">
        <f t="shared" si="15"/>
        <v>0</v>
      </c>
      <c r="T163" s="270">
        <f t="shared" si="15"/>
        <v>0</v>
      </c>
      <c r="U163" s="202" t="s">
        <v>4</v>
      </c>
      <c r="V163" s="173" t="s">
        <v>78</v>
      </c>
      <c r="W163" s="197"/>
      <c r="X163" s="197"/>
      <c r="Y163" s="198" t="s">
        <v>156</v>
      </c>
      <c r="Z163" s="219">
        <f>IF(ISERROR((Z$60)*(Q163/(Q$135+Q$144+Q$163+Q$175))),0,ROUND((Z$60)*(Q163/(Q$135+Q$144+Q$163+Q$175)),0))</f>
        <v>0</v>
      </c>
      <c r="AA163" s="220">
        <f>IF(ISERROR((AA$60)*(R163/(R$135+R$144+R$163+R$175))),0,ROUND((AA$60)*(R163/(R$135+R$144+R$163+R$175)),0))</f>
        <v>0</v>
      </c>
      <c r="AB163" s="292">
        <f>IF(ISERROR((AB$60)*(S163/(S$135+S$144+S$163+S$175))),0,ROUND((AB$60)*(S163/(S$135+S$144+S$163+S$175)),0))</f>
        <v>0</v>
      </c>
      <c r="AC163" s="366">
        <f>IF(ISERROR((AC$60)*(T163/(T$135+T$144+T$163+T$175))),0,ROUND((AC$60)*(T163/(T$135+T$144+T$163+T$175)),0))</f>
        <v>0</v>
      </c>
      <c r="AD163" s="371"/>
      <c r="AE163" s="194" t="s">
        <v>4</v>
      </c>
      <c r="AF163" s="173" t="s">
        <v>78</v>
      </c>
      <c r="AG163" s="197"/>
      <c r="AH163" s="197"/>
      <c r="AI163" s="219">
        <f t="shared" si="2"/>
        <v>0</v>
      </c>
      <c r="AJ163" s="220">
        <f>SUM(AJ164:AJ165)</f>
        <v>0</v>
      </c>
      <c r="AK163" s="366">
        <f>SUM(AK164:AK165)</f>
        <v>0</v>
      </c>
    </row>
    <row r="164" spans="1:37" ht="14.45" customHeight="1" x14ac:dyDescent="0.15">
      <c r="A164" s="1230">
        <v>0</v>
      </c>
      <c r="B164" s="574">
        <v>0</v>
      </c>
      <c r="C164" s="574">
        <v>0</v>
      </c>
      <c r="D164" s="574">
        <v>0</v>
      </c>
      <c r="E164" s="1237">
        <v>0</v>
      </c>
      <c r="K164" s="194"/>
      <c r="L164" s="195"/>
      <c r="M164" s="196" t="s">
        <v>11</v>
      </c>
      <c r="N164" s="197"/>
      <c r="O164" s="198"/>
      <c r="P164" s="219">
        <f t="shared" si="15"/>
        <v>0</v>
      </c>
      <c r="Q164" s="220">
        <f t="shared" si="15"/>
        <v>0</v>
      </c>
      <c r="R164" s="220">
        <f t="shared" si="15"/>
        <v>0</v>
      </c>
      <c r="S164" s="221">
        <f t="shared" si="15"/>
        <v>0</v>
      </c>
      <c r="T164" s="270">
        <f t="shared" si="15"/>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D164" s="371"/>
      <c r="AE164" s="194"/>
      <c r="AF164" s="195"/>
      <c r="AG164" s="196" t="s">
        <v>11</v>
      </c>
      <c r="AH164" s="197"/>
      <c r="AI164" s="219">
        <f t="shared" si="2"/>
        <v>0</v>
      </c>
      <c r="AJ164" s="220">
        <f t="shared" ref="AJ164:AJ169" si="18">IF($P164-$Z164=0,0,ROUND((R164-AA164)*$AI164/($P164-$Z164),0))</f>
        <v>0</v>
      </c>
      <c r="AK164" s="366">
        <f t="shared" ref="AK164:AK169" si="19">IF(P164-Z164=0,0,ROUND((S164-AB164)*AI164/(P164-Z164),0))</f>
        <v>0</v>
      </c>
    </row>
    <row r="165" spans="1:37" ht="14.45" customHeight="1" x14ac:dyDescent="0.15">
      <c r="A165" s="1230">
        <v>0</v>
      </c>
      <c r="B165" s="574">
        <v>0</v>
      </c>
      <c r="C165" s="574">
        <v>0</v>
      </c>
      <c r="D165" s="574">
        <v>0</v>
      </c>
      <c r="E165" s="1237">
        <v>0</v>
      </c>
      <c r="K165" s="194"/>
      <c r="L165" s="216"/>
      <c r="M165" s="196" t="s">
        <v>13</v>
      </c>
      <c r="N165" s="197"/>
      <c r="O165" s="198"/>
      <c r="P165" s="219">
        <f t="shared" si="15"/>
        <v>0</v>
      </c>
      <c r="Q165" s="220">
        <f t="shared" si="15"/>
        <v>0</v>
      </c>
      <c r="R165" s="220">
        <f t="shared" si="15"/>
        <v>0</v>
      </c>
      <c r="S165" s="221">
        <f t="shared" si="15"/>
        <v>0</v>
      </c>
      <c r="T165" s="270">
        <f t="shared" si="15"/>
        <v>0</v>
      </c>
      <c r="U165" s="202"/>
      <c r="V165" s="216"/>
      <c r="W165" s="196" t="s">
        <v>13</v>
      </c>
      <c r="X165" s="197"/>
      <c r="Y165" s="198" t="s">
        <v>156</v>
      </c>
      <c r="Z165" s="219">
        <f>Z163-Z164</f>
        <v>0</v>
      </c>
      <c r="AA165" s="220">
        <f>AA163-AA164</f>
        <v>0</v>
      </c>
      <c r="AB165" s="292">
        <f>AB163-AB164</f>
        <v>0</v>
      </c>
      <c r="AC165" s="366">
        <f>AC163-AC164</f>
        <v>0</v>
      </c>
      <c r="AD165" s="371"/>
      <c r="AE165" s="194"/>
      <c r="AF165" s="216"/>
      <c r="AG165" s="196" t="s">
        <v>13</v>
      </c>
      <c r="AH165" s="197"/>
      <c r="AI165" s="219">
        <f t="shared" si="2"/>
        <v>0</v>
      </c>
      <c r="AJ165" s="220">
        <f t="shared" si="18"/>
        <v>0</v>
      </c>
      <c r="AK165" s="366">
        <f t="shared" si="19"/>
        <v>0</v>
      </c>
    </row>
    <row r="166" spans="1:37" ht="14.45" customHeight="1" x14ac:dyDescent="0.15">
      <c r="A166" s="1230">
        <v>0</v>
      </c>
      <c r="B166" s="574">
        <v>0</v>
      </c>
      <c r="C166" s="574">
        <v>0</v>
      </c>
      <c r="D166" s="574">
        <v>0</v>
      </c>
      <c r="E166" s="1237">
        <v>0</v>
      </c>
      <c r="K166" s="194"/>
      <c r="L166" s="169"/>
      <c r="M166" s="196" t="s">
        <v>88</v>
      </c>
      <c r="N166" s="197"/>
      <c r="O166" s="198"/>
      <c r="P166" s="219">
        <f t="shared" si="15"/>
        <v>126139</v>
      </c>
      <c r="Q166" s="220">
        <f t="shared" si="15"/>
        <v>126139</v>
      </c>
      <c r="R166" s="220">
        <f t="shared" si="15"/>
        <v>33333</v>
      </c>
      <c r="S166" s="221">
        <f t="shared" si="15"/>
        <v>0</v>
      </c>
      <c r="T166" s="270">
        <f t="shared" si="15"/>
        <v>61100</v>
      </c>
      <c r="U166" s="202"/>
      <c r="V166" s="169"/>
      <c r="W166" s="196" t="s">
        <v>88</v>
      </c>
      <c r="X166" s="197"/>
      <c r="Y166" s="198"/>
      <c r="Z166" s="219">
        <f t="shared" ref="Z166:AC168" si="20">Z51</f>
        <v>0</v>
      </c>
      <c r="AA166" s="220">
        <f t="shared" si="20"/>
        <v>0</v>
      </c>
      <c r="AB166" s="292">
        <f t="shared" si="20"/>
        <v>0</v>
      </c>
      <c r="AC166" s="366">
        <f t="shared" si="20"/>
        <v>0</v>
      </c>
      <c r="AD166" s="371"/>
      <c r="AE166" s="194"/>
      <c r="AF166" s="169"/>
      <c r="AG166" s="196" t="s">
        <v>88</v>
      </c>
      <c r="AH166" s="197"/>
      <c r="AI166" s="219">
        <f t="shared" si="2"/>
        <v>126139</v>
      </c>
      <c r="AJ166" s="220">
        <f t="shared" si="18"/>
        <v>33333</v>
      </c>
      <c r="AK166" s="366">
        <f t="shared" si="19"/>
        <v>0</v>
      </c>
    </row>
    <row r="167" spans="1:37" ht="14.45" customHeight="1" thickBot="1" x14ac:dyDescent="0.2">
      <c r="A167" s="1231">
        <v>0</v>
      </c>
      <c r="B167" s="1232">
        <v>0</v>
      </c>
      <c r="C167" s="1232">
        <v>0</v>
      </c>
      <c r="D167" s="1232">
        <v>0</v>
      </c>
      <c r="E167" s="1238">
        <v>0</v>
      </c>
      <c r="K167" s="194"/>
      <c r="L167" s="176" t="s">
        <v>91</v>
      </c>
      <c r="M167" s="196" t="s">
        <v>89</v>
      </c>
      <c r="N167" s="197"/>
      <c r="O167" s="198"/>
      <c r="P167" s="219">
        <f t="shared" si="15"/>
        <v>0</v>
      </c>
      <c r="Q167" s="220">
        <f t="shared" si="15"/>
        <v>0</v>
      </c>
      <c r="R167" s="220">
        <f t="shared" si="15"/>
        <v>0</v>
      </c>
      <c r="S167" s="221">
        <f t="shared" si="15"/>
        <v>0</v>
      </c>
      <c r="T167" s="270">
        <f t="shared" si="15"/>
        <v>0</v>
      </c>
      <c r="U167" s="202"/>
      <c r="V167" s="176" t="s">
        <v>91</v>
      </c>
      <c r="W167" s="196" t="s">
        <v>89</v>
      </c>
      <c r="X167" s="197"/>
      <c r="Y167" s="198"/>
      <c r="Z167" s="219">
        <f t="shared" si="20"/>
        <v>0</v>
      </c>
      <c r="AA167" s="220">
        <f t="shared" si="20"/>
        <v>0</v>
      </c>
      <c r="AB167" s="292">
        <f t="shared" si="20"/>
        <v>0</v>
      </c>
      <c r="AC167" s="366">
        <f t="shared" si="20"/>
        <v>0</v>
      </c>
      <c r="AD167" s="371"/>
      <c r="AE167" s="194"/>
      <c r="AF167" s="176" t="s">
        <v>91</v>
      </c>
      <c r="AG167" s="196" t="s">
        <v>89</v>
      </c>
      <c r="AH167" s="197"/>
      <c r="AI167" s="219">
        <f t="shared" si="2"/>
        <v>0</v>
      </c>
      <c r="AJ167" s="220">
        <f t="shared" si="18"/>
        <v>0</v>
      </c>
      <c r="AK167" s="366">
        <f t="shared" si="19"/>
        <v>0</v>
      </c>
    </row>
    <row r="168" spans="1:37" ht="14.45" customHeight="1" x14ac:dyDescent="0.15">
      <c r="K168" s="194"/>
      <c r="L168" s="176"/>
      <c r="M168" s="196" t="s">
        <v>104</v>
      </c>
      <c r="N168" s="197"/>
      <c r="O168" s="198"/>
      <c r="P168" s="219">
        <f t="shared" si="15"/>
        <v>0</v>
      </c>
      <c r="Q168" s="220">
        <f t="shared" si="15"/>
        <v>0</v>
      </c>
      <c r="R168" s="220">
        <f t="shared" si="15"/>
        <v>0</v>
      </c>
      <c r="S168" s="221">
        <f t="shared" si="15"/>
        <v>0</v>
      </c>
      <c r="T168" s="270">
        <f t="shared" si="15"/>
        <v>0</v>
      </c>
      <c r="U168" s="202"/>
      <c r="V168" s="176"/>
      <c r="W168" s="196" t="s">
        <v>104</v>
      </c>
      <c r="X168" s="197"/>
      <c r="Y168" s="198"/>
      <c r="Z168" s="219">
        <f t="shared" si="20"/>
        <v>0</v>
      </c>
      <c r="AA168" s="220">
        <f t="shared" si="20"/>
        <v>0</v>
      </c>
      <c r="AB168" s="292">
        <f t="shared" si="20"/>
        <v>0</v>
      </c>
      <c r="AC168" s="366">
        <f t="shared" si="20"/>
        <v>0</v>
      </c>
      <c r="AD168" s="371"/>
      <c r="AE168" s="194"/>
      <c r="AF168" s="176"/>
      <c r="AG168" s="196" t="s">
        <v>104</v>
      </c>
      <c r="AH168" s="197"/>
      <c r="AI168" s="219">
        <f t="shared" si="2"/>
        <v>0</v>
      </c>
      <c r="AJ168" s="220">
        <f t="shared" si="18"/>
        <v>0</v>
      </c>
      <c r="AK168" s="366">
        <f t="shared" si="19"/>
        <v>0</v>
      </c>
    </row>
    <row r="169" spans="1:37" ht="14.45" customHeight="1" thickBot="1" x14ac:dyDescent="0.2">
      <c r="K169" s="194"/>
      <c r="L169" s="176"/>
      <c r="M169" s="196" t="s">
        <v>90</v>
      </c>
      <c r="N169" s="197"/>
      <c r="O169" s="198"/>
      <c r="P169" s="219">
        <f t="shared" si="15"/>
        <v>1423</v>
      </c>
      <c r="Q169" s="220">
        <f t="shared" si="15"/>
        <v>1423</v>
      </c>
      <c r="R169" s="220">
        <f t="shared" si="15"/>
        <v>0</v>
      </c>
      <c r="S169" s="221">
        <f t="shared" si="15"/>
        <v>0</v>
      </c>
      <c r="T169" s="270">
        <f t="shared" si="15"/>
        <v>0</v>
      </c>
      <c r="U169" s="202"/>
      <c r="V169" s="176"/>
      <c r="W169" s="196" t="s">
        <v>90</v>
      </c>
      <c r="X169" s="197"/>
      <c r="Y169" s="198" t="s">
        <v>156</v>
      </c>
      <c r="Z169" s="219">
        <f t="shared" ref="Z169:AC170" si="21">IF(ISERROR(((Z$58)+(Z$59))*(Q169/(Q$169+Q$170+Q$172+Q$174))),0,ROUND(((Z$58)+(Z$59))*(Q169/(Q$169+Q$170+Q$172+Q$174)),0))</f>
        <v>0</v>
      </c>
      <c r="AA169" s="220">
        <f t="shared" si="21"/>
        <v>0</v>
      </c>
      <c r="AB169" s="292">
        <f t="shared" si="21"/>
        <v>0</v>
      </c>
      <c r="AC169" s="366">
        <f t="shared" si="21"/>
        <v>0</v>
      </c>
      <c r="AD169" s="371"/>
      <c r="AE169" s="194"/>
      <c r="AF169" s="176"/>
      <c r="AG169" s="196" t="s">
        <v>90</v>
      </c>
      <c r="AH169" s="197"/>
      <c r="AI169" s="219">
        <f t="shared" si="2"/>
        <v>1423</v>
      </c>
      <c r="AJ169" s="220">
        <f t="shared" si="18"/>
        <v>0</v>
      </c>
      <c r="AK169" s="366">
        <f t="shared" si="19"/>
        <v>0</v>
      </c>
    </row>
    <row r="170" spans="1:37" ht="14.45" customHeight="1" x14ac:dyDescent="0.15">
      <c r="A170" s="1228">
        <v>0</v>
      </c>
      <c r="B170" s="1229">
        <v>0</v>
      </c>
      <c r="C170" s="1229">
        <v>0</v>
      </c>
      <c r="D170" s="1229">
        <v>0</v>
      </c>
      <c r="E170" s="1233">
        <v>0</v>
      </c>
      <c r="K170" s="194"/>
      <c r="L170" s="176" t="s">
        <v>92</v>
      </c>
      <c r="M170" s="196" t="s">
        <v>105</v>
      </c>
      <c r="N170" s="197"/>
      <c r="O170" s="198"/>
      <c r="P170" s="219">
        <f t="shared" si="15"/>
        <v>0</v>
      </c>
      <c r="Q170" s="220">
        <f t="shared" si="15"/>
        <v>0</v>
      </c>
      <c r="R170" s="220">
        <f t="shared" si="15"/>
        <v>0</v>
      </c>
      <c r="S170" s="221">
        <f t="shared" si="15"/>
        <v>0</v>
      </c>
      <c r="T170" s="270">
        <f t="shared" si="15"/>
        <v>0</v>
      </c>
      <c r="U170" s="202"/>
      <c r="V170" s="176" t="s">
        <v>92</v>
      </c>
      <c r="W170" s="196" t="s">
        <v>105</v>
      </c>
      <c r="X170" s="197"/>
      <c r="Y170" s="198" t="s">
        <v>156</v>
      </c>
      <c r="Z170" s="219">
        <f t="shared" si="21"/>
        <v>0</v>
      </c>
      <c r="AA170" s="220">
        <f t="shared" si="21"/>
        <v>0</v>
      </c>
      <c r="AB170" s="292">
        <f t="shared" si="21"/>
        <v>0</v>
      </c>
      <c r="AC170" s="366">
        <f t="shared" si="21"/>
        <v>0</v>
      </c>
      <c r="AD170" s="371"/>
      <c r="AE170" s="194"/>
      <c r="AF170" s="176" t="s">
        <v>92</v>
      </c>
      <c r="AG170" s="196" t="s">
        <v>105</v>
      </c>
      <c r="AH170" s="197"/>
      <c r="AI170" s="219">
        <f t="shared" si="2"/>
        <v>0</v>
      </c>
      <c r="AJ170" s="220">
        <f t="shared" ref="AJ170:AJ175" si="22">IF($P170-$Z170=0,0,ROUND((R170-AA170)*$AI170/($P170-$Z170),0))</f>
        <v>0</v>
      </c>
      <c r="AK170" s="366">
        <f t="shared" ref="AK170:AK175" si="23">IF(P170-Z170=0,0,ROUND((S170-AB170)*AI170/(P170-Z170),0))</f>
        <v>0</v>
      </c>
    </row>
    <row r="171" spans="1:37" ht="14.45" customHeight="1" x14ac:dyDescent="0.15">
      <c r="A171" s="1230">
        <v>0</v>
      </c>
      <c r="B171" s="574">
        <v>0</v>
      </c>
      <c r="C171" s="574">
        <v>0</v>
      </c>
      <c r="D171" s="574">
        <v>0</v>
      </c>
      <c r="E171" s="1237">
        <v>0</v>
      </c>
      <c r="K171" s="194"/>
      <c r="L171" s="176"/>
      <c r="M171" s="196" t="s">
        <v>106</v>
      </c>
      <c r="N171" s="197"/>
      <c r="O171" s="198"/>
      <c r="P171" s="219">
        <f t="shared" ref="P171:T176" si="24">P56+P110</f>
        <v>0</v>
      </c>
      <c r="Q171" s="220">
        <f t="shared" si="24"/>
        <v>0</v>
      </c>
      <c r="R171" s="220">
        <f t="shared" si="24"/>
        <v>0</v>
      </c>
      <c r="S171" s="221">
        <f t="shared" si="24"/>
        <v>0</v>
      </c>
      <c r="T171" s="270">
        <f t="shared" si="24"/>
        <v>0</v>
      </c>
      <c r="U171" s="202"/>
      <c r="V171" s="176"/>
      <c r="W171" s="196" t="s">
        <v>106</v>
      </c>
      <c r="X171" s="197"/>
      <c r="Y171" s="198"/>
      <c r="Z171" s="219">
        <f>Z56</f>
        <v>0</v>
      </c>
      <c r="AA171" s="220">
        <f>AA56</f>
        <v>0</v>
      </c>
      <c r="AB171" s="292">
        <f>AB56</f>
        <v>0</v>
      </c>
      <c r="AC171" s="366">
        <f>AC56</f>
        <v>0</v>
      </c>
      <c r="AD171" s="371"/>
      <c r="AE171" s="194"/>
      <c r="AF171" s="176"/>
      <c r="AG171" s="196" t="s">
        <v>106</v>
      </c>
      <c r="AH171" s="197"/>
      <c r="AI171" s="219">
        <f t="shared" si="2"/>
        <v>0</v>
      </c>
      <c r="AJ171" s="220">
        <f t="shared" si="22"/>
        <v>0</v>
      </c>
      <c r="AK171" s="366">
        <f t="shared" si="23"/>
        <v>0</v>
      </c>
    </row>
    <row r="172" spans="1:37" ht="14.45" customHeight="1" x14ac:dyDescent="0.15">
      <c r="A172" s="1230">
        <v>0</v>
      </c>
      <c r="B172" s="574">
        <v>0</v>
      </c>
      <c r="C172" s="574">
        <v>0</v>
      </c>
      <c r="D172" s="574">
        <v>0</v>
      </c>
      <c r="E172" s="1237">
        <v>0</v>
      </c>
      <c r="K172" s="194"/>
      <c r="L172" s="176"/>
      <c r="M172" s="196" t="s">
        <v>107</v>
      </c>
      <c r="N172" s="197"/>
      <c r="O172" s="198"/>
      <c r="P172" s="219">
        <f t="shared" si="24"/>
        <v>0</v>
      </c>
      <c r="Q172" s="220">
        <f t="shared" si="24"/>
        <v>0</v>
      </c>
      <c r="R172" s="220">
        <f t="shared" si="24"/>
        <v>0</v>
      </c>
      <c r="S172" s="221">
        <f t="shared" si="24"/>
        <v>0</v>
      </c>
      <c r="T172" s="270">
        <f t="shared" si="24"/>
        <v>0</v>
      </c>
      <c r="U172" s="202"/>
      <c r="V172" s="176"/>
      <c r="W172" s="196" t="s">
        <v>107</v>
      </c>
      <c r="X172" s="197"/>
      <c r="Y172" s="198" t="s">
        <v>156</v>
      </c>
      <c r="Z172" s="219">
        <f>IF(ISERROR(((Z$58)+(Z$59))*(Q172/(Q$169+Q$170+Q$172+Q$174))),0,ROUND(((Z$58)+(Z$59))*(Q172/(Q$169+Q$170+Q$172+Q$174)),0))</f>
        <v>0</v>
      </c>
      <c r="AA172" s="220">
        <f>IF(ISERROR(((AA$58)+(AA$59))*(R172/(R$169+R$170+R$172+R$174))),0,ROUND(((AA$58)+(AA$59))*(R172/(R$169+R$170+R$172+R$174)),0))</f>
        <v>0</v>
      </c>
      <c r="AB172" s="292">
        <f>IF(ISERROR(((AB$58)+(AB$59))*(S172/(S$169+S$170+S$172+S$174))),0,ROUND(((AB$58)+(AB$59))*(S172/(S$169+S$170+S$172+S$174)),0))</f>
        <v>0</v>
      </c>
      <c r="AC172" s="366">
        <f>IF(ISERROR(((AC$58)+(AC$59))*(T172/(T$169+T$170+T$172+T$174))),0,ROUND(((AC$58)+(AC$59))*(T172/(T$169+T$170+T$172+T$174)),0))</f>
        <v>0</v>
      </c>
      <c r="AD172" s="371"/>
      <c r="AE172" s="194"/>
      <c r="AF172" s="176"/>
      <c r="AG172" s="196" t="s">
        <v>107</v>
      </c>
      <c r="AH172" s="197"/>
      <c r="AI172" s="219">
        <f t="shared" si="2"/>
        <v>0</v>
      </c>
      <c r="AJ172" s="220">
        <f t="shared" si="22"/>
        <v>0</v>
      </c>
      <c r="AK172" s="366">
        <f t="shared" si="23"/>
        <v>0</v>
      </c>
    </row>
    <row r="173" spans="1:37" ht="14.45" customHeight="1" x14ac:dyDescent="0.15">
      <c r="A173" s="1230">
        <v>0</v>
      </c>
      <c r="B173" s="574">
        <v>0</v>
      </c>
      <c r="C173" s="574">
        <v>0</v>
      </c>
      <c r="D173" s="574">
        <v>0</v>
      </c>
      <c r="E173" s="1237">
        <v>0</v>
      </c>
      <c r="K173" s="194"/>
      <c r="L173" s="176" t="s">
        <v>41</v>
      </c>
      <c r="M173" s="196" t="s">
        <v>108</v>
      </c>
      <c r="N173" s="197"/>
      <c r="O173" s="198"/>
      <c r="P173" s="219">
        <f t="shared" si="24"/>
        <v>1356</v>
      </c>
      <c r="Q173" s="220">
        <f t="shared" si="24"/>
        <v>1356</v>
      </c>
      <c r="R173" s="220">
        <f t="shared" si="24"/>
        <v>0</v>
      </c>
      <c r="S173" s="221">
        <f t="shared" si="24"/>
        <v>0</v>
      </c>
      <c r="T173" s="270">
        <f t="shared" si="24"/>
        <v>0</v>
      </c>
      <c r="U173" s="202"/>
      <c r="V173" s="176" t="s">
        <v>41</v>
      </c>
      <c r="W173" s="196" t="s">
        <v>108</v>
      </c>
      <c r="X173" s="197"/>
      <c r="Y173" s="198"/>
      <c r="Z173" s="219">
        <f>Z57</f>
        <v>0</v>
      </c>
      <c r="AA173" s="220">
        <f>AA57</f>
        <v>0</v>
      </c>
      <c r="AB173" s="292">
        <f>AB57</f>
        <v>0</v>
      </c>
      <c r="AC173" s="366">
        <f>AC57</f>
        <v>0</v>
      </c>
      <c r="AD173" s="371"/>
      <c r="AE173" s="194"/>
      <c r="AF173" s="176" t="s">
        <v>41</v>
      </c>
      <c r="AG173" s="196" t="s">
        <v>108</v>
      </c>
      <c r="AH173" s="197"/>
      <c r="AI173" s="219">
        <f t="shared" si="2"/>
        <v>1356</v>
      </c>
      <c r="AJ173" s="220">
        <f t="shared" si="22"/>
        <v>0</v>
      </c>
      <c r="AK173" s="366">
        <f t="shared" si="23"/>
        <v>0</v>
      </c>
    </row>
    <row r="174" spans="1:37" ht="14.45" customHeight="1" x14ac:dyDescent="0.15">
      <c r="A174" s="1230">
        <v>0</v>
      </c>
      <c r="B174" s="574">
        <v>0</v>
      </c>
      <c r="C174" s="574">
        <v>0</v>
      </c>
      <c r="D174" s="574">
        <v>0</v>
      </c>
      <c r="E174" s="1237">
        <v>0</v>
      </c>
      <c r="K174" s="194"/>
      <c r="L174" s="216"/>
      <c r="M174" s="196" t="s">
        <v>13</v>
      </c>
      <c r="N174" s="197"/>
      <c r="O174" s="198"/>
      <c r="P174" s="219">
        <f t="shared" si="24"/>
        <v>33544</v>
      </c>
      <c r="Q174" s="220">
        <f t="shared" si="24"/>
        <v>33544</v>
      </c>
      <c r="R174" s="220">
        <f t="shared" si="24"/>
        <v>0</v>
      </c>
      <c r="S174" s="221">
        <f t="shared" si="24"/>
        <v>0</v>
      </c>
      <c r="T174" s="270">
        <f t="shared" si="24"/>
        <v>0</v>
      </c>
      <c r="U174" s="202"/>
      <c r="V174" s="216"/>
      <c r="W174" s="196" t="s">
        <v>13</v>
      </c>
      <c r="X174" s="197"/>
      <c r="Y174" s="198" t="s">
        <v>156</v>
      </c>
      <c r="Z174" s="219">
        <f>IF(ISERROR(((Z$58)+(Z$59))*(Q174/(Q$169+Q$170+Q$172+Q$174))),0,ROUND(((Z$58)+(Z$59))*(Q174/(Q$169+Q$170+Q$172+Q$174)),0))</f>
        <v>0</v>
      </c>
      <c r="AA174" s="220">
        <f>IF(ISERROR(((AA$58)+(AA$59))*(R174/(R$169+R$170+R$172+R$174))),0,ROUND(((AA$58)+(AA$59))*(R174/(R$169+R$170+R$172+R$174)),0))</f>
        <v>0</v>
      </c>
      <c r="AB174" s="292">
        <f>IF(ISERROR(((AB$58)+(AB$59))*(S174/(S$169+S$170+S$172+S$174))),0,ROUND(((AB$58)+(AB$59))*(S174/(S$169+S$170+S$172+S$174)),0))</f>
        <v>0</v>
      </c>
      <c r="AC174" s="366">
        <f>IF(ISERROR(((AC$58)+(AC$59))*(T174/(T$169+T$170+T$172+T$174))),0,ROUND(((AC$58)+(AC$59))*(T174/(T$169+T$170+T$172+T$174)),0))</f>
        <v>0</v>
      </c>
      <c r="AD174" s="371"/>
      <c r="AE174" s="194"/>
      <c r="AF174" s="216"/>
      <c r="AG174" s="196" t="s">
        <v>13</v>
      </c>
      <c r="AH174" s="197"/>
      <c r="AI174" s="219">
        <f t="shared" si="2"/>
        <v>33544</v>
      </c>
      <c r="AJ174" s="220">
        <f t="shared" si="22"/>
        <v>0</v>
      </c>
      <c r="AK174" s="366">
        <f t="shared" si="23"/>
        <v>0</v>
      </c>
    </row>
    <row r="175" spans="1:37" ht="14.45" customHeight="1" x14ac:dyDescent="0.15">
      <c r="A175" s="1230">
        <v>0</v>
      </c>
      <c r="B175" s="574">
        <v>0</v>
      </c>
      <c r="C175" s="574">
        <v>0</v>
      </c>
      <c r="D175" s="574">
        <v>0</v>
      </c>
      <c r="E175" s="1237">
        <v>0</v>
      </c>
      <c r="K175" s="194"/>
      <c r="L175" s="196" t="s">
        <v>13</v>
      </c>
      <c r="M175" s="197"/>
      <c r="N175" s="197"/>
      <c r="O175" s="198"/>
      <c r="P175" s="219">
        <f t="shared" si="24"/>
        <v>0</v>
      </c>
      <c r="Q175" s="220">
        <f t="shared" si="24"/>
        <v>0</v>
      </c>
      <c r="R175" s="220">
        <f t="shared" si="24"/>
        <v>0</v>
      </c>
      <c r="S175" s="221">
        <f t="shared" si="24"/>
        <v>0</v>
      </c>
      <c r="T175" s="270">
        <f t="shared" si="24"/>
        <v>0</v>
      </c>
      <c r="U175" s="202"/>
      <c r="V175" s="196" t="s">
        <v>13</v>
      </c>
      <c r="W175" s="197"/>
      <c r="X175" s="197"/>
      <c r="Y175" s="198" t="s">
        <v>156</v>
      </c>
      <c r="Z175" s="219">
        <f>Z61-SUM(Z123,Z126,Z129,Z133:Z144,Z148:Z154,Z160:Z163,Z166:Z174)</f>
        <v>32045</v>
      </c>
      <c r="AA175" s="220">
        <f>AA61-SUM(AA123,AA126,AA129,AA133:AA144,AA148:AA154,AA160:AA163,AA166:AA174)</f>
        <v>0</v>
      </c>
      <c r="AB175" s="292">
        <f>AB61-SUM(AB123,AB126,AB129,AB133:AB144,AB148:AB154,AB160:AB163,AB166:AB174)</f>
        <v>0</v>
      </c>
      <c r="AC175" s="366">
        <f>AC61-SUM(AC123,AC126,AC129,AC133:AC144,AC148:AC154,AC160:AC163,AC166:AC174)</f>
        <v>0</v>
      </c>
      <c r="AD175" s="371"/>
      <c r="AE175" s="194"/>
      <c r="AF175" s="196" t="s">
        <v>13</v>
      </c>
      <c r="AG175" s="197"/>
      <c r="AH175" s="197"/>
      <c r="AI175" s="219">
        <f t="shared" si="2"/>
        <v>-32045</v>
      </c>
      <c r="AJ175" s="220">
        <f t="shared" si="22"/>
        <v>0</v>
      </c>
      <c r="AK175" s="366">
        <f t="shared" si="23"/>
        <v>0</v>
      </c>
    </row>
    <row r="176" spans="1:37" ht="14.45" customHeight="1" thickBot="1" x14ac:dyDescent="0.2">
      <c r="A176" s="1230">
        <v>0</v>
      </c>
      <c r="B176" s="574">
        <v>0</v>
      </c>
      <c r="C176" s="574">
        <v>0</v>
      </c>
      <c r="D176" s="574">
        <v>0</v>
      </c>
      <c r="E176" s="1237">
        <v>0</v>
      </c>
      <c r="K176" s="311"/>
      <c r="L176" s="312" t="s">
        <v>82</v>
      </c>
      <c r="M176" s="313"/>
      <c r="N176" s="313"/>
      <c r="O176" s="314"/>
      <c r="P176" s="315">
        <f t="shared" si="24"/>
        <v>1158874</v>
      </c>
      <c r="Q176" s="316">
        <f t="shared" si="24"/>
        <v>1158874</v>
      </c>
      <c r="R176" s="316">
        <f t="shared" si="24"/>
        <v>110066</v>
      </c>
      <c r="S176" s="317">
        <f t="shared" si="24"/>
        <v>136591</v>
      </c>
      <c r="T176" s="318">
        <f t="shared" si="24"/>
        <v>546900</v>
      </c>
      <c r="U176" s="367"/>
      <c r="V176" s="312" t="s">
        <v>82</v>
      </c>
      <c r="W176" s="313"/>
      <c r="X176" s="313"/>
      <c r="Y176" s="314"/>
      <c r="Z176" s="315">
        <f>Z61</f>
        <v>76713</v>
      </c>
      <c r="AA176" s="316">
        <f>AA61</f>
        <v>0</v>
      </c>
      <c r="AB176" s="550">
        <f>AB61</f>
        <v>0</v>
      </c>
      <c r="AC176" s="368">
        <f>AC61</f>
        <v>0</v>
      </c>
      <c r="AD176" s="371"/>
      <c r="AE176" s="369"/>
      <c r="AF176" s="312" t="s">
        <v>82</v>
      </c>
      <c r="AG176" s="313"/>
      <c r="AH176" s="313"/>
      <c r="AI176" s="370">
        <f t="shared" si="2"/>
        <v>1082161</v>
      </c>
      <c r="AJ176" s="316">
        <f>SUM(AJ123,AJ126,AJ129,AJ133:AJ144,AJ148:AJ154,AJ160:AJ163,AJ166:AJ175)</f>
        <v>110066</v>
      </c>
      <c r="AK176" s="368">
        <f>SUM(AK123,AK126,AK129,AK133:AK144,AK148:AK154,AK160:AK163,AK166:AK175)</f>
        <v>136591</v>
      </c>
    </row>
    <row r="177" spans="1:29" ht="14.25" thickTop="1" x14ac:dyDescent="0.15">
      <c r="A177" s="1230">
        <v>0</v>
      </c>
      <c r="B177" s="574">
        <v>0</v>
      </c>
      <c r="C177" s="574">
        <v>0</v>
      </c>
      <c r="D177" s="574">
        <v>0</v>
      </c>
      <c r="E177" s="1237">
        <v>0</v>
      </c>
      <c r="AC177" s="529"/>
    </row>
    <row r="178" spans="1:29" x14ac:dyDescent="0.15">
      <c r="A178" s="1230">
        <v>44</v>
      </c>
      <c r="B178" s="574">
        <v>0</v>
      </c>
      <c r="C178" s="574">
        <v>0</v>
      </c>
      <c r="D178" s="574">
        <v>0</v>
      </c>
      <c r="E178" s="1237">
        <v>0</v>
      </c>
      <c r="AC178" s="529"/>
    </row>
    <row r="179" spans="1:29" x14ac:dyDescent="0.15">
      <c r="A179" s="1230">
        <v>0</v>
      </c>
      <c r="B179" s="574">
        <v>0</v>
      </c>
      <c r="C179" s="574">
        <v>0</v>
      </c>
      <c r="D179" s="574">
        <v>0</v>
      </c>
      <c r="E179" s="1237">
        <v>0</v>
      </c>
      <c r="AC179" s="529"/>
    </row>
    <row r="180" spans="1:29" x14ac:dyDescent="0.15">
      <c r="A180" s="1230">
        <v>44</v>
      </c>
      <c r="B180" s="574">
        <v>0</v>
      </c>
      <c r="C180" s="574">
        <v>0</v>
      </c>
      <c r="D180" s="574">
        <v>0</v>
      </c>
      <c r="E180" s="1237">
        <v>0</v>
      </c>
      <c r="AC180" s="529"/>
    </row>
    <row r="181" spans="1:29" x14ac:dyDescent="0.15">
      <c r="A181" s="1230">
        <v>0</v>
      </c>
      <c r="B181" s="574">
        <v>0</v>
      </c>
      <c r="C181" s="574">
        <v>0</v>
      </c>
      <c r="D181" s="574">
        <v>0</v>
      </c>
      <c r="E181" s="1237">
        <v>0</v>
      </c>
      <c r="AC181" s="529"/>
    </row>
    <row r="182" spans="1:29" x14ac:dyDescent="0.15">
      <c r="A182" s="1230">
        <v>44624</v>
      </c>
      <c r="B182" s="574">
        <v>0</v>
      </c>
      <c r="C182" s="574">
        <v>0</v>
      </c>
      <c r="D182" s="574">
        <v>0</v>
      </c>
      <c r="E182" s="1237">
        <v>0</v>
      </c>
      <c r="AC182" s="529"/>
    </row>
    <row r="183" spans="1:29" x14ac:dyDescent="0.15">
      <c r="A183" s="1230">
        <v>0</v>
      </c>
      <c r="B183" s="574">
        <v>0</v>
      </c>
      <c r="C183" s="574">
        <v>0</v>
      </c>
      <c r="D183" s="574">
        <v>0</v>
      </c>
      <c r="E183" s="1237">
        <v>0</v>
      </c>
      <c r="AC183" s="529"/>
    </row>
    <row r="184" spans="1:29" x14ac:dyDescent="0.15">
      <c r="A184" s="1230">
        <v>0</v>
      </c>
      <c r="B184" s="574">
        <v>0</v>
      </c>
      <c r="C184" s="574">
        <v>0</v>
      </c>
      <c r="D184" s="574">
        <v>0</v>
      </c>
      <c r="E184" s="1237">
        <v>0</v>
      </c>
      <c r="AC184" s="529"/>
    </row>
    <row r="185" spans="1:29" x14ac:dyDescent="0.15">
      <c r="A185" s="1230">
        <v>0</v>
      </c>
      <c r="B185" s="574">
        <v>0</v>
      </c>
      <c r="C185" s="574">
        <v>0</v>
      </c>
      <c r="D185" s="574">
        <v>0</v>
      </c>
      <c r="E185" s="1237">
        <v>0</v>
      </c>
      <c r="AC185" s="529"/>
    </row>
    <row r="186" spans="1:29" x14ac:dyDescent="0.15">
      <c r="A186" s="1230">
        <v>44624</v>
      </c>
      <c r="B186" s="574">
        <v>0</v>
      </c>
      <c r="C186" s="574">
        <v>0</v>
      </c>
      <c r="D186" s="574">
        <v>0</v>
      </c>
      <c r="E186" s="1237">
        <v>0</v>
      </c>
      <c r="AC186" s="529"/>
    </row>
    <row r="187" spans="1:29" x14ac:dyDescent="0.15">
      <c r="A187" s="1230">
        <v>0</v>
      </c>
      <c r="B187" s="574">
        <v>0</v>
      </c>
      <c r="C187" s="574">
        <v>0</v>
      </c>
      <c r="D187" s="574">
        <v>0</v>
      </c>
      <c r="E187" s="1237">
        <v>0</v>
      </c>
      <c r="AC187" s="529"/>
    </row>
    <row r="188" spans="1:29" x14ac:dyDescent="0.15">
      <c r="A188" s="1230">
        <v>0</v>
      </c>
      <c r="B188" s="574">
        <v>0</v>
      </c>
      <c r="C188" s="574">
        <v>0</v>
      </c>
      <c r="D188" s="574">
        <v>0</v>
      </c>
      <c r="E188" s="1237">
        <v>0</v>
      </c>
      <c r="AC188" s="529"/>
    </row>
    <row r="189" spans="1:29" x14ac:dyDescent="0.15">
      <c r="A189" s="1230">
        <v>0</v>
      </c>
      <c r="B189" s="574">
        <v>0</v>
      </c>
      <c r="C189" s="574">
        <v>0</v>
      </c>
      <c r="D189" s="574">
        <v>0</v>
      </c>
      <c r="E189" s="1237">
        <v>0</v>
      </c>
      <c r="AC189" s="529"/>
    </row>
    <row r="190" spans="1:29" x14ac:dyDescent="0.15">
      <c r="A190" s="1230">
        <v>44624</v>
      </c>
      <c r="B190" s="574">
        <v>0</v>
      </c>
      <c r="C190" s="574">
        <v>0</v>
      </c>
      <c r="D190" s="574">
        <v>0</v>
      </c>
      <c r="E190" s="1237">
        <v>0</v>
      </c>
      <c r="AC190" s="529"/>
    </row>
    <row r="191" spans="1:29" x14ac:dyDescent="0.15">
      <c r="A191" s="1230">
        <v>0</v>
      </c>
      <c r="B191" s="574">
        <v>0</v>
      </c>
      <c r="C191" s="574">
        <v>0</v>
      </c>
      <c r="D191" s="574">
        <v>0</v>
      </c>
      <c r="E191" s="1237">
        <v>0</v>
      </c>
      <c r="AC191" s="529"/>
    </row>
    <row r="192" spans="1:29" x14ac:dyDescent="0.15">
      <c r="A192" s="1230">
        <v>0</v>
      </c>
      <c r="B192" s="574">
        <v>0</v>
      </c>
      <c r="C192" s="574">
        <v>0</v>
      </c>
      <c r="D192" s="574">
        <v>0</v>
      </c>
      <c r="E192" s="1237">
        <v>0</v>
      </c>
      <c r="AC192" s="529"/>
    </row>
    <row r="193" spans="1:29" x14ac:dyDescent="0.15">
      <c r="A193" s="1230">
        <v>0</v>
      </c>
      <c r="B193" s="574">
        <v>0</v>
      </c>
      <c r="C193" s="574">
        <v>0</v>
      </c>
      <c r="D193" s="574">
        <v>0</v>
      </c>
      <c r="E193" s="1237">
        <v>0</v>
      </c>
      <c r="AC193" s="529"/>
    </row>
    <row r="194" spans="1:29" x14ac:dyDescent="0.15">
      <c r="A194" s="1230">
        <v>0</v>
      </c>
      <c r="B194" s="574">
        <v>0</v>
      </c>
      <c r="C194" s="574">
        <v>0</v>
      </c>
      <c r="D194" s="574">
        <v>0</v>
      </c>
      <c r="E194" s="1237">
        <v>0</v>
      </c>
      <c r="AC194" s="529"/>
    </row>
    <row r="195" spans="1:29" x14ac:dyDescent="0.15">
      <c r="A195" s="1230">
        <v>0</v>
      </c>
      <c r="B195" s="574">
        <v>0</v>
      </c>
      <c r="C195" s="574">
        <v>0</v>
      </c>
      <c r="D195" s="574">
        <v>0</v>
      </c>
      <c r="E195" s="1237">
        <v>0</v>
      </c>
      <c r="AC195" s="529"/>
    </row>
    <row r="196" spans="1:29" x14ac:dyDescent="0.15">
      <c r="A196" s="1230">
        <v>0</v>
      </c>
      <c r="B196" s="574">
        <v>0</v>
      </c>
      <c r="C196" s="574">
        <v>0</v>
      </c>
      <c r="D196" s="574">
        <v>0</v>
      </c>
      <c r="E196" s="1237">
        <v>0</v>
      </c>
      <c r="AC196" s="529"/>
    </row>
    <row r="197" spans="1:29" x14ac:dyDescent="0.15">
      <c r="A197" s="1230">
        <v>0</v>
      </c>
      <c r="B197" s="574">
        <v>0</v>
      </c>
      <c r="C197" s="574">
        <v>0</v>
      </c>
      <c r="D197" s="574">
        <v>0</v>
      </c>
      <c r="E197" s="1237">
        <v>0</v>
      </c>
      <c r="AC197" s="529"/>
    </row>
    <row r="198" spans="1:29" x14ac:dyDescent="0.15">
      <c r="A198" s="1230">
        <v>0</v>
      </c>
      <c r="B198" s="574">
        <v>0</v>
      </c>
      <c r="C198" s="574">
        <v>0</v>
      </c>
      <c r="D198" s="574">
        <v>0</v>
      </c>
      <c r="E198" s="1237">
        <v>0</v>
      </c>
      <c r="AC198" s="529"/>
    </row>
    <row r="199" spans="1:29" x14ac:dyDescent="0.15">
      <c r="A199" s="1230">
        <v>0</v>
      </c>
      <c r="B199" s="574">
        <v>0</v>
      </c>
      <c r="C199" s="574">
        <v>0</v>
      </c>
      <c r="D199" s="574">
        <v>0</v>
      </c>
      <c r="E199" s="1237">
        <v>0</v>
      </c>
      <c r="AC199" s="529"/>
    </row>
    <row r="200" spans="1:29" x14ac:dyDescent="0.15">
      <c r="A200" s="1230">
        <v>0</v>
      </c>
      <c r="B200" s="574">
        <v>0</v>
      </c>
      <c r="C200" s="574">
        <v>0</v>
      </c>
      <c r="D200" s="574">
        <v>0</v>
      </c>
      <c r="E200" s="1237">
        <v>0</v>
      </c>
      <c r="AC200" s="529"/>
    </row>
    <row r="201" spans="1:29" x14ac:dyDescent="0.15">
      <c r="A201" s="1230">
        <v>0</v>
      </c>
      <c r="B201" s="574">
        <v>0</v>
      </c>
      <c r="C201" s="574">
        <v>0</v>
      </c>
      <c r="D201" s="574">
        <v>0</v>
      </c>
      <c r="E201" s="1237">
        <v>0</v>
      </c>
      <c r="AC201" s="529"/>
    </row>
    <row r="202" spans="1:29" x14ac:dyDescent="0.15">
      <c r="A202" s="1230">
        <v>32045</v>
      </c>
      <c r="B202" s="574">
        <v>0</v>
      </c>
      <c r="C202" s="574">
        <v>0</v>
      </c>
      <c r="D202" s="574">
        <v>0</v>
      </c>
      <c r="E202" s="1237">
        <v>0</v>
      </c>
      <c r="AC202" s="529"/>
    </row>
    <row r="203" spans="1:29" ht="14.25" thickBot="1" x14ac:dyDescent="0.2">
      <c r="A203" s="1230">
        <v>76713</v>
      </c>
      <c r="B203" s="574">
        <v>0</v>
      </c>
      <c r="C203" s="574">
        <v>0</v>
      </c>
      <c r="D203" s="574">
        <v>0</v>
      </c>
      <c r="E203" s="1237">
        <v>0</v>
      </c>
      <c r="AC203" s="529"/>
    </row>
    <row r="204" spans="1:29" x14ac:dyDescent="0.15">
      <c r="A204" s="650"/>
      <c r="B204" s="650"/>
      <c r="C204" s="650"/>
      <c r="D204" s="650"/>
      <c r="E204" s="650"/>
      <c r="AC204" s="529"/>
    </row>
    <row r="205" spans="1:29" x14ac:dyDescent="0.15">
      <c r="AC205" s="529"/>
    </row>
    <row r="206" spans="1:29" x14ac:dyDescent="0.15">
      <c r="AC206" s="529"/>
    </row>
    <row r="207" spans="1:29" x14ac:dyDescent="0.15">
      <c r="AC207" s="529"/>
    </row>
    <row r="208" spans="1:29" x14ac:dyDescent="0.15">
      <c r="AC208" s="529"/>
    </row>
    <row r="209" spans="29:29" x14ac:dyDescent="0.15">
      <c r="AC209" s="529"/>
    </row>
    <row r="210" spans="29:29" x14ac:dyDescent="0.15">
      <c r="AC210" s="529"/>
    </row>
    <row r="211" spans="29:29" x14ac:dyDescent="0.15">
      <c r="AC211" s="529"/>
    </row>
    <row r="212" spans="29:29" x14ac:dyDescent="0.15">
      <c r="AC212" s="529"/>
    </row>
    <row r="213" spans="29:29" x14ac:dyDescent="0.15">
      <c r="AC213" s="529"/>
    </row>
    <row r="214" spans="29:29" x14ac:dyDescent="0.15">
      <c r="AC214" s="529"/>
    </row>
    <row r="215" spans="29:29" x14ac:dyDescent="0.15">
      <c r="AC215" s="529"/>
    </row>
    <row r="216" spans="29:29" x14ac:dyDescent="0.15">
      <c r="AC216" s="529"/>
    </row>
    <row r="217" spans="29:29" x14ac:dyDescent="0.15">
      <c r="AC217" s="529"/>
    </row>
    <row r="218" spans="29:29" x14ac:dyDescent="0.15">
      <c r="AC218" s="529"/>
    </row>
    <row r="219" spans="29:29" x14ac:dyDescent="0.15">
      <c r="AC219" s="529"/>
    </row>
    <row r="220" spans="29:29" x14ac:dyDescent="0.15">
      <c r="AC220" s="529"/>
    </row>
    <row r="221" spans="29:29" x14ac:dyDescent="0.15">
      <c r="AC221" s="529"/>
    </row>
    <row r="222" spans="29:29" x14ac:dyDescent="0.15">
      <c r="AC222" s="529"/>
    </row>
    <row r="223" spans="29:29" x14ac:dyDescent="0.15">
      <c r="AC223" s="529"/>
    </row>
    <row r="224" spans="29:29" x14ac:dyDescent="0.15">
      <c r="AC224" s="529"/>
    </row>
    <row r="225" spans="29:29" x14ac:dyDescent="0.15">
      <c r="AC225" s="529"/>
    </row>
    <row r="226" spans="29:29" x14ac:dyDescent="0.15">
      <c r="AC226" s="529"/>
    </row>
    <row r="227" spans="29:29" x14ac:dyDescent="0.15">
      <c r="AC227" s="529"/>
    </row>
    <row r="228" spans="29:29" x14ac:dyDescent="0.15">
      <c r="AC228" s="529"/>
    </row>
    <row r="229" spans="29:29" x14ac:dyDescent="0.15">
      <c r="AC229" s="529"/>
    </row>
    <row r="230" spans="29:29" x14ac:dyDescent="0.15">
      <c r="AC230" s="529"/>
    </row>
    <row r="231" spans="29:29" x14ac:dyDescent="0.15">
      <c r="AC231" s="529"/>
    </row>
  </sheetData>
  <customSheetViews>
    <customSheetView guid="{60A46C55-9E99-4DDE-A95C-DCDE3DA46AD9}" fitToPage="1">
      <selection activeCell="AL98" sqref="AL98"/>
      <pageMargins left="0.78740157480314965" right="0.78740157480314965" top="0.98425196850393704" bottom="0.98425196850393704" header="0.51181102362204722" footer="0.51181102362204722"/>
      <pageSetup paperSize="8" scale="39"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39" orientation="portrait" horizontalDpi="4294967292" r:id="rId2"/>
  <headerFooter alignWithMargins="0"/>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923</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823619</v>
      </c>
      <c r="B8" s="590">
        <v>823619</v>
      </c>
      <c r="C8" s="590">
        <v>823619</v>
      </c>
      <c r="D8" s="590">
        <v>0</v>
      </c>
      <c r="E8" s="590">
        <v>275586</v>
      </c>
      <c r="F8" s="590">
        <v>123996</v>
      </c>
      <c r="G8" s="590">
        <v>0</v>
      </c>
      <c r="H8" s="1209">
        <v>300000</v>
      </c>
      <c r="I8" s="593"/>
      <c r="K8" s="183"/>
      <c r="L8" s="184" t="s">
        <v>8</v>
      </c>
      <c r="M8" s="185"/>
      <c r="N8" s="185"/>
      <c r="O8" s="186" t="s">
        <v>9</v>
      </c>
      <c r="P8" s="187">
        <f>'Ｈ元（1989）'!A9</f>
        <v>0</v>
      </c>
      <c r="Q8" s="253">
        <f>'Ｈ元（1989）'!C9</f>
        <v>0</v>
      </c>
      <c r="R8" s="253">
        <f>'Ｈ元（1989）'!E9</f>
        <v>0</v>
      </c>
      <c r="S8" s="255">
        <f>'Ｈ元（1989）'!F9</f>
        <v>0</v>
      </c>
      <c r="T8" s="256">
        <f>'Ｈ元（1989）'!H9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'Ｈ元（1989）'!A10</f>
        <v>0</v>
      </c>
      <c r="Q9" s="200">
        <f>'Ｈ元（1989）'!C10</f>
        <v>0</v>
      </c>
      <c r="R9" s="200">
        <f>'Ｈ元（1989）'!E10</f>
        <v>0</v>
      </c>
      <c r="S9" s="262">
        <f>'Ｈ元（1989）'!F10</f>
        <v>0</v>
      </c>
      <c r="T9" s="263">
        <f>'Ｈ元（1989）'!H10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112862</v>
      </c>
      <c r="B11" s="593">
        <v>112862</v>
      </c>
      <c r="C11" s="593">
        <v>112862</v>
      </c>
      <c r="D11" s="593">
        <v>0</v>
      </c>
      <c r="E11" s="593">
        <v>23455</v>
      </c>
      <c r="F11" s="593">
        <v>10661</v>
      </c>
      <c r="G11" s="593">
        <v>0</v>
      </c>
      <c r="H11" s="594">
        <v>38500</v>
      </c>
      <c r="I11" s="593"/>
      <c r="K11" s="194" t="s">
        <v>4</v>
      </c>
      <c r="L11" s="173" t="s">
        <v>14</v>
      </c>
      <c r="M11" s="170"/>
      <c r="N11" s="170"/>
      <c r="O11" s="211" t="s">
        <v>15</v>
      </c>
      <c r="P11" s="212">
        <f>'Ｈ元（1989）'!A11</f>
        <v>112862</v>
      </c>
      <c r="Q11" s="213">
        <f>'Ｈ元（1989）'!C11</f>
        <v>112862</v>
      </c>
      <c r="R11" s="213">
        <f>'Ｈ元（1989）'!E11</f>
        <v>23455</v>
      </c>
      <c r="S11" s="278">
        <f>'Ｈ元（1989）'!F11</f>
        <v>10661</v>
      </c>
      <c r="T11" s="263">
        <f>'Ｈ元（1989）'!H11</f>
        <v>38500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112862</v>
      </c>
      <c r="B12" s="593">
        <v>112862</v>
      </c>
      <c r="C12" s="593">
        <v>112862</v>
      </c>
      <c r="D12" s="593">
        <v>0</v>
      </c>
      <c r="E12" s="593">
        <v>23455</v>
      </c>
      <c r="F12" s="593">
        <v>10661</v>
      </c>
      <c r="G12" s="593">
        <v>0</v>
      </c>
      <c r="H12" s="594">
        <v>38500</v>
      </c>
      <c r="I12" s="593"/>
      <c r="K12" s="194"/>
      <c r="L12" s="195"/>
      <c r="M12" s="196" t="s">
        <v>16</v>
      </c>
      <c r="N12" s="197"/>
      <c r="O12" s="198" t="s">
        <v>17</v>
      </c>
      <c r="P12" s="199">
        <f>'Ｈ元（1989）'!A12</f>
        <v>112862</v>
      </c>
      <c r="Q12" s="200">
        <f>'Ｈ元（1989）'!C12</f>
        <v>112862</v>
      </c>
      <c r="R12" s="200">
        <f>'Ｈ元（1989）'!E12</f>
        <v>23455</v>
      </c>
      <c r="S12" s="262">
        <f>'Ｈ元（1989）'!F12</f>
        <v>10661</v>
      </c>
      <c r="T12" s="263">
        <f>'Ｈ元（1989）'!H12</f>
        <v>38500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'Ｈ元（1989）'!A14</f>
        <v>0</v>
      </c>
      <c r="Q14" s="200">
        <f>'Ｈ元（1989）'!C14</f>
        <v>0</v>
      </c>
      <c r="R14" s="200">
        <f>'Ｈ元（1989）'!E14</f>
        <v>0</v>
      </c>
      <c r="S14" s="262">
        <f>'Ｈ元（1989）'!F14</f>
        <v>0</v>
      </c>
      <c r="T14" s="263">
        <f>'Ｈ元（1989）'!H14</f>
        <v>0</v>
      </c>
      <c r="U14" s="202"/>
      <c r="V14" s="196" t="s">
        <v>135</v>
      </c>
      <c r="W14" s="197"/>
      <c r="X14" s="197"/>
      <c r="Y14" s="215" t="s">
        <v>17</v>
      </c>
      <c r="Z14" s="199">
        <f>+A174</f>
        <v>9198</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'Ｈ元（1989）'!A15</f>
        <v>0</v>
      </c>
      <c r="Q15" s="200">
        <f>'Ｈ元（1989）'!C15</f>
        <v>0</v>
      </c>
      <c r="R15" s="200">
        <f>'Ｈ元（1989）'!E15</f>
        <v>0</v>
      </c>
      <c r="S15" s="262">
        <f>'Ｈ元（1989）'!F15</f>
        <v>0</v>
      </c>
      <c r="T15" s="263">
        <f>'Ｈ元（1989）'!H15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'Ｈ元（1989）'!A16</f>
        <v>0</v>
      </c>
      <c r="Q16" s="200">
        <f>'Ｈ元（1989）'!C16</f>
        <v>0</v>
      </c>
      <c r="R16" s="200">
        <f>'Ｈ元（1989）'!E16</f>
        <v>0</v>
      </c>
      <c r="S16" s="262">
        <f>'Ｈ元（1989）'!F16</f>
        <v>0</v>
      </c>
      <c r="T16" s="263">
        <f>'Ｈ元（1989）'!H16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'Ｈ元（1989）'!A17</f>
        <v>0</v>
      </c>
      <c r="Q18" s="200">
        <f>'Ｈ元（1989）'!C17</f>
        <v>0</v>
      </c>
      <c r="R18" s="200">
        <f>'Ｈ元（1989）'!E17</f>
        <v>0</v>
      </c>
      <c r="S18" s="262">
        <f>'Ｈ元（1989）'!F17</f>
        <v>0</v>
      </c>
      <c r="T18" s="263">
        <f>'Ｈ元（1989）'!H17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'Ｈ元（1989）'!A18</f>
        <v>0</v>
      </c>
      <c r="Q19" s="200">
        <f>'Ｈ元（1989）'!C18</f>
        <v>0</v>
      </c>
      <c r="R19" s="200">
        <f>'Ｈ元（1989）'!E18</f>
        <v>0</v>
      </c>
      <c r="S19" s="262">
        <f>'Ｈ元（1989）'!F18</f>
        <v>0</v>
      </c>
      <c r="T19" s="263">
        <f>'Ｈ元（1989）'!H18</f>
        <v>0</v>
      </c>
      <c r="U19" s="202"/>
      <c r="V19" s="195"/>
      <c r="W19" s="167"/>
      <c r="X19" s="167"/>
      <c r="Y19" s="207"/>
      <c r="Z19" s="204"/>
      <c r="AA19" s="205"/>
      <c r="AB19" s="205"/>
      <c r="AC19" s="206"/>
      <c r="AD19" s="160"/>
      <c r="AE19" s="160"/>
      <c r="AF19" s="160"/>
      <c r="AG19" s="160"/>
      <c r="AH19" s="160"/>
    </row>
    <row r="20" spans="1:34" ht="14.45" customHeight="1" x14ac:dyDescent="0.15">
      <c r="A20" s="592">
        <v>205307</v>
      </c>
      <c r="B20" s="593">
        <v>205307</v>
      </c>
      <c r="C20" s="593">
        <v>205307</v>
      </c>
      <c r="D20" s="593">
        <v>0</v>
      </c>
      <c r="E20" s="593">
        <v>0</v>
      </c>
      <c r="F20" s="593">
        <v>113335</v>
      </c>
      <c r="G20" s="593">
        <v>0</v>
      </c>
      <c r="H20" s="594">
        <v>73300</v>
      </c>
      <c r="I20" s="593"/>
      <c r="K20" s="194"/>
      <c r="L20" s="196" t="s">
        <v>19</v>
      </c>
      <c r="M20" s="197"/>
      <c r="N20" s="197"/>
      <c r="O20" s="198" t="s">
        <v>20</v>
      </c>
      <c r="P20" s="199">
        <f>'Ｈ元（1989）'!A19</f>
        <v>0</v>
      </c>
      <c r="Q20" s="200">
        <f>'Ｈ元（1989）'!C19</f>
        <v>0</v>
      </c>
      <c r="R20" s="488">
        <f>'Ｈ元（1989）'!E19</f>
        <v>0</v>
      </c>
      <c r="S20" s="262">
        <f>'Ｈ元（1989）'!F19</f>
        <v>0</v>
      </c>
      <c r="T20" s="263">
        <f>'Ｈ元（1989）'!H19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'Ｈ元（1989）'!A21</f>
        <v>0</v>
      </c>
      <c r="Q21" s="200">
        <f>'Ｈ元（1989）'!C21</f>
        <v>0</v>
      </c>
      <c r="R21" s="200">
        <f>'Ｈ元（1989）'!E21</f>
        <v>0</v>
      </c>
      <c r="S21" s="262">
        <f>'Ｈ元（1989）'!F21</f>
        <v>0</v>
      </c>
      <c r="T21" s="263">
        <f>'Ｈ元（1989）'!H21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'Ｈ元（1989）'!A22</f>
        <v>0</v>
      </c>
      <c r="Q22" s="200">
        <f>'Ｈ元（1989）'!C22</f>
        <v>0</v>
      </c>
      <c r="R22" s="200">
        <f>'Ｈ元（1989）'!E22</f>
        <v>0</v>
      </c>
      <c r="S22" s="262">
        <f>'Ｈ元（1989）'!F22</f>
        <v>0</v>
      </c>
      <c r="T22" s="263">
        <f>'Ｈ元（1989）'!H22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'Ｈ元（1989）'!A23</f>
        <v>0</v>
      </c>
      <c r="Q23" s="200">
        <f>'Ｈ元（1989）'!C23</f>
        <v>0</v>
      </c>
      <c r="R23" s="200">
        <f>'Ｈ元（1989）'!E23</f>
        <v>0</v>
      </c>
      <c r="S23" s="262">
        <f>'Ｈ元（1989）'!F23</f>
        <v>0</v>
      </c>
      <c r="T23" s="263">
        <f>'Ｈ元（1989）'!H23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'Ｈ元（1989）'!A24</f>
        <v>0</v>
      </c>
      <c r="Q24" s="200">
        <f>'Ｈ元（1989）'!C24</f>
        <v>0</v>
      </c>
      <c r="R24" s="200">
        <f>'Ｈ元（1989）'!E24</f>
        <v>0</v>
      </c>
      <c r="S24" s="262">
        <f>'Ｈ元（1989）'!F24</f>
        <v>0</v>
      </c>
      <c r="T24" s="263">
        <f>'Ｈ元（1989）'!H24</f>
        <v>0</v>
      </c>
      <c r="U24" s="202"/>
      <c r="V24" s="173" t="s">
        <v>137</v>
      </c>
      <c r="W24" s="197"/>
      <c r="X24" s="197"/>
      <c r="Y24" s="215" t="s">
        <v>18</v>
      </c>
      <c r="Z24" s="199">
        <f>+A175</f>
        <v>0</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'Ｈ元（1989）'!A25</f>
        <v>0</v>
      </c>
      <c r="Q25" s="200">
        <f>'Ｈ元（1989）'!C25</f>
        <v>0</v>
      </c>
      <c r="R25" s="200">
        <f>'Ｈ元（1989）'!E25</f>
        <v>0</v>
      </c>
      <c r="S25" s="262">
        <f>'Ｈ元（1989）'!F25</f>
        <v>0</v>
      </c>
      <c r="T25" s="263">
        <f>'Ｈ元（1989）'!H25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205307</v>
      </c>
      <c r="B26" s="593">
        <v>205307</v>
      </c>
      <c r="C26" s="593">
        <v>205307</v>
      </c>
      <c r="D26" s="593">
        <v>0</v>
      </c>
      <c r="E26" s="593">
        <v>0</v>
      </c>
      <c r="F26" s="593">
        <v>113335</v>
      </c>
      <c r="G26" s="593">
        <v>0</v>
      </c>
      <c r="H26" s="594">
        <v>73300</v>
      </c>
      <c r="I26" s="593"/>
      <c r="K26" s="194"/>
      <c r="L26" s="195" t="s">
        <v>38</v>
      </c>
      <c r="M26" s="196" t="s">
        <v>149</v>
      </c>
      <c r="N26" s="197"/>
      <c r="O26" s="198" t="s">
        <v>40</v>
      </c>
      <c r="P26" s="199">
        <f>'Ｈ元（1989）'!A26</f>
        <v>205307</v>
      </c>
      <c r="Q26" s="200">
        <f>'Ｈ元（1989）'!C26</f>
        <v>205307</v>
      </c>
      <c r="R26" s="200">
        <f>'Ｈ元（1989）'!E26</f>
        <v>0</v>
      </c>
      <c r="S26" s="262">
        <f>'Ｈ元（1989）'!F26</f>
        <v>113335</v>
      </c>
      <c r="T26" s="263">
        <f>'Ｈ元（1989）'!H26</f>
        <v>73300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'Ｈ元（1989）'!A27</f>
        <v>0</v>
      </c>
      <c r="Q27" s="200">
        <f>'Ｈ元（1989）'!C27</f>
        <v>0</v>
      </c>
      <c r="R27" s="200">
        <f>'Ｈ元（1989）'!E27</f>
        <v>0</v>
      </c>
      <c r="S27" s="262">
        <f>'Ｈ元（1989）'!F27</f>
        <v>0</v>
      </c>
      <c r="T27" s="263">
        <f>'Ｈ元（1989）'!H27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'Ｈ元（1989）'!A28</f>
        <v>0</v>
      </c>
      <c r="Q28" s="200">
        <f>'Ｈ元（1989）'!C28</f>
        <v>0</v>
      </c>
      <c r="R28" s="200">
        <f>'Ｈ元（1989）'!E28</f>
        <v>0</v>
      </c>
      <c r="S28" s="262">
        <f>'Ｈ元（1989）'!F28</f>
        <v>0</v>
      </c>
      <c r="T28" s="263">
        <f>'Ｈ元（1989）'!H28</f>
        <v>0</v>
      </c>
      <c r="U28" s="202"/>
      <c r="V28" s="216"/>
      <c r="W28" s="196" t="s">
        <v>13</v>
      </c>
      <c r="X28" s="197"/>
      <c r="Y28" s="215"/>
      <c r="Z28" s="219">
        <f>Z24-Z25</f>
        <v>0</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'Ｈ元（1989）'!A29</f>
        <v>0</v>
      </c>
      <c r="Q29" s="200">
        <f>'Ｈ元（1989）'!C29</f>
        <v>0</v>
      </c>
      <c r="R29" s="200">
        <f>'Ｈ元（1989）'!E29</f>
        <v>0</v>
      </c>
      <c r="S29" s="262">
        <f>'Ｈ元（1989）'!F29</f>
        <v>0</v>
      </c>
      <c r="T29" s="263">
        <f>'Ｈ元（1989）'!H29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'Ｈ元（1989）'!A30</f>
        <v>0</v>
      </c>
      <c r="Q30" s="200">
        <f>'Ｈ元（1989）'!C30</f>
        <v>0</v>
      </c>
      <c r="R30" s="200">
        <f>'Ｈ元（1989）'!E30</f>
        <v>0</v>
      </c>
      <c r="S30" s="262">
        <f>'Ｈ元（1989）'!F30</f>
        <v>0</v>
      </c>
      <c r="T30" s="263">
        <f>'Ｈ元（1989）'!H30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'Ｈ元（1989）'!A31</f>
        <v>0</v>
      </c>
      <c r="Q31" s="200">
        <f>'Ｈ元（1989）'!C31</f>
        <v>0</v>
      </c>
      <c r="R31" s="200">
        <f>'Ｈ元（1989）'!E31</f>
        <v>0</v>
      </c>
      <c r="S31" s="262">
        <f>'Ｈ元（1989）'!F31</f>
        <v>0</v>
      </c>
      <c r="T31" s="263">
        <f>'Ｈ元（1989）'!H31</f>
        <v>0</v>
      </c>
      <c r="U31" s="202"/>
      <c r="V31" s="195"/>
      <c r="W31" s="167"/>
      <c r="X31" s="167"/>
      <c r="Y31" s="207"/>
      <c r="Z31" s="204"/>
      <c r="AA31" s="205"/>
      <c r="AB31" s="205"/>
      <c r="AC31" s="206"/>
      <c r="AD31" s="160"/>
      <c r="AE31" s="160"/>
      <c r="AF31" s="160"/>
      <c r="AG31" s="160"/>
      <c r="AH31" s="160"/>
    </row>
    <row r="32" spans="1:34" ht="14.45" customHeight="1" x14ac:dyDescent="0.15">
      <c r="A32" s="592">
        <v>407275</v>
      </c>
      <c r="B32" s="593">
        <v>407275</v>
      </c>
      <c r="C32" s="593">
        <v>407275</v>
      </c>
      <c r="D32" s="593">
        <v>0</v>
      </c>
      <c r="E32" s="593">
        <v>223714</v>
      </c>
      <c r="F32" s="593">
        <v>0</v>
      </c>
      <c r="G32" s="593">
        <v>0</v>
      </c>
      <c r="H32" s="1210">
        <v>100000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202223</v>
      </c>
      <c r="B33" s="593">
        <v>202223</v>
      </c>
      <c r="C33" s="593">
        <v>202223</v>
      </c>
      <c r="D33" s="593">
        <v>0</v>
      </c>
      <c r="E33" s="593">
        <v>116480</v>
      </c>
      <c r="F33" s="593">
        <v>0</v>
      </c>
      <c r="G33" s="593">
        <v>0</v>
      </c>
      <c r="H33" s="594">
        <v>65000</v>
      </c>
      <c r="I33" s="593"/>
      <c r="K33" s="194"/>
      <c r="L33" s="173"/>
      <c r="M33" s="196" t="s">
        <v>47</v>
      </c>
      <c r="N33" s="197"/>
      <c r="O33" s="198" t="s">
        <v>48</v>
      </c>
      <c r="P33" s="199">
        <f>'Ｈ元（1989）'!A33</f>
        <v>202223</v>
      </c>
      <c r="Q33" s="200">
        <f>'Ｈ元（1989）'!C33</f>
        <v>202223</v>
      </c>
      <c r="R33" s="200">
        <f>'Ｈ元（1989）'!E33</f>
        <v>116480</v>
      </c>
      <c r="S33" s="262">
        <f>'Ｈ元（1989）'!F33</f>
        <v>0</v>
      </c>
      <c r="T33" s="263">
        <f>'Ｈ元（1989）'!H33</f>
        <v>65000</v>
      </c>
      <c r="U33" s="202" t="s">
        <v>4</v>
      </c>
      <c r="V33" s="173"/>
      <c r="W33" s="196" t="s">
        <v>49</v>
      </c>
      <c r="X33" s="197"/>
      <c r="Y33" s="198" t="s">
        <v>99</v>
      </c>
      <c r="Z33" s="199">
        <f>+A180</f>
        <v>0</v>
      </c>
      <c r="AA33" s="200">
        <f>+B180</f>
        <v>0</v>
      </c>
      <c r="AB33" s="200">
        <f>+C180</f>
        <v>0</v>
      </c>
      <c r="AC33" s="583">
        <f>+E180</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'Ｈ元（1989）'!A34</f>
        <v>0</v>
      </c>
      <c r="Q34" s="200">
        <f>'Ｈ元（1989）'!C34</f>
        <v>0</v>
      </c>
      <c r="R34" s="200">
        <f>'Ｈ元（1989）'!E34</f>
        <v>0</v>
      </c>
      <c r="S34" s="262">
        <f>'Ｈ元（1989）'!F34</f>
        <v>0</v>
      </c>
      <c r="T34" s="263">
        <f>'Ｈ元（1989）'!H34</f>
        <v>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'Ｈ元（1989）'!A35</f>
        <v>0</v>
      </c>
      <c r="Q35" s="200">
        <f>'Ｈ元（1989）'!C35</f>
        <v>0</v>
      </c>
      <c r="R35" s="200">
        <f>'Ｈ元（1989）'!E35</f>
        <v>0</v>
      </c>
      <c r="S35" s="262">
        <f>'Ｈ元（1989）'!F35</f>
        <v>0</v>
      </c>
      <c r="T35" s="263">
        <f>'Ｈ元（1989）'!H35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'Ｈ元（1989）'!A36</f>
        <v>0</v>
      </c>
      <c r="Q36" s="200">
        <f>'Ｈ元（1989）'!C36</f>
        <v>0</v>
      </c>
      <c r="R36" s="200">
        <f>'Ｈ元（1989）'!E36</f>
        <v>0</v>
      </c>
      <c r="S36" s="262">
        <f>'Ｈ元（1989）'!F36</f>
        <v>0</v>
      </c>
      <c r="T36" s="263">
        <f>'Ｈ元（1989）'!H36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'Ｈ元（1989）'!A37</f>
        <v>0</v>
      </c>
      <c r="Q37" s="200">
        <f>'Ｈ元（1989）'!C37</f>
        <v>0</v>
      </c>
      <c r="R37" s="200">
        <f>'Ｈ元（1989）'!E37</f>
        <v>0</v>
      </c>
      <c r="S37" s="262">
        <f>'Ｈ元（1989）'!F37</f>
        <v>0</v>
      </c>
      <c r="T37" s="263">
        <f>'Ｈ元（1989）'!H37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'Ｈ元（1989）'!A38</f>
        <v>0</v>
      </c>
      <c r="Q38" s="200">
        <f>'Ｈ元（1989）'!C38</f>
        <v>0</v>
      </c>
      <c r="R38" s="200">
        <f>'Ｈ元（1989）'!E38</f>
        <v>0</v>
      </c>
      <c r="S38" s="262">
        <f>'Ｈ元（1989）'!F38</f>
        <v>0</v>
      </c>
      <c r="T38" s="263">
        <f>'Ｈ元（1989）'!H38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'Ｈ元（1989）'!A39</f>
        <v>0</v>
      </c>
      <c r="Q39" s="200">
        <f>'Ｈ元（1989）'!C39</f>
        <v>0</v>
      </c>
      <c r="R39" s="200">
        <f>'Ｈ元（1989）'!E39</f>
        <v>0</v>
      </c>
      <c r="S39" s="262">
        <f>'Ｈ元（1989）'!F39</f>
        <v>0</v>
      </c>
      <c r="T39" s="263">
        <f>'Ｈ元（1989）'!H39</f>
        <v>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'Ｈ元（1989）'!A40</f>
        <v>0</v>
      </c>
      <c r="Q40" s="200">
        <f>'Ｈ元（1989）'!C40</f>
        <v>0</v>
      </c>
      <c r="R40" s="200">
        <f>'Ｈ元（1989）'!E40</f>
        <v>0</v>
      </c>
      <c r="S40" s="262">
        <f>'Ｈ元（1989）'!F40</f>
        <v>0</v>
      </c>
      <c r="T40" s="263">
        <f>'Ｈ元（1989）'!H40</f>
        <v>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'Ｈ元（1989）'!A41</f>
        <v>0</v>
      </c>
      <c r="Q41" s="200">
        <f>'Ｈ元（1989）'!C41</f>
        <v>0</v>
      </c>
      <c r="R41" s="200">
        <f>'Ｈ元（1989）'!E41</f>
        <v>0</v>
      </c>
      <c r="S41" s="262">
        <f>'Ｈ元（1989）'!F41</f>
        <v>0</v>
      </c>
      <c r="T41" s="263">
        <f>'Ｈ元（1989）'!H41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'Ｈ元（1989）'!A42</f>
        <v>0</v>
      </c>
      <c r="Q42" s="200">
        <f>'Ｈ元（1989）'!C42</f>
        <v>0</v>
      </c>
      <c r="R42" s="200">
        <f>'Ｈ元（1989）'!E42</f>
        <v>0</v>
      </c>
      <c r="S42" s="262">
        <f>'Ｈ元（1989）'!F42</f>
        <v>0</v>
      </c>
      <c r="T42" s="263">
        <f>'Ｈ元（1989）'!H42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'Ｈ元（1989）'!A43</f>
        <v>0</v>
      </c>
      <c r="Q43" s="200">
        <f>'Ｈ元（1989）'!C43</f>
        <v>0</v>
      </c>
      <c r="R43" s="200">
        <f>'Ｈ元（1989）'!E43</f>
        <v>0</v>
      </c>
      <c r="S43" s="262">
        <f>'Ｈ元（1989）'!F43</f>
        <v>0</v>
      </c>
      <c r="T43" s="263">
        <f>'Ｈ元（1989）'!H43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205052</v>
      </c>
      <c r="B44" s="593">
        <v>205052</v>
      </c>
      <c r="C44" s="593">
        <v>205052</v>
      </c>
      <c r="D44" s="593">
        <v>0</v>
      </c>
      <c r="E44" s="593">
        <v>107234</v>
      </c>
      <c r="F44" s="593">
        <v>0</v>
      </c>
      <c r="G44" s="593">
        <v>0</v>
      </c>
      <c r="H44" s="594">
        <v>80800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'Ｈ元（1989）'!A44</f>
        <v>205052</v>
      </c>
      <c r="Q45" s="200">
        <f>'Ｈ元（1989）'!C44</f>
        <v>205052</v>
      </c>
      <c r="R45" s="200">
        <f>'Ｈ元（1989）'!E44</f>
        <v>107234</v>
      </c>
      <c r="S45" s="262">
        <f>'Ｈ元（1989）'!F44</f>
        <v>0</v>
      </c>
      <c r="T45" s="263">
        <f>'Ｈ元（1989）'!H44</f>
        <v>80800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'Ｈ元（1989）'!A45</f>
        <v>0</v>
      </c>
      <c r="Q46" s="200">
        <f>'Ｈ元（1989）'!C45</f>
        <v>0</v>
      </c>
      <c r="R46" s="200">
        <f>'Ｈ元（1989）'!E45</f>
        <v>0</v>
      </c>
      <c r="S46" s="262">
        <f>'Ｈ元（1989）'!F45</f>
        <v>0</v>
      </c>
      <c r="T46" s="263">
        <f>'Ｈ元（1989）'!H45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'Ｈ元（1989）'!A46</f>
        <v>0</v>
      </c>
      <c r="Q47" s="200">
        <f>'Ｈ元（1989）'!C46</f>
        <v>0</v>
      </c>
      <c r="R47" s="200">
        <f>'Ｈ元（1989）'!E46</f>
        <v>0</v>
      </c>
      <c r="S47" s="262">
        <f>'Ｈ元（1989）'!F46</f>
        <v>0</v>
      </c>
      <c r="T47" s="263">
        <f>'Ｈ元（1989）'!H46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'Ｈ元（1989）'!A47</f>
        <v>0</v>
      </c>
      <c r="Q48" s="200">
        <f>'Ｈ元（1989）'!C47</f>
        <v>0</v>
      </c>
      <c r="R48" s="200">
        <f>'Ｈ元（1989）'!E47</f>
        <v>0</v>
      </c>
      <c r="S48" s="262">
        <f>'Ｈ元（1989）'!F47</f>
        <v>0</v>
      </c>
      <c r="T48" s="263">
        <f>'Ｈ元（1989）'!H47</f>
        <v>0</v>
      </c>
      <c r="U48" s="202" t="s">
        <v>4</v>
      </c>
      <c r="V48" s="195"/>
      <c r="W48" s="167"/>
      <c r="X48" s="167"/>
      <c r="Y48" s="207"/>
      <c r="Z48" s="204"/>
      <c r="AA48" s="205"/>
      <c r="AB48" s="205"/>
      <c r="AC48" s="206"/>
      <c r="AD48" s="160"/>
      <c r="AE48" s="160"/>
      <c r="AF48" s="160"/>
      <c r="AG48" s="160"/>
      <c r="AH48" s="160"/>
    </row>
    <row r="49" spans="1:38" ht="14.45" customHeight="1" x14ac:dyDescent="0.15">
      <c r="A49" s="592">
        <v>98175</v>
      </c>
      <c r="B49" s="593">
        <v>98175</v>
      </c>
      <c r="C49" s="593">
        <v>98175</v>
      </c>
      <c r="D49" s="593">
        <v>0</v>
      </c>
      <c r="E49" s="593">
        <v>28417</v>
      </c>
      <c r="F49" s="593">
        <v>0</v>
      </c>
      <c r="G49" s="593">
        <v>0</v>
      </c>
      <c r="H49" s="594">
        <v>39700</v>
      </c>
      <c r="I49" s="593"/>
      <c r="K49" s="194"/>
      <c r="L49" s="195"/>
      <c r="M49" s="196" t="s">
        <v>11</v>
      </c>
      <c r="N49" s="197"/>
      <c r="O49" s="198" t="s">
        <v>80</v>
      </c>
      <c r="P49" s="199">
        <f>'Ｈ元（1989）'!A48</f>
        <v>0</v>
      </c>
      <c r="Q49" s="200">
        <f>'Ｈ元（1989）'!C48</f>
        <v>0</v>
      </c>
      <c r="R49" s="200">
        <f>'Ｈ元（1989）'!E48</f>
        <v>0</v>
      </c>
      <c r="S49" s="262">
        <f>'Ｈ元（1989）'!F48</f>
        <v>0</v>
      </c>
      <c r="T49" s="263">
        <f>'Ｈ元（1989）'!H48</f>
        <v>0</v>
      </c>
      <c r="U49" s="202"/>
      <c r="V49" s="195"/>
      <c r="W49" s="167"/>
      <c r="X49" s="167"/>
      <c r="Y49" s="207"/>
      <c r="Z49" s="204"/>
      <c r="AA49" s="205"/>
      <c r="AB49" s="205"/>
      <c r="AC49" s="206"/>
      <c r="AD49" s="160"/>
      <c r="AE49" s="160"/>
      <c r="AF49" s="160"/>
      <c r="AG49" s="160"/>
      <c r="AH49" s="160"/>
    </row>
    <row r="50" spans="1:38" ht="14.45" customHeight="1" x14ac:dyDescent="0.15">
      <c r="A50" s="592">
        <v>63860</v>
      </c>
      <c r="B50" s="593">
        <v>63860</v>
      </c>
      <c r="C50" s="593">
        <v>63860</v>
      </c>
      <c r="D50" s="593">
        <v>0</v>
      </c>
      <c r="E50" s="593">
        <v>19158</v>
      </c>
      <c r="F50" s="593">
        <v>0</v>
      </c>
      <c r="G50" s="593">
        <v>0</v>
      </c>
      <c r="H50" s="594">
        <v>33500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23726</v>
      </c>
      <c r="B51" s="593">
        <v>23726</v>
      </c>
      <c r="C51" s="593">
        <v>23726</v>
      </c>
      <c r="D51" s="593">
        <v>0</v>
      </c>
      <c r="E51" s="593">
        <v>6889</v>
      </c>
      <c r="F51" s="593">
        <v>0</v>
      </c>
      <c r="G51" s="593">
        <v>0</v>
      </c>
      <c r="H51" s="594">
        <v>0</v>
      </c>
      <c r="I51" s="593"/>
      <c r="K51" s="194"/>
      <c r="L51" s="169"/>
      <c r="M51" s="196" t="s">
        <v>88</v>
      </c>
      <c r="N51" s="197"/>
      <c r="O51" s="198" t="s">
        <v>109</v>
      </c>
      <c r="P51" s="199">
        <f>'Ｈ元（1989）'!A50</f>
        <v>63860</v>
      </c>
      <c r="Q51" s="200">
        <f>'Ｈ元（1989）'!C50</f>
        <v>63860</v>
      </c>
      <c r="R51" s="200">
        <f>'Ｈ元（1989）'!E50</f>
        <v>19158</v>
      </c>
      <c r="S51" s="262">
        <f>'Ｈ元（1989）'!F50</f>
        <v>0</v>
      </c>
      <c r="T51" s="263">
        <f>'Ｈ元（1989）'!H50</f>
        <v>33500</v>
      </c>
      <c r="U51" s="202"/>
      <c r="V51" s="173"/>
      <c r="W51" s="196" t="s">
        <v>88</v>
      </c>
      <c r="X51" s="217"/>
      <c r="Y51" s="218" t="s">
        <v>40</v>
      </c>
      <c r="Z51" s="199">
        <f>+A188</f>
        <v>3775</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'Ｈ元（1989）'!A51</f>
        <v>23726</v>
      </c>
      <c r="Q52" s="200">
        <f>'Ｈ元（1989）'!C51</f>
        <v>23726</v>
      </c>
      <c r="R52" s="200">
        <f>'Ｈ元（1989）'!E51</f>
        <v>6889</v>
      </c>
      <c r="S52" s="262">
        <f>'Ｈ元（1989）'!F51</f>
        <v>0</v>
      </c>
      <c r="T52" s="263">
        <f>'Ｈ元（1989）'!H51</f>
        <v>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'Ｈ元（1989）'!A52</f>
        <v>0</v>
      </c>
      <c r="Q53" s="200">
        <f>'Ｈ元（1989）'!C52</f>
        <v>0</v>
      </c>
      <c r="R53" s="200">
        <f>'Ｈ元（1989）'!E52</f>
        <v>0</v>
      </c>
      <c r="S53" s="262">
        <f>'Ｈ元（1989）'!F52</f>
        <v>0</v>
      </c>
      <c r="T53" s="263">
        <f>'Ｈ元（1989）'!H52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'Ｈ元（1989）'!A53</f>
        <v>0</v>
      </c>
      <c r="Q54" s="200">
        <f>'Ｈ元（1989）'!C53</f>
        <v>0</v>
      </c>
      <c r="R54" s="200">
        <f>'Ｈ元（1989）'!E53</f>
        <v>0</v>
      </c>
      <c r="S54" s="262">
        <f>'Ｈ元（1989）'!F53</f>
        <v>0</v>
      </c>
      <c r="T54" s="263">
        <f>'Ｈ元（1989）'!H53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'Ｈ元（1989）'!A54</f>
        <v>0</v>
      </c>
      <c r="Q55" s="200">
        <f>'Ｈ元（1989）'!C54</f>
        <v>0</v>
      </c>
      <c r="R55" s="200">
        <f>'Ｈ元（1989）'!E54</f>
        <v>0</v>
      </c>
      <c r="S55" s="262">
        <f>'Ｈ元（1989）'!F54</f>
        <v>0</v>
      </c>
      <c r="T55" s="263">
        <f>'Ｈ元（1989）'!H54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'Ｈ元（1989）'!A55</f>
        <v>0</v>
      </c>
      <c r="Q56" s="200">
        <f>'Ｈ元（1989）'!C55</f>
        <v>0</v>
      </c>
      <c r="R56" s="200">
        <f>'Ｈ元（1989）'!E55</f>
        <v>0</v>
      </c>
      <c r="S56" s="262">
        <f>'Ｈ元（1989）'!F55</f>
        <v>0</v>
      </c>
      <c r="T56" s="263">
        <f>'Ｈ元（1989）'!H55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'Ｈ元（1989）'!A56</f>
        <v>0</v>
      </c>
      <c r="Q57" s="200">
        <f>'Ｈ元（1989）'!C56</f>
        <v>0</v>
      </c>
      <c r="R57" s="200">
        <f>'Ｈ元（1989）'!E56</f>
        <v>0</v>
      </c>
      <c r="S57" s="262">
        <f>'Ｈ元（1989）'!F56</f>
        <v>0</v>
      </c>
      <c r="T57" s="263">
        <f>'Ｈ元（1989）'!H56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10589</v>
      </c>
      <c r="B58" s="593">
        <v>10589</v>
      </c>
      <c r="C58" s="593">
        <v>10589</v>
      </c>
      <c r="D58" s="593">
        <v>0</v>
      </c>
      <c r="E58" s="593">
        <v>2370</v>
      </c>
      <c r="F58" s="593">
        <v>0</v>
      </c>
      <c r="G58" s="593">
        <v>0</v>
      </c>
      <c r="H58" s="594">
        <v>6200</v>
      </c>
      <c r="I58" s="593"/>
      <c r="K58" s="194"/>
      <c r="L58" s="176" t="s">
        <v>41</v>
      </c>
      <c r="M58" s="196" t="s">
        <v>108</v>
      </c>
      <c r="N58" s="197"/>
      <c r="O58" s="198" t="s">
        <v>116</v>
      </c>
      <c r="P58" s="199">
        <f>'Ｈ元（1989）'!A57</f>
        <v>0</v>
      </c>
      <c r="Q58" s="200">
        <f>'Ｈ元（1989）'!C57</f>
        <v>0</v>
      </c>
      <c r="R58" s="200">
        <f>'Ｈ元（1989）'!E57</f>
        <v>0</v>
      </c>
      <c r="S58" s="262">
        <f>'Ｈ元（1989）'!F57</f>
        <v>0</v>
      </c>
      <c r="T58" s="263">
        <f>'Ｈ元（1989）'!H57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'Ｈ元（1989）'!A58</f>
        <v>10589</v>
      </c>
      <c r="Q59" s="200">
        <f>'Ｈ元（1989）'!C58</f>
        <v>10589</v>
      </c>
      <c r="R59" s="200">
        <f>'Ｈ元（1989）'!E58</f>
        <v>2370</v>
      </c>
      <c r="S59" s="262">
        <f>'Ｈ元（1989）'!F58</f>
        <v>0</v>
      </c>
      <c r="T59" s="263">
        <f>'Ｈ元（1989）'!H58</f>
        <v>6200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'Ｈ元（1989）'!A59</f>
        <v>0</v>
      </c>
      <c r="Q60" s="200">
        <f>'Ｈ元（1989）'!C59</f>
        <v>0</v>
      </c>
      <c r="R60" s="200">
        <f>'Ｈ元（1989）'!E59</f>
        <v>0</v>
      </c>
      <c r="S60" s="262">
        <f>'Ｈ元（1989）'!F59</f>
        <v>0</v>
      </c>
      <c r="T60" s="263">
        <f>'Ｈ元（1989）'!H59</f>
        <v>0</v>
      </c>
      <c r="U60" s="202"/>
      <c r="V60" s="216" t="s">
        <v>13</v>
      </c>
      <c r="W60" s="217"/>
      <c r="X60" s="217"/>
      <c r="Y60" s="218" t="s">
        <v>48</v>
      </c>
      <c r="Z60" s="199">
        <f>+A195</f>
        <v>82362</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823619</v>
      </c>
      <c r="Q61" s="242">
        <f>SUM(Q8:Q60)-Q9-Q10-Q12-Q13-Q15-Q16-Q17-Q30-Q31-Q32-Q40-Q41-Q42-Q43-Q44-Q49-Q50</f>
        <v>823619</v>
      </c>
      <c r="R61" s="242">
        <f>SUM(R8:R60)-R9-R10-R12-R13-R15-R16-R17-R30-R31-R32-R40-R41-R42-R43-R44-R49-R50</f>
        <v>275586</v>
      </c>
      <c r="S61" s="331">
        <f>SUM(S8:S60)-S9-S10-S12-S13-S15-S16-S17-S30-S31-S32-S40-S41-S42-S43-S44-S49-S50</f>
        <v>123996</v>
      </c>
      <c r="T61" s="332">
        <f>SUM(T8:T60)-T9-T10-T12-T13-T15-T16-T17-T30-T31-T32-T40-T41-T42-T43-T44-T49-T50</f>
        <v>297300</v>
      </c>
      <c r="U61" s="244"/>
      <c r="V61" s="238" t="s">
        <v>82</v>
      </c>
      <c r="W61" s="239"/>
      <c r="X61" s="239"/>
      <c r="Y61" s="240"/>
      <c r="Z61" s="245">
        <f>SUM(Z11:Z60)-Z12-Z13-Z25-Z28</f>
        <v>95335</v>
      </c>
      <c r="AA61" s="242">
        <f>SUM(AA11:AA60)-AA12-AA13-AA25-AA28</f>
        <v>0</v>
      </c>
      <c r="AB61" s="246">
        <f>SUM(AB11:AB60)-AB12-AB13-AB25-AB28</f>
        <v>0</v>
      </c>
      <c r="AC61" s="247">
        <f>SUM(AC11:AC60)-AC12-AC13-AC25-AC28</f>
        <v>0</v>
      </c>
      <c r="AD61" s="248"/>
      <c r="AE61" s="248"/>
      <c r="AF61" s="248"/>
      <c r="AG61" s="249"/>
      <c r="AH61" s="249"/>
      <c r="AI61" s="250" t="s">
        <v>5</v>
      </c>
      <c r="AJ61" s="180" t="s">
        <v>6</v>
      </c>
      <c r="AK61" s="180" t="s">
        <v>7</v>
      </c>
      <c r="AL61" s="251" t="s">
        <v>405</v>
      </c>
    </row>
    <row r="62" spans="1:38" ht="14.45" customHeight="1" x14ac:dyDescent="0.15">
      <c r="A62" s="589">
        <v>287545</v>
      </c>
      <c r="B62" s="590">
        <v>287545</v>
      </c>
      <c r="C62" s="590">
        <v>0</v>
      </c>
      <c r="D62" s="590">
        <v>34990</v>
      </c>
      <c r="E62" s="590">
        <v>0</v>
      </c>
      <c r="F62" s="591">
        <v>65600</v>
      </c>
      <c r="K62" s="183"/>
      <c r="L62" s="184" t="s">
        <v>8</v>
      </c>
      <c r="M62" s="185"/>
      <c r="N62" s="185"/>
      <c r="O62" s="186" t="s">
        <v>9</v>
      </c>
      <c r="P62" s="252">
        <f>'Ｈ元（1989）'!A63</f>
        <v>139214</v>
      </c>
      <c r="Q62" s="253">
        <f>'Ｈ元（1989）'!B63</f>
        <v>139214</v>
      </c>
      <c r="R62" s="254"/>
      <c r="S62" s="255">
        <f>'Ｈ元（1989）'!D63</f>
        <v>30000</v>
      </c>
      <c r="T62" s="256">
        <f>'Ｈ元（1989）'!F63</f>
        <v>31100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139214</v>
      </c>
      <c r="B63" s="593">
        <v>139214</v>
      </c>
      <c r="C63" s="593">
        <v>0</v>
      </c>
      <c r="D63" s="593">
        <v>30000</v>
      </c>
      <c r="E63" s="593">
        <v>0</v>
      </c>
      <c r="F63" s="594">
        <v>31100</v>
      </c>
      <c r="K63" s="194"/>
      <c r="L63" s="195"/>
      <c r="M63" s="196" t="s">
        <v>146</v>
      </c>
      <c r="N63" s="197"/>
      <c r="O63" s="198" t="s">
        <v>12</v>
      </c>
      <c r="P63" s="199">
        <f>'Ｈ元（1989）'!A64</f>
        <v>0</v>
      </c>
      <c r="Q63" s="200">
        <f>'Ｈ元（1989）'!B64</f>
        <v>0</v>
      </c>
      <c r="R63" s="220"/>
      <c r="S63" s="262">
        <f>'Ｈ元（1989）'!D64</f>
        <v>0</v>
      </c>
      <c r="T63" s="263">
        <f>'Ｈ元（1989）'!F64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139214</v>
      </c>
      <c r="Q64" s="209">
        <f>Q62-Q63</f>
        <v>139214</v>
      </c>
      <c r="R64" s="209"/>
      <c r="S64" s="269">
        <f>S62-S63</f>
        <v>30000</v>
      </c>
      <c r="T64" s="270">
        <f>T62-T63</f>
        <v>31100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35243</v>
      </c>
      <c r="B65" s="593">
        <v>35243</v>
      </c>
      <c r="C65" s="593">
        <v>0</v>
      </c>
      <c r="D65" s="593">
        <v>4990</v>
      </c>
      <c r="E65" s="593">
        <v>0</v>
      </c>
      <c r="F65" s="594">
        <v>0</v>
      </c>
      <c r="K65" s="194" t="s">
        <v>4</v>
      </c>
      <c r="L65" s="173" t="s">
        <v>14</v>
      </c>
      <c r="M65" s="170"/>
      <c r="N65" s="170"/>
      <c r="O65" s="211" t="s">
        <v>15</v>
      </c>
      <c r="P65" s="212">
        <f>'Ｈ元（1989）'!A65</f>
        <v>35243</v>
      </c>
      <c r="Q65" s="213">
        <f>'Ｈ元（1989）'!B65</f>
        <v>35243</v>
      </c>
      <c r="R65" s="277"/>
      <c r="S65" s="278">
        <f>'Ｈ元（1989）'!D65</f>
        <v>4990</v>
      </c>
      <c r="T65" s="263">
        <f>'Ｈ元（1989）'!F65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5150</v>
      </c>
      <c r="B66" s="593">
        <v>5150</v>
      </c>
      <c r="C66" s="593">
        <v>0</v>
      </c>
      <c r="D66" s="593">
        <v>0</v>
      </c>
      <c r="E66" s="593">
        <v>0</v>
      </c>
      <c r="F66" s="594">
        <v>0</v>
      </c>
      <c r="K66" s="194"/>
      <c r="L66" s="195"/>
      <c r="M66" s="196" t="s">
        <v>16</v>
      </c>
      <c r="N66" s="197"/>
      <c r="O66" s="198" t="s">
        <v>17</v>
      </c>
      <c r="P66" s="199">
        <f>'Ｈ元（1989）'!A66</f>
        <v>5150</v>
      </c>
      <c r="Q66" s="200">
        <f>'Ｈ元（1989）'!B66</f>
        <v>5150</v>
      </c>
      <c r="R66" s="220"/>
      <c r="S66" s="262">
        <f>'Ｈ元（1989）'!D66</f>
        <v>0</v>
      </c>
      <c r="T66" s="263">
        <f>'Ｈ元（1989）'!F66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10909</v>
      </c>
      <c r="B67" s="593">
        <v>10909</v>
      </c>
      <c r="C67" s="593">
        <v>0</v>
      </c>
      <c r="D67" s="593">
        <v>0</v>
      </c>
      <c r="E67" s="593">
        <v>0</v>
      </c>
      <c r="F67" s="594">
        <v>0</v>
      </c>
      <c r="K67" s="194"/>
      <c r="L67" s="216"/>
      <c r="M67" s="196" t="s">
        <v>13</v>
      </c>
      <c r="N67" s="217"/>
      <c r="O67" s="218"/>
      <c r="P67" s="208">
        <f>P65-P66</f>
        <v>30093</v>
      </c>
      <c r="Q67" s="209">
        <f>Q65-Q66</f>
        <v>30093</v>
      </c>
      <c r="R67" s="209"/>
      <c r="S67" s="269">
        <f>S65-S66</f>
        <v>4990</v>
      </c>
      <c r="T67" s="270">
        <f>T65-T66</f>
        <v>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9198</v>
      </c>
      <c r="B68" s="593">
        <v>9198</v>
      </c>
      <c r="C68" s="593">
        <v>0</v>
      </c>
      <c r="D68" s="593">
        <v>0</v>
      </c>
      <c r="E68" s="593">
        <v>0</v>
      </c>
      <c r="F68" s="594">
        <v>0</v>
      </c>
      <c r="K68" s="194" t="s">
        <v>4</v>
      </c>
      <c r="L68" s="169"/>
      <c r="M68" s="195" t="s">
        <v>94</v>
      </c>
      <c r="N68" s="197"/>
      <c r="O68" s="198" t="s">
        <v>93</v>
      </c>
      <c r="P68" s="199">
        <f>'Ｈ元（1989）'!A68</f>
        <v>9198</v>
      </c>
      <c r="Q68" s="200">
        <f>'Ｈ元（1989）'!B68</f>
        <v>9198</v>
      </c>
      <c r="R68" s="220"/>
      <c r="S68" s="262">
        <f>'Ｈ元（1989）'!D68</f>
        <v>0</v>
      </c>
      <c r="T68" s="263">
        <f>'Ｈ元（1989）'!F68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9198</v>
      </c>
      <c r="B69" s="593">
        <v>9198</v>
      </c>
      <c r="C69" s="593">
        <v>0</v>
      </c>
      <c r="D69" s="593">
        <v>0</v>
      </c>
      <c r="E69" s="593">
        <v>0</v>
      </c>
      <c r="F69" s="594">
        <v>0</v>
      </c>
      <c r="K69" s="194"/>
      <c r="L69" s="176" t="s">
        <v>102</v>
      </c>
      <c r="M69" s="195"/>
      <c r="N69" s="196" t="s">
        <v>148</v>
      </c>
      <c r="O69" s="198" t="s">
        <v>97</v>
      </c>
      <c r="P69" s="199">
        <f>'Ｈ元（1989）'!A69</f>
        <v>9198</v>
      </c>
      <c r="Q69" s="200">
        <f>'Ｈ元（1989）'!B69</f>
        <v>9198</v>
      </c>
      <c r="R69" s="220"/>
      <c r="S69" s="262">
        <f>'Ｈ元（1989）'!D69</f>
        <v>0</v>
      </c>
      <c r="T69" s="263">
        <f>'Ｈ元（1989）'!F69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'Ｈ元（1989）'!A70</f>
        <v>0</v>
      </c>
      <c r="Q70" s="200">
        <f>'Ｈ元（1989）'!B70</f>
        <v>0</v>
      </c>
      <c r="R70" s="220"/>
      <c r="S70" s="262">
        <f>'Ｈ元（1989）'!D70</f>
        <v>0</v>
      </c>
      <c r="T70" s="263">
        <f>'Ｈ元（1989）'!F70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911</v>
      </c>
      <c r="B71" s="593">
        <v>911</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800</v>
      </c>
      <c r="B72" s="593">
        <v>800</v>
      </c>
      <c r="C72" s="593">
        <v>0</v>
      </c>
      <c r="D72" s="593">
        <v>0</v>
      </c>
      <c r="E72" s="593">
        <v>0</v>
      </c>
      <c r="F72" s="594">
        <v>0</v>
      </c>
      <c r="K72" s="194"/>
      <c r="L72" s="176"/>
      <c r="M72" s="196" t="s">
        <v>95</v>
      </c>
      <c r="N72" s="197"/>
      <c r="O72" s="198" t="s">
        <v>98</v>
      </c>
      <c r="P72" s="199">
        <f>'Ｈ元（1989）'!A71</f>
        <v>911</v>
      </c>
      <c r="Q72" s="200">
        <f>'Ｈ元（1989）'!B71</f>
        <v>911</v>
      </c>
      <c r="R72" s="220"/>
      <c r="S72" s="262">
        <f>'Ｈ元（1989）'!D71</f>
        <v>0</v>
      </c>
      <c r="T72" s="263">
        <f>'Ｈ元（1989）'!F71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'Ｈ元（1989）'!A72</f>
        <v>800</v>
      </c>
      <c r="Q73" s="200">
        <f>'Ｈ元（1989）'!B72</f>
        <v>800</v>
      </c>
      <c r="R73" s="220"/>
      <c r="S73" s="262">
        <f>'Ｈ元（1989）'!D72</f>
        <v>0</v>
      </c>
      <c r="T73" s="263">
        <f>'Ｈ元（1989）'!F72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3773</v>
      </c>
      <c r="B74" s="593">
        <v>3773</v>
      </c>
      <c r="C74" s="593">
        <v>0</v>
      </c>
      <c r="D74" s="593">
        <v>0</v>
      </c>
      <c r="E74" s="593">
        <v>0</v>
      </c>
      <c r="F74" s="594">
        <v>0</v>
      </c>
      <c r="K74" s="194"/>
      <c r="L74" s="196" t="s">
        <v>19</v>
      </c>
      <c r="M74" s="197"/>
      <c r="N74" s="197"/>
      <c r="O74" s="198" t="s">
        <v>20</v>
      </c>
      <c r="P74" s="199">
        <f>'Ｈ元（1989）'!A73</f>
        <v>0</v>
      </c>
      <c r="Q74" s="200">
        <f>'Ｈ元（1989）'!B73</f>
        <v>0</v>
      </c>
      <c r="R74" s="220"/>
      <c r="S74" s="262">
        <f>'Ｈ元（1989）'!D73</f>
        <v>0</v>
      </c>
      <c r="T74" s="263">
        <f>'Ｈ元（1989）'!F73</f>
        <v>0</v>
      </c>
      <c r="U74" s="264"/>
      <c r="V74" s="196" t="s">
        <v>19</v>
      </c>
      <c r="W74" s="197"/>
      <c r="X74" s="197"/>
      <c r="Y74" s="211" t="s">
        <v>142</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'Ｈ元（1989）'!A75</f>
        <v>0</v>
      </c>
      <c r="Q75" s="200">
        <f>'Ｈ元（1989）'!B75</f>
        <v>0</v>
      </c>
      <c r="R75" s="220"/>
      <c r="S75" s="262">
        <f>'Ｈ元（1989）'!D75</f>
        <v>0</v>
      </c>
      <c r="T75" s="263">
        <f>'Ｈ元（1989）'!F75</f>
        <v>0</v>
      </c>
      <c r="U75" s="264" t="s">
        <v>411</v>
      </c>
      <c r="V75" s="195"/>
      <c r="W75" s="196" t="s">
        <v>412</v>
      </c>
      <c r="X75" s="197"/>
      <c r="Y75" s="211" t="s">
        <v>413</v>
      </c>
      <c r="Z75" s="302">
        <f>+A121</f>
        <v>92911</v>
      </c>
      <c r="AA75" s="272">
        <f t="shared" si="3"/>
        <v>0</v>
      </c>
      <c r="AB75" s="272">
        <f t="shared" si="3"/>
        <v>0</v>
      </c>
      <c r="AC75" s="584">
        <f>+E121</f>
        <v>41200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'Ｈ元（1989）'!A76</f>
        <v>0</v>
      </c>
      <c r="Q76" s="200">
        <f>'Ｈ元（1989）'!B76</f>
        <v>0</v>
      </c>
      <c r="R76" s="220"/>
      <c r="S76" s="262">
        <f>'Ｈ元（1989）'!D76</f>
        <v>0</v>
      </c>
      <c r="T76" s="263">
        <f>'Ｈ元（1989）'!F76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'Ｈ元（1989）'!A77</f>
        <v>0</v>
      </c>
      <c r="Q77" s="200">
        <f>'Ｈ元（1989）'!B77</f>
        <v>0</v>
      </c>
      <c r="R77" s="220"/>
      <c r="S77" s="262">
        <f>'Ｈ元（1989）'!D77</f>
        <v>0</v>
      </c>
      <c r="T77" s="263">
        <f>'Ｈ元（1989）'!F77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'Ｈ元（1989）'!A78</f>
        <v>0</v>
      </c>
      <c r="Q78" s="200">
        <f>'Ｈ元（1989）'!B78</f>
        <v>0</v>
      </c>
      <c r="R78" s="220"/>
      <c r="S78" s="262">
        <f>'Ｈ元（1989）'!D78</f>
        <v>0</v>
      </c>
      <c r="T78" s="263">
        <f>'Ｈ元（1989）'!F78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'Ｈ元（1989）'!A79</f>
        <v>0</v>
      </c>
      <c r="Q79" s="200">
        <f>'Ｈ元（1989）'!B79</f>
        <v>0</v>
      </c>
      <c r="R79" s="220"/>
      <c r="S79" s="262">
        <f>'Ｈ元（1989）'!D79</f>
        <v>0</v>
      </c>
      <c r="T79" s="263">
        <f>'Ｈ元（1989）'!F79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3773</v>
      </c>
      <c r="B80" s="593">
        <v>3773</v>
      </c>
      <c r="C80" s="593">
        <v>0</v>
      </c>
      <c r="D80" s="593">
        <v>0</v>
      </c>
      <c r="E80" s="593">
        <v>0</v>
      </c>
      <c r="F80" s="594">
        <v>0</v>
      </c>
      <c r="K80" s="194"/>
      <c r="L80" s="195" t="s">
        <v>38</v>
      </c>
      <c r="M80" s="196" t="s">
        <v>149</v>
      </c>
      <c r="N80" s="197"/>
      <c r="O80" s="198" t="s">
        <v>40</v>
      </c>
      <c r="P80" s="199">
        <f>'Ｈ元（1989）'!A80</f>
        <v>3773</v>
      </c>
      <c r="Q80" s="200">
        <f>'Ｈ元（1989）'!B80</f>
        <v>3773</v>
      </c>
      <c r="R80" s="220"/>
      <c r="S80" s="262">
        <f>'Ｈ元（1989）'!D80</f>
        <v>0</v>
      </c>
      <c r="T80" s="263">
        <f>'Ｈ元（1989）'!F80</f>
        <v>0</v>
      </c>
      <c r="U80" s="264"/>
      <c r="V80" s="195" t="s">
        <v>38</v>
      </c>
      <c r="W80" s="196" t="s">
        <v>149</v>
      </c>
      <c r="X80" s="197"/>
      <c r="Y80" s="198" t="s">
        <v>420</v>
      </c>
      <c r="Z80" s="302">
        <f>+A122</f>
        <v>92911</v>
      </c>
      <c r="AA80" s="272">
        <f>+B122</f>
        <v>0</v>
      </c>
      <c r="AB80" s="272">
        <f>+C122</f>
        <v>0</v>
      </c>
      <c r="AC80" s="584">
        <f>+E122</f>
        <v>41200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'Ｈ元（1989）'!A81</f>
        <v>0</v>
      </c>
      <c r="Q81" s="200">
        <f>'Ｈ元（1989）'!B81</f>
        <v>0</v>
      </c>
      <c r="R81" s="220"/>
      <c r="S81" s="262">
        <f>'Ｈ元（1989）'!D81</f>
        <v>0</v>
      </c>
      <c r="T81" s="263">
        <f>'Ｈ元（1989）'!F81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'Ｈ元（1989）'!A82</f>
        <v>0</v>
      </c>
      <c r="Q82" s="200">
        <f>'Ｈ元（1989）'!B82</f>
        <v>0</v>
      </c>
      <c r="R82" s="220"/>
      <c r="S82" s="262">
        <f>'Ｈ元（1989）'!D82</f>
        <v>0</v>
      </c>
      <c r="T82" s="263">
        <f>'Ｈ元（1989）'!F82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'Ｈ元（1989）'!A83</f>
        <v>0</v>
      </c>
      <c r="Q83" s="200">
        <f>'Ｈ元（1989）'!B83</f>
        <v>0</v>
      </c>
      <c r="R83" s="220"/>
      <c r="S83" s="262">
        <f>'Ｈ元（1989）'!D83</f>
        <v>0</v>
      </c>
      <c r="T83" s="263">
        <f>'Ｈ元（1989）'!F83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'Ｈ元（1989）'!A84</f>
        <v>0</v>
      </c>
      <c r="Q84" s="200">
        <f>'Ｈ元（1989）'!B84</f>
        <v>0</v>
      </c>
      <c r="R84" s="220"/>
      <c r="S84" s="262">
        <f>'Ｈ元（1989）'!D84</f>
        <v>0</v>
      </c>
      <c r="T84" s="263">
        <f>'Ｈ元（1989）'!F84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'Ｈ元（1989）'!A85</f>
        <v>0</v>
      </c>
      <c r="Q85" s="200">
        <f>'Ｈ元（1989）'!B85</f>
        <v>0</v>
      </c>
      <c r="R85" s="220"/>
      <c r="S85" s="262">
        <f>'Ｈ元（1989）'!D85</f>
        <v>0</v>
      </c>
      <c r="T85" s="263">
        <f>'Ｈ元（1989）'!F85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75960</v>
      </c>
      <c r="B86" s="593">
        <v>75960</v>
      </c>
      <c r="C86" s="593">
        <v>0</v>
      </c>
      <c r="D86" s="593">
        <v>0</v>
      </c>
      <c r="E86" s="593">
        <v>0</v>
      </c>
      <c r="F86" s="594">
        <v>34500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68888</v>
      </c>
      <c r="B87" s="593">
        <v>68888</v>
      </c>
      <c r="C87" s="593">
        <v>0</v>
      </c>
      <c r="D87" s="593">
        <v>0</v>
      </c>
      <c r="E87" s="593">
        <v>0</v>
      </c>
      <c r="F87" s="594">
        <v>34500</v>
      </c>
      <c r="K87" s="194"/>
      <c r="L87" s="173"/>
      <c r="M87" s="196" t="s">
        <v>47</v>
      </c>
      <c r="N87" s="197"/>
      <c r="O87" s="198" t="s">
        <v>48</v>
      </c>
      <c r="P87" s="199">
        <f>'Ｈ元（1989）'!A87</f>
        <v>68888</v>
      </c>
      <c r="Q87" s="200">
        <f>'Ｈ元（1989）'!B87</f>
        <v>68888</v>
      </c>
      <c r="R87" s="220"/>
      <c r="S87" s="262">
        <f>'Ｈ元（1989）'!D87</f>
        <v>0</v>
      </c>
      <c r="T87" s="263">
        <f>'Ｈ元（1989）'!F87</f>
        <v>34500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'Ｈ元（1989）'!A88</f>
        <v>0</v>
      </c>
      <c r="Q88" s="200">
        <f>'Ｈ元（1989）'!B88</f>
        <v>0</v>
      </c>
      <c r="R88" s="220"/>
      <c r="S88" s="262">
        <f>'Ｈ元（1989）'!D88</f>
        <v>0</v>
      </c>
      <c r="T88" s="263">
        <f>'Ｈ元（1989）'!F88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'Ｈ元（1989）'!A89</f>
        <v>0</v>
      </c>
      <c r="Q89" s="200">
        <f>'Ｈ元（1989）'!B89</f>
        <v>0</v>
      </c>
      <c r="R89" s="220"/>
      <c r="S89" s="262">
        <f>'Ｈ元（1989）'!D89</f>
        <v>0</v>
      </c>
      <c r="T89" s="263">
        <f>'Ｈ元（1989）'!F89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'Ｈ元（1989）'!A90</f>
        <v>0</v>
      </c>
      <c r="Q90" s="200">
        <f>'Ｈ元（1989）'!B90</f>
        <v>0</v>
      </c>
      <c r="R90" s="220"/>
      <c r="S90" s="262">
        <f>'Ｈ元（1989）'!D90</f>
        <v>0</v>
      </c>
      <c r="T90" s="263">
        <f>'Ｈ元（1989）'!F90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'Ｈ元（1989）'!A91</f>
        <v>0</v>
      </c>
      <c r="Q91" s="200">
        <f>'Ｈ元（1989）'!B91</f>
        <v>0</v>
      </c>
      <c r="R91" s="220"/>
      <c r="S91" s="262">
        <f>'Ｈ元（1989）'!D91</f>
        <v>0</v>
      </c>
      <c r="T91" s="263">
        <f>'Ｈ元（1989）'!F91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'Ｈ元（1989）'!A92</f>
        <v>0</v>
      </c>
      <c r="Q92" s="200">
        <f>'Ｈ元（1989）'!B92</f>
        <v>0</v>
      </c>
      <c r="R92" s="220"/>
      <c r="S92" s="262">
        <f>'Ｈ元（1989）'!D92</f>
        <v>0</v>
      </c>
      <c r="T92" s="263">
        <f>'Ｈ元（1989）'!F92</f>
        <v>0</v>
      </c>
      <c r="U92" s="264"/>
      <c r="V92" s="195"/>
      <c r="W92" s="196" t="s">
        <v>57</v>
      </c>
      <c r="X92" s="197"/>
      <c r="Y92" s="198" t="s">
        <v>140</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5482</v>
      </c>
      <c r="B93" s="593">
        <v>5482</v>
      </c>
      <c r="C93" s="593">
        <v>0</v>
      </c>
      <c r="D93" s="593">
        <v>0</v>
      </c>
      <c r="E93" s="593">
        <v>0</v>
      </c>
      <c r="F93" s="594">
        <v>0</v>
      </c>
      <c r="K93" s="194"/>
      <c r="L93" s="195"/>
      <c r="M93" s="173" t="s">
        <v>60</v>
      </c>
      <c r="N93" s="197"/>
      <c r="O93" s="198" t="s">
        <v>61</v>
      </c>
      <c r="P93" s="199">
        <f>'Ｈ元（1989）'!A93</f>
        <v>5482</v>
      </c>
      <c r="Q93" s="200">
        <f>'Ｈ元（1989）'!B93</f>
        <v>5482</v>
      </c>
      <c r="R93" s="220"/>
      <c r="S93" s="262">
        <f>'Ｈ元（1989）'!D93</f>
        <v>0</v>
      </c>
      <c r="T93" s="263">
        <f>'Ｈ元（1989）'!F93</f>
        <v>0</v>
      </c>
      <c r="U93" s="264" t="s">
        <v>441</v>
      </c>
      <c r="V93" s="195"/>
      <c r="W93" s="173" t="s">
        <v>60</v>
      </c>
      <c r="X93" s="197"/>
      <c r="Y93" s="198" t="s">
        <v>442</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'Ｈ元（1989）'!A94</f>
        <v>0</v>
      </c>
      <c r="Q94" s="200">
        <f>'Ｈ元（1989）'!B94</f>
        <v>0</v>
      </c>
      <c r="R94" s="220"/>
      <c r="S94" s="262">
        <f>'Ｈ元（1989）'!D94</f>
        <v>0</v>
      </c>
      <c r="T94" s="263">
        <f>'Ｈ元（1989）'!F94</f>
        <v>0</v>
      </c>
      <c r="U94" s="264"/>
      <c r="V94" s="195" t="s">
        <v>59</v>
      </c>
      <c r="W94" s="195"/>
      <c r="X94" s="196" t="s">
        <v>62</v>
      </c>
      <c r="Y94" s="198" t="s">
        <v>444</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'Ｈ元（1989）'!A95</f>
        <v>0</v>
      </c>
      <c r="Q95" s="200">
        <f>'Ｈ元（1989）'!B95</f>
        <v>0</v>
      </c>
      <c r="R95" s="220"/>
      <c r="S95" s="262">
        <f>'Ｈ元（1989）'!D95</f>
        <v>0</v>
      </c>
      <c r="T95" s="263">
        <f>'Ｈ元（1989）'!F95</f>
        <v>0</v>
      </c>
      <c r="U95" s="264"/>
      <c r="V95" s="195"/>
      <c r="W95" s="195"/>
      <c r="X95" s="196" t="s">
        <v>64</v>
      </c>
      <c r="Y95" s="198" t="s">
        <v>446</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'Ｈ元（1989）'!A96</f>
        <v>0</v>
      </c>
      <c r="Q96" s="200">
        <f>'Ｈ元（1989）'!B96</f>
        <v>0</v>
      </c>
      <c r="R96" s="220"/>
      <c r="S96" s="262">
        <f>'Ｈ元（1989）'!D96</f>
        <v>0</v>
      </c>
      <c r="T96" s="263">
        <f>'Ｈ元（1989）'!F96</f>
        <v>0</v>
      </c>
      <c r="U96" s="264"/>
      <c r="V96" s="195"/>
      <c r="W96" s="195"/>
      <c r="X96" s="196" t="s">
        <v>66</v>
      </c>
      <c r="Y96" s="198" t="s">
        <v>448</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5482</v>
      </c>
      <c r="B97" s="593">
        <v>5482</v>
      </c>
      <c r="C97" s="593">
        <v>0</v>
      </c>
      <c r="D97" s="593">
        <v>0</v>
      </c>
      <c r="E97" s="593">
        <v>0</v>
      </c>
      <c r="F97" s="594">
        <v>0</v>
      </c>
      <c r="K97" s="194"/>
      <c r="L97" s="195"/>
      <c r="M97" s="195"/>
      <c r="N97" s="196" t="s">
        <v>150</v>
      </c>
      <c r="O97" s="198" t="s">
        <v>69</v>
      </c>
      <c r="P97" s="199">
        <f>'Ｈ元（1989）'!A97</f>
        <v>5482</v>
      </c>
      <c r="Q97" s="200">
        <f>'Ｈ元（1989）'!B97</f>
        <v>5482</v>
      </c>
      <c r="R97" s="220"/>
      <c r="S97" s="262">
        <f>'Ｈ元（1989）'!D97</f>
        <v>0</v>
      </c>
      <c r="T97" s="263">
        <f>'Ｈ元（1989）'!F97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1590</v>
      </c>
      <c r="B98" s="593">
        <v>1590</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'Ｈ元（1989）'!A98</f>
        <v>1590</v>
      </c>
      <c r="Q99" s="200">
        <f>'Ｈ元（1989）'!B98</f>
        <v>1590</v>
      </c>
      <c r="R99" s="220"/>
      <c r="S99" s="262">
        <f>'Ｈ元（1989）'!D98</f>
        <v>0</v>
      </c>
      <c r="T99" s="263">
        <f>'Ｈ元（1989）'!F98</f>
        <v>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'Ｈ元（1989）'!A99</f>
        <v>0</v>
      </c>
      <c r="Q100" s="200">
        <f>'Ｈ元（1989）'!B99</f>
        <v>0</v>
      </c>
      <c r="R100" s="220"/>
      <c r="S100" s="262">
        <f>'Ｈ元（1989）'!D99</f>
        <v>0</v>
      </c>
      <c r="T100" s="263">
        <f>'Ｈ元（1989）'!F99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'Ｈ元（1989）'!A100</f>
        <v>0</v>
      </c>
      <c r="Q101" s="200">
        <f>'Ｈ元（1989）'!B100</f>
        <v>0</v>
      </c>
      <c r="R101" s="220"/>
      <c r="S101" s="262">
        <f>'Ｈ元（1989）'!D100</f>
        <v>0</v>
      </c>
      <c r="T101" s="263">
        <f>'Ｈ元（1989）'!F100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'Ｈ元（1989）'!A101</f>
        <v>0</v>
      </c>
      <c r="Q102" s="200">
        <f>'Ｈ元（1989）'!B101</f>
        <v>0</v>
      </c>
      <c r="R102" s="220"/>
      <c r="S102" s="262">
        <f>'Ｈ元（1989）'!D101</f>
        <v>0</v>
      </c>
      <c r="T102" s="263">
        <f>'Ｈ元（1989）'!F101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22446</v>
      </c>
      <c r="B103" s="593">
        <v>22446</v>
      </c>
      <c r="C103" s="593">
        <v>0</v>
      </c>
      <c r="D103" s="593">
        <v>0</v>
      </c>
      <c r="E103" s="593">
        <v>0</v>
      </c>
      <c r="F103" s="594">
        <v>0</v>
      </c>
      <c r="K103" s="194"/>
      <c r="L103" s="195"/>
      <c r="M103" s="196" t="s">
        <v>11</v>
      </c>
      <c r="N103" s="197"/>
      <c r="O103" s="198" t="s">
        <v>80</v>
      </c>
      <c r="P103" s="199">
        <f>'Ｈ元（1989）'!A102</f>
        <v>0</v>
      </c>
      <c r="Q103" s="200">
        <f>'Ｈ元（1989）'!B102</f>
        <v>0</v>
      </c>
      <c r="R103" s="220"/>
      <c r="S103" s="262">
        <f>'Ｈ元（1989）'!D102</f>
        <v>0</v>
      </c>
      <c r="T103" s="263">
        <f>'Ｈ元（1989）'!F102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4275</v>
      </c>
      <c r="B104" s="593">
        <v>4275</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74</v>
      </c>
      <c r="B105" s="593">
        <v>74</v>
      </c>
      <c r="C105" s="593">
        <v>0</v>
      </c>
      <c r="D105" s="593">
        <v>0</v>
      </c>
      <c r="E105" s="593">
        <v>0</v>
      </c>
      <c r="F105" s="594">
        <v>0</v>
      </c>
      <c r="K105" s="194"/>
      <c r="L105" s="169"/>
      <c r="M105" s="196" t="s">
        <v>88</v>
      </c>
      <c r="N105" s="197"/>
      <c r="O105" s="198" t="s">
        <v>109</v>
      </c>
      <c r="P105" s="199">
        <f>'Ｈ元（1989）'!A104</f>
        <v>4275</v>
      </c>
      <c r="Q105" s="200">
        <f>'Ｈ元（1989）'!B104</f>
        <v>4275</v>
      </c>
      <c r="R105" s="220"/>
      <c r="S105" s="262">
        <f>'Ｈ元（1989）'!D104</f>
        <v>0</v>
      </c>
      <c r="T105" s="263">
        <f>'Ｈ元（1989）'!F104</f>
        <v>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'Ｈ元（1989）'!A105</f>
        <v>74</v>
      </c>
      <c r="Q106" s="200">
        <f>'Ｈ元（1989）'!B105</f>
        <v>74</v>
      </c>
      <c r="R106" s="220"/>
      <c r="S106" s="262">
        <f>'Ｈ元（1989）'!D105</f>
        <v>0</v>
      </c>
      <c r="T106" s="263">
        <f>'Ｈ元（1989）'!F105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'Ｈ元（1989）'!A106</f>
        <v>0</v>
      </c>
      <c r="Q107" s="200">
        <f>'Ｈ元（1989）'!B106</f>
        <v>0</v>
      </c>
      <c r="R107" s="220"/>
      <c r="S107" s="262">
        <f>'Ｈ元（1989）'!D106</f>
        <v>0</v>
      </c>
      <c r="T107" s="263">
        <f>'Ｈ元（1989）'!F106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'Ｈ元（1989）'!A107</f>
        <v>0</v>
      </c>
      <c r="Q108" s="200">
        <f>'Ｈ元（1989）'!B107</f>
        <v>0</v>
      </c>
      <c r="R108" s="220"/>
      <c r="S108" s="262">
        <f>'Ｈ元（1989）'!D107</f>
        <v>0</v>
      </c>
      <c r="T108" s="263">
        <f>'Ｈ元（1989）'!F107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'Ｈ元（1989）'!A108</f>
        <v>0</v>
      </c>
      <c r="Q109" s="200">
        <f>'Ｈ元（1989）'!B108</f>
        <v>0</v>
      </c>
      <c r="R109" s="220"/>
      <c r="S109" s="262">
        <f>'Ｈ元（1989）'!D108</f>
        <v>0</v>
      </c>
      <c r="T109" s="263">
        <f>'Ｈ元（1989）'!F108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'Ｈ元（1989）'!A109</f>
        <v>0</v>
      </c>
      <c r="Q110" s="200">
        <f>'Ｈ元（1989）'!B109</f>
        <v>0</v>
      </c>
      <c r="R110" s="220"/>
      <c r="S110" s="262">
        <f>'Ｈ元（1989）'!D109</f>
        <v>0</v>
      </c>
      <c r="T110" s="263">
        <f>'Ｈ元（1989）'!F109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8343</v>
      </c>
      <c r="B111" s="593">
        <v>8343</v>
      </c>
      <c r="C111" s="593">
        <v>0</v>
      </c>
      <c r="D111" s="593">
        <v>0</v>
      </c>
      <c r="E111" s="593">
        <v>0</v>
      </c>
      <c r="F111" s="594">
        <v>0</v>
      </c>
      <c r="K111" s="194"/>
      <c r="L111" s="176"/>
      <c r="M111" s="196" t="s">
        <v>107</v>
      </c>
      <c r="N111" s="197"/>
      <c r="O111" s="198" t="s">
        <v>115</v>
      </c>
      <c r="P111" s="199">
        <f>'Ｈ元（1989）'!A110</f>
        <v>0</v>
      </c>
      <c r="Q111" s="200">
        <f>'Ｈ元（1989）'!B110</f>
        <v>0</v>
      </c>
      <c r="R111" s="220"/>
      <c r="S111" s="262">
        <f>'Ｈ元（1989）'!D110</f>
        <v>0</v>
      </c>
      <c r="T111" s="263">
        <f>'Ｈ元（1989）'!F110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9754</v>
      </c>
      <c r="B112" s="593">
        <v>9754</v>
      </c>
      <c r="C112" s="593">
        <v>0</v>
      </c>
      <c r="D112" s="593">
        <v>0</v>
      </c>
      <c r="E112" s="593">
        <v>0</v>
      </c>
      <c r="F112" s="594">
        <v>0</v>
      </c>
      <c r="K112" s="194"/>
      <c r="L112" s="176" t="s">
        <v>41</v>
      </c>
      <c r="M112" s="196" t="s">
        <v>108</v>
      </c>
      <c r="N112" s="197"/>
      <c r="O112" s="198" t="s">
        <v>116</v>
      </c>
      <c r="P112" s="199">
        <f>'Ｈ元（1989）'!A111</f>
        <v>8343</v>
      </c>
      <c r="Q112" s="200">
        <f>'Ｈ元（1989）'!B111</f>
        <v>8343</v>
      </c>
      <c r="R112" s="220"/>
      <c r="S112" s="262">
        <f>'Ｈ元（1989）'!D111</f>
        <v>0</v>
      </c>
      <c r="T112" s="263">
        <f>'Ｈ元（1989）'!F111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'Ｈ元（1989）'!A112</f>
        <v>9754</v>
      </c>
      <c r="Q113" s="200">
        <f>'Ｈ元（1989）'!B112</f>
        <v>9754</v>
      </c>
      <c r="R113" s="220"/>
      <c r="S113" s="262">
        <f>'Ｈ元（1989）'!D112</f>
        <v>0</v>
      </c>
      <c r="T113" s="263">
        <f>'Ｈ元（1989）'!F112</f>
        <v>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'Ｈ元（1989）'!A113</f>
        <v>0</v>
      </c>
      <c r="Q114" s="200">
        <f>'Ｈ元（1989）'!B113</f>
        <v>0</v>
      </c>
      <c r="R114" s="220"/>
      <c r="S114" s="262">
        <f>'Ｈ元（1989）'!D113</f>
        <v>0</v>
      </c>
      <c r="T114" s="263">
        <f>'Ｈ元（1989）'!F113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287545</v>
      </c>
      <c r="Q115" s="316">
        <f>SUM(Q62:Q114)-Q63-Q64-Q66-Q67-Q69-Q70-Q71-Q84-Q85-Q86-Q94-Q95-Q96-Q97-Q98-Q103-Q104</f>
        <v>287545</v>
      </c>
      <c r="R115" s="316"/>
      <c r="S115" s="317">
        <f>SUM(S62:S114)-S63-S64-S66-S67-S69-S70-S71-S84-S85-S86-S94-S95-S96-S97-S98-S103-S104</f>
        <v>34990</v>
      </c>
      <c r="T115" s="318">
        <f>SUM(T62:T114)-T63-T64-T66-T67-T69-T70-T71-T84-T85-T86-T94-T95-T96-T97-T98-T103-T104</f>
        <v>65600</v>
      </c>
      <c r="U115" s="319"/>
      <c r="V115" s="312" t="s">
        <v>82</v>
      </c>
      <c r="W115" s="313"/>
      <c r="X115" s="313"/>
      <c r="Y115" s="314"/>
      <c r="Z115" s="320">
        <f>Z64+Z67+Z73+Z74+Z80+Z82+Z86+Z88+Z89+Z92+Z93+Z99+Z101+Z104+Z105+Z114</f>
        <v>92911</v>
      </c>
      <c r="AA115" s="321">
        <f>AA64+AA67+AA73+AA74+AA80+AA82+AA86+AA88+AA89+AA92+AA93+AA99+AA101+AA104+AA105+AA114</f>
        <v>0</v>
      </c>
      <c r="AB115" s="321">
        <f>AB64+AB67+AB73+AB74+AB80+AB82+AB86+AB88+AB89+AB92+AB93+AB99+AB101+AB104+AB105+AB114</f>
        <v>0</v>
      </c>
      <c r="AC115" s="598">
        <f>AC64+AC67+AC73+AC74+AC80+AC82+AC86+AC88+AC89+AC92+AC93+AC99+AC101+AC104+AC105+AC114</f>
        <v>41200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92911</v>
      </c>
      <c r="B116" s="590">
        <v>0</v>
      </c>
      <c r="C116" s="590">
        <v>0</v>
      </c>
      <c r="D116" s="590">
        <v>0</v>
      </c>
      <c r="E116" s="591">
        <v>41200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734</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92911</v>
      </c>
      <c r="B121" s="593">
        <v>0</v>
      </c>
      <c r="C121" s="593">
        <v>0</v>
      </c>
      <c r="D121" s="593">
        <v>0</v>
      </c>
      <c r="E121" s="594">
        <v>41200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538</v>
      </c>
      <c r="AJ121" s="344" t="s">
        <v>715</v>
      </c>
      <c r="AK121" s="345" t="s">
        <v>716</v>
      </c>
    </row>
    <row r="122" spans="1:38" ht="14.45" customHeight="1" thickBot="1" x14ac:dyDescent="0.2">
      <c r="A122" s="592">
        <v>92911</v>
      </c>
      <c r="B122" s="593">
        <v>0</v>
      </c>
      <c r="C122" s="593">
        <v>0</v>
      </c>
      <c r="D122" s="593">
        <v>0</v>
      </c>
      <c r="E122" s="594">
        <v>41200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544</v>
      </c>
      <c r="AJ122" s="358" t="s">
        <v>545</v>
      </c>
      <c r="AK122" s="359" t="s">
        <v>546</v>
      </c>
    </row>
    <row r="123" spans="1:38" ht="14.45" customHeight="1" x14ac:dyDescent="0.15">
      <c r="A123" s="592">
        <v>0</v>
      </c>
      <c r="B123" s="593">
        <v>0</v>
      </c>
      <c r="C123" s="593">
        <v>0</v>
      </c>
      <c r="D123" s="593">
        <v>0</v>
      </c>
      <c r="E123" s="594">
        <v>0</v>
      </c>
      <c r="K123" s="183"/>
      <c r="L123" s="184" t="s">
        <v>8</v>
      </c>
      <c r="M123" s="185"/>
      <c r="N123" s="185"/>
      <c r="O123" s="186"/>
      <c r="P123" s="360">
        <f t="shared" ref="P123:T138" si="13">P8+P62</f>
        <v>139214</v>
      </c>
      <c r="Q123" s="254">
        <f t="shared" si="13"/>
        <v>139214</v>
      </c>
      <c r="R123" s="254">
        <f t="shared" si="13"/>
        <v>0</v>
      </c>
      <c r="S123" s="329">
        <f t="shared" si="13"/>
        <v>30000</v>
      </c>
      <c r="T123" s="361">
        <f t="shared" si="13"/>
        <v>31100</v>
      </c>
      <c r="U123" s="190"/>
      <c r="V123" s="184" t="s">
        <v>8</v>
      </c>
      <c r="W123" s="185"/>
      <c r="X123" s="185"/>
      <c r="Y123" s="186" t="s">
        <v>156</v>
      </c>
      <c r="Z123" s="362">
        <f>IF(ISERROR(Z$60*(Q123/(Q$123+Q$133+Q$134+Q$135+Q$144+Q$163+Q$175))),0,ROUND(Z$60*(Q123/(Q$123+Q$133+Q$134+Q$135+Q$144+Q$163+Q$175)),0))</f>
        <v>81362</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 t="shared" ref="AI123:AI176" si="14">Q123-Z123</f>
        <v>57852</v>
      </c>
      <c r="AJ123" s="254">
        <f>SUM(AJ124:AJ125)</f>
        <v>0</v>
      </c>
      <c r="AK123" s="365">
        <f>SUM(AK124:AK125)</f>
        <v>30000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4"/>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139214</v>
      </c>
      <c r="Q125" s="220">
        <f t="shared" si="13"/>
        <v>139214</v>
      </c>
      <c r="R125" s="220">
        <f t="shared" si="13"/>
        <v>0</v>
      </c>
      <c r="S125" s="221">
        <f t="shared" si="13"/>
        <v>30000</v>
      </c>
      <c r="T125" s="270">
        <f t="shared" si="13"/>
        <v>31100</v>
      </c>
      <c r="U125" s="202"/>
      <c r="V125" s="195"/>
      <c r="W125" s="196" t="s">
        <v>13</v>
      </c>
      <c r="X125" s="167"/>
      <c r="Y125" s="207" t="s">
        <v>156</v>
      </c>
      <c r="Z125" s="219">
        <f>Z123-Z124</f>
        <v>81362</v>
      </c>
      <c r="AA125" s="220">
        <f>AA123-AA124</f>
        <v>0</v>
      </c>
      <c r="AB125" s="292">
        <f>AB123-AB124</f>
        <v>0</v>
      </c>
      <c r="AC125" s="366">
        <f>AC123-AC124</f>
        <v>0</v>
      </c>
      <c r="AE125" s="194"/>
      <c r="AF125" s="195"/>
      <c r="AG125" s="196" t="s">
        <v>13</v>
      </c>
      <c r="AH125" s="167"/>
      <c r="AI125" s="219">
        <f t="shared" si="14"/>
        <v>57852</v>
      </c>
      <c r="AJ125" s="220">
        <f>IF($P125-$Z125=0,0,ROUND((R125-AA125)*$AI125/($P125-$Z125),0))</f>
        <v>0</v>
      </c>
      <c r="AK125" s="366">
        <f>IF(P125-Z125=0,0,ROUND((S125-AB125)*AI125/(P125-Z125),0))</f>
        <v>30000</v>
      </c>
    </row>
    <row r="126" spans="1:38" ht="14.45" customHeight="1" x14ac:dyDescent="0.15">
      <c r="A126" s="592">
        <v>0</v>
      </c>
      <c r="B126" s="593">
        <v>0</v>
      </c>
      <c r="C126" s="593">
        <v>0</v>
      </c>
      <c r="D126" s="593">
        <v>0</v>
      </c>
      <c r="E126" s="594">
        <v>0</v>
      </c>
      <c r="K126" s="194" t="s">
        <v>4</v>
      </c>
      <c r="L126" s="173" t="s">
        <v>14</v>
      </c>
      <c r="M126" s="170"/>
      <c r="N126" s="170"/>
      <c r="O126" s="211"/>
      <c r="P126" s="219">
        <f t="shared" si="13"/>
        <v>148105</v>
      </c>
      <c r="Q126" s="220">
        <f t="shared" si="13"/>
        <v>148105</v>
      </c>
      <c r="R126" s="220">
        <f t="shared" si="13"/>
        <v>23455</v>
      </c>
      <c r="S126" s="221">
        <f t="shared" si="13"/>
        <v>15651</v>
      </c>
      <c r="T126" s="270">
        <f t="shared" si="13"/>
        <v>38500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148105</v>
      </c>
      <c r="AJ126" s="220">
        <f>SUM(AJ127:AJ128)</f>
        <v>23455</v>
      </c>
      <c r="AK126" s="366">
        <f>SUM(AK127:AK128)</f>
        <v>15651</v>
      </c>
    </row>
    <row r="127" spans="1:38" ht="14.45" customHeight="1" x14ac:dyDescent="0.15">
      <c r="A127" s="592">
        <v>0</v>
      </c>
      <c r="B127" s="593">
        <v>0</v>
      </c>
      <c r="C127" s="593">
        <v>0</v>
      </c>
      <c r="D127" s="593">
        <v>0</v>
      </c>
      <c r="E127" s="594">
        <v>0</v>
      </c>
      <c r="K127" s="194"/>
      <c r="L127" s="195"/>
      <c r="M127" s="196" t="s">
        <v>16</v>
      </c>
      <c r="N127" s="197"/>
      <c r="O127" s="198"/>
      <c r="P127" s="219">
        <f t="shared" si="13"/>
        <v>118012</v>
      </c>
      <c r="Q127" s="220">
        <f t="shared" si="13"/>
        <v>118012</v>
      </c>
      <c r="R127" s="220">
        <f t="shared" si="13"/>
        <v>23455</v>
      </c>
      <c r="S127" s="221">
        <f t="shared" si="13"/>
        <v>10661</v>
      </c>
      <c r="T127" s="270">
        <f t="shared" si="13"/>
        <v>38500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118012</v>
      </c>
      <c r="AJ127" s="220">
        <f>IF($P127-$Z127=0,0,ROUND((R127-AA127)*$AI127/($P127-$Z127),0))</f>
        <v>23455</v>
      </c>
      <c r="AK127" s="366">
        <f>IF(P127-Z127=0,0,ROUND((S127-AB127)*AI127/(P127-Z127),0))</f>
        <v>10661</v>
      </c>
    </row>
    <row r="128" spans="1:38" ht="14.45" customHeight="1" x14ac:dyDescent="0.15">
      <c r="A128" s="592">
        <v>0</v>
      </c>
      <c r="B128" s="593">
        <v>0</v>
      </c>
      <c r="C128" s="593">
        <v>0</v>
      </c>
      <c r="D128" s="593">
        <v>0</v>
      </c>
      <c r="E128" s="594">
        <v>0</v>
      </c>
      <c r="K128" s="194"/>
      <c r="L128" s="216"/>
      <c r="M128" s="196" t="s">
        <v>13</v>
      </c>
      <c r="N128" s="217"/>
      <c r="O128" s="218"/>
      <c r="P128" s="219">
        <f t="shared" si="13"/>
        <v>30093</v>
      </c>
      <c r="Q128" s="220">
        <f t="shared" si="13"/>
        <v>30093</v>
      </c>
      <c r="R128" s="220">
        <f t="shared" si="13"/>
        <v>0</v>
      </c>
      <c r="S128" s="221">
        <f t="shared" si="13"/>
        <v>4990</v>
      </c>
      <c r="T128" s="270">
        <f t="shared" si="13"/>
        <v>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30093</v>
      </c>
      <c r="AJ128" s="220">
        <f>IF($P128-$Z128=0,0,ROUND((R128-AA128)*$AI128/($P128-$Z128),0))</f>
        <v>0</v>
      </c>
      <c r="AK128" s="366">
        <f>IF(P128-Z128=0,0,ROUND((S128-AB128)*AI128/(P128-Z128),0))</f>
        <v>4990</v>
      </c>
    </row>
    <row r="129" spans="1:37" ht="14.45" customHeight="1" x14ac:dyDescent="0.15">
      <c r="A129" s="592">
        <v>0</v>
      </c>
      <c r="B129" s="593">
        <v>0</v>
      </c>
      <c r="C129" s="593">
        <v>0</v>
      </c>
      <c r="D129" s="593">
        <v>0</v>
      </c>
      <c r="E129" s="594">
        <v>0</v>
      </c>
      <c r="K129" s="194" t="s">
        <v>4</v>
      </c>
      <c r="L129" s="169"/>
      <c r="M129" s="195" t="s">
        <v>94</v>
      </c>
      <c r="N129" s="197"/>
      <c r="O129" s="198"/>
      <c r="P129" s="219">
        <f t="shared" si="13"/>
        <v>9198</v>
      </c>
      <c r="Q129" s="220">
        <f t="shared" si="13"/>
        <v>9198</v>
      </c>
      <c r="R129" s="220">
        <f t="shared" si="13"/>
        <v>0</v>
      </c>
      <c r="S129" s="221">
        <f t="shared" si="13"/>
        <v>0</v>
      </c>
      <c r="T129" s="270">
        <f t="shared" si="13"/>
        <v>0</v>
      </c>
      <c r="U129" s="202"/>
      <c r="V129" s="169"/>
      <c r="W129" s="195" t="s">
        <v>94</v>
      </c>
      <c r="X129" s="197"/>
      <c r="Y129" s="198"/>
      <c r="Z129" s="219">
        <f>Z14</f>
        <v>9198</v>
      </c>
      <c r="AA129" s="220">
        <f t="shared" si="15"/>
        <v>0</v>
      </c>
      <c r="AB129" s="292">
        <f t="shared" si="15"/>
        <v>0</v>
      </c>
      <c r="AC129" s="366">
        <f t="shared" si="15"/>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9198</v>
      </c>
      <c r="Q130" s="220">
        <f t="shared" si="13"/>
        <v>9198</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9198</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si="13"/>
        <v>911</v>
      </c>
      <c r="Q133" s="220">
        <f t="shared" si="13"/>
        <v>911</v>
      </c>
      <c r="R133" s="220">
        <f t="shared" si="13"/>
        <v>0</v>
      </c>
      <c r="S133" s="221">
        <f t="shared" si="13"/>
        <v>0</v>
      </c>
      <c r="T133" s="270">
        <f t="shared" si="13"/>
        <v>0</v>
      </c>
      <c r="U133" s="202"/>
      <c r="V133" s="176"/>
      <c r="W133" s="196" t="s">
        <v>95</v>
      </c>
      <c r="X133" s="197"/>
      <c r="Y133" s="198" t="s">
        <v>156</v>
      </c>
      <c r="Z133" s="504">
        <f t="shared" ref="Z133:AC135" si="19">IF(ISERROR(Z$60*(Q133/(Q$123+Q$133+Q$134+Q$135+Q$144+Q$163+Q$175))),0,ROUND(Z$60*(Q133/(Q$123+Q$133+Q$134+Q$135+Q$144+Q$163+Q$175)),0))</f>
        <v>532</v>
      </c>
      <c r="AA133" s="220">
        <f t="shared" si="19"/>
        <v>0</v>
      </c>
      <c r="AB133" s="292">
        <f t="shared" si="19"/>
        <v>0</v>
      </c>
      <c r="AC133" s="366">
        <f t="shared" si="19"/>
        <v>0</v>
      </c>
      <c r="AE133" s="194"/>
      <c r="AF133" s="176"/>
      <c r="AG133" s="196" t="s">
        <v>95</v>
      </c>
      <c r="AH133" s="197"/>
      <c r="AI133" s="219">
        <f t="shared" si="14"/>
        <v>379</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3"/>
        <v>800</v>
      </c>
      <c r="Q134" s="220">
        <f t="shared" si="13"/>
        <v>800</v>
      </c>
      <c r="R134" s="220">
        <f t="shared" si="13"/>
        <v>0</v>
      </c>
      <c r="S134" s="221">
        <f t="shared" si="13"/>
        <v>0</v>
      </c>
      <c r="T134" s="270">
        <f t="shared" si="13"/>
        <v>0</v>
      </c>
      <c r="U134" s="202"/>
      <c r="V134" s="216"/>
      <c r="W134" s="196" t="s">
        <v>13</v>
      </c>
      <c r="X134" s="197"/>
      <c r="Y134" s="198" t="s">
        <v>156</v>
      </c>
      <c r="Z134" s="504">
        <f t="shared" si="19"/>
        <v>468</v>
      </c>
      <c r="AA134" s="220">
        <f t="shared" si="19"/>
        <v>0</v>
      </c>
      <c r="AB134" s="292">
        <f t="shared" si="19"/>
        <v>0</v>
      </c>
      <c r="AC134" s="366">
        <f t="shared" si="19"/>
        <v>0</v>
      </c>
      <c r="AE134" s="194"/>
      <c r="AF134" s="216"/>
      <c r="AG134" s="196" t="s">
        <v>13</v>
      </c>
      <c r="AH134" s="197"/>
      <c r="AI134" s="219">
        <f t="shared" si="14"/>
        <v>332</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3"/>
        <v>0</v>
      </c>
      <c r="Q135" s="220">
        <f t="shared" si="13"/>
        <v>0</v>
      </c>
      <c r="R135" s="220">
        <f t="shared" si="13"/>
        <v>0</v>
      </c>
      <c r="S135" s="221">
        <f t="shared" si="13"/>
        <v>0</v>
      </c>
      <c r="T135" s="270">
        <f t="shared" si="13"/>
        <v>0</v>
      </c>
      <c r="U135" s="202" t="s">
        <v>4</v>
      </c>
      <c r="V135" s="196" t="s">
        <v>19</v>
      </c>
      <c r="W135" s="197"/>
      <c r="X135" s="197"/>
      <c r="Y135" s="198" t="s">
        <v>156</v>
      </c>
      <c r="Z135" s="504">
        <f t="shared" si="19"/>
        <v>0</v>
      </c>
      <c r="AA135" s="220">
        <f t="shared" si="19"/>
        <v>0</v>
      </c>
      <c r="AB135" s="292">
        <f t="shared" si="19"/>
        <v>0</v>
      </c>
      <c r="AC135" s="366">
        <f t="shared" si="19"/>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3"/>
        <v>0</v>
      </c>
      <c r="Q136" s="220">
        <f t="shared" si="13"/>
        <v>0</v>
      </c>
      <c r="R136" s="220">
        <f t="shared" si="13"/>
        <v>0</v>
      </c>
      <c r="S136" s="221">
        <f t="shared" si="13"/>
        <v>0</v>
      </c>
      <c r="T136" s="270">
        <f t="shared" si="13"/>
        <v>0</v>
      </c>
      <c r="U136" s="202" t="s">
        <v>86</v>
      </c>
      <c r="V136" s="195"/>
      <c r="W136" s="196" t="s">
        <v>22</v>
      </c>
      <c r="X136" s="197"/>
      <c r="Y136" s="198" t="s">
        <v>156</v>
      </c>
      <c r="Z136" s="219">
        <f t="shared" ref="Z136:AC139" si="20">IF(ISERROR(Z$28*(Q136/(Q$136+Q$137+Q$138+Q$139+Q$141+Q$142+Q$143))),0,ROUND(Z$28*(Q136/(Q$136+Q$137+Q$138+Q$139+Q$141+Q$142+Q$143)),0))</f>
        <v>0</v>
      </c>
      <c r="AA136" s="220">
        <f t="shared" si="20"/>
        <v>0</v>
      </c>
      <c r="AB136" s="292">
        <f t="shared" si="20"/>
        <v>0</v>
      </c>
      <c r="AC136" s="366">
        <f t="shared" si="20"/>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3"/>
        <v>0</v>
      </c>
      <c r="Q137" s="220">
        <f t="shared" si="13"/>
        <v>0</v>
      </c>
      <c r="R137" s="220">
        <f t="shared" si="13"/>
        <v>0</v>
      </c>
      <c r="S137" s="221">
        <f t="shared" si="13"/>
        <v>0</v>
      </c>
      <c r="T137" s="270">
        <f t="shared" si="13"/>
        <v>0</v>
      </c>
      <c r="U137" s="202"/>
      <c r="V137" s="195" t="s">
        <v>25</v>
      </c>
      <c r="W137" s="196" t="s">
        <v>26</v>
      </c>
      <c r="X137" s="197"/>
      <c r="Y137" s="198" t="s">
        <v>156</v>
      </c>
      <c r="Z137" s="219">
        <f>IF(ISERROR(Z$28*(Q137/(Q$136+Q$137+Q$138+Q$139+Q$141+Q$142+Q$143))),0,ROUND(Z$28*(Q137/(Q$136+Q$137+Q$138+Q$139+Q$141+Q$142+Q$143)),0))</f>
        <v>0</v>
      </c>
      <c r="AA137" s="220">
        <f t="shared" si="20"/>
        <v>0</v>
      </c>
      <c r="AB137" s="292">
        <f t="shared" si="20"/>
        <v>0</v>
      </c>
      <c r="AC137" s="366">
        <f t="shared" si="20"/>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3"/>
        <v>0</v>
      </c>
      <c r="Q138" s="220">
        <f t="shared" si="13"/>
        <v>0</v>
      </c>
      <c r="R138" s="220">
        <f t="shared" si="13"/>
        <v>0</v>
      </c>
      <c r="S138" s="221">
        <f t="shared" si="13"/>
        <v>0</v>
      </c>
      <c r="T138" s="270">
        <f t="shared" si="13"/>
        <v>0</v>
      </c>
      <c r="U138" s="202"/>
      <c r="V138" s="195" t="s">
        <v>28</v>
      </c>
      <c r="W138" s="196" t="s">
        <v>29</v>
      </c>
      <c r="X138" s="197"/>
      <c r="Y138" s="198" t="s">
        <v>156</v>
      </c>
      <c r="Z138" s="219">
        <f t="shared" si="20"/>
        <v>0</v>
      </c>
      <c r="AA138" s="220">
        <f t="shared" si="20"/>
        <v>0</v>
      </c>
      <c r="AB138" s="292">
        <f t="shared" si="20"/>
        <v>0</v>
      </c>
      <c r="AC138" s="366">
        <f t="shared" si="20"/>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ref="P139:T154" si="21">P24+P78</f>
        <v>0</v>
      </c>
      <c r="Q139" s="220">
        <f t="shared" si="21"/>
        <v>0</v>
      </c>
      <c r="R139" s="220">
        <f t="shared" si="21"/>
        <v>0</v>
      </c>
      <c r="S139" s="221">
        <f t="shared" si="21"/>
        <v>0</v>
      </c>
      <c r="T139" s="270">
        <f t="shared" si="21"/>
        <v>0</v>
      </c>
      <c r="U139" s="202"/>
      <c r="V139" s="195" t="s">
        <v>31</v>
      </c>
      <c r="W139" s="196" t="s">
        <v>32</v>
      </c>
      <c r="X139" s="197"/>
      <c r="Y139" s="198" t="s">
        <v>156</v>
      </c>
      <c r="Z139" s="219">
        <f t="shared" si="20"/>
        <v>0</v>
      </c>
      <c r="AA139" s="220">
        <f t="shared" si="20"/>
        <v>0</v>
      </c>
      <c r="AB139" s="292">
        <f t="shared" si="20"/>
        <v>0</v>
      </c>
      <c r="AC139" s="366">
        <f t="shared" si="20"/>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21"/>
        <v>0</v>
      </c>
      <c r="Q140" s="220">
        <f t="shared" si="21"/>
        <v>0</v>
      </c>
      <c r="R140" s="220">
        <f t="shared" si="21"/>
        <v>0</v>
      </c>
      <c r="S140" s="221">
        <f t="shared" si="21"/>
        <v>0</v>
      </c>
      <c r="T140" s="270">
        <f t="shared" si="21"/>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21"/>
        <v>209080</v>
      </c>
      <c r="Q141" s="220">
        <f t="shared" si="21"/>
        <v>209080</v>
      </c>
      <c r="R141" s="220">
        <f t="shared" si="21"/>
        <v>0</v>
      </c>
      <c r="S141" s="221">
        <f t="shared" si="21"/>
        <v>113335</v>
      </c>
      <c r="T141" s="270">
        <f t="shared" si="21"/>
        <v>73300</v>
      </c>
      <c r="U141" s="202"/>
      <c r="V141" s="195" t="s">
        <v>38</v>
      </c>
      <c r="W141" s="196" t="s">
        <v>149</v>
      </c>
      <c r="X141" s="197"/>
      <c r="Y141" s="198" t="s">
        <v>156</v>
      </c>
      <c r="Z141" s="219">
        <f t="shared" ref="Z141:AC143" si="22">IF(ISERROR(Z$28*(Q141/(Q$136+Q$137+Q$138+Q$139+Q$141+Q$142+Q$143))),0,ROUND(Z$28*(Q141/(Q$136+Q$137+Q$138+Q$139+Q$141+Q$142+Q$143)),0))</f>
        <v>0</v>
      </c>
      <c r="AA141" s="220">
        <f t="shared" si="22"/>
        <v>0</v>
      </c>
      <c r="AB141" s="292">
        <f t="shared" si="22"/>
        <v>0</v>
      </c>
      <c r="AC141" s="366">
        <f t="shared" si="22"/>
        <v>0</v>
      </c>
      <c r="AE141" s="194"/>
      <c r="AF141" s="195" t="s">
        <v>38</v>
      </c>
      <c r="AG141" s="196" t="s">
        <v>149</v>
      </c>
      <c r="AH141" s="197"/>
      <c r="AI141" s="219">
        <f t="shared" si="14"/>
        <v>209080</v>
      </c>
      <c r="AJ141" s="220">
        <f t="shared" si="17"/>
        <v>0</v>
      </c>
      <c r="AK141" s="366">
        <f t="shared" si="18"/>
        <v>113335</v>
      </c>
    </row>
    <row r="142" spans="1:37" ht="14.45" customHeight="1" x14ac:dyDescent="0.15">
      <c r="A142" s="592">
        <v>0</v>
      </c>
      <c r="B142" s="593">
        <v>0</v>
      </c>
      <c r="C142" s="593">
        <v>0</v>
      </c>
      <c r="D142" s="593">
        <v>0</v>
      </c>
      <c r="E142" s="594">
        <v>0</v>
      </c>
      <c r="K142" s="194"/>
      <c r="L142" s="195" t="s">
        <v>41</v>
      </c>
      <c r="M142" s="196" t="s">
        <v>42</v>
      </c>
      <c r="N142" s="197"/>
      <c r="O142" s="198"/>
      <c r="P142" s="219">
        <f t="shared" si="21"/>
        <v>0</v>
      </c>
      <c r="Q142" s="220">
        <f t="shared" si="21"/>
        <v>0</v>
      </c>
      <c r="R142" s="220">
        <f t="shared" si="21"/>
        <v>0</v>
      </c>
      <c r="S142" s="221">
        <f t="shared" si="21"/>
        <v>0</v>
      </c>
      <c r="T142" s="270">
        <f t="shared" si="21"/>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si="21"/>
        <v>0</v>
      </c>
      <c r="Q143" s="220">
        <f t="shared" si="21"/>
        <v>0</v>
      </c>
      <c r="R143" s="220">
        <f t="shared" si="21"/>
        <v>0</v>
      </c>
      <c r="S143" s="221">
        <f t="shared" si="21"/>
        <v>0</v>
      </c>
      <c r="T143" s="270">
        <f t="shared" si="21"/>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1"/>
        <v>0</v>
      </c>
      <c r="Q144" s="220">
        <f t="shared" si="21"/>
        <v>0</v>
      </c>
      <c r="R144" s="220">
        <f t="shared" si="21"/>
        <v>0</v>
      </c>
      <c r="S144" s="221">
        <f t="shared" si="21"/>
        <v>0</v>
      </c>
      <c r="T144" s="270">
        <f t="shared" si="21"/>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1"/>
        <v>0</v>
      </c>
      <c r="Q145" s="220">
        <f t="shared" si="21"/>
        <v>0</v>
      </c>
      <c r="R145" s="220">
        <f t="shared" si="21"/>
        <v>0</v>
      </c>
      <c r="S145" s="221">
        <f t="shared" si="21"/>
        <v>0</v>
      </c>
      <c r="T145" s="270">
        <f t="shared" si="21"/>
        <v>0</v>
      </c>
      <c r="U145" s="202"/>
      <c r="V145" s="195"/>
      <c r="W145" s="196" t="s">
        <v>100</v>
      </c>
      <c r="X145" s="197"/>
      <c r="Y145" s="198" t="s">
        <v>156</v>
      </c>
      <c r="Z145" s="219">
        <f t="shared" ref="Z145:AC147" si="23">IF(ISERROR(Z$144*(Q145/Q$144)),0,ROUND(Z$144*(Q145/Q$144),0))</f>
        <v>0</v>
      </c>
      <c r="AA145" s="220">
        <f t="shared" si="23"/>
        <v>0</v>
      </c>
      <c r="AB145" s="292">
        <f t="shared" si="23"/>
        <v>0</v>
      </c>
      <c r="AC145" s="366">
        <f t="shared" si="23"/>
        <v>0</v>
      </c>
      <c r="AE145" s="194" t="s">
        <v>160</v>
      </c>
      <c r="AF145" s="195"/>
      <c r="AG145" s="196" t="s">
        <v>100</v>
      </c>
      <c r="AH145" s="197"/>
      <c r="AI145" s="219">
        <f t="shared" si="14"/>
        <v>0</v>
      </c>
      <c r="AJ145" s="220">
        <f t="shared" ref="AJ145:AJ153" si="24">IF($P145-$Z145=0,0,ROUND((R145-AA145)*$AI145/($P145-$Z145),0))</f>
        <v>0</v>
      </c>
      <c r="AK145" s="366">
        <f t="shared" ref="AK145:AK153" si="25">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1"/>
        <v>0</v>
      </c>
      <c r="Q146" s="220">
        <f t="shared" si="21"/>
        <v>0</v>
      </c>
      <c r="R146" s="220">
        <f t="shared" si="21"/>
        <v>0</v>
      </c>
      <c r="S146" s="221">
        <f t="shared" si="21"/>
        <v>0</v>
      </c>
      <c r="T146" s="270">
        <f t="shared" si="21"/>
        <v>0</v>
      </c>
      <c r="U146" s="202"/>
      <c r="V146" s="195"/>
      <c r="W146" s="196" t="s">
        <v>101</v>
      </c>
      <c r="X146" s="197"/>
      <c r="Y146" s="198" t="s">
        <v>156</v>
      </c>
      <c r="Z146" s="219">
        <f t="shared" si="23"/>
        <v>0</v>
      </c>
      <c r="AA146" s="220">
        <f t="shared" si="23"/>
        <v>0</v>
      </c>
      <c r="AB146" s="292">
        <f t="shared" si="23"/>
        <v>0</v>
      </c>
      <c r="AC146" s="366">
        <f t="shared" si="23"/>
        <v>0</v>
      </c>
      <c r="AE146" s="194" t="s">
        <v>41</v>
      </c>
      <c r="AF146" s="195"/>
      <c r="AG146" s="196" t="s">
        <v>101</v>
      </c>
      <c r="AH146" s="197"/>
      <c r="AI146" s="219">
        <f t="shared" si="14"/>
        <v>0</v>
      </c>
      <c r="AJ146" s="220">
        <f t="shared" si="24"/>
        <v>0</v>
      </c>
      <c r="AK146" s="366">
        <f t="shared" si="25"/>
        <v>0</v>
      </c>
    </row>
    <row r="147" spans="1:37" ht="14.45" customHeight="1" x14ac:dyDescent="0.15">
      <c r="A147" s="592">
        <v>0</v>
      </c>
      <c r="B147" s="593">
        <v>0</v>
      </c>
      <c r="C147" s="593">
        <v>0</v>
      </c>
      <c r="D147" s="593">
        <v>0</v>
      </c>
      <c r="E147" s="594">
        <v>0</v>
      </c>
      <c r="K147" s="194" t="s">
        <v>161</v>
      </c>
      <c r="L147" s="195"/>
      <c r="M147" s="196" t="s">
        <v>13</v>
      </c>
      <c r="N147" s="197"/>
      <c r="O147" s="198"/>
      <c r="P147" s="219">
        <f t="shared" si="21"/>
        <v>0</v>
      </c>
      <c r="Q147" s="220">
        <f t="shared" si="21"/>
        <v>0</v>
      </c>
      <c r="R147" s="220">
        <f t="shared" si="21"/>
        <v>0</v>
      </c>
      <c r="S147" s="221">
        <f t="shared" si="21"/>
        <v>0</v>
      </c>
      <c r="T147" s="270">
        <f t="shared" si="21"/>
        <v>0</v>
      </c>
      <c r="U147" s="202"/>
      <c r="V147" s="195"/>
      <c r="W147" s="196" t="s">
        <v>13</v>
      </c>
      <c r="X147" s="197"/>
      <c r="Y147" s="198" t="s">
        <v>156</v>
      </c>
      <c r="Z147" s="219">
        <f t="shared" si="23"/>
        <v>0</v>
      </c>
      <c r="AA147" s="220">
        <f t="shared" si="23"/>
        <v>0</v>
      </c>
      <c r="AB147" s="292">
        <f t="shared" si="23"/>
        <v>0</v>
      </c>
      <c r="AC147" s="366">
        <f t="shared" si="23"/>
        <v>0</v>
      </c>
      <c r="AE147" s="194" t="s">
        <v>162</v>
      </c>
      <c r="AF147" s="195"/>
      <c r="AG147" s="196" t="s">
        <v>13</v>
      </c>
      <c r="AH147" s="197"/>
      <c r="AI147" s="219">
        <f t="shared" si="14"/>
        <v>0</v>
      </c>
      <c r="AJ147" s="220">
        <f t="shared" si="24"/>
        <v>0</v>
      </c>
      <c r="AK147" s="366">
        <f t="shared" si="25"/>
        <v>0</v>
      </c>
    </row>
    <row r="148" spans="1:37" ht="14.45" customHeight="1" x14ac:dyDescent="0.15">
      <c r="A148" s="592">
        <v>0</v>
      </c>
      <c r="B148" s="593">
        <v>0</v>
      </c>
      <c r="C148" s="593">
        <v>0</v>
      </c>
      <c r="D148" s="593">
        <v>0</v>
      </c>
      <c r="E148" s="594">
        <v>0</v>
      </c>
      <c r="K148" s="194" t="s">
        <v>83</v>
      </c>
      <c r="L148" s="173"/>
      <c r="M148" s="196" t="s">
        <v>47</v>
      </c>
      <c r="N148" s="197"/>
      <c r="O148" s="198"/>
      <c r="P148" s="219">
        <f t="shared" si="21"/>
        <v>271111</v>
      </c>
      <c r="Q148" s="220">
        <f t="shared" si="21"/>
        <v>271111</v>
      </c>
      <c r="R148" s="220">
        <f t="shared" si="21"/>
        <v>116480</v>
      </c>
      <c r="S148" s="221">
        <f t="shared" si="21"/>
        <v>0</v>
      </c>
      <c r="T148" s="270">
        <f t="shared" si="21"/>
        <v>99500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4"/>
        <v>271111</v>
      </c>
      <c r="AJ148" s="220">
        <f t="shared" si="24"/>
        <v>116480</v>
      </c>
      <c r="AK148" s="366">
        <f t="shared" si="25"/>
        <v>0</v>
      </c>
    </row>
    <row r="149" spans="1:37" ht="14.45" customHeight="1" x14ac:dyDescent="0.15">
      <c r="A149" s="592">
        <v>0</v>
      </c>
      <c r="B149" s="593">
        <v>0</v>
      </c>
      <c r="C149" s="593">
        <v>0</v>
      </c>
      <c r="D149" s="593">
        <v>0</v>
      </c>
      <c r="E149" s="594">
        <v>0</v>
      </c>
      <c r="K149" s="194" t="s">
        <v>131</v>
      </c>
      <c r="L149" s="195"/>
      <c r="M149" s="196" t="s">
        <v>50</v>
      </c>
      <c r="N149" s="197"/>
      <c r="O149" s="198"/>
      <c r="P149" s="219">
        <f t="shared" si="21"/>
        <v>0</v>
      </c>
      <c r="Q149" s="220">
        <f t="shared" si="21"/>
        <v>0</v>
      </c>
      <c r="R149" s="220">
        <f t="shared" si="21"/>
        <v>0</v>
      </c>
      <c r="S149" s="221">
        <f t="shared" si="21"/>
        <v>0</v>
      </c>
      <c r="T149" s="270">
        <f t="shared" si="21"/>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4"/>
        <v>0</v>
      </c>
      <c r="AJ149" s="220">
        <f t="shared" si="24"/>
        <v>0</v>
      </c>
      <c r="AK149" s="366">
        <f t="shared" si="25"/>
        <v>0</v>
      </c>
    </row>
    <row r="150" spans="1:37" ht="14.45" customHeight="1" x14ac:dyDescent="0.15">
      <c r="A150" s="592">
        <v>0</v>
      </c>
      <c r="B150" s="593">
        <v>0</v>
      </c>
      <c r="C150" s="593">
        <v>0</v>
      </c>
      <c r="D150" s="593">
        <v>0</v>
      </c>
      <c r="E150" s="594">
        <v>0</v>
      </c>
      <c r="K150" s="194" t="s">
        <v>129</v>
      </c>
      <c r="L150" s="195"/>
      <c r="M150" s="196" t="s">
        <v>52</v>
      </c>
      <c r="N150" s="197"/>
      <c r="O150" s="198"/>
      <c r="P150" s="219">
        <f t="shared" si="21"/>
        <v>0</v>
      </c>
      <c r="Q150" s="220">
        <f t="shared" si="21"/>
        <v>0</v>
      </c>
      <c r="R150" s="220">
        <f t="shared" si="21"/>
        <v>0</v>
      </c>
      <c r="S150" s="221">
        <f t="shared" si="21"/>
        <v>0</v>
      </c>
      <c r="T150" s="270">
        <f t="shared" si="21"/>
        <v>0</v>
      </c>
      <c r="U150" s="202"/>
      <c r="V150" s="195"/>
      <c r="W150" s="196" t="s">
        <v>52</v>
      </c>
      <c r="X150" s="197"/>
      <c r="Y150" s="198" t="s">
        <v>156</v>
      </c>
      <c r="Z150" s="219">
        <f t="shared" ref="Z150:AC152" si="26">IF(ISERROR(Z$47*(Q150/(Q$150+Q$151+Q$152+Q$161+Q$162))),0,ROUND(Z$47*(Q150/(Q$150+Q$151+Q$152+Q$161+Q$162)),0))</f>
        <v>0</v>
      </c>
      <c r="AA150" s="220">
        <f t="shared" si="26"/>
        <v>0</v>
      </c>
      <c r="AB150" s="292">
        <f t="shared" si="26"/>
        <v>0</v>
      </c>
      <c r="AC150" s="366">
        <f t="shared" si="26"/>
        <v>0</v>
      </c>
      <c r="AE150" s="194" t="s">
        <v>165</v>
      </c>
      <c r="AF150" s="195"/>
      <c r="AG150" s="196" t="s">
        <v>52</v>
      </c>
      <c r="AH150" s="197"/>
      <c r="AI150" s="219">
        <f t="shared" si="14"/>
        <v>0</v>
      </c>
      <c r="AJ150" s="220">
        <f t="shared" si="24"/>
        <v>0</v>
      </c>
      <c r="AK150" s="366">
        <f t="shared" si="25"/>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1"/>
        <v>0</v>
      </c>
      <c r="Q151" s="220">
        <f t="shared" si="21"/>
        <v>0</v>
      </c>
      <c r="R151" s="220">
        <f t="shared" si="21"/>
        <v>0</v>
      </c>
      <c r="S151" s="221">
        <f t="shared" si="21"/>
        <v>0</v>
      </c>
      <c r="T151" s="270">
        <f t="shared" si="21"/>
        <v>0</v>
      </c>
      <c r="U151" s="202"/>
      <c r="V151" s="195" t="s">
        <v>54</v>
      </c>
      <c r="W151" s="196" t="s">
        <v>32</v>
      </c>
      <c r="X151" s="197"/>
      <c r="Y151" s="198" t="s">
        <v>156</v>
      </c>
      <c r="Z151" s="219">
        <f t="shared" si="26"/>
        <v>0</v>
      </c>
      <c r="AA151" s="220">
        <f t="shared" si="26"/>
        <v>0</v>
      </c>
      <c r="AB151" s="292">
        <f t="shared" si="26"/>
        <v>0</v>
      </c>
      <c r="AC151" s="366">
        <f t="shared" si="26"/>
        <v>0</v>
      </c>
      <c r="AE151" s="194" t="s">
        <v>166</v>
      </c>
      <c r="AF151" s="195" t="s">
        <v>54</v>
      </c>
      <c r="AG151" s="196" t="s">
        <v>32</v>
      </c>
      <c r="AH151" s="197"/>
      <c r="AI151" s="219">
        <f t="shared" si="14"/>
        <v>0</v>
      </c>
      <c r="AJ151" s="220">
        <f t="shared" si="24"/>
        <v>0</v>
      </c>
      <c r="AK151" s="366">
        <f t="shared" si="25"/>
        <v>0</v>
      </c>
    </row>
    <row r="152" spans="1:37" ht="14.45" customHeight="1" x14ac:dyDescent="0.15">
      <c r="A152" s="592">
        <v>0</v>
      </c>
      <c r="B152" s="593">
        <v>0</v>
      </c>
      <c r="C152" s="593">
        <v>0</v>
      </c>
      <c r="D152" s="593">
        <v>0</v>
      </c>
      <c r="E152" s="594">
        <v>0</v>
      </c>
      <c r="K152" s="194" t="s">
        <v>24</v>
      </c>
      <c r="L152" s="195"/>
      <c r="M152" s="196" t="s">
        <v>42</v>
      </c>
      <c r="N152" s="197"/>
      <c r="O152" s="198"/>
      <c r="P152" s="219">
        <f t="shared" si="21"/>
        <v>0</v>
      </c>
      <c r="Q152" s="220">
        <f t="shared" si="21"/>
        <v>0</v>
      </c>
      <c r="R152" s="220">
        <f t="shared" si="21"/>
        <v>0</v>
      </c>
      <c r="S152" s="221">
        <f t="shared" si="21"/>
        <v>0</v>
      </c>
      <c r="T152" s="270">
        <f t="shared" si="21"/>
        <v>0</v>
      </c>
      <c r="U152" s="202"/>
      <c r="V152" s="195"/>
      <c r="W152" s="196" t="s">
        <v>42</v>
      </c>
      <c r="X152" s="197"/>
      <c r="Y152" s="198" t="s">
        <v>156</v>
      </c>
      <c r="Z152" s="219">
        <f t="shared" si="26"/>
        <v>0</v>
      </c>
      <c r="AA152" s="220">
        <f t="shared" si="26"/>
        <v>0</v>
      </c>
      <c r="AB152" s="292">
        <f t="shared" si="26"/>
        <v>0</v>
      </c>
      <c r="AC152" s="366">
        <f t="shared" si="26"/>
        <v>0</v>
      </c>
      <c r="AE152" s="194" t="s">
        <v>167</v>
      </c>
      <c r="AF152" s="195"/>
      <c r="AG152" s="196" t="s">
        <v>42</v>
      </c>
      <c r="AH152" s="197"/>
      <c r="AI152" s="219">
        <f t="shared" si="14"/>
        <v>0</v>
      </c>
      <c r="AJ152" s="220">
        <f t="shared" si="24"/>
        <v>0</v>
      </c>
      <c r="AK152" s="366">
        <f t="shared" si="25"/>
        <v>0</v>
      </c>
    </row>
    <row r="153" spans="1:37" ht="14.45" customHeight="1" x14ac:dyDescent="0.15">
      <c r="A153" s="592">
        <v>0</v>
      </c>
      <c r="B153" s="593">
        <v>0</v>
      </c>
      <c r="C153" s="593">
        <v>0</v>
      </c>
      <c r="D153" s="593">
        <v>0</v>
      </c>
      <c r="E153" s="594">
        <v>0</v>
      </c>
      <c r="K153" s="194" t="s">
        <v>72</v>
      </c>
      <c r="L153" s="195"/>
      <c r="M153" s="196" t="s">
        <v>57</v>
      </c>
      <c r="N153" s="197"/>
      <c r="O153" s="198"/>
      <c r="P153" s="219">
        <f t="shared" si="21"/>
        <v>0</v>
      </c>
      <c r="Q153" s="220">
        <f t="shared" si="21"/>
        <v>0</v>
      </c>
      <c r="R153" s="220">
        <f t="shared" si="21"/>
        <v>0</v>
      </c>
      <c r="S153" s="221">
        <f t="shared" si="21"/>
        <v>0</v>
      </c>
      <c r="T153" s="270">
        <f t="shared" si="21"/>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4"/>
        <v>0</v>
      </c>
      <c r="AK153" s="366">
        <f t="shared" si="25"/>
        <v>0</v>
      </c>
    </row>
    <row r="154" spans="1:37" ht="14.45" customHeight="1" x14ac:dyDescent="0.15">
      <c r="A154" s="592">
        <v>0</v>
      </c>
      <c r="B154" s="593">
        <v>0</v>
      </c>
      <c r="C154" s="593">
        <v>0</v>
      </c>
      <c r="D154" s="593">
        <v>0</v>
      </c>
      <c r="E154" s="594">
        <v>0</v>
      </c>
      <c r="K154" s="194"/>
      <c r="L154" s="195"/>
      <c r="M154" s="173" t="s">
        <v>60</v>
      </c>
      <c r="N154" s="197"/>
      <c r="O154" s="198"/>
      <c r="P154" s="219">
        <f t="shared" si="21"/>
        <v>5482</v>
      </c>
      <c r="Q154" s="220">
        <f t="shared" si="21"/>
        <v>5482</v>
      </c>
      <c r="R154" s="220">
        <f t="shared" si="21"/>
        <v>0</v>
      </c>
      <c r="S154" s="221">
        <f t="shared" si="21"/>
        <v>0</v>
      </c>
      <c r="T154" s="270">
        <f t="shared" si="21"/>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4"/>
        <v>5482</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ref="P155:T170" si="27">P40+P94</f>
        <v>0</v>
      </c>
      <c r="Q155" s="220">
        <f t="shared" si="27"/>
        <v>0</v>
      </c>
      <c r="R155" s="220">
        <f t="shared" si="27"/>
        <v>0</v>
      </c>
      <c r="S155" s="221">
        <f t="shared" si="27"/>
        <v>0</v>
      </c>
      <c r="T155" s="270">
        <f t="shared" si="27"/>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0</v>
      </c>
      <c r="AJ155" s="220">
        <f t="shared" ref="AJ155:AJ162" si="28">IF($P155-$Z155=0,0,ROUND((R155-AA155)*$AI155/($P155-$Z155),0))</f>
        <v>0</v>
      </c>
      <c r="AK155" s="366">
        <f t="shared" ref="AK155:AK162" si="29">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7"/>
        <v>0</v>
      </c>
      <c r="Q156" s="220">
        <f t="shared" si="27"/>
        <v>0</v>
      </c>
      <c r="R156" s="220">
        <f t="shared" si="27"/>
        <v>0</v>
      </c>
      <c r="S156" s="221">
        <f t="shared" si="27"/>
        <v>0</v>
      </c>
      <c r="T156" s="270">
        <f t="shared" si="27"/>
        <v>0</v>
      </c>
      <c r="U156" s="202"/>
      <c r="V156" s="195"/>
      <c r="W156" s="195"/>
      <c r="X156" s="196" t="s">
        <v>64</v>
      </c>
      <c r="Y156" s="198" t="s">
        <v>156</v>
      </c>
      <c r="Z156" s="219">
        <f t="shared" ref="Z156:AC157" si="30">IF(ISERROR(Z$39*(Q156/(Q$156+Q$157+Q$159))),0,ROUND(Z$39*(Q156/(Q$156+Q$157+Q$159)),0))</f>
        <v>0</v>
      </c>
      <c r="AA156" s="220">
        <f t="shared" si="30"/>
        <v>0</v>
      </c>
      <c r="AB156" s="292">
        <f t="shared" si="30"/>
        <v>0</v>
      </c>
      <c r="AC156" s="366">
        <f t="shared" si="30"/>
        <v>0</v>
      </c>
      <c r="AE156" s="194" t="s">
        <v>35</v>
      </c>
      <c r="AF156" s="195"/>
      <c r="AG156" s="195"/>
      <c r="AH156" s="196" t="s">
        <v>64</v>
      </c>
      <c r="AI156" s="219">
        <f t="shared" si="14"/>
        <v>0</v>
      </c>
      <c r="AJ156" s="220">
        <f t="shared" si="28"/>
        <v>0</v>
      </c>
      <c r="AK156" s="366">
        <f t="shared" si="29"/>
        <v>0</v>
      </c>
    </row>
    <row r="157" spans="1:37" ht="14.45" customHeight="1" x14ac:dyDescent="0.15">
      <c r="A157" s="592">
        <v>0</v>
      </c>
      <c r="B157" s="593">
        <v>0</v>
      </c>
      <c r="C157" s="593">
        <v>0</v>
      </c>
      <c r="D157" s="593">
        <v>0</v>
      </c>
      <c r="E157" s="594">
        <v>0</v>
      </c>
      <c r="K157" s="194"/>
      <c r="L157" s="195"/>
      <c r="M157" s="195"/>
      <c r="N157" s="196" t="s">
        <v>66</v>
      </c>
      <c r="O157" s="198"/>
      <c r="P157" s="219">
        <f t="shared" si="27"/>
        <v>0</v>
      </c>
      <c r="Q157" s="220">
        <f t="shared" si="27"/>
        <v>0</v>
      </c>
      <c r="R157" s="220">
        <f t="shared" si="27"/>
        <v>0</v>
      </c>
      <c r="S157" s="221">
        <f t="shared" si="27"/>
        <v>0</v>
      </c>
      <c r="T157" s="270">
        <f t="shared" si="27"/>
        <v>0</v>
      </c>
      <c r="U157" s="202"/>
      <c r="V157" s="195"/>
      <c r="W157" s="195"/>
      <c r="X157" s="196" t="s">
        <v>66</v>
      </c>
      <c r="Y157" s="198" t="s">
        <v>156</v>
      </c>
      <c r="Z157" s="219">
        <f t="shared" si="30"/>
        <v>0</v>
      </c>
      <c r="AA157" s="220">
        <f t="shared" si="30"/>
        <v>0</v>
      </c>
      <c r="AB157" s="292">
        <f t="shared" si="30"/>
        <v>0</v>
      </c>
      <c r="AC157" s="366">
        <f t="shared" si="30"/>
        <v>0</v>
      </c>
      <c r="AE157" s="194" t="s">
        <v>171</v>
      </c>
      <c r="AF157" s="195"/>
      <c r="AG157" s="195"/>
      <c r="AH157" s="196" t="s">
        <v>66</v>
      </c>
      <c r="AI157" s="219">
        <f t="shared" si="14"/>
        <v>0</v>
      </c>
      <c r="AJ157" s="220">
        <f t="shared" si="28"/>
        <v>0</v>
      </c>
      <c r="AK157" s="366">
        <f t="shared" si="29"/>
        <v>0</v>
      </c>
    </row>
    <row r="158" spans="1:37" ht="14.45" customHeight="1" x14ac:dyDescent="0.15">
      <c r="A158" s="592">
        <v>0</v>
      </c>
      <c r="B158" s="593">
        <v>0</v>
      </c>
      <c r="C158" s="593">
        <v>0</v>
      </c>
      <c r="D158" s="593">
        <v>0</v>
      </c>
      <c r="E158" s="594">
        <v>0</v>
      </c>
      <c r="K158" s="194"/>
      <c r="L158" s="195"/>
      <c r="M158" s="195"/>
      <c r="N158" s="196" t="s">
        <v>150</v>
      </c>
      <c r="O158" s="198"/>
      <c r="P158" s="219">
        <f t="shared" si="27"/>
        <v>5482</v>
      </c>
      <c r="Q158" s="220">
        <f t="shared" si="27"/>
        <v>5482</v>
      </c>
      <c r="R158" s="220">
        <f t="shared" si="27"/>
        <v>0</v>
      </c>
      <c r="S158" s="221">
        <f t="shared" si="27"/>
        <v>0</v>
      </c>
      <c r="T158" s="270">
        <f t="shared" si="27"/>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5482</v>
      </c>
      <c r="AJ158" s="220">
        <f t="shared" si="28"/>
        <v>0</v>
      </c>
      <c r="AK158" s="366">
        <f t="shared" si="29"/>
        <v>0</v>
      </c>
    </row>
    <row r="159" spans="1:37" ht="14.45" customHeight="1" x14ac:dyDescent="0.15">
      <c r="A159" s="592">
        <v>0</v>
      </c>
      <c r="B159" s="593">
        <v>0</v>
      </c>
      <c r="C159" s="593">
        <v>0</v>
      </c>
      <c r="D159" s="593">
        <v>0</v>
      </c>
      <c r="E159" s="594">
        <v>0</v>
      </c>
      <c r="K159" s="194"/>
      <c r="L159" s="195" t="s">
        <v>41</v>
      </c>
      <c r="M159" s="216"/>
      <c r="N159" s="196" t="s">
        <v>13</v>
      </c>
      <c r="O159" s="198"/>
      <c r="P159" s="219">
        <f t="shared" si="27"/>
        <v>0</v>
      </c>
      <c r="Q159" s="220">
        <f t="shared" si="27"/>
        <v>0</v>
      </c>
      <c r="R159" s="220">
        <f t="shared" si="27"/>
        <v>0</v>
      </c>
      <c r="S159" s="221">
        <f t="shared" si="27"/>
        <v>0</v>
      </c>
      <c r="T159" s="270">
        <f t="shared" si="27"/>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8"/>
        <v>0</v>
      </c>
      <c r="AK159" s="366">
        <f t="shared" si="29"/>
        <v>0</v>
      </c>
    </row>
    <row r="160" spans="1:37" ht="14.45" customHeight="1" x14ac:dyDescent="0.15">
      <c r="A160" s="592">
        <v>0</v>
      </c>
      <c r="B160" s="593">
        <v>0</v>
      </c>
      <c r="C160" s="593">
        <v>0</v>
      </c>
      <c r="D160" s="593">
        <v>0</v>
      </c>
      <c r="E160" s="594">
        <v>0</v>
      </c>
      <c r="K160" s="194"/>
      <c r="L160" s="195"/>
      <c r="M160" s="196" t="s">
        <v>70</v>
      </c>
      <c r="N160" s="197"/>
      <c r="O160" s="198"/>
      <c r="P160" s="219">
        <f t="shared" si="27"/>
        <v>206642</v>
      </c>
      <c r="Q160" s="220">
        <f t="shared" si="27"/>
        <v>206642</v>
      </c>
      <c r="R160" s="220">
        <f t="shared" si="27"/>
        <v>107234</v>
      </c>
      <c r="S160" s="221">
        <f t="shared" si="27"/>
        <v>0</v>
      </c>
      <c r="T160" s="270">
        <f t="shared" si="27"/>
        <v>80800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206642</v>
      </c>
      <c r="AJ160" s="220">
        <f t="shared" si="28"/>
        <v>107234</v>
      </c>
      <c r="AK160" s="366">
        <f t="shared" si="29"/>
        <v>0</v>
      </c>
    </row>
    <row r="161" spans="1:37" ht="14.45" customHeight="1" x14ac:dyDescent="0.15">
      <c r="A161" s="592">
        <v>0</v>
      </c>
      <c r="B161" s="593">
        <v>0</v>
      </c>
      <c r="C161" s="593">
        <v>0</v>
      </c>
      <c r="D161" s="593">
        <v>0</v>
      </c>
      <c r="E161" s="594">
        <v>0</v>
      </c>
      <c r="K161" s="194"/>
      <c r="L161" s="195"/>
      <c r="M161" s="196" t="s">
        <v>73</v>
      </c>
      <c r="N161" s="197"/>
      <c r="O161" s="198"/>
      <c r="P161" s="219">
        <f t="shared" si="27"/>
        <v>0</v>
      </c>
      <c r="Q161" s="220">
        <f t="shared" si="27"/>
        <v>0</v>
      </c>
      <c r="R161" s="220">
        <f t="shared" si="27"/>
        <v>0</v>
      </c>
      <c r="S161" s="221">
        <f t="shared" si="27"/>
        <v>0</v>
      </c>
      <c r="T161" s="270">
        <f t="shared" si="27"/>
        <v>0</v>
      </c>
      <c r="U161" s="202"/>
      <c r="V161" s="195"/>
      <c r="W161" s="196" t="s">
        <v>73</v>
      </c>
      <c r="X161" s="197"/>
      <c r="Y161" s="198" t="s">
        <v>156</v>
      </c>
      <c r="Z161" s="219">
        <f t="shared" ref="Z161:AC162" si="31">IF(ISERROR(Z$47*(Q161/(Q$150+Q$151+Q$152+Q$161+Q$162))),0,ROUND(Z$47*(Q161/(Q$150+Q$151+Q$152+Q$161+Q$162)),0))</f>
        <v>0</v>
      </c>
      <c r="AA161" s="220">
        <f t="shared" si="31"/>
        <v>0</v>
      </c>
      <c r="AB161" s="292">
        <f t="shared" si="31"/>
        <v>0</v>
      </c>
      <c r="AC161" s="366">
        <f t="shared" si="31"/>
        <v>0</v>
      </c>
      <c r="AE161" s="194"/>
      <c r="AF161" s="195"/>
      <c r="AG161" s="196" t="s">
        <v>73</v>
      </c>
      <c r="AH161" s="197"/>
      <c r="AI161" s="219">
        <f t="shared" si="14"/>
        <v>0</v>
      </c>
      <c r="AJ161" s="220">
        <f t="shared" si="28"/>
        <v>0</v>
      </c>
      <c r="AK161" s="366">
        <f t="shared" si="29"/>
        <v>0</v>
      </c>
    </row>
    <row r="162" spans="1:37" ht="14.45" customHeight="1" x14ac:dyDescent="0.15">
      <c r="A162" s="592">
        <v>0</v>
      </c>
      <c r="B162" s="593">
        <v>0</v>
      </c>
      <c r="C162" s="593">
        <v>0</v>
      </c>
      <c r="D162" s="593">
        <v>0</v>
      </c>
      <c r="E162" s="594">
        <v>0</v>
      </c>
      <c r="K162" s="194"/>
      <c r="L162" s="216"/>
      <c r="M162" s="196" t="s">
        <v>13</v>
      </c>
      <c r="N162" s="197"/>
      <c r="O162" s="198"/>
      <c r="P162" s="219">
        <f t="shared" si="27"/>
        <v>0</v>
      </c>
      <c r="Q162" s="220">
        <f t="shared" si="27"/>
        <v>0</v>
      </c>
      <c r="R162" s="220">
        <f t="shared" si="27"/>
        <v>0</v>
      </c>
      <c r="S162" s="221">
        <f t="shared" si="27"/>
        <v>0</v>
      </c>
      <c r="T162" s="270">
        <f t="shared" si="27"/>
        <v>0</v>
      </c>
      <c r="U162" s="202"/>
      <c r="V162" s="216"/>
      <c r="W162" s="196" t="s">
        <v>13</v>
      </c>
      <c r="X162" s="197"/>
      <c r="Y162" s="198" t="s">
        <v>156</v>
      </c>
      <c r="Z162" s="219">
        <f t="shared" si="31"/>
        <v>0</v>
      </c>
      <c r="AA162" s="220">
        <f t="shared" si="31"/>
        <v>0</v>
      </c>
      <c r="AB162" s="292">
        <f t="shared" si="31"/>
        <v>0</v>
      </c>
      <c r="AC162" s="366">
        <f t="shared" si="31"/>
        <v>0</v>
      </c>
      <c r="AE162" s="194"/>
      <c r="AF162" s="216"/>
      <c r="AG162" s="196" t="s">
        <v>13</v>
      </c>
      <c r="AH162" s="197"/>
      <c r="AI162" s="219">
        <f t="shared" si="14"/>
        <v>0</v>
      </c>
      <c r="AJ162" s="220">
        <f t="shared" si="28"/>
        <v>0</v>
      </c>
      <c r="AK162" s="366">
        <f t="shared" si="29"/>
        <v>0</v>
      </c>
    </row>
    <row r="163" spans="1:37" ht="14.45" customHeight="1" x14ac:dyDescent="0.15">
      <c r="A163" s="592">
        <v>0</v>
      </c>
      <c r="B163" s="593">
        <v>0</v>
      </c>
      <c r="C163" s="593">
        <v>0</v>
      </c>
      <c r="D163" s="593">
        <v>0</v>
      </c>
      <c r="E163" s="594">
        <v>0</v>
      </c>
      <c r="K163" s="194" t="s">
        <v>4</v>
      </c>
      <c r="L163" s="173" t="s">
        <v>78</v>
      </c>
      <c r="M163" s="197"/>
      <c r="N163" s="197"/>
      <c r="O163" s="198"/>
      <c r="P163" s="219">
        <f t="shared" si="27"/>
        <v>0</v>
      </c>
      <c r="Q163" s="220">
        <f t="shared" si="27"/>
        <v>0</v>
      </c>
      <c r="R163" s="220">
        <f t="shared" si="27"/>
        <v>0</v>
      </c>
      <c r="S163" s="221">
        <f t="shared" si="27"/>
        <v>0</v>
      </c>
      <c r="T163" s="270">
        <f t="shared" si="27"/>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7"/>
        <v>0</v>
      </c>
      <c r="Q164" s="220">
        <f t="shared" si="27"/>
        <v>0</v>
      </c>
      <c r="R164" s="220">
        <f t="shared" si="27"/>
        <v>0</v>
      </c>
      <c r="S164" s="221">
        <f t="shared" si="27"/>
        <v>0</v>
      </c>
      <c r="T164" s="270">
        <f t="shared" si="27"/>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2">IF($P164-$Z164=0,0,ROUND((R164-AA164)*$AI164/($P164-$Z164),0))</f>
        <v>0</v>
      </c>
      <c r="AK164" s="366">
        <f t="shared" ref="AK164:AK169" si="33">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7"/>
        <v>0</v>
      </c>
      <c r="Q165" s="220">
        <f t="shared" si="27"/>
        <v>0</v>
      </c>
      <c r="R165" s="220">
        <f t="shared" si="27"/>
        <v>0</v>
      </c>
      <c r="S165" s="221">
        <f t="shared" si="27"/>
        <v>0</v>
      </c>
      <c r="T165" s="270">
        <f t="shared" si="27"/>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2"/>
        <v>0</v>
      </c>
      <c r="AK165" s="366">
        <f t="shared" si="33"/>
        <v>0</v>
      </c>
    </row>
    <row r="166" spans="1:37" ht="14.45" customHeight="1" x14ac:dyDescent="0.15">
      <c r="A166" s="592">
        <v>0</v>
      </c>
      <c r="B166" s="593">
        <v>0</v>
      </c>
      <c r="C166" s="593">
        <v>0</v>
      </c>
      <c r="D166" s="593">
        <v>0</v>
      </c>
      <c r="E166" s="594">
        <v>0</v>
      </c>
      <c r="K166" s="194"/>
      <c r="L166" s="169"/>
      <c r="M166" s="196" t="s">
        <v>88</v>
      </c>
      <c r="N166" s="197"/>
      <c r="O166" s="198"/>
      <c r="P166" s="219">
        <f t="shared" si="27"/>
        <v>68135</v>
      </c>
      <c r="Q166" s="220">
        <f t="shared" si="27"/>
        <v>68135</v>
      </c>
      <c r="R166" s="220">
        <f t="shared" si="27"/>
        <v>19158</v>
      </c>
      <c r="S166" s="221">
        <f t="shared" si="27"/>
        <v>0</v>
      </c>
      <c r="T166" s="270">
        <f t="shared" si="27"/>
        <v>33500</v>
      </c>
      <c r="U166" s="202"/>
      <c r="V166" s="169"/>
      <c r="W166" s="196" t="s">
        <v>88</v>
      </c>
      <c r="X166" s="197"/>
      <c r="Y166" s="198"/>
      <c r="Z166" s="219">
        <f t="shared" ref="Z166:AC168" si="34">Z51</f>
        <v>3775</v>
      </c>
      <c r="AA166" s="220">
        <f t="shared" si="34"/>
        <v>0</v>
      </c>
      <c r="AB166" s="292">
        <f t="shared" si="34"/>
        <v>0</v>
      </c>
      <c r="AC166" s="366">
        <f t="shared" si="34"/>
        <v>0</v>
      </c>
      <c r="AE166" s="194"/>
      <c r="AF166" s="169"/>
      <c r="AG166" s="196" t="s">
        <v>88</v>
      </c>
      <c r="AH166" s="197"/>
      <c r="AI166" s="219">
        <f t="shared" si="14"/>
        <v>64360</v>
      </c>
      <c r="AJ166" s="220">
        <f t="shared" si="32"/>
        <v>19158</v>
      </c>
      <c r="AK166" s="366">
        <f t="shared" si="33"/>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7"/>
        <v>23800</v>
      </c>
      <c r="Q167" s="220">
        <f t="shared" si="27"/>
        <v>23800</v>
      </c>
      <c r="R167" s="220">
        <f t="shared" si="27"/>
        <v>6889</v>
      </c>
      <c r="S167" s="221">
        <f t="shared" si="27"/>
        <v>0</v>
      </c>
      <c r="T167" s="270">
        <f t="shared" si="27"/>
        <v>0</v>
      </c>
      <c r="U167" s="202"/>
      <c r="V167" s="176" t="s">
        <v>91</v>
      </c>
      <c r="W167" s="196" t="s">
        <v>89</v>
      </c>
      <c r="X167" s="197"/>
      <c r="Y167" s="198"/>
      <c r="Z167" s="219">
        <f t="shared" si="34"/>
        <v>0</v>
      </c>
      <c r="AA167" s="220">
        <f t="shared" si="34"/>
        <v>0</v>
      </c>
      <c r="AB167" s="292">
        <f t="shared" si="34"/>
        <v>0</v>
      </c>
      <c r="AC167" s="366">
        <f t="shared" si="34"/>
        <v>0</v>
      </c>
      <c r="AE167" s="194"/>
      <c r="AF167" s="176" t="s">
        <v>91</v>
      </c>
      <c r="AG167" s="196" t="s">
        <v>89</v>
      </c>
      <c r="AH167" s="197"/>
      <c r="AI167" s="219">
        <f t="shared" si="14"/>
        <v>23800</v>
      </c>
      <c r="AJ167" s="220">
        <f t="shared" si="32"/>
        <v>6889</v>
      </c>
      <c r="AK167" s="366">
        <f t="shared" si="33"/>
        <v>0</v>
      </c>
    </row>
    <row r="168" spans="1:37" ht="14.45" customHeight="1" x14ac:dyDescent="0.15">
      <c r="K168" s="194"/>
      <c r="L168" s="176"/>
      <c r="M168" s="196" t="s">
        <v>104</v>
      </c>
      <c r="N168" s="197"/>
      <c r="O168" s="198"/>
      <c r="P168" s="219">
        <f t="shared" si="27"/>
        <v>0</v>
      </c>
      <c r="Q168" s="220">
        <f t="shared" si="27"/>
        <v>0</v>
      </c>
      <c r="R168" s="220">
        <f t="shared" si="27"/>
        <v>0</v>
      </c>
      <c r="S168" s="221">
        <f t="shared" si="27"/>
        <v>0</v>
      </c>
      <c r="T168" s="270">
        <f t="shared" si="27"/>
        <v>0</v>
      </c>
      <c r="U168" s="202"/>
      <c r="V168" s="176"/>
      <c r="W168" s="196" t="s">
        <v>104</v>
      </c>
      <c r="X168" s="197"/>
      <c r="Y168" s="198"/>
      <c r="Z168" s="219">
        <f t="shared" si="34"/>
        <v>0</v>
      </c>
      <c r="AA168" s="220">
        <f t="shared" si="34"/>
        <v>0</v>
      </c>
      <c r="AB168" s="292">
        <f t="shared" si="34"/>
        <v>0</v>
      </c>
      <c r="AC168" s="366">
        <f t="shared" si="34"/>
        <v>0</v>
      </c>
      <c r="AE168" s="194"/>
      <c r="AF168" s="176"/>
      <c r="AG168" s="196" t="s">
        <v>104</v>
      </c>
      <c r="AH168" s="197"/>
      <c r="AI168" s="219">
        <f t="shared" si="14"/>
        <v>0</v>
      </c>
      <c r="AJ168" s="220">
        <f t="shared" si="32"/>
        <v>0</v>
      </c>
      <c r="AK168" s="366">
        <f t="shared" si="33"/>
        <v>0</v>
      </c>
    </row>
    <row r="169" spans="1:37" ht="14.45" customHeight="1" thickBot="1" x14ac:dyDescent="0.2">
      <c r="K169" s="194"/>
      <c r="L169" s="176"/>
      <c r="M169" s="196" t="s">
        <v>90</v>
      </c>
      <c r="N169" s="197"/>
      <c r="O169" s="198"/>
      <c r="P169" s="219">
        <f t="shared" si="27"/>
        <v>0</v>
      </c>
      <c r="Q169" s="220">
        <f t="shared" si="27"/>
        <v>0</v>
      </c>
      <c r="R169" s="220">
        <f t="shared" si="27"/>
        <v>0</v>
      </c>
      <c r="S169" s="221">
        <f t="shared" si="27"/>
        <v>0</v>
      </c>
      <c r="T169" s="270">
        <f t="shared" si="27"/>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2"/>
        <v>0</v>
      </c>
      <c r="AK169" s="366">
        <f t="shared" si="33"/>
        <v>0</v>
      </c>
    </row>
    <row r="170" spans="1:37" ht="14.45" customHeight="1" x14ac:dyDescent="0.15">
      <c r="A170" s="589">
        <v>0</v>
      </c>
      <c r="B170" s="590">
        <v>0</v>
      </c>
      <c r="C170" s="590">
        <v>0</v>
      </c>
      <c r="D170" s="590">
        <v>0</v>
      </c>
      <c r="E170" s="591">
        <v>0</v>
      </c>
      <c r="K170" s="194"/>
      <c r="L170" s="176" t="s">
        <v>92</v>
      </c>
      <c r="M170" s="196" t="s">
        <v>105</v>
      </c>
      <c r="N170" s="197"/>
      <c r="O170" s="198"/>
      <c r="P170" s="219">
        <f t="shared" si="27"/>
        <v>0</v>
      </c>
      <c r="Q170" s="220">
        <f t="shared" si="27"/>
        <v>0</v>
      </c>
      <c r="R170" s="220">
        <f t="shared" si="27"/>
        <v>0</v>
      </c>
      <c r="S170" s="221">
        <f t="shared" si="27"/>
        <v>0</v>
      </c>
      <c r="T170" s="270">
        <f t="shared" si="27"/>
        <v>0</v>
      </c>
      <c r="U170" s="202"/>
      <c r="V170" s="176" t="s">
        <v>92</v>
      </c>
      <c r="W170" s="196" t="s">
        <v>105</v>
      </c>
      <c r="X170" s="197"/>
      <c r="Y170" s="198" t="s">
        <v>156</v>
      </c>
      <c r="Z170" s="219">
        <f t="shared" ref="Z170:AC172" si="35">IF(ISERROR((Z$58+Z$59)*(Q170/(Q$170+Q$171+Q$172+Q$174))),0,ROUND((Z$58+Z$59)*(Q170/(Q$170+Q$171+Q$172+Q$174)),0))</f>
        <v>0</v>
      </c>
      <c r="AA170" s="220">
        <f t="shared" si="35"/>
        <v>0</v>
      </c>
      <c r="AB170" s="292">
        <f t="shared" si="35"/>
        <v>0</v>
      </c>
      <c r="AC170" s="366">
        <f t="shared" si="35"/>
        <v>0</v>
      </c>
      <c r="AE170" s="194"/>
      <c r="AF170" s="176" t="s">
        <v>92</v>
      </c>
      <c r="AG170" s="196" t="s">
        <v>105</v>
      </c>
      <c r="AH170" s="197"/>
      <c r="AI170" s="219">
        <f t="shared" si="14"/>
        <v>0</v>
      </c>
      <c r="AJ170" s="220">
        <f t="shared" ref="AJ170:AJ175" si="36">IF($P170-$Z170=0,0,ROUND((R170-AA170)*$AI170/($P170-$Z170),0))</f>
        <v>0</v>
      </c>
      <c r="AK170" s="366">
        <f t="shared" ref="AK170:AK175" si="37">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ref="P171:T176" si="38">P56+P110</f>
        <v>0</v>
      </c>
      <c r="Q171" s="220">
        <f t="shared" si="38"/>
        <v>0</v>
      </c>
      <c r="R171" s="220">
        <f t="shared" si="38"/>
        <v>0</v>
      </c>
      <c r="S171" s="221">
        <f t="shared" si="38"/>
        <v>0</v>
      </c>
      <c r="T171" s="270">
        <f t="shared" si="38"/>
        <v>0</v>
      </c>
      <c r="U171" s="202"/>
      <c r="V171" s="176"/>
      <c r="W171" s="196" t="s">
        <v>106</v>
      </c>
      <c r="X171" s="197"/>
      <c r="Y171" s="198" t="s">
        <v>156</v>
      </c>
      <c r="Z171" s="219">
        <f t="shared" si="35"/>
        <v>0</v>
      </c>
      <c r="AA171" s="220">
        <f t="shared" si="35"/>
        <v>0</v>
      </c>
      <c r="AB171" s="292">
        <f t="shared" si="35"/>
        <v>0</v>
      </c>
      <c r="AC171" s="366">
        <f t="shared" si="35"/>
        <v>0</v>
      </c>
      <c r="AE171" s="194"/>
      <c r="AF171" s="176"/>
      <c r="AG171" s="196" t="s">
        <v>106</v>
      </c>
      <c r="AH171" s="197"/>
      <c r="AI171" s="219">
        <f t="shared" si="14"/>
        <v>0</v>
      </c>
      <c r="AJ171" s="220">
        <f t="shared" si="36"/>
        <v>0</v>
      </c>
      <c r="AK171" s="366">
        <f t="shared" si="37"/>
        <v>0</v>
      </c>
    </row>
    <row r="172" spans="1:37" ht="14.45" customHeight="1" x14ac:dyDescent="0.15">
      <c r="A172" s="592">
        <v>0</v>
      </c>
      <c r="B172" s="593">
        <v>0</v>
      </c>
      <c r="C172" s="593">
        <v>0</v>
      </c>
      <c r="D172" s="593">
        <v>0</v>
      </c>
      <c r="E172" s="594">
        <v>0</v>
      </c>
      <c r="K172" s="194"/>
      <c r="L172" s="176"/>
      <c r="M172" s="196" t="s">
        <v>107</v>
      </c>
      <c r="N172" s="197"/>
      <c r="O172" s="198"/>
      <c r="P172" s="219">
        <f t="shared" si="38"/>
        <v>0</v>
      </c>
      <c r="Q172" s="220">
        <f t="shared" si="38"/>
        <v>0</v>
      </c>
      <c r="R172" s="220">
        <f t="shared" si="38"/>
        <v>0</v>
      </c>
      <c r="S172" s="221">
        <f t="shared" si="38"/>
        <v>0</v>
      </c>
      <c r="T172" s="270">
        <f t="shared" si="38"/>
        <v>0</v>
      </c>
      <c r="U172" s="202"/>
      <c r="V172" s="176"/>
      <c r="W172" s="196" t="s">
        <v>107</v>
      </c>
      <c r="X172" s="197"/>
      <c r="Y172" s="198" t="s">
        <v>156</v>
      </c>
      <c r="Z172" s="219">
        <f t="shared" si="35"/>
        <v>0</v>
      </c>
      <c r="AA172" s="220">
        <f t="shared" si="35"/>
        <v>0</v>
      </c>
      <c r="AB172" s="292">
        <f t="shared" si="35"/>
        <v>0</v>
      </c>
      <c r="AC172" s="366">
        <f t="shared" si="35"/>
        <v>0</v>
      </c>
      <c r="AE172" s="194"/>
      <c r="AF172" s="176"/>
      <c r="AG172" s="196" t="s">
        <v>107</v>
      </c>
      <c r="AH172" s="197"/>
      <c r="AI172" s="219">
        <f t="shared" si="14"/>
        <v>0</v>
      </c>
      <c r="AJ172" s="220">
        <f t="shared" si="36"/>
        <v>0</v>
      </c>
      <c r="AK172" s="366">
        <f t="shared" si="37"/>
        <v>0</v>
      </c>
    </row>
    <row r="173" spans="1:37" ht="14.45" customHeight="1" x14ac:dyDescent="0.15">
      <c r="A173" s="592">
        <v>0</v>
      </c>
      <c r="B173" s="593">
        <v>0</v>
      </c>
      <c r="C173" s="593">
        <v>0</v>
      </c>
      <c r="D173" s="593">
        <v>0</v>
      </c>
      <c r="E173" s="594">
        <v>0</v>
      </c>
      <c r="K173" s="194"/>
      <c r="L173" s="176" t="s">
        <v>41</v>
      </c>
      <c r="M173" s="196" t="s">
        <v>108</v>
      </c>
      <c r="N173" s="197"/>
      <c r="O173" s="198"/>
      <c r="P173" s="219">
        <f t="shared" si="38"/>
        <v>8343</v>
      </c>
      <c r="Q173" s="220">
        <f t="shared" si="38"/>
        <v>8343</v>
      </c>
      <c r="R173" s="220">
        <f t="shared" si="38"/>
        <v>0</v>
      </c>
      <c r="S173" s="221">
        <f t="shared" si="38"/>
        <v>0</v>
      </c>
      <c r="T173" s="270">
        <f t="shared" si="38"/>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8343</v>
      </c>
      <c r="AJ173" s="220">
        <f t="shared" si="36"/>
        <v>0</v>
      </c>
      <c r="AK173" s="366">
        <f t="shared" si="37"/>
        <v>0</v>
      </c>
    </row>
    <row r="174" spans="1:37" ht="14.45" customHeight="1" x14ac:dyDescent="0.15">
      <c r="A174" s="592">
        <v>9198</v>
      </c>
      <c r="B174" s="593">
        <v>0</v>
      </c>
      <c r="C174" s="593">
        <v>0</v>
      </c>
      <c r="D174" s="593">
        <v>0</v>
      </c>
      <c r="E174" s="594">
        <v>0</v>
      </c>
      <c r="K174" s="194"/>
      <c r="L174" s="216"/>
      <c r="M174" s="196" t="s">
        <v>13</v>
      </c>
      <c r="N174" s="197"/>
      <c r="O174" s="198"/>
      <c r="P174" s="219">
        <f t="shared" si="38"/>
        <v>20343</v>
      </c>
      <c r="Q174" s="220">
        <f t="shared" si="38"/>
        <v>20343</v>
      </c>
      <c r="R174" s="220">
        <f t="shared" si="38"/>
        <v>2370</v>
      </c>
      <c r="S174" s="221">
        <f t="shared" si="38"/>
        <v>0</v>
      </c>
      <c r="T174" s="270">
        <f t="shared" si="38"/>
        <v>6200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20343</v>
      </c>
      <c r="AJ174" s="220">
        <f t="shared" si="36"/>
        <v>2370</v>
      </c>
      <c r="AK174" s="366">
        <f t="shared" si="37"/>
        <v>0</v>
      </c>
    </row>
    <row r="175" spans="1:37" ht="14.45" customHeight="1" x14ac:dyDescent="0.15">
      <c r="A175" s="592">
        <v>0</v>
      </c>
      <c r="B175" s="593">
        <v>0</v>
      </c>
      <c r="C175" s="593">
        <v>0</v>
      </c>
      <c r="D175" s="593">
        <v>0</v>
      </c>
      <c r="E175" s="594">
        <v>0</v>
      </c>
      <c r="K175" s="194"/>
      <c r="L175" s="196" t="s">
        <v>13</v>
      </c>
      <c r="M175" s="197"/>
      <c r="N175" s="197"/>
      <c r="O175" s="198"/>
      <c r="P175" s="219">
        <f t="shared" si="38"/>
        <v>0</v>
      </c>
      <c r="Q175" s="220">
        <f t="shared" si="38"/>
        <v>0</v>
      </c>
      <c r="R175" s="220">
        <f t="shared" si="38"/>
        <v>0</v>
      </c>
      <c r="S175" s="221">
        <f t="shared" si="38"/>
        <v>0</v>
      </c>
      <c r="T175" s="270">
        <f t="shared" si="38"/>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6"/>
        <v>0</v>
      </c>
      <c r="AK175" s="366">
        <f t="shared" si="37"/>
        <v>0</v>
      </c>
    </row>
    <row r="176" spans="1:37" ht="14.45" customHeight="1" thickBot="1" x14ac:dyDescent="0.2">
      <c r="A176" s="592">
        <v>0</v>
      </c>
      <c r="B176" s="593">
        <v>0</v>
      </c>
      <c r="C176" s="593">
        <v>0</v>
      </c>
      <c r="D176" s="593">
        <v>0</v>
      </c>
      <c r="E176" s="594">
        <v>0</v>
      </c>
      <c r="K176" s="311"/>
      <c r="L176" s="312" t="s">
        <v>82</v>
      </c>
      <c r="M176" s="313"/>
      <c r="N176" s="313"/>
      <c r="O176" s="314"/>
      <c r="P176" s="315">
        <f t="shared" si="38"/>
        <v>1111164</v>
      </c>
      <c r="Q176" s="316">
        <f t="shared" si="38"/>
        <v>1111164</v>
      </c>
      <c r="R176" s="316">
        <f t="shared" si="38"/>
        <v>275586</v>
      </c>
      <c r="S176" s="317">
        <f t="shared" si="38"/>
        <v>158986</v>
      </c>
      <c r="T176" s="318">
        <f t="shared" si="38"/>
        <v>362900</v>
      </c>
      <c r="U176" s="367"/>
      <c r="V176" s="312" t="s">
        <v>82</v>
      </c>
      <c r="W176" s="313"/>
      <c r="X176" s="313"/>
      <c r="Y176" s="314"/>
      <c r="Z176" s="315">
        <f>SUM(Z123:Z175)-Z124-Z125-Z127-Z128-Z130-Z131-Z132-Z145-Z146-Z147-Z155-Z156-Z157-Z158-Z159-Z164-Z165</f>
        <v>95335</v>
      </c>
      <c r="AA176" s="316">
        <f>SUM(AA123:AA175)-AA124-AA125-AA127-AA128-AA130-AA131-AA132-AA145-AA146-AA147-AA155-AA156-AA157-AA158-AA159-AA164-AA165</f>
        <v>0</v>
      </c>
      <c r="AB176" s="550">
        <f>SUM(AB123:AB175)-AB124-AB125-AB127-AB128-AB130-AB131-AB132-AB145-AB146-AB147-AB155-AB156-AB157-AB158-AB159-AB164-AB165</f>
        <v>0</v>
      </c>
      <c r="AC176" s="368">
        <f>SUM(AC123:AC175)-AC124-AC125-AC127-AC128-AC130-AC131-AC132-AC145-AC146-AC147-AC155-AC156-AC157-AC158-AC159-AC164-AC165</f>
        <v>0</v>
      </c>
      <c r="AE176" s="369"/>
      <c r="AF176" s="312" t="s">
        <v>82</v>
      </c>
      <c r="AG176" s="313"/>
      <c r="AH176" s="313"/>
      <c r="AI176" s="370">
        <f t="shared" si="14"/>
        <v>1015829</v>
      </c>
      <c r="AJ176" s="316">
        <f>SUM(AJ123,AJ126,AJ129,AJ133:AJ144,AJ148:AJ154,AJ160:AJ163,AJ166:AJ175)</f>
        <v>275586</v>
      </c>
      <c r="AK176" s="368">
        <f>SUM(AK123,AK126,AK129,AK133:AK144,AK148:AK154,AK160:AK163,AK166:AK175)</f>
        <v>158986</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3775</v>
      </c>
      <c r="B187" s="593">
        <v>0</v>
      </c>
      <c r="C187" s="593">
        <v>0</v>
      </c>
      <c r="D187" s="593">
        <v>0</v>
      </c>
      <c r="E187" s="594">
        <v>0</v>
      </c>
      <c r="AC187" s="481"/>
    </row>
    <row r="188" spans="1:29" x14ac:dyDescent="0.15">
      <c r="A188" s="592">
        <v>3775</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82362</v>
      </c>
      <c r="B195" s="593">
        <v>0</v>
      </c>
      <c r="C195" s="593">
        <v>0</v>
      </c>
      <c r="D195" s="593">
        <v>0</v>
      </c>
      <c r="E195" s="594">
        <v>0</v>
      </c>
      <c r="AC195" s="481"/>
    </row>
    <row r="196" spans="1:29" ht="14.25" thickBot="1" x14ac:dyDescent="0.2">
      <c r="A196" s="592">
        <v>95335</v>
      </c>
      <c r="B196" s="593">
        <v>0</v>
      </c>
      <c r="C196" s="593">
        <v>0</v>
      </c>
      <c r="D196" s="593">
        <v>0</v>
      </c>
      <c r="E196" s="594">
        <v>0</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L98" sqref="AL98"/>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672</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530</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531</v>
      </c>
      <c r="U7" s="172"/>
      <c r="V7" s="167"/>
      <c r="W7" s="167"/>
      <c r="X7" s="167"/>
      <c r="Y7" s="167"/>
      <c r="Z7" s="177" t="s">
        <v>5</v>
      </c>
      <c r="AA7" s="181" t="s">
        <v>6</v>
      </c>
      <c r="AB7" s="181" t="s">
        <v>7</v>
      </c>
      <c r="AC7" s="182"/>
      <c r="AD7" s="160"/>
      <c r="AE7" s="160"/>
      <c r="AF7" s="160"/>
      <c r="AG7" s="160"/>
      <c r="AH7" s="160"/>
    </row>
    <row r="8" spans="1:34" ht="14.45" customHeight="1" x14ac:dyDescent="0.15">
      <c r="A8" s="589">
        <v>643140</v>
      </c>
      <c r="B8" s="590">
        <v>643140</v>
      </c>
      <c r="C8" s="590">
        <v>643140</v>
      </c>
      <c r="D8" s="590">
        <v>0</v>
      </c>
      <c r="E8" s="590">
        <v>222681</v>
      </c>
      <c r="F8" s="590">
        <v>127943</v>
      </c>
      <c r="G8" s="590">
        <v>0</v>
      </c>
      <c r="H8" s="1209">
        <v>200000</v>
      </c>
      <c r="I8" s="593"/>
      <c r="K8" s="183"/>
      <c r="L8" s="184" t="s">
        <v>8</v>
      </c>
      <c r="M8" s="185"/>
      <c r="N8" s="185"/>
      <c r="O8" s="186" t="s">
        <v>9</v>
      </c>
      <c r="P8" s="187">
        <f>'Ｓ６３（1988）'!A9</f>
        <v>0</v>
      </c>
      <c r="Q8" s="253">
        <f>'Ｓ６３（1988）'!C9</f>
        <v>0</v>
      </c>
      <c r="R8" s="253">
        <f>'Ｓ６３（1988）'!E9</f>
        <v>0</v>
      </c>
      <c r="S8" s="255">
        <f>'Ｓ６３（1988）'!F9</f>
        <v>0</v>
      </c>
      <c r="T8" s="256">
        <f>'Ｓ６３（1988）'!H9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'Ｓ６３（1988）'!A10</f>
        <v>0</v>
      </c>
      <c r="Q9" s="200">
        <f>'Ｓ６３（1988）'!C10</f>
        <v>0</v>
      </c>
      <c r="R9" s="200">
        <f>'Ｓ６３（1988）'!E10</f>
        <v>0</v>
      </c>
      <c r="S9" s="262">
        <f>'Ｓ６３（1988）'!F10</f>
        <v>0</v>
      </c>
      <c r="T9" s="263">
        <f>'Ｓ６３（1988）'!H10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'Ｓ６３（1988）'!A11</f>
        <v>0</v>
      </c>
      <c r="Q11" s="213">
        <f>'Ｓ６３（1988）'!C11</f>
        <v>0</v>
      </c>
      <c r="R11" s="213">
        <f>'Ｓ６３（1988）'!E11</f>
        <v>0</v>
      </c>
      <c r="S11" s="278">
        <f>'Ｓ６３（1988）'!F11</f>
        <v>0</v>
      </c>
      <c r="T11" s="263">
        <f>'Ｓ６３（1988）'!H11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'Ｓ６３（1988）'!A12</f>
        <v>0</v>
      </c>
      <c r="Q12" s="200">
        <f>'Ｓ６３（1988）'!C12</f>
        <v>0</v>
      </c>
      <c r="R12" s="200">
        <f>'Ｓ６３（1988）'!E12</f>
        <v>0</v>
      </c>
      <c r="S12" s="262">
        <f>'Ｓ６３（1988）'!F12</f>
        <v>0</v>
      </c>
      <c r="T12" s="263">
        <f>'Ｓ６３（1988）'!H12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970</v>
      </c>
      <c r="B13" s="593">
        <v>970</v>
      </c>
      <c r="C13" s="593">
        <v>970</v>
      </c>
      <c r="D13" s="593">
        <v>0</v>
      </c>
      <c r="E13" s="593">
        <v>776</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'Ｓ６３（1988）'!A14</f>
        <v>0</v>
      </c>
      <c r="Q14" s="200">
        <f>'Ｓ６３（1988）'!C14</f>
        <v>0</v>
      </c>
      <c r="R14" s="200">
        <f>'Ｓ６３（1988）'!E14</f>
        <v>0</v>
      </c>
      <c r="S14" s="262">
        <f>'Ｓ６３（1988）'!F14</f>
        <v>0</v>
      </c>
      <c r="T14" s="263">
        <f>'Ｓ６３（1988）'!H14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'Ｓ６３（1988）'!A15</f>
        <v>0</v>
      </c>
      <c r="Q15" s="200">
        <f>'Ｓ６３（1988）'!C15</f>
        <v>0</v>
      </c>
      <c r="R15" s="200">
        <f>'Ｓ６３（1988）'!E15</f>
        <v>0</v>
      </c>
      <c r="S15" s="262">
        <f>'Ｓ６３（1988）'!F15</f>
        <v>0</v>
      </c>
      <c r="T15" s="263">
        <f>'Ｓ６３（1988）'!H15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'Ｓ６３（1988）'!A16</f>
        <v>0</v>
      </c>
      <c r="Q16" s="200">
        <f>'Ｓ６３（1988）'!C16</f>
        <v>0</v>
      </c>
      <c r="R16" s="200">
        <f>'Ｓ６３（1988）'!E16</f>
        <v>0</v>
      </c>
      <c r="S16" s="262">
        <f>'Ｓ６３（1988）'!F16</f>
        <v>0</v>
      </c>
      <c r="T16" s="263">
        <f>'Ｓ６３（1988）'!H16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970</v>
      </c>
      <c r="B18" s="593">
        <v>970</v>
      </c>
      <c r="C18" s="593">
        <v>970</v>
      </c>
      <c r="D18" s="593">
        <v>0</v>
      </c>
      <c r="E18" s="593">
        <v>776</v>
      </c>
      <c r="F18" s="593">
        <v>0</v>
      </c>
      <c r="G18" s="593">
        <v>0</v>
      </c>
      <c r="H18" s="594">
        <v>0</v>
      </c>
      <c r="I18" s="593"/>
      <c r="K18" s="194"/>
      <c r="L18" s="176"/>
      <c r="M18" s="196" t="s">
        <v>95</v>
      </c>
      <c r="N18" s="197"/>
      <c r="O18" s="198" t="s">
        <v>98</v>
      </c>
      <c r="P18" s="199">
        <f>'Ｓ６３（1988）'!A17</f>
        <v>0</v>
      </c>
      <c r="Q18" s="200">
        <f>'Ｓ６３（1988）'!C17</f>
        <v>0</v>
      </c>
      <c r="R18" s="200">
        <f>'Ｓ６３（1988）'!E17</f>
        <v>0</v>
      </c>
      <c r="S18" s="262">
        <f>'Ｓ６３（1988）'!F17</f>
        <v>0</v>
      </c>
      <c r="T18" s="263">
        <f>'Ｓ６３（1988）'!H17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'Ｓ６３（1988）'!A18</f>
        <v>970</v>
      </c>
      <c r="Q19" s="200">
        <f>'Ｓ６３（1988）'!C18</f>
        <v>970</v>
      </c>
      <c r="R19" s="200">
        <f>'Ｓ６３（1988）'!E18</f>
        <v>776</v>
      </c>
      <c r="S19" s="262">
        <f>'Ｓ６３（1988）'!F18</f>
        <v>0</v>
      </c>
      <c r="T19" s="263">
        <f>'Ｓ６３（1988）'!H18</f>
        <v>0</v>
      </c>
      <c r="U19" s="202"/>
      <c r="V19" s="195"/>
      <c r="W19" s="167"/>
      <c r="X19" s="167"/>
      <c r="Y19" s="207"/>
      <c r="Z19" s="204"/>
      <c r="AA19" s="205"/>
      <c r="AB19" s="205"/>
      <c r="AC19" s="206"/>
      <c r="AD19" s="160"/>
      <c r="AE19" s="160"/>
      <c r="AF19" s="160"/>
      <c r="AG19" s="160"/>
      <c r="AH19" s="160"/>
    </row>
    <row r="20" spans="1:34" ht="14.45" customHeight="1" x14ac:dyDescent="0.15">
      <c r="A20" s="592">
        <v>254592</v>
      </c>
      <c r="B20" s="593">
        <v>254592</v>
      </c>
      <c r="C20" s="593">
        <v>254592</v>
      </c>
      <c r="D20" s="593">
        <v>0</v>
      </c>
      <c r="E20" s="593">
        <v>0</v>
      </c>
      <c r="F20" s="593">
        <v>127943</v>
      </c>
      <c r="G20" s="593">
        <v>0</v>
      </c>
      <c r="H20" s="594">
        <v>75500</v>
      </c>
      <c r="I20" s="593"/>
      <c r="K20" s="194"/>
      <c r="L20" s="196" t="s">
        <v>19</v>
      </c>
      <c r="M20" s="197"/>
      <c r="N20" s="197"/>
      <c r="O20" s="198" t="s">
        <v>20</v>
      </c>
      <c r="P20" s="199">
        <f>'Ｓ６３（1988）'!A19</f>
        <v>0</v>
      </c>
      <c r="Q20" s="200">
        <f>'Ｓ６３（1988）'!C19</f>
        <v>0</v>
      </c>
      <c r="R20" s="488">
        <f>'Ｓ６３（1988）'!E19</f>
        <v>0</v>
      </c>
      <c r="S20" s="262">
        <f>'Ｓ６３（1988）'!F19</f>
        <v>0</v>
      </c>
      <c r="T20" s="263">
        <f>'Ｓ６３（1988）'!H19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'Ｓ６３（1988）'!A21</f>
        <v>0</v>
      </c>
      <c r="Q21" s="200">
        <f>'Ｓ６３（1988）'!C21</f>
        <v>0</v>
      </c>
      <c r="R21" s="200">
        <f>'Ｓ６３（1988）'!E21</f>
        <v>0</v>
      </c>
      <c r="S21" s="262">
        <f>'Ｓ６３（1988）'!F21</f>
        <v>0</v>
      </c>
      <c r="T21" s="263">
        <f>'Ｓ６３（1988）'!H21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'Ｓ６３（1988）'!A22</f>
        <v>0</v>
      </c>
      <c r="Q22" s="200">
        <f>'Ｓ６３（1988）'!C22</f>
        <v>0</v>
      </c>
      <c r="R22" s="200">
        <f>'Ｓ６３（1988）'!E22</f>
        <v>0</v>
      </c>
      <c r="S22" s="262">
        <f>'Ｓ６３（1988）'!F22</f>
        <v>0</v>
      </c>
      <c r="T22" s="263">
        <f>'Ｓ６３（1988）'!H22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'Ｓ６３（1988）'!A23</f>
        <v>0</v>
      </c>
      <c r="Q23" s="200">
        <f>'Ｓ６３（1988）'!C23</f>
        <v>0</v>
      </c>
      <c r="R23" s="200">
        <f>'Ｓ６３（1988）'!E23</f>
        <v>0</v>
      </c>
      <c r="S23" s="262">
        <f>'Ｓ６３（1988）'!F23</f>
        <v>0</v>
      </c>
      <c r="T23" s="263">
        <f>'Ｓ６３（1988）'!H23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'Ｓ６３（1988）'!A24</f>
        <v>0</v>
      </c>
      <c r="Q24" s="200">
        <f>'Ｓ６３（1988）'!C24</f>
        <v>0</v>
      </c>
      <c r="R24" s="200">
        <f>'Ｓ６３（1988）'!E24</f>
        <v>0</v>
      </c>
      <c r="S24" s="262">
        <f>'Ｓ６３（1988）'!F24</f>
        <v>0</v>
      </c>
      <c r="T24" s="263">
        <f>'Ｓ６３（1988）'!H24</f>
        <v>0</v>
      </c>
      <c r="U24" s="202"/>
      <c r="V24" s="173" t="s">
        <v>137</v>
      </c>
      <c r="W24" s="197"/>
      <c r="X24" s="197"/>
      <c r="Y24" s="215" t="s">
        <v>18</v>
      </c>
      <c r="Z24" s="199">
        <f>+A175</f>
        <v>0</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'Ｓ６３（1988）'!A25</f>
        <v>0</v>
      </c>
      <c r="Q25" s="200">
        <f>'Ｓ６３（1988）'!C25</f>
        <v>0</v>
      </c>
      <c r="R25" s="200">
        <f>'Ｓ６３（1988）'!E25</f>
        <v>0</v>
      </c>
      <c r="S25" s="262">
        <f>'Ｓ６３（1988）'!F25</f>
        <v>0</v>
      </c>
      <c r="T25" s="263">
        <f>'Ｓ６３（1988）'!H25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254592</v>
      </c>
      <c r="B26" s="593">
        <v>254592</v>
      </c>
      <c r="C26" s="593">
        <v>254592</v>
      </c>
      <c r="D26" s="593">
        <v>0</v>
      </c>
      <c r="E26" s="593">
        <v>0</v>
      </c>
      <c r="F26" s="593">
        <v>127943</v>
      </c>
      <c r="G26" s="593">
        <v>0</v>
      </c>
      <c r="H26" s="594">
        <v>75500</v>
      </c>
      <c r="I26" s="593"/>
      <c r="K26" s="194"/>
      <c r="L26" s="195" t="s">
        <v>38</v>
      </c>
      <c r="M26" s="196" t="s">
        <v>149</v>
      </c>
      <c r="N26" s="197"/>
      <c r="O26" s="198" t="s">
        <v>40</v>
      </c>
      <c r="P26" s="199">
        <f>'Ｓ６３（1988）'!A26</f>
        <v>254592</v>
      </c>
      <c r="Q26" s="200">
        <f>'Ｓ６３（1988）'!C26</f>
        <v>254592</v>
      </c>
      <c r="R26" s="200">
        <f>'Ｓ６３（1988）'!E26</f>
        <v>0</v>
      </c>
      <c r="S26" s="262">
        <f>'Ｓ６３（1988）'!F26</f>
        <v>127943</v>
      </c>
      <c r="T26" s="263">
        <f>'Ｓ６３（1988）'!H26</f>
        <v>75500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'Ｓ６３（1988）'!A27</f>
        <v>0</v>
      </c>
      <c r="Q27" s="200">
        <f>'Ｓ６３（1988）'!C27</f>
        <v>0</v>
      </c>
      <c r="R27" s="200">
        <f>'Ｓ６３（1988）'!E27</f>
        <v>0</v>
      </c>
      <c r="S27" s="262">
        <f>'Ｓ６３（1988）'!F27</f>
        <v>0</v>
      </c>
      <c r="T27" s="263">
        <f>'Ｓ６３（1988）'!H27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'Ｓ６３（1988）'!A28</f>
        <v>0</v>
      </c>
      <c r="Q28" s="200">
        <f>'Ｓ６３（1988）'!C28</f>
        <v>0</v>
      </c>
      <c r="R28" s="200">
        <f>'Ｓ６３（1988）'!E28</f>
        <v>0</v>
      </c>
      <c r="S28" s="262">
        <f>'Ｓ６３（1988）'!F28</f>
        <v>0</v>
      </c>
      <c r="T28" s="263">
        <f>'Ｓ６３（1988）'!H28</f>
        <v>0</v>
      </c>
      <c r="U28" s="202"/>
      <c r="V28" s="216"/>
      <c r="W28" s="196" t="s">
        <v>13</v>
      </c>
      <c r="X28" s="197"/>
      <c r="Y28" s="215"/>
      <c r="Z28" s="219">
        <f>Z24-Z25</f>
        <v>0</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'Ｓ６３（1988）'!A29</f>
        <v>0</v>
      </c>
      <c r="Q29" s="200">
        <f>'Ｓ６３（1988）'!C29</f>
        <v>0</v>
      </c>
      <c r="R29" s="200">
        <f>'Ｓ６３（1988）'!E29</f>
        <v>0</v>
      </c>
      <c r="S29" s="262">
        <f>'Ｓ６３（1988）'!F29</f>
        <v>0</v>
      </c>
      <c r="T29" s="263">
        <f>'Ｓ６３（1988）'!H29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'Ｓ６３（1988）'!A30</f>
        <v>0</v>
      </c>
      <c r="Q30" s="200">
        <f>'Ｓ６３（1988）'!C30</f>
        <v>0</v>
      </c>
      <c r="R30" s="200">
        <f>'Ｓ６３（1988）'!E30</f>
        <v>0</v>
      </c>
      <c r="S30" s="262">
        <f>'Ｓ６３（1988）'!F30</f>
        <v>0</v>
      </c>
      <c r="T30" s="263">
        <f>'Ｓ６３（1988）'!H30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'Ｓ６３（1988）'!A31</f>
        <v>0</v>
      </c>
      <c r="Q31" s="200">
        <f>'Ｓ６３（1988）'!C31</f>
        <v>0</v>
      </c>
      <c r="R31" s="200">
        <f>'Ｓ６３（1988）'!E31</f>
        <v>0</v>
      </c>
      <c r="S31" s="262">
        <f>'Ｓ６３（1988）'!F31</f>
        <v>0</v>
      </c>
      <c r="T31" s="263">
        <f>'Ｓ６３（1988）'!H31</f>
        <v>0</v>
      </c>
      <c r="U31" s="202"/>
      <c r="V31" s="195"/>
      <c r="W31" s="167"/>
      <c r="X31" s="167"/>
      <c r="Y31" s="207"/>
      <c r="Z31" s="204"/>
      <c r="AA31" s="205"/>
      <c r="AB31" s="205"/>
      <c r="AC31" s="206"/>
      <c r="AD31" s="160"/>
      <c r="AE31" s="160"/>
      <c r="AF31" s="160"/>
      <c r="AG31" s="160"/>
      <c r="AH31" s="160"/>
    </row>
    <row r="32" spans="1:34" ht="14.45" customHeight="1" x14ac:dyDescent="0.15">
      <c r="A32" s="592">
        <v>351920</v>
      </c>
      <c r="B32" s="593">
        <v>351920</v>
      </c>
      <c r="C32" s="593">
        <v>351920</v>
      </c>
      <c r="D32" s="593">
        <v>0</v>
      </c>
      <c r="E32" s="593">
        <v>210019</v>
      </c>
      <c r="F32" s="593">
        <v>0</v>
      </c>
      <c r="G32" s="593">
        <v>0</v>
      </c>
      <c r="H32" s="1210">
        <v>100000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167788</v>
      </c>
      <c r="B33" s="593">
        <v>167788</v>
      </c>
      <c r="C33" s="593">
        <v>167788</v>
      </c>
      <c r="D33" s="593">
        <v>0</v>
      </c>
      <c r="E33" s="593">
        <v>91970</v>
      </c>
      <c r="F33" s="593">
        <v>0</v>
      </c>
      <c r="G33" s="593">
        <v>0</v>
      </c>
      <c r="H33" s="594">
        <v>72800</v>
      </c>
      <c r="I33" s="593"/>
      <c r="K33" s="194"/>
      <c r="L33" s="173"/>
      <c r="M33" s="196" t="s">
        <v>47</v>
      </c>
      <c r="N33" s="197"/>
      <c r="O33" s="198" t="s">
        <v>48</v>
      </c>
      <c r="P33" s="199">
        <f>'Ｓ６３（1988）'!A33</f>
        <v>167788</v>
      </c>
      <c r="Q33" s="200">
        <f>'Ｓ６３（1988）'!C33</f>
        <v>167788</v>
      </c>
      <c r="R33" s="200">
        <f>'Ｓ６３（1988）'!E33</f>
        <v>91970</v>
      </c>
      <c r="S33" s="262">
        <f>'Ｓ６３（1988）'!F33</f>
        <v>0</v>
      </c>
      <c r="T33" s="263">
        <f>'Ｓ６３（1988）'!H33</f>
        <v>72800</v>
      </c>
      <c r="U33" s="202" t="s">
        <v>4</v>
      </c>
      <c r="V33" s="173"/>
      <c r="W33" s="196" t="s">
        <v>49</v>
      </c>
      <c r="X33" s="197"/>
      <c r="Y33" s="198" t="s">
        <v>99</v>
      </c>
      <c r="Z33" s="199">
        <f>+A180</f>
        <v>0</v>
      </c>
      <c r="AA33" s="200">
        <f>+B180</f>
        <v>0</v>
      </c>
      <c r="AB33" s="200">
        <f>+C180</f>
        <v>0</v>
      </c>
      <c r="AC33" s="583">
        <f>+E180</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'Ｓ６３（1988）'!A34</f>
        <v>0</v>
      </c>
      <c r="Q34" s="200">
        <f>'Ｓ６３（1988）'!C34</f>
        <v>0</v>
      </c>
      <c r="R34" s="200">
        <f>'Ｓ６３（1988）'!E34</f>
        <v>0</v>
      </c>
      <c r="S34" s="262">
        <f>'Ｓ６３（1988）'!F34</f>
        <v>0</v>
      </c>
      <c r="T34" s="263">
        <f>'Ｓ６３（1988）'!H34</f>
        <v>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'Ｓ６３（1988）'!A35</f>
        <v>0</v>
      </c>
      <c r="Q35" s="200">
        <f>'Ｓ６３（1988）'!C35</f>
        <v>0</v>
      </c>
      <c r="R35" s="200">
        <f>'Ｓ６３（1988）'!E35</f>
        <v>0</v>
      </c>
      <c r="S35" s="262">
        <f>'Ｓ６３（1988）'!F35</f>
        <v>0</v>
      </c>
      <c r="T35" s="263">
        <f>'Ｓ６３（1988）'!H35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'Ｓ６３（1988）'!A36</f>
        <v>0</v>
      </c>
      <c r="Q36" s="200">
        <f>'Ｓ６３（1988）'!C36</f>
        <v>0</v>
      </c>
      <c r="R36" s="200">
        <f>'Ｓ６３（1988）'!E36</f>
        <v>0</v>
      </c>
      <c r="S36" s="262">
        <f>'Ｓ６３（1988）'!F36</f>
        <v>0</v>
      </c>
      <c r="T36" s="263">
        <f>'Ｓ６３（1988）'!H36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'Ｓ６３（1988）'!A37</f>
        <v>0</v>
      </c>
      <c r="Q37" s="200">
        <f>'Ｓ６３（1988）'!C37</f>
        <v>0</v>
      </c>
      <c r="R37" s="200">
        <f>'Ｓ６３（1988）'!E37</f>
        <v>0</v>
      </c>
      <c r="S37" s="262">
        <f>'Ｓ６３（1988）'!F37</f>
        <v>0</v>
      </c>
      <c r="T37" s="263">
        <f>'Ｓ６３（1988）'!H37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'Ｓ６３（1988）'!A38</f>
        <v>0</v>
      </c>
      <c r="Q38" s="200">
        <f>'Ｓ６３（1988）'!C38</f>
        <v>0</v>
      </c>
      <c r="R38" s="200">
        <f>'Ｓ６３（1988）'!E38</f>
        <v>0</v>
      </c>
      <c r="S38" s="262">
        <f>'Ｓ６３（1988）'!F38</f>
        <v>0</v>
      </c>
      <c r="T38" s="263">
        <f>'Ｓ６３（1988）'!H38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'Ｓ６３（1988）'!A39</f>
        <v>0</v>
      </c>
      <c r="Q39" s="200">
        <f>'Ｓ６３（1988）'!C39</f>
        <v>0</v>
      </c>
      <c r="R39" s="200">
        <f>'Ｓ６３（1988）'!E39</f>
        <v>0</v>
      </c>
      <c r="S39" s="262">
        <f>'Ｓ６３（1988）'!F39</f>
        <v>0</v>
      </c>
      <c r="T39" s="263">
        <f>'Ｓ６３（1988）'!H39</f>
        <v>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'Ｓ６３（1988）'!A40</f>
        <v>0</v>
      </c>
      <c r="Q40" s="200">
        <f>'Ｓ６３（1988）'!C40</f>
        <v>0</v>
      </c>
      <c r="R40" s="200">
        <f>'Ｓ６３（1988）'!E40</f>
        <v>0</v>
      </c>
      <c r="S40" s="262">
        <f>'Ｓ６３（1988）'!F40</f>
        <v>0</v>
      </c>
      <c r="T40" s="263">
        <f>'Ｓ６３（1988）'!H40</f>
        <v>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'Ｓ６３（1988）'!A41</f>
        <v>0</v>
      </c>
      <c r="Q41" s="200">
        <f>'Ｓ６３（1988）'!C41</f>
        <v>0</v>
      </c>
      <c r="R41" s="200">
        <f>'Ｓ６３（1988）'!E41</f>
        <v>0</v>
      </c>
      <c r="S41" s="262">
        <f>'Ｓ６３（1988）'!F41</f>
        <v>0</v>
      </c>
      <c r="T41" s="263">
        <f>'Ｓ６３（1988）'!H41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'Ｓ６３（1988）'!A42</f>
        <v>0</v>
      </c>
      <c r="Q42" s="200">
        <f>'Ｓ６３（1988）'!C42</f>
        <v>0</v>
      </c>
      <c r="R42" s="200">
        <f>'Ｓ６３（1988）'!E42</f>
        <v>0</v>
      </c>
      <c r="S42" s="262">
        <f>'Ｓ６３（1988）'!F42</f>
        <v>0</v>
      </c>
      <c r="T42" s="263">
        <f>'Ｓ６３（1988）'!H42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'Ｓ６３（1988）'!A43</f>
        <v>0</v>
      </c>
      <c r="Q43" s="200">
        <f>'Ｓ６３（1988）'!C43</f>
        <v>0</v>
      </c>
      <c r="R43" s="200">
        <f>'Ｓ６３（1988）'!E43</f>
        <v>0</v>
      </c>
      <c r="S43" s="262">
        <f>'Ｓ６３（1988）'!F43</f>
        <v>0</v>
      </c>
      <c r="T43" s="263">
        <f>'Ｓ６３（1988）'!H43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184132</v>
      </c>
      <c r="B44" s="593">
        <v>184132</v>
      </c>
      <c r="C44" s="593">
        <v>184132</v>
      </c>
      <c r="D44" s="593">
        <v>0</v>
      </c>
      <c r="E44" s="593">
        <v>118049</v>
      </c>
      <c r="F44" s="593">
        <v>0</v>
      </c>
      <c r="G44" s="593">
        <v>0</v>
      </c>
      <c r="H44" s="594">
        <v>46000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'Ｓ６３（1988）'!A44</f>
        <v>184132</v>
      </c>
      <c r="Q45" s="200">
        <f>'Ｓ６３（1988）'!C44</f>
        <v>184132</v>
      </c>
      <c r="R45" s="200">
        <f>'Ｓ６３（1988）'!E44</f>
        <v>118049</v>
      </c>
      <c r="S45" s="262">
        <f>'Ｓ６３（1988）'!F44</f>
        <v>0</v>
      </c>
      <c r="T45" s="263">
        <f>'Ｓ６３（1988）'!H44</f>
        <v>46000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'Ｓ６３（1988）'!A45</f>
        <v>0</v>
      </c>
      <c r="Q46" s="200">
        <f>'Ｓ６３（1988）'!C45</f>
        <v>0</v>
      </c>
      <c r="R46" s="200">
        <f>'Ｓ６３（1988）'!E45</f>
        <v>0</v>
      </c>
      <c r="S46" s="262">
        <f>'Ｓ６３（1988）'!F45</f>
        <v>0</v>
      </c>
      <c r="T46" s="263">
        <f>'Ｓ６３（1988）'!H45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'Ｓ６３（1988）'!A46</f>
        <v>0</v>
      </c>
      <c r="Q47" s="200">
        <f>'Ｓ６３（1988）'!C46</f>
        <v>0</v>
      </c>
      <c r="R47" s="200">
        <f>'Ｓ６３（1988）'!E46</f>
        <v>0</v>
      </c>
      <c r="S47" s="262">
        <f>'Ｓ６３（1988）'!F46</f>
        <v>0</v>
      </c>
      <c r="T47" s="263">
        <f>'Ｓ６３（1988）'!H46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'Ｓ６３（1988）'!A47</f>
        <v>0</v>
      </c>
      <c r="Q48" s="200">
        <f>'Ｓ６３（1988）'!C47</f>
        <v>0</v>
      </c>
      <c r="R48" s="200">
        <f>'Ｓ６３（1988）'!E47</f>
        <v>0</v>
      </c>
      <c r="S48" s="262">
        <f>'Ｓ６３（1988）'!F47</f>
        <v>0</v>
      </c>
      <c r="T48" s="263">
        <f>'Ｓ６３（1988）'!H47</f>
        <v>0</v>
      </c>
      <c r="U48" s="202" t="s">
        <v>4</v>
      </c>
      <c r="V48" s="195"/>
      <c r="W48" s="167"/>
      <c r="X48" s="167"/>
      <c r="Y48" s="207"/>
      <c r="Z48" s="204"/>
      <c r="AA48" s="205"/>
      <c r="AB48" s="205"/>
      <c r="AC48" s="206"/>
      <c r="AD48" s="160"/>
      <c r="AE48" s="160"/>
      <c r="AF48" s="160"/>
      <c r="AG48" s="160"/>
      <c r="AH48" s="160"/>
    </row>
    <row r="49" spans="1:38" ht="14.45" customHeight="1" x14ac:dyDescent="0.15">
      <c r="A49" s="592">
        <v>35658</v>
      </c>
      <c r="B49" s="593">
        <v>35658</v>
      </c>
      <c r="C49" s="593">
        <v>35658</v>
      </c>
      <c r="D49" s="593">
        <v>0</v>
      </c>
      <c r="E49" s="593">
        <v>11886</v>
      </c>
      <c r="F49" s="593">
        <v>0</v>
      </c>
      <c r="G49" s="593">
        <v>0</v>
      </c>
      <c r="H49" s="594">
        <v>17800</v>
      </c>
      <c r="I49" s="593"/>
      <c r="K49" s="194"/>
      <c r="L49" s="195"/>
      <c r="M49" s="196" t="s">
        <v>11</v>
      </c>
      <c r="N49" s="197"/>
      <c r="O49" s="198" t="s">
        <v>80</v>
      </c>
      <c r="P49" s="199">
        <f>'Ｓ６３（1988）'!A48</f>
        <v>0</v>
      </c>
      <c r="Q49" s="200">
        <f>'Ｓ６３（1988）'!C48</f>
        <v>0</v>
      </c>
      <c r="R49" s="200">
        <f>'Ｓ６３（1988）'!E48</f>
        <v>0</v>
      </c>
      <c r="S49" s="262">
        <f>'Ｓ６３（1988）'!F48</f>
        <v>0</v>
      </c>
      <c r="T49" s="263">
        <f>'Ｓ６３（1988）'!H48</f>
        <v>0</v>
      </c>
      <c r="U49" s="202"/>
      <c r="V49" s="195"/>
      <c r="W49" s="167"/>
      <c r="X49" s="167"/>
      <c r="Y49" s="207"/>
      <c r="Z49" s="204"/>
      <c r="AA49" s="205"/>
      <c r="AB49" s="205"/>
      <c r="AC49" s="206"/>
      <c r="AD49" s="160"/>
      <c r="AE49" s="160"/>
      <c r="AF49" s="160"/>
      <c r="AG49" s="160"/>
      <c r="AH49" s="160"/>
    </row>
    <row r="50" spans="1:38" ht="14.45" customHeight="1" x14ac:dyDescent="0.15">
      <c r="A50" s="592">
        <v>35658</v>
      </c>
      <c r="B50" s="593">
        <v>35658</v>
      </c>
      <c r="C50" s="593">
        <v>35658</v>
      </c>
      <c r="D50" s="593">
        <v>0</v>
      </c>
      <c r="E50" s="593">
        <v>11886</v>
      </c>
      <c r="F50" s="593">
        <v>0</v>
      </c>
      <c r="G50" s="593">
        <v>0</v>
      </c>
      <c r="H50" s="594">
        <v>17800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'Ｓ６３（1988）'!A50</f>
        <v>35658</v>
      </c>
      <c r="Q51" s="200">
        <f>'Ｓ６３（1988）'!C50</f>
        <v>35658</v>
      </c>
      <c r="R51" s="200">
        <f>'Ｓ６３（1988）'!E50</f>
        <v>11886</v>
      </c>
      <c r="S51" s="262">
        <f>'Ｓ６３（1988）'!F50</f>
        <v>0</v>
      </c>
      <c r="T51" s="263">
        <f>'Ｓ６３（1988）'!H50</f>
        <v>17800</v>
      </c>
      <c r="U51" s="202"/>
      <c r="V51" s="173"/>
      <c r="W51" s="196" t="s">
        <v>88</v>
      </c>
      <c r="X51" s="217"/>
      <c r="Y51" s="218" t="s">
        <v>40</v>
      </c>
      <c r="Z51" s="199">
        <f>+A188</f>
        <v>0</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'Ｓ６３（1988）'!A51</f>
        <v>0</v>
      </c>
      <c r="Q52" s="200">
        <f>'Ｓ６３（1988）'!C51</f>
        <v>0</v>
      </c>
      <c r="R52" s="200">
        <f>'Ｓ６３（1988）'!E51</f>
        <v>0</v>
      </c>
      <c r="S52" s="262">
        <f>'Ｓ６３（1988）'!F51</f>
        <v>0</v>
      </c>
      <c r="T52" s="263">
        <f>'Ｓ６３（1988）'!H51</f>
        <v>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'Ｓ６３（1988）'!A52</f>
        <v>0</v>
      </c>
      <c r="Q53" s="200">
        <f>'Ｓ６３（1988）'!C52</f>
        <v>0</v>
      </c>
      <c r="R53" s="200">
        <f>'Ｓ６３（1988）'!E52</f>
        <v>0</v>
      </c>
      <c r="S53" s="262">
        <f>'Ｓ６３（1988）'!F52</f>
        <v>0</v>
      </c>
      <c r="T53" s="263">
        <f>'Ｓ６３（1988）'!H52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'Ｓ６３（1988）'!A53</f>
        <v>0</v>
      </c>
      <c r="Q54" s="200">
        <f>'Ｓ６３（1988）'!C53</f>
        <v>0</v>
      </c>
      <c r="R54" s="200">
        <f>'Ｓ６３（1988）'!E53</f>
        <v>0</v>
      </c>
      <c r="S54" s="262">
        <f>'Ｓ６３（1988）'!F53</f>
        <v>0</v>
      </c>
      <c r="T54" s="263">
        <f>'Ｓ６３（1988）'!H53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'Ｓ６３（1988）'!A54</f>
        <v>0</v>
      </c>
      <c r="Q55" s="200">
        <f>'Ｓ６３（1988）'!C54</f>
        <v>0</v>
      </c>
      <c r="R55" s="200">
        <f>'Ｓ６３（1988）'!E54</f>
        <v>0</v>
      </c>
      <c r="S55" s="262">
        <f>'Ｓ６３（1988）'!F54</f>
        <v>0</v>
      </c>
      <c r="T55" s="263">
        <f>'Ｓ６３（1988）'!H54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'Ｓ６３（1988）'!A55</f>
        <v>0</v>
      </c>
      <c r="Q56" s="200">
        <f>'Ｓ６３（1988）'!C55</f>
        <v>0</v>
      </c>
      <c r="R56" s="200">
        <f>'Ｓ６３（1988）'!E55</f>
        <v>0</v>
      </c>
      <c r="S56" s="262">
        <f>'Ｓ６３（1988）'!F55</f>
        <v>0</v>
      </c>
      <c r="T56" s="263">
        <f>'Ｓ６３（1988）'!H55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'Ｓ６３（1988）'!A56</f>
        <v>0</v>
      </c>
      <c r="Q57" s="200">
        <f>'Ｓ６３（1988）'!C56</f>
        <v>0</v>
      </c>
      <c r="R57" s="200">
        <f>'Ｓ６３（1988）'!E56</f>
        <v>0</v>
      </c>
      <c r="S57" s="262">
        <f>'Ｓ６３（1988）'!F56</f>
        <v>0</v>
      </c>
      <c r="T57" s="263">
        <f>'Ｓ６３（1988）'!H56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'Ｓ６３（1988）'!A57</f>
        <v>0</v>
      </c>
      <c r="Q58" s="200">
        <f>'Ｓ６３（1988）'!C57</f>
        <v>0</v>
      </c>
      <c r="R58" s="200">
        <f>'Ｓ６３（1988）'!E57</f>
        <v>0</v>
      </c>
      <c r="S58" s="262">
        <f>'Ｓ６３（1988）'!F57</f>
        <v>0</v>
      </c>
      <c r="T58" s="263">
        <f>'Ｓ６３（1988）'!H57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'Ｓ６３（1988）'!A58</f>
        <v>0</v>
      </c>
      <c r="Q59" s="200">
        <f>'Ｓ６３（1988）'!C58</f>
        <v>0</v>
      </c>
      <c r="R59" s="200">
        <f>'Ｓ６３（1988）'!E58</f>
        <v>0</v>
      </c>
      <c r="S59" s="262">
        <f>'Ｓ６３（1988）'!F58</f>
        <v>0</v>
      </c>
      <c r="T59" s="263">
        <f>'Ｓ６３（1988）'!H58</f>
        <v>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'Ｓ６３（1988）'!A59</f>
        <v>0</v>
      </c>
      <c r="Q60" s="200">
        <f>'Ｓ６３（1988）'!C59</f>
        <v>0</v>
      </c>
      <c r="R60" s="200">
        <f>'Ｓ６３（1988）'!E59</f>
        <v>0</v>
      </c>
      <c r="S60" s="262">
        <f>'Ｓ６３（1988）'!F59</f>
        <v>0</v>
      </c>
      <c r="T60" s="263">
        <f>'Ｓ６３（1988）'!H59</f>
        <v>0</v>
      </c>
      <c r="U60" s="202"/>
      <c r="V60" s="216" t="s">
        <v>13</v>
      </c>
      <c r="W60" s="217"/>
      <c r="X60" s="217"/>
      <c r="Y60" s="218" t="s">
        <v>48</v>
      </c>
      <c r="Z60" s="199">
        <f>+A195</f>
        <v>0</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643140</v>
      </c>
      <c r="Q61" s="242">
        <f>SUM(Q8:Q60)-Q9-Q10-Q12-Q13-Q15-Q16-Q17-Q30-Q31-Q32-Q40-Q41-Q42-Q43-Q44-Q49-Q50</f>
        <v>643140</v>
      </c>
      <c r="R61" s="242">
        <f>SUM(R8:R60)-R9-R10-R12-R13-R15-R16-R17-R30-R31-R32-R40-R41-R42-R43-R44-R49-R50</f>
        <v>222681</v>
      </c>
      <c r="S61" s="331">
        <f>SUM(S8:S60)-S9-S10-S12-S13-S15-S16-S17-S30-S31-S32-S40-S41-S42-S43-S44-S49-S50</f>
        <v>127943</v>
      </c>
      <c r="T61" s="332">
        <f>SUM(T8:T60)-T9-T10-T12-T13-T15-T16-T17-T30-T31-T32-T40-T41-T42-T43-T44-T49-T50</f>
        <v>212100</v>
      </c>
      <c r="U61" s="244"/>
      <c r="V61" s="238" t="s">
        <v>82</v>
      </c>
      <c r="W61" s="239"/>
      <c r="X61" s="239"/>
      <c r="Y61" s="240"/>
      <c r="Z61" s="245">
        <f>SUM(Z11:Z60)-Z12-Z13-Z25-Z28</f>
        <v>0</v>
      </c>
      <c r="AA61" s="242">
        <f>SUM(AA11:AA60)-AA12-AA13-AA25-AA28</f>
        <v>0</v>
      </c>
      <c r="AB61" s="246">
        <f>SUM(AB11:AB60)-AB12-AB13-AB25-AB28</f>
        <v>0</v>
      </c>
      <c r="AC61" s="247">
        <f>SUM(AC11:AC60)-AC12-AC13-AC25-AC28</f>
        <v>0</v>
      </c>
      <c r="AD61" s="248"/>
      <c r="AE61" s="248"/>
      <c r="AF61" s="248"/>
      <c r="AG61" s="249"/>
      <c r="AH61" s="249"/>
      <c r="AI61" s="250" t="s">
        <v>5</v>
      </c>
      <c r="AJ61" s="180" t="s">
        <v>6</v>
      </c>
      <c r="AK61" s="180" t="s">
        <v>7</v>
      </c>
      <c r="AL61" s="251" t="s">
        <v>405</v>
      </c>
    </row>
    <row r="62" spans="1:38" ht="14.45" customHeight="1" x14ac:dyDescent="0.15">
      <c r="A62" s="589">
        <v>182364</v>
      </c>
      <c r="B62" s="590">
        <v>182364</v>
      </c>
      <c r="C62" s="590">
        <v>0</v>
      </c>
      <c r="D62" s="590">
        <v>0</v>
      </c>
      <c r="E62" s="590">
        <v>0</v>
      </c>
      <c r="F62" s="591">
        <v>44700</v>
      </c>
      <c r="K62" s="183"/>
      <c r="L62" s="184" t="s">
        <v>8</v>
      </c>
      <c r="M62" s="185"/>
      <c r="N62" s="185"/>
      <c r="O62" s="186" t="s">
        <v>9</v>
      </c>
      <c r="P62" s="252">
        <f>'Ｓ６３（1988）'!A63</f>
        <v>28577</v>
      </c>
      <c r="Q62" s="253">
        <f>'Ｓ６３（1988）'!B63</f>
        <v>28577</v>
      </c>
      <c r="R62" s="254"/>
      <c r="S62" s="255">
        <f>'Ｓ６３（1988）'!D63</f>
        <v>0</v>
      </c>
      <c r="T62" s="256">
        <f>'Ｓ６３（1988）'!F63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28577</v>
      </c>
      <c r="B63" s="593">
        <v>28577</v>
      </c>
      <c r="C63" s="593">
        <v>0</v>
      </c>
      <c r="D63" s="593">
        <v>0</v>
      </c>
      <c r="E63" s="593">
        <v>0</v>
      </c>
      <c r="F63" s="594">
        <v>0</v>
      </c>
      <c r="K63" s="194"/>
      <c r="L63" s="195"/>
      <c r="M63" s="196" t="s">
        <v>146</v>
      </c>
      <c r="N63" s="197"/>
      <c r="O63" s="198" t="s">
        <v>12</v>
      </c>
      <c r="P63" s="199">
        <f>'Ｓ６３（1988）'!A64</f>
        <v>0</v>
      </c>
      <c r="Q63" s="200">
        <f>'Ｓ６３（1988）'!B64</f>
        <v>0</v>
      </c>
      <c r="R63" s="220"/>
      <c r="S63" s="262">
        <f>'Ｓ６３（1988）'!D64</f>
        <v>0</v>
      </c>
      <c r="T63" s="263">
        <f>'Ｓ６３（1988）'!F64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28577</v>
      </c>
      <c r="Q64" s="209">
        <f>Q62-Q63</f>
        <v>28577</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'Ｓ６３（1988）'!A65</f>
        <v>0</v>
      </c>
      <c r="Q65" s="213">
        <f>'Ｓ６３（1988）'!B65</f>
        <v>0</v>
      </c>
      <c r="R65" s="277"/>
      <c r="S65" s="278">
        <f>'Ｓ６３（1988）'!D65</f>
        <v>0</v>
      </c>
      <c r="T65" s="263">
        <f>'Ｓ６３（1988）'!F65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'Ｓ６３（1988）'!A66</f>
        <v>0</v>
      </c>
      <c r="Q66" s="200">
        <f>'Ｓ６３（1988）'!B66</f>
        <v>0</v>
      </c>
      <c r="R66" s="220"/>
      <c r="S66" s="262">
        <f>'Ｓ６３（1988）'!D66</f>
        <v>0</v>
      </c>
      <c r="T66" s="263">
        <f>'Ｓ６３（1988）'!F66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320</v>
      </c>
      <c r="B67" s="593">
        <v>320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532</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'Ｓ６３（1988）'!A68</f>
        <v>0</v>
      </c>
      <c r="Q68" s="200">
        <f>'Ｓ６３（1988）'!B68</f>
        <v>0</v>
      </c>
      <c r="R68" s="220"/>
      <c r="S68" s="262">
        <f>'Ｓ６３（1988）'!D68</f>
        <v>0</v>
      </c>
      <c r="T68" s="263">
        <f>'Ｓ６３（1988）'!F68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148</v>
      </c>
      <c r="O69" s="198" t="s">
        <v>97</v>
      </c>
      <c r="P69" s="199">
        <f>'Ｓ６３（1988）'!A69</f>
        <v>0</v>
      </c>
      <c r="Q69" s="200">
        <f>'Ｓ６３（1988）'!B69</f>
        <v>0</v>
      </c>
      <c r="R69" s="220"/>
      <c r="S69" s="262">
        <f>'Ｓ６３（1988）'!D69</f>
        <v>0</v>
      </c>
      <c r="T69" s="263">
        <f>'Ｓ６３（1988）'!F69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'Ｓ６３（1988）'!A70</f>
        <v>0</v>
      </c>
      <c r="Q70" s="200">
        <f>'Ｓ６３（1988）'!B70</f>
        <v>0</v>
      </c>
      <c r="R70" s="220"/>
      <c r="S70" s="262">
        <f>'Ｓ６３（1988）'!D70</f>
        <v>0</v>
      </c>
      <c r="T70" s="263">
        <f>'Ｓ６３（1988）'!F70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320</v>
      </c>
      <c r="B71" s="593">
        <v>320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'Ｓ６３（1988）'!A71</f>
        <v>320</v>
      </c>
      <c r="Q72" s="200">
        <f>'Ｓ６３（1988）'!B71</f>
        <v>320</v>
      </c>
      <c r="R72" s="220"/>
      <c r="S72" s="262">
        <f>'Ｓ６３（1988）'!D71</f>
        <v>0</v>
      </c>
      <c r="T72" s="263">
        <f>'Ｓ６３（1988）'!F71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'Ｓ６３（1988）'!A72</f>
        <v>0</v>
      </c>
      <c r="Q73" s="200">
        <f>'Ｓ６３（1988）'!B72</f>
        <v>0</v>
      </c>
      <c r="R73" s="220"/>
      <c r="S73" s="262">
        <f>'Ｓ６３（1988）'!D72</f>
        <v>0</v>
      </c>
      <c r="T73" s="263">
        <f>'Ｓ６３（1988）'!F72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1600</v>
      </c>
      <c r="B74" s="593">
        <v>1600</v>
      </c>
      <c r="C74" s="593">
        <v>0</v>
      </c>
      <c r="D74" s="593">
        <v>0</v>
      </c>
      <c r="E74" s="593">
        <v>0</v>
      </c>
      <c r="F74" s="594">
        <v>0</v>
      </c>
      <c r="K74" s="194"/>
      <c r="L74" s="196" t="s">
        <v>19</v>
      </c>
      <c r="M74" s="197"/>
      <c r="N74" s="197"/>
      <c r="O74" s="198" t="s">
        <v>20</v>
      </c>
      <c r="P74" s="199">
        <f>'Ｓ６３（1988）'!A73</f>
        <v>0</v>
      </c>
      <c r="Q74" s="200">
        <f>'Ｓ６３（1988）'!B73</f>
        <v>0</v>
      </c>
      <c r="R74" s="220"/>
      <c r="S74" s="262">
        <f>'Ｓ６３（1988）'!D73</f>
        <v>0</v>
      </c>
      <c r="T74" s="263">
        <f>'Ｓ６３（1988）'!F73</f>
        <v>0</v>
      </c>
      <c r="U74" s="264"/>
      <c r="V74" s="196" t="s">
        <v>19</v>
      </c>
      <c r="W74" s="197"/>
      <c r="X74" s="197"/>
      <c r="Y74" s="211" t="s">
        <v>533</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'Ｓ６３（1988）'!A75</f>
        <v>0</v>
      </c>
      <c r="Q75" s="200">
        <f>'Ｓ６３（1988）'!B75</f>
        <v>0</v>
      </c>
      <c r="R75" s="220"/>
      <c r="S75" s="262">
        <f>'Ｓ６３（1988）'!D75</f>
        <v>0</v>
      </c>
      <c r="T75" s="263">
        <f>'Ｓ６３（1988）'!F75</f>
        <v>0</v>
      </c>
      <c r="U75" s="264" t="s">
        <v>411</v>
      </c>
      <c r="V75" s="195"/>
      <c r="W75" s="196" t="s">
        <v>412</v>
      </c>
      <c r="X75" s="197"/>
      <c r="Y75" s="211" t="s">
        <v>534</v>
      </c>
      <c r="Z75" s="302">
        <f>+A121</f>
        <v>114835</v>
      </c>
      <c r="AA75" s="272">
        <f t="shared" si="3"/>
        <v>0</v>
      </c>
      <c r="AB75" s="272">
        <f t="shared" si="3"/>
        <v>0</v>
      </c>
      <c r="AC75" s="584">
        <f>+E121</f>
        <v>66900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'Ｓ６３（1988）'!A76</f>
        <v>0</v>
      </c>
      <c r="Q76" s="200">
        <f>'Ｓ６３（1988）'!B76</f>
        <v>0</v>
      </c>
      <c r="R76" s="220"/>
      <c r="S76" s="262">
        <f>'Ｓ６３（1988）'!D76</f>
        <v>0</v>
      </c>
      <c r="T76" s="263">
        <f>'Ｓ６３（1988）'!F76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'Ｓ６３（1988）'!A77</f>
        <v>0</v>
      </c>
      <c r="Q77" s="200">
        <f>'Ｓ６３（1988）'!B77</f>
        <v>0</v>
      </c>
      <c r="R77" s="220"/>
      <c r="S77" s="262">
        <f>'Ｓ６３（1988）'!D77</f>
        <v>0</v>
      </c>
      <c r="T77" s="263">
        <f>'Ｓ６３（1988）'!F77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'Ｓ６３（1988）'!A78</f>
        <v>0</v>
      </c>
      <c r="Q78" s="200">
        <f>'Ｓ６３（1988）'!B78</f>
        <v>0</v>
      </c>
      <c r="R78" s="220"/>
      <c r="S78" s="262">
        <f>'Ｓ６３（1988）'!D78</f>
        <v>0</v>
      </c>
      <c r="T78" s="263">
        <f>'Ｓ６３（1988）'!F78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'Ｓ６３（1988）'!A79</f>
        <v>0</v>
      </c>
      <c r="Q79" s="200">
        <f>'Ｓ６３（1988）'!B79</f>
        <v>0</v>
      </c>
      <c r="R79" s="220"/>
      <c r="S79" s="262">
        <f>'Ｓ６３（1988）'!D79</f>
        <v>0</v>
      </c>
      <c r="T79" s="263">
        <f>'Ｓ６３（1988）'!F79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1600</v>
      </c>
      <c r="B80" s="593">
        <v>1600</v>
      </c>
      <c r="C80" s="593">
        <v>0</v>
      </c>
      <c r="D80" s="593">
        <v>0</v>
      </c>
      <c r="E80" s="593">
        <v>0</v>
      </c>
      <c r="F80" s="594">
        <v>0</v>
      </c>
      <c r="K80" s="194"/>
      <c r="L80" s="195" t="s">
        <v>38</v>
      </c>
      <c r="M80" s="196" t="s">
        <v>149</v>
      </c>
      <c r="N80" s="197"/>
      <c r="O80" s="198" t="s">
        <v>40</v>
      </c>
      <c r="P80" s="199">
        <f>'Ｓ６３（1988）'!A80</f>
        <v>1600</v>
      </c>
      <c r="Q80" s="200">
        <f>'Ｓ６３（1988）'!B80</f>
        <v>1600</v>
      </c>
      <c r="R80" s="220"/>
      <c r="S80" s="262">
        <f>'Ｓ６３（1988）'!D80</f>
        <v>0</v>
      </c>
      <c r="T80" s="263">
        <f>'Ｓ６３（1988）'!F80</f>
        <v>0</v>
      </c>
      <c r="U80" s="264"/>
      <c r="V80" s="195" t="s">
        <v>38</v>
      </c>
      <c r="W80" s="196" t="s">
        <v>149</v>
      </c>
      <c r="X80" s="197"/>
      <c r="Y80" s="198" t="s">
        <v>535</v>
      </c>
      <c r="Z80" s="302">
        <f>+A122</f>
        <v>114835</v>
      </c>
      <c r="AA80" s="272">
        <f>+B122</f>
        <v>0</v>
      </c>
      <c r="AB80" s="272">
        <f>+C122</f>
        <v>0</v>
      </c>
      <c r="AC80" s="584">
        <f>+E122</f>
        <v>66900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'Ｓ６３（1988）'!A81</f>
        <v>0</v>
      </c>
      <c r="Q81" s="200">
        <f>'Ｓ６３（1988）'!B81</f>
        <v>0</v>
      </c>
      <c r="R81" s="220"/>
      <c r="S81" s="262">
        <f>'Ｓ６３（1988）'!D81</f>
        <v>0</v>
      </c>
      <c r="T81" s="263">
        <f>'Ｓ６３（1988）'!F81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'Ｓ６３（1988）'!A82</f>
        <v>0</v>
      </c>
      <c r="Q82" s="200">
        <f>'Ｓ６３（1988）'!B82</f>
        <v>0</v>
      </c>
      <c r="R82" s="220"/>
      <c r="S82" s="262">
        <f>'Ｓ６３（1988）'!D82</f>
        <v>0</v>
      </c>
      <c r="T82" s="263">
        <f>'Ｓ６３（1988）'!F82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'Ｓ６３（1988）'!A83</f>
        <v>0</v>
      </c>
      <c r="Q83" s="200">
        <f>'Ｓ６３（1988）'!B83</f>
        <v>0</v>
      </c>
      <c r="R83" s="220"/>
      <c r="S83" s="262">
        <f>'Ｓ６３（1988）'!D83</f>
        <v>0</v>
      </c>
      <c r="T83" s="263">
        <f>'Ｓ６３（1988）'!F83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'Ｓ６３（1988）'!A84</f>
        <v>0</v>
      </c>
      <c r="Q84" s="200">
        <f>'Ｓ６３（1988）'!B84</f>
        <v>0</v>
      </c>
      <c r="R84" s="220"/>
      <c r="S84" s="262">
        <f>'Ｓ６３（1988）'!D84</f>
        <v>0</v>
      </c>
      <c r="T84" s="263">
        <f>'Ｓ６３（1988）'!F84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'Ｓ６３（1988）'!A85</f>
        <v>0</v>
      </c>
      <c r="Q85" s="200">
        <f>'Ｓ６３（1988）'!B85</f>
        <v>0</v>
      </c>
      <c r="R85" s="220"/>
      <c r="S85" s="262">
        <f>'Ｓ６３（1988）'!D85</f>
        <v>0</v>
      </c>
      <c r="T85" s="263">
        <f>'Ｓ６３（1988）'!F85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78120</v>
      </c>
      <c r="B86" s="593">
        <v>78120</v>
      </c>
      <c r="C86" s="593">
        <v>0</v>
      </c>
      <c r="D86" s="593">
        <v>0</v>
      </c>
      <c r="E86" s="593">
        <v>0</v>
      </c>
      <c r="F86" s="594">
        <v>30500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614</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43515</v>
      </c>
      <c r="B87" s="593">
        <v>43515</v>
      </c>
      <c r="C87" s="593">
        <v>0</v>
      </c>
      <c r="D87" s="593">
        <v>0</v>
      </c>
      <c r="E87" s="593">
        <v>0</v>
      </c>
      <c r="F87" s="594">
        <v>25100</v>
      </c>
      <c r="K87" s="194"/>
      <c r="L87" s="173"/>
      <c r="M87" s="196" t="s">
        <v>47</v>
      </c>
      <c r="N87" s="197"/>
      <c r="O87" s="198" t="s">
        <v>48</v>
      </c>
      <c r="P87" s="199">
        <f>'Ｓ６３（1988）'!A87</f>
        <v>43515</v>
      </c>
      <c r="Q87" s="200">
        <f>'Ｓ６３（1988）'!B87</f>
        <v>43515</v>
      </c>
      <c r="R87" s="220"/>
      <c r="S87" s="262">
        <f>'Ｓ６３（1988）'!D87</f>
        <v>0</v>
      </c>
      <c r="T87" s="263">
        <f>'Ｓ６３（1988）'!F87</f>
        <v>25100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'Ｓ６３（1988）'!A88</f>
        <v>0</v>
      </c>
      <c r="Q88" s="200">
        <f>'Ｓ６３（1988）'!B88</f>
        <v>0</v>
      </c>
      <c r="R88" s="220"/>
      <c r="S88" s="262">
        <f>'Ｓ６３（1988）'!D88</f>
        <v>0</v>
      </c>
      <c r="T88" s="263">
        <f>'Ｓ６３（1988）'!F88</f>
        <v>0</v>
      </c>
      <c r="U88" s="264"/>
      <c r="V88" s="195"/>
      <c r="W88" s="196" t="s">
        <v>433</v>
      </c>
      <c r="X88" s="197"/>
      <c r="Y88" s="198" t="s">
        <v>616</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'Ｓ６３（1988）'!A89</f>
        <v>0</v>
      </c>
      <c r="Q89" s="200">
        <f>'Ｓ６３（1988）'!B89</f>
        <v>0</v>
      </c>
      <c r="R89" s="220"/>
      <c r="S89" s="262">
        <f>'Ｓ６３（1988）'!D89</f>
        <v>0</v>
      </c>
      <c r="T89" s="263">
        <f>'Ｓ６３（1988）'!F89</f>
        <v>0</v>
      </c>
      <c r="U89" s="264"/>
      <c r="V89" s="195"/>
      <c r="W89" s="196" t="s">
        <v>436</v>
      </c>
      <c r="X89" s="197"/>
      <c r="Y89" s="198" t="s">
        <v>617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'Ｓ６３（1988）'!A90</f>
        <v>0</v>
      </c>
      <c r="Q90" s="200">
        <f>'Ｓ６３（1988）'!B90</f>
        <v>0</v>
      </c>
      <c r="R90" s="220"/>
      <c r="S90" s="262">
        <f>'Ｓ６３（1988）'!D90</f>
        <v>0</v>
      </c>
      <c r="T90" s="263">
        <f>'Ｓ６３（1988）'!F90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'Ｓ６３（1988）'!A91</f>
        <v>0</v>
      </c>
      <c r="Q91" s="200">
        <f>'Ｓ６３（1988）'!B91</f>
        <v>0</v>
      </c>
      <c r="R91" s="220"/>
      <c r="S91" s="262">
        <f>'Ｓ６３（1988）'!D91</f>
        <v>0</v>
      </c>
      <c r="T91" s="263">
        <f>'Ｓ６３（1988）'!F91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'Ｓ６３（1988）'!A92</f>
        <v>0</v>
      </c>
      <c r="Q92" s="200">
        <f>'Ｓ６３（1988）'!B92</f>
        <v>0</v>
      </c>
      <c r="R92" s="220"/>
      <c r="S92" s="262">
        <f>'Ｓ６３（1988）'!D92</f>
        <v>0</v>
      </c>
      <c r="T92" s="263">
        <f>'Ｓ６３（1988）'!F92</f>
        <v>0</v>
      </c>
      <c r="U92" s="264"/>
      <c r="V92" s="195"/>
      <c r="W92" s="196" t="s">
        <v>57</v>
      </c>
      <c r="X92" s="197"/>
      <c r="Y92" s="198" t="s">
        <v>618</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495</v>
      </c>
      <c r="B93" s="593">
        <v>495</v>
      </c>
      <c r="C93" s="593">
        <v>0</v>
      </c>
      <c r="D93" s="593">
        <v>0</v>
      </c>
      <c r="E93" s="593">
        <v>0</v>
      </c>
      <c r="F93" s="594">
        <v>0</v>
      </c>
      <c r="K93" s="194"/>
      <c r="L93" s="195"/>
      <c r="M93" s="173" t="s">
        <v>60</v>
      </c>
      <c r="N93" s="197"/>
      <c r="O93" s="198" t="s">
        <v>61</v>
      </c>
      <c r="P93" s="199">
        <f>'Ｓ６３（1988）'!A93</f>
        <v>495</v>
      </c>
      <c r="Q93" s="200">
        <f>'Ｓ６３（1988）'!B93</f>
        <v>495</v>
      </c>
      <c r="R93" s="220"/>
      <c r="S93" s="262">
        <f>'Ｓ６３（1988）'!D93</f>
        <v>0</v>
      </c>
      <c r="T93" s="263">
        <f>'Ｓ６３（1988）'!F93</f>
        <v>0</v>
      </c>
      <c r="U93" s="264" t="s">
        <v>441</v>
      </c>
      <c r="V93" s="195"/>
      <c r="W93" s="173" t="s">
        <v>60</v>
      </c>
      <c r="X93" s="197"/>
      <c r="Y93" s="198" t="s">
        <v>619</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'Ｓ６３（1988）'!A94</f>
        <v>0</v>
      </c>
      <c r="Q94" s="200">
        <f>'Ｓ６３（1988）'!B94</f>
        <v>0</v>
      </c>
      <c r="R94" s="220"/>
      <c r="S94" s="262">
        <f>'Ｓ６３（1988）'!D94</f>
        <v>0</v>
      </c>
      <c r="T94" s="263">
        <f>'Ｓ６３（1988）'!F94</f>
        <v>0</v>
      </c>
      <c r="U94" s="264"/>
      <c r="V94" s="195" t="s">
        <v>59</v>
      </c>
      <c r="W94" s="195"/>
      <c r="X94" s="196" t="s">
        <v>62</v>
      </c>
      <c r="Y94" s="198" t="s">
        <v>620</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'Ｓ６３（1988）'!A95</f>
        <v>0</v>
      </c>
      <c r="Q95" s="200">
        <f>'Ｓ６３（1988）'!B95</f>
        <v>0</v>
      </c>
      <c r="R95" s="220"/>
      <c r="S95" s="262">
        <f>'Ｓ６３（1988）'!D95</f>
        <v>0</v>
      </c>
      <c r="T95" s="263">
        <f>'Ｓ６３（1988）'!F95</f>
        <v>0</v>
      </c>
      <c r="U95" s="264"/>
      <c r="V95" s="195"/>
      <c r="W95" s="195"/>
      <c r="X95" s="196" t="s">
        <v>64</v>
      </c>
      <c r="Y95" s="198" t="s">
        <v>621</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'Ｓ６３（1988）'!A96</f>
        <v>0</v>
      </c>
      <c r="Q96" s="200">
        <f>'Ｓ６３（1988）'!B96</f>
        <v>0</v>
      </c>
      <c r="R96" s="220"/>
      <c r="S96" s="262">
        <f>'Ｓ６３（1988）'!D96</f>
        <v>0</v>
      </c>
      <c r="T96" s="263">
        <f>'Ｓ６３（1988）'!F96</f>
        <v>0</v>
      </c>
      <c r="U96" s="264"/>
      <c r="V96" s="195"/>
      <c r="W96" s="195"/>
      <c r="X96" s="196" t="s">
        <v>66</v>
      </c>
      <c r="Y96" s="198" t="s">
        <v>622</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495</v>
      </c>
      <c r="B97" s="593">
        <v>495</v>
      </c>
      <c r="C97" s="593">
        <v>0</v>
      </c>
      <c r="D97" s="593">
        <v>0</v>
      </c>
      <c r="E97" s="593">
        <v>0</v>
      </c>
      <c r="F97" s="594">
        <v>0</v>
      </c>
      <c r="K97" s="194"/>
      <c r="L97" s="195"/>
      <c r="M97" s="195"/>
      <c r="N97" s="196" t="s">
        <v>150</v>
      </c>
      <c r="O97" s="198" t="s">
        <v>69</v>
      </c>
      <c r="P97" s="199">
        <f>'Ｓ６３（1988）'!A97</f>
        <v>495</v>
      </c>
      <c r="Q97" s="200">
        <f>'Ｓ６３（1988）'!B97</f>
        <v>495</v>
      </c>
      <c r="R97" s="220"/>
      <c r="S97" s="262">
        <f>'Ｓ６３（1988）'!D97</f>
        <v>0</v>
      </c>
      <c r="T97" s="263">
        <f>'Ｓ６３（1988）'!F97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34110</v>
      </c>
      <c r="B98" s="593">
        <v>34110</v>
      </c>
      <c r="C98" s="593">
        <v>0</v>
      </c>
      <c r="D98" s="593">
        <v>0</v>
      </c>
      <c r="E98" s="593">
        <v>0</v>
      </c>
      <c r="F98" s="594">
        <v>5400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623</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'Ｓ６３（1988）'!A98</f>
        <v>34110</v>
      </c>
      <c r="Q99" s="200">
        <f>'Ｓ６３（1988）'!B98</f>
        <v>34110</v>
      </c>
      <c r="R99" s="220"/>
      <c r="S99" s="262">
        <f>'Ｓ６３（1988）'!D98</f>
        <v>0</v>
      </c>
      <c r="T99" s="263">
        <f>'Ｓ６３（1988）'!F98</f>
        <v>5400</v>
      </c>
      <c r="U99" s="310" t="s">
        <v>625</v>
      </c>
      <c r="V99" s="195"/>
      <c r="W99" s="196" t="s">
        <v>70</v>
      </c>
      <c r="X99" s="197"/>
      <c r="Y99" s="198" t="s">
        <v>624</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'Ｓ６３（1988）'!A99</f>
        <v>0</v>
      </c>
      <c r="Q100" s="200">
        <f>'Ｓ６３（1988）'!B99</f>
        <v>0</v>
      </c>
      <c r="R100" s="220"/>
      <c r="S100" s="262">
        <f>'Ｓ６３（1988）'!D99</f>
        <v>0</v>
      </c>
      <c r="T100" s="263">
        <f>'Ｓ６３（1988）'!F99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'Ｓ６３（1988）'!A100</f>
        <v>0</v>
      </c>
      <c r="Q101" s="200">
        <f>'Ｓ６３（1988）'!B100</f>
        <v>0</v>
      </c>
      <c r="R101" s="220"/>
      <c r="S101" s="262">
        <f>'Ｓ６３（1988）'!D100</f>
        <v>0</v>
      </c>
      <c r="T101" s="263">
        <f>'Ｓ６３（1988）'!F100</f>
        <v>0</v>
      </c>
      <c r="U101" s="264"/>
      <c r="V101" s="216"/>
      <c r="W101" s="196" t="s">
        <v>13</v>
      </c>
      <c r="X101" s="197"/>
      <c r="Y101" s="198" t="s">
        <v>626</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'Ｓ６３（1988）'!A101</f>
        <v>0</v>
      </c>
      <c r="Q102" s="200">
        <f>'Ｓ６３（1988）'!B101</f>
        <v>0</v>
      </c>
      <c r="R102" s="220"/>
      <c r="S102" s="262">
        <f>'Ｓ６３（1988）'!D101</f>
        <v>0</v>
      </c>
      <c r="T102" s="263">
        <f>'Ｓ６３（1988）'!F101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73747</v>
      </c>
      <c r="B103" s="593">
        <v>73747</v>
      </c>
      <c r="C103" s="593">
        <v>0</v>
      </c>
      <c r="D103" s="593">
        <v>0</v>
      </c>
      <c r="E103" s="593">
        <v>0</v>
      </c>
      <c r="F103" s="594">
        <v>14200</v>
      </c>
      <c r="K103" s="194"/>
      <c r="L103" s="195"/>
      <c r="M103" s="196" t="s">
        <v>11</v>
      </c>
      <c r="N103" s="197"/>
      <c r="O103" s="198" t="s">
        <v>80</v>
      </c>
      <c r="P103" s="199">
        <f>'Ｓ６３（1988）'!A102</f>
        <v>0</v>
      </c>
      <c r="Q103" s="200">
        <f>'Ｓ６３（1988）'!B102</f>
        <v>0</v>
      </c>
      <c r="R103" s="220"/>
      <c r="S103" s="262">
        <f>'Ｓ６３（1988）'!D102</f>
        <v>0</v>
      </c>
      <c r="T103" s="263">
        <f>'Ｓ６３（1988）'!F102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67306</v>
      </c>
      <c r="B104" s="593">
        <v>67306</v>
      </c>
      <c r="C104" s="593">
        <v>0</v>
      </c>
      <c r="D104" s="593">
        <v>0</v>
      </c>
      <c r="E104" s="593">
        <v>0</v>
      </c>
      <c r="F104" s="594">
        <v>14200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648</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0</v>
      </c>
      <c r="B105" s="593">
        <v>0</v>
      </c>
      <c r="C105" s="593">
        <v>0</v>
      </c>
      <c r="D105" s="593">
        <v>0</v>
      </c>
      <c r="E105" s="593">
        <v>0</v>
      </c>
      <c r="F105" s="594">
        <v>0</v>
      </c>
      <c r="K105" s="194"/>
      <c r="L105" s="169"/>
      <c r="M105" s="196" t="s">
        <v>88</v>
      </c>
      <c r="N105" s="197"/>
      <c r="O105" s="198" t="s">
        <v>109</v>
      </c>
      <c r="P105" s="199">
        <f>'Ｓ６３（1988）'!A104</f>
        <v>67306</v>
      </c>
      <c r="Q105" s="200">
        <f>'Ｓ６３（1988）'!B104</f>
        <v>67306</v>
      </c>
      <c r="R105" s="220"/>
      <c r="S105" s="262">
        <f>'Ｓ６３（1988）'!D104</f>
        <v>0</v>
      </c>
      <c r="T105" s="263">
        <f>'Ｓ６３（1988）'!F104</f>
        <v>14200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'Ｓ６３（1988）'!A105</f>
        <v>0</v>
      </c>
      <c r="Q106" s="200">
        <f>'Ｓ６３（1988）'!B105</f>
        <v>0</v>
      </c>
      <c r="R106" s="220"/>
      <c r="S106" s="262">
        <f>'Ｓ６３（1988）'!D105</f>
        <v>0</v>
      </c>
      <c r="T106" s="263">
        <f>'Ｓ６３（1988）'!F105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'Ｓ６３（1988）'!A106</f>
        <v>0</v>
      </c>
      <c r="Q107" s="200">
        <f>'Ｓ６３（1988）'!B106</f>
        <v>0</v>
      </c>
      <c r="R107" s="220"/>
      <c r="S107" s="262">
        <f>'Ｓ６３（1988）'!D106</f>
        <v>0</v>
      </c>
      <c r="T107" s="263">
        <f>'Ｓ６３（1988）'!F106</f>
        <v>0</v>
      </c>
      <c r="U107" s="264"/>
      <c r="V107" s="176"/>
      <c r="W107" s="196" t="s">
        <v>104</v>
      </c>
      <c r="X107" s="197"/>
      <c r="Y107" s="198" t="s">
        <v>627</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'Ｓ６３（1988）'!A107</f>
        <v>0</v>
      </c>
      <c r="Q108" s="200">
        <f>'Ｓ６３（1988）'!B107</f>
        <v>0</v>
      </c>
      <c r="R108" s="220"/>
      <c r="S108" s="262">
        <f>'Ｓ６３（1988）'!D107</f>
        <v>0</v>
      </c>
      <c r="T108" s="263">
        <f>'Ｓ６３（1988）'!F107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'Ｓ６３（1988）'!A108</f>
        <v>0</v>
      </c>
      <c r="Q109" s="200">
        <f>'Ｓ６３（1988）'!B108</f>
        <v>0</v>
      </c>
      <c r="R109" s="220"/>
      <c r="S109" s="262">
        <f>'Ｓ６３（1988）'!D108</f>
        <v>0</v>
      </c>
      <c r="T109" s="263">
        <f>'Ｓ６３（1988）'!F108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'Ｓ６３（1988）'!A109</f>
        <v>0</v>
      </c>
      <c r="Q110" s="200">
        <f>'Ｓ６３（1988）'!B109</f>
        <v>0</v>
      </c>
      <c r="R110" s="220"/>
      <c r="S110" s="262">
        <f>'Ｓ６３（1988）'!D109</f>
        <v>0</v>
      </c>
      <c r="T110" s="263">
        <f>'Ｓ６３（1988）'!F109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4">
        <v>0</v>
      </c>
      <c r="K111" s="194"/>
      <c r="L111" s="176"/>
      <c r="M111" s="196" t="s">
        <v>107</v>
      </c>
      <c r="N111" s="197"/>
      <c r="O111" s="198" t="s">
        <v>115</v>
      </c>
      <c r="P111" s="199">
        <f>'Ｓ６３（1988）'!A110</f>
        <v>0</v>
      </c>
      <c r="Q111" s="200">
        <f>'Ｓ６３（1988）'!B110</f>
        <v>0</v>
      </c>
      <c r="R111" s="220"/>
      <c r="S111" s="262">
        <f>'Ｓ６３（1988）'!D110</f>
        <v>0</v>
      </c>
      <c r="T111" s="263">
        <f>'Ｓ６３（1988）'!F110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6441</v>
      </c>
      <c r="B112" s="593">
        <v>6441</v>
      </c>
      <c r="C112" s="593">
        <v>0</v>
      </c>
      <c r="D112" s="593">
        <v>0</v>
      </c>
      <c r="E112" s="593">
        <v>0</v>
      </c>
      <c r="F112" s="594">
        <v>0</v>
      </c>
      <c r="K112" s="194"/>
      <c r="L112" s="176" t="s">
        <v>41</v>
      </c>
      <c r="M112" s="196" t="s">
        <v>108</v>
      </c>
      <c r="N112" s="197"/>
      <c r="O112" s="198" t="s">
        <v>116</v>
      </c>
      <c r="P112" s="199">
        <f>'Ｓ６３（1988）'!A111</f>
        <v>0</v>
      </c>
      <c r="Q112" s="200">
        <f>'Ｓ６３（1988）'!B111</f>
        <v>0</v>
      </c>
      <c r="R112" s="220"/>
      <c r="S112" s="262">
        <f>'Ｓ６３（1988）'!D111</f>
        <v>0</v>
      </c>
      <c r="T112" s="263">
        <f>'Ｓ６３（1988）'!F111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'Ｓ６３（1988）'!A112</f>
        <v>6441</v>
      </c>
      <c r="Q113" s="200">
        <f>'Ｓ６３（1988）'!B112</f>
        <v>6441</v>
      </c>
      <c r="R113" s="220"/>
      <c r="S113" s="262">
        <f>'Ｓ６３（1988）'!D112</f>
        <v>0</v>
      </c>
      <c r="T113" s="263">
        <f>'Ｓ６３（1988）'!F112</f>
        <v>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'Ｓ６３（1988）'!A113</f>
        <v>0</v>
      </c>
      <c r="Q114" s="200">
        <f>'Ｓ６３（1988）'!B113</f>
        <v>0</v>
      </c>
      <c r="R114" s="220"/>
      <c r="S114" s="262">
        <f>'Ｓ６３（1988）'!D113</f>
        <v>0</v>
      </c>
      <c r="T114" s="263">
        <f>'Ｓ６３（1988）'!F113</f>
        <v>0</v>
      </c>
      <c r="U114" s="264"/>
      <c r="V114" s="196" t="s">
        <v>13</v>
      </c>
      <c r="W114" s="197"/>
      <c r="X114" s="197"/>
      <c r="Y114" s="198" t="s">
        <v>653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182364</v>
      </c>
      <c r="Q115" s="316">
        <f>SUM(Q62:Q114)-Q63-Q64-Q66-Q67-Q69-Q70-Q71-Q84-Q85-Q86-Q94-Q95-Q96-Q97-Q98-Q103-Q104</f>
        <v>182364</v>
      </c>
      <c r="R115" s="316"/>
      <c r="S115" s="317">
        <f>SUM(S62:S114)-S63-S64-S66-S67-S69-S70-S71-S84-S85-S86-S94-S95-S96-S97-S98-S103-S104</f>
        <v>0</v>
      </c>
      <c r="T115" s="318">
        <f>SUM(T62:T114)-T63-T64-T66-T67-T69-T70-T71-T84-T85-T86-T94-T95-T96-T97-T98-T103-T104</f>
        <v>44700</v>
      </c>
      <c r="U115" s="319"/>
      <c r="V115" s="312" t="s">
        <v>82</v>
      </c>
      <c r="W115" s="313"/>
      <c r="X115" s="313"/>
      <c r="Y115" s="314"/>
      <c r="Z115" s="320">
        <f>Z64+Z67+Z73+Z74+Z80+Z82+Z86+Z88+Z89+Z92+Z93+Z99+Z101+Z104+Z105+Z114</f>
        <v>114835</v>
      </c>
      <c r="AA115" s="321">
        <f>AA64+AA67+AA73+AA74+AA80+AA82+AA86+AA88+AA89+AA92+AA93+AA99+AA101+AA104+AA105+AA114</f>
        <v>0</v>
      </c>
      <c r="AB115" s="321">
        <f>AB64+AB67+AB73+AB74+AB80+AB82+AB86+AB88+AB89+AB92+AB93+AB99+AB101+AB104+AB105+AB114</f>
        <v>0</v>
      </c>
      <c r="AC115" s="598">
        <f>AC64+AC67+AC73+AC74+AC80+AC82+AC86+AC88+AC89+AC92+AC93+AC99+AC101+AC104+AC105+AC114</f>
        <v>66900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114835</v>
      </c>
      <c r="B116" s="590">
        <v>0</v>
      </c>
      <c r="C116" s="590">
        <v>0</v>
      </c>
      <c r="D116" s="590">
        <v>0</v>
      </c>
      <c r="E116" s="591">
        <v>66900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747</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628</v>
      </c>
      <c r="Q120" s="169" t="s">
        <v>143</v>
      </c>
      <c r="R120" s="170" t="s">
        <v>122</v>
      </c>
      <c r="S120" s="170"/>
      <c r="T120" s="171"/>
      <c r="U120" s="172"/>
      <c r="V120" s="167"/>
      <c r="W120" s="167"/>
      <c r="X120" s="167"/>
      <c r="Y120" s="167"/>
      <c r="Z120" s="168" t="s">
        <v>629</v>
      </c>
      <c r="AA120" s="173" t="s">
        <v>124</v>
      </c>
      <c r="AB120" s="170"/>
      <c r="AC120" s="551"/>
      <c r="AE120" s="342"/>
      <c r="AF120" s="237"/>
      <c r="AG120" s="237"/>
      <c r="AH120" s="237"/>
      <c r="AI120" s="343" t="s">
        <v>152</v>
      </c>
      <c r="AJ120" s="344" t="s">
        <v>2</v>
      </c>
      <c r="AK120" s="345" t="s">
        <v>133</v>
      </c>
    </row>
    <row r="121" spans="1:38" ht="14.45" customHeight="1" x14ac:dyDescent="0.15">
      <c r="A121" s="592">
        <v>114835</v>
      </c>
      <c r="B121" s="593">
        <v>0</v>
      </c>
      <c r="C121" s="593">
        <v>0</v>
      </c>
      <c r="D121" s="593">
        <v>0</v>
      </c>
      <c r="E121" s="594">
        <v>66900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114835</v>
      </c>
      <c r="B122" s="593">
        <v>0</v>
      </c>
      <c r="C122" s="593">
        <v>0</v>
      </c>
      <c r="D122" s="593">
        <v>0</v>
      </c>
      <c r="E122" s="594">
        <v>66900</v>
      </c>
      <c r="K122" s="348"/>
      <c r="P122" s="349" t="s">
        <v>632</v>
      </c>
      <c r="Q122" s="350" t="s">
        <v>153</v>
      </c>
      <c r="R122" s="350" t="s">
        <v>154</v>
      </c>
      <c r="S122" s="351" t="s">
        <v>155</v>
      </c>
      <c r="T122" s="352" t="s">
        <v>633</v>
      </c>
      <c r="U122" s="353"/>
      <c r="V122" s="354"/>
      <c r="W122" s="354"/>
      <c r="X122" s="354"/>
      <c r="Y122" s="354"/>
      <c r="Z122" s="349" t="s">
        <v>634</v>
      </c>
      <c r="AA122" s="350" t="s">
        <v>635</v>
      </c>
      <c r="AB122" s="355" t="s">
        <v>673</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28577</v>
      </c>
      <c r="Q123" s="254">
        <f t="shared" si="13"/>
        <v>28577</v>
      </c>
      <c r="R123" s="254">
        <f t="shared" si="13"/>
        <v>0</v>
      </c>
      <c r="S123" s="329">
        <f t="shared" si="13"/>
        <v>0</v>
      </c>
      <c r="T123" s="361">
        <f t="shared" si="13"/>
        <v>0</v>
      </c>
      <c r="U123" s="190"/>
      <c r="V123" s="184" t="s">
        <v>8</v>
      </c>
      <c r="W123" s="185"/>
      <c r="X123" s="185"/>
      <c r="Y123" s="186" t="s">
        <v>156</v>
      </c>
      <c r="Z123" s="362">
        <f>IF(ISERROR(Z$60*(Q123/(Q$123+Q$133+Q$134+Q$135+Q$144+Q$163+Q$175))),0,ROUND(Z$60*(Q123/(Q$123+Q$133+Q$134+Q$135+Q$144+Q$163+Q$175)),0))</f>
        <v>0</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 t="shared" ref="AI123:AI176" si="14">Q123-Z123</f>
        <v>28577</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4"/>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28577</v>
      </c>
      <c r="Q125" s="220">
        <f t="shared" si="13"/>
        <v>28577</v>
      </c>
      <c r="R125" s="220">
        <f t="shared" si="13"/>
        <v>0</v>
      </c>
      <c r="S125" s="221">
        <f t="shared" si="13"/>
        <v>0</v>
      </c>
      <c r="T125" s="270">
        <f t="shared" si="13"/>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4"/>
        <v>28577</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3"/>
        <v>0</v>
      </c>
      <c r="Q126" s="220">
        <f t="shared" si="13"/>
        <v>0</v>
      </c>
      <c r="R126" s="220">
        <f t="shared" si="13"/>
        <v>0</v>
      </c>
      <c r="S126" s="221">
        <f t="shared" si="13"/>
        <v>0</v>
      </c>
      <c r="T126" s="270">
        <f t="shared" si="13"/>
        <v>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3"/>
        <v>0</v>
      </c>
      <c r="Q127" s="220">
        <f t="shared" si="13"/>
        <v>0</v>
      </c>
      <c r="R127" s="220">
        <f t="shared" si="13"/>
        <v>0</v>
      </c>
      <c r="S127" s="221">
        <f t="shared" si="13"/>
        <v>0</v>
      </c>
      <c r="T127" s="270">
        <f t="shared" si="13"/>
        <v>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0</v>
      </c>
      <c r="Q128" s="220">
        <f t="shared" si="13"/>
        <v>0</v>
      </c>
      <c r="R128" s="220">
        <f t="shared" si="13"/>
        <v>0</v>
      </c>
      <c r="S128" s="221">
        <f t="shared" si="13"/>
        <v>0</v>
      </c>
      <c r="T128" s="270">
        <f t="shared" si="13"/>
        <v>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3"/>
        <v>0</v>
      </c>
      <c r="Q129" s="220">
        <f t="shared" si="13"/>
        <v>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 t="shared" si="15"/>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0</v>
      </c>
      <c r="Q130" s="220">
        <f t="shared" si="13"/>
        <v>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320</v>
      </c>
      <c r="Q133" s="220">
        <f t="shared" si="19"/>
        <v>320</v>
      </c>
      <c r="R133" s="220">
        <f t="shared" si="19"/>
        <v>0</v>
      </c>
      <c r="S133" s="221">
        <f t="shared" si="19"/>
        <v>0</v>
      </c>
      <c r="T133" s="270">
        <f t="shared" si="19"/>
        <v>0</v>
      </c>
      <c r="U133" s="202"/>
      <c r="V133" s="176"/>
      <c r="W133" s="196" t="s">
        <v>95</v>
      </c>
      <c r="X133" s="197"/>
      <c r="Y133" s="198" t="s">
        <v>156</v>
      </c>
      <c r="Z133" s="504">
        <f t="shared" ref="Z133:AC135" si="20">IF(ISERROR(Z$60*(Q133/(Q$123+Q$133+Q$134+Q$135+Q$144+Q$163+Q$175))),0,ROUND(Z$60*(Q133/(Q$123+Q$133+Q$134+Q$135+Q$144+Q$163+Q$175)),0))</f>
        <v>0</v>
      </c>
      <c r="AA133" s="220">
        <f t="shared" si="20"/>
        <v>0</v>
      </c>
      <c r="AB133" s="292">
        <f t="shared" si="20"/>
        <v>0</v>
      </c>
      <c r="AC133" s="366">
        <f t="shared" si="20"/>
        <v>0</v>
      </c>
      <c r="AE133" s="194"/>
      <c r="AF133" s="176"/>
      <c r="AG133" s="196" t="s">
        <v>95</v>
      </c>
      <c r="AH133" s="197"/>
      <c r="AI133" s="219">
        <f t="shared" si="14"/>
        <v>320</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970</v>
      </c>
      <c r="Q134" s="220">
        <f t="shared" si="19"/>
        <v>970</v>
      </c>
      <c r="R134" s="220">
        <f t="shared" si="19"/>
        <v>776</v>
      </c>
      <c r="S134" s="221">
        <f t="shared" si="19"/>
        <v>0</v>
      </c>
      <c r="T134" s="270">
        <f t="shared" si="19"/>
        <v>0</v>
      </c>
      <c r="U134" s="202"/>
      <c r="V134" s="216"/>
      <c r="W134" s="196" t="s">
        <v>13</v>
      </c>
      <c r="X134" s="197"/>
      <c r="Y134" s="198" t="s">
        <v>156</v>
      </c>
      <c r="Z134" s="504">
        <f t="shared" si="20"/>
        <v>0</v>
      </c>
      <c r="AA134" s="220">
        <f t="shared" si="20"/>
        <v>0</v>
      </c>
      <c r="AB134" s="292">
        <f t="shared" si="20"/>
        <v>0</v>
      </c>
      <c r="AC134" s="366">
        <f t="shared" si="20"/>
        <v>0</v>
      </c>
      <c r="AE134" s="194"/>
      <c r="AF134" s="216"/>
      <c r="AG134" s="196" t="s">
        <v>13</v>
      </c>
      <c r="AH134" s="197"/>
      <c r="AI134" s="219">
        <f t="shared" si="14"/>
        <v>970</v>
      </c>
      <c r="AJ134" s="220">
        <f t="shared" si="17"/>
        <v>776</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0</v>
      </c>
      <c r="Q136" s="220">
        <f t="shared" si="19"/>
        <v>0</v>
      </c>
      <c r="R136" s="220">
        <f t="shared" si="19"/>
        <v>0</v>
      </c>
      <c r="S136" s="221">
        <f t="shared" si="19"/>
        <v>0</v>
      </c>
      <c r="T136" s="270">
        <f t="shared" si="19"/>
        <v>0</v>
      </c>
      <c r="U136" s="202" t="s">
        <v>86</v>
      </c>
      <c r="V136" s="195"/>
      <c r="W136" s="196" t="s">
        <v>22</v>
      </c>
      <c r="X136" s="197"/>
      <c r="Y136" s="198" t="s">
        <v>156</v>
      </c>
      <c r="Z136" s="219">
        <f t="shared" ref="Z136:AC139" si="21">IF(ISERROR(Z$28*(Q136/(Q$136+Q$137+Q$138+Q$139+Q$141+Q$142+Q$143))),0,ROUND(Z$28*(Q136/(Q$136+Q$137+Q$138+Q$139+Q$141+Q$142+Q$143)),0))</f>
        <v>0</v>
      </c>
      <c r="AA136" s="220">
        <f t="shared" si="21"/>
        <v>0</v>
      </c>
      <c r="AB136" s="292">
        <f t="shared" si="21"/>
        <v>0</v>
      </c>
      <c r="AC136" s="366">
        <f t="shared" si="21"/>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256192</v>
      </c>
      <c r="Q141" s="220">
        <f t="shared" si="19"/>
        <v>256192</v>
      </c>
      <c r="R141" s="220">
        <f t="shared" si="19"/>
        <v>0</v>
      </c>
      <c r="S141" s="221">
        <f t="shared" si="19"/>
        <v>127943</v>
      </c>
      <c r="T141" s="270">
        <f t="shared" si="19"/>
        <v>75500</v>
      </c>
      <c r="U141" s="202"/>
      <c r="V141" s="195" t="s">
        <v>38</v>
      </c>
      <c r="W141" s="196" t="s">
        <v>149</v>
      </c>
      <c r="X141" s="197"/>
      <c r="Y141" s="198" t="s">
        <v>156</v>
      </c>
      <c r="Z141" s="219">
        <f t="shared" ref="Z141:AC143" si="22">IF(ISERROR(Z$28*(Q141/(Q$136+Q$137+Q$138+Q$139+Q$141+Q$142+Q$143))),0,ROUND(Z$28*(Q141/(Q$136+Q$137+Q$138+Q$139+Q$141+Q$142+Q$143)),0))</f>
        <v>0</v>
      </c>
      <c r="AA141" s="220">
        <f t="shared" si="22"/>
        <v>0</v>
      </c>
      <c r="AB141" s="292">
        <f t="shared" si="22"/>
        <v>0</v>
      </c>
      <c r="AC141" s="366">
        <f t="shared" si="22"/>
        <v>0</v>
      </c>
      <c r="AE141" s="194"/>
      <c r="AF141" s="195" t="s">
        <v>38</v>
      </c>
      <c r="AG141" s="196" t="s">
        <v>149</v>
      </c>
      <c r="AH141" s="197"/>
      <c r="AI141" s="219">
        <f t="shared" si="14"/>
        <v>256192</v>
      </c>
      <c r="AJ141" s="220">
        <f t="shared" si="17"/>
        <v>0</v>
      </c>
      <c r="AK141" s="366">
        <f t="shared" si="18"/>
        <v>127943</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0</v>
      </c>
      <c r="Q143" s="220">
        <f t="shared" si="23"/>
        <v>0</v>
      </c>
      <c r="R143" s="220">
        <f t="shared" si="23"/>
        <v>0</v>
      </c>
      <c r="S143" s="221">
        <f t="shared" si="23"/>
        <v>0</v>
      </c>
      <c r="T143" s="270">
        <f t="shared" si="23"/>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211303</v>
      </c>
      <c r="Q148" s="220">
        <f t="shared" si="23"/>
        <v>211303</v>
      </c>
      <c r="R148" s="220">
        <f t="shared" si="23"/>
        <v>91970</v>
      </c>
      <c r="S148" s="221">
        <f t="shared" si="23"/>
        <v>0</v>
      </c>
      <c r="T148" s="270">
        <f t="shared" si="23"/>
        <v>97900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4"/>
        <v>211303</v>
      </c>
      <c r="AJ148" s="220">
        <f t="shared" si="25"/>
        <v>91970</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0</v>
      </c>
      <c r="Q149" s="220">
        <f t="shared" si="23"/>
        <v>0</v>
      </c>
      <c r="R149" s="220">
        <f t="shared" si="23"/>
        <v>0</v>
      </c>
      <c r="S149" s="221">
        <f t="shared" si="23"/>
        <v>0</v>
      </c>
      <c r="T149" s="270">
        <f t="shared" si="23"/>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4"/>
        <v>0</v>
      </c>
      <c r="AJ149" s="220">
        <f t="shared" si="25"/>
        <v>0</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495</v>
      </c>
      <c r="Q154" s="220">
        <f t="shared" si="28"/>
        <v>495</v>
      </c>
      <c r="R154" s="220">
        <f t="shared" si="28"/>
        <v>0</v>
      </c>
      <c r="S154" s="221">
        <f t="shared" si="28"/>
        <v>0</v>
      </c>
      <c r="T154" s="270">
        <f t="shared" si="28"/>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4"/>
        <v>495</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8"/>
        <v>0</v>
      </c>
      <c r="Q155" s="220">
        <f t="shared" si="28"/>
        <v>0</v>
      </c>
      <c r="R155" s="220">
        <f t="shared" si="28"/>
        <v>0</v>
      </c>
      <c r="S155" s="221">
        <f t="shared" si="28"/>
        <v>0</v>
      </c>
      <c r="T155" s="270">
        <f t="shared" si="28"/>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0</v>
      </c>
      <c r="AJ155" s="220">
        <f t="shared" ref="AJ155:AJ162" si="29">IF($P155-$Z155=0,0,ROUND((R155-AA155)*$AI155/($P155-$Z155),0))</f>
        <v>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495</v>
      </c>
      <c r="Q158" s="220">
        <f t="shared" si="28"/>
        <v>495</v>
      </c>
      <c r="R158" s="220">
        <f t="shared" si="28"/>
        <v>0</v>
      </c>
      <c r="S158" s="221">
        <f t="shared" si="28"/>
        <v>0</v>
      </c>
      <c r="T158" s="270">
        <f t="shared" si="28"/>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495</v>
      </c>
      <c r="AJ158" s="220">
        <f t="shared" si="29"/>
        <v>0</v>
      </c>
      <c r="AK158" s="366">
        <f t="shared" si="30"/>
        <v>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218242</v>
      </c>
      <c r="Q160" s="220">
        <f t="shared" si="28"/>
        <v>218242</v>
      </c>
      <c r="R160" s="220">
        <f t="shared" si="28"/>
        <v>118049</v>
      </c>
      <c r="S160" s="221">
        <f t="shared" si="28"/>
        <v>0</v>
      </c>
      <c r="T160" s="270">
        <f t="shared" si="28"/>
        <v>51400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218242</v>
      </c>
      <c r="AJ160" s="220">
        <f t="shared" si="29"/>
        <v>118049</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102964</v>
      </c>
      <c r="Q166" s="220">
        <f t="shared" si="33"/>
        <v>102964</v>
      </c>
      <c r="R166" s="220">
        <f t="shared" si="33"/>
        <v>11886</v>
      </c>
      <c r="S166" s="221">
        <f t="shared" si="33"/>
        <v>0</v>
      </c>
      <c r="T166" s="270">
        <f t="shared" si="33"/>
        <v>32000</v>
      </c>
      <c r="U166" s="202"/>
      <c r="V166" s="169"/>
      <c r="W166" s="196" t="s">
        <v>88</v>
      </c>
      <c r="X166" s="197"/>
      <c r="Y166" s="198"/>
      <c r="Z166" s="219">
        <f t="shared" ref="Z166:AC168" si="36">Z51</f>
        <v>0</v>
      </c>
      <c r="AA166" s="220">
        <f t="shared" si="36"/>
        <v>0</v>
      </c>
      <c r="AB166" s="292">
        <f t="shared" si="36"/>
        <v>0</v>
      </c>
      <c r="AC166" s="366">
        <f t="shared" si="36"/>
        <v>0</v>
      </c>
      <c r="AE166" s="194"/>
      <c r="AF166" s="169"/>
      <c r="AG166" s="196" t="s">
        <v>88</v>
      </c>
      <c r="AH166" s="197"/>
      <c r="AI166" s="219">
        <f t="shared" si="14"/>
        <v>102964</v>
      </c>
      <c r="AJ166" s="220">
        <f t="shared" si="34"/>
        <v>11886</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0</v>
      </c>
      <c r="Q167" s="220">
        <f t="shared" si="33"/>
        <v>0</v>
      </c>
      <c r="R167" s="220">
        <f t="shared" si="33"/>
        <v>0</v>
      </c>
      <c r="S167" s="221">
        <f t="shared" si="33"/>
        <v>0</v>
      </c>
      <c r="T167" s="270">
        <f t="shared" si="33"/>
        <v>0</v>
      </c>
      <c r="U167" s="202"/>
      <c r="V167" s="176" t="s">
        <v>91</v>
      </c>
      <c r="W167" s="196" t="s">
        <v>89</v>
      </c>
      <c r="X167" s="197"/>
      <c r="Y167" s="198"/>
      <c r="Z167" s="219">
        <f t="shared" si="36"/>
        <v>0</v>
      </c>
      <c r="AA167" s="220">
        <f t="shared" si="36"/>
        <v>0</v>
      </c>
      <c r="AB167" s="292">
        <f t="shared" si="36"/>
        <v>0</v>
      </c>
      <c r="AC167" s="366">
        <f t="shared" si="36"/>
        <v>0</v>
      </c>
      <c r="AE167" s="194"/>
      <c r="AF167" s="176" t="s">
        <v>91</v>
      </c>
      <c r="AG167" s="196" t="s">
        <v>89</v>
      </c>
      <c r="AH167" s="197"/>
      <c r="AI167" s="219">
        <f t="shared" si="14"/>
        <v>0</v>
      </c>
      <c r="AJ167" s="220">
        <f t="shared" si="34"/>
        <v>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 t="shared" si="36"/>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0</v>
      </c>
      <c r="Q169" s="220">
        <f t="shared" si="33"/>
        <v>0</v>
      </c>
      <c r="R169" s="220">
        <f t="shared" si="33"/>
        <v>0</v>
      </c>
      <c r="S169" s="221">
        <f t="shared" si="33"/>
        <v>0</v>
      </c>
      <c r="T169" s="270">
        <f t="shared" si="33"/>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0</v>
      </c>
      <c r="Q173" s="220">
        <f t="shared" si="40"/>
        <v>0</v>
      </c>
      <c r="R173" s="220">
        <f t="shared" si="40"/>
        <v>0</v>
      </c>
      <c r="S173" s="221">
        <f t="shared" si="40"/>
        <v>0</v>
      </c>
      <c r="T173" s="270">
        <f t="shared" si="40"/>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0</v>
      </c>
      <c r="AJ173" s="220">
        <f t="shared" si="38"/>
        <v>0</v>
      </c>
      <c r="AK173" s="366">
        <f t="shared" si="39"/>
        <v>0</v>
      </c>
    </row>
    <row r="174" spans="1:37" ht="14.45" customHeight="1" x14ac:dyDescent="0.15">
      <c r="A174" s="592">
        <v>0</v>
      </c>
      <c r="B174" s="593">
        <v>0</v>
      </c>
      <c r="C174" s="593">
        <v>0</v>
      </c>
      <c r="D174" s="593">
        <v>0</v>
      </c>
      <c r="E174" s="594">
        <v>0</v>
      </c>
      <c r="K174" s="194"/>
      <c r="L174" s="216"/>
      <c r="M174" s="196" t="s">
        <v>13</v>
      </c>
      <c r="N174" s="197"/>
      <c r="O174" s="198"/>
      <c r="P174" s="219">
        <f t="shared" si="40"/>
        <v>6441</v>
      </c>
      <c r="Q174" s="220">
        <f t="shared" si="40"/>
        <v>6441</v>
      </c>
      <c r="R174" s="220">
        <f t="shared" si="40"/>
        <v>0</v>
      </c>
      <c r="S174" s="221">
        <f t="shared" si="40"/>
        <v>0</v>
      </c>
      <c r="T174" s="270">
        <f t="shared" si="40"/>
        <v>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6441</v>
      </c>
      <c r="AJ174" s="220">
        <f t="shared" si="38"/>
        <v>0</v>
      </c>
      <c r="AK174" s="366">
        <f t="shared" si="39"/>
        <v>0</v>
      </c>
    </row>
    <row r="175" spans="1:37" ht="14.45" customHeight="1" x14ac:dyDescent="0.15">
      <c r="A175" s="592">
        <v>0</v>
      </c>
      <c r="B175" s="593">
        <v>0</v>
      </c>
      <c r="C175" s="593">
        <v>0</v>
      </c>
      <c r="D175" s="593">
        <v>0</v>
      </c>
      <c r="E175" s="594">
        <v>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0</v>
      </c>
      <c r="B176" s="593">
        <v>0</v>
      </c>
      <c r="C176" s="593">
        <v>0</v>
      </c>
      <c r="D176" s="593">
        <v>0</v>
      </c>
      <c r="E176" s="594">
        <v>0</v>
      </c>
      <c r="K176" s="311"/>
      <c r="L176" s="312" t="s">
        <v>82</v>
      </c>
      <c r="M176" s="313"/>
      <c r="N176" s="313"/>
      <c r="O176" s="314"/>
      <c r="P176" s="315">
        <f t="shared" si="40"/>
        <v>825504</v>
      </c>
      <c r="Q176" s="316">
        <f t="shared" si="40"/>
        <v>825504</v>
      </c>
      <c r="R176" s="316">
        <f t="shared" si="40"/>
        <v>222681</v>
      </c>
      <c r="S176" s="317">
        <f t="shared" si="40"/>
        <v>127943</v>
      </c>
      <c r="T176" s="318">
        <f t="shared" si="40"/>
        <v>256800</v>
      </c>
      <c r="U176" s="367"/>
      <c r="V176" s="312" t="s">
        <v>82</v>
      </c>
      <c r="W176" s="313"/>
      <c r="X176" s="313"/>
      <c r="Y176" s="314"/>
      <c r="Z176" s="315">
        <f>SUM(Z123:Z175)-Z124-Z125-Z127-Z128-Z130-Z131-Z132-Z145-Z146-Z147-Z155-Z156-Z157-Z158-Z159-Z164-Z165</f>
        <v>0</v>
      </c>
      <c r="AA176" s="316">
        <f>SUM(AA123:AA175)-AA124-AA125-AA127-AA128-AA130-AA131-AA132-AA145-AA146-AA147-AA155-AA156-AA157-AA158-AA159-AA164-AA165</f>
        <v>0</v>
      </c>
      <c r="AB176" s="550">
        <f>SUM(AB123:AB175)-AB124-AB125-AB127-AB128-AB130-AB131-AB132-AB145-AB146-AB147-AB155-AB156-AB157-AB158-AB159-AB164-AB165</f>
        <v>0</v>
      </c>
      <c r="AC176" s="368">
        <f>SUM(AC123:AC175)-AC124-AC125-AC127-AC128-AC130-AC131-AC132-AC145-AC146-AC147-AC155-AC156-AC157-AC158-AC159-AC164-AC165</f>
        <v>0</v>
      </c>
      <c r="AE176" s="369"/>
      <c r="AF176" s="312" t="s">
        <v>82</v>
      </c>
      <c r="AG176" s="313"/>
      <c r="AH176" s="313"/>
      <c r="AI176" s="370">
        <f t="shared" si="14"/>
        <v>825504</v>
      </c>
      <c r="AJ176" s="316">
        <f>SUM(AJ123,AJ126,AJ129,AJ133:AJ144,AJ148:AJ154,AJ160:AJ163,AJ166:AJ175)</f>
        <v>222681</v>
      </c>
      <c r="AK176" s="368">
        <f>SUM(AK123,AK126,AK129,AK133:AK144,AK148:AK154,AK160:AK163,AK166:AK175)</f>
        <v>127943</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0</v>
      </c>
      <c r="B195" s="593">
        <v>0</v>
      </c>
      <c r="C195" s="593">
        <v>0</v>
      </c>
      <c r="D195" s="593">
        <v>0</v>
      </c>
      <c r="E195" s="594">
        <v>0</v>
      </c>
      <c r="AC195" s="481"/>
    </row>
    <row r="196" spans="1:29" ht="14.25" thickBot="1" x14ac:dyDescent="0.2">
      <c r="A196" s="592">
        <v>0</v>
      </c>
      <c r="B196" s="593">
        <v>0</v>
      </c>
      <c r="C196" s="593">
        <v>0</v>
      </c>
      <c r="D196" s="593">
        <v>0</v>
      </c>
      <c r="E196" s="594">
        <v>0</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752</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677289</v>
      </c>
      <c r="B8" s="590">
        <v>677289</v>
      </c>
      <c r="C8" s="590">
        <v>677289</v>
      </c>
      <c r="D8" s="590">
        <v>0</v>
      </c>
      <c r="E8" s="590">
        <v>219777</v>
      </c>
      <c r="F8" s="590">
        <v>136932</v>
      </c>
      <c r="G8" s="590">
        <v>0</v>
      </c>
      <c r="H8" s="1209">
        <v>300000</v>
      </c>
      <c r="I8" s="593"/>
      <c r="K8" s="183"/>
      <c r="L8" s="184" t="s">
        <v>8</v>
      </c>
      <c r="M8" s="185"/>
      <c r="N8" s="185"/>
      <c r="O8" s="186" t="s">
        <v>9</v>
      </c>
      <c r="P8" s="187">
        <f>'Ｓ６２（1987）'!A9</f>
        <v>0</v>
      </c>
      <c r="Q8" s="253">
        <f>'Ｓ６２（1987）'!C9</f>
        <v>0</v>
      </c>
      <c r="R8" s="253">
        <f>'Ｓ６２（1987）'!E9</f>
        <v>0</v>
      </c>
      <c r="S8" s="255">
        <f>'Ｓ６２（1987）'!F9</f>
        <v>0</v>
      </c>
      <c r="T8" s="256">
        <f>'Ｓ６２（1987）'!H9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'Ｓ６２（1987）'!A10</f>
        <v>0</v>
      </c>
      <c r="Q9" s="200">
        <f>'Ｓ６２（1987）'!C10</f>
        <v>0</v>
      </c>
      <c r="R9" s="200">
        <f>'Ｓ６２（1987）'!E10</f>
        <v>0</v>
      </c>
      <c r="S9" s="262">
        <f>'Ｓ６２（1987）'!F10</f>
        <v>0</v>
      </c>
      <c r="T9" s="263">
        <f>'Ｓ６２（1987）'!H10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'Ｓ６２（1987）'!A11</f>
        <v>0</v>
      </c>
      <c r="Q11" s="213">
        <f>'Ｓ６２（1987）'!C11</f>
        <v>0</v>
      </c>
      <c r="R11" s="213">
        <f>'Ｓ６２（1987）'!E11</f>
        <v>0</v>
      </c>
      <c r="S11" s="278">
        <f>'Ｓ６２（1987）'!F11</f>
        <v>0</v>
      </c>
      <c r="T11" s="263">
        <f>'Ｓ６２（1987）'!H11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'Ｓ６２（1987）'!A12</f>
        <v>0</v>
      </c>
      <c r="Q12" s="200">
        <f>'Ｓ６２（1987）'!C12</f>
        <v>0</v>
      </c>
      <c r="R12" s="200">
        <f>'Ｓ６２（1987）'!E12</f>
        <v>0</v>
      </c>
      <c r="S12" s="262">
        <f>'Ｓ６２（1987）'!F12</f>
        <v>0</v>
      </c>
      <c r="T12" s="263">
        <f>'Ｓ６２（1987）'!H12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'Ｓ６２（1987）'!A14</f>
        <v>0</v>
      </c>
      <c r="Q14" s="200">
        <f>'Ｓ６２（1987）'!C14</f>
        <v>0</v>
      </c>
      <c r="R14" s="200">
        <f>'Ｓ６２（1987）'!E14</f>
        <v>0</v>
      </c>
      <c r="S14" s="262">
        <f>'Ｓ６２（1987）'!F14</f>
        <v>0</v>
      </c>
      <c r="T14" s="263">
        <f>'Ｓ６２（1987）'!H14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'Ｓ６２（1987）'!A15</f>
        <v>0</v>
      </c>
      <c r="Q15" s="200">
        <f>'Ｓ６２（1987）'!C15</f>
        <v>0</v>
      </c>
      <c r="R15" s="200">
        <f>'Ｓ６２（1987）'!E15</f>
        <v>0</v>
      </c>
      <c r="S15" s="262">
        <f>'Ｓ６２（1987）'!F15</f>
        <v>0</v>
      </c>
      <c r="T15" s="263">
        <f>'Ｓ６２（1987）'!H15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'Ｓ６２（1987）'!A16</f>
        <v>0</v>
      </c>
      <c r="Q16" s="200">
        <f>'Ｓ６２（1987）'!C16</f>
        <v>0</v>
      </c>
      <c r="R16" s="200">
        <f>'Ｓ６２（1987）'!E16</f>
        <v>0</v>
      </c>
      <c r="S16" s="262">
        <f>'Ｓ６２（1987）'!F16</f>
        <v>0</v>
      </c>
      <c r="T16" s="263">
        <f>'Ｓ６２（1987）'!H16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'Ｓ６２（1987）'!A17</f>
        <v>0</v>
      </c>
      <c r="Q18" s="200">
        <f>'Ｓ６２（1987）'!C17</f>
        <v>0</v>
      </c>
      <c r="R18" s="200">
        <f>'Ｓ６２（1987）'!E17</f>
        <v>0</v>
      </c>
      <c r="S18" s="262">
        <f>'Ｓ６２（1987）'!F17</f>
        <v>0</v>
      </c>
      <c r="T18" s="263">
        <f>'Ｓ６２（1987）'!H17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'Ｓ６２（1987）'!A18</f>
        <v>0</v>
      </c>
      <c r="Q19" s="200">
        <f>'Ｓ６２（1987）'!C18</f>
        <v>0</v>
      </c>
      <c r="R19" s="200">
        <f>'Ｓ６２（1987）'!E18</f>
        <v>0</v>
      </c>
      <c r="S19" s="262">
        <f>'Ｓ６２（1987）'!F18</f>
        <v>0</v>
      </c>
      <c r="T19" s="263">
        <f>'Ｓ６２（1987）'!H18</f>
        <v>0</v>
      </c>
      <c r="U19" s="202"/>
      <c r="V19" s="195"/>
      <c r="W19" s="167"/>
      <c r="X19" s="167"/>
      <c r="Y19" s="207"/>
      <c r="Z19" s="204"/>
      <c r="AA19" s="205"/>
      <c r="AB19" s="205"/>
      <c r="AC19" s="206"/>
      <c r="AD19" s="160"/>
      <c r="AE19" s="160"/>
      <c r="AF19" s="160"/>
      <c r="AG19" s="160"/>
      <c r="AH19" s="160"/>
    </row>
    <row r="20" spans="1:34" ht="14.45" customHeight="1" x14ac:dyDescent="0.15">
      <c r="A20" s="592">
        <v>273561</v>
      </c>
      <c r="B20" s="593">
        <v>273561</v>
      </c>
      <c r="C20" s="593">
        <v>273561</v>
      </c>
      <c r="D20" s="593">
        <v>0</v>
      </c>
      <c r="E20" s="593">
        <v>0</v>
      </c>
      <c r="F20" s="593">
        <v>136932</v>
      </c>
      <c r="G20" s="593">
        <v>0</v>
      </c>
      <c r="H20" s="1210">
        <v>100000</v>
      </c>
      <c r="I20" s="593"/>
      <c r="K20" s="194"/>
      <c r="L20" s="196" t="s">
        <v>19</v>
      </c>
      <c r="M20" s="197"/>
      <c r="N20" s="197"/>
      <c r="O20" s="198" t="s">
        <v>20</v>
      </c>
      <c r="P20" s="199">
        <f>'Ｓ６２（1987）'!A19</f>
        <v>0</v>
      </c>
      <c r="Q20" s="200">
        <f>'Ｓ６２（1987）'!C19</f>
        <v>0</v>
      </c>
      <c r="R20" s="488">
        <f>'Ｓ６２（1987）'!E19</f>
        <v>0</v>
      </c>
      <c r="S20" s="262">
        <f>'Ｓ６２（1987）'!F19</f>
        <v>0</v>
      </c>
      <c r="T20" s="263">
        <f>'Ｓ６２（1987）'!H19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'Ｓ６２（1987）'!A21</f>
        <v>0</v>
      </c>
      <c r="Q21" s="200">
        <f>'Ｓ６２（1987）'!C21</f>
        <v>0</v>
      </c>
      <c r="R21" s="200">
        <f>'Ｓ６２（1987）'!E21</f>
        <v>0</v>
      </c>
      <c r="S21" s="262">
        <f>'Ｓ６２（1987）'!F21</f>
        <v>0</v>
      </c>
      <c r="T21" s="263">
        <f>'Ｓ６２（1987）'!H21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'Ｓ６２（1987）'!A22</f>
        <v>0</v>
      </c>
      <c r="Q22" s="200">
        <f>'Ｓ６２（1987）'!C22</f>
        <v>0</v>
      </c>
      <c r="R22" s="200">
        <f>'Ｓ６２（1987）'!E22</f>
        <v>0</v>
      </c>
      <c r="S22" s="262">
        <f>'Ｓ６２（1987）'!F22</f>
        <v>0</v>
      </c>
      <c r="T22" s="263">
        <f>'Ｓ６２（1987）'!H22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'Ｓ６２（1987）'!A23</f>
        <v>0</v>
      </c>
      <c r="Q23" s="200">
        <f>'Ｓ６２（1987）'!C23</f>
        <v>0</v>
      </c>
      <c r="R23" s="200">
        <f>'Ｓ６２（1987）'!E23</f>
        <v>0</v>
      </c>
      <c r="S23" s="262">
        <f>'Ｓ６２（1987）'!F23</f>
        <v>0</v>
      </c>
      <c r="T23" s="263">
        <f>'Ｓ６２（1987）'!H23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'Ｓ６２（1987）'!A24</f>
        <v>0</v>
      </c>
      <c r="Q24" s="200">
        <f>'Ｓ６２（1987）'!C24</f>
        <v>0</v>
      </c>
      <c r="R24" s="200">
        <f>'Ｓ６２（1987）'!E24</f>
        <v>0</v>
      </c>
      <c r="S24" s="262">
        <f>'Ｓ６２（1987）'!F24</f>
        <v>0</v>
      </c>
      <c r="T24" s="263">
        <f>'Ｓ６２（1987）'!H24</f>
        <v>0</v>
      </c>
      <c r="U24" s="202"/>
      <c r="V24" s="173" t="s">
        <v>137</v>
      </c>
      <c r="W24" s="197"/>
      <c r="X24" s="197"/>
      <c r="Y24" s="215" t="s">
        <v>18</v>
      </c>
      <c r="Z24" s="199">
        <f>+A175</f>
        <v>0</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'Ｓ６２（1987）'!A25</f>
        <v>0</v>
      </c>
      <c r="Q25" s="200">
        <f>'Ｓ６２（1987）'!C25</f>
        <v>0</v>
      </c>
      <c r="R25" s="200">
        <f>'Ｓ６２（1987）'!E25</f>
        <v>0</v>
      </c>
      <c r="S25" s="262">
        <f>'Ｓ６２（1987）'!F25</f>
        <v>0</v>
      </c>
      <c r="T25" s="263">
        <f>'Ｓ６２（1987）'!H25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273561</v>
      </c>
      <c r="B26" s="593">
        <v>273561</v>
      </c>
      <c r="C26" s="593">
        <v>273561</v>
      </c>
      <c r="D26" s="593">
        <v>0</v>
      </c>
      <c r="E26" s="593">
        <v>0</v>
      </c>
      <c r="F26" s="593">
        <v>136932</v>
      </c>
      <c r="G26" s="593">
        <v>0</v>
      </c>
      <c r="H26" s="1210">
        <v>100000</v>
      </c>
      <c r="I26" s="593"/>
      <c r="K26" s="194"/>
      <c r="L26" s="195" t="s">
        <v>38</v>
      </c>
      <c r="M26" s="196" t="s">
        <v>149</v>
      </c>
      <c r="N26" s="197"/>
      <c r="O26" s="198" t="s">
        <v>40</v>
      </c>
      <c r="P26" s="199">
        <f>'Ｓ６２（1987）'!A26</f>
        <v>273561</v>
      </c>
      <c r="Q26" s="200">
        <f>'Ｓ６２（1987）'!C26</f>
        <v>273561</v>
      </c>
      <c r="R26" s="200">
        <f>'Ｓ６２（1987）'!E26</f>
        <v>0</v>
      </c>
      <c r="S26" s="262">
        <f>'Ｓ６２（1987）'!F26</f>
        <v>136932</v>
      </c>
      <c r="T26" s="263">
        <f>'Ｓ６２（1987）'!H26</f>
        <v>100000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'Ｓ６２（1987）'!A27</f>
        <v>0</v>
      </c>
      <c r="Q27" s="200">
        <f>'Ｓ６２（1987）'!C27</f>
        <v>0</v>
      </c>
      <c r="R27" s="200">
        <f>'Ｓ６２（1987）'!E27</f>
        <v>0</v>
      </c>
      <c r="S27" s="262">
        <f>'Ｓ６２（1987）'!F27</f>
        <v>0</v>
      </c>
      <c r="T27" s="263">
        <f>'Ｓ６２（1987）'!H27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'Ｓ６２（1987）'!A28</f>
        <v>0</v>
      </c>
      <c r="Q28" s="200">
        <f>'Ｓ６２（1987）'!C28</f>
        <v>0</v>
      </c>
      <c r="R28" s="200">
        <f>'Ｓ６２（1987）'!E28</f>
        <v>0</v>
      </c>
      <c r="S28" s="262">
        <f>'Ｓ６２（1987）'!F28</f>
        <v>0</v>
      </c>
      <c r="T28" s="263">
        <f>'Ｓ６２（1987）'!H28</f>
        <v>0</v>
      </c>
      <c r="U28" s="202"/>
      <c r="V28" s="216"/>
      <c r="W28" s="196" t="s">
        <v>13</v>
      </c>
      <c r="X28" s="197"/>
      <c r="Y28" s="215"/>
      <c r="Z28" s="219">
        <f>Z24-Z25</f>
        <v>0</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'Ｓ６２（1987）'!A29</f>
        <v>0</v>
      </c>
      <c r="Q29" s="200">
        <f>'Ｓ６２（1987）'!C29</f>
        <v>0</v>
      </c>
      <c r="R29" s="200">
        <f>'Ｓ６２（1987）'!E29</f>
        <v>0</v>
      </c>
      <c r="S29" s="262">
        <f>'Ｓ６２（1987）'!F29</f>
        <v>0</v>
      </c>
      <c r="T29" s="263">
        <f>'Ｓ６２（1987）'!H29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'Ｓ６２（1987）'!A30</f>
        <v>0</v>
      </c>
      <c r="Q30" s="200">
        <f>'Ｓ６２（1987）'!C30</f>
        <v>0</v>
      </c>
      <c r="R30" s="200">
        <f>'Ｓ６２（1987）'!E30</f>
        <v>0</v>
      </c>
      <c r="S30" s="262">
        <f>'Ｓ６２（1987）'!F30</f>
        <v>0</v>
      </c>
      <c r="T30" s="263">
        <f>'Ｓ６２（1987）'!H30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'Ｓ６２（1987）'!A31</f>
        <v>0</v>
      </c>
      <c r="Q31" s="200">
        <f>'Ｓ６２（1987）'!C31</f>
        <v>0</v>
      </c>
      <c r="R31" s="200">
        <f>'Ｓ６２（1987）'!E31</f>
        <v>0</v>
      </c>
      <c r="S31" s="262">
        <f>'Ｓ６２（1987）'!F31</f>
        <v>0</v>
      </c>
      <c r="T31" s="263">
        <f>'Ｓ６２（1987）'!H31</f>
        <v>0</v>
      </c>
      <c r="U31" s="202"/>
      <c r="V31" s="195"/>
      <c r="W31" s="167"/>
      <c r="X31" s="167"/>
      <c r="Y31" s="207"/>
      <c r="Z31" s="204"/>
      <c r="AA31" s="205"/>
      <c r="AB31" s="205"/>
      <c r="AC31" s="206"/>
      <c r="AD31" s="160"/>
      <c r="AE31" s="160"/>
      <c r="AF31" s="160"/>
      <c r="AG31" s="160"/>
      <c r="AH31" s="160"/>
    </row>
    <row r="32" spans="1:34" ht="14.45" customHeight="1" x14ac:dyDescent="0.15">
      <c r="A32" s="592">
        <v>397760</v>
      </c>
      <c r="B32" s="593">
        <v>397760</v>
      </c>
      <c r="C32" s="593">
        <v>397760</v>
      </c>
      <c r="D32" s="593">
        <v>0</v>
      </c>
      <c r="E32" s="593">
        <v>217305</v>
      </c>
      <c r="F32" s="593">
        <v>0</v>
      </c>
      <c r="G32" s="593">
        <v>0</v>
      </c>
      <c r="H32" s="1210">
        <v>200000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194594</v>
      </c>
      <c r="B33" s="593">
        <v>194594</v>
      </c>
      <c r="C33" s="593">
        <v>194594</v>
      </c>
      <c r="D33" s="593">
        <v>0</v>
      </c>
      <c r="E33" s="593">
        <v>83186</v>
      </c>
      <c r="F33" s="593">
        <v>0</v>
      </c>
      <c r="G33" s="593">
        <v>0</v>
      </c>
      <c r="H33" s="594">
        <v>87096</v>
      </c>
      <c r="I33" s="593"/>
      <c r="K33" s="194"/>
      <c r="L33" s="173"/>
      <c r="M33" s="196" t="s">
        <v>47</v>
      </c>
      <c r="N33" s="197"/>
      <c r="O33" s="198" t="s">
        <v>48</v>
      </c>
      <c r="P33" s="199">
        <f>'Ｓ６２（1987）'!A33</f>
        <v>194594</v>
      </c>
      <c r="Q33" s="200">
        <f>'Ｓ６２（1987）'!C33</f>
        <v>194594</v>
      </c>
      <c r="R33" s="200">
        <f>'Ｓ６２（1987）'!E33</f>
        <v>83186</v>
      </c>
      <c r="S33" s="262">
        <f>'Ｓ６２（1987）'!F33</f>
        <v>0</v>
      </c>
      <c r="T33" s="263">
        <f>'Ｓ６２（1987）'!H33</f>
        <v>87096</v>
      </c>
      <c r="U33" s="202" t="s">
        <v>4</v>
      </c>
      <c r="V33" s="173"/>
      <c r="W33" s="196" t="s">
        <v>49</v>
      </c>
      <c r="X33" s="197"/>
      <c r="Y33" s="198" t="s">
        <v>99</v>
      </c>
      <c r="Z33" s="199">
        <f>+A180</f>
        <v>0</v>
      </c>
      <c r="AA33" s="200">
        <f>+B180</f>
        <v>0</v>
      </c>
      <c r="AB33" s="200">
        <f>+C180</f>
        <v>0</v>
      </c>
      <c r="AC33" s="583">
        <f>+E180</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'Ｓ６２（1987）'!A34</f>
        <v>0</v>
      </c>
      <c r="Q34" s="200">
        <f>'Ｓ６２（1987）'!C34</f>
        <v>0</v>
      </c>
      <c r="R34" s="200">
        <f>'Ｓ６２（1987）'!E34</f>
        <v>0</v>
      </c>
      <c r="S34" s="262">
        <f>'Ｓ６２（1987）'!F34</f>
        <v>0</v>
      </c>
      <c r="T34" s="263">
        <f>'Ｓ６２（1987）'!H34</f>
        <v>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'Ｓ６２（1987）'!A35</f>
        <v>0</v>
      </c>
      <c r="Q35" s="200">
        <f>'Ｓ６２（1987）'!C35</f>
        <v>0</v>
      </c>
      <c r="R35" s="200">
        <f>'Ｓ６２（1987）'!E35</f>
        <v>0</v>
      </c>
      <c r="S35" s="262">
        <f>'Ｓ６２（1987）'!F35</f>
        <v>0</v>
      </c>
      <c r="T35" s="263">
        <f>'Ｓ６２（1987）'!H35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'Ｓ６２（1987）'!A36</f>
        <v>0</v>
      </c>
      <c r="Q36" s="200">
        <f>'Ｓ６２（1987）'!C36</f>
        <v>0</v>
      </c>
      <c r="R36" s="200">
        <f>'Ｓ６２（1987）'!E36</f>
        <v>0</v>
      </c>
      <c r="S36" s="262">
        <f>'Ｓ６２（1987）'!F36</f>
        <v>0</v>
      </c>
      <c r="T36" s="263">
        <f>'Ｓ６２（1987）'!H36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'Ｓ６２（1987）'!A37</f>
        <v>0</v>
      </c>
      <c r="Q37" s="200">
        <f>'Ｓ６２（1987）'!C37</f>
        <v>0</v>
      </c>
      <c r="R37" s="200">
        <f>'Ｓ６２（1987）'!E37</f>
        <v>0</v>
      </c>
      <c r="S37" s="262">
        <f>'Ｓ６２（1987）'!F37</f>
        <v>0</v>
      </c>
      <c r="T37" s="263">
        <f>'Ｓ６２（1987）'!H37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'Ｓ６２（1987）'!A38</f>
        <v>0</v>
      </c>
      <c r="Q38" s="200">
        <f>'Ｓ６２（1987）'!C38</f>
        <v>0</v>
      </c>
      <c r="R38" s="200">
        <f>'Ｓ６２（1987）'!E38</f>
        <v>0</v>
      </c>
      <c r="S38" s="262">
        <f>'Ｓ６２（1987）'!F38</f>
        <v>0</v>
      </c>
      <c r="T38" s="263">
        <f>'Ｓ６２（1987）'!H38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74000</v>
      </c>
      <c r="B39" s="593">
        <v>74000</v>
      </c>
      <c r="C39" s="593">
        <v>74000</v>
      </c>
      <c r="D39" s="593">
        <v>0</v>
      </c>
      <c r="E39" s="593">
        <v>38850</v>
      </c>
      <c r="F39" s="593">
        <v>0</v>
      </c>
      <c r="G39" s="593">
        <v>0</v>
      </c>
      <c r="H39" s="594">
        <v>35100</v>
      </c>
      <c r="I39" s="593"/>
      <c r="K39" s="194"/>
      <c r="L39" s="195"/>
      <c r="M39" s="173" t="s">
        <v>60</v>
      </c>
      <c r="N39" s="197"/>
      <c r="O39" s="198" t="s">
        <v>61</v>
      </c>
      <c r="P39" s="199">
        <f>'Ｓ６２（1987）'!A39</f>
        <v>74000</v>
      </c>
      <c r="Q39" s="200">
        <f>'Ｓ６２（1987）'!C39</f>
        <v>74000</v>
      </c>
      <c r="R39" s="200">
        <f>'Ｓ６２（1987）'!E39</f>
        <v>38850</v>
      </c>
      <c r="S39" s="262">
        <f>'Ｓ６２（1987）'!F39</f>
        <v>0</v>
      </c>
      <c r="T39" s="263">
        <f>'Ｓ６２（1987）'!H39</f>
        <v>35100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74000</v>
      </c>
      <c r="B40" s="593">
        <v>74000</v>
      </c>
      <c r="C40" s="593">
        <v>74000</v>
      </c>
      <c r="D40" s="593">
        <v>0</v>
      </c>
      <c r="E40" s="593">
        <v>38850</v>
      </c>
      <c r="F40" s="593">
        <v>0</v>
      </c>
      <c r="G40" s="593">
        <v>0</v>
      </c>
      <c r="H40" s="594">
        <v>35100</v>
      </c>
      <c r="I40" s="593"/>
      <c r="K40" s="194"/>
      <c r="L40" s="195" t="s">
        <v>59</v>
      </c>
      <c r="M40" s="195"/>
      <c r="N40" s="196" t="s">
        <v>62</v>
      </c>
      <c r="O40" s="198" t="s">
        <v>63</v>
      </c>
      <c r="P40" s="199">
        <f>'Ｓ６２（1987）'!A40</f>
        <v>74000</v>
      </c>
      <c r="Q40" s="200">
        <f>'Ｓ６２（1987）'!C40</f>
        <v>74000</v>
      </c>
      <c r="R40" s="200">
        <f>'Ｓ６２（1987）'!E40</f>
        <v>38850</v>
      </c>
      <c r="S40" s="262">
        <f>'Ｓ６２（1987）'!F40</f>
        <v>0</v>
      </c>
      <c r="T40" s="263">
        <f>'Ｓ６２（1987）'!H40</f>
        <v>35100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'Ｓ６２（1987）'!A41</f>
        <v>0</v>
      </c>
      <c r="Q41" s="200">
        <f>'Ｓ６２（1987）'!C41</f>
        <v>0</v>
      </c>
      <c r="R41" s="200">
        <f>'Ｓ６２（1987）'!E41</f>
        <v>0</v>
      </c>
      <c r="S41" s="262">
        <f>'Ｓ６２（1987）'!F41</f>
        <v>0</v>
      </c>
      <c r="T41" s="263">
        <f>'Ｓ６２（1987）'!H41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'Ｓ６２（1987）'!A42</f>
        <v>0</v>
      </c>
      <c r="Q42" s="200">
        <f>'Ｓ６２（1987）'!C42</f>
        <v>0</v>
      </c>
      <c r="R42" s="200">
        <f>'Ｓ６２（1987）'!E42</f>
        <v>0</v>
      </c>
      <c r="S42" s="262">
        <f>'Ｓ６２（1987）'!F42</f>
        <v>0</v>
      </c>
      <c r="T42" s="263">
        <f>'Ｓ６２（1987）'!H42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'Ｓ６２（1987）'!A43</f>
        <v>0</v>
      </c>
      <c r="Q43" s="200">
        <f>'Ｓ６２（1987）'!C43</f>
        <v>0</v>
      </c>
      <c r="R43" s="200">
        <f>'Ｓ６２（1987）'!E43</f>
        <v>0</v>
      </c>
      <c r="S43" s="262">
        <f>'Ｓ６２（1987）'!F43</f>
        <v>0</v>
      </c>
      <c r="T43" s="263">
        <f>'Ｓ６２（1987）'!H43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129166</v>
      </c>
      <c r="B44" s="593">
        <v>129166</v>
      </c>
      <c r="C44" s="593">
        <v>129166</v>
      </c>
      <c r="D44" s="593">
        <v>0</v>
      </c>
      <c r="E44" s="593">
        <v>95269</v>
      </c>
      <c r="F44" s="593">
        <v>0</v>
      </c>
      <c r="G44" s="593">
        <v>0</v>
      </c>
      <c r="H44" s="594">
        <v>33800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'Ｓ６２（1987）'!A44</f>
        <v>129166</v>
      </c>
      <c r="Q45" s="200">
        <f>'Ｓ６２（1987）'!C44</f>
        <v>129166</v>
      </c>
      <c r="R45" s="200">
        <f>'Ｓ６２（1987）'!E44</f>
        <v>95269</v>
      </c>
      <c r="S45" s="262">
        <f>'Ｓ６２（1987）'!F44</f>
        <v>0</v>
      </c>
      <c r="T45" s="263">
        <f>'Ｓ６２（1987）'!H44</f>
        <v>33800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'Ｓ６２（1987）'!A45</f>
        <v>0</v>
      </c>
      <c r="Q46" s="200">
        <f>'Ｓ６２（1987）'!C45</f>
        <v>0</v>
      </c>
      <c r="R46" s="200">
        <f>'Ｓ６２（1987）'!E45</f>
        <v>0</v>
      </c>
      <c r="S46" s="262">
        <f>'Ｓ６２（1987）'!F45</f>
        <v>0</v>
      </c>
      <c r="T46" s="263">
        <f>'Ｓ６２（1987）'!H45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'Ｓ６２（1987）'!A46</f>
        <v>0</v>
      </c>
      <c r="Q47" s="200">
        <f>'Ｓ６２（1987）'!C46</f>
        <v>0</v>
      </c>
      <c r="R47" s="200">
        <f>'Ｓ６２（1987）'!E46</f>
        <v>0</v>
      </c>
      <c r="S47" s="262">
        <f>'Ｓ６２（1987）'!F46</f>
        <v>0</v>
      </c>
      <c r="T47" s="263">
        <f>'Ｓ６２（1987）'!H46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'Ｓ６２（1987）'!A47</f>
        <v>0</v>
      </c>
      <c r="Q48" s="200">
        <f>'Ｓ６２（1987）'!C47</f>
        <v>0</v>
      </c>
      <c r="R48" s="200">
        <f>'Ｓ６２（1987）'!E47</f>
        <v>0</v>
      </c>
      <c r="S48" s="262">
        <f>'Ｓ６２（1987）'!F47</f>
        <v>0</v>
      </c>
      <c r="T48" s="263">
        <f>'Ｓ６２（1987）'!H47</f>
        <v>0</v>
      </c>
      <c r="U48" s="202" t="s">
        <v>4</v>
      </c>
      <c r="V48" s="195"/>
      <c r="W48" s="167"/>
      <c r="X48" s="167"/>
      <c r="Y48" s="207"/>
      <c r="Z48" s="204"/>
      <c r="AA48" s="205"/>
      <c r="AB48" s="205"/>
      <c r="AC48" s="206"/>
      <c r="AD48" s="160"/>
      <c r="AE48" s="160"/>
      <c r="AF48" s="160"/>
      <c r="AG48" s="160"/>
      <c r="AH48" s="160"/>
    </row>
    <row r="49" spans="1:38" ht="14.45" customHeight="1" x14ac:dyDescent="0.15">
      <c r="A49" s="592">
        <v>5968</v>
      </c>
      <c r="B49" s="593">
        <v>5968</v>
      </c>
      <c r="C49" s="593">
        <v>5968</v>
      </c>
      <c r="D49" s="593">
        <v>0</v>
      </c>
      <c r="E49" s="593">
        <v>2472</v>
      </c>
      <c r="F49" s="593">
        <v>0</v>
      </c>
      <c r="G49" s="593">
        <v>0</v>
      </c>
      <c r="H49" s="594">
        <v>0</v>
      </c>
      <c r="I49" s="593"/>
      <c r="K49" s="194"/>
      <c r="L49" s="195"/>
      <c r="M49" s="196" t="s">
        <v>11</v>
      </c>
      <c r="N49" s="197"/>
      <c r="O49" s="198" t="s">
        <v>80</v>
      </c>
      <c r="P49" s="199">
        <f>'Ｓ６２（1987）'!A48</f>
        <v>0</v>
      </c>
      <c r="Q49" s="200">
        <f>'Ｓ６２（1987）'!C48</f>
        <v>0</v>
      </c>
      <c r="R49" s="200">
        <f>'Ｓ６２（1987）'!E48</f>
        <v>0</v>
      </c>
      <c r="S49" s="262">
        <f>'Ｓ６２（1987）'!F48</f>
        <v>0</v>
      </c>
      <c r="T49" s="263">
        <f>'Ｓ６２（1987）'!H48</f>
        <v>0</v>
      </c>
      <c r="U49" s="202"/>
      <c r="V49" s="195"/>
      <c r="W49" s="167"/>
      <c r="X49" s="167"/>
      <c r="Y49" s="207"/>
      <c r="Z49" s="204"/>
      <c r="AA49" s="205"/>
      <c r="AB49" s="205"/>
      <c r="AC49" s="206"/>
      <c r="AD49" s="160"/>
      <c r="AE49" s="160"/>
      <c r="AF49" s="160"/>
      <c r="AG49" s="160"/>
      <c r="AH49" s="160"/>
    </row>
    <row r="50" spans="1:38" ht="14.45" customHeight="1" x14ac:dyDescent="0.15">
      <c r="A50" s="592">
        <v>5968</v>
      </c>
      <c r="B50" s="593">
        <v>5968</v>
      </c>
      <c r="C50" s="593">
        <v>5968</v>
      </c>
      <c r="D50" s="593">
        <v>0</v>
      </c>
      <c r="E50" s="593">
        <v>2472</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'Ｓ６２（1987）'!A50</f>
        <v>5968</v>
      </c>
      <c r="Q51" s="200">
        <f>'Ｓ６２（1987）'!C50</f>
        <v>5968</v>
      </c>
      <c r="R51" s="200">
        <f>'Ｓ６２（1987）'!E50</f>
        <v>2472</v>
      </c>
      <c r="S51" s="262">
        <f>'Ｓ６２（1987）'!F50</f>
        <v>0</v>
      </c>
      <c r="T51" s="263">
        <f>'Ｓ６２（1987）'!H50</f>
        <v>0</v>
      </c>
      <c r="U51" s="202"/>
      <c r="V51" s="173"/>
      <c r="W51" s="196" t="s">
        <v>88</v>
      </c>
      <c r="X51" s="217"/>
      <c r="Y51" s="218" t="s">
        <v>40</v>
      </c>
      <c r="Z51" s="199">
        <f>+A188</f>
        <v>0</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'Ｓ６２（1987）'!A51</f>
        <v>0</v>
      </c>
      <c r="Q52" s="200">
        <f>'Ｓ６２（1987）'!C51</f>
        <v>0</v>
      </c>
      <c r="R52" s="200">
        <f>'Ｓ６２（1987）'!E51</f>
        <v>0</v>
      </c>
      <c r="S52" s="262">
        <f>'Ｓ６２（1987）'!F51</f>
        <v>0</v>
      </c>
      <c r="T52" s="263">
        <f>'Ｓ６２（1987）'!H51</f>
        <v>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'Ｓ６２（1987）'!A52</f>
        <v>0</v>
      </c>
      <c r="Q53" s="200">
        <f>'Ｓ６２（1987）'!C52</f>
        <v>0</v>
      </c>
      <c r="R53" s="200">
        <f>'Ｓ６２（1987）'!E52</f>
        <v>0</v>
      </c>
      <c r="S53" s="262">
        <f>'Ｓ６２（1987）'!F52</f>
        <v>0</v>
      </c>
      <c r="T53" s="263">
        <f>'Ｓ６２（1987）'!H52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'Ｓ６２（1987）'!A53</f>
        <v>0</v>
      </c>
      <c r="Q54" s="200">
        <f>'Ｓ６２（1987）'!C53</f>
        <v>0</v>
      </c>
      <c r="R54" s="200">
        <f>'Ｓ６２（1987）'!E53</f>
        <v>0</v>
      </c>
      <c r="S54" s="262">
        <f>'Ｓ６２（1987）'!F53</f>
        <v>0</v>
      </c>
      <c r="T54" s="263">
        <f>'Ｓ６２（1987）'!H53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'Ｓ６２（1987）'!A54</f>
        <v>0</v>
      </c>
      <c r="Q55" s="200">
        <f>'Ｓ６２（1987）'!C54</f>
        <v>0</v>
      </c>
      <c r="R55" s="200">
        <f>'Ｓ６２（1987）'!E54</f>
        <v>0</v>
      </c>
      <c r="S55" s="262">
        <f>'Ｓ６２（1987）'!F54</f>
        <v>0</v>
      </c>
      <c r="T55" s="263">
        <f>'Ｓ６２（1987）'!H54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'Ｓ６２（1987）'!A55</f>
        <v>0</v>
      </c>
      <c r="Q56" s="200">
        <f>'Ｓ６２（1987）'!C55</f>
        <v>0</v>
      </c>
      <c r="R56" s="200">
        <f>'Ｓ６２（1987）'!E55</f>
        <v>0</v>
      </c>
      <c r="S56" s="262">
        <f>'Ｓ６２（1987）'!F55</f>
        <v>0</v>
      </c>
      <c r="T56" s="263">
        <f>'Ｓ６２（1987）'!H55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'Ｓ６２（1987）'!A56</f>
        <v>0</v>
      </c>
      <c r="Q57" s="200">
        <f>'Ｓ６２（1987）'!C56</f>
        <v>0</v>
      </c>
      <c r="R57" s="200">
        <f>'Ｓ６２（1987）'!E56</f>
        <v>0</v>
      </c>
      <c r="S57" s="262">
        <f>'Ｓ６２（1987）'!F56</f>
        <v>0</v>
      </c>
      <c r="T57" s="263">
        <f>'Ｓ６２（1987）'!H56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'Ｓ６２（1987）'!A57</f>
        <v>0</v>
      </c>
      <c r="Q58" s="200">
        <f>'Ｓ６２（1987）'!C57</f>
        <v>0</v>
      </c>
      <c r="R58" s="200">
        <f>'Ｓ６２（1987）'!E57</f>
        <v>0</v>
      </c>
      <c r="S58" s="262">
        <f>'Ｓ６２（1987）'!F57</f>
        <v>0</v>
      </c>
      <c r="T58" s="263">
        <f>'Ｓ６２（1987）'!H57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'Ｓ６２（1987）'!A58</f>
        <v>0</v>
      </c>
      <c r="Q59" s="200">
        <f>'Ｓ６２（1987）'!C58</f>
        <v>0</v>
      </c>
      <c r="R59" s="200">
        <f>'Ｓ６２（1987）'!E58</f>
        <v>0</v>
      </c>
      <c r="S59" s="262">
        <f>'Ｓ６２（1987）'!F58</f>
        <v>0</v>
      </c>
      <c r="T59" s="263">
        <f>'Ｓ６２（1987）'!H58</f>
        <v>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'Ｓ６２（1987）'!A59</f>
        <v>0</v>
      </c>
      <c r="Q60" s="200">
        <f>'Ｓ６２（1987）'!C59</f>
        <v>0</v>
      </c>
      <c r="R60" s="200">
        <f>'Ｓ６２（1987）'!E59</f>
        <v>0</v>
      </c>
      <c r="S60" s="262">
        <f>'Ｓ６２（1987）'!F59</f>
        <v>0</v>
      </c>
      <c r="T60" s="263">
        <f>'Ｓ６２（1987）'!H59</f>
        <v>0</v>
      </c>
      <c r="U60" s="202"/>
      <c r="V60" s="216" t="s">
        <v>13</v>
      </c>
      <c r="W60" s="217"/>
      <c r="X60" s="217"/>
      <c r="Y60" s="218" t="s">
        <v>48</v>
      </c>
      <c r="Z60" s="199">
        <f>+A195</f>
        <v>0</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677289</v>
      </c>
      <c r="Q61" s="242">
        <f>SUM(Q8:Q60)-Q9-Q10-Q12-Q13-Q15-Q16-Q17-Q30-Q31-Q32-Q40-Q41-Q42-Q43-Q44-Q49-Q50</f>
        <v>677289</v>
      </c>
      <c r="R61" s="242">
        <f>SUM(R8:R60)-R9-R10-R12-R13-R15-R16-R17-R30-R31-R32-R40-R41-R42-R43-R44-R49-R50</f>
        <v>219777</v>
      </c>
      <c r="S61" s="331">
        <f>SUM(S8:S60)-S9-S10-S12-S13-S15-S16-S17-S30-S31-S32-S40-S41-S42-S43-S44-S49-S50</f>
        <v>136932</v>
      </c>
      <c r="T61" s="332">
        <f>SUM(T8:T60)-T9-T10-T12-T13-T15-T16-T17-T30-T31-T32-T40-T41-T42-T43-T44-T49-T50</f>
        <v>255996</v>
      </c>
      <c r="U61" s="244"/>
      <c r="V61" s="238" t="s">
        <v>82</v>
      </c>
      <c r="W61" s="239"/>
      <c r="X61" s="239"/>
      <c r="Y61" s="240"/>
      <c r="Z61" s="245">
        <f>SUM(Z11:Z60)-Z12-Z13-Z25-Z28</f>
        <v>0</v>
      </c>
      <c r="AA61" s="242">
        <f>SUM(AA11:AA60)-AA12-AA13-AA25-AA28</f>
        <v>0</v>
      </c>
      <c r="AB61" s="246">
        <f>SUM(AB11:AB60)-AB12-AB13-AB25-AB28</f>
        <v>0</v>
      </c>
      <c r="AC61" s="247">
        <f>SUM(AC11:AC60)-AC12-AC13-AC25-AC28</f>
        <v>0</v>
      </c>
      <c r="AD61" s="248"/>
      <c r="AE61" s="248"/>
      <c r="AF61" s="248"/>
      <c r="AG61" s="249"/>
      <c r="AH61" s="249"/>
      <c r="AI61" s="250" t="s">
        <v>5</v>
      </c>
      <c r="AJ61" s="180" t="s">
        <v>6</v>
      </c>
      <c r="AK61" s="180" t="s">
        <v>7</v>
      </c>
      <c r="AL61" s="251" t="s">
        <v>405</v>
      </c>
    </row>
    <row r="62" spans="1:38" ht="14.45" customHeight="1" x14ac:dyDescent="0.15">
      <c r="A62" s="589">
        <v>172262</v>
      </c>
      <c r="B62" s="590">
        <v>172262</v>
      </c>
      <c r="C62" s="590">
        <v>0</v>
      </c>
      <c r="D62" s="590">
        <v>7490</v>
      </c>
      <c r="E62" s="590">
        <v>4283</v>
      </c>
      <c r="F62" s="591">
        <v>46100</v>
      </c>
      <c r="K62" s="183"/>
      <c r="L62" s="184" t="s">
        <v>8</v>
      </c>
      <c r="M62" s="185"/>
      <c r="N62" s="185"/>
      <c r="O62" s="186" t="s">
        <v>9</v>
      </c>
      <c r="P62" s="252">
        <f>'Ｓ６２（1987）'!A63</f>
        <v>12586</v>
      </c>
      <c r="Q62" s="253">
        <f>'Ｓ６２（1987）'!B63</f>
        <v>12586</v>
      </c>
      <c r="R62" s="254"/>
      <c r="S62" s="255">
        <f>'Ｓ６２（1987）'!D63</f>
        <v>0</v>
      </c>
      <c r="T62" s="256">
        <f>'Ｓ６２（1987）'!F63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12586</v>
      </c>
      <c r="B63" s="593">
        <v>12586</v>
      </c>
      <c r="C63" s="593">
        <v>0</v>
      </c>
      <c r="D63" s="593">
        <v>0</v>
      </c>
      <c r="E63" s="593">
        <v>0</v>
      </c>
      <c r="F63" s="594">
        <v>0</v>
      </c>
      <c r="K63" s="194"/>
      <c r="L63" s="195"/>
      <c r="M63" s="196" t="s">
        <v>146</v>
      </c>
      <c r="N63" s="197"/>
      <c r="O63" s="198" t="s">
        <v>12</v>
      </c>
      <c r="P63" s="199">
        <f>'Ｓ６２（1987）'!A64</f>
        <v>0</v>
      </c>
      <c r="Q63" s="200">
        <f>'Ｓ６２（1987）'!B64</f>
        <v>0</v>
      </c>
      <c r="R63" s="220"/>
      <c r="S63" s="262">
        <f>'Ｓ６２（1987）'!D64</f>
        <v>0</v>
      </c>
      <c r="T63" s="263">
        <f>'Ｓ６２（1987）'!F64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12586</v>
      </c>
      <c r="Q64" s="209">
        <f>Q62-Q63</f>
        <v>12586</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45008</v>
      </c>
      <c r="B65" s="593">
        <v>45008</v>
      </c>
      <c r="C65" s="593">
        <v>0</v>
      </c>
      <c r="D65" s="593">
        <v>2490</v>
      </c>
      <c r="E65" s="593">
        <v>0</v>
      </c>
      <c r="F65" s="594">
        <v>2400</v>
      </c>
      <c r="K65" s="194" t="s">
        <v>4</v>
      </c>
      <c r="L65" s="173" t="s">
        <v>14</v>
      </c>
      <c r="M65" s="170"/>
      <c r="N65" s="170"/>
      <c r="O65" s="211" t="s">
        <v>15</v>
      </c>
      <c r="P65" s="212">
        <f>'Ｓ６２（1987）'!A65</f>
        <v>45008</v>
      </c>
      <c r="Q65" s="213">
        <f>'Ｓ６２（1987）'!B65</f>
        <v>45008</v>
      </c>
      <c r="R65" s="277"/>
      <c r="S65" s="278">
        <f>'Ｓ６２（1987）'!D65</f>
        <v>2490</v>
      </c>
      <c r="T65" s="263">
        <f>'Ｓ６２（1987）'!F65</f>
        <v>2400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'Ｓ６２（1987）'!A66</f>
        <v>0</v>
      </c>
      <c r="Q66" s="200">
        <f>'Ｓ６２（1987）'!B66</f>
        <v>0</v>
      </c>
      <c r="R66" s="220"/>
      <c r="S66" s="262">
        <f>'Ｓ６２（1987）'!D66</f>
        <v>0</v>
      </c>
      <c r="T66" s="263">
        <f>'Ｓ６２（1987）'!F66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45008</v>
      </c>
      <c r="Q67" s="209">
        <f>Q65-Q66</f>
        <v>45008</v>
      </c>
      <c r="R67" s="209"/>
      <c r="S67" s="269">
        <f>S65-S66</f>
        <v>2490</v>
      </c>
      <c r="T67" s="270">
        <f>T65-T66</f>
        <v>2400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'Ｓ６２（1987）'!A68</f>
        <v>0</v>
      </c>
      <c r="Q68" s="200">
        <f>'Ｓ６２（1987）'!B68</f>
        <v>0</v>
      </c>
      <c r="R68" s="220"/>
      <c r="S68" s="262">
        <f>'Ｓ６２（1987）'!D68</f>
        <v>0</v>
      </c>
      <c r="T68" s="263">
        <f>'Ｓ６２（1987）'!F68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148</v>
      </c>
      <c r="O69" s="198" t="s">
        <v>97</v>
      </c>
      <c r="P69" s="199">
        <f>'Ｓ６２（1987）'!A69</f>
        <v>0</v>
      </c>
      <c r="Q69" s="200">
        <f>'Ｓ６２（1987）'!B69</f>
        <v>0</v>
      </c>
      <c r="R69" s="220"/>
      <c r="S69" s="262">
        <f>'Ｓ６２（1987）'!D69</f>
        <v>0</v>
      </c>
      <c r="T69" s="263">
        <f>'Ｓ６２（1987）'!F69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'Ｓ６２（1987）'!A70</f>
        <v>0</v>
      </c>
      <c r="Q70" s="200">
        <f>'Ｓ６２（1987）'!B70</f>
        <v>0</v>
      </c>
      <c r="R70" s="220"/>
      <c r="S70" s="262">
        <f>'Ｓ６２（1987）'!D70</f>
        <v>0</v>
      </c>
      <c r="T70" s="263">
        <f>'Ｓ６２（1987）'!F70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'Ｓ６２（1987）'!A71</f>
        <v>0</v>
      </c>
      <c r="Q72" s="200">
        <f>'Ｓ６２（1987）'!B71</f>
        <v>0</v>
      </c>
      <c r="R72" s="220"/>
      <c r="S72" s="262">
        <f>'Ｓ６２（1987）'!D71</f>
        <v>0</v>
      </c>
      <c r="T72" s="263">
        <f>'Ｓ６２（1987）'!F71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'Ｓ６２（1987）'!A72</f>
        <v>0</v>
      </c>
      <c r="Q73" s="200">
        <f>'Ｓ６２（1987）'!B72</f>
        <v>0</v>
      </c>
      <c r="R73" s="220"/>
      <c r="S73" s="262">
        <f>'Ｓ６２（1987）'!D72</f>
        <v>0</v>
      </c>
      <c r="T73" s="263">
        <f>'Ｓ６２（1987）'!F72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9750</v>
      </c>
      <c r="B74" s="593">
        <v>9750</v>
      </c>
      <c r="C74" s="593">
        <v>0</v>
      </c>
      <c r="D74" s="593">
        <v>0</v>
      </c>
      <c r="E74" s="593">
        <v>0</v>
      </c>
      <c r="F74" s="594">
        <v>0</v>
      </c>
      <c r="K74" s="194"/>
      <c r="L74" s="196" t="s">
        <v>19</v>
      </c>
      <c r="M74" s="197"/>
      <c r="N74" s="197"/>
      <c r="O74" s="198" t="s">
        <v>20</v>
      </c>
      <c r="P74" s="199">
        <f>'Ｓ６２（1987）'!A73</f>
        <v>0</v>
      </c>
      <c r="Q74" s="200">
        <f>'Ｓ６２（1987）'!B73</f>
        <v>0</v>
      </c>
      <c r="R74" s="220"/>
      <c r="S74" s="262">
        <f>'Ｓ６２（1987）'!D73</f>
        <v>0</v>
      </c>
      <c r="T74" s="263">
        <f>'Ｓ６２（1987）'!F73</f>
        <v>0</v>
      </c>
      <c r="U74" s="264"/>
      <c r="V74" s="196" t="s">
        <v>19</v>
      </c>
      <c r="W74" s="197"/>
      <c r="X74" s="197"/>
      <c r="Y74" s="211" t="s">
        <v>142</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'Ｓ６２（1987）'!A75</f>
        <v>0</v>
      </c>
      <c r="Q75" s="200">
        <f>'Ｓ６２（1987）'!B75</f>
        <v>0</v>
      </c>
      <c r="R75" s="220"/>
      <c r="S75" s="262">
        <f>'Ｓ６２（1987）'!D75</f>
        <v>0</v>
      </c>
      <c r="T75" s="263">
        <f>'Ｓ６２（1987）'!F75</f>
        <v>0</v>
      </c>
      <c r="U75" s="264" t="s">
        <v>411</v>
      </c>
      <c r="V75" s="195"/>
      <c r="W75" s="196" t="s">
        <v>412</v>
      </c>
      <c r="X75" s="197"/>
      <c r="Y75" s="211" t="s">
        <v>413</v>
      </c>
      <c r="Z75" s="302">
        <f>+A121</f>
        <v>160793</v>
      </c>
      <c r="AA75" s="272">
        <f t="shared" si="3"/>
        <v>0</v>
      </c>
      <c r="AB75" s="272">
        <f t="shared" si="3"/>
        <v>0</v>
      </c>
      <c r="AC75" s="584">
        <f>+E121</f>
        <v>135200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'Ｓ６２（1987）'!A76</f>
        <v>0</v>
      </c>
      <c r="Q76" s="200">
        <f>'Ｓ６２（1987）'!B76</f>
        <v>0</v>
      </c>
      <c r="R76" s="220"/>
      <c r="S76" s="262">
        <f>'Ｓ６２（1987）'!D76</f>
        <v>0</v>
      </c>
      <c r="T76" s="263">
        <f>'Ｓ６２（1987）'!F76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'Ｓ６２（1987）'!A77</f>
        <v>0</v>
      </c>
      <c r="Q77" s="200">
        <f>'Ｓ６２（1987）'!B77</f>
        <v>0</v>
      </c>
      <c r="R77" s="220"/>
      <c r="S77" s="262">
        <f>'Ｓ６２（1987）'!D77</f>
        <v>0</v>
      </c>
      <c r="T77" s="263">
        <f>'Ｓ６２（1987）'!F77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'Ｓ６２（1987）'!A78</f>
        <v>0</v>
      </c>
      <c r="Q78" s="200">
        <f>'Ｓ６２（1987）'!B78</f>
        <v>0</v>
      </c>
      <c r="R78" s="220"/>
      <c r="S78" s="262">
        <f>'Ｓ６２（1987）'!D78</f>
        <v>0</v>
      </c>
      <c r="T78" s="263">
        <f>'Ｓ６２（1987）'!F78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'Ｓ６２（1987）'!A79</f>
        <v>0</v>
      </c>
      <c r="Q79" s="200">
        <f>'Ｓ６２（1987）'!B79</f>
        <v>0</v>
      </c>
      <c r="R79" s="220"/>
      <c r="S79" s="262">
        <f>'Ｓ６２（1987）'!D79</f>
        <v>0</v>
      </c>
      <c r="T79" s="263">
        <f>'Ｓ６２（1987）'!F79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4">
        <v>0</v>
      </c>
      <c r="K80" s="194"/>
      <c r="L80" s="195" t="s">
        <v>38</v>
      </c>
      <c r="M80" s="196" t="s">
        <v>149</v>
      </c>
      <c r="N80" s="197"/>
      <c r="O80" s="198" t="s">
        <v>40</v>
      </c>
      <c r="P80" s="199">
        <f>'Ｓ６２（1987）'!A80</f>
        <v>0</v>
      </c>
      <c r="Q80" s="200">
        <f>'Ｓ６２（1987）'!B80</f>
        <v>0</v>
      </c>
      <c r="R80" s="220"/>
      <c r="S80" s="262">
        <f>'Ｓ６２（1987）'!D80</f>
        <v>0</v>
      </c>
      <c r="T80" s="263">
        <f>'Ｓ６２（1987）'!F80</f>
        <v>0</v>
      </c>
      <c r="U80" s="264"/>
      <c r="V80" s="195" t="s">
        <v>38</v>
      </c>
      <c r="W80" s="196" t="s">
        <v>149</v>
      </c>
      <c r="X80" s="197"/>
      <c r="Y80" s="198" t="s">
        <v>420</v>
      </c>
      <c r="Z80" s="302">
        <f>+A122</f>
        <v>160793</v>
      </c>
      <c r="AA80" s="272">
        <f>+B122</f>
        <v>0</v>
      </c>
      <c r="AB80" s="272">
        <f>+C122</f>
        <v>0</v>
      </c>
      <c r="AC80" s="584">
        <f>+E122</f>
        <v>135200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'Ｓ６２（1987）'!A81</f>
        <v>0</v>
      </c>
      <c r="Q81" s="200">
        <f>'Ｓ６２（1987）'!B81</f>
        <v>0</v>
      </c>
      <c r="R81" s="220"/>
      <c r="S81" s="262">
        <f>'Ｓ６２（1987）'!D81</f>
        <v>0</v>
      </c>
      <c r="T81" s="263">
        <f>'Ｓ６２（1987）'!F81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9750</v>
      </c>
      <c r="B82" s="593">
        <v>9750</v>
      </c>
      <c r="C82" s="593">
        <v>0</v>
      </c>
      <c r="D82" s="593">
        <v>0</v>
      </c>
      <c r="E82" s="593">
        <v>0</v>
      </c>
      <c r="F82" s="594">
        <v>0</v>
      </c>
      <c r="K82" s="194" t="s">
        <v>131</v>
      </c>
      <c r="L82" s="216"/>
      <c r="M82" s="196" t="s">
        <v>13</v>
      </c>
      <c r="N82" s="197"/>
      <c r="O82" s="198" t="s">
        <v>44</v>
      </c>
      <c r="P82" s="199">
        <f>'Ｓ６２（1987）'!A82</f>
        <v>9750</v>
      </c>
      <c r="Q82" s="200">
        <f>'Ｓ６２（1987）'!B82</f>
        <v>9750</v>
      </c>
      <c r="R82" s="220"/>
      <c r="S82" s="262">
        <f>'Ｓ６２（1987）'!D82</f>
        <v>0</v>
      </c>
      <c r="T82" s="263">
        <f>'Ｓ６２（1987）'!F82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'Ｓ６２（1987）'!A83</f>
        <v>0</v>
      </c>
      <c r="Q83" s="200">
        <f>'Ｓ６２（1987）'!B83</f>
        <v>0</v>
      </c>
      <c r="R83" s="220"/>
      <c r="S83" s="262">
        <f>'Ｓ６２（1987）'!D83</f>
        <v>0</v>
      </c>
      <c r="T83" s="263">
        <f>'Ｓ６２（1987）'!F83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'Ｓ６２（1987）'!A84</f>
        <v>0</v>
      </c>
      <c r="Q84" s="200">
        <f>'Ｓ６２（1987）'!B84</f>
        <v>0</v>
      </c>
      <c r="R84" s="220"/>
      <c r="S84" s="262">
        <f>'Ｓ６２（1987）'!D84</f>
        <v>0</v>
      </c>
      <c r="T84" s="263">
        <f>'Ｓ６２（1987）'!F84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'Ｓ６２（1987）'!A85</f>
        <v>0</v>
      </c>
      <c r="Q85" s="200">
        <f>'Ｓ６２（1987）'!B85</f>
        <v>0</v>
      </c>
      <c r="R85" s="220"/>
      <c r="S85" s="262">
        <f>'Ｓ６２（1987）'!D85</f>
        <v>0</v>
      </c>
      <c r="T85" s="263">
        <f>'Ｓ６２（1987）'!F85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73988</v>
      </c>
      <c r="B86" s="593">
        <v>73988</v>
      </c>
      <c r="C86" s="593">
        <v>0</v>
      </c>
      <c r="D86" s="593">
        <v>0</v>
      </c>
      <c r="E86" s="593">
        <v>4283</v>
      </c>
      <c r="F86" s="594">
        <v>29800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37960</v>
      </c>
      <c r="B87" s="593">
        <v>37960</v>
      </c>
      <c r="C87" s="593">
        <v>0</v>
      </c>
      <c r="D87" s="593">
        <v>0</v>
      </c>
      <c r="E87" s="593">
        <v>0</v>
      </c>
      <c r="F87" s="594">
        <v>9900</v>
      </c>
      <c r="K87" s="194"/>
      <c r="L87" s="173"/>
      <c r="M87" s="196" t="s">
        <v>47</v>
      </c>
      <c r="N87" s="197"/>
      <c r="O87" s="198" t="s">
        <v>48</v>
      </c>
      <c r="P87" s="199">
        <f>'Ｓ６２（1987）'!A87</f>
        <v>37960</v>
      </c>
      <c r="Q87" s="200">
        <f>'Ｓ６２（1987）'!B87</f>
        <v>37960</v>
      </c>
      <c r="R87" s="220"/>
      <c r="S87" s="262">
        <f>'Ｓ６２（1987）'!D87</f>
        <v>0</v>
      </c>
      <c r="T87" s="263">
        <f>'Ｓ６２（1987）'!F87</f>
        <v>9900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'Ｓ６２（1987）'!A88</f>
        <v>0</v>
      </c>
      <c r="Q88" s="200">
        <f>'Ｓ６２（1987）'!B88</f>
        <v>0</v>
      </c>
      <c r="R88" s="220"/>
      <c r="S88" s="262">
        <f>'Ｓ６２（1987）'!D88</f>
        <v>0</v>
      </c>
      <c r="T88" s="263">
        <f>'Ｓ６２（1987）'!F88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'Ｓ６２（1987）'!A89</f>
        <v>0</v>
      </c>
      <c r="Q89" s="200">
        <f>'Ｓ６２（1987）'!B89</f>
        <v>0</v>
      </c>
      <c r="R89" s="220"/>
      <c r="S89" s="262">
        <f>'Ｓ６２（1987）'!D89</f>
        <v>0</v>
      </c>
      <c r="T89" s="263">
        <f>'Ｓ６２（1987）'!F89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'Ｓ６２（1987）'!A90</f>
        <v>0</v>
      </c>
      <c r="Q90" s="200">
        <f>'Ｓ６２（1987）'!B90</f>
        <v>0</v>
      </c>
      <c r="R90" s="220"/>
      <c r="S90" s="262">
        <f>'Ｓ６２（1987）'!D90</f>
        <v>0</v>
      </c>
      <c r="T90" s="263">
        <f>'Ｓ６２（1987）'!F90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'Ｓ６２（1987）'!A91</f>
        <v>0</v>
      </c>
      <c r="Q91" s="200">
        <f>'Ｓ６２（1987）'!B91</f>
        <v>0</v>
      </c>
      <c r="R91" s="220"/>
      <c r="S91" s="262">
        <f>'Ｓ６２（1987）'!D91</f>
        <v>0</v>
      </c>
      <c r="T91" s="263">
        <f>'Ｓ６２（1987）'!F91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'Ｓ６２（1987）'!A92</f>
        <v>0</v>
      </c>
      <c r="Q92" s="200">
        <f>'Ｓ６２（1987）'!B92</f>
        <v>0</v>
      </c>
      <c r="R92" s="220"/>
      <c r="S92" s="262">
        <f>'Ｓ６２（1987）'!D92</f>
        <v>0</v>
      </c>
      <c r="T92" s="263">
        <f>'Ｓ６２（1987）'!F92</f>
        <v>0</v>
      </c>
      <c r="U92" s="264"/>
      <c r="V92" s="195"/>
      <c r="W92" s="196" t="s">
        <v>57</v>
      </c>
      <c r="X92" s="197"/>
      <c r="Y92" s="198" t="s">
        <v>140</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16081</v>
      </c>
      <c r="B93" s="593">
        <v>16081</v>
      </c>
      <c r="C93" s="593">
        <v>0</v>
      </c>
      <c r="D93" s="593">
        <v>0</v>
      </c>
      <c r="E93" s="593">
        <v>4283</v>
      </c>
      <c r="F93" s="594">
        <v>0</v>
      </c>
      <c r="K93" s="194"/>
      <c r="L93" s="195"/>
      <c r="M93" s="173" t="s">
        <v>60</v>
      </c>
      <c r="N93" s="197"/>
      <c r="O93" s="198" t="s">
        <v>61</v>
      </c>
      <c r="P93" s="199">
        <f>'Ｓ６２（1987）'!A93</f>
        <v>16081</v>
      </c>
      <c r="Q93" s="200">
        <f>'Ｓ６２（1987）'!B93</f>
        <v>16081</v>
      </c>
      <c r="R93" s="220"/>
      <c r="S93" s="262">
        <f>'Ｓ６２（1987）'!D93</f>
        <v>0</v>
      </c>
      <c r="T93" s="263">
        <f>'Ｓ６２（1987）'!F93</f>
        <v>0</v>
      </c>
      <c r="U93" s="264" t="s">
        <v>441</v>
      </c>
      <c r="V93" s="195"/>
      <c r="W93" s="173" t="s">
        <v>60</v>
      </c>
      <c r="X93" s="197"/>
      <c r="Y93" s="198" t="s">
        <v>442</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8565</v>
      </c>
      <c r="B94" s="593">
        <v>8565</v>
      </c>
      <c r="C94" s="593">
        <v>0</v>
      </c>
      <c r="D94" s="593">
        <v>0</v>
      </c>
      <c r="E94" s="593">
        <v>4283</v>
      </c>
      <c r="F94" s="594">
        <v>0</v>
      </c>
      <c r="K94" s="194"/>
      <c r="L94" s="195" t="s">
        <v>59</v>
      </c>
      <c r="M94" s="195"/>
      <c r="N94" s="196" t="s">
        <v>62</v>
      </c>
      <c r="O94" s="198" t="s">
        <v>63</v>
      </c>
      <c r="P94" s="199">
        <f>'Ｓ６２（1987）'!A94</f>
        <v>8565</v>
      </c>
      <c r="Q94" s="200">
        <f>'Ｓ６２（1987）'!B94</f>
        <v>8565</v>
      </c>
      <c r="R94" s="220"/>
      <c r="S94" s="262">
        <f>'Ｓ６２（1987）'!D94</f>
        <v>0</v>
      </c>
      <c r="T94" s="263">
        <f>'Ｓ６２（1987）'!F94</f>
        <v>0</v>
      </c>
      <c r="U94" s="264"/>
      <c r="V94" s="195" t="s">
        <v>59</v>
      </c>
      <c r="W94" s="195"/>
      <c r="X94" s="196" t="s">
        <v>62</v>
      </c>
      <c r="Y94" s="198" t="s">
        <v>444</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'Ｓ６２（1987）'!A95</f>
        <v>0</v>
      </c>
      <c r="Q95" s="200">
        <f>'Ｓ６２（1987）'!B95</f>
        <v>0</v>
      </c>
      <c r="R95" s="220"/>
      <c r="S95" s="262">
        <f>'Ｓ６２（1987）'!D95</f>
        <v>0</v>
      </c>
      <c r="T95" s="263">
        <f>'Ｓ６２（1987）'!F95</f>
        <v>0</v>
      </c>
      <c r="U95" s="264"/>
      <c r="V95" s="195"/>
      <c r="W95" s="195"/>
      <c r="X95" s="196" t="s">
        <v>64</v>
      </c>
      <c r="Y95" s="198" t="s">
        <v>446</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'Ｓ６２（1987）'!A96</f>
        <v>0</v>
      </c>
      <c r="Q96" s="200">
        <f>'Ｓ６２（1987）'!B96</f>
        <v>0</v>
      </c>
      <c r="R96" s="220"/>
      <c r="S96" s="262">
        <f>'Ｓ６２（1987）'!D96</f>
        <v>0</v>
      </c>
      <c r="T96" s="263">
        <f>'Ｓ６２（1987）'!F96</f>
        <v>0</v>
      </c>
      <c r="U96" s="264"/>
      <c r="V96" s="195"/>
      <c r="W96" s="195"/>
      <c r="X96" s="196" t="s">
        <v>66</v>
      </c>
      <c r="Y96" s="198" t="s">
        <v>448</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7516</v>
      </c>
      <c r="B97" s="593">
        <v>7516</v>
      </c>
      <c r="C97" s="593">
        <v>0</v>
      </c>
      <c r="D97" s="593">
        <v>0</v>
      </c>
      <c r="E97" s="593">
        <v>0</v>
      </c>
      <c r="F97" s="594">
        <v>0</v>
      </c>
      <c r="K97" s="194"/>
      <c r="L97" s="195"/>
      <c r="M97" s="195"/>
      <c r="N97" s="196" t="s">
        <v>150</v>
      </c>
      <c r="O97" s="198" t="s">
        <v>69</v>
      </c>
      <c r="P97" s="199">
        <f>'Ｓ６２（1987）'!A97</f>
        <v>7516</v>
      </c>
      <c r="Q97" s="200">
        <f>'Ｓ６２（1987）'!B97</f>
        <v>7516</v>
      </c>
      <c r="R97" s="220"/>
      <c r="S97" s="262">
        <f>'Ｓ６２（1987）'!D97</f>
        <v>0</v>
      </c>
      <c r="T97" s="263">
        <f>'Ｓ６２（1987）'!F97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19947</v>
      </c>
      <c r="B98" s="593">
        <v>19947</v>
      </c>
      <c r="C98" s="593">
        <v>0</v>
      </c>
      <c r="D98" s="593">
        <v>0</v>
      </c>
      <c r="E98" s="593">
        <v>0</v>
      </c>
      <c r="F98" s="594">
        <v>19900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'Ｓ６２（1987）'!A98</f>
        <v>19947</v>
      </c>
      <c r="Q99" s="200">
        <f>'Ｓ６２（1987）'!B98</f>
        <v>19947</v>
      </c>
      <c r="R99" s="220"/>
      <c r="S99" s="262">
        <f>'Ｓ６２（1987）'!D98</f>
        <v>0</v>
      </c>
      <c r="T99" s="263">
        <f>'Ｓ６２（1987）'!F98</f>
        <v>19900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'Ｓ６２（1987）'!A99</f>
        <v>0</v>
      </c>
      <c r="Q100" s="200">
        <f>'Ｓ６２（1987）'!B99</f>
        <v>0</v>
      </c>
      <c r="R100" s="220"/>
      <c r="S100" s="262">
        <f>'Ｓ６２（1987）'!D99</f>
        <v>0</v>
      </c>
      <c r="T100" s="263">
        <f>'Ｓ６２（1987）'!F99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'Ｓ６２（1987）'!A100</f>
        <v>0</v>
      </c>
      <c r="Q101" s="200">
        <f>'Ｓ６２（1987）'!B100</f>
        <v>0</v>
      </c>
      <c r="R101" s="220"/>
      <c r="S101" s="262">
        <f>'Ｓ６２（1987）'!D100</f>
        <v>0</v>
      </c>
      <c r="T101" s="263">
        <f>'Ｓ６２（1987）'!F100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'Ｓ６２（1987）'!A101</f>
        <v>0</v>
      </c>
      <c r="Q102" s="200">
        <f>'Ｓ６２（1987）'!B101</f>
        <v>0</v>
      </c>
      <c r="R102" s="220"/>
      <c r="S102" s="262">
        <f>'Ｓ６２（1987）'!D101</f>
        <v>0</v>
      </c>
      <c r="T102" s="263">
        <f>'Ｓ６２（1987）'!F101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30930</v>
      </c>
      <c r="B103" s="593">
        <v>30930</v>
      </c>
      <c r="C103" s="593">
        <v>0</v>
      </c>
      <c r="D103" s="593">
        <v>5000</v>
      </c>
      <c r="E103" s="593">
        <v>0</v>
      </c>
      <c r="F103" s="594">
        <v>13900</v>
      </c>
      <c r="K103" s="194"/>
      <c r="L103" s="195"/>
      <c r="M103" s="196" t="s">
        <v>11</v>
      </c>
      <c r="N103" s="197"/>
      <c r="O103" s="198" t="s">
        <v>80</v>
      </c>
      <c r="P103" s="199">
        <f>'Ｓ６２（1987）'!A102</f>
        <v>0</v>
      </c>
      <c r="Q103" s="200">
        <f>'Ｓ６２（1987）'!B102</f>
        <v>0</v>
      </c>
      <c r="R103" s="220"/>
      <c r="S103" s="262">
        <f>'Ｓ６２（1987）'!D102</f>
        <v>0</v>
      </c>
      <c r="T103" s="263">
        <f>'Ｓ６２（1987）'!F102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11165</v>
      </c>
      <c r="B104" s="593">
        <v>11165</v>
      </c>
      <c r="C104" s="593">
        <v>0</v>
      </c>
      <c r="D104" s="593">
        <v>0</v>
      </c>
      <c r="E104" s="593">
        <v>0</v>
      </c>
      <c r="F104" s="594">
        <v>8200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0</v>
      </c>
      <c r="B105" s="593">
        <v>0</v>
      </c>
      <c r="C105" s="593">
        <v>0</v>
      </c>
      <c r="D105" s="593">
        <v>0</v>
      </c>
      <c r="E105" s="593">
        <v>0</v>
      </c>
      <c r="F105" s="594">
        <v>0</v>
      </c>
      <c r="K105" s="194"/>
      <c r="L105" s="169"/>
      <c r="M105" s="196" t="s">
        <v>88</v>
      </c>
      <c r="N105" s="197"/>
      <c r="O105" s="198" t="s">
        <v>109</v>
      </c>
      <c r="P105" s="199">
        <f>'Ｓ６２（1987）'!A104</f>
        <v>11165</v>
      </c>
      <c r="Q105" s="200">
        <f>'Ｓ６２（1987）'!B104</f>
        <v>11165</v>
      </c>
      <c r="R105" s="220"/>
      <c r="S105" s="262">
        <f>'Ｓ６２（1987）'!D104</f>
        <v>0</v>
      </c>
      <c r="T105" s="263">
        <f>'Ｓ６２（1987）'!F104</f>
        <v>8200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'Ｓ６２（1987）'!A105</f>
        <v>0</v>
      </c>
      <c r="Q106" s="200">
        <f>'Ｓ６２（1987）'!B105</f>
        <v>0</v>
      </c>
      <c r="R106" s="220"/>
      <c r="S106" s="262">
        <f>'Ｓ６２（1987）'!D105</f>
        <v>0</v>
      </c>
      <c r="T106" s="263">
        <f>'Ｓ６２（1987）'!F105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'Ｓ６２（1987）'!A106</f>
        <v>0</v>
      </c>
      <c r="Q107" s="200">
        <f>'Ｓ６２（1987）'!B106</f>
        <v>0</v>
      </c>
      <c r="R107" s="220"/>
      <c r="S107" s="262">
        <f>'Ｓ６２（1987）'!D106</f>
        <v>0</v>
      </c>
      <c r="T107" s="263">
        <f>'Ｓ６２（1987）'!F106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'Ｓ６２（1987）'!A107</f>
        <v>0</v>
      </c>
      <c r="Q108" s="200">
        <f>'Ｓ６２（1987）'!B107</f>
        <v>0</v>
      </c>
      <c r="R108" s="220"/>
      <c r="S108" s="262">
        <f>'Ｓ６２（1987）'!D107</f>
        <v>0</v>
      </c>
      <c r="T108" s="263">
        <f>'Ｓ６２（1987）'!F107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'Ｓ６２（1987）'!A108</f>
        <v>0</v>
      </c>
      <c r="Q109" s="200">
        <f>'Ｓ６２（1987）'!B108</f>
        <v>0</v>
      </c>
      <c r="R109" s="220"/>
      <c r="S109" s="262">
        <f>'Ｓ６２（1987）'!D108</f>
        <v>0</v>
      </c>
      <c r="T109" s="263">
        <f>'Ｓ６２（1987）'!F108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'Ｓ６２（1987）'!A109</f>
        <v>0</v>
      </c>
      <c r="Q110" s="200">
        <f>'Ｓ６２（1987）'!B109</f>
        <v>0</v>
      </c>
      <c r="R110" s="220"/>
      <c r="S110" s="262">
        <f>'Ｓ６２（1987）'!D109</f>
        <v>0</v>
      </c>
      <c r="T110" s="263">
        <f>'Ｓ６２（1987）'!F109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15325</v>
      </c>
      <c r="B111" s="593">
        <v>15325</v>
      </c>
      <c r="C111" s="593">
        <v>0</v>
      </c>
      <c r="D111" s="593">
        <v>5000</v>
      </c>
      <c r="E111" s="593">
        <v>0</v>
      </c>
      <c r="F111" s="594">
        <v>5700</v>
      </c>
      <c r="K111" s="194"/>
      <c r="L111" s="176"/>
      <c r="M111" s="196" t="s">
        <v>107</v>
      </c>
      <c r="N111" s="197"/>
      <c r="O111" s="198" t="s">
        <v>115</v>
      </c>
      <c r="P111" s="199">
        <f>'Ｓ６２（1987）'!A110</f>
        <v>0</v>
      </c>
      <c r="Q111" s="200">
        <f>'Ｓ６２（1987）'!B110</f>
        <v>0</v>
      </c>
      <c r="R111" s="220"/>
      <c r="S111" s="262">
        <f>'Ｓ６２（1987）'!D110</f>
        <v>0</v>
      </c>
      <c r="T111" s="263">
        <f>'Ｓ６２（1987）'!F110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4440</v>
      </c>
      <c r="B112" s="593">
        <v>4440</v>
      </c>
      <c r="C112" s="593">
        <v>0</v>
      </c>
      <c r="D112" s="593">
        <v>0</v>
      </c>
      <c r="E112" s="593">
        <v>0</v>
      </c>
      <c r="F112" s="594">
        <v>0</v>
      </c>
      <c r="K112" s="194"/>
      <c r="L112" s="176" t="s">
        <v>41</v>
      </c>
      <c r="M112" s="196" t="s">
        <v>108</v>
      </c>
      <c r="N112" s="197"/>
      <c r="O112" s="198" t="s">
        <v>116</v>
      </c>
      <c r="P112" s="199">
        <f>'Ｓ６２（1987）'!A111</f>
        <v>15325</v>
      </c>
      <c r="Q112" s="200">
        <f>'Ｓ６２（1987）'!B111</f>
        <v>15325</v>
      </c>
      <c r="R112" s="220"/>
      <c r="S112" s="262">
        <f>'Ｓ６２（1987）'!D111</f>
        <v>5000</v>
      </c>
      <c r="T112" s="263">
        <f>'Ｓ６２（1987）'!F111</f>
        <v>5700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'Ｓ６２（1987）'!A112</f>
        <v>4440</v>
      </c>
      <c r="Q113" s="200">
        <f>'Ｓ６２（1987）'!B112</f>
        <v>4440</v>
      </c>
      <c r="R113" s="220"/>
      <c r="S113" s="262">
        <f>'Ｓ６２（1987）'!D112</f>
        <v>0</v>
      </c>
      <c r="T113" s="263">
        <f>'Ｓ６２（1987）'!F112</f>
        <v>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'Ｓ６２（1987）'!A113</f>
        <v>0</v>
      </c>
      <c r="Q114" s="200">
        <f>'Ｓ６２（1987）'!B113</f>
        <v>0</v>
      </c>
      <c r="R114" s="220"/>
      <c r="S114" s="262">
        <f>'Ｓ６２（1987）'!D113</f>
        <v>0</v>
      </c>
      <c r="T114" s="263">
        <f>'Ｓ６２（1987）'!F113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172262</v>
      </c>
      <c r="Q115" s="316">
        <f>SUM(Q62:Q114)-Q63-Q64-Q66-Q67-Q69-Q70-Q71-Q84-Q85-Q86-Q94-Q95-Q96-Q97-Q98-Q103-Q104</f>
        <v>172262</v>
      </c>
      <c r="R115" s="316"/>
      <c r="S115" s="317">
        <f>SUM(S62:S114)-S63-S64-S66-S67-S69-S70-S71-S84-S85-S86-S94-S95-S96-S97-S98-S103-S104</f>
        <v>7490</v>
      </c>
      <c r="T115" s="318">
        <f>SUM(T62:T114)-T63-T64-T66-T67-T69-T70-T71-T84-T85-T86-T94-T95-T96-T97-T98-T103-T104</f>
        <v>46100</v>
      </c>
      <c r="U115" s="319"/>
      <c r="V115" s="312" t="s">
        <v>82</v>
      </c>
      <c r="W115" s="313"/>
      <c r="X115" s="313"/>
      <c r="Y115" s="314"/>
      <c r="Z115" s="320">
        <f>Z64+Z67+Z73+Z74+Z80+Z82+Z86+Z88+Z89+Z92+Z93+Z99+Z101+Z104+Z105+Z114</f>
        <v>160793</v>
      </c>
      <c r="AA115" s="321">
        <f>AA64+AA67+AA73+AA74+AA80+AA82+AA86+AA88+AA89+AA92+AA93+AA99+AA101+AA104+AA105+AA114</f>
        <v>0</v>
      </c>
      <c r="AB115" s="321">
        <f>AB64+AB67+AB73+AB74+AB80+AB82+AB86+AB88+AB89+AB92+AB93+AB99+AB101+AB104+AB105+AB114</f>
        <v>0</v>
      </c>
      <c r="AC115" s="598">
        <f>AC64+AC67+AC73+AC74+AC80+AC82+AC86+AC88+AC89+AC92+AC93+AC99+AC101+AC104+AC105+AC114</f>
        <v>135200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160793</v>
      </c>
      <c r="B116" s="590">
        <v>0</v>
      </c>
      <c r="C116" s="590">
        <v>0</v>
      </c>
      <c r="D116" s="590">
        <v>0</v>
      </c>
      <c r="E116" s="591">
        <v>135200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753</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160793</v>
      </c>
      <c r="B121" s="593">
        <v>0</v>
      </c>
      <c r="C121" s="593">
        <v>0</v>
      </c>
      <c r="D121" s="593">
        <v>0</v>
      </c>
      <c r="E121" s="594">
        <v>135200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160793</v>
      </c>
      <c r="B122" s="593">
        <v>0</v>
      </c>
      <c r="C122" s="593">
        <v>0</v>
      </c>
      <c r="D122" s="593">
        <v>0</v>
      </c>
      <c r="E122" s="594">
        <v>135200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12586</v>
      </c>
      <c r="Q123" s="254">
        <f t="shared" si="13"/>
        <v>12586</v>
      </c>
      <c r="R123" s="254">
        <f t="shared" si="13"/>
        <v>0</v>
      </c>
      <c r="S123" s="329">
        <f t="shared" si="13"/>
        <v>0</v>
      </c>
      <c r="T123" s="361">
        <f t="shared" si="13"/>
        <v>0</v>
      </c>
      <c r="U123" s="190"/>
      <c r="V123" s="184" t="s">
        <v>8</v>
      </c>
      <c r="W123" s="185"/>
      <c r="X123" s="185"/>
      <c r="Y123" s="186" t="s">
        <v>156</v>
      </c>
      <c r="Z123" s="362">
        <f>IF(ISERROR(Z$60*(Q123/(Q$123+Q$133+Q$134+Q$135+Q$144+Q$163+Q$175))),0,ROUND(Z$60*(Q123/(Q$123+Q$133+Q$134+Q$135+Q$144+Q$163+Q$175)),0))</f>
        <v>0</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 t="shared" ref="AI123:AI176" si="14">Q123-Z123</f>
        <v>12586</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4"/>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12586</v>
      </c>
      <c r="Q125" s="220">
        <f t="shared" si="13"/>
        <v>12586</v>
      </c>
      <c r="R125" s="220">
        <f t="shared" si="13"/>
        <v>0</v>
      </c>
      <c r="S125" s="221">
        <f t="shared" si="13"/>
        <v>0</v>
      </c>
      <c r="T125" s="270">
        <f t="shared" si="13"/>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4"/>
        <v>12586</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3"/>
        <v>45008</v>
      </c>
      <c r="Q126" s="220">
        <f t="shared" si="13"/>
        <v>45008</v>
      </c>
      <c r="R126" s="220">
        <f t="shared" si="13"/>
        <v>0</v>
      </c>
      <c r="S126" s="221">
        <f t="shared" si="13"/>
        <v>2490</v>
      </c>
      <c r="T126" s="270">
        <f t="shared" si="13"/>
        <v>2400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45008</v>
      </c>
      <c r="AJ126" s="220">
        <f>SUM(AJ127:AJ128)</f>
        <v>0</v>
      </c>
      <c r="AK126" s="366">
        <f>SUM(AK127:AK128)</f>
        <v>2490</v>
      </c>
    </row>
    <row r="127" spans="1:38" ht="14.45" customHeight="1" x14ac:dyDescent="0.15">
      <c r="A127" s="592">
        <v>0</v>
      </c>
      <c r="B127" s="593">
        <v>0</v>
      </c>
      <c r="C127" s="593">
        <v>0</v>
      </c>
      <c r="D127" s="593">
        <v>0</v>
      </c>
      <c r="E127" s="594">
        <v>0</v>
      </c>
      <c r="K127" s="194"/>
      <c r="L127" s="195"/>
      <c r="M127" s="196" t="s">
        <v>16</v>
      </c>
      <c r="N127" s="197"/>
      <c r="O127" s="198"/>
      <c r="P127" s="219">
        <f t="shared" si="13"/>
        <v>0</v>
      </c>
      <c r="Q127" s="220">
        <f t="shared" si="13"/>
        <v>0</v>
      </c>
      <c r="R127" s="220">
        <f t="shared" si="13"/>
        <v>0</v>
      </c>
      <c r="S127" s="221">
        <f t="shared" si="13"/>
        <v>0</v>
      </c>
      <c r="T127" s="270">
        <f t="shared" si="13"/>
        <v>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45008</v>
      </c>
      <c r="Q128" s="220">
        <f t="shared" si="13"/>
        <v>45008</v>
      </c>
      <c r="R128" s="220">
        <f t="shared" si="13"/>
        <v>0</v>
      </c>
      <c r="S128" s="221">
        <f t="shared" si="13"/>
        <v>2490</v>
      </c>
      <c r="T128" s="270">
        <f t="shared" si="13"/>
        <v>2400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45008</v>
      </c>
      <c r="AJ128" s="220">
        <f>IF($P128-$Z128=0,0,ROUND((R128-AA128)*$AI128/($P128-$Z128),0))</f>
        <v>0</v>
      </c>
      <c r="AK128" s="366">
        <f>IF(P128-Z128=0,0,ROUND((S128-AB128)*AI128/(P128-Z128),0))</f>
        <v>2490</v>
      </c>
    </row>
    <row r="129" spans="1:37" ht="14.45" customHeight="1" x14ac:dyDescent="0.15">
      <c r="A129" s="592">
        <v>0</v>
      </c>
      <c r="B129" s="593">
        <v>0</v>
      </c>
      <c r="C129" s="593">
        <v>0</v>
      </c>
      <c r="D129" s="593">
        <v>0</v>
      </c>
      <c r="E129" s="594">
        <v>0</v>
      </c>
      <c r="K129" s="194" t="s">
        <v>4</v>
      </c>
      <c r="L129" s="169"/>
      <c r="M129" s="195" t="s">
        <v>94</v>
      </c>
      <c r="N129" s="197"/>
      <c r="O129" s="198"/>
      <c r="P129" s="219">
        <f t="shared" si="13"/>
        <v>0</v>
      </c>
      <c r="Q129" s="220">
        <f t="shared" si="13"/>
        <v>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 t="shared" si="15"/>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0</v>
      </c>
      <c r="Q130" s="220">
        <f t="shared" si="13"/>
        <v>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0</v>
      </c>
      <c r="Q133" s="220">
        <f t="shared" si="19"/>
        <v>0</v>
      </c>
      <c r="R133" s="220">
        <f t="shared" si="19"/>
        <v>0</v>
      </c>
      <c r="S133" s="221">
        <f t="shared" si="19"/>
        <v>0</v>
      </c>
      <c r="T133" s="270">
        <f t="shared" si="19"/>
        <v>0</v>
      </c>
      <c r="U133" s="202"/>
      <c r="V133" s="176"/>
      <c r="W133" s="196" t="s">
        <v>95</v>
      </c>
      <c r="X133" s="197"/>
      <c r="Y133" s="198" t="s">
        <v>156</v>
      </c>
      <c r="Z133" s="504">
        <f t="shared" ref="Z133:AC135" si="20">IF(ISERROR(Z$60*(Q133/(Q$123+Q$133+Q$134+Q$135+Q$144+Q$163+Q$175))),0,ROUND(Z$60*(Q133/(Q$123+Q$133+Q$134+Q$135+Q$144+Q$163+Q$175)),0))</f>
        <v>0</v>
      </c>
      <c r="AA133" s="220">
        <f t="shared" si="20"/>
        <v>0</v>
      </c>
      <c r="AB133" s="292">
        <f t="shared" si="20"/>
        <v>0</v>
      </c>
      <c r="AC133" s="366">
        <f t="shared" si="20"/>
        <v>0</v>
      </c>
      <c r="AE133" s="194"/>
      <c r="AF133" s="176"/>
      <c r="AG133" s="196" t="s">
        <v>95</v>
      </c>
      <c r="AH133" s="197"/>
      <c r="AI133" s="219">
        <f t="shared" si="14"/>
        <v>0</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0</v>
      </c>
      <c r="Q134" s="220">
        <f t="shared" si="19"/>
        <v>0</v>
      </c>
      <c r="R134" s="220">
        <f t="shared" si="19"/>
        <v>0</v>
      </c>
      <c r="S134" s="221">
        <f t="shared" si="19"/>
        <v>0</v>
      </c>
      <c r="T134" s="270">
        <f t="shared" si="19"/>
        <v>0</v>
      </c>
      <c r="U134" s="202"/>
      <c r="V134" s="216"/>
      <c r="W134" s="196" t="s">
        <v>13</v>
      </c>
      <c r="X134" s="197"/>
      <c r="Y134" s="198" t="s">
        <v>156</v>
      </c>
      <c r="Z134" s="504">
        <f t="shared" si="20"/>
        <v>0</v>
      </c>
      <c r="AA134" s="220">
        <f t="shared" si="20"/>
        <v>0</v>
      </c>
      <c r="AB134" s="292">
        <f t="shared" si="20"/>
        <v>0</v>
      </c>
      <c r="AC134" s="366">
        <f t="shared" si="20"/>
        <v>0</v>
      </c>
      <c r="AE134" s="194"/>
      <c r="AF134" s="216"/>
      <c r="AG134" s="196" t="s">
        <v>13</v>
      </c>
      <c r="AH134" s="197"/>
      <c r="AI134" s="219">
        <f t="shared" si="14"/>
        <v>0</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0</v>
      </c>
      <c r="Q136" s="220">
        <f t="shared" si="19"/>
        <v>0</v>
      </c>
      <c r="R136" s="220">
        <f t="shared" si="19"/>
        <v>0</v>
      </c>
      <c r="S136" s="221">
        <f t="shared" si="19"/>
        <v>0</v>
      </c>
      <c r="T136" s="270">
        <f t="shared" si="19"/>
        <v>0</v>
      </c>
      <c r="U136" s="202" t="s">
        <v>86</v>
      </c>
      <c r="V136" s="195"/>
      <c r="W136" s="196" t="s">
        <v>22</v>
      </c>
      <c r="X136" s="197"/>
      <c r="Y136" s="198" t="s">
        <v>156</v>
      </c>
      <c r="Z136" s="219">
        <f t="shared" ref="Z136:AC139" si="21">IF(ISERROR(Z$28*(Q136/(Q$136+Q$137+Q$138+Q$139+Q$141+Q$142+Q$143))),0,ROUND(Z$28*(Q136/(Q$136+Q$137+Q$138+Q$139+Q$141+Q$142+Q$143)),0))</f>
        <v>0</v>
      </c>
      <c r="AA136" s="220">
        <f t="shared" si="21"/>
        <v>0</v>
      </c>
      <c r="AB136" s="292">
        <f t="shared" si="21"/>
        <v>0</v>
      </c>
      <c r="AC136" s="366">
        <f t="shared" si="21"/>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273561</v>
      </c>
      <c r="Q141" s="220">
        <f t="shared" si="19"/>
        <v>273561</v>
      </c>
      <c r="R141" s="220">
        <f t="shared" si="19"/>
        <v>0</v>
      </c>
      <c r="S141" s="221">
        <f t="shared" si="19"/>
        <v>136932</v>
      </c>
      <c r="T141" s="270">
        <f t="shared" si="19"/>
        <v>100000</v>
      </c>
      <c r="U141" s="202"/>
      <c r="V141" s="195" t="s">
        <v>38</v>
      </c>
      <c r="W141" s="196" t="s">
        <v>149</v>
      </c>
      <c r="X141" s="197"/>
      <c r="Y141" s="198" t="s">
        <v>156</v>
      </c>
      <c r="Z141" s="219">
        <f t="shared" ref="Z141:AC143" si="22">IF(ISERROR(Z$28*(Q141/(Q$136+Q$137+Q$138+Q$139+Q$141+Q$142+Q$143))),0,ROUND(Z$28*(Q141/(Q$136+Q$137+Q$138+Q$139+Q$141+Q$142+Q$143)),0))</f>
        <v>0</v>
      </c>
      <c r="AA141" s="220">
        <f t="shared" si="22"/>
        <v>0</v>
      </c>
      <c r="AB141" s="292">
        <f t="shared" si="22"/>
        <v>0</v>
      </c>
      <c r="AC141" s="366">
        <f t="shared" si="22"/>
        <v>0</v>
      </c>
      <c r="AE141" s="194"/>
      <c r="AF141" s="195" t="s">
        <v>38</v>
      </c>
      <c r="AG141" s="196" t="s">
        <v>149</v>
      </c>
      <c r="AH141" s="197"/>
      <c r="AI141" s="219">
        <f t="shared" si="14"/>
        <v>273561</v>
      </c>
      <c r="AJ141" s="220">
        <f t="shared" si="17"/>
        <v>0</v>
      </c>
      <c r="AK141" s="366">
        <f t="shared" si="18"/>
        <v>136932</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9750</v>
      </c>
      <c r="Q143" s="220">
        <f t="shared" si="23"/>
        <v>9750</v>
      </c>
      <c r="R143" s="220">
        <f t="shared" si="23"/>
        <v>0</v>
      </c>
      <c r="S143" s="221">
        <f t="shared" si="23"/>
        <v>0</v>
      </c>
      <c r="T143" s="270">
        <f t="shared" si="23"/>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9750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232554</v>
      </c>
      <c r="Q148" s="220">
        <f t="shared" si="23"/>
        <v>232554</v>
      </c>
      <c r="R148" s="220">
        <f t="shared" si="23"/>
        <v>83186</v>
      </c>
      <c r="S148" s="221">
        <f t="shared" si="23"/>
        <v>0</v>
      </c>
      <c r="T148" s="270">
        <f t="shared" si="23"/>
        <v>96996</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4"/>
        <v>232554</v>
      </c>
      <c r="AJ148" s="220">
        <f t="shared" si="25"/>
        <v>83186</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0</v>
      </c>
      <c r="Q149" s="220">
        <f t="shared" si="23"/>
        <v>0</v>
      </c>
      <c r="R149" s="220">
        <f t="shared" si="23"/>
        <v>0</v>
      </c>
      <c r="S149" s="221">
        <f t="shared" si="23"/>
        <v>0</v>
      </c>
      <c r="T149" s="270">
        <f t="shared" si="23"/>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4"/>
        <v>0</v>
      </c>
      <c r="AJ149" s="220">
        <f t="shared" si="25"/>
        <v>0</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90081</v>
      </c>
      <c r="Q154" s="220">
        <f t="shared" si="28"/>
        <v>90081</v>
      </c>
      <c r="R154" s="220">
        <f t="shared" si="28"/>
        <v>38850</v>
      </c>
      <c r="S154" s="221">
        <f t="shared" si="28"/>
        <v>0</v>
      </c>
      <c r="T154" s="270">
        <f t="shared" si="28"/>
        <v>35100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4"/>
        <v>90081</v>
      </c>
      <c r="AJ154" s="220">
        <f>SUM(AJ155:AJ159)</f>
        <v>38850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8"/>
        <v>82565</v>
      </c>
      <c r="Q155" s="220">
        <f t="shared" si="28"/>
        <v>82565</v>
      </c>
      <c r="R155" s="220">
        <f t="shared" si="28"/>
        <v>38850</v>
      </c>
      <c r="S155" s="221">
        <f t="shared" si="28"/>
        <v>0</v>
      </c>
      <c r="T155" s="270">
        <f t="shared" si="28"/>
        <v>35100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82565</v>
      </c>
      <c r="AJ155" s="220">
        <f t="shared" ref="AJ155:AJ162" si="29">IF($P155-$Z155=0,0,ROUND((R155-AA155)*$AI155/($P155-$Z155),0))</f>
        <v>38850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7516</v>
      </c>
      <c r="Q158" s="220">
        <f t="shared" si="28"/>
        <v>7516</v>
      </c>
      <c r="R158" s="220">
        <f t="shared" si="28"/>
        <v>0</v>
      </c>
      <c r="S158" s="221">
        <f t="shared" si="28"/>
        <v>0</v>
      </c>
      <c r="T158" s="270">
        <f t="shared" si="28"/>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7516</v>
      </c>
      <c r="AJ158" s="220">
        <f t="shared" si="29"/>
        <v>0</v>
      </c>
      <c r="AK158" s="366">
        <f t="shared" si="30"/>
        <v>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149113</v>
      </c>
      <c r="Q160" s="220">
        <f t="shared" si="28"/>
        <v>149113</v>
      </c>
      <c r="R160" s="220">
        <f t="shared" si="28"/>
        <v>95269</v>
      </c>
      <c r="S160" s="221">
        <f t="shared" si="28"/>
        <v>0</v>
      </c>
      <c r="T160" s="270">
        <f t="shared" si="28"/>
        <v>53700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149113</v>
      </c>
      <c r="AJ160" s="220">
        <f t="shared" si="29"/>
        <v>95269</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17133</v>
      </c>
      <c r="Q166" s="220">
        <f t="shared" si="33"/>
        <v>17133</v>
      </c>
      <c r="R166" s="220">
        <f t="shared" si="33"/>
        <v>2472</v>
      </c>
      <c r="S166" s="221">
        <f t="shared" si="33"/>
        <v>0</v>
      </c>
      <c r="T166" s="270">
        <f t="shared" si="33"/>
        <v>8200</v>
      </c>
      <c r="U166" s="202"/>
      <c r="V166" s="169"/>
      <c r="W166" s="196" t="s">
        <v>88</v>
      </c>
      <c r="X166" s="197"/>
      <c r="Y166" s="198"/>
      <c r="Z166" s="219">
        <f t="shared" ref="Z166:AC168" si="36">Z51</f>
        <v>0</v>
      </c>
      <c r="AA166" s="220">
        <f t="shared" si="36"/>
        <v>0</v>
      </c>
      <c r="AB166" s="292">
        <f t="shared" si="36"/>
        <v>0</v>
      </c>
      <c r="AC166" s="366">
        <f t="shared" si="36"/>
        <v>0</v>
      </c>
      <c r="AE166" s="194"/>
      <c r="AF166" s="169"/>
      <c r="AG166" s="196" t="s">
        <v>88</v>
      </c>
      <c r="AH166" s="197"/>
      <c r="AI166" s="219">
        <f t="shared" si="14"/>
        <v>17133</v>
      </c>
      <c r="AJ166" s="220">
        <f t="shared" si="34"/>
        <v>2472</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0</v>
      </c>
      <c r="Q167" s="220">
        <f t="shared" si="33"/>
        <v>0</v>
      </c>
      <c r="R167" s="220">
        <f t="shared" si="33"/>
        <v>0</v>
      </c>
      <c r="S167" s="221">
        <f t="shared" si="33"/>
        <v>0</v>
      </c>
      <c r="T167" s="270">
        <f t="shared" si="33"/>
        <v>0</v>
      </c>
      <c r="U167" s="202"/>
      <c r="V167" s="176" t="s">
        <v>91</v>
      </c>
      <c r="W167" s="196" t="s">
        <v>89</v>
      </c>
      <c r="X167" s="197"/>
      <c r="Y167" s="198"/>
      <c r="Z167" s="219">
        <f t="shared" si="36"/>
        <v>0</v>
      </c>
      <c r="AA167" s="220">
        <f t="shared" si="36"/>
        <v>0</v>
      </c>
      <c r="AB167" s="292">
        <f t="shared" si="36"/>
        <v>0</v>
      </c>
      <c r="AC167" s="366">
        <f t="shared" si="36"/>
        <v>0</v>
      </c>
      <c r="AE167" s="194"/>
      <c r="AF167" s="176" t="s">
        <v>91</v>
      </c>
      <c r="AG167" s="196" t="s">
        <v>89</v>
      </c>
      <c r="AH167" s="197"/>
      <c r="AI167" s="219">
        <f t="shared" si="14"/>
        <v>0</v>
      </c>
      <c r="AJ167" s="220">
        <f t="shared" si="34"/>
        <v>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 t="shared" si="36"/>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0</v>
      </c>
      <c r="Q169" s="220">
        <f t="shared" si="33"/>
        <v>0</v>
      </c>
      <c r="R169" s="220">
        <f t="shared" si="33"/>
        <v>0</v>
      </c>
      <c r="S169" s="221">
        <f t="shared" si="33"/>
        <v>0</v>
      </c>
      <c r="T169" s="270">
        <f t="shared" si="33"/>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15325</v>
      </c>
      <c r="Q173" s="220">
        <f t="shared" si="40"/>
        <v>15325</v>
      </c>
      <c r="R173" s="220">
        <f t="shared" si="40"/>
        <v>0</v>
      </c>
      <c r="S173" s="221">
        <f t="shared" si="40"/>
        <v>5000</v>
      </c>
      <c r="T173" s="270">
        <f t="shared" si="40"/>
        <v>5700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15325</v>
      </c>
      <c r="AJ173" s="220">
        <f t="shared" si="38"/>
        <v>0</v>
      </c>
      <c r="AK173" s="366">
        <f t="shared" si="39"/>
        <v>5000</v>
      </c>
    </row>
    <row r="174" spans="1:37" ht="14.45" customHeight="1" x14ac:dyDescent="0.15">
      <c r="A174" s="592">
        <v>0</v>
      </c>
      <c r="B174" s="593">
        <v>0</v>
      </c>
      <c r="C174" s="593">
        <v>0</v>
      </c>
      <c r="D174" s="593">
        <v>0</v>
      </c>
      <c r="E174" s="594">
        <v>0</v>
      </c>
      <c r="K174" s="194"/>
      <c r="L174" s="216"/>
      <c r="M174" s="196" t="s">
        <v>13</v>
      </c>
      <c r="N174" s="197"/>
      <c r="O174" s="198"/>
      <c r="P174" s="219">
        <f t="shared" si="40"/>
        <v>4440</v>
      </c>
      <c r="Q174" s="220">
        <f t="shared" si="40"/>
        <v>4440</v>
      </c>
      <c r="R174" s="220">
        <f t="shared" si="40"/>
        <v>0</v>
      </c>
      <c r="S174" s="221">
        <f t="shared" si="40"/>
        <v>0</v>
      </c>
      <c r="T174" s="270">
        <f t="shared" si="40"/>
        <v>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4440</v>
      </c>
      <c r="AJ174" s="220">
        <f t="shared" si="38"/>
        <v>0</v>
      </c>
      <c r="AK174" s="366">
        <f t="shared" si="39"/>
        <v>0</v>
      </c>
    </row>
    <row r="175" spans="1:37" ht="14.45" customHeight="1" x14ac:dyDescent="0.15">
      <c r="A175" s="592">
        <v>0</v>
      </c>
      <c r="B175" s="593">
        <v>0</v>
      </c>
      <c r="C175" s="593">
        <v>0</v>
      </c>
      <c r="D175" s="593">
        <v>0</v>
      </c>
      <c r="E175" s="594">
        <v>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0</v>
      </c>
      <c r="B176" s="593">
        <v>0</v>
      </c>
      <c r="C176" s="593">
        <v>0</v>
      </c>
      <c r="D176" s="593">
        <v>0</v>
      </c>
      <c r="E176" s="594">
        <v>0</v>
      </c>
      <c r="K176" s="311"/>
      <c r="L176" s="312" t="s">
        <v>82</v>
      </c>
      <c r="M176" s="313"/>
      <c r="N176" s="313"/>
      <c r="O176" s="314"/>
      <c r="P176" s="315">
        <f t="shared" si="40"/>
        <v>849551</v>
      </c>
      <c r="Q176" s="316">
        <f t="shared" si="40"/>
        <v>849551</v>
      </c>
      <c r="R176" s="316">
        <f t="shared" si="40"/>
        <v>219777</v>
      </c>
      <c r="S176" s="317">
        <f t="shared" si="40"/>
        <v>144422</v>
      </c>
      <c r="T176" s="318">
        <f t="shared" si="40"/>
        <v>302096</v>
      </c>
      <c r="U176" s="367"/>
      <c r="V176" s="312" t="s">
        <v>82</v>
      </c>
      <c r="W176" s="313"/>
      <c r="X176" s="313"/>
      <c r="Y176" s="314"/>
      <c r="Z176" s="315">
        <f>SUM(Z123:Z175)-Z124-Z125-Z127-Z128-Z130-Z131-Z132-Z145-Z146-Z147-Z155-Z156-Z157-Z158-Z159-Z164-Z165</f>
        <v>0</v>
      </c>
      <c r="AA176" s="316">
        <f>SUM(AA123:AA175)-AA124-AA125-AA127-AA128-AA130-AA131-AA132-AA145-AA146-AA147-AA155-AA156-AA157-AA158-AA159-AA164-AA165</f>
        <v>0</v>
      </c>
      <c r="AB176" s="550">
        <f>SUM(AB123:AB175)-AB124-AB125-AB127-AB128-AB130-AB131-AB132-AB145-AB146-AB147-AB155-AB156-AB157-AB158-AB159-AB164-AB165</f>
        <v>0</v>
      </c>
      <c r="AC176" s="368">
        <f>SUM(AC123:AC175)-AC124-AC125-AC127-AC128-AC130-AC131-AC132-AC145-AC146-AC147-AC155-AC156-AC157-AC158-AC159-AC164-AC165</f>
        <v>0</v>
      </c>
      <c r="AE176" s="369"/>
      <c r="AF176" s="312" t="s">
        <v>82</v>
      </c>
      <c r="AG176" s="313"/>
      <c r="AH176" s="313"/>
      <c r="AI176" s="370">
        <f t="shared" si="14"/>
        <v>849551</v>
      </c>
      <c r="AJ176" s="316">
        <f>SUM(AJ123,AJ126,AJ129,AJ133:AJ144,AJ148:AJ154,AJ160:AJ163,AJ166:AJ175)</f>
        <v>219777</v>
      </c>
      <c r="AK176" s="368">
        <f>SUM(AK123,AK126,AK129,AK133:AK144,AK148:AK154,AK160:AK163,AK166:AK175)</f>
        <v>144422</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0</v>
      </c>
      <c r="B195" s="593">
        <v>0</v>
      </c>
      <c r="C195" s="593">
        <v>0</v>
      </c>
      <c r="D195" s="593">
        <v>0</v>
      </c>
      <c r="E195" s="594">
        <v>0</v>
      </c>
      <c r="AC195" s="481"/>
    </row>
    <row r="196" spans="1:29" ht="14.25" thickBot="1" x14ac:dyDescent="0.2">
      <c r="A196" s="592">
        <v>0</v>
      </c>
      <c r="B196" s="593">
        <v>0</v>
      </c>
      <c r="C196" s="593">
        <v>0</v>
      </c>
      <c r="D196" s="593">
        <v>0</v>
      </c>
      <c r="E196" s="594">
        <v>0</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671</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913236</v>
      </c>
      <c r="B8" s="590">
        <v>908249</v>
      </c>
      <c r="C8" s="590">
        <v>913236</v>
      </c>
      <c r="D8" s="590">
        <v>0</v>
      </c>
      <c r="E8" s="590">
        <v>387370</v>
      </c>
      <c r="F8" s="590">
        <v>123069</v>
      </c>
      <c r="G8" s="590">
        <v>0</v>
      </c>
      <c r="H8" s="1209">
        <v>300000</v>
      </c>
      <c r="I8" s="593"/>
      <c r="K8" s="183"/>
      <c r="L8" s="184" t="s">
        <v>8</v>
      </c>
      <c r="M8" s="185"/>
      <c r="N8" s="185"/>
      <c r="O8" s="186" t="s">
        <v>9</v>
      </c>
      <c r="P8" s="187">
        <f>'Ｓ６１（1986）'!A9</f>
        <v>0</v>
      </c>
      <c r="Q8" s="253">
        <f>'Ｓ６１（1986）'!C9</f>
        <v>0</v>
      </c>
      <c r="R8" s="253">
        <f>'Ｓ６１（1986）'!E9</f>
        <v>0</v>
      </c>
      <c r="S8" s="255">
        <f>'Ｓ６１（1986）'!F9</f>
        <v>0</v>
      </c>
      <c r="T8" s="256">
        <f>'Ｓ６１（1986）'!H9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'Ｓ６１（1986）'!A10</f>
        <v>0</v>
      </c>
      <c r="Q9" s="200">
        <f>'Ｓ６１（1986）'!C10</f>
        <v>0</v>
      </c>
      <c r="R9" s="200">
        <f>'Ｓ６１（1986）'!E10</f>
        <v>0</v>
      </c>
      <c r="S9" s="262">
        <f>'Ｓ６１（1986）'!F10</f>
        <v>0</v>
      </c>
      <c r="T9" s="263">
        <f>'Ｓ６１（1986）'!H10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'Ｓ６１（1986）'!A11</f>
        <v>0</v>
      </c>
      <c r="Q11" s="213">
        <f>'Ｓ６１（1986）'!C11</f>
        <v>0</v>
      </c>
      <c r="R11" s="213">
        <f>'Ｓ６１（1986）'!E11</f>
        <v>0</v>
      </c>
      <c r="S11" s="278">
        <f>'Ｓ６１（1986）'!F11</f>
        <v>0</v>
      </c>
      <c r="T11" s="263">
        <f>'Ｓ６１（1986）'!H11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'Ｓ６１（1986）'!A12</f>
        <v>0</v>
      </c>
      <c r="Q12" s="200">
        <f>'Ｓ６１（1986）'!C12</f>
        <v>0</v>
      </c>
      <c r="R12" s="200">
        <f>'Ｓ６１（1986）'!E12</f>
        <v>0</v>
      </c>
      <c r="S12" s="262">
        <f>'Ｓ６１（1986）'!F12</f>
        <v>0</v>
      </c>
      <c r="T12" s="263">
        <f>'Ｓ６１（1986）'!H12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'Ｓ６１（1986）'!A14</f>
        <v>0</v>
      </c>
      <c r="Q14" s="200">
        <f>'Ｓ６１（1986）'!C14</f>
        <v>0</v>
      </c>
      <c r="R14" s="200">
        <f>'Ｓ６１（1986）'!E14</f>
        <v>0</v>
      </c>
      <c r="S14" s="262">
        <f>'Ｓ６１（1986）'!F14</f>
        <v>0</v>
      </c>
      <c r="T14" s="263">
        <f>'Ｓ６１（1986）'!H14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'Ｓ６１（1986）'!A15</f>
        <v>0</v>
      </c>
      <c r="Q15" s="200">
        <f>'Ｓ６１（1986）'!C15</f>
        <v>0</v>
      </c>
      <c r="R15" s="200">
        <f>'Ｓ６１（1986）'!E15</f>
        <v>0</v>
      </c>
      <c r="S15" s="262">
        <f>'Ｓ６１（1986）'!F15</f>
        <v>0</v>
      </c>
      <c r="T15" s="263">
        <f>'Ｓ６１（1986）'!H15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'Ｓ６１（1986）'!A16</f>
        <v>0</v>
      </c>
      <c r="Q16" s="200">
        <f>'Ｓ６１（1986）'!C16</f>
        <v>0</v>
      </c>
      <c r="R16" s="200">
        <f>'Ｓ６１（1986）'!E16</f>
        <v>0</v>
      </c>
      <c r="S16" s="262">
        <f>'Ｓ６１（1986）'!F16</f>
        <v>0</v>
      </c>
      <c r="T16" s="263">
        <f>'Ｓ６１（1986）'!H16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'Ｓ６１（1986）'!A17</f>
        <v>0</v>
      </c>
      <c r="Q18" s="200">
        <f>'Ｓ６１（1986）'!C17</f>
        <v>0</v>
      </c>
      <c r="R18" s="200">
        <f>'Ｓ６１（1986）'!E17</f>
        <v>0</v>
      </c>
      <c r="S18" s="262">
        <f>'Ｓ６１（1986）'!F17</f>
        <v>0</v>
      </c>
      <c r="T18" s="263">
        <f>'Ｓ６１（1986）'!H17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'Ｓ６１（1986）'!A18</f>
        <v>0</v>
      </c>
      <c r="Q19" s="200">
        <f>'Ｓ６１（1986）'!C18</f>
        <v>0</v>
      </c>
      <c r="R19" s="200">
        <f>'Ｓ６１（1986）'!E18</f>
        <v>0</v>
      </c>
      <c r="S19" s="262">
        <f>'Ｓ６１（1986）'!F18</f>
        <v>0</v>
      </c>
      <c r="T19" s="263">
        <f>'Ｓ６１（1986）'!H18</f>
        <v>0</v>
      </c>
      <c r="U19" s="202"/>
      <c r="V19" s="195"/>
      <c r="W19" s="167"/>
      <c r="X19" s="167"/>
      <c r="Y19" s="207"/>
      <c r="Z19" s="204"/>
      <c r="AA19" s="205"/>
      <c r="AB19" s="205"/>
      <c r="AC19" s="206"/>
      <c r="AD19" s="160"/>
      <c r="AE19" s="160"/>
      <c r="AF19" s="160"/>
      <c r="AG19" s="160"/>
      <c r="AH19" s="160"/>
    </row>
    <row r="20" spans="1:34" ht="14.45" customHeight="1" x14ac:dyDescent="0.15">
      <c r="A20" s="592">
        <v>240797</v>
      </c>
      <c r="B20" s="593">
        <v>240066</v>
      </c>
      <c r="C20" s="593">
        <v>240797</v>
      </c>
      <c r="D20" s="593">
        <v>0</v>
      </c>
      <c r="E20" s="593">
        <v>0</v>
      </c>
      <c r="F20" s="593">
        <v>123069</v>
      </c>
      <c r="G20" s="593">
        <v>0</v>
      </c>
      <c r="H20" s="1210">
        <v>100000</v>
      </c>
      <c r="I20" s="593"/>
      <c r="K20" s="194"/>
      <c r="L20" s="196" t="s">
        <v>19</v>
      </c>
      <c r="M20" s="197"/>
      <c r="N20" s="197"/>
      <c r="O20" s="198" t="s">
        <v>20</v>
      </c>
      <c r="P20" s="199">
        <f>'Ｓ６１（1986）'!A19</f>
        <v>0</v>
      </c>
      <c r="Q20" s="200">
        <f>'Ｓ６１（1986）'!C19</f>
        <v>0</v>
      </c>
      <c r="R20" s="488">
        <f>'Ｓ６１（1986）'!E19</f>
        <v>0</v>
      </c>
      <c r="S20" s="262">
        <f>'Ｓ６１（1986）'!F19</f>
        <v>0</v>
      </c>
      <c r="T20" s="263">
        <f>'Ｓ６１（1986）'!H19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'Ｓ６１（1986）'!A21</f>
        <v>0</v>
      </c>
      <c r="Q21" s="200">
        <f>'Ｓ６１（1986）'!C21</f>
        <v>0</v>
      </c>
      <c r="R21" s="200">
        <f>'Ｓ６１（1986）'!E21</f>
        <v>0</v>
      </c>
      <c r="S21" s="262">
        <f>'Ｓ６１（1986）'!F21</f>
        <v>0</v>
      </c>
      <c r="T21" s="263">
        <f>'Ｓ６１（1986）'!H21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'Ｓ６１（1986）'!A22</f>
        <v>0</v>
      </c>
      <c r="Q22" s="200">
        <f>'Ｓ６１（1986）'!C22</f>
        <v>0</v>
      </c>
      <c r="R22" s="200">
        <f>'Ｓ６１（1986）'!E22</f>
        <v>0</v>
      </c>
      <c r="S22" s="262">
        <f>'Ｓ６１（1986）'!F22</f>
        <v>0</v>
      </c>
      <c r="T22" s="263">
        <f>'Ｓ６１（1986）'!H22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'Ｓ６１（1986）'!A23</f>
        <v>0</v>
      </c>
      <c r="Q23" s="200">
        <f>'Ｓ６１（1986）'!C23</f>
        <v>0</v>
      </c>
      <c r="R23" s="200">
        <f>'Ｓ６１（1986）'!E23</f>
        <v>0</v>
      </c>
      <c r="S23" s="262">
        <f>'Ｓ６１（1986）'!F23</f>
        <v>0</v>
      </c>
      <c r="T23" s="263">
        <f>'Ｓ６１（1986）'!H23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'Ｓ６１（1986）'!A24</f>
        <v>0</v>
      </c>
      <c r="Q24" s="200">
        <f>'Ｓ６１（1986）'!C24</f>
        <v>0</v>
      </c>
      <c r="R24" s="200">
        <f>'Ｓ６１（1986）'!E24</f>
        <v>0</v>
      </c>
      <c r="S24" s="262">
        <f>'Ｓ６１（1986）'!F24</f>
        <v>0</v>
      </c>
      <c r="T24" s="263">
        <f>'Ｓ６１（1986）'!H24</f>
        <v>0</v>
      </c>
      <c r="U24" s="202"/>
      <c r="V24" s="173" t="s">
        <v>137</v>
      </c>
      <c r="W24" s="197"/>
      <c r="X24" s="197"/>
      <c r="Y24" s="215" t="s">
        <v>18</v>
      </c>
      <c r="Z24" s="199">
        <f>+A175</f>
        <v>3955</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'Ｓ６１（1986）'!A25</f>
        <v>0</v>
      </c>
      <c r="Q25" s="200">
        <f>'Ｓ６１（1986）'!C25</f>
        <v>0</v>
      </c>
      <c r="R25" s="200">
        <f>'Ｓ６１（1986）'!E25</f>
        <v>0</v>
      </c>
      <c r="S25" s="262">
        <f>'Ｓ６１（1986）'!F25</f>
        <v>0</v>
      </c>
      <c r="T25" s="263">
        <f>'Ｓ６１（1986）'!H25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240797</v>
      </c>
      <c r="B26" s="593">
        <v>240066</v>
      </c>
      <c r="C26" s="593">
        <v>240797</v>
      </c>
      <c r="D26" s="593">
        <v>0</v>
      </c>
      <c r="E26" s="593">
        <v>0</v>
      </c>
      <c r="F26" s="593">
        <v>123069</v>
      </c>
      <c r="G26" s="593">
        <v>0</v>
      </c>
      <c r="H26" s="1210">
        <v>100000</v>
      </c>
      <c r="I26" s="593"/>
      <c r="K26" s="194"/>
      <c r="L26" s="195" t="s">
        <v>38</v>
      </c>
      <c r="M26" s="196" t="s">
        <v>149</v>
      </c>
      <c r="N26" s="197"/>
      <c r="O26" s="198" t="s">
        <v>40</v>
      </c>
      <c r="P26" s="199">
        <f>'Ｓ６１（1986）'!A26</f>
        <v>240797</v>
      </c>
      <c r="Q26" s="200">
        <f>'Ｓ６１（1986）'!C26</f>
        <v>240797</v>
      </c>
      <c r="R26" s="200">
        <f>'Ｓ６１（1986）'!E26</f>
        <v>0</v>
      </c>
      <c r="S26" s="262">
        <f>'Ｓ６１（1986）'!F26</f>
        <v>123069</v>
      </c>
      <c r="T26" s="263">
        <f>'Ｓ６１（1986）'!H26</f>
        <v>100000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'Ｓ６１（1986）'!A27</f>
        <v>0</v>
      </c>
      <c r="Q27" s="200">
        <f>'Ｓ６１（1986）'!C27</f>
        <v>0</v>
      </c>
      <c r="R27" s="200">
        <f>'Ｓ６１（1986）'!E27</f>
        <v>0</v>
      </c>
      <c r="S27" s="262">
        <f>'Ｓ６１（1986）'!F27</f>
        <v>0</v>
      </c>
      <c r="T27" s="263">
        <f>'Ｓ６１（1986）'!H27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'Ｓ６１（1986）'!A28</f>
        <v>0</v>
      </c>
      <c r="Q28" s="200">
        <f>'Ｓ６１（1986）'!C28</f>
        <v>0</v>
      </c>
      <c r="R28" s="200">
        <f>'Ｓ６１（1986）'!E28</f>
        <v>0</v>
      </c>
      <c r="S28" s="262">
        <f>'Ｓ６１（1986）'!F28</f>
        <v>0</v>
      </c>
      <c r="T28" s="263">
        <f>'Ｓ６１（1986）'!H28</f>
        <v>0</v>
      </c>
      <c r="U28" s="202"/>
      <c r="V28" s="216"/>
      <c r="W28" s="196" t="s">
        <v>13</v>
      </c>
      <c r="X28" s="197"/>
      <c r="Y28" s="215"/>
      <c r="Z28" s="219">
        <f>Z24-Z25</f>
        <v>3955</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'Ｓ６１（1986）'!A29</f>
        <v>0</v>
      </c>
      <c r="Q29" s="200">
        <f>'Ｓ６１（1986）'!C29</f>
        <v>0</v>
      </c>
      <c r="R29" s="200">
        <f>'Ｓ６１（1986）'!E29</f>
        <v>0</v>
      </c>
      <c r="S29" s="262">
        <f>'Ｓ６１（1986）'!F29</f>
        <v>0</v>
      </c>
      <c r="T29" s="263">
        <f>'Ｓ６１（1986）'!H29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'Ｓ６１（1986）'!A30</f>
        <v>0</v>
      </c>
      <c r="Q30" s="200">
        <f>'Ｓ６１（1986）'!C30</f>
        <v>0</v>
      </c>
      <c r="R30" s="200">
        <f>'Ｓ６１（1986）'!E30</f>
        <v>0</v>
      </c>
      <c r="S30" s="262">
        <f>'Ｓ６１（1986）'!F30</f>
        <v>0</v>
      </c>
      <c r="T30" s="263">
        <f>'Ｓ６１（1986）'!H30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'Ｓ６１（1986）'!A31</f>
        <v>0</v>
      </c>
      <c r="Q31" s="200">
        <f>'Ｓ６１（1986）'!C31</f>
        <v>0</v>
      </c>
      <c r="R31" s="200">
        <f>'Ｓ６１（1986）'!E31</f>
        <v>0</v>
      </c>
      <c r="S31" s="262">
        <f>'Ｓ６１（1986）'!F31</f>
        <v>0</v>
      </c>
      <c r="T31" s="263">
        <f>'Ｓ６１（1986）'!H31</f>
        <v>0</v>
      </c>
      <c r="U31" s="202"/>
      <c r="V31" s="195"/>
      <c r="W31" s="167"/>
      <c r="X31" s="167"/>
      <c r="Y31" s="207"/>
      <c r="Z31" s="204"/>
      <c r="AA31" s="205"/>
      <c r="AB31" s="205"/>
      <c r="AC31" s="206"/>
      <c r="AD31" s="160"/>
      <c r="AE31" s="160"/>
      <c r="AF31" s="160"/>
      <c r="AG31" s="160"/>
      <c r="AH31" s="160"/>
    </row>
    <row r="32" spans="1:34" ht="14.45" customHeight="1" x14ac:dyDescent="0.15">
      <c r="A32" s="592">
        <v>672439</v>
      </c>
      <c r="B32" s="593">
        <v>668183</v>
      </c>
      <c r="C32" s="593">
        <v>672439</v>
      </c>
      <c r="D32" s="593">
        <v>0</v>
      </c>
      <c r="E32" s="593">
        <v>387370</v>
      </c>
      <c r="F32" s="593">
        <v>0</v>
      </c>
      <c r="G32" s="593">
        <v>0</v>
      </c>
      <c r="H32" s="1210">
        <v>200000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149764</v>
      </c>
      <c r="B33" s="593">
        <v>148520</v>
      </c>
      <c r="C33" s="593">
        <v>149764</v>
      </c>
      <c r="D33" s="593">
        <v>0</v>
      </c>
      <c r="E33" s="593">
        <v>89632</v>
      </c>
      <c r="F33" s="593">
        <v>0</v>
      </c>
      <c r="G33" s="593">
        <v>0</v>
      </c>
      <c r="H33" s="594">
        <v>47400</v>
      </c>
      <c r="I33" s="593"/>
      <c r="K33" s="194"/>
      <c r="L33" s="173"/>
      <c r="M33" s="196" t="s">
        <v>47</v>
      </c>
      <c r="N33" s="197"/>
      <c r="O33" s="198" t="s">
        <v>48</v>
      </c>
      <c r="P33" s="199">
        <f>'Ｓ６１（1986）'!A33</f>
        <v>149764</v>
      </c>
      <c r="Q33" s="200">
        <f>'Ｓ６１（1986）'!C33</f>
        <v>149764</v>
      </c>
      <c r="R33" s="200">
        <f>'Ｓ６１（1986）'!E33</f>
        <v>89632</v>
      </c>
      <c r="S33" s="262">
        <f>'Ｓ６１（1986）'!F33</f>
        <v>0</v>
      </c>
      <c r="T33" s="263">
        <f>'Ｓ６１（1986）'!H33</f>
        <v>47400</v>
      </c>
      <c r="U33" s="202" t="s">
        <v>4</v>
      </c>
      <c r="V33" s="173"/>
      <c r="W33" s="196" t="s">
        <v>49</v>
      </c>
      <c r="X33" s="197"/>
      <c r="Y33" s="198" t="s">
        <v>99</v>
      </c>
      <c r="Z33" s="199">
        <f>+A180</f>
        <v>13973</v>
      </c>
      <c r="AA33" s="200">
        <f>+B180</f>
        <v>0</v>
      </c>
      <c r="AB33" s="200">
        <f>+C180</f>
        <v>0</v>
      </c>
      <c r="AC33" s="583">
        <f>+E180</f>
        <v>337</v>
      </c>
      <c r="AD33" s="160"/>
      <c r="AE33" s="160"/>
      <c r="AF33" s="160"/>
      <c r="AG33" s="160"/>
      <c r="AH33" s="160"/>
    </row>
    <row r="34" spans="1:34" ht="14.45" customHeight="1" x14ac:dyDescent="0.15">
      <c r="A34" s="592">
        <v>111576</v>
      </c>
      <c r="B34" s="593">
        <v>111550</v>
      </c>
      <c r="C34" s="593">
        <v>111576</v>
      </c>
      <c r="D34" s="593">
        <v>0</v>
      </c>
      <c r="E34" s="593">
        <v>66930</v>
      </c>
      <c r="F34" s="593">
        <v>0</v>
      </c>
      <c r="G34" s="593">
        <v>0</v>
      </c>
      <c r="H34" s="594">
        <v>26400</v>
      </c>
      <c r="I34" s="593"/>
      <c r="K34" s="194"/>
      <c r="L34" s="195"/>
      <c r="M34" s="196" t="s">
        <v>50</v>
      </c>
      <c r="N34" s="197"/>
      <c r="O34" s="198" t="s">
        <v>51</v>
      </c>
      <c r="P34" s="199">
        <f>'Ｓ６１（1986）'!A34</f>
        <v>111576</v>
      </c>
      <c r="Q34" s="200">
        <f>'Ｓ６１（1986）'!C34</f>
        <v>111576</v>
      </c>
      <c r="R34" s="200">
        <f>'Ｓ６１（1986）'!E34</f>
        <v>66930</v>
      </c>
      <c r="S34" s="262">
        <f>'Ｓ６１（1986）'!F34</f>
        <v>0</v>
      </c>
      <c r="T34" s="263">
        <f>'Ｓ６１（1986）'!H34</f>
        <v>26400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'Ｓ６１（1986）'!A35</f>
        <v>0</v>
      </c>
      <c r="Q35" s="200">
        <f>'Ｓ６１（1986）'!C35</f>
        <v>0</v>
      </c>
      <c r="R35" s="200">
        <f>'Ｓ６１（1986）'!E35</f>
        <v>0</v>
      </c>
      <c r="S35" s="262">
        <f>'Ｓ６１（1986）'!F35</f>
        <v>0</v>
      </c>
      <c r="T35" s="263">
        <f>'Ｓ６１（1986）'!H35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'Ｓ６１（1986）'!A36</f>
        <v>0</v>
      </c>
      <c r="Q36" s="200">
        <f>'Ｓ６１（1986）'!C36</f>
        <v>0</v>
      </c>
      <c r="R36" s="200">
        <f>'Ｓ６１（1986）'!E36</f>
        <v>0</v>
      </c>
      <c r="S36" s="262">
        <f>'Ｓ６１（1986）'!F36</f>
        <v>0</v>
      </c>
      <c r="T36" s="263">
        <f>'Ｓ６１（1986）'!H36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'Ｓ６１（1986）'!A37</f>
        <v>0</v>
      </c>
      <c r="Q37" s="200">
        <f>'Ｓ６１（1986）'!C37</f>
        <v>0</v>
      </c>
      <c r="R37" s="200">
        <f>'Ｓ６１（1986）'!E37</f>
        <v>0</v>
      </c>
      <c r="S37" s="262">
        <f>'Ｓ６１（1986）'!F37</f>
        <v>0</v>
      </c>
      <c r="T37" s="263">
        <f>'Ｓ６１（1986）'!H37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'Ｓ６１（1986）'!A38</f>
        <v>0</v>
      </c>
      <c r="Q38" s="200">
        <f>'Ｓ６１（1986）'!C38</f>
        <v>0</v>
      </c>
      <c r="R38" s="200">
        <f>'Ｓ６１（1986）'!E38</f>
        <v>0</v>
      </c>
      <c r="S38" s="262">
        <f>'Ｓ６１（1986）'!F38</f>
        <v>0</v>
      </c>
      <c r="T38" s="263">
        <f>'Ｓ６１（1986）'!H38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127680</v>
      </c>
      <c r="B39" s="593">
        <v>127000</v>
      </c>
      <c r="C39" s="593">
        <v>127680</v>
      </c>
      <c r="D39" s="593">
        <v>0</v>
      </c>
      <c r="E39" s="593">
        <v>69850</v>
      </c>
      <c r="F39" s="593">
        <v>0</v>
      </c>
      <c r="G39" s="593">
        <v>0</v>
      </c>
      <c r="H39" s="594">
        <v>54500</v>
      </c>
      <c r="I39" s="593"/>
      <c r="K39" s="194"/>
      <c r="L39" s="195"/>
      <c r="M39" s="173" t="s">
        <v>60</v>
      </c>
      <c r="N39" s="197"/>
      <c r="O39" s="198" t="s">
        <v>61</v>
      </c>
      <c r="P39" s="199">
        <f>'Ｓ６１（1986）'!A39</f>
        <v>127680</v>
      </c>
      <c r="Q39" s="200">
        <f>'Ｓ６１（1986）'!C39</f>
        <v>127680</v>
      </c>
      <c r="R39" s="200">
        <f>'Ｓ６１（1986）'!E39</f>
        <v>69850</v>
      </c>
      <c r="S39" s="262">
        <f>'Ｓ６１（1986）'!F39</f>
        <v>0</v>
      </c>
      <c r="T39" s="263">
        <f>'Ｓ６１（1986）'!H39</f>
        <v>54500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127680</v>
      </c>
      <c r="B40" s="593">
        <v>127000</v>
      </c>
      <c r="C40" s="593">
        <v>127680</v>
      </c>
      <c r="D40" s="593">
        <v>0</v>
      </c>
      <c r="E40" s="593">
        <v>69850</v>
      </c>
      <c r="F40" s="593">
        <v>0</v>
      </c>
      <c r="G40" s="593">
        <v>0</v>
      </c>
      <c r="H40" s="594">
        <v>54500</v>
      </c>
      <c r="I40" s="593"/>
      <c r="K40" s="194"/>
      <c r="L40" s="195" t="s">
        <v>59</v>
      </c>
      <c r="M40" s="195"/>
      <c r="N40" s="196" t="s">
        <v>62</v>
      </c>
      <c r="O40" s="198" t="s">
        <v>63</v>
      </c>
      <c r="P40" s="199">
        <f>'Ｓ６１（1986）'!A40</f>
        <v>127680</v>
      </c>
      <c r="Q40" s="200">
        <f>'Ｓ６１（1986）'!C40</f>
        <v>127680</v>
      </c>
      <c r="R40" s="200">
        <f>'Ｓ６１（1986）'!E40</f>
        <v>69850</v>
      </c>
      <c r="S40" s="262">
        <f>'Ｓ６１（1986）'!F40</f>
        <v>0</v>
      </c>
      <c r="T40" s="263">
        <f>'Ｓ６１（1986）'!H40</f>
        <v>54500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'Ｓ６１（1986）'!A41</f>
        <v>0</v>
      </c>
      <c r="Q41" s="200">
        <f>'Ｓ６１（1986）'!C41</f>
        <v>0</v>
      </c>
      <c r="R41" s="200">
        <f>'Ｓ６１（1986）'!E41</f>
        <v>0</v>
      </c>
      <c r="S41" s="262">
        <f>'Ｓ６１（1986）'!F41</f>
        <v>0</v>
      </c>
      <c r="T41" s="263">
        <f>'Ｓ６１（1986）'!H41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'Ｓ６１（1986）'!A42</f>
        <v>0</v>
      </c>
      <c r="Q42" s="200">
        <f>'Ｓ６１（1986）'!C42</f>
        <v>0</v>
      </c>
      <c r="R42" s="200">
        <f>'Ｓ６１（1986）'!E42</f>
        <v>0</v>
      </c>
      <c r="S42" s="262">
        <f>'Ｓ６１（1986）'!F42</f>
        <v>0</v>
      </c>
      <c r="T42" s="263">
        <f>'Ｓ６１（1986）'!H42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'Ｓ６１（1986）'!A43</f>
        <v>0</v>
      </c>
      <c r="Q43" s="200">
        <f>'Ｓ６１（1986）'!C43</f>
        <v>0</v>
      </c>
      <c r="R43" s="200">
        <f>'Ｓ６１（1986）'!E43</f>
        <v>0</v>
      </c>
      <c r="S43" s="262">
        <f>'Ｓ６１（1986）'!F43</f>
        <v>0</v>
      </c>
      <c r="T43" s="263">
        <f>'Ｓ６１（1986）'!H43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283419</v>
      </c>
      <c r="B44" s="593">
        <v>281113</v>
      </c>
      <c r="C44" s="593">
        <v>283419</v>
      </c>
      <c r="D44" s="593">
        <v>0</v>
      </c>
      <c r="E44" s="593">
        <v>160958</v>
      </c>
      <c r="F44" s="593">
        <v>0</v>
      </c>
      <c r="G44" s="593">
        <v>0</v>
      </c>
      <c r="H44" s="1210">
        <v>100000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'Ｓ６１（1986）'!A44</f>
        <v>283419</v>
      </c>
      <c r="Q45" s="200">
        <f>'Ｓ６１（1986）'!C44</f>
        <v>283419</v>
      </c>
      <c r="R45" s="200">
        <f>'Ｓ６１（1986）'!E44</f>
        <v>160958</v>
      </c>
      <c r="S45" s="262">
        <f>'Ｓ６１（1986）'!F44</f>
        <v>0</v>
      </c>
      <c r="T45" s="263">
        <f>'Ｓ６１（1986）'!H44</f>
        <v>100000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'Ｓ６１（1986）'!A45</f>
        <v>0</v>
      </c>
      <c r="Q46" s="200">
        <f>'Ｓ６１（1986）'!C45</f>
        <v>0</v>
      </c>
      <c r="R46" s="200">
        <f>'Ｓ６１（1986）'!E45</f>
        <v>0</v>
      </c>
      <c r="S46" s="262">
        <f>'Ｓ６１（1986）'!F45</f>
        <v>0</v>
      </c>
      <c r="T46" s="263">
        <f>'Ｓ６１（1986）'!H45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'Ｓ６１（1986）'!A46</f>
        <v>0</v>
      </c>
      <c r="Q47" s="200">
        <f>'Ｓ６１（1986）'!C46</f>
        <v>0</v>
      </c>
      <c r="R47" s="200">
        <f>'Ｓ６１（1986）'!E46</f>
        <v>0</v>
      </c>
      <c r="S47" s="262">
        <f>'Ｓ６１（1986）'!F46</f>
        <v>0</v>
      </c>
      <c r="T47" s="263">
        <f>'Ｓ６１（1986）'!H46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'Ｓ６１（1986）'!A47</f>
        <v>0</v>
      </c>
      <c r="Q48" s="200">
        <f>'Ｓ６１（1986）'!C47</f>
        <v>0</v>
      </c>
      <c r="R48" s="200">
        <f>'Ｓ６１（1986）'!E47</f>
        <v>0</v>
      </c>
      <c r="S48" s="262">
        <f>'Ｓ６１（1986）'!F47</f>
        <v>0</v>
      </c>
      <c r="T48" s="263">
        <f>'Ｓ６１（1986）'!H47</f>
        <v>0</v>
      </c>
      <c r="U48" s="202" t="s">
        <v>4</v>
      </c>
      <c r="V48" s="195"/>
      <c r="W48" s="167"/>
      <c r="X48" s="167"/>
      <c r="Y48" s="207"/>
      <c r="Z48" s="204"/>
      <c r="AA48" s="205"/>
      <c r="AB48" s="205"/>
      <c r="AC48" s="206"/>
      <c r="AD48" s="160"/>
      <c r="AE48" s="160"/>
      <c r="AF48" s="160"/>
      <c r="AG48" s="160"/>
      <c r="AH48" s="160"/>
    </row>
    <row r="49" spans="1:38" ht="14.45" customHeight="1" x14ac:dyDescent="0.15">
      <c r="A49" s="592">
        <v>0</v>
      </c>
      <c r="B49" s="593">
        <v>0</v>
      </c>
      <c r="C49" s="593">
        <v>0</v>
      </c>
      <c r="D49" s="593">
        <v>0</v>
      </c>
      <c r="E49" s="593">
        <v>0</v>
      </c>
      <c r="F49" s="593">
        <v>0</v>
      </c>
      <c r="G49" s="593">
        <v>0</v>
      </c>
      <c r="H49" s="594">
        <v>0</v>
      </c>
      <c r="I49" s="593"/>
      <c r="K49" s="194"/>
      <c r="L49" s="195"/>
      <c r="M49" s="196" t="s">
        <v>11</v>
      </c>
      <c r="N49" s="197"/>
      <c r="O49" s="198" t="s">
        <v>80</v>
      </c>
      <c r="P49" s="199">
        <f>'Ｓ６１（1986）'!A48</f>
        <v>0</v>
      </c>
      <c r="Q49" s="200">
        <f>'Ｓ６１（1986）'!C48</f>
        <v>0</v>
      </c>
      <c r="R49" s="200">
        <f>'Ｓ６１（1986）'!E48</f>
        <v>0</v>
      </c>
      <c r="S49" s="262">
        <f>'Ｓ６１（1986）'!F48</f>
        <v>0</v>
      </c>
      <c r="T49" s="263">
        <f>'Ｓ６１（1986）'!H48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'Ｓ６１（1986）'!A50</f>
        <v>0</v>
      </c>
      <c r="Q51" s="200">
        <f>'Ｓ６１（1986）'!C50</f>
        <v>0</v>
      </c>
      <c r="R51" s="200">
        <f>'Ｓ６１（1986）'!E50</f>
        <v>0</v>
      </c>
      <c r="S51" s="262">
        <f>'Ｓ６１（1986）'!F50</f>
        <v>0</v>
      </c>
      <c r="T51" s="263">
        <f>'Ｓ６１（1986）'!H50</f>
        <v>0</v>
      </c>
      <c r="U51" s="202"/>
      <c r="V51" s="173"/>
      <c r="W51" s="196" t="s">
        <v>88</v>
      </c>
      <c r="X51" s="217"/>
      <c r="Y51" s="218" t="s">
        <v>40</v>
      </c>
      <c r="Z51" s="199">
        <f>+A188</f>
        <v>0</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'Ｓ６１（1986）'!A51</f>
        <v>0</v>
      </c>
      <c r="Q52" s="200">
        <f>'Ｓ６１（1986）'!C51</f>
        <v>0</v>
      </c>
      <c r="R52" s="200">
        <f>'Ｓ６１（1986）'!E51</f>
        <v>0</v>
      </c>
      <c r="S52" s="262">
        <f>'Ｓ６１（1986）'!F51</f>
        <v>0</v>
      </c>
      <c r="T52" s="263">
        <f>'Ｓ６１（1986）'!H51</f>
        <v>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'Ｓ６１（1986）'!A52</f>
        <v>0</v>
      </c>
      <c r="Q53" s="200">
        <f>'Ｓ６１（1986）'!C52</f>
        <v>0</v>
      </c>
      <c r="R53" s="200">
        <f>'Ｓ６１（1986）'!E52</f>
        <v>0</v>
      </c>
      <c r="S53" s="262">
        <f>'Ｓ６１（1986）'!F52</f>
        <v>0</v>
      </c>
      <c r="T53" s="263">
        <f>'Ｓ６１（1986）'!H52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'Ｓ６１（1986）'!A53</f>
        <v>0</v>
      </c>
      <c r="Q54" s="200">
        <f>'Ｓ６１（1986）'!C53</f>
        <v>0</v>
      </c>
      <c r="R54" s="200">
        <f>'Ｓ６１（1986）'!E53</f>
        <v>0</v>
      </c>
      <c r="S54" s="262">
        <f>'Ｓ６１（1986）'!F53</f>
        <v>0</v>
      </c>
      <c r="T54" s="263">
        <f>'Ｓ６１（1986）'!H53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'Ｓ６１（1986）'!A54</f>
        <v>0</v>
      </c>
      <c r="Q55" s="200">
        <f>'Ｓ６１（1986）'!C54</f>
        <v>0</v>
      </c>
      <c r="R55" s="200">
        <f>'Ｓ６１（1986）'!E54</f>
        <v>0</v>
      </c>
      <c r="S55" s="262">
        <f>'Ｓ６１（1986）'!F54</f>
        <v>0</v>
      </c>
      <c r="T55" s="263">
        <f>'Ｓ６１（1986）'!H54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'Ｓ６１（1986）'!A55</f>
        <v>0</v>
      </c>
      <c r="Q56" s="200">
        <f>'Ｓ６１（1986）'!C55</f>
        <v>0</v>
      </c>
      <c r="R56" s="200">
        <f>'Ｓ６１（1986）'!E55</f>
        <v>0</v>
      </c>
      <c r="S56" s="262">
        <f>'Ｓ６１（1986）'!F55</f>
        <v>0</v>
      </c>
      <c r="T56" s="263">
        <f>'Ｓ６１（1986）'!H55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'Ｓ６１（1986）'!A56</f>
        <v>0</v>
      </c>
      <c r="Q57" s="200">
        <f>'Ｓ６１（1986）'!C56</f>
        <v>0</v>
      </c>
      <c r="R57" s="200">
        <f>'Ｓ６１（1986）'!E56</f>
        <v>0</v>
      </c>
      <c r="S57" s="262">
        <f>'Ｓ６１（1986）'!F56</f>
        <v>0</v>
      </c>
      <c r="T57" s="263">
        <f>'Ｓ６１（1986）'!H56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'Ｓ６１（1986）'!A57</f>
        <v>0</v>
      </c>
      <c r="Q58" s="200">
        <f>'Ｓ６１（1986）'!C57</f>
        <v>0</v>
      </c>
      <c r="R58" s="200">
        <f>'Ｓ６１（1986）'!E57</f>
        <v>0</v>
      </c>
      <c r="S58" s="262">
        <f>'Ｓ６１（1986）'!F57</f>
        <v>0</v>
      </c>
      <c r="T58" s="263">
        <f>'Ｓ６１（1986）'!H57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'Ｓ６１（1986）'!A58</f>
        <v>0</v>
      </c>
      <c r="Q59" s="200">
        <f>'Ｓ６１（1986）'!C58</f>
        <v>0</v>
      </c>
      <c r="R59" s="200">
        <f>'Ｓ６１（1986）'!E58</f>
        <v>0</v>
      </c>
      <c r="S59" s="262">
        <f>'Ｓ６１（1986）'!F58</f>
        <v>0</v>
      </c>
      <c r="T59" s="263">
        <f>'Ｓ６１（1986）'!H58</f>
        <v>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'Ｓ６１（1986）'!A59</f>
        <v>0</v>
      </c>
      <c r="Q60" s="200">
        <f>'Ｓ６１（1986）'!C59</f>
        <v>0</v>
      </c>
      <c r="R60" s="200">
        <f>'Ｓ６１（1986）'!E59</f>
        <v>0</v>
      </c>
      <c r="S60" s="262">
        <f>'Ｓ６１（1986）'!F59</f>
        <v>0</v>
      </c>
      <c r="T60" s="263">
        <f>'Ｓ６１（1986）'!H59</f>
        <v>0</v>
      </c>
      <c r="U60" s="202"/>
      <c r="V60" s="216" t="s">
        <v>13</v>
      </c>
      <c r="W60" s="217"/>
      <c r="X60" s="217"/>
      <c r="Y60" s="218" t="s">
        <v>48</v>
      </c>
      <c r="Z60" s="199">
        <f>+A195</f>
        <v>3040</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913236</v>
      </c>
      <c r="Q61" s="242">
        <f>SUM(Q8:Q60)-Q9-Q10-Q12-Q13-Q15-Q16-Q17-Q30-Q31-Q32-Q40-Q41-Q42-Q43-Q44-Q49-Q50</f>
        <v>913236</v>
      </c>
      <c r="R61" s="242">
        <f>SUM(R8:R60)-R9-R10-R12-R13-R15-R16-R17-R30-R31-R32-R40-R41-R42-R43-R44-R49-R50</f>
        <v>387370</v>
      </c>
      <c r="S61" s="331">
        <f>SUM(S8:S60)-S9-S10-S12-S13-S15-S16-S17-S30-S31-S32-S40-S41-S42-S43-S44-S49-S50</f>
        <v>123069</v>
      </c>
      <c r="T61" s="332">
        <f>SUM(T8:T60)-T9-T10-T12-T13-T15-T16-T17-T30-T31-T32-T40-T41-T42-T43-T44-T49-T50</f>
        <v>328300</v>
      </c>
      <c r="U61" s="244"/>
      <c r="V61" s="238" t="s">
        <v>82</v>
      </c>
      <c r="W61" s="239"/>
      <c r="X61" s="239"/>
      <c r="Y61" s="240"/>
      <c r="Z61" s="245">
        <f>SUM(Z11:Z60)-Z12-Z13-Z25-Z28</f>
        <v>20968</v>
      </c>
      <c r="AA61" s="242">
        <f>SUM(AA11:AA60)-AA12-AA13-AA25-AA28</f>
        <v>0</v>
      </c>
      <c r="AB61" s="246">
        <f>SUM(AB11:AB60)-AB12-AB13-AB25-AB28</f>
        <v>0</v>
      </c>
      <c r="AC61" s="247">
        <f>SUM(AC11:AC60)-AC12-AC13-AC25-AC28</f>
        <v>337</v>
      </c>
      <c r="AD61" s="248"/>
      <c r="AE61" s="248"/>
      <c r="AF61" s="248"/>
      <c r="AG61" s="249"/>
      <c r="AH61" s="249"/>
      <c r="AI61" s="250" t="s">
        <v>5</v>
      </c>
      <c r="AJ61" s="180" t="s">
        <v>6</v>
      </c>
      <c r="AK61" s="180" t="s">
        <v>7</v>
      </c>
      <c r="AL61" s="251" t="s">
        <v>405</v>
      </c>
    </row>
    <row r="62" spans="1:38" ht="14.45" customHeight="1" x14ac:dyDescent="0.15">
      <c r="A62" s="589">
        <v>268160</v>
      </c>
      <c r="B62" s="590">
        <v>268160</v>
      </c>
      <c r="C62" s="590">
        <v>0</v>
      </c>
      <c r="D62" s="590">
        <v>129960</v>
      </c>
      <c r="E62" s="590">
        <v>14784</v>
      </c>
      <c r="F62" s="591">
        <v>30600</v>
      </c>
      <c r="K62" s="183"/>
      <c r="L62" s="184" t="s">
        <v>8</v>
      </c>
      <c r="M62" s="185"/>
      <c r="N62" s="185"/>
      <c r="O62" s="186" t="s">
        <v>9</v>
      </c>
      <c r="P62" s="252">
        <f>'Ｓ６１（1986）'!A63</f>
        <v>8821</v>
      </c>
      <c r="Q62" s="253">
        <f>'Ｓ６１（1986）'!B63</f>
        <v>8821</v>
      </c>
      <c r="R62" s="254"/>
      <c r="S62" s="255">
        <f>'Ｓ６１（1986）'!D63</f>
        <v>0</v>
      </c>
      <c r="T62" s="256">
        <f>'Ｓ６１（1986）'!F63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8821</v>
      </c>
      <c r="B63" s="593">
        <v>8821</v>
      </c>
      <c r="C63" s="593">
        <v>0</v>
      </c>
      <c r="D63" s="593">
        <v>0</v>
      </c>
      <c r="E63" s="593">
        <v>0</v>
      </c>
      <c r="F63" s="594">
        <v>0</v>
      </c>
      <c r="K63" s="194"/>
      <c r="L63" s="195"/>
      <c r="M63" s="196" t="s">
        <v>146</v>
      </c>
      <c r="N63" s="197"/>
      <c r="O63" s="198" t="s">
        <v>12</v>
      </c>
      <c r="P63" s="199">
        <f>'Ｓ６１（1986）'!A64</f>
        <v>0</v>
      </c>
      <c r="Q63" s="200">
        <f>'Ｓ６１（1986）'!B64</f>
        <v>0</v>
      </c>
      <c r="R63" s="220"/>
      <c r="S63" s="262">
        <f>'Ｓ６１（1986）'!D64</f>
        <v>0</v>
      </c>
      <c r="T63" s="263">
        <f>'Ｓ６１（1986）'!F64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8821</v>
      </c>
      <c r="Q64" s="209">
        <f>Q62-Q63</f>
        <v>8821</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9000</v>
      </c>
      <c r="B65" s="593">
        <v>9000</v>
      </c>
      <c r="C65" s="593">
        <v>0</v>
      </c>
      <c r="D65" s="593">
        <v>3960</v>
      </c>
      <c r="E65" s="593">
        <v>0</v>
      </c>
      <c r="F65" s="594">
        <v>0</v>
      </c>
      <c r="K65" s="194" t="s">
        <v>4</v>
      </c>
      <c r="L65" s="173" t="s">
        <v>14</v>
      </c>
      <c r="M65" s="170"/>
      <c r="N65" s="170"/>
      <c r="O65" s="211" t="s">
        <v>15</v>
      </c>
      <c r="P65" s="212">
        <f>'Ｓ６１（1986）'!A65</f>
        <v>9000</v>
      </c>
      <c r="Q65" s="213">
        <f>'Ｓ６１（1986）'!B65</f>
        <v>9000</v>
      </c>
      <c r="R65" s="277"/>
      <c r="S65" s="278">
        <f>'Ｓ６１（1986）'!D65</f>
        <v>3960</v>
      </c>
      <c r="T65" s="263">
        <f>'Ｓ６１（1986）'!F65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'Ｓ６１（1986）'!A66</f>
        <v>0</v>
      </c>
      <c r="Q66" s="200">
        <f>'Ｓ６１（1986）'!B66</f>
        <v>0</v>
      </c>
      <c r="R66" s="220"/>
      <c r="S66" s="262">
        <f>'Ｓ６１（1986）'!D66</f>
        <v>0</v>
      </c>
      <c r="T66" s="263">
        <f>'Ｓ６１（1986）'!F66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200</v>
      </c>
      <c r="B67" s="593">
        <v>200</v>
      </c>
      <c r="C67" s="593">
        <v>0</v>
      </c>
      <c r="D67" s="593">
        <v>0</v>
      </c>
      <c r="E67" s="593">
        <v>0</v>
      </c>
      <c r="F67" s="594">
        <v>0</v>
      </c>
      <c r="K67" s="194"/>
      <c r="L67" s="216"/>
      <c r="M67" s="196" t="s">
        <v>13</v>
      </c>
      <c r="N67" s="217"/>
      <c r="O67" s="218"/>
      <c r="P67" s="208">
        <f>P65-P66</f>
        <v>9000</v>
      </c>
      <c r="Q67" s="209">
        <f>Q65-Q66</f>
        <v>9000</v>
      </c>
      <c r="R67" s="209"/>
      <c r="S67" s="269">
        <f>S65-S66</f>
        <v>3960</v>
      </c>
      <c r="T67" s="270">
        <f>T65-T66</f>
        <v>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'Ｓ６１（1986）'!A68</f>
        <v>0</v>
      </c>
      <c r="Q68" s="200">
        <f>'Ｓ６１（1986）'!B68</f>
        <v>0</v>
      </c>
      <c r="R68" s="220"/>
      <c r="S68" s="262">
        <f>'Ｓ６１（1986）'!D68</f>
        <v>0</v>
      </c>
      <c r="T68" s="263">
        <f>'Ｓ６１（1986）'!F68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148</v>
      </c>
      <c r="O69" s="198" t="s">
        <v>97</v>
      </c>
      <c r="P69" s="199">
        <f>'Ｓ６１（1986）'!A69</f>
        <v>0</v>
      </c>
      <c r="Q69" s="200">
        <f>'Ｓ６１（1986）'!B69</f>
        <v>0</v>
      </c>
      <c r="R69" s="220"/>
      <c r="S69" s="262">
        <f>'Ｓ６１（1986）'!D69</f>
        <v>0</v>
      </c>
      <c r="T69" s="263">
        <f>'Ｓ６１（1986）'!F69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'Ｓ６１（1986）'!A70</f>
        <v>0</v>
      </c>
      <c r="Q70" s="200">
        <f>'Ｓ６１（1986）'!B70</f>
        <v>0</v>
      </c>
      <c r="R70" s="220"/>
      <c r="S70" s="262">
        <f>'Ｓ６１（1986）'!D70</f>
        <v>0</v>
      </c>
      <c r="T70" s="263">
        <f>'Ｓ６１（1986）'!F70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200</v>
      </c>
      <c r="B72" s="593">
        <v>200</v>
      </c>
      <c r="C72" s="593">
        <v>0</v>
      </c>
      <c r="D72" s="593">
        <v>0</v>
      </c>
      <c r="E72" s="593">
        <v>0</v>
      </c>
      <c r="F72" s="594">
        <v>0</v>
      </c>
      <c r="K72" s="194"/>
      <c r="L72" s="176"/>
      <c r="M72" s="196" t="s">
        <v>95</v>
      </c>
      <c r="N72" s="197"/>
      <c r="O72" s="198" t="s">
        <v>98</v>
      </c>
      <c r="P72" s="199">
        <f>'Ｓ６１（1986）'!A71</f>
        <v>0</v>
      </c>
      <c r="Q72" s="200">
        <f>'Ｓ６１（1986）'!B71</f>
        <v>0</v>
      </c>
      <c r="R72" s="220"/>
      <c r="S72" s="262">
        <f>'Ｓ６１（1986）'!D71</f>
        <v>0</v>
      </c>
      <c r="T72" s="263">
        <f>'Ｓ６１（1986）'!F71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'Ｓ６１（1986）'!A72</f>
        <v>200</v>
      </c>
      <c r="Q73" s="200">
        <f>'Ｓ６１（1986）'!B72</f>
        <v>200</v>
      </c>
      <c r="R73" s="220"/>
      <c r="S73" s="262">
        <f>'Ｓ６１（1986）'!D72</f>
        <v>0</v>
      </c>
      <c r="T73" s="263">
        <f>'Ｓ６１（1986）'!F72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7761</v>
      </c>
      <c r="B74" s="593">
        <v>7761</v>
      </c>
      <c r="C74" s="593">
        <v>0</v>
      </c>
      <c r="D74" s="593">
        <v>0</v>
      </c>
      <c r="E74" s="593">
        <v>0</v>
      </c>
      <c r="F74" s="594">
        <v>0</v>
      </c>
      <c r="K74" s="194"/>
      <c r="L74" s="196" t="s">
        <v>19</v>
      </c>
      <c r="M74" s="197"/>
      <c r="N74" s="197"/>
      <c r="O74" s="198" t="s">
        <v>20</v>
      </c>
      <c r="P74" s="199">
        <f>'Ｓ６１（1986）'!A73</f>
        <v>0</v>
      </c>
      <c r="Q74" s="200">
        <f>'Ｓ６１（1986）'!B73</f>
        <v>0</v>
      </c>
      <c r="R74" s="220"/>
      <c r="S74" s="262">
        <f>'Ｓ６１（1986）'!D73</f>
        <v>0</v>
      </c>
      <c r="T74" s="263">
        <f>'Ｓ６１（1986）'!F73</f>
        <v>0</v>
      </c>
      <c r="U74" s="264"/>
      <c r="V74" s="196" t="s">
        <v>19</v>
      </c>
      <c r="W74" s="197"/>
      <c r="X74" s="197"/>
      <c r="Y74" s="211" t="s">
        <v>142</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'Ｓ６１（1986）'!A75</f>
        <v>0</v>
      </c>
      <c r="Q75" s="200">
        <f>'Ｓ６１（1986）'!B75</f>
        <v>0</v>
      </c>
      <c r="R75" s="220"/>
      <c r="S75" s="262">
        <f>'Ｓ６１（1986）'!D75</f>
        <v>0</v>
      </c>
      <c r="T75" s="263">
        <f>'Ｓ６１（1986）'!F75</f>
        <v>0</v>
      </c>
      <c r="U75" s="264" t="s">
        <v>411</v>
      </c>
      <c r="V75" s="195"/>
      <c r="W75" s="196" t="s">
        <v>412</v>
      </c>
      <c r="X75" s="197"/>
      <c r="Y75" s="211" t="s">
        <v>413</v>
      </c>
      <c r="Z75" s="302">
        <f>+A121</f>
        <v>99985</v>
      </c>
      <c r="AA75" s="272">
        <f t="shared" si="3"/>
        <v>0</v>
      </c>
      <c r="AB75" s="272">
        <f t="shared" si="3"/>
        <v>0</v>
      </c>
      <c r="AC75" s="584">
        <f>+E121</f>
        <v>87900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'Ｓ６１（1986）'!A76</f>
        <v>0</v>
      </c>
      <c r="Q76" s="200">
        <f>'Ｓ６１（1986）'!B76</f>
        <v>0</v>
      </c>
      <c r="R76" s="220"/>
      <c r="S76" s="262">
        <f>'Ｓ６１（1986）'!D76</f>
        <v>0</v>
      </c>
      <c r="T76" s="263">
        <f>'Ｓ６１（1986）'!F76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'Ｓ６１（1986）'!A77</f>
        <v>0</v>
      </c>
      <c r="Q77" s="200">
        <f>'Ｓ６１（1986）'!B77</f>
        <v>0</v>
      </c>
      <c r="R77" s="220"/>
      <c r="S77" s="262">
        <f>'Ｓ６１（1986）'!D77</f>
        <v>0</v>
      </c>
      <c r="T77" s="263">
        <f>'Ｓ６１（1986）'!F77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'Ｓ６１（1986）'!A78</f>
        <v>0</v>
      </c>
      <c r="Q78" s="200">
        <f>'Ｓ６１（1986）'!B78</f>
        <v>0</v>
      </c>
      <c r="R78" s="220"/>
      <c r="S78" s="262">
        <f>'Ｓ６１（1986）'!D78</f>
        <v>0</v>
      </c>
      <c r="T78" s="263">
        <f>'Ｓ６１（1986）'!F78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'Ｓ６１（1986）'!A79</f>
        <v>0</v>
      </c>
      <c r="Q79" s="200">
        <f>'Ｓ６１（1986）'!B79</f>
        <v>0</v>
      </c>
      <c r="R79" s="220"/>
      <c r="S79" s="262">
        <f>'Ｓ６１（1986）'!D79</f>
        <v>0</v>
      </c>
      <c r="T79" s="263">
        <f>'Ｓ６１（1986）'!F79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7761</v>
      </c>
      <c r="B80" s="593">
        <v>7761</v>
      </c>
      <c r="C80" s="593">
        <v>0</v>
      </c>
      <c r="D80" s="593">
        <v>0</v>
      </c>
      <c r="E80" s="593">
        <v>0</v>
      </c>
      <c r="F80" s="594">
        <v>0</v>
      </c>
      <c r="K80" s="194"/>
      <c r="L80" s="195" t="s">
        <v>38</v>
      </c>
      <c r="M80" s="196" t="s">
        <v>149</v>
      </c>
      <c r="N80" s="197"/>
      <c r="O80" s="198" t="s">
        <v>40</v>
      </c>
      <c r="P80" s="199">
        <f>'Ｓ６１（1986）'!A80</f>
        <v>7761</v>
      </c>
      <c r="Q80" s="200">
        <f>'Ｓ６１（1986）'!B80</f>
        <v>7761</v>
      </c>
      <c r="R80" s="220"/>
      <c r="S80" s="262">
        <f>'Ｓ６１（1986）'!D80</f>
        <v>0</v>
      </c>
      <c r="T80" s="263">
        <f>'Ｓ６１（1986）'!F80</f>
        <v>0</v>
      </c>
      <c r="U80" s="264"/>
      <c r="V80" s="195" t="s">
        <v>38</v>
      </c>
      <c r="W80" s="196" t="s">
        <v>149</v>
      </c>
      <c r="X80" s="197"/>
      <c r="Y80" s="198" t="s">
        <v>420</v>
      </c>
      <c r="Z80" s="302">
        <f>+A122</f>
        <v>99985</v>
      </c>
      <c r="AA80" s="272">
        <f>+B122</f>
        <v>0</v>
      </c>
      <c r="AB80" s="272">
        <f>+C122</f>
        <v>0</v>
      </c>
      <c r="AC80" s="584">
        <f>+E122</f>
        <v>87900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'Ｓ６１（1986）'!A81</f>
        <v>0</v>
      </c>
      <c r="Q81" s="200">
        <f>'Ｓ６１（1986）'!B81</f>
        <v>0</v>
      </c>
      <c r="R81" s="220"/>
      <c r="S81" s="262">
        <f>'Ｓ６１（1986）'!D81</f>
        <v>0</v>
      </c>
      <c r="T81" s="263">
        <f>'Ｓ６１（1986）'!F81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'Ｓ６１（1986）'!A82</f>
        <v>0</v>
      </c>
      <c r="Q82" s="200">
        <f>'Ｓ６１（1986）'!B82</f>
        <v>0</v>
      </c>
      <c r="R82" s="220"/>
      <c r="S82" s="262">
        <f>'Ｓ６１（1986）'!D82</f>
        <v>0</v>
      </c>
      <c r="T82" s="263">
        <f>'Ｓ６１（1986）'!F82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'Ｓ６１（1986）'!A83</f>
        <v>0</v>
      </c>
      <c r="Q83" s="200">
        <f>'Ｓ６１（1986）'!B83</f>
        <v>0</v>
      </c>
      <c r="R83" s="220"/>
      <c r="S83" s="262">
        <f>'Ｓ６１（1986）'!D83</f>
        <v>0</v>
      </c>
      <c r="T83" s="263">
        <f>'Ｓ６１（1986）'!F83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'Ｓ６１（1986）'!A84</f>
        <v>0</v>
      </c>
      <c r="Q84" s="200">
        <f>'Ｓ６１（1986）'!B84</f>
        <v>0</v>
      </c>
      <c r="R84" s="220"/>
      <c r="S84" s="262">
        <f>'Ｓ６１（1986）'!D84</f>
        <v>0</v>
      </c>
      <c r="T84" s="263">
        <f>'Ｓ６１（1986）'!F84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'Ｓ６１（1986）'!A85</f>
        <v>0</v>
      </c>
      <c r="Q85" s="200">
        <f>'Ｓ６１（1986）'!B85</f>
        <v>0</v>
      </c>
      <c r="R85" s="220"/>
      <c r="S85" s="262">
        <f>'Ｓ６１（1986）'!D85</f>
        <v>0</v>
      </c>
      <c r="T85" s="263">
        <f>'Ｓ６１（1986）'!F85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112435</v>
      </c>
      <c r="B86" s="593">
        <v>112435</v>
      </c>
      <c r="C86" s="593">
        <v>0</v>
      </c>
      <c r="D86" s="593">
        <v>0</v>
      </c>
      <c r="E86" s="593">
        <v>14784</v>
      </c>
      <c r="F86" s="594">
        <v>30600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50643</v>
      </c>
      <c r="B87" s="593">
        <v>50643</v>
      </c>
      <c r="C87" s="593">
        <v>0</v>
      </c>
      <c r="D87" s="593">
        <v>0</v>
      </c>
      <c r="E87" s="593">
        <v>0</v>
      </c>
      <c r="F87" s="594">
        <v>14400</v>
      </c>
      <c r="K87" s="194"/>
      <c r="L87" s="173"/>
      <c r="M87" s="196" t="s">
        <v>47</v>
      </c>
      <c r="N87" s="197"/>
      <c r="O87" s="198" t="s">
        <v>48</v>
      </c>
      <c r="P87" s="199">
        <f>'Ｓ６１（1986）'!A87</f>
        <v>50643</v>
      </c>
      <c r="Q87" s="200">
        <f>'Ｓ６１（1986）'!B87</f>
        <v>50643</v>
      </c>
      <c r="R87" s="220"/>
      <c r="S87" s="262">
        <f>'Ｓ６１（1986）'!D87</f>
        <v>0</v>
      </c>
      <c r="T87" s="263">
        <f>'Ｓ６１（1986）'!F87</f>
        <v>14400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'Ｓ６１（1986）'!A88</f>
        <v>0</v>
      </c>
      <c r="Q88" s="200">
        <f>'Ｓ６１（1986）'!B88</f>
        <v>0</v>
      </c>
      <c r="R88" s="220"/>
      <c r="S88" s="262">
        <f>'Ｓ６１（1986）'!D88</f>
        <v>0</v>
      </c>
      <c r="T88" s="263">
        <f>'Ｓ６１（1986）'!F88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'Ｓ６１（1986）'!A89</f>
        <v>0</v>
      </c>
      <c r="Q89" s="200">
        <f>'Ｓ６１（1986）'!B89</f>
        <v>0</v>
      </c>
      <c r="R89" s="220"/>
      <c r="S89" s="262">
        <f>'Ｓ６１（1986）'!D89</f>
        <v>0</v>
      </c>
      <c r="T89" s="263">
        <f>'Ｓ６１（1986）'!F89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'Ｓ６１（1986）'!A90</f>
        <v>0</v>
      </c>
      <c r="Q90" s="200">
        <f>'Ｓ６１（1986）'!B90</f>
        <v>0</v>
      </c>
      <c r="R90" s="220"/>
      <c r="S90" s="262">
        <f>'Ｓ６１（1986）'!D90</f>
        <v>0</v>
      </c>
      <c r="T90" s="263">
        <f>'Ｓ６１（1986）'!F90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'Ｓ６１（1986）'!A91</f>
        <v>0</v>
      </c>
      <c r="Q91" s="200">
        <f>'Ｓ６１（1986）'!B91</f>
        <v>0</v>
      </c>
      <c r="R91" s="220"/>
      <c r="S91" s="262">
        <f>'Ｓ６１（1986）'!D91</f>
        <v>0</v>
      </c>
      <c r="T91" s="263">
        <f>'Ｓ６１（1986）'!F91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'Ｓ６１（1986）'!A92</f>
        <v>0</v>
      </c>
      <c r="Q92" s="200">
        <f>'Ｓ６１（1986）'!B92</f>
        <v>0</v>
      </c>
      <c r="R92" s="220"/>
      <c r="S92" s="262">
        <f>'Ｓ６１（1986）'!D92</f>
        <v>0</v>
      </c>
      <c r="T92" s="263">
        <f>'Ｓ６１（1986）'!F92</f>
        <v>0</v>
      </c>
      <c r="U92" s="264"/>
      <c r="V92" s="195"/>
      <c r="W92" s="196" t="s">
        <v>57</v>
      </c>
      <c r="X92" s="197"/>
      <c r="Y92" s="198" t="s">
        <v>140</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30132</v>
      </c>
      <c r="B93" s="593">
        <v>30132</v>
      </c>
      <c r="C93" s="593">
        <v>0</v>
      </c>
      <c r="D93" s="593">
        <v>0</v>
      </c>
      <c r="E93" s="593">
        <v>14784</v>
      </c>
      <c r="F93" s="594">
        <v>0</v>
      </c>
      <c r="K93" s="194"/>
      <c r="L93" s="195"/>
      <c r="M93" s="173" t="s">
        <v>60</v>
      </c>
      <c r="N93" s="197"/>
      <c r="O93" s="198" t="s">
        <v>61</v>
      </c>
      <c r="P93" s="199">
        <f>'Ｓ６１（1986）'!A93</f>
        <v>30132</v>
      </c>
      <c r="Q93" s="200">
        <f>'Ｓ６１（1986）'!B93</f>
        <v>30132</v>
      </c>
      <c r="R93" s="220"/>
      <c r="S93" s="262">
        <f>'Ｓ６１（1986）'!D93</f>
        <v>0</v>
      </c>
      <c r="T93" s="263">
        <f>'Ｓ６１（1986）'!F93</f>
        <v>0</v>
      </c>
      <c r="U93" s="264" t="s">
        <v>441</v>
      </c>
      <c r="V93" s="195"/>
      <c r="W93" s="173" t="s">
        <v>60</v>
      </c>
      <c r="X93" s="197"/>
      <c r="Y93" s="198" t="s">
        <v>442</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30032</v>
      </c>
      <c r="B94" s="593">
        <v>30032</v>
      </c>
      <c r="C94" s="593">
        <v>0</v>
      </c>
      <c r="D94" s="593">
        <v>0</v>
      </c>
      <c r="E94" s="593">
        <v>14784</v>
      </c>
      <c r="F94" s="594">
        <v>0</v>
      </c>
      <c r="K94" s="194"/>
      <c r="L94" s="195" t="s">
        <v>59</v>
      </c>
      <c r="M94" s="195"/>
      <c r="N94" s="196" t="s">
        <v>62</v>
      </c>
      <c r="O94" s="198" t="s">
        <v>63</v>
      </c>
      <c r="P94" s="199">
        <f>'Ｓ６１（1986）'!A94</f>
        <v>30032</v>
      </c>
      <c r="Q94" s="200">
        <f>'Ｓ６１（1986）'!B94</f>
        <v>30032</v>
      </c>
      <c r="R94" s="220"/>
      <c r="S94" s="262">
        <f>'Ｓ６１（1986）'!D94</f>
        <v>0</v>
      </c>
      <c r="T94" s="263">
        <f>'Ｓ６１（1986）'!F94</f>
        <v>0</v>
      </c>
      <c r="U94" s="264"/>
      <c r="V94" s="195" t="s">
        <v>59</v>
      </c>
      <c r="W94" s="195"/>
      <c r="X94" s="196" t="s">
        <v>62</v>
      </c>
      <c r="Y94" s="198" t="s">
        <v>444</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'Ｓ６１（1986）'!A95</f>
        <v>0</v>
      </c>
      <c r="Q95" s="200">
        <f>'Ｓ６１（1986）'!B95</f>
        <v>0</v>
      </c>
      <c r="R95" s="220"/>
      <c r="S95" s="262">
        <f>'Ｓ６１（1986）'!D95</f>
        <v>0</v>
      </c>
      <c r="T95" s="263">
        <f>'Ｓ６１（1986）'!F95</f>
        <v>0</v>
      </c>
      <c r="U95" s="264"/>
      <c r="V95" s="195"/>
      <c r="W95" s="195"/>
      <c r="X95" s="196" t="s">
        <v>64</v>
      </c>
      <c r="Y95" s="198" t="s">
        <v>446</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'Ｓ６１（1986）'!A96</f>
        <v>0</v>
      </c>
      <c r="Q96" s="200">
        <f>'Ｓ６１（1986）'!B96</f>
        <v>0</v>
      </c>
      <c r="R96" s="220"/>
      <c r="S96" s="262">
        <f>'Ｓ６１（1986）'!D96</f>
        <v>0</v>
      </c>
      <c r="T96" s="263">
        <f>'Ｓ６１（1986）'!F96</f>
        <v>0</v>
      </c>
      <c r="U96" s="264"/>
      <c r="V96" s="195"/>
      <c r="W96" s="195"/>
      <c r="X96" s="196" t="s">
        <v>66</v>
      </c>
      <c r="Y96" s="198" t="s">
        <v>448</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100</v>
      </c>
      <c r="B97" s="593">
        <v>100</v>
      </c>
      <c r="C97" s="593">
        <v>0</v>
      </c>
      <c r="D97" s="593">
        <v>0</v>
      </c>
      <c r="E97" s="593">
        <v>0</v>
      </c>
      <c r="F97" s="594">
        <v>0</v>
      </c>
      <c r="K97" s="194"/>
      <c r="L97" s="195"/>
      <c r="M97" s="195"/>
      <c r="N97" s="196" t="s">
        <v>150</v>
      </c>
      <c r="O97" s="198" t="s">
        <v>69</v>
      </c>
      <c r="P97" s="199">
        <f>'Ｓ６１（1986）'!A97</f>
        <v>100</v>
      </c>
      <c r="Q97" s="200">
        <f>'Ｓ６１（1986）'!B97</f>
        <v>100</v>
      </c>
      <c r="R97" s="220"/>
      <c r="S97" s="262">
        <f>'Ｓ６１（1986）'!D97</f>
        <v>0</v>
      </c>
      <c r="T97" s="263">
        <f>'Ｓ６１（1986）'!F97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31660</v>
      </c>
      <c r="B98" s="593">
        <v>31660</v>
      </c>
      <c r="C98" s="593">
        <v>0</v>
      </c>
      <c r="D98" s="593">
        <v>0</v>
      </c>
      <c r="E98" s="593">
        <v>0</v>
      </c>
      <c r="F98" s="594">
        <v>16200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'Ｓ６１（1986）'!A98</f>
        <v>31660</v>
      </c>
      <c r="Q99" s="200">
        <f>'Ｓ６１（1986）'!B98</f>
        <v>31660</v>
      </c>
      <c r="R99" s="220"/>
      <c r="S99" s="262">
        <f>'Ｓ６１（1986）'!D98</f>
        <v>0</v>
      </c>
      <c r="T99" s="263">
        <f>'Ｓ６１（1986）'!F98</f>
        <v>16200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'Ｓ６１（1986）'!A99</f>
        <v>0</v>
      </c>
      <c r="Q100" s="200">
        <f>'Ｓ６１（1986）'!B99</f>
        <v>0</v>
      </c>
      <c r="R100" s="220"/>
      <c r="S100" s="262">
        <f>'Ｓ６１（1986）'!D99</f>
        <v>0</v>
      </c>
      <c r="T100" s="263">
        <f>'Ｓ６１（1986）'!F99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'Ｓ６１（1986）'!A100</f>
        <v>0</v>
      </c>
      <c r="Q101" s="200">
        <f>'Ｓ６１（1986）'!B100</f>
        <v>0</v>
      </c>
      <c r="R101" s="220"/>
      <c r="S101" s="262">
        <f>'Ｓ６１（1986）'!D100</f>
        <v>0</v>
      </c>
      <c r="T101" s="263">
        <f>'Ｓ６１（1986）'!F100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'Ｓ６１（1986）'!A101</f>
        <v>0</v>
      </c>
      <c r="Q102" s="200">
        <f>'Ｓ６１（1986）'!B101</f>
        <v>0</v>
      </c>
      <c r="R102" s="220"/>
      <c r="S102" s="262">
        <f>'Ｓ６１（1986）'!D101</f>
        <v>0</v>
      </c>
      <c r="T102" s="263">
        <f>'Ｓ６１（1986）'!F101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129943</v>
      </c>
      <c r="B103" s="593">
        <v>129943</v>
      </c>
      <c r="C103" s="593">
        <v>0</v>
      </c>
      <c r="D103" s="593">
        <v>126000</v>
      </c>
      <c r="E103" s="593">
        <v>0</v>
      </c>
      <c r="F103" s="594">
        <v>0</v>
      </c>
      <c r="K103" s="194"/>
      <c r="L103" s="195"/>
      <c r="M103" s="196" t="s">
        <v>11</v>
      </c>
      <c r="N103" s="197"/>
      <c r="O103" s="198" t="s">
        <v>80</v>
      </c>
      <c r="P103" s="199">
        <f>'Ｓ６１（1986）'!A102</f>
        <v>0</v>
      </c>
      <c r="Q103" s="200">
        <f>'Ｓ６１（1986）'!B102</f>
        <v>0</v>
      </c>
      <c r="R103" s="220"/>
      <c r="S103" s="262">
        <f>'Ｓ６１（1986）'!D102</f>
        <v>0</v>
      </c>
      <c r="T103" s="263">
        <f>'Ｓ６１（1986）'!F102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0</v>
      </c>
      <c r="B104" s="593">
        <v>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117</v>
      </c>
      <c r="B105" s="593">
        <v>117</v>
      </c>
      <c r="C105" s="593">
        <v>0</v>
      </c>
      <c r="D105" s="593">
        <v>0</v>
      </c>
      <c r="E105" s="593">
        <v>0</v>
      </c>
      <c r="F105" s="594">
        <v>0</v>
      </c>
      <c r="K105" s="194"/>
      <c r="L105" s="169"/>
      <c r="M105" s="196" t="s">
        <v>88</v>
      </c>
      <c r="N105" s="197"/>
      <c r="O105" s="198" t="s">
        <v>109</v>
      </c>
      <c r="P105" s="199">
        <f>'Ｓ６１（1986）'!A104</f>
        <v>0</v>
      </c>
      <c r="Q105" s="200">
        <f>'Ｓ６１（1986）'!B104</f>
        <v>0</v>
      </c>
      <c r="R105" s="220"/>
      <c r="S105" s="262">
        <f>'Ｓ６１（1986）'!D104</f>
        <v>0</v>
      </c>
      <c r="T105" s="263">
        <f>'Ｓ６１（1986）'!F104</f>
        <v>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'Ｓ６１（1986）'!A105</f>
        <v>117</v>
      </c>
      <c r="Q106" s="200">
        <f>'Ｓ６１（1986）'!B105</f>
        <v>117</v>
      </c>
      <c r="R106" s="220"/>
      <c r="S106" s="262">
        <f>'Ｓ６１（1986）'!D105</f>
        <v>0</v>
      </c>
      <c r="T106" s="263">
        <f>'Ｓ６１（1986）'!F105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'Ｓ６１（1986）'!A106</f>
        <v>0</v>
      </c>
      <c r="Q107" s="200">
        <f>'Ｓ６１（1986）'!B106</f>
        <v>0</v>
      </c>
      <c r="R107" s="220"/>
      <c r="S107" s="262">
        <f>'Ｓ６１（1986）'!D106</f>
        <v>0</v>
      </c>
      <c r="T107" s="263">
        <f>'Ｓ６１（1986）'!F106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'Ｓ６１（1986）'!A107</f>
        <v>0</v>
      </c>
      <c r="Q108" s="200">
        <f>'Ｓ６１（1986）'!B107</f>
        <v>0</v>
      </c>
      <c r="R108" s="220"/>
      <c r="S108" s="262">
        <f>'Ｓ６１（1986）'!D107</f>
        <v>0</v>
      </c>
      <c r="T108" s="263">
        <f>'Ｓ６１（1986）'!F107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'Ｓ６１（1986）'!A108</f>
        <v>0</v>
      </c>
      <c r="Q109" s="200">
        <f>'Ｓ６１（1986）'!B108</f>
        <v>0</v>
      </c>
      <c r="R109" s="220"/>
      <c r="S109" s="262">
        <f>'Ｓ６１（1986）'!D108</f>
        <v>0</v>
      </c>
      <c r="T109" s="263">
        <f>'Ｓ６１（1986）'!F108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'Ｓ６１（1986）'!A109</f>
        <v>0</v>
      </c>
      <c r="Q110" s="200">
        <f>'Ｓ６１（1986）'!B109</f>
        <v>0</v>
      </c>
      <c r="R110" s="220"/>
      <c r="S110" s="262">
        <f>'Ｓ６１（1986）'!D109</f>
        <v>0</v>
      </c>
      <c r="T110" s="263">
        <f>'Ｓ６１（1986）'!F109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550</v>
      </c>
      <c r="B111" s="593">
        <v>550</v>
      </c>
      <c r="C111" s="593">
        <v>0</v>
      </c>
      <c r="D111" s="593">
        <v>0</v>
      </c>
      <c r="E111" s="593">
        <v>0</v>
      </c>
      <c r="F111" s="594">
        <v>0</v>
      </c>
      <c r="K111" s="194"/>
      <c r="L111" s="176"/>
      <c r="M111" s="196" t="s">
        <v>107</v>
      </c>
      <c r="N111" s="197"/>
      <c r="O111" s="198" t="s">
        <v>115</v>
      </c>
      <c r="P111" s="199">
        <f>'Ｓ６１（1986）'!A110</f>
        <v>0</v>
      </c>
      <c r="Q111" s="200">
        <f>'Ｓ６１（1986）'!B110</f>
        <v>0</v>
      </c>
      <c r="R111" s="220"/>
      <c r="S111" s="262">
        <f>'Ｓ６１（1986）'!D110</f>
        <v>0</v>
      </c>
      <c r="T111" s="263">
        <f>'Ｓ６１（1986）'!F110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129276</v>
      </c>
      <c r="B112" s="593">
        <v>129276</v>
      </c>
      <c r="C112" s="593">
        <v>0</v>
      </c>
      <c r="D112" s="593">
        <v>126000</v>
      </c>
      <c r="E112" s="593">
        <v>0</v>
      </c>
      <c r="F112" s="594">
        <v>0</v>
      </c>
      <c r="K112" s="194"/>
      <c r="L112" s="176" t="s">
        <v>41</v>
      </c>
      <c r="M112" s="196" t="s">
        <v>108</v>
      </c>
      <c r="N112" s="197"/>
      <c r="O112" s="198" t="s">
        <v>116</v>
      </c>
      <c r="P112" s="199">
        <f>'Ｓ６１（1986）'!A111</f>
        <v>550</v>
      </c>
      <c r="Q112" s="200">
        <f>'Ｓ６１（1986）'!B111</f>
        <v>550</v>
      </c>
      <c r="R112" s="220"/>
      <c r="S112" s="262">
        <f>'Ｓ６１（1986）'!D111</f>
        <v>0</v>
      </c>
      <c r="T112" s="263">
        <f>'Ｓ６１（1986）'!F111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'Ｓ６１（1986）'!A112</f>
        <v>129276</v>
      </c>
      <c r="Q113" s="200">
        <f>'Ｓ６１（1986）'!B112</f>
        <v>129276</v>
      </c>
      <c r="R113" s="220"/>
      <c r="S113" s="262">
        <f>'Ｓ６１（1986）'!D112</f>
        <v>126000</v>
      </c>
      <c r="T113" s="263">
        <f>'Ｓ６１（1986）'!F112</f>
        <v>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'Ｓ６１（1986）'!A113</f>
        <v>0</v>
      </c>
      <c r="Q114" s="200">
        <f>'Ｓ６１（1986）'!B113</f>
        <v>0</v>
      </c>
      <c r="R114" s="220"/>
      <c r="S114" s="262">
        <f>'Ｓ６１（1986）'!D113</f>
        <v>0</v>
      </c>
      <c r="T114" s="263">
        <f>'Ｓ６１（1986）'!F113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268160</v>
      </c>
      <c r="Q115" s="316">
        <f>SUM(Q62:Q114)-Q63-Q64-Q66-Q67-Q69-Q70-Q71-Q84-Q85-Q86-Q94-Q95-Q96-Q97-Q98-Q103-Q104</f>
        <v>268160</v>
      </c>
      <c r="R115" s="316"/>
      <c r="S115" s="317">
        <f>SUM(S62:S114)-S63-S64-S66-S67-S69-S70-S71-S84-S85-S86-S94-S95-S96-S97-S98-S103-S104</f>
        <v>129960</v>
      </c>
      <c r="T115" s="318">
        <f>SUM(T62:T114)-T63-T64-T66-T67-T69-T70-T71-T84-T85-T86-T94-T95-T96-T97-T98-T103-T104</f>
        <v>30600</v>
      </c>
      <c r="U115" s="319"/>
      <c r="V115" s="312" t="s">
        <v>82</v>
      </c>
      <c r="W115" s="313"/>
      <c r="X115" s="313"/>
      <c r="Y115" s="314"/>
      <c r="Z115" s="320">
        <f>Z64+Z67+Z73+Z74+Z80+Z82+Z86+Z88+Z89+Z92+Z93+Z99+Z101+Z104+Z105+Z114</f>
        <v>99985</v>
      </c>
      <c r="AA115" s="321">
        <f>AA64+AA67+AA73+AA74+AA80+AA82+AA86+AA88+AA89+AA92+AA93+AA99+AA101+AA104+AA105+AA114</f>
        <v>0</v>
      </c>
      <c r="AB115" s="321">
        <f>AB64+AB67+AB73+AB74+AB80+AB82+AB86+AB88+AB89+AB92+AB93+AB99+AB101+AB104+AB105+AB114</f>
        <v>0</v>
      </c>
      <c r="AC115" s="598">
        <f>AC64+AC67+AC73+AC74+AC80+AC82+AC86+AC88+AC89+AC92+AC93+AC99+AC101+AC104+AC105+AC114</f>
        <v>87900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99985</v>
      </c>
      <c r="B116" s="590">
        <v>0</v>
      </c>
      <c r="C116" s="590">
        <v>0</v>
      </c>
      <c r="D116" s="590">
        <v>0</v>
      </c>
      <c r="E116" s="591">
        <v>87900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751</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99985</v>
      </c>
      <c r="B121" s="593">
        <v>0</v>
      </c>
      <c r="C121" s="593">
        <v>0</v>
      </c>
      <c r="D121" s="593">
        <v>0</v>
      </c>
      <c r="E121" s="594">
        <v>87900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99985</v>
      </c>
      <c r="B122" s="593">
        <v>0</v>
      </c>
      <c r="C122" s="593">
        <v>0</v>
      </c>
      <c r="D122" s="593">
        <v>0</v>
      </c>
      <c r="E122" s="594">
        <v>87900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8821</v>
      </c>
      <c r="Q123" s="254">
        <f t="shared" si="13"/>
        <v>8821</v>
      </c>
      <c r="R123" s="254">
        <f t="shared" si="13"/>
        <v>0</v>
      </c>
      <c r="S123" s="329">
        <f t="shared" si="13"/>
        <v>0</v>
      </c>
      <c r="T123" s="361">
        <f t="shared" si="13"/>
        <v>0</v>
      </c>
      <c r="U123" s="190"/>
      <c r="V123" s="184" t="s">
        <v>8</v>
      </c>
      <c r="W123" s="185"/>
      <c r="X123" s="185"/>
      <c r="Y123" s="186" t="s">
        <v>156</v>
      </c>
      <c r="Z123" s="362">
        <f>IF(ISERROR(Z$60*(Q123/(Q$123+Q$133+Q$134+Q$135+Q$144+Q$163+Q$175))),0,ROUND(Z$60*(Q123/(Q$123+Q$133+Q$134+Q$135+Q$144+Q$163+Q$175)),0))</f>
        <v>2973</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 t="shared" ref="AI123:AI176" si="14">Q123-Z123</f>
        <v>5848</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4"/>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8821</v>
      </c>
      <c r="Q125" s="220">
        <f t="shared" si="13"/>
        <v>8821</v>
      </c>
      <c r="R125" s="220">
        <f t="shared" si="13"/>
        <v>0</v>
      </c>
      <c r="S125" s="221">
        <f t="shared" si="13"/>
        <v>0</v>
      </c>
      <c r="T125" s="270">
        <f t="shared" si="13"/>
        <v>0</v>
      </c>
      <c r="U125" s="202"/>
      <c r="V125" s="195"/>
      <c r="W125" s="196" t="s">
        <v>13</v>
      </c>
      <c r="X125" s="167"/>
      <c r="Y125" s="207" t="s">
        <v>156</v>
      </c>
      <c r="Z125" s="219">
        <f>Z123-Z124</f>
        <v>2973</v>
      </c>
      <c r="AA125" s="220">
        <f>AA123-AA124</f>
        <v>0</v>
      </c>
      <c r="AB125" s="292">
        <f>AB123-AB124</f>
        <v>0</v>
      </c>
      <c r="AC125" s="366">
        <f>AC123-AC124</f>
        <v>0</v>
      </c>
      <c r="AE125" s="194"/>
      <c r="AF125" s="195"/>
      <c r="AG125" s="196" t="s">
        <v>13</v>
      </c>
      <c r="AH125" s="167"/>
      <c r="AI125" s="219">
        <f t="shared" si="14"/>
        <v>5848</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3"/>
        <v>9000</v>
      </c>
      <c r="Q126" s="220">
        <f t="shared" si="13"/>
        <v>9000</v>
      </c>
      <c r="R126" s="220">
        <f t="shared" si="13"/>
        <v>0</v>
      </c>
      <c r="S126" s="221">
        <f t="shared" si="13"/>
        <v>3960</v>
      </c>
      <c r="T126" s="270">
        <f t="shared" si="13"/>
        <v>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9000</v>
      </c>
      <c r="AJ126" s="220">
        <f>SUM(AJ127:AJ128)</f>
        <v>0</v>
      </c>
      <c r="AK126" s="366">
        <f>SUM(AK127:AK128)</f>
        <v>3960</v>
      </c>
    </row>
    <row r="127" spans="1:38" ht="14.45" customHeight="1" x14ac:dyDescent="0.15">
      <c r="A127" s="592">
        <v>0</v>
      </c>
      <c r="B127" s="593">
        <v>0</v>
      </c>
      <c r="C127" s="593">
        <v>0</v>
      </c>
      <c r="D127" s="593">
        <v>0</v>
      </c>
      <c r="E127" s="594">
        <v>0</v>
      </c>
      <c r="K127" s="194"/>
      <c r="L127" s="195"/>
      <c r="M127" s="196" t="s">
        <v>16</v>
      </c>
      <c r="N127" s="197"/>
      <c r="O127" s="198"/>
      <c r="P127" s="219">
        <f t="shared" si="13"/>
        <v>0</v>
      </c>
      <c r="Q127" s="220">
        <f t="shared" si="13"/>
        <v>0</v>
      </c>
      <c r="R127" s="220">
        <f t="shared" si="13"/>
        <v>0</v>
      </c>
      <c r="S127" s="221">
        <f t="shared" si="13"/>
        <v>0</v>
      </c>
      <c r="T127" s="270">
        <f t="shared" si="13"/>
        <v>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9000</v>
      </c>
      <c r="Q128" s="220">
        <f t="shared" si="13"/>
        <v>9000</v>
      </c>
      <c r="R128" s="220">
        <f t="shared" si="13"/>
        <v>0</v>
      </c>
      <c r="S128" s="221">
        <f t="shared" si="13"/>
        <v>3960</v>
      </c>
      <c r="T128" s="270">
        <f t="shared" si="13"/>
        <v>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9000</v>
      </c>
      <c r="AJ128" s="220">
        <f>IF($P128-$Z128=0,0,ROUND((R128-AA128)*$AI128/($P128-$Z128),0))</f>
        <v>0</v>
      </c>
      <c r="AK128" s="366">
        <f>IF(P128-Z128=0,0,ROUND((S128-AB128)*AI128/(P128-Z128),0))</f>
        <v>3960</v>
      </c>
    </row>
    <row r="129" spans="1:37" ht="14.45" customHeight="1" x14ac:dyDescent="0.15">
      <c r="A129" s="592">
        <v>0</v>
      </c>
      <c r="B129" s="593">
        <v>0</v>
      </c>
      <c r="C129" s="593">
        <v>0</v>
      </c>
      <c r="D129" s="593">
        <v>0</v>
      </c>
      <c r="E129" s="594">
        <v>0</v>
      </c>
      <c r="K129" s="194" t="s">
        <v>4</v>
      </c>
      <c r="L129" s="169"/>
      <c r="M129" s="195" t="s">
        <v>94</v>
      </c>
      <c r="N129" s="197"/>
      <c r="O129" s="198"/>
      <c r="P129" s="219">
        <f t="shared" si="13"/>
        <v>0</v>
      </c>
      <c r="Q129" s="220">
        <f t="shared" si="13"/>
        <v>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 t="shared" si="15"/>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0</v>
      </c>
      <c r="Q130" s="220">
        <f t="shared" si="13"/>
        <v>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0</v>
      </c>
      <c r="Q133" s="220">
        <f t="shared" si="19"/>
        <v>0</v>
      </c>
      <c r="R133" s="220">
        <f t="shared" si="19"/>
        <v>0</v>
      </c>
      <c r="S133" s="221">
        <f t="shared" si="19"/>
        <v>0</v>
      </c>
      <c r="T133" s="270">
        <f t="shared" si="19"/>
        <v>0</v>
      </c>
      <c r="U133" s="202"/>
      <c r="V133" s="176"/>
      <c r="W133" s="196" t="s">
        <v>95</v>
      </c>
      <c r="X133" s="197"/>
      <c r="Y133" s="198" t="s">
        <v>156</v>
      </c>
      <c r="Z133" s="504">
        <f t="shared" ref="Z133:AC135" si="20">IF(ISERROR(Z$60*(Q133/(Q$123+Q$133+Q$134+Q$135+Q$144+Q$163+Q$175))),0,ROUND(Z$60*(Q133/(Q$123+Q$133+Q$134+Q$135+Q$144+Q$163+Q$175)),0))</f>
        <v>0</v>
      </c>
      <c r="AA133" s="220">
        <f t="shared" si="20"/>
        <v>0</v>
      </c>
      <c r="AB133" s="292">
        <f t="shared" si="20"/>
        <v>0</v>
      </c>
      <c r="AC133" s="366">
        <f t="shared" si="20"/>
        <v>0</v>
      </c>
      <c r="AE133" s="194"/>
      <c r="AF133" s="176"/>
      <c r="AG133" s="196" t="s">
        <v>95</v>
      </c>
      <c r="AH133" s="197"/>
      <c r="AI133" s="219">
        <f t="shared" si="14"/>
        <v>0</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200</v>
      </c>
      <c r="Q134" s="220">
        <f t="shared" si="19"/>
        <v>200</v>
      </c>
      <c r="R134" s="220">
        <f t="shared" si="19"/>
        <v>0</v>
      </c>
      <c r="S134" s="221">
        <f t="shared" si="19"/>
        <v>0</v>
      </c>
      <c r="T134" s="270">
        <f t="shared" si="19"/>
        <v>0</v>
      </c>
      <c r="U134" s="202"/>
      <c r="V134" s="216"/>
      <c r="W134" s="196" t="s">
        <v>13</v>
      </c>
      <c r="X134" s="197"/>
      <c r="Y134" s="198" t="s">
        <v>156</v>
      </c>
      <c r="Z134" s="504">
        <f t="shared" si="20"/>
        <v>67</v>
      </c>
      <c r="AA134" s="220">
        <f t="shared" si="20"/>
        <v>0</v>
      </c>
      <c r="AB134" s="292">
        <f t="shared" si="20"/>
        <v>0</v>
      </c>
      <c r="AC134" s="366">
        <f t="shared" si="20"/>
        <v>0</v>
      </c>
      <c r="AE134" s="194"/>
      <c r="AF134" s="216"/>
      <c r="AG134" s="196" t="s">
        <v>13</v>
      </c>
      <c r="AH134" s="197"/>
      <c r="AI134" s="219">
        <f t="shared" si="14"/>
        <v>133</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0</v>
      </c>
      <c r="Q136" s="220">
        <f t="shared" si="19"/>
        <v>0</v>
      </c>
      <c r="R136" s="220">
        <f t="shared" si="19"/>
        <v>0</v>
      </c>
      <c r="S136" s="221">
        <f t="shared" si="19"/>
        <v>0</v>
      </c>
      <c r="T136" s="270">
        <f t="shared" si="19"/>
        <v>0</v>
      </c>
      <c r="U136" s="202" t="s">
        <v>86</v>
      </c>
      <c r="V136" s="195"/>
      <c r="W136" s="196" t="s">
        <v>22</v>
      </c>
      <c r="X136" s="197"/>
      <c r="Y136" s="198" t="s">
        <v>156</v>
      </c>
      <c r="Z136" s="219">
        <f t="shared" ref="Z136:AC139" si="21">IF(ISERROR(Z$28*(Q136/(Q$136+Q$137+Q$138+Q$139+Q$141+Q$142+Q$143))),0,ROUND(Z$28*(Q136/(Q$136+Q$137+Q$138+Q$139+Q$141+Q$142+Q$143)),0))</f>
        <v>0</v>
      </c>
      <c r="AA136" s="220">
        <f t="shared" si="21"/>
        <v>0</v>
      </c>
      <c r="AB136" s="292">
        <f t="shared" si="21"/>
        <v>0</v>
      </c>
      <c r="AC136" s="366">
        <f t="shared" si="21"/>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248558</v>
      </c>
      <c r="Q141" s="220">
        <f t="shared" si="19"/>
        <v>248558</v>
      </c>
      <c r="R141" s="220">
        <f t="shared" si="19"/>
        <v>0</v>
      </c>
      <c r="S141" s="221">
        <f t="shared" si="19"/>
        <v>123069</v>
      </c>
      <c r="T141" s="270">
        <f t="shared" si="19"/>
        <v>100000</v>
      </c>
      <c r="U141" s="202"/>
      <c r="V141" s="195" t="s">
        <v>38</v>
      </c>
      <c r="W141" s="196" t="s">
        <v>149</v>
      </c>
      <c r="X141" s="197"/>
      <c r="Y141" s="198" t="s">
        <v>156</v>
      </c>
      <c r="Z141" s="219">
        <f t="shared" ref="Z141:AC143" si="22">IF(ISERROR(Z$28*(Q141/(Q$136+Q$137+Q$138+Q$139+Q$141+Q$142+Q$143))),0,ROUND(Z$28*(Q141/(Q$136+Q$137+Q$138+Q$139+Q$141+Q$142+Q$143)),0))</f>
        <v>3955</v>
      </c>
      <c r="AA141" s="220">
        <f t="shared" si="22"/>
        <v>0</v>
      </c>
      <c r="AB141" s="292">
        <f t="shared" si="22"/>
        <v>0</v>
      </c>
      <c r="AC141" s="366">
        <f t="shared" si="22"/>
        <v>0</v>
      </c>
      <c r="AE141" s="194"/>
      <c r="AF141" s="195" t="s">
        <v>38</v>
      </c>
      <c r="AG141" s="196" t="s">
        <v>149</v>
      </c>
      <c r="AH141" s="197"/>
      <c r="AI141" s="219">
        <f t="shared" si="14"/>
        <v>244603</v>
      </c>
      <c r="AJ141" s="220">
        <f t="shared" si="17"/>
        <v>0</v>
      </c>
      <c r="AK141" s="366">
        <f t="shared" si="18"/>
        <v>123069</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0</v>
      </c>
      <c r="Q143" s="220">
        <f t="shared" si="23"/>
        <v>0</v>
      </c>
      <c r="R143" s="220">
        <f t="shared" si="23"/>
        <v>0</v>
      </c>
      <c r="S143" s="221">
        <f t="shared" si="23"/>
        <v>0</v>
      </c>
      <c r="T143" s="270">
        <f t="shared" si="23"/>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200407</v>
      </c>
      <c r="Q148" s="220">
        <f t="shared" si="23"/>
        <v>200407</v>
      </c>
      <c r="R148" s="220">
        <f t="shared" si="23"/>
        <v>89632</v>
      </c>
      <c r="S148" s="221">
        <f t="shared" si="23"/>
        <v>0</v>
      </c>
      <c r="T148" s="270">
        <f t="shared" si="23"/>
        <v>61800</v>
      </c>
      <c r="U148" s="202" t="s">
        <v>4</v>
      </c>
      <c r="V148" s="173"/>
      <c r="W148" s="196" t="s">
        <v>47</v>
      </c>
      <c r="X148" s="197"/>
      <c r="Y148" s="198" t="s">
        <v>156</v>
      </c>
      <c r="Z148" s="219">
        <f>IF(ISERROR(Z$33*(Q148/(Q148+Q149))),0,ROUND(Z$33*(Q148/(Q148+Q149)),0))</f>
        <v>8976</v>
      </c>
      <c r="AA148" s="220">
        <f>IF(ISERROR(AA$33*(R148/(R148+R149))),0,ROUND(AA$33*(R148/(R148+R149)),0))</f>
        <v>0</v>
      </c>
      <c r="AB148" s="292">
        <f>IF(ISERROR(AB$33*(S148/(S148+S149))),0,ROUND(AB$33*(S148/(S148+S149)),0))</f>
        <v>0</v>
      </c>
      <c r="AC148" s="366">
        <f>IF(ISERROR(AC$33*(T148/(T148+T149))),0,ROUND(AC$33*(T148/(T148+T149)),0))</f>
        <v>236</v>
      </c>
      <c r="AE148" s="194" t="s">
        <v>163</v>
      </c>
      <c r="AF148" s="173"/>
      <c r="AG148" s="196" t="s">
        <v>47</v>
      </c>
      <c r="AH148" s="197"/>
      <c r="AI148" s="219">
        <f t="shared" si="14"/>
        <v>191431</v>
      </c>
      <c r="AJ148" s="220">
        <f t="shared" si="25"/>
        <v>89632</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111576</v>
      </c>
      <c r="Q149" s="220">
        <f t="shared" si="23"/>
        <v>111576</v>
      </c>
      <c r="R149" s="220">
        <f t="shared" si="23"/>
        <v>66930</v>
      </c>
      <c r="S149" s="221">
        <f t="shared" si="23"/>
        <v>0</v>
      </c>
      <c r="T149" s="270">
        <f t="shared" si="23"/>
        <v>26400</v>
      </c>
      <c r="U149" s="202"/>
      <c r="V149" s="195"/>
      <c r="W149" s="196" t="s">
        <v>50</v>
      </c>
      <c r="X149" s="197"/>
      <c r="Y149" s="198" t="s">
        <v>156</v>
      </c>
      <c r="Z149" s="219">
        <f>Z33-Z148</f>
        <v>4997</v>
      </c>
      <c r="AA149" s="220">
        <f>AA33-AA148</f>
        <v>0</v>
      </c>
      <c r="AB149" s="292">
        <f>AB33-AB148</f>
        <v>0</v>
      </c>
      <c r="AC149" s="366">
        <f>AC33-AC148</f>
        <v>101</v>
      </c>
      <c r="AE149" s="194" t="s">
        <v>164</v>
      </c>
      <c r="AF149" s="195"/>
      <c r="AG149" s="196" t="s">
        <v>50</v>
      </c>
      <c r="AH149" s="197"/>
      <c r="AI149" s="219">
        <f t="shared" si="14"/>
        <v>106579</v>
      </c>
      <c r="AJ149" s="220">
        <f t="shared" si="25"/>
        <v>66930</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157812</v>
      </c>
      <c r="Q154" s="220">
        <f t="shared" si="28"/>
        <v>157812</v>
      </c>
      <c r="R154" s="220">
        <f t="shared" si="28"/>
        <v>69850</v>
      </c>
      <c r="S154" s="221">
        <f t="shared" si="28"/>
        <v>0</v>
      </c>
      <c r="T154" s="270">
        <f t="shared" si="28"/>
        <v>54500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4"/>
        <v>157812</v>
      </c>
      <c r="AJ154" s="220">
        <f>SUM(AJ155:AJ159)</f>
        <v>69850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8"/>
        <v>157712</v>
      </c>
      <c r="Q155" s="220">
        <f t="shared" si="28"/>
        <v>157712</v>
      </c>
      <c r="R155" s="220">
        <f t="shared" si="28"/>
        <v>69850</v>
      </c>
      <c r="S155" s="221">
        <f t="shared" si="28"/>
        <v>0</v>
      </c>
      <c r="T155" s="270">
        <f t="shared" si="28"/>
        <v>54500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157712</v>
      </c>
      <c r="AJ155" s="220">
        <f t="shared" ref="AJ155:AJ162" si="29">IF($P155-$Z155=0,0,ROUND((R155-AA155)*$AI155/($P155-$Z155),0))</f>
        <v>69850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100</v>
      </c>
      <c r="Q158" s="220">
        <f t="shared" si="28"/>
        <v>100</v>
      </c>
      <c r="R158" s="220">
        <f t="shared" si="28"/>
        <v>0</v>
      </c>
      <c r="S158" s="221">
        <f t="shared" si="28"/>
        <v>0</v>
      </c>
      <c r="T158" s="270">
        <f t="shared" si="28"/>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100</v>
      </c>
      <c r="AJ158" s="220">
        <f t="shared" si="29"/>
        <v>0</v>
      </c>
      <c r="AK158" s="366">
        <f t="shared" si="30"/>
        <v>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315079</v>
      </c>
      <c r="Q160" s="220">
        <f t="shared" si="28"/>
        <v>315079</v>
      </c>
      <c r="R160" s="220">
        <f t="shared" si="28"/>
        <v>160958</v>
      </c>
      <c r="S160" s="221">
        <f t="shared" si="28"/>
        <v>0</v>
      </c>
      <c r="T160" s="270">
        <f t="shared" si="28"/>
        <v>116200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315079</v>
      </c>
      <c r="AJ160" s="220">
        <f t="shared" si="29"/>
        <v>160958</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0</v>
      </c>
      <c r="Q166" s="220">
        <f t="shared" si="33"/>
        <v>0</v>
      </c>
      <c r="R166" s="220">
        <f t="shared" si="33"/>
        <v>0</v>
      </c>
      <c r="S166" s="221">
        <f t="shared" si="33"/>
        <v>0</v>
      </c>
      <c r="T166" s="270">
        <f t="shared" si="33"/>
        <v>0</v>
      </c>
      <c r="U166" s="202"/>
      <c r="V166" s="169"/>
      <c r="W166" s="196" t="s">
        <v>88</v>
      </c>
      <c r="X166" s="197"/>
      <c r="Y166" s="198"/>
      <c r="Z166" s="219">
        <f t="shared" ref="Z166:AC168" si="36">Z51</f>
        <v>0</v>
      </c>
      <c r="AA166" s="220">
        <f t="shared" si="36"/>
        <v>0</v>
      </c>
      <c r="AB166" s="292">
        <f t="shared" si="36"/>
        <v>0</v>
      </c>
      <c r="AC166" s="366">
        <f t="shared" si="36"/>
        <v>0</v>
      </c>
      <c r="AE166" s="194"/>
      <c r="AF166" s="169"/>
      <c r="AG166" s="196" t="s">
        <v>88</v>
      </c>
      <c r="AH166" s="197"/>
      <c r="AI166" s="219">
        <f t="shared" si="14"/>
        <v>0</v>
      </c>
      <c r="AJ166" s="220">
        <f t="shared" si="34"/>
        <v>0</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117</v>
      </c>
      <c r="Q167" s="220">
        <f t="shared" si="33"/>
        <v>117</v>
      </c>
      <c r="R167" s="220">
        <f t="shared" si="33"/>
        <v>0</v>
      </c>
      <c r="S167" s="221">
        <f t="shared" si="33"/>
        <v>0</v>
      </c>
      <c r="T167" s="270">
        <f t="shared" si="33"/>
        <v>0</v>
      </c>
      <c r="U167" s="202"/>
      <c r="V167" s="176" t="s">
        <v>91</v>
      </c>
      <c r="W167" s="196" t="s">
        <v>89</v>
      </c>
      <c r="X167" s="197"/>
      <c r="Y167" s="198"/>
      <c r="Z167" s="219">
        <f t="shared" si="36"/>
        <v>0</v>
      </c>
      <c r="AA167" s="220">
        <f t="shared" si="36"/>
        <v>0</v>
      </c>
      <c r="AB167" s="292">
        <f t="shared" si="36"/>
        <v>0</v>
      </c>
      <c r="AC167" s="366">
        <f t="shared" si="36"/>
        <v>0</v>
      </c>
      <c r="AE167" s="194"/>
      <c r="AF167" s="176" t="s">
        <v>91</v>
      </c>
      <c r="AG167" s="196" t="s">
        <v>89</v>
      </c>
      <c r="AH167" s="197"/>
      <c r="AI167" s="219">
        <f t="shared" si="14"/>
        <v>117</v>
      </c>
      <c r="AJ167" s="220">
        <f t="shared" si="34"/>
        <v>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 t="shared" si="36"/>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0</v>
      </c>
      <c r="Q169" s="220">
        <f t="shared" si="33"/>
        <v>0</v>
      </c>
      <c r="R169" s="220">
        <f t="shared" si="33"/>
        <v>0</v>
      </c>
      <c r="S169" s="221">
        <f t="shared" si="33"/>
        <v>0</v>
      </c>
      <c r="T169" s="270">
        <f t="shared" si="33"/>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550</v>
      </c>
      <c r="Q173" s="220">
        <f t="shared" si="40"/>
        <v>550</v>
      </c>
      <c r="R173" s="220">
        <f t="shared" si="40"/>
        <v>0</v>
      </c>
      <c r="S173" s="221">
        <f t="shared" si="40"/>
        <v>0</v>
      </c>
      <c r="T173" s="270">
        <f t="shared" si="40"/>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550</v>
      </c>
      <c r="AJ173" s="220">
        <f t="shared" si="38"/>
        <v>0</v>
      </c>
      <c r="AK173" s="366">
        <f t="shared" si="39"/>
        <v>0</v>
      </c>
    </row>
    <row r="174" spans="1:37" ht="14.45" customHeight="1" x14ac:dyDescent="0.15">
      <c r="A174" s="592">
        <v>0</v>
      </c>
      <c r="B174" s="593">
        <v>0</v>
      </c>
      <c r="C174" s="593">
        <v>0</v>
      </c>
      <c r="D174" s="593">
        <v>0</v>
      </c>
      <c r="E174" s="594">
        <v>0</v>
      </c>
      <c r="K174" s="194"/>
      <c r="L174" s="216"/>
      <c r="M174" s="196" t="s">
        <v>13</v>
      </c>
      <c r="N174" s="197"/>
      <c r="O174" s="198"/>
      <c r="P174" s="219">
        <f t="shared" si="40"/>
        <v>129276</v>
      </c>
      <c r="Q174" s="220">
        <f t="shared" si="40"/>
        <v>129276</v>
      </c>
      <c r="R174" s="220">
        <f t="shared" si="40"/>
        <v>0</v>
      </c>
      <c r="S174" s="221">
        <f t="shared" si="40"/>
        <v>126000</v>
      </c>
      <c r="T174" s="270">
        <f t="shared" si="40"/>
        <v>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129276</v>
      </c>
      <c r="AJ174" s="220">
        <f t="shared" si="38"/>
        <v>0</v>
      </c>
      <c r="AK174" s="366">
        <f t="shared" si="39"/>
        <v>126000</v>
      </c>
    </row>
    <row r="175" spans="1:37" ht="14.45" customHeight="1" x14ac:dyDescent="0.15">
      <c r="A175" s="592">
        <v>3955</v>
      </c>
      <c r="B175" s="593">
        <v>0</v>
      </c>
      <c r="C175" s="593">
        <v>0</v>
      </c>
      <c r="D175" s="593">
        <v>0</v>
      </c>
      <c r="E175" s="594">
        <v>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3955</v>
      </c>
      <c r="B176" s="593">
        <v>0</v>
      </c>
      <c r="C176" s="593">
        <v>0</v>
      </c>
      <c r="D176" s="593">
        <v>0</v>
      </c>
      <c r="E176" s="594">
        <v>0</v>
      </c>
      <c r="K176" s="311"/>
      <c r="L176" s="312" t="s">
        <v>82</v>
      </c>
      <c r="M176" s="313"/>
      <c r="N176" s="313"/>
      <c r="O176" s="314"/>
      <c r="P176" s="315">
        <f t="shared" si="40"/>
        <v>1181396</v>
      </c>
      <c r="Q176" s="316">
        <f t="shared" si="40"/>
        <v>1181396</v>
      </c>
      <c r="R176" s="316">
        <f t="shared" si="40"/>
        <v>387370</v>
      </c>
      <c r="S176" s="317">
        <f t="shared" si="40"/>
        <v>253029</v>
      </c>
      <c r="T176" s="318">
        <f t="shared" si="40"/>
        <v>358900</v>
      </c>
      <c r="U176" s="367"/>
      <c r="V176" s="312" t="s">
        <v>82</v>
      </c>
      <c r="W176" s="313"/>
      <c r="X176" s="313"/>
      <c r="Y176" s="314"/>
      <c r="Z176" s="315">
        <f>SUM(Z123:Z175)-Z124-Z125-Z127-Z128-Z130-Z131-Z132-Z145-Z146-Z147-Z155-Z156-Z157-Z158-Z159-Z164-Z165</f>
        <v>20968</v>
      </c>
      <c r="AA176" s="316">
        <f>SUM(AA123:AA175)-AA124-AA125-AA127-AA128-AA130-AA131-AA132-AA145-AA146-AA147-AA155-AA156-AA157-AA158-AA159-AA164-AA165</f>
        <v>0</v>
      </c>
      <c r="AB176" s="550">
        <f>SUM(AB123:AB175)-AB124-AB125-AB127-AB128-AB130-AB131-AB132-AB145-AB146-AB147-AB155-AB156-AB157-AB158-AB159-AB164-AB165</f>
        <v>0</v>
      </c>
      <c r="AC176" s="368">
        <f>SUM(AC123:AC175)-AC124-AC125-AC127-AC128-AC130-AC131-AC132-AC145-AC146-AC147-AC155-AC156-AC157-AC158-AC159-AC164-AC165</f>
        <v>337</v>
      </c>
      <c r="AE176" s="369"/>
      <c r="AF176" s="312" t="s">
        <v>82</v>
      </c>
      <c r="AG176" s="313"/>
      <c r="AH176" s="313"/>
      <c r="AI176" s="370">
        <f t="shared" si="14"/>
        <v>1160428</v>
      </c>
      <c r="AJ176" s="316">
        <f>SUM(AJ123,AJ126,AJ129,AJ133:AJ144,AJ148:AJ154,AJ160:AJ163,AJ166:AJ175)</f>
        <v>387370</v>
      </c>
      <c r="AK176" s="368">
        <f>SUM(AK123,AK126,AK129,AK133:AK144,AK148:AK154,AK160:AK163,AK166:AK175)</f>
        <v>253029</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13973</v>
      </c>
      <c r="B179" s="593">
        <v>0</v>
      </c>
      <c r="C179" s="593">
        <v>0</v>
      </c>
      <c r="D179" s="593">
        <v>0</v>
      </c>
      <c r="E179" s="594">
        <v>337</v>
      </c>
      <c r="AC179" s="481"/>
    </row>
    <row r="180" spans="1:29" x14ac:dyDescent="0.15">
      <c r="A180" s="592">
        <v>13973</v>
      </c>
      <c r="B180" s="593">
        <v>0</v>
      </c>
      <c r="C180" s="593">
        <v>0</v>
      </c>
      <c r="D180" s="593">
        <v>0</v>
      </c>
      <c r="E180" s="594">
        <v>337</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3040</v>
      </c>
      <c r="B195" s="593">
        <v>0</v>
      </c>
      <c r="C195" s="593">
        <v>0</v>
      </c>
      <c r="D195" s="593">
        <v>0</v>
      </c>
      <c r="E195" s="594">
        <v>0</v>
      </c>
      <c r="AC195" s="481"/>
    </row>
    <row r="196" spans="1:29" ht="14.25" thickBot="1" x14ac:dyDescent="0.2">
      <c r="A196" s="592">
        <v>20968</v>
      </c>
      <c r="B196" s="593">
        <v>0</v>
      </c>
      <c r="C196" s="593">
        <v>0</v>
      </c>
      <c r="D196" s="593">
        <v>0</v>
      </c>
      <c r="E196" s="594">
        <v>337</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670</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551870</v>
      </c>
      <c r="B8" s="590">
        <v>545175</v>
      </c>
      <c r="C8" s="590">
        <v>551870</v>
      </c>
      <c r="D8" s="590">
        <v>0</v>
      </c>
      <c r="E8" s="590">
        <v>186519</v>
      </c>
      <c r="F8" s="590">
        <v>119388</v>
      </c>
      <c r="G8" s="590">
        <v>0</v>
      </c>
      <c r="H8" s="1209">
        <v>200000</v>
      </c>
      <c r="I8" s="593"/>
      <c r="K8" s="183"/>
      <c r="L8" s="184" t="s">
        <v>8</v>
      </c>
      <c r="M8" s="185"/>
      <c r="N8" s="185"/>
      <c r="O8" s="186" t="s">
        <v>9</v>
      </c>
      <c r="P8" s="187">
        <f>'Ｓ６０（1985）'!A9</f>
        <v>0</v>
      </c>
      <c r="Q8" s="253">
        <f>'Ｓ６０（1985）'!C9</f>
        <v>0</v>
      </c>
      <c r="R8" s="253">
        <f>'Ｓ６０（1985）'!E9</f>
        <v>0</v>
      </c>
      <c r="S8" s="255">
        <f>'Ｓ６０（1985）'!F9</f>
        <v>0</v>
      </c>
      <c r="T8" s="256">
        <f>'Ｓ６０（1985）'!H9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'Ｓ６０（1985）'!A10</f>
        <v>0</v>
      </c>
      <c r="Q9" s="200">
        <f>'Ｓ６０（1985）'!C10</f>
        <v>0</v>
      </c>
      <c r="R9" s="200">
        <f>'Ｓ６０（1985）'!E10</f>
        <v>0</v>
      </c>
      <c r="S9" s="262">
        <f>'Ｓ６０（1985）'!F10</f>
        <v>0</v>
      </c>
      <c r="T9" s="263">
        <f>'Ｓ６０（1985）'!H10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'Ｓ６０（1985）'!A11</f>
        <v>0</v>
      </c>
      <c r="Q11" s="213">
        <f>'Ｓ６０（1985）'!C11</f>
        <v>0</v>
      </c>
      <c r="R11" s="213">
        <f>'Ｓ６０（1985）'!E11</f>
        <v>0</v>
      </c>
      <c r="S11" s="278">
        <f>'Ｓ６０（1985）'!F11</f>
        <v>0</v>
      </c>
      <c r="T11" s="263">
        <f>'Ｓ６０（1985）'!H11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'Ｓ６０（1985）'!A12</f>
        <v>0</v>
      </c>
      <c r="Q12" s="200">
        <f>'Ｓ６０（1985）'!C12</f>
        <v>0</v>
      </c>
      <c r="R12" s="200">
        <f>'Ｓ６０（1985）'!E12</f>
        <v>0</v>
      </c>
      <c r="S12" s="262">
        <f>'Ｓ６０（1985）'!F12</f>
        <v>0</v>
      </c>
      <c r="T12" s="263">
        <f>'Ｓ６０（1985）'!H12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'Ｓ６０（1985）'!A14</f>
        <v>0</v>
      </c>
      <c r="Q14" s="200">
        <f>'Ｓ６０（1985）'!C14</f>
        <v>0</v>
      </c>
      <c r="R14" s="200">
        <f>'Ｓ６０（1985）'!E14</f>
        <v>0</v>
      </c>
      <c r="S14" s="262">
        <f>'Ｓ６０（1985）'!F14</f>
        <v>0</v>
      </c>
      <c r="T14" s="263">
        <f>'Ｓ６０（1985）'!H14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'Ｓ６０（1985）'!A15</f>
        <v>0</v>
      </c>
      <c r="Q15" s="200">
        <f>'Ｓ６０（1985）'!C15</f>
        <v>0</v>
      </c>
      <c r="R15" s="200">
        <f>'Ｓ６０（1985）'!E15</f>
        <v>0</v>
      </c>
      <c r="S15" s="262">
        <f>'Ｓ６０（1985）'!F15</f>
        <v>0</v>
      </c>
      <c r="T15" s="263">
        <f>'Ｓ６０（1985）'!H15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'Ｓ６０（1985）'!A16</f>
        <v>0</v>
      </c>
      <c r="Q16" s="200">
        <f>'Ｓ６０（1985）'!C16</f>
        <v>0</v>
      </c>
      <c r="R16" s="200">
        <f>'Ｓ６０（1985）'!E16</f>
        <v>0</v>
      </c>
      <c r="S16" s="262">
        <f>'Ｓ６０（1985）'!F16</f>
        <v>0</v>
      </c>
      <c r="T16" s="263">
        <f>'Ｓ６０（1985）'!H16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'Ｓ６０（1985）'!A17</f>
        <v>0</v>
      </c>
      <c r="Q18" s="200">
        <f>'Ｓ６０（1985）'!C17</f>
        <v>0</v>
      </c>
      <c r="R18" s="200">
        <f>'Ｓ６０（1985）'!E17</f>
        <v>0</v>
      </c>
      <c r="S18" s="262">
        <f>'Ｓ６０（1985）'!F17</f>
        <v>0</v>
      </c>
      <c r="T18" s="263">
        <f>'Ｓ６０（1985）'!H17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'Ｓ６０（1985）'!A18</f>
        <v>0</v>
      </c>
      <c r="Q19" s="200">
        <f>'Ｓ６０（1985）'!C18</f>
        <v>0</v>
      </c>
      <c r="R19" s="200">
        <f>'Ｓ６０（1985）'!E18</f>
        <v>0</v>
      </c>
      <c r="S19" s="262">
        <f>'Ｓ６０（1985）'!F18</f>
        <v>0</v>
      </c>
      <c r="T19" s="263">
        <f>'Ｓ６０（1985）'!H18</f>
        <v>0</v>
      </c>
      <c r="U19" s="202"/>
      <c r="V19" s="195"/>
      <c r="W19" s="167"/>
      <c r="X19" s="167"/>
      <c r="Y19" s="207"/>
      <c r="Z19" s="204"/>
      <c r="AA19" s="205"/>
      <c r="AB19" s="205"/>
      <c r="AC19" s="206"/>
      <c r="AD19" s="160"/>
      <c r="AE19" s="160"/>
      <c r="AF19" s="160"/>
      <c r="AG19" s="160"/>
      <c r="AH19" s="160"/>
    </row>
    <row r="20" spans="1:34" ht="14.45" customHeight="1" x14ac:dyDescent="0.15">
      <c r="A20" s="592">
        <v>234318</v>
      </c>
      <c r="B20" s="593">
        <v>234162</v>
      </c>
      <c r="C20" s="593">
        <v>234318</v>
      </c>
      <c r="D20" s="593">
        <v>0</v>
      </c>
      <c r="E20" s="593">
        <v>0</v>
      </c>
      <c r="F20" s="593">
        <v>119388</v>
      </c>
      <c r="G20" s="593">
        <v>0</v>
      </c>
      <c r="H20" s="1210">
        <v>100000</v>
      </c>
      <c r="I20" s="593"/>
      <c r="K20" s="194"/>
      <c r="L20" s="196" t="s">
        <v>19</v>
      </c>
      <c r="M20" s="197"/>
      <c r="N20" s="197"/>
      <c r="O20" s="198" t="s">
        <v>20</v>
      </c>
      <c r="P20" s="199">
        <f>'Ｓ６０（1985）'!A19</f>
        <v>0</v>
      </c>
      <c r="Q20" s="200">
        <f>'Ｓ６０（1985）'!C19</f>
        <v>0</v>
      </c>
      <c r="R20" s="488">
        <f>'Ｓ６０（1985）'!E19</f>
        <v>0</v>
      </c>
      <c r="S20" s="262">
        <f>'Ｓ６０（1985）'!F19</f>
        <v>0</v>
      </c>
      <c r="T20" s="263">
        <f>'Ｓ６０（1985）'!H19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'Ｓ６０（1985）'!A21</f>
        <v>0</v>
      </c>
      <c r="Q21" s="200">
        <f>'Ｓ６０（1985）'!C21</f>
        <v>0</v>
      </c>
      <c r="R21" s="200">
        <f>'Ｓ６０（1985）'!E21</f>
        <v>0</v>
      </c>
      <c r="S21" s="262">
        <f>'Ｓ６０（1985）'!F21</f>
        <v>0</v>
      </c>
      <c r="T21" s="263">
        <f>'Ｓ６０（1985）'!H21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'Ｓ６０（1985）'!A22</f>
        <v>0</v>
      </c>
      <c r="Q22" s="200">
        <f>'Ｓ６０（1985）'!C22</f>
        <v>0</v>
      </c>
      <c r="R22" s="200">
        <f>'Ｓ６０（1985）'!E22</f>
        <v>0</v>
      </c>
      <c r="S22" s="262">
        <f>'Ｓ６０（1985）'!F22</f>
        <v>0</v>
      </c>
      <c r="T22" s="263">
        <f>'Ｓ６０（1985）'!H22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'Ｓ６０（1985）'!A23</f>
        <v>0</v>
      </c>
      <c r="Q23" s="200">
        <f>'Ｓ６０（1985）'!C23</f>
        <v>0</v>
      </c>
      <c r="R23" s="200">
        <f>'Ｓ６０（1985）'!E23</f>
        <v>0</v>
      </c>
      <c r="S23" s="262">
        <f>'Ｓ６０（1985）'!F23</f>
        <v>0</v>
      </c>
      <c r="T23" s="263">
        <f>'Ｓ６０（1985）'!H23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'Ｓ６０（1985）'!A24</f>
        <v>0</v>
      </c>
      <c r="Q24" s="200">
        <f>'Ｓ６０（1985）'!C24</f>
        <v>0</v>
      </c>
      <c r="R24" s="200">
        <f>'Ｓ６０（1985）'!E24</f>
        <v>0</v>
      </c>
      <c r="S24" s="262">
        <f>'Ｓ６０（1985）'!F24</f>
        <v>0</v>
      </c>
      <c r="T24" s="263">
        <f>'Ｓ６０（1985）'!H24</f>
        <v>0</v>
      </c>
      <c r="U24" s="202"/>
      <c r="V24" s="173" t="s">
        <v>137</v>
      </c>
      <c r="W24" s="197"/>
      <c r="X24" s="197"/>
      <c r="Y24" s="215" t="s">
        <v>18</v>
      </c>
      <c r="Z24" s="199">
        <f>+A175</f>
        <v>714</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'Ｓ６０（1985）'!A25</f>
        <v>0</v>
      </c>
      <c r="Q25" s="200">
        <f>'Ｓ６０（1985）'!C25</f>
        <v>0</v>
      </c>
      <c r="R25" s="200">
        <f>'Ｓ６０（1985）'!E25</f>
        <v>0</v>
      </c>
      <c r="S25" s="262">
        <f>'Ｓ６０（1985）'!F25</f>
        <v>0</v>
      </c>
      <c r="T25" s="263">
        <f>'Ｓ６０（1985）'!H25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234318</v>
      </c>
      <c r="B26" s="593">
        <v>234162</v>
      </c>
      <c r="C26" s="593">
        <v>234318</v>
      </c>
      <c r="D26" s="593">
        <v>0</v>
      </c>
      <c r="E26" s="593">
        <v>0</v>
      </c>
      <c r="F26" s="593">
        <v>119388</v>
      </c>
      <c r="G26" s="593">
        <v>0</v>
      </c>
      <c r="H26" s="1210">
        <v>100000</v>
      </c>
      <c r="I26" s="593"/>
      <c r="K26" s="194"/>
      <c r="L26" s="195" t="s">
        <v>38</v>
      </c>
      <c r="M26" s="196" t="s">
        <v>149</v>
      </c>
      <c r="N26" s="197"/>
      <c r="O26" s="198" t="s">
        <v>40</v>
      </c>
      <c r="P26" s="199">
        <f>'Ｓ６０（1985）'!A26</f>
        <v>234318</v>
      </c>
      <c r="Q26" s="200">
        <f>'Ｓ６０（1985）'!C26</f>
        <v>234318</v>
      </c>
      <c r="R26" s="200">
        <f>'Ｓ６０（1985）'!E26</f>
        <v>0</v>
      </c>
      <c r="S26" s="262">
        <f>'Ｓ６０（1985）'!F26</f>
        <v>119388</v>
      </c>
      <c r="T26" s="263">
        <f>'Ｓ６０（1985）'!H26</f>
        <v>100000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'Ｓ６０（1985）'!A27</f>
        <v>0</v>
      </c>
      <c r="Q27" s="200">
        <f>'Ｓ６０（1985）'!C27</f>
        <v>0</v>
      </c>
      <c r="R27" s="200">
        <f>'Ｓ６０（1985）'!E27</f>
        <v>0</v>
      </c>
      <c r="S27" s="262">
        <f>'Ｓ６０（1985）'!F27</f>
        <v>0</v>
      </c>
      <c r="T27" s="263">
        <f>'Ｓ６０（1985）'!H27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'Ｓ６０（1985）'!A28</f>
        <v>0</v>
      </c>
      <c r="Q28" s="200">
        <f>'Ｓ６０（1985）'!C28</f>
        <v>0</v>
      </c>
      <c r="R28" s="200">
        <f>'Ｓ６０（1985）'!E28</f>
        <v>0</v>
      </c>
      <c r="S28" s="262">
        <f>'Ｓ６０（1985）'!F28</f>
        <v>0</v>
      </c>
      <c r="T28" s="263">
        <f>'Ｓ６０（1985）'!H28</f>
        <v>0</v>
      </c>
      <c r="U28" s="202"/>
      <c r="V28" s="216"/>
      <c r="W28" s="196" t="s">
        <v>13</v>
      </c>
      <c r="X28" s="197"/>
      <c r="Y28" s="215"/>
      <c r="Z28" s="219">
        <f>Z24-Z25</f>
        <v>714</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'Ｓ６０（1985）'!A29</f>
        <v>0</v>
      </c>
      <c r="Q29" s="200">
        <f>'Ｓ６０（1985）'!C29</f>
        <v>0</v>
      </c>
      <c r="R29" s="200">
        <f>'Ｓ６０（1985）'!E29</f>
        <v>0</v>
      </c>
      <c r="S29" s="262">
        <f>'Ｓ６０（1985）'!F29</f>
        <v>0</v>
      </c>
      <c r="T29" s="263">
        <f>'Ｓ６０（1985）'!H29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'Ｓ６０（1985）'!A30</f>
        <v>0</v>
      </c>
      <c r="Q30" s="200">
        <f>'Ｓ６０（1985）'!C30</f>
        <v>0</v>
      </c>
      <c r="R30" s="200">
        <f>'Ｓ６０（1985）'!E30</f>
        <v>0</v>
      </c>
      <c r="S30" s="262">
        <f>'Ｓ６０（1985）'!F30</f>
        <v>0</v>
      </c>
      <c r="T30" s="263">
        <f>'Ｓ６０（1985）'!H30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'Ｓ６０（1985）'!A31</f>
        <v>0</v>
      </c>
      <c r="Q31" s="200">
        <f>'Ｓ６０（1985）'!C31</f>
        <v>0</v>
      </c>
      <c r="R31" s="200">
        <f>'Ｓ６０（1985）'!E31</f>
        <v>0</v>
      </c>
      <c r="S31" s="262">
        <f>'Ｓ６０（1985）'!F31</f>
        <v>0</v>
      </c>
      <c r="T31" s="263">
        <f>'Ｓ６０（1985）'!H31</f>
        <v>0</v>
      </c>
      <c r="U31" s="202"/>
      <c r="V31" s="195"/>
      <c r="W31" s="167"/>
      <c r="X31" s="167"/>
      <c r="Y31" s="207"/>
      <c r="Z31" s="204"/>
      <c r="AA31" s="205"/>
      <c r="AB31" s="205"/>
      <c r="AC31" s="206"/>
      <c r="AD31" s="160"/>
      <c r="AE31" s="160"/>
      <c r="AF31" s="160"/>
      <c r="AG31" s="160"/>
      <c r="AH31" s="160"/>
    </row>
    <row r="32" spans="1:34" ht="14.45" customHeight="1" x14ac:dyDescent="0.15">
      <c r="A32" s="592">
        <v>306822</v>
      </c>
      <c r="B32" s="593">
        <v>300283</v>
      </c>
      <c r="C32" s="593">
        <v>306822</v>
      </c>
      <c r="D32" s="593">
        <v>0</v>
      </c>
      <c r="E32" s="593">
        <v>184219</v>
      </c>
      <c r="F32" s="593">
        <v>0</v>
      </c>
      <c r="G32" s="593">
        <v>0</v>
      </c>
      <c r="H32" s="1210">
        <v>100000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117155</v>
      </c>
      <c r="B33" s="593">
        <v>116530</v>
      </c>
      <c r="C33" s="593">
        <v>117155</v>
      </c>
      <c r="D33" s="593">
        <v>0</v>
      </c>
      <c r="E33" s="593">
        <v>70463</v>
      </c>
      <c r="F33" s="593">
        <v>0</v>
      </c>
      <c r="G33" s="593">
        <v>0</v>
      </c>
      <c r="H33" s="594">
        <v>40600</v>
      </c>
      <c r="I33" s="593"/>
      <c r="K33" s="194"/>
      <c r="L33" s="173"/>
      <c r="M33" s="196" t="s">
        <v>47</v>
      </c>
      <c r="N33" s="197"/>
      <c r="O33" s="198" t="s">
        <v>48</v>
      </c>
      <c r="P33" s="199">
        <f>'Ｓ６０（1985）'!A33</f>
        <v>117155</v>
      </c>
      <c r="Q33" s="200">
        <f>'Ｓ６０（1985）'!C33</f>
        <v>117155</v>
      </c>
      <c r="R33" s="200">
        <f>'Ｓ６０（1985）'!E33</f>
        <v>70463</v>
      </c>
      <c r="S33" s="262">
        <f>'Ｓ６０（1985）'!F33</f>
        <v>0</v>
      </c>
      <c r="T33" s="263">
        <f>'Ｓ６０（1985）'!H33</f>
        <v>40600</v>
      </c>
      <c r="U33" s="202" t="s">
        <v>4</v>
      </c>
      <c r="V33" s="173"/>
      <c r="W33" s="196" t="s">
        <v>49</v>
      </c>
      <c r="X33" s="197"/>
      <c r="Y33" s="198" t="s">
        <v>99</v>
      </c>
      <c r="Z33" s="199">
        <f>+A180</f>
        <v>3461</v>
      </c>
      <c r="AA33" s="200">
        <f>+B180</f>
        <v>2307</v>
      </c>
      <c r="AB33" s="200">
        <f>+C180</f>
        <v>0</v>
      </c>
      <c r="AC33" s="583">
        <f>+E180</f>
        <v>821</v>
      </c>
      <c r="AD33" s="160"/>
      <c r="AE33" s="160"/>
      <c r="AF33" s="160"/>
      <c r="AG33" s="160"/>
      <c r="AH33" s="160"/>
    </row>
    <row r="34" spans="1:34" ht="14.45" customHeight="1" x14ac:dyDescent="0.15">
      <c r="A34" s="592">
        <v>61862</v>
      </c>
      <c r="B34" s="593">
        <v>56190</v>
      </c>
      <c r="C34" s="593">
        <v>61862</v>
      </c>
      <c r="D34" s="593">
        <v>0</v>
      </c>
      <c r="E34" s="593">
        <v>37460</v>
      </c>
      <c r="F34" s="593">
        <v>0</v>
      </c>
      <c r="G34" s="593">
        <v>0</v>
      </c>
      <c r="H34" s="594">
        <v>13300</v>
      </c>
      <c r="I34" s="593"/>
      <c r="K34" s="194"/>
      <c r="L34" s="195"/>
      <c r="M34" s="196" t="s">
        <v>50</v>
      </c>
      <c r="N34" s="197"/>
      <c r="O34" s="198" t="s">
        <v>51</v>
      </c>
      <c r="P34" s="199">
        <f>'Ｓ６０（1985）'!A34</f>
        <v>61862</v>
      </c>
      <c r="Q34" s="200">
        <f>'Ｓ６０（1985）'!C34</f>
        <v>61862</v>
      </c>
      <c r="R34" s="200">
        <f>'Ｓ６０（1985）'!E34</f>
        <v>37460</v>
      </c>
      <c r="S34" s="262">
        <f>'Ｓ６０（1985）'!F34</f>
        <v>0</v>
      </c>
      <c r="T34" s="263">
        <f>'Ｓ６０（1985）'!H34</f>
        <v>13300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'Ｓ６０（1985）'!A35</f>
        <v>0</v>
      </c>
      <c r="Q35" s="200">
        <f>'Ｓ６０（1985）'!C35</f>
        <v>0</v>
      </c>
      <c r="R35" s="200">
        <f>'Ｓ６０（1985）'!E35</f>
        <v>0</v>
      </c>
      <c r="S35" s="262">
        <f>'Ｓ６０（1985）'!F35</f>
        <v>0</v>
      </c>
      <c r="T35" s="263">
        <f>'Ｓ６０（1985）'!H35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'Ｓ６０（1985）'!A36</f>
        <v>0</v>
      </c>
      <c r="Q36" s="200">
        <f>'Ｓ６０（1985）'!C36</f>
        <v>0</v>
      </c>
      <c r="R36" s="200">
        <f>'Ｓ６０（1985）'!E36</f>
        <v>0</v>
      </c>
      <c r="S36" s="262">
        <f>'Ｓ６０（1985）'!F36</f>
        <v>0</v>
      </c>
      <c r="T36" s="263">
        <f>'Ｓ６０（1985）'!H36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'Ｓ６０（1985）'!A37</f>
        <v>0</v>
      </c>
      <c r="Q37" s="200">
        <f>'Ｓ６０（1985）'!C37</f>
        <v>0</v>
      </c>
      <c r="R37" s="200">
        <f>'Ｓ６０（1985）'!E37</f>
        <v>0</v>
      </c>
      <c r="S37" s="262">
        <f>'Ｓ６０（1985）'!F37</f>
        <v>0</v>
      </c>
      <c r="T37" s="263">
        <f>'Ｓ６０（1985）'!H37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'Ｓ６０（1985）'!A38</f>
        <v>0</v>
      </c>
      <c r="Q38" s="200">
        <f>'Ｓ６０（1985）'!C38</f>
        <v>0</v>
      </c>
      <c r="R38" s="200">
        <f>'Ｓ６０（1985）'!E38</f>
        <v>0</v>
      </c>
      <c r="S38" s="262">
        <f>'Ｓ６０（1985）'!F38</f>
        <v>0</v>
      </c>
      <c r="T38" s="263">
        <f>'Ｓ６０（1985）'!H38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126242</v>
      </c>
      <c r="B39" s="593">
        <v>126000</v>
      </c>
      <c r="C39" s="593">
        <v>126242</v>
      </c>
      <c r="D39" s="593">
        <v>0</v>
      </c>
      <c r="E39" s="593">
        <v>75600</v>
      </c>
      <c r="F39" s="593">
        <v>0</v>
      </c>
      <c r="G39" s="593">
        <v>0</v>
      </c>
      <c r="H39" s="594">
        <v>50400</v>
      </c>
      <c r="I39" s="593"/>
      <c r="K39" s="194"/>
      <c r="L39" s="195"/>
      <c r="M39" s="173" t="s">
        <v>60</v>
      </c>
      <c r="N39" s="197"/>
      <c r="O39" s="198" t="s">
        <v>61</v>
      </c>
      <c r="P39" s="199">
        <f>'Ｓ６０（1985）'!A39</f>
        <v>126242</v>
      </c>
      <c r="Q39" s="200">
        <f>'Ｓ６０（1985）'!C39</f>
        <v>126242</v>
      </c>
      <c r="R39" s="200">
        <f>'Ｓ６０（1985）'!E39</f>
        <v>75600</v>
      </c>
      <c r="S39" s="262">
        <f>'Ｓ６０（1985）'!F39</f>
        <v>0</v>
      </c>
      <c r="T39" s="263">
        <f>'Ｓ６０（1985）'!H39</f>
        <v>50400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126242</v>
      </c>
      <c r="B40" s="593">
        <v>126000</v>
      </c>
      <c r="C40" s="593">
        <v>126242</v>
      </c>
      <c r="D40" s="593">
        <v>0</v>
      </c>
      <c r="E40" s="593">
        <v>75600</v>
      </c>
      <c r="F40" s="593">
        <v>0</v>
      </c>
      <c r="G40" s="593">
        <v>0</v>
      </c>
      <c r="H40" s="594">
        <v>50400</v>
      </c>
      <c r="I40" s="593"/>
      <c r="K40" s="194"/>
      <c r="L40" s="195" t="s">
        <v>59</v>
      </c>
      <c r="M40" s="195"/>
      <c r="N40" s="196" t="s">
        <v>62</v>
      </c>
      <c r="O40" s="198" t="s">
        <v>63</v>
      </c>
      <c r="P40" s="199">
        <f>'Ｓ６０（1985）'!A40</f>
        <v>126242</v>
      </c>
      <c r="Q40" s="200">
        <f>'Ｓ６０（1985）'!C40</f>
        <v>126242</v>
      </c>
      <c r="R40" s="200">
        <f>'Ｓ６０（1985）'!E40</f>
        <v>75600</v>
      </c>
      <c r="S40" s="262">
        <f>'Ｓ６０（1985）'!F40</f>
        <v>0</v>
      </c>
      <c r="T40" s="263">
        <f>'Ｓ６０（1985）'!H40</f>
        <v>50400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'Ｓ６０（1985）'!A41</f>
        <v>0</v>
      </c>
      <c r="Q41" s="200">
        <f>'Ｓ６０（1985）'!C41</f>
        <v>0</v>
      </c>
      <c r="R41" s="200">
        <f>'Ｓ６０（1985）'!E41</f>
        <v>0</v>
      </c>
      <c r="S41" s="262">
        <f>'Ｓ６０（1985）'!F41</f>
        <v>0</v>
      </c>
      <c r="T41" s="263">
        <f>'Ｓ６０（1985）'!H41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'Ｓ６０（1985）'!A42</f>
        <v>0</v>
      </c>
      <c r="Q42" s="200">
        <f>'Ｓ６０（1985）'!C42</f>
        <v>0</v>
      </c>
      <c r="R42" s="200">
        <f>'Ｓ６０（1985）'!E42</f>
        <v>0</v>
      </c>
      <c r="S42" s="262">
        <f>'Ｓ６０（1985）'!F42</f>
        <v>0</v>
      </c>
      <c r="T42" s="263">
        <f>'Ｓ６０（1985）'!H42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'Ｓ６０（1985）'!A43</f>
        <v>0</v>
      </c>
      <c r="Q43" s="200">
        <f>'Ｓ６０（1985）'!C43</f>
        <v>0</v>
      </c>
      <c r="R43" s="200">
        <f>'Ｓ６０（1985）'!E43</f>
        <v>0</v>
      </c>
      <c r="S43" s="262">
        <f>'Ｓ６０（1985）'!F43</f>
        <v>0</v>
      </c>
      <c r="T43" s="263">
        <f>'Ｓ６０（1985）'!H43</f>
        <v>0</v>
      </c>
      <c r="U43" s="202"/>
      <c r="V43" s="195"/>
      <c r="W43" s="196" t="s">
        <v>150</v>
      </c>
      <c r="X43" s="197"/>
      <c r="Y43" s="198" t="s">
        <v>23</v>
      </c>
      <c r="Z43" s="199">
        <f>+A183</f>
        <v>26421</v>
      </c>
      <c r="AA43" s="200">
        <f>+B183</f>
        <v>0</v>
      </c>
      <c r="AB43" s="200">
        <f>+C183</f>
        <v>0</v>
      </c>
      <c r="AC43" s="583">
        <f>+E183</f>
        <v>26400</v>
      </c>
      <c r="AD43" s="160"/>
      <c r="AE43" s="160"/>
      <c r="AF43" s="160"/>
      <c r="AG43" s="160"/>
      <c r="AH43" s="160"/>
    </row>
    <row r="44" spans="1:34" ht="14.45" customHeight="1" x14ac:dyDescent="0.15">
      <c r="A44" s="592">
        <v>1563</v>
      </c>
      <c r="B44" s="593">
        <v>1563</v>
      </c>
      <c r="C44" s="593">
        <v>1563</v>
      </c>
      <c r="D44" s="593">
        <v>0</v>
      </c>
      <c r="E44" s="593">
        <v>696</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'Ｓ６０（1985）'!A44</f>
        <v>1563</v>
      </c>
      <c r="Q45" s="200">
        <f>'Ｓ６０（1985）'!C44</f>
        <v>1563</v>
      </c>
      <c r="R45" s="200">
        <f>'Ｓ６０（1985）'!E44</f>
        <v>696</v>
      </c>
      <c r="S45" s="262">
        <f>'Ｓ６０（1985）'!F44</f>
        <v>0</v>
      </c>
      <c r="T45" s="263">
        <f>'Ｓ６０（1985）'!H44</f>
        <v>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'Ｓ６０（1985）'!A45</f>
        <v>0</v>
      </c>
      <c r="Q46" s="200">
        <f>'Ｓ６０（1985）'!C45</f>
        <v>0</v>
      </c>
      <c r="R46" s="200">
        <f>'Ｓ６０（1985）'!E45</f>
        <v>0</v>
      </c>
      <c r="S46" s="262">
        <f>'Ｓ６０（1985）'!F45</f>
        <v>0</v>
      </c>
      <c r="T46" s="263">
        <f>'Ｓ６０（1985）'!H45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'Ｓ６０（1985）'!A46</f>
        <v>0</v>
      </c>
      <c r="Q47" s="200">
        <f>'Ｓ６０（1985）'!C46</f>
        <v>0</v>
      </c>
      <c r="R47" s="200">
        <f>'Ｓ６０（1985）'!E46</f>
        <v>0</v>
      </c>
      <c r="S47" s="262">
        <f>'Ｓ６０（1985）'!F46</f>
        <v>0</v>
      </c>
      <c r="T47" s="263">
        <f>'Ｓ６０（1985）'!H46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'Ｓ６０（1985）'!A47</f>
        <v>0</v>
      </c>
      <c r="Q48" s="200">
        <f>'Ｓ６０（1985）'!C47</f>
        <v>0</v>
      </c>
      <c r="R48" s="200">
        <f>'Ｓ６０（1985）'!E47</f>
        <v>0</v>
      </c>
      <c r="S48" s="262">
        <f>'Ｓ６０（1985）'!F47</f>
        <v>0</v>
      </c>
      <c r="T48" s="263">
        <f>'Ｓ６０（1985）'!H47</f>
        <v>0</v>
      </c>
      <c r="U48" s="202" t="s">
        <v>4</v>
      </c>
      <c r="V48" s="195"/>
      <c r="W48" s="167"/>
      <c r="X48" s="167"/>
      <c r="Y48" s="207"/>
      <c r="Z48" s="204"/>
      <c r="AA48" s="205"/>
      <c r="AB48" s="205"/>
      <c r="AC48" s="206"/>
      <c r="AD48" s="160"/>
      <c r="AE48" s="160"/>
      <c r="AF48" s="160"/>
      <c r="AG48" s="160"/>
      <c r="AH48" s="160"/>
    </row>
    <row r="49" spans="1:38" ht="14.45" customHeight="1" x14ac:dyDescent="0.15">
      <c r="A49" s="592">
        <v>10730</v>
      </c>
      <c r="B49" s="593">
        <v>10730</v>
      </c>
      <c r="C49" s="593">
        <v>10730</v>
      </c>
      <c r="D49" s="593">
        <v>0</v>
      </c>
      <c r="E49" s="593">
        <v>2300</v>
      </c>
      <c r="F49" s="593">
        <v>0</v>
      </c>
      <c r="G49" s="593">
        <v>0</v>
      </c>
      <c r="H49" s="594">
        <v>6300</v>
      </c>
      <c r="I49" s="593"/>
      <c r="K49" s="194"/>
      <c r="L49" s="195"/>
      <c r="M49" s="196" t="s">
        <v>11</v>
      </c>
      <c r="N49" s="197"/>
      <c r="O49" s="198" t="s">
        <v>80</v>
      </c>
      <c r="P49" s="199">
        <f>'Ｓ６０（1985）'!A48</f>
        <v>0</v>
      </c>
      <c r="Q49" s="200">
        <f>'Ｓ６０（1985）'!C48</f>
        <v>0</v>
      </c>
      <c r="R49" s="200">
        <f>'Ｓ６０（1985）'!E48</f>
        <v>0</v>
      </c>
      <c r="S49" s="262">
        <f>'Ｓ６０（1985）'!F48</f>
        <v>0</v>
      </c>
      <c r="T49" s="263">
        <f>'Ｓ６０（1985）'!H48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10730</v>
      </c>
      <c r="B51" s="593">
        <v>10730</v>
      </c>
      <c r="C51" s="593">
        <v>10730</v>
      </c>
      <c r="D51" s="593">
        <v>0</v>
      </c>
      <c r="E51" s="593">
        <v>2300</v>
      </c>
      <c r="F51" s="593">
        <v>0</v>
      </c>
      <c r="G51" s="593">
        <v>0</v>
      </c>
      <c r="H51" s="594">
        <v>6300</v>
      </c>
      <c r="I51" s="593"/>
      <c r="K51" s="194"/>
      <c r="L51" s="169"/>
      <c r="M51" s="196" t="s">
        <v>88</v>
      </c>
      <c r="N51" s="197"/>
      <c r="O51" s="198" t="s">
        <v>109</v>
      </c>
      <c r="P51" s="199">
        <f>'Ｓ６０（1985）'!A50</f>
        <v>0</v>
      </c>
      <c r="Q51" s="200">
        <f>'Ｓ６０（1985）'!C50</f>
        <v>0</v>
      </c>
      <c r="R51" s="200">
        <f>'Ｓ６０（1985）'!E50</f>
        <v>0</v>
      </c>
      <c r="S51" s="262">
        <f>'Ｓ６０（1985）'!F50</f>
        <v>0</v>
      </c>
      <c r="T51" s="263">
        <f>'Ｓ６０（1985）'!H50</f>
        <v>0</v>
      </c>
      <c r="U51" s="202"/>
      <c r="V51" s="173"/>
      <c r="W51" s="196" t="s">
        <v>88</v>
      </c>
      <c r="X51" s="217"/>
      <c r="Y51" s="218" t="s">
        <v>40</v>
      </c>
      <c r="Z51" s="199">
        <f>+A188</f>
        <v>0</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'Ｓ６０（1985）'!A51</f>
        <v>10730</v>
      </c>
      <c r="Q52" s="200">
        <f>'Ｓ６０（1985）'!C51</f>
        <v>10730</v>
      </c>
      <c r="R52" s="200">
        <f>'Ｓ６０（1985）'!E51</f>
        <v>2300</v>
      </c>
      <c r="S52" s="262">
        <f>'Ｓ６０（1985）'!F51</f>
        <v>0</v>
      </c>
      <c r="T52" s="263">
        <f>'Ｓ６０（1985）'!H51</f>
        <v>6300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'Ｓ６０（1985）'!A52</f>
        <v>0</v>
      </c>
      <c r="Q53" s="200">
        <f>'Ｓ６０（1985）'!C52</f>
        <v>0</v>
      </c>
      <c r="R53" s="200">
        <f>'Ｓ６０（1985）'!E52</f>
        <v>0</v>
      </c>
      <c r="S53" s="262">
        <f>'Ｓ６０（1985）'!F52</f>
        <v>0</v>
      </c>
      <c r="T53" s="263">
        <f>'Ｓ６０（1985）'!H52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'Ｓ６０（1985）'!A53</f>
        <v>0</v>
      </c>
      <c r="Q54" s="200">
        <f>'Ｓ６０（1985）'!C53</f>
        <v>0</v>
      </c>
      <c r="R54" s="200">
        <f>'Ｓ６０（1985）'!E53</f>
        <v>0</v>
      </c>
      <c r="S54" s="262">
        <f>'Ｓ６０（1985）'!F53</f>
        <v>0</v>
      </c>
      <c r="T54" s="263">
        <f>'Ｓ６０（1985）'!H53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'Ｓ６０（1985）'!A54</f>
        <v>0</v>
      </c>
      <c r="Q55" s="200">
        <f>'Ｓ６０（1985）'!C54</f>
        <v>0</v>
      </c>
      <c r="R55" s="200">
        <f>'Ｓ６０（1985）'!E54</f>
        <v>0</v>
      </c>
      <c r="S55" s="262">
        <f>'Ｓ６０（1985）'!F54</f>
        <v>0</v>
      </c>
      <c r="T55" s="263">
        <f>'Ｓ６０（1985）'!H54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'Ｓ６０（1985）'!A55</f>
        <v>0</v>
      </c>
      <c r="Q56" s="200">
        <f>'Ｓ６０（1985）'!C55</f>
        <v>0</v>
      </c>
      <c r="R56" s="200">
        <f>'Ｓ６０（1985）'!E55</f>
        <v>0</v>
      </c>
      <c r="S56" s="262">
        <f>'Ｓ６０（1985）'!F55</f>
        <v>0</v>
      </c>
      <c r="T56" s="263">
        <f>'Ｓ６０（1985）'!H55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'Ｓ６０（1985）'!A56</f>
        <v>0</v>
      </c>
      <c r="Q57" s="200">
        <f>'Ｓ６０（1985）'!C56</f>
        <v>0</v>
      </c>
      <c r="R57" s="200">
        <f>'Ｓ６０（1985）'!E56</f>
        <v>0</v>
      </c>
      <c r="S57" s="262">
        <f>'Ｓ６０（1985）'!F56</f>
        <v>0</v>
      </c>
      <c r="T57" s="263">
        <f>'Ｓ６０（1985）'!H56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'Ｓ６０（1985）'!A57</f>
        <v>0</v>
      </c>
      <c r="Q58" s="200">
        <f>'Ｓ６０（1985）'!C57</f>
        <v>0</v>
      </c>
      <c r="R58" s="200">
        <f>'Ｓ６０（1985）'!E57</f>
        <v>0</v>
      </c>
      <c r="S58" s="262">
        <f>'Ｓ６０（1985）'!F57</f>
        <v>0</v>
      </c>
      <c r="T58" s="263">
        <f>'Ｓ６０（1985）'!H57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'Ｓ６０（1985）'!A58</f>
        <v>0</v>
      </c>
      <c r="Q59" s="200">
        <f>'Ｓ６０（1985）'!C58</f>
        <v>0</v>
      </c>
      <c r="R59" s="200">
        <f>'Ｓ６０（1985）'!E58</f>
        <v>0</v>
      </c>
      <c r="S59" s="262">
        <f>'Ｓ６０（1985）'!F58</f>
        <v>0</v>
      </c>
      <c r="T59" s="263">
        <f>'Ｓ６０（1985）'!H58</f>
        <v>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'Ｓ６０（1985）'!A59</f>
        <v>0</v>
      </c>
      <c r="Q60" s="200">
        <f>'Ｓ６０（1985）'!C59</f>
        <v>0</v>
      </c>
      <c r="R60" s="200">
        <f>'Ｓ６０（1985）'!E59</f>
        <v>0</v>
      </c>
      <c r="S60" s="262">
        <f>'Ｓ６０（1985）'!F59</f>
        <v>0</v>
      </c>
      <c r="T60" s="263">
        <f>'Ｓ６０（1985）'!H59</f>
        <v>0</v>
      </c>
      <c r="U60" s="202"/>
      <c r="V60" s="216" t="s">
        <v>13</v>
      </c>
      <c r="W60" s="217"/>
      <c r="X60" s="217"/>
      <c r="Y60" s="218" t="s">
        <v>48</v>
      </c>
      <c r="Z60" s="199">
        <f>+A195</f>
        <v>18371</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551870</v>
      </c>
      <c r="Q61" s="242">
        <f>SUM(Q8:Q60)-Q9-Q10-Q12-Q13-Q15-Q16-Q17-Q30-Q31-Q32-Q40-Q41-Q42-Q43-Q44-Q49-Q50</f>
        <v>551870</v>
      </c>
      <c r="R61" s="242">
        <f>SUM(R8:R60)-R9-R10-R12-R13-R15-R16-R17-R30-R31-R32-R40-R41-R42-R43-R44-R49-R50</f>
        <v>186519</v>
      </c>
      <c r="S61" s="331">
        <f>SUM(S8:S60)-S9-S10-S12-S13-S15-S16-S17-S30-S31-S32-S40-S41-S42-S43-S44-S49-S50</f>
        <v>119388</v>
      </c>
      <c r="T61" s="332">
        <f>SUM(T8:T60)-T9-T10-T12-T13-T15-T16-T17-T30-T31-T32-T40-T41-T42-T43-T44-T49-T50</f>
        <v>210600</v>
      </c>
      <c r="U61" s="244"/>
      <c r="V61" s="238" t="s">
        <v>82</v>
      </c>
      <c r="W61" s="239"/>
      <c r="X61" s="239"/>
      <c r="Y61" s="240"/>
      <c r="Z61" s="245">
        <f>SUM(Z11:Z60)-Z12-Z13-Z25-Z28</f>
        <v>48967</v>
      </c>
      <c r="AA61" s="242">
        <f>SUM(AA11:AA60)-AA12-AA13-AA25-AA28</f>
        <v>2307</v>
      </c>
      <c r="AB61" s="246">
        <f>SUM(AB11:AB60)-AB12-AB13-AB25-AB28</f>
        <v>0</v>
      </c>
      <c r="AC61" s="247">
        <f>SUM(AC11:AC60)-AC12-AC13-AC25-AC28</f>
        <v>27221</v>
      </c>
      <c r="AD61" s="248"/>
      <c r="AE61" s="248"/>
      <c r="AF61" s="248"/>
      <c r="AG61" s="249"/>
      <c r="AH61" s="249"/>
      <c r="AI61" s="250" t="s">
        <v>5</v>
      </c>
      <c r="AJ61" s="180" t="s">
        <v>6</v>
      </c>
      <c r="AK61" s="180" t="s">
        <v>7</v>
      </c>
      <c r="AL61" s="251" t="s">
        <v>405</v>
      </c>
    </row>
    <row r="62" spans="1:38" ht="14.45" customHeight="1" x14ac:dyDescent="0.15">
      <c r="A62" s="589">
        <v>382624</v>
      </c>
      <c r="B62" s="590">
        <v>382624</v>
      </c>
      <c r="C62" s="590">
        <v>0</v>
      </c>
      <c r="D62" s="590">
        <v>161186</v>
      </c>
      <c r="E62" s="590">
        <v>0</v>
      </c>
      <c r="F62" s="591">
        <v>74000</v>
      </c>
      <c r="K62" s="183"/>
      <c r="L62" s="184" t="s">
        <v>8</v>
      </c>
      <c r="M62" s="185"/>
      <c r="N62" s="185"/>
      <c r="O62" s="186" t="s">
        <v>9</v>
      </c>
      <c r="P62" s="252">
        <f>'Ｓ６０（1985）'!A63</f>
        <v>90188</v>
      </c>
      <c r="Q62" s="253">
        <f>'Ｓ６０（1985）'!B63</f>
        <v>90188</v>
      </c>
      <c r="R62" s="254"/>
      <c r="S62" s="255">
        <f>'Ｓ６０（1985）'!D63</f>
        <v>19000</v>
      </c>
      <c r="T62" s="256">
        <f>'Ｓ６０（1985）'!F63</f>
        <v>19700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90188</v>
      </c>
      <c r="B63" s="593">
        <v>90188</v>
      </c>
      <c r="C63" s="593">
        <v>0</v>
      </c>
      <c r="D63" s="593">
        <v>19000</v>
      </c>
      <c r="E63" s="593">
        <v>0</v>
      </c>
      <c r="F63" s="594">
        <v>19700</v>
      </c>
      <c r="K63" s="194"/>
      <c r="L63" s="195"/>
      <c r="M63" s="196" t="s">
        <v>146</v>
      </c>
      <c r="N63" s="197"/>
      <c r="O63" s="198" t="s">
        <v>12</v>
      </c>
      <c r="P63" s="199">
        <f>'Ｓ６０（1985）'!A64</f>
        <v>0</v>
      </c>
      <c r="Q63" s="200">
        <f>'Ｓ６０（1985）'!B64</f>
        <v>0</v>
      </c>
      <c r="R63" s="220"/>
      <c r="S63" s="262">
        <f>'Ｓ６０（1985）'!D64</f>
        <v>0</v>
      </c>
      <c r="T63" s="263">
        <f>'Ｓ６０（1985）'!F64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90188</v>
      </c>
      <c r="Q64" s="209">
        <f>Q62-Q63</f>
        <v>90188</v>
      </c>
      <c r="R64" s="209"/>
      <c r="S64" s="269">
        <f>S62-S63</f>
        <v>19000</v>
      </c>
      <c r="T64" s="270">
        <f>T62-T63</f>
        <v>19700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1195</v>
      </c>
      <c r="B65" s="593">
        <v>1195</v>
      </c>
      <c r="C65" s="593">
        <v>0</v>
      </c>
      <c r="D65" s="593">
        <v>0</v>
      </c>
      <c r="E65" s="593">
        <v>0</v>
      </c>
      <c r="F65" s="594">
        <v>900</v>
      </c>
      <c r="K65" s="194" t="s">
        <v>4</v>
      </c>
      <c r="L65" s="173" t="s">
        <v>14</v>
      </c>
      <c r="M65" s="170"/>
      <c r="N65" s="170"/>
      <c r="O65" s="211" t="s">
        <v>15</v>
      </c>
      <c r="P65" s="212">
        <f>'Ｓ６０（1985）'!A65</f>
        <v>1195</v>
      </c>
      <c r="Q65" s="213">
        <f>'Ｓ６０（1985）'!B65</f>
        <v>1195</v>
      </c>
      <c r="R65" s="277"/>
      <c r="S65" s="278">
        <f>'Ｓ６０（1985）'!D65</f>
        <v>0</v>
      </c>
      <c r="T65" s="263">
        <f>'Ｓ６０（1985）'!F65</f>
        <v>900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177</v>
      </c>
      <c r="B66" s="593">
        <v>177</v>
      </c>
      <c r="C66" s="593">
        <v>0</v>
      </c>
      <c r="D66" s="593">
        <v>0</v>
      </c>
      <c r="E66" s="593">
        <v>0</v>
      </c>
      <c r="F66" s="594">
        <v>100</v>
      </c>
      <c r="K66" s="194"/>
      <c r="L66" s="195"/>
      <c r="M66" s="196" t="s">
        <v>16</v>
      </c>
      <c r="N66" s="197"/>
      <c r="O66" s="198" t="s">
        <v>17</v>
      </c>
      <c r="P66" s="199">
        <f>'Ｓ６０（1985）'!A66</f>
        <v>177</v>
      </c>
      <c r="Q66" s="200">
        <f>'Ｓ６０（1985）'!B66</f>
        <v>177</v>
      </c>
      <c r="R66" s="220"/>
      <c r="S66" s="262">
        <f>'Ｓ６０（1985）'!D66</f>
        <v>0</v>
      </c>
      <c r="T66" s="263">
        <f>'Ｓ６０（1985）'!F66</f>
        <v>100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5384</v>
      </c>
      <c r="B67" s="593">
        <v>5384</v>
      </c>
      <c r="C67" s="593">
        <v>0</v>
      </c>
      <c r="D67" s="593">
        <v>0</v>
      </c>
      <c r="E67" s="593">
        <v>0</v>
      </c>
      <c r="F67" s="594">
        <v>500</v>
      </c>
      <c r="K67" s="194"/>
      <c r="L67" s="216"/>
      <c r="M67" s="196" t="s">
        <v>13</v>
      </c>
      <c r="N67" s="217"/>
      <c r="O67" s="218"/>
      <c r="P67" s="208">
        <f>P65-P66</f>
        <v>1018</v>
      </c>
      <c r="Q67" s="209">
        <f>Q65-Q66</f>
        <v>1018</v>
      </c>
      <c r="R67" s="209"/>
      <c r="S67" s="269">
        <f>S65-S66</f>
        <v>0</v>
      </c>
      <c r="T67" s="270">
        <f>T65-T66</f>
        <v>800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4700</v>
      </c>
      <c r="B68" s="593">
        <v>4700</v>
      </c>
      <c r="C68" s="593">
        <v>0</v>
      </c>
      <c r="D68" s="593">
        <v>0</v>
      </c>
      <c r="E68" s="593">
        <v>0</v>
      </c>
      <c r="F68" s="594">
        <v>0</v>
      </c>
      <c r="K68" s="194" t="s">
        <v>4</v>
      </c>
      <c r="L68" s="169"/>
      <c r="M68" s="195" t="s">
        <v>94</v>
      </c>
      <c r="N68" s="197"/>
      <c r="O68" s="198" t="s">
        <v>93</v>
      </c>
      <c r="P68" s="199">
        <f>'Ｓ６０（1985）'!A68</f>
        <v>4700</v>
      </c>
      <c r="Q68" s="200">
        <f>'Ｓ６０（1985）'!B68</f>
        <v>4700</v>
      </c>
      <c r="R68" s="220"/>
      <c r="S68" s="262">
        <f>'Ｓ６０（1985）'!D68</f>
        <v>0</v>
      </c>
      <c r="T68" s="263">
        <f>'Ｓ６０（1985）'!F68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4700</v>
      </c>
      <c r="B69" s="593">
        <v>4700</v>
      </c>
      <c r="C69" s="593">
        <v>0</v>
      </c>
      <c r="D69" s="593">
        <v>0</v>
      </c>
      <c r="E69" s="593">
        <v>0</v>
      </c>
      <c r="F69" s="594">
        <v>0</v>
      </c>
      <c r="K69" s="194"/>
      <c r="L69" s="176" t="s">
        <v>102</v>
      </c>
      <c r="M69" s="195"/>
      <c r="N69" s="196" t="s">
        <v>148</v>
      </c>
      <c r="O69" s="198" t="s">
        <v>97</v>
      </c>
      <c r="P69" s="199">
        <f>'Ｓ６０（1985）'!A69</f>
        <v>4700</v>
      </c>
      <c r="Q69" s="200">
        <f>'Ｓ６０（1985）'!B69</f>
        <v>4700</v>
      </c>
      <c r="R69" s="220"/>
      <c r="S69" s="262">
        <f>'Ｓ６０（1985）'!D69</f>
        <v>0</v>
      </c>
      <c r="T69" s="263">
        <f>'Ｓ６０（1985）'!F69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'Ｓ６０（1985）'!A70</f>
        <v>0</v>
      </c>
      <c r="Q70" s="200">
        <f>'Ｓ６０（1985）'!B70</f>
        <v>0</v>
      </c>
      <c r="R70" s="220"/>
      <c r="S70" s="262">
        <f>'Ｓ６０（1985）'!D70</f>
        <v>0</v>
      </c>
      <c r="T70" s="263">
        <f>'Ｓ６０（1985）'!F70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684</v>
      </c>
      <c r="B71" s="593">
        <v>684</v>
      </c>
      <c r="C71" s="593">
        <v>0</v>
      </c>
      <c r="D71" s="593">
        <v>0</v>
      </c>
      <c r="E71" s="593">
        <v>0</v>
      </c>
      <c r="F71" s="594">
        <v>500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'Ｓ６０（1985）'!A71</f>
        <v>684</v>
      </c>
      <c r="Q72" s="200">
        <f>'Ｓ６０（1985）'!B71</f>
        <v>684</v>
      </c>
      <c r="R72" s="220"/>
      <c r="S72" s="262">
        <f>'Ｓ６０（1985）'!D71</f>
        <v>0</v>
      </c>
      <c r="T72" s="263">
        <f>'Ｓ６０（1985）'!F71</f>
        <v>500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'Ｓ６０（1985）'!A72</f>
        <v>0</v>
      </c>
      <c r="Q73" s="200">
        <f>'Ｓ６０（1985）'!B72</f>
        <v>0</v>
      </c>
      <c r="R73" s="220"/>
      <c r="S73" s="262">
        <f>'Ｓ６０（1985）'!D72</f>
        <v>0</v>
      </c>
      <c r="T73" s="263">
        <f>'Ｓ６０（1985）'!F72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9932</v>
      </c>
      <c r="B74" s="593">
        <v>9932</v>
      </c>
      <c r="C74" s="593">
        <v>0</v>
      </c>
      <c r="D74" s="593">
        <v>186</v>
      </c>
      <c r="E74" s="593">
        <v>0</v>
      </c>
      <c r="F74" s="594">
        <v>800</v>
      </c>
      <c r="K74" s="194"/>
      <c r="L74" s="196" t="s">
        <v>19</v>
      </c>
      <c r="M74" s="197"/>
      <c r="N74" s="197"/>
      <c r="O74" s="198" t="s">
        <v>20</v>
      </c>
      <c r="P74" s="199">
        <f>'Ｓ６０（1985）'!A73</f>
        <v>0</v>
      </c>
      <c r="Q74" s="200">
        <f>'Ｓ６０（1985）'!B73</f>
        <v>0</v>
      </c>
      <c r="R74" s="220"/>
      <c r="S74" s="262">
        <f>'Ｓ６０（1985）'!D73</f>
        <v>0</v>
      </c>
      <c r="T74" s="263">
        <f>'Ｓ６０（1985）'!F73</f>
        <v>0</v>
      </c>
      <c r="U74" s="264"/>
      <c r="V74" s="196" t="s">
        <v>19</v>
      </c>
      <c r="W74" s="197"/>
      <c r="X74" s="197"/>
      <c r="Y74" s="211" t="s">
        <v>142</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1016</v>
      </c>
      <c r="B75" s="593">
        <v>1016</v>
      </c>
      <c r="C75" s="593">
        <v>0</v>
      </c>
      <c r="D75" s="593">
        <v>186</v>
      </c>
      <c r="E75" s="593">
        <v>0</v>
      </c>
      <c r="F75" s="594">
        <v>0</v>
      </c>
      <c r="K75" s="194" t="s">
        <v>83</v>
      </c>
      <c r="L75" s="195"/>
      <c r="M75" s="196" t="s">
        <v>22</v>
      </c>
      <c r="N75" s="197"/>
      <c r="O75" s="198" t="s">
        <v>23</v>
      </c>
      <c r="P75" s="199">
        <f>'Ｓ６０（1985）'!A75</f>
        <v>1016</v>
      </c>
      <c r="Q75" s="200">
        <f>'Ｓ６０（1985）'!B75</f>
        <v>1016</v>
      </c>
      <c r="R75" s="220"/>
      <c r="S75" s="262">
        <f>'Ｓ６０（1985）'!D75</f>
        <v>186</v>
      </c>
      <c r="T75" s="263">
        <f>'Ｓ６０（1985）'!F75</f>
        <v>0</v>
      </c>
      <c r="U75" s="264" t="s">
        <v>411</v>
      </c>
      <c r="V75" s="195"/>
      <c r="W75" s="196" t="s">
        <v>412</v>
      </c>
      <c r="X75" s="197"/>
      <c r="Y75" s="211" t="s">
        <v>413</v>
      </c>
      <c r="Z75" s="302">
        <f>+A121</f>
        <v>99195</v>
      </c>
      <c r="AA75" s="272">
        <f t="shared" si="3"/>
        <v>0</v>
      </c>
      <c r="AB75" s="272">
        <f t="shared" si="3"/>
        <v>0</v>
      </c>
      <c r="AC75" s="584">
        <f>+E121</f>
        <v>90000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'Ｓ６０（1985）'!A76</f>
        <v>0</v>
      </c>
      <c r="Q76" s="200">
        <f>'Ｓ６０（1985）'!B76</f>
        <v>0</v>
      </c>
      <c r="R76" s="220"/>
      <c r="S76" s="262">
        <f>'Ｓ６０（1985）'!D76</f>
        <v>0</v>
      </c>
      <c r="T76" s="263">
        <f>'Ｓ６０（1985）'!F76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'Ｓ６０（1985）'!A77</f>
        <v>0</v>
      </c>
      <c r="Q77" s="200">
        <f>'Ｓ６０（1985）'!B77</f>
        <v>0</v>
      </c>
      <c r="R77" s="220"/>
      <c r="S77" s="262">
        <f>'Ｓ６０（1985）'!D77</f>
        <v>0</v>
      </c>
      <c r="T77" s="263">
        <f>'Ｓ６０（1985）'!F77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'Ｓ６０（1985）'!A78</f>
        <v>0</v>
      </c>
      <c r="Q78" s="200">
        <f>'Ｓ６０（1985）'!B78</f>
        <v>0</v>
      </c>
      <c r="R78" s="220"/>
      <c r="S78" s="262">
        <f>'Ｓ６０（1985）'!D78</f>
        <v>0</v>
      </c>
      <c r="T78" s="263">
        <f>'Ｓ６０（1985）'!F78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'Ｓ６０（1985）'!A79</f>
        <v>0</v>
      </c>
      <c r="Q79" s="200">
        <f>'Ｓ６０（1985）'!B79</f>
        <v>0</v>
      </c>
      <c r="R79" s="220"/>
      <c r="S79" s="262">
        <f>'Ｓ６０（1985）'!D79</f>
        <v>0</v>
      </c>
      <c r="T79" s="263">
        <f>'Ｓ６０（1985）'!F79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8916</v>
      </c>
      <c r="B80" s="593">
        <v>8916</v>
      </c>
      <c r="C80" s="593">
        <v>0</v>
      </c>
      <c r="D80" s="593">
        <v>0</v>
      </c>
      <c r="E80" s="593">
        <v>0</v>
      </c>
      <c r="F80" s="594">
        <v>800</v>
      </c>
      <c r="K80" s="194"/>
      <c r="L80" s="195" t="s">
        <v>38</v>
      </c>
      <c r="M80" s="196" t="s">
        <v>149</v>
      </c>
      <c r="N80" s="197"/>
      <c r="O80" s="198" t="s">
        <v>40</v>
      </c>
      <c r="P80" s="199">
        <f>'Ｓ６０（1985）'!A80</f>
        <v>8916</v>
      </c>
      <c r="Q80" s="200">
        <f>'Ｓ６０（1985）'!B80</f>
        <v>8916</v>
      </c>
      <c r="R80" s="220"/>
      <c r="S80" s="262">
        <f>'Ｓ６０（1985）'!D80</f>
        <v>0</v>
      </c>
      <c r="T80" s="263">
        <f>'Ｓ６０（1985）'!F80</f>
        <v>800</v>
      </c>
      <c r="U80" s="264"/>
      <c r="V80" s="195" t="s">
        <v>38</v>
      </c>
      <c r="W80" s="196" t="s">
        <v>149</v>
      </c>
      <c r="X80" s="197"/>
      <c r="Y80" s="198" t="s">
        <v>420</v>
      </c>
      <c r="Z80" s="302">
        <f>+A122</f>
        <v>99195</v>
      </c>
      <c r="AA80" s="272">
        <f>+B122</f>
        <v>0</v>
      </c>
      <c r="AB80" s="272">
        <f>+C122</f>
        <v>0</v>
      </c>
      <c r="AC80" s="584">
        <f>+E122</f>
        <v>90000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'Ｓ６０（1985）'!A81</f>
        <v>0</v>
      </c>
      <c r="Q81" s="200">
        <f>'Ｓ６０（1985）'!B81</f>
        <v>0</v>
      </c>
      <c r="R81" s="220"/>
      <c r="S81" s="262">
        <f>'Ｓ６０（1985）'!D81</f>
        <v>0</v>
      </c>
      <c r="T81" s="263">
        <f>'Ｓ６０（1985）'!F81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'Ｓ６０（1985）'!A82</f>
        <v>0</v>
      </c>
      <c r="Q82" s="200">
        <f>'Ｓ６０（1985）'!B82</f>
        <v>0</v>
      </c>
      <c r="R82" s="220"/>
      <c r="S82" s="262">
        <f>'Ｓ６０（1985）'!D82</f>
        <v>0</v>
      </c>
      <c r="T82" s="263">
        <f>'Ｓ６０（1985）'!F82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'Ｓ６０（1985）'!A83</f>
        <v>0</v>
      </c>
      <c r="Q83" s="200">
        <f>'Ｓ６０（1985）'!B83</f>
        <v>0</v>
      </c>
      <c r="R83" s="220"/>
      <c r="S83" s="262">
        <f>'Ｓ６０（1985）'!D83</f>
        <v>0</v>
      </c>
      <c r="T83" s="263">
        <f>'Ｓ６０（1985）'!F83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'Ｓ６０（1985）'!A84</f>
        <v>0</v>
      </c>
      <c r="Q84" s="200">
        <f>'Ｓ６０（1985）'!B84</f>
        <v>0</v>
      </c>
      <c r="R84" s="220"/>
      <c r="S84" s="262">
        <f>'Ｓ６０（1985）'!D84</f>
        <v>0</v>
      </c>
      <c r="T84" s="263">
        <f>'Ｓ６０（1985）'!F84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'Ｓ６０（1985）'!A85</f>
        <v>0</v>
      </c>
      <c r="Q85" s="200">
        <f>'Ｓ６０（1985）'!B85</f>
        <v>0</v>
      </c>
      <c r="R85" s="220"/>
      <c r="S85" s="262">
        <f>'Ｓ６０（1985）'!D85</f>
        <v>0</v>
      </c>
      <c r="T85" s="263">
        <f>'Ｓ６０（1985）'!F85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262911</v>
      </c>
      <c r="B86" s="593">
        <v>262911</v>
      </c>
      <c r="C86" s="593">
        <v>0</v>
      </c>
      <c r="D86" s="593">
        <v>142000</v>
      </c>
      <c r="E86" s="593">
        <v>0</v>
      </c>
      <c r="F86" s="594">
        <v>46400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54060</v>
      </c>
      <c r="B87" s="593">
        <v>54060</v>
      </c>
      <c r="C87" s="593">
        <v>0</v>
      </c>
      <c r="D87" s="593">
        <v>0</v>
      </c>
      <c r="E87" s="593">
        <v>0</v>
      </c>
      <c r="F87" s="594">
        <v>0</v>
      </c>
      <c r="K87" s="194"/>
      <c r="L87" s="173"/>
      <c r="M87" s="196" t="s">
        <v>47</v>
      </c>
      <c r="N87" s="197"/>
      <c r="O87" s="198" t="s">
        <v>48</v>
      </c>
      <c r="P87" s="199">
        <f>'Ｓ６０（1985）'!A87</f>
        <v>54060</v>
      </c>
      <c r="Q87" s="200">
        <f>'Ｓ６０（1985）'!B87</f>
        <v>54060</v>
      </c>
      <c r="R87" s="220"/>
      <c r="S87" s="262">
        <f>'Ｓ６０（1985）'!D87</f>
        <v>0</v>
      </c>
      <c r="T87" s="263">
        <f>'Ｓ６０（1985）'!F87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'Ｓ６０（1985）'!A88</f>
        <v>0</v>
      </c>
      <c r="Q88" s="200">
        <f>'Ｓ６０（1985）'!B88</f>
        <v>0</v>
      </c>
      <c r="R88" s="220"/>
      <c r="S88" s="262">
        <f>'Ｓ６０（1985）'!D88</f>
        <v>0</v>
      </c>
      <c r="T88" s="263">
        <f>'Ｓ６０（1985）'!F88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'Ｓ６０（1985）'!A89</f>
        <v>0</v>
      </c>
      <c r="Q89" s="200">
        <f>'Ｓ６０（1985）'!B89</f>
        <v>0</v>
      </c>
      <c r="R89" s="220"/>
      <c r="S89" s="262">
        <f>'Ｓ６０（1985）'!D89</f>
        <v>0</v>
      </c>
      <c r="T89" s="263">
        <f>'Ｓ６０（1985）'!F89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'Ｓ６０（1985）'!A90</f>
        <v>0</v>
      </c>
      <c r="Q90" s="200">
        <f>'Ｓ６０（1985）'!B90</f>
        <v>0</v>
      </c>
      <c r="R90" s="220"/>
      <c r="S90" s="262">
        <f>'Ｓ６０（1985）'!D90</f>
        <v>0</v>
      </c>
      <c r="T90" s="263">
        <f>'Ｓ６０（1985）'!F90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'Ｓ６０（1985）'!A91</f>
        <v>0</v>
      </c>
      <c r="Q91" s="200">
        <f>'Ｓ６０（1985）'!B91</f>
        <v>0</v>
      </c>
      <c r="R91" s="220"/>
      <c r="S91" s="262">
        <f>'Ｓ６０（1985）'!D91</f>
        <v>0</v>
      </c>
      <c r="T91" s="263">
        <f>'Ｓ６０（1985）'!F91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'Ｓ６０（1985）'!A92</f>
        <v>0</v>
      </c>
      <c r="Q92" s="200">
        <f>'Ｓ６０（1985）'!B92</f>
        <v>0</v>
      </c>
      <c r="R92" s="220"/>
      <c r="S92" s="262">
        <f>'Ｓ６０（1985）'!D92</f>
        <v>0</v>
      </c>
      <c r="T92" s="263">
        <f>'Ｓ６０（1985）'!F92</f>
        <v>0</v>
      </c>
      <c r="U92" s="264"/>
      <c r="V92" s="195"/>
      <c r="W92" s="196" t="s">
        <v>57</v>
      </c>
      <c r="X92" s="197"/>
      <c r="Y92" s="198" t="s">
        <v>140</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196351</v>
      </c>
      <c r="B93" s="593">
        <v>196351</v>
      </c>
      <c r="C93" s="593">
        <v>0</v>
      </c>
      <c r="D93" s="593">
        <v>142000</v>
      </c>
      <c r="E93" s="593">
        <v>0</v>
      </c>
      <c r="F93" s="594">
        <v>46400</v>
      </c>
      <c r="K93" s="194"/>
      <c r="L93" s="195"/>
      <c r="M93" s="173" t="s">
        <v>60</v>
      </c>
      <c r="N93" s="197"/>
      <c r="O93" s="198" t="s">
        <v>61</v>
      </c>
      <c r="P93" s="199">
        <f>'Ｓ６０（1985）'!A93</f>
        <v>196351</v>
      </c>
      <c r="Q93" s="200">
        <f>'Ｓ６０（1985）'!B93</f>
        <v>196351</v>
      </c>
      <c r="R93" s="220"/>
      <c r="S93" s="262">
        <f>'Ｓ６０（1985）'!D93</f>
        <v>142000</v>
      </c>
      <c r="T93" s="263">
        <f>'Ｓ６０（1985）'!F93</f>
        <v>46400</v>
      </c>
      <c r="U93" s="264" t="s">
        <v>441</v>
      </c>
      <c r="V93" s="195"/>
      <c r="W93" s="173" t="s">
        <v>60</v>
      </c>
      <c r="X93" s="197"/>
      <c r="Y93" s="198" t="s">
        <v>442</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7850</v>
      </c>
      <c r="B94" s="593">
        <v>7850</v>
      </c>
      <c r="C94" s="593">
        <v>0</v>
      </c>
      <c r="D94" s="593">
        <v>0</v>
      </c>
      <c r="E94" s="593">
        <v>0</v>
      </c>
      <c r="F94" s="594">
        <v>0</v>
      </c>
      <c r="K94" s="194"/>
      <c r="L94" s="195" t="s">
        <v>59</v>
      </c>
      <c r="M94" s="195"/>
      <c r="N94" s="196" t="s">
        <v>62</v>
      </c>
      <c r="O94" s="198" t="s">
        <v>63</v>
      </c>
      <c r="P94" s="199">
        <f>'Ｓ６０（1985）'!A94</f>
        <v>7850</v>
      </c>
      <c r="Q94" s="200">
        <f>'Ｓ６０（1985）'!B94</f>
        <v>7850</v>
      </c>
      <c r="R94" s="220"/>
      <c r="S94" s="262">
        <f>'Ｓ６０（1985）'!D94</f>
        <v>0</v>
      </c>
      <c r="T94" s="263">
        <f>'Ｓ６０（1985）'!F94</f>
        <v>0</v>
      </c>
      <c r="U94" s="264"/>
      <c r="V94" s="195" t="s">
        <v>59</v>
      </c>
      <c r="W94" s="195"/>
      <c r="X94" s="196" t="s">
        <v>62</v>
      </c>
      <c r="Y94" s="198" t="s">
        <v>444</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'Ｓ６０（1985）'!A95</f>
        <v>0</v>
      </c>
      <c r="Q95" s="200">
        <f>'Ｓ６０（1985）'!B95</f>
        <v>0</v>
      </c>
      <c r="R95" s="220"/>
      <c r="S95" s="262">
        <f>'Ｓ６０（1985）'!D95</f>
        <v>0</v>
      </c>
      <c r="T95" s="263">
        <f>'Ｓ６０（1985）'!F95</f>
        <v>0</v>
      </c>
      <c r="U95" s="264"/>
      <c r="V95" s="195"/>
      <c r="W95" s="195"/>
      <c r="X95" s="196" t="s">
        <v>64</v>
      </c>
      <c r="Y95" s="198" t="s">
        <v>446</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'Ｓ６０（1985）'!A96</f>
        <v>0</v>
      </c>
      <c r="Q96" s="200">
        <f>'Ｓ６０（1985）'!B96</f>
        <v>0</v>
      </c>
      <c r="R96" s="220"/>
      <c r="S96" s="262">
        <f>'Ｓ６０（1985）'!D96</f>
        <v>0</v>
      </c>
      <c r="T96" s="263">
        <f>'Ｓ６０（1985）'!F96</f>
        <v>0</v>
      </c>
      <c r="U96" s="264"/>
      <c r="V96" s="195"/>
      <c r="W96" s="195"/>
      <c r="X96" s="196" t="s">
        <v>66</v>
      </c>
      <c r="Y96" s="198" t="s">
        <v>448</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188501</v>
      </c>
      <c r="B97" s="593">
        <v>188501</v>
      </c>
      <c r="C97" s="593">
        <v>0</v>
      </c>
      <c r="D97" s="593">
        <v>142000</v>
      </c>
      <c r="E97" s="593">
        <v>0</v>
      </c>
      <c r="F97" s="594">
        <v>46400</v>
      </c>
      <c r="K97" s="194"/>
      <c r="L97" s="195"/>
      <c r="M97" s="195"/>
      <c r="N97" s="196" t="s">
        <v>150</v>
      </c>
      <c r="O97" s="198" t="s">
        <v>69</v>
      </c>
      <c r="P97" s="199">
        <f>'Ｓ６０（1985）'!A97</f>
        <v>188501</v>
      </c>
      <c r="Q97" s="200">
        <f>'Ｓ６０（1985）'!B97</f>
        <v>188501</v>
      </c>
      <c r="R97" s="220"/>
      <c r="S97" s="262">
        <f>'Ｓ６０（1985）'!D97</f>
        <v>142000</v>
      </c>
      <c r="T97" s="263">
        <f>'Ｓ６０（1985）'!F97</f>
        <v>46400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12500</v>
      </c>
      <c r="B98" s="593">
        <v>12500</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'Ｓ６０（1985）'!A98</f>
        <v>12500</v>
      </c>
      <c r="Q99" s="200">
        <f>'Ｓ６０（1985）'!B98</f>
        <v>12500</v>
      </c>
      <c r="R99" s="220"/>
      <c r="S99" s="262">
        <f>'Ｓ６０（1985）'!D98</f>
        <v>0</v>
      </c>
      <c r="T99" s="263">
        <f>'Ｓ６０（1985）'!F98</f>
        <v>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'Ｓ６０（1985）'!A99</f>
        <v>0</v>
      </c>
      <c r="Q100" s="200">
        <f>'Ｓ６０（1985）'!B99</f>
        <v>0</v>
      </c>
      <c r="R100" s="220"/>
      <c r="S100" s="262">
        <f>'Ｓ６０（1985）'!D99</f>
        <v>0</v>
      </c>
      <c r="T100" s="263">
        <f>'Ｓ６０（1985）'!F99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'Ｓ６０（1985）'!A100</f>
        <v>0</v>
      </c>
      <c r="Q101" s="200">
        <f>'Ｓ６０（1985）'!B100</f>
        <v>0</v>
      </c>
      <c r="R101" s="220"/>
      <c r="S101" s="262">
        <f>'Ｓ６０（1985）'!D100</f>
        <v>0</v>
      </c>
      <c r="T101" s="263">
        <f>'Ｓ６０（1985）'!F100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'Ｓ６０（1985）'!A101</f>
        <v>0</v>
      </c>
      <c r="Q102" s="200">
        <f>'Ｓ６０（1985）'!B101</f>
        <v>0</v>
      </c>
      <c r="R102" s="220"/>
      <c r="S102" s="262">
        <f>'Ｓ６０（1985）'!D101</f>
        <v>0</v>
      </c>
      <c r="T102" s="263">
        <f>'Ｓ６０（1985）'!F101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13014</v>
      </c>
      <c r="B103" s="593">
        <v>13014</v>
      </c>
      <c r="C103" s="593">
        <v>0</v>
      </c>
      <c r="D103" s="593">
        <v>0</v>
      </c>
      <c r="E103" s="593">
        <v>0</v>
      </c>
      <c r="F103" s="594">
        <v>5700</v>
      </c>
      <c r="K103" s="194"/>
      <c r="L103" s="195"/>
      <c r="M103" s="196" t="s">
        <v>11</v>
      </c>
      <c r="N103" s="197"/>
      <c r="O103" s="198" t="s">
        <v>80</v>
      </c>
      <c r="P103" s="199">
        <f>'Ｓ６０（1985）'!A102</f>
        <v>0</v>
      </c>
      <c r="Q103" s="200">
        <f>'Ｓ６０（1985）'!B102</f>
        <v>0</v>
      </c>
      <c r="R103" s="220"/>
      <c r="S103" s="262">
        <f>'Ｓ６０（1985）'!D102</f>
        <v>0</v>
      </c>
      <c r="T103" s="263">
        <f>'Ｓ６０（1985）'!F102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2710</v>
      </c>
      <c r="B104" s="593">
        <v>2710</v>
      </c>
      <c r="C104" s="593">
        <v>0</v>
      </c>
      <c r="D104" s="593">
        <v>0</v>
      </c>
      <c r="E104" s="593">
        <v>0</v>
      </c>
      <c r="F104" s="594">
        <v>600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1450</v>
      </c>
      <c r="B105" s="593">
        <v>1450</v>
      </c>
      <c r="C105" s="593">
        <v>0</v>
      </c>
      <c r="D105" s="593">
        <v>0</v>
      </c>
      <c r="E105" s="593">
        <v>0</v>
      </c>
      <c r="F105" s="594">
        <v>1100</v>
      </c>
      <c r="K105" s="194"/>
      <c r="L105" s="169"/>
      <c r="M105" s="196" t="s">
        <v>88</v>
      </c>
      <c r="N105" s="197"/>
      <c r="O105" s="198" t="s">
        <v>109</v>
      </c>
      <c r="P105" s="199">
        <f>'Ｓ６０（1985）'!A104</f>
        <v>2710</v>
      </c>
      <c r="Q105" s="200">
        <f>'Ｓ６０（1985）'!B104</f>
        <v>2710</v>
      </c>
      <c r="R105" s="220"/>
      <c r="S105" s="262">
        <f>'Ｓ６０（1985）'!D104</f>
        <v>0</v>
      </c>
      <c r="T105" s="263">
        <f>'Ｓ６０（1985）'!F104</f>
        <v>600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'Ｓ６０（1985）'!A105</f>
        <v>1450</v>
      </c>
      <c r="Q106" s="200">
        <f>'Ｓ６０（1985）'!B105</f>
        <v>1450</v>
      </c>
      <c r="R106" s="220"/>
      <c r="S106" s="262">
        <f>'Ｓ６０（1985）'!D105</f>
        <v>0</v>
      </c>
      <c r="T106" s="263">
        <f>'Ｓ６０（1985）'!F105</f>
        <v>1100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532</v>
      </c>
      <c r="B107" s="593">
        <v>532</v>
      </c>
      <c r="C107" s="593">
        <v>0</v>
      </c>
      <c r="D107" s="593">
        <v>0</v>
      </c>
      <c r="E107" s="593">
        <v>0</v>
      </c>
      <c r="F107" s="594">
        <v>400</v>
      </c>
      <c r="K107" s="194"/>
      <c r="L107" s="176"/>
      <c r="M107" s="196" t="s">
        <v>104</v>
      </c>
      <c r="N107" s="197"/>
      <c r="O107" s="198" t="s">
        <v>111</v>
      </c>
      <c r="P107" s="199">
        <f>'Ｓ６０（1985）'!A106</f>
        <v>0</v>
      </c>
      <c r="Q107" s="200">
        <f>'Ｓ６０（1985）'!B106</f>
        <v>0</v>
      </c>
      <c r="R107" s="220"/>
      <c r="S107" s="262">
        <f>'Ｓ６０（1985）'!D106</f>
        <v>0</v>
      </c>
      <c r="T107" s="263">
        <f>'Ｓ６０（1985）'!F106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'Ｓ６０（1985）'!A107</f>
        <v>532</v>
      </c>
      <c r="Q108" s="200">
        <f>'Ｓ６０（1985）'!B107</f>
        <v>532</v>
      </c>
      <c r="R108" s="220"/>
      <c r="S108" s="262">
        <f>'Ｓ６０（1985）'!D107</f>
        <v>0</v>
      </c>
      <c r="T108" s="263">
        <f>'Ｓ６０（1985）'!F107</f>
        <v>400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'Ｓ６０（1985）'!A108</f>
        <v>0</v>
      </c>
      <c r="Q109" s="200">
        <f>'Ｓ６０（1985）'!B108</f>
        <v>0</v>
      </c>
      <c r="R109" s="220"/>
      <c r="S109" s="262">
        <f>'Ｓ６０（1985）'!D108</f>
        <v>0</v>
      </c>
      <c r="T109" s="263">
        <f>'Ｓ６０（1985）'!F108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'Ｓ６０（1985）'!A109</f>
        <v>0</v>
      </c>
      <c r="Q110" s="200">
        <f>'Ｓ６０（1985）'!B109</f>
        <v>0</v>
      </c>
      <c r="R110" s="220"/>
      <c r="S110" s="262">
        <f>'Ｓ６０（1985）'!D109</f>
        <v>0</v>
      </c>
      <c r="T110" s="263">
        <f>'Ｓ６０（1985）'!F109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1190</v>
      </c>
      <c r="B111" s="593">
        <v>1190</v>
      </c>
      <c r="C111" s="593">
        <v>0</v>
      </c>
      <c r="D111" s="593">
        <v>0</v>
      </c>
      <c r="E111" s="593">
        <v>0</v>
      </c>
      <c r="F111" s="594">
        <v>900</v>
      </c>
      <c r="K111" s="194"/>
      <c r="L111" s="176"/>
      <c r="M111" s="196" t="s">
        <v>107</v>
      </c>
      <c r="N111" s="197"/>
      <c r="O111" s="198" t="s">
        <v>115</v>
      </c>
      <c r="P111" s="199">
        <f>'Ｓ６０（1985）'!A110</f>
        <v>0</v>
      </c>
      <c r="Q111" s="200">
        <f>'Ｓ６０（1985）'!B110</f>
        <v>0</v>
      </c>
      <c r="R111" s="220"/>
      <c r="S111" s="262">
        <f>'Ｓ６０（1985）'!D110</f>
        <v>0</v>
      </c>
      <c r="T111" s="263">
        <f>'Ｓ６０（1985）'!F110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7132</v>
      </c>
      <c r="B112" s="593">
        <v>7132</v>
      </c>
      <c r="C112" s="593">
        <v>0</v>
      </c>
      <c r="D112" s="593">
        <v>0</v>
      </c>
      <c r="E112" s="593">
        <v>0</v>
      </c>
      <c r="F112" s="594">
        <v>2700</v>
      </c>
      <c r="K112" s="194"/>
      <c r="L112" s="176" t="s">
        <v>41</v>
      </c>
      <c r="M112" s="196" t="s">
        <v>108</v>
      </c>
      <c r="N112" s="197"/>
      <c r="O112" s="198" t="s">
        <v>116</v>
      </c>
      <c r="P112" s="199">
        <f>'Ｓ６０（1985）'!A111</f>
        <v>1190</v>
      </c>
      <c r="Q112" s="200">
        <f>'Ｓ６０（1985）'!B111</f>
        <v>1190</v>
      </c>
      <c r="R112" s="220"/>
      <c r="S112" s="262">
        <f>'Ｓ６０（1985）'!D111</f>
        <v>0</v>
      </c>
      <c r="T112" s="263">
        <f>'Ｓ６０（1985）'!F111</f>
        <v>900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'Ｓ６０（1985）'!A112</f>
        <v>7132</v>
      </c>
      <c r="Q113" s="200">
        <f>'Ｓ６０（1985）'!B112</f>
        <v>7132</v>
      </c>
      <c r="R113" s="220"/>
      <c r="S113" s="262">
        <f>'Ｓ６０（1985）'!D112</f>
        <v>0</v>
      </c>
      <c r="T113" s="263">
        <f>'Ｓ６０（1985）'!F112</f>
        <v>2700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'Ｓ６０（1985）'!A113</f>
        <v>0</v>
      </c>
      <c r="Q114" s="200">
        <f>'Ｓ６０（1985）'!B113</f>
        <v>0</v>
      </c>
      <c r="R114" s="220"/>
      <c r="S114" s="262">
        <f>'Ｓ６０（1985）'!D113</f>
        <v>0</v>
      </c>
      <c r="T114" s="263">
        <f>'Ｓ６０（1985）'!F113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382624</v>
      </c>
      <c r="Q115" s="316">
        <f>SUM(Q62:Q114)-Q63-Q64-Q66-Q67-Q69-Q70-Q71-Q84-Q85-Q86-Q94-Q95-Q96-Q97-Q98-Q103-Q104</f>
        <v>382624</v>
      </c>
      <c r="R115" s="316"/>
      <c r="S115" s="317">
        <f>SUM(S62:S114)-S63-S64-S66-S67-S69-S70-S71-S84-S85-S86-S94-S95-S96-S97-S98-S103-S104</f>
        <v>161186</v>
      </c>
      <c r="T115" s="318">
        <f>SUM(T62:T114)-T63-T64-T66-T67-T69-T70-T71-T84-T85-T86-T94-T95-T96-T97-T98-T103-T104</f>
        <v>74000</v>
      </c>
      <c r="U115" s="319"/>
      <c r="V115" s="312" t="s">
        <v>82</v>
      </c>
      <c r="W115" s="313"/>
      <c r="X115" s="313"/>
      <c r="Y115" s="314"/>
      <c r="Z115" s="320">
        <f>Z64+Z67+Z73+Z74+Z80+Z82+Z86+Z88+Z89+Z92+Z93+Z99+Z101+Z104+Z105+Z114</f>
        <v>99195</v>
      </c>
      <c r="AA115" s="321">
        <f>AA64+AA67+AA73+AA74+AA80+AA82+AA86+AA88+AA89+AA92+AA93+AA99+AA101+AA104+AA105+AA114</f>
        <v>0</v>
      </c>
      <c r="AB115" s="321">
        <f>AB64+AB67+AB73+AB74+AB80+AB82+AB86+AB88+AB89+AB92+AB93+AB99+AB101+AB104+AB105+AB114</f>
        <v>0</v>
      </c>
      <c r="AC115" s="598">
        <f>AC64+AC67+AC73+AC74+AC80+AC82+AC86+AC88+AC89+AC92+AC93+AC99+AC101+AC104+AC105+AC114</f>
        <v>90000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99195</v>
      </c>
      <c r="B116" s="590">
        <v>0</v>
      </c>
      <c r="C116" s="590">
        <v>0</v>
      </c>
      <c r="D116" s="590">
        <v>0</v>
      </c>
      <c r="E116" s="591">
        <v>90000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750</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99195</v>
      </c>
      <c r="B121" s="593">
        <v>0</v>
      </c>
      <c r="C121" s="593">
        <v>0</v>
      </c>
      <c r="D121" s="593">
        <v>0</v>
      </c>
      <c r="E121" s="594">
        <v>90000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99195</v>
      </c>
      <c r="B122" s="593">
        <v>0</v>
      </c>
      <c r="C122" s="593">
        <v>0</v>
      </c>
      <c r="D122" s="593">
        <v>0</v>
      </c>
      <c r="E122" s="594">
        <v>90000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90188</v>
      </c>
      <c r="Q123" s="254">
        <f t="shared" si="13"/>
        <v>90188</v>
      </c>
      <c r="R123" s="254">
        <f t="shared" si="13"/>
        <v>0</v>
      </c>
      <c r="S123" s="329">
        <f t="shared" si="13"/>
        <v>19000</v>
      </c>
      <c r="T123" s="361">
        <f t="shared" si="13"/>
        <v>19700</v>
      </c>
      <c r="U123" s="190"/>
      <c r="V123" s="184" t="s">
        <v>8</v>
      </c>
      <c r="W123" s="185"/>
      <c r="X123" s="185"/>
      <c r="Y123" s="186" t="s">
        <v>156</v>
      </c>
      <c r="Z123" s="362">
        <f>IF(ISERROR(Z$60*(Q123/(Q$123+Q$133+Q$134+Q$135+Q$144+Q$163+Q$175))),0,ROUND(Z$60*(Q123/(Q$123+Q$133+Q$134+Q$135+Q$144+Q$163+Q$175)),0))</f>
        <v>18233</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Q123-Z123</f>
        <v>71955</v>
      </c>
      <c r="AJ123" s="254">
        <f>SUM(AJ124:AJ125)</f>
        <v>0</v>
      </c>
      <c r="AK123" s="365">
        <f>SUM(AK124:AK125)</f>
        <v>19000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ref="AI124:AI176" si="14">Q124-Z124</f>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90188</v>
      </c>
      <c r="Q125" s="220">
        <f t="shared" si="13"/>
        <v>90188</v>
      </c>
      <c r="R125" s="220">
        <f t="shared" si="13"/>
        <v>0</v>
      </c>
      <c r="S125" s="221">
        <f t="shared" si="13"/>
        <v>19000</v>
      </c>
      <c r="T125" s="270">
        <f t="shared" si="13"/>
        <v>19700</v>
      </c>
      <c r="U125" s="202"/>
      <c r="V125" s="195"/>
      <c r="W125" s="196" t="s">
        <v>13</v>
      </c>
      <c r="X125" s="167"/>
      <c r="Y125" s="207" t="s">
        <v>156</v>
      </c>
      <c r="Z125" s="219">
        <f>Z123-Z124</f>
        <v>18233</v>
      </c>
      <c r="AA125" s="220">
        <f>AA123-AA124</f>
        <v>0</v>
      </c>
      <c r="AB125" s="292">
        <f>AB123-AB124</f>
        <v>0</v>
      </c>
      <c r="AC125" s="366">
        <f>AC123-AC124</f>
        <v>0</v>
      </c>
      <c r="AE125" s="194"/>
      <c r="AF125" s="195"/>
      <c r="AG125" s="196" t="s">
        <v>13</v>
      </c>
      <c r="AH125" s="167"/>
      <c r="AI125" s="219">
        <f t="shared" si="14"/>
        <v>71955</v>
      </c>
      <c r="AJ125" s="220">
        <f>IF($P125-$Z125=0,0,ROUND((R125-AA125)*$AI125/($P125-$Z125),0))</f>
        <v>0</v>
      </c>
      <c r="AK125" s="366">
        <f>IF(P125-Z125=0,0,ROUND((S125-AB125)*AI125/(P125-Z125),0))</f>
        <v>19000</v>
      </c>
    </row>
    <row r="126" spans="1:38" ht="14.45" customHeight="1" x14ac:dyDescent="0.15">
      <c r="A126" s="592">
        <v>0</v>
      </c>
      <c r="B126" s="593">
        <v>0</v>
      </c>
      <c r="C126" s="593">
        <v>0</v>
      </c>
      <c r="D126" s="593">
        <v>0</v>
      </c>
      <c r="E126" s="594">
        <v>0</v>
      </c>
      <c r="K126" s="194" t="s">
        <v>4</v>
      </c>
      <c r="L126" s="173" t="s">
        <v>14</v>
      </c>
      <c r="M126" s="170"/>
      <c r="N126" s="170"/>
      <c r="O126" s="211"/>
      <c r="P126" s="219">
        <f t="shared" si="13"/>
        <v>1195</v>
      </c>
      <c r="Q126" s="220">
        <f t="shared" si="13"/>
        <v>1195</v>
      </c>
      <c r="R126" s="220">
        <f t="shared" si="13"/>
        <v>0</v>
      </c>
      <c r="S126" s="221">
        <f t="shared" si="13"/>
        <v>0</v>
      </c>
      <c r="T126" s="270">
        <f t="shared" si="13"/>
        <v>900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1195</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3"/>
        <v>177</v>
      </c>
      <c r="Q127" s="220">
        <f t="shared" si="13"/>
        <v>177</v>
      </c>
      <c r="R127" s="220">
        <f t="shared" si="13"/>
        <v>0</v>
      </c>
      <c r="S127" s="221">
        <f t="shared" si="13"/>
        <v>0</v>
      </c>
      <c r="T127" s="270">
        <f t="shared" si="13"/>
        <v>100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177</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1018</v>
      </c>
      <c r="Q128" s="220">
        <f t="shared" si="13"/>
        <v>1018</v>
      </c>
      <c r="R128" s="220">
        <f t="shared" si="13"/>
        <v>0</v>
      </c>
      <c r="S128" s="221">
        <f t="shared" si="13"/>
        <v>0</v>
      </c>
      <c r="T128" s="270">
        <f t="shared" si="13"/>
        <v>800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1018</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3"/>
        <v>4700</v>
      </c>
      <c r="Q129" s="220">
        <f t="shared" si="13"/>
        <v>4700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 t="shared" si="15"/>
        <v>0</v>
      </c>
      <c r="AE129" s="194"/>
      <c r="AF129" s="169"/>
      <c r="AG129" s="195" t="s">
        <v>94</v>
      </c>
      <c r="AH129" s="197"/>
      <c r="AI129" s="219">
        <f t="shared" si="14"/>
        <v>4700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4700</v>
      </c>
      <c r="Q130" s="220">
        <f t="shared" si="13"/>
        <v>4700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4700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684</v>
      </c>
      <c r="Q133" s="220">
        <f t="shared" si="19"/>
        <v>684</v>
      </c>
      <c r="R133" s="220">
        <f t="shared" si="19"/>
        <v>0</v>
      </c>
      <c r="S133" s="221">
        <f t="shared" si="19"/>
        <v>0</v>
      </c>
      <c r="T133" s="270">
        <f t="shared" si="19"/>
        <v>500</v>
      </c>
      <c r="U133" s="202"/>
      <c r="V133" s="176"/>
      <c r="W133" s="196" t="s">
        <v>95</v>
      </c>
      <c r="X133" s="197"/>
      <c r="Y133" s="198" t="s">
        <v>156</v>
      </c>
      <c r="Z133" s="504">
        <f t="shared" ref="Z133:AC135" si="20">IF(ISERROR(Z$60*(Q133/(Q$123+Q$133+Q$134+Q$135+Q$144+Q$163+Q$175))),0,ROUND(Z$60*(Q133/(Q$123+Q$133+Q$134+Q$135+Q$144+Q$163+Q$175)),0))</f>
        <v>138</v>
      </c>
      <c r="AA133" s="220">
        <f t="shared" si="20"/>
        <v>0</v>
      </c>
      <c r="AB133" s="292">
        <f t="shared" si="20"/>
        <v>0</v>
      </c>
      <c r="AC133" s="366">
        <f t="shared" si="20"/>
        <v>0</v>
      </c>
      <c r="AE133" s="194"/>
      <c r="AF133" s="176"/>
      <c r="AG133" s="196" t="s">
        <v>95</v>
      </c>
      <c r="AH133" s="197"/>
      <c r="AI133" s="219">
        <f t="shared" si="14"/>
        <v>546</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0</v>
      </c>
      <c r="Q134" s="220">
        <f t="shared" si="19"/>
        <v>0</v>
      </c>
      <c r="R134" s="220">
        <f t="shared" si="19"/>
        <v>0</v>
      </c>
      <c r="S134" s="221">
        <f t="shared" si="19"/>
        <v>0</v>
      </c>
      <c r="T134" s="270">
        <f t="shared" si="19"/>
        <v>0</v>
      </c>
      <c r="U134" s="202"/>
      <c r="V134" s="216"/>
      <c r="W134" s="196" t="s">
        <v>13</v>
      </c>
      <c r="X134" s="197"/>
      <c r="Y134" s="198" t="s">
        <v>156</v>
      </c>
      <c r="Z134" s="504">
        <f t="shared" si="20"/>
        <v>0</v>
      </c>
      <c r="AA134" s="220">
        <f t="shared" si="20"/>
        <v>0</v>
      </c>
      <c r="AB134" s="292">
        <f t="shared" si="20"/>
        <v>0</v>
      </c>
      <c r="AC134" s="366">
        <f t="shared" si="20"/>
        <v>0</v>
      </c>
      <c r="AE134" s="194"/>
      <c r="AF134" s="216"/>
      <c r="AG134" s="196" t="s">
        <v>13</v>
      </c>
      <c r="AH134" s="197"/>
      <c r="AI134" s="219">
        <f t="shared" si="14"/>
        <v>0</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1016</v>
      </c>
      <c r="Q136" s="220">
        <f t="shared" si="19"/>
        <v>1016</v>
      </c>
      <c r="R136" s="220">
        <f t="shared" si="19"/>
        <v>0</v>
      </c>
      <c r="S136" s="221">
        <f t="shared" si="19"/>
        <v>186</v>
      </c>
      <c r="T136" s="270">
        <f t="shared" si="19"/>
        <v>0</v>
      </c>
      <c r="U136" s="202" t="s">
        <v>86</v>
      </c>
      <c r="V136" s="195"/>
      <c r="W136" s="196" t="s">
        <v>22</v>
      </c>
      <c r="X136" s="197"/>
      <c r="Y136" s="198" t="s">
        <v>156</v>
      </c>
      <c r="Z136" s="219">
        <f t="shared" ref="Z136:AC139" si="21">IF(ISERROR(Z$28*(Q136/(Q$136+Q$137+Q$138+Q$139+Q$141+Q$142+Q$143))),0,ROUND(Z$28*(Q136/(Q$136+Q$137+Q$138+Q$139+Q$141+Q$142+Q$143)),0))</f>
        <v>3</v>
      </c>
      <c r="AA136" s="220">
        <f t="shared" si="21"/>
        <v>0</v>
      </c>
      <c r="AB136" s="292">
        <f t="shared" si="21"/>
        <v>0</v>
      </c>
      <c r="AC136" s="366">
        <f t="shared" si="21"/>
        <v>0</v>
      </c>
      <c r="AE136" s="194"/>
      <c r="AF136" s="195"/>
      <c r="AG136" s="196" t="s">
        <v>22</v>
      </c>
      <c r="AH136" s="197"/>
      <c r="AI136" s="219">
        <f t="shared" si="14"/>
        <v>1013</v>
      </c>
      <c r="AJ136" s="220">
        <f t="shared" si="17"/>
        <v>0</v>
      </c>
      <c r="AK136" s="366">
        <f t="shared" si="18"/>
        <v>186</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243234</v>
      </c>
      <c r="Q141" s="220">
        <f t="shared" si="19"/>
        <v>243234</v>
      </c>
      <c r="R141" s="220">
        <f t="shared" si="19"/>
        <v>0</v>
      </c>
      <c r="S141" s="221">
        <f t="shared" si="19"/>
        <v>119388</v>
      </c>
      <c r="T141" s="270">
        <f t="shared" si="19"/>
        <v>100800</v>
      </c>
      <c r="U141" s="202"/>
      <c r="V141" s="195" t="s">
        <v>38</v>
      </c>
      <c r="W141" s="196" t="s">
        <v>149</v>
      </c>
      <c r="X141" s="197"/>
      <c r="Y141" s="198" t="s">
        <v>156</v>
      </c>
      <c r="Z141" s="219">
        <f t="shared" ref="Z141:AC143" si="22">IF(ISERROR(Z$28*(Q141/(Q$136+Q$137+Q$138+Q$139+Q$141+Q$142+Q$143))),0,ROUND(Z$28*(Q141/(Q$136+Q$137+Q$138+Q$139+Q$141+Q$142+Q$143)),0))</f>
        <v>711</v>
      </c>
      <c r="AA141" s="220">
        <f t="shared" si="22"/>
        <v>0</v>
      </c>
      <c r="AB141" s="292">
        <f t="shared" si="22"/>
        <v>0</v>
      </c>
      <c r="AC141" s="366">
        <f t="shared" si="22"/>
        <v>0</v>
      </c>
      <c r="AE141" s="194"/>
      <c r="AF141" s="195" t="s">
        <v>38</v>
      </c>
      <c r="AG141" s="196" t="s">
        <v>149</v>
      </c>
      <c r="AH141" s="197"/>
      <c r="AI141" s="219">
        <f t="shared" si="14"/>
        <v>242523</v>
      </c>
      <c r="AJ141" s="220">
        <f t="shared" si="17"/>
        <v>0</v>
      </c>
      <c r="AK141" s="366">
        <f t="shared" si="18"/>
        <v>119388</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0</v>
      </c>
      <c r="Q143" s="220">
        <f t="shared" si="23"/>
        <v>0</v>
      </c>
      <c r="R143" s="220">
        <f t="shared" si="23"/>
        <v>0</v>
      </c>
      <c r="S143" s="221">
        <f t="shared" si="23"/>
        <v>0</v>
      </c>
      <c r="T143" s="270">
        <f t="shared" si="23"/>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171215</v>
      </c>
      <c r="Q148" s="220">
        <f t="shared" si="23"/>
        <v>171215</v>
      </c>
      <c r="R148" s="220">
        <f t="shared" si="23"/>
        <v>70463</v>
      </c>
      <c r="S148" s="221">
        <f t="shared" si="23"/>
        <v>0</v>
      </c>
      <c r="T148" s="270">
        <f t="shared" si="23"/>
        <v>40600</v>
      </c>
      <c r="U148" s="202" t="s">
        <v>4</v>
      </c>
      <c r="V148" s="173"/>
      <c r="W148" s="196" t="s">
        <v>47</v>
      </c>
      <c r="X148" s="197"/>
      <c r="Y148" s="198" t="s">
        <v>156</v>
      </c>
      <c r="Z148" s="219">
        <f>IF(ISERROR(Z$33*(Q148/(Q148+Q149))),0,ROUND(Z$33*(Q148/(Q148+Q149)),0))</f>
        <v>2542</v>
      </c>
      <c r="AA148" s="220">
        <f>IF(ISERROR(AA$33*(R148/(R148+R149))),0,ROUND(AA$33*(R148/(R148+R149)),0))</f>
        <v>1506</v>
      </c>
      <c r="AB148" s="292">
        <f>IF(ISERROR(AB$33*(S148/(S148+S149))),0,ROUND(AB$33*(S148/(S148+S149)),0))</f>
        <v>0</v>
      </c>
      <c r="AC148" s="366">
        <f>IF(ISERROR(AC$33*(T148/(T148+T149))),0,ROUND(AC$33*(T148/(T148+T149)),0))</f>
        <v>618</v>
      </c>
      <c r="AE148" s="194" t="s">
        <v>163</v>
      </c>
      <c r="AF148" s="173"/>
      <c r="AG148" s="196" t="s">
        <v>47</v>
      </c>
      <c r="AH148" s="197"/>
      <c r="AI148" s="219">
        <f t="shared" si="14"/>
        <v>168673</v>
      </c>
      <c r="AJ148" s="220">
        <f t="shared" si="25"/>
        <v>68957</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61862</v>
      </c>
      <c r="Q149" s="220">
        <f t="shared" si="23"/>
        <v>61862</v>
      </c>
      <c r="R149" s="220">
        <f t="shared" si="23"/>
        <v>37460</v>
      </c>
      <c r="S149" s="221">
        <f t="shared" si="23"/>
        <v>0</v>
      </c>
      <c r="T149" s="270">
        <f t="shared" si="23"/>
        <v>13300</v>
      </c>
      <c r="U149" s="202"/>
      <c r="V149" s="195"/>
      <c r="W149" s="196" t="s">
        <v>50</v>
      </c>
      <c r="X149" s="197"/>
      <c r="Y149" s="198" t="s">
        <v>156</v>
      </c>
      <c r="Z149" s="219">
        <f>Z33-Z148</f>
        <v>919</v>
      </c>
      <c r="AA149" s="220">
        <f>AA33-AA148</f>
        <v>801</v>
      </c>
      <c r="AB149" s="292">
        <f>AB33-AB148</f>
        <v>0</v>
      </c>
      <c r="AC149" s="366">
        <f>AC33-AC148</f>
        <v>203</v>
      </c>
      <c r="AE149" s="194" t="s">
        <v>164</v>
      </c>
      <c r="AF149" s="195"/>
      <c r="AG149" s="196" t="s">
        <v>50</v>
      </c>
      <c r="AH149" s="197"/>
      <c r="AI149" s="219">
        <f t="shared" si="14"/>
        <v>60943</v>
      </c>
      <c r="AJ149" s="220">
        <f t="shared" si="25"/>
        <v>36659</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322593</v>
      </c>
      <c r="Q154" s="220">
        <f t="shared" si="28"/>
        <v>322593</v>
      </c>
      <c r="R154" s="220">
        <f t="shared" si="28"/>
        <v>75600</v>
      </c>
      <c r="S154" s="221">
        <f t="shared" si="28"/>
        <v>142000</v>
      </c>
      <c r="T154" s="270">
        <f t="shared" si="28"/>
        <v>96800</v>
      </c>
      <c r="U154" s="202"/>
      <c r="V154" s="195"/>
      <c r="W154" s="173" t="s">
        <v>60</v>
      </c>
      <c r="X154" s="197"/>
      <c r="Y154" s="198" t="s">
        <v>156</v>
      </c>
      <c r="Z154" s="219">
        <f>SUM(Z155:Z159)</f>
        <v>26421</v>
      </c>
      <c r="AA154" s="220">
        <f>SUM(AA155:AA159)</f>
        <v>0</v>
      </c>
      <c r="AB154" s="292">
        <f>SUM(AB155:AB159)</f>
        <v>0</v>
      </c>
      <c r="AC154" s="366">
        <f>SUM(AC155:AC159)</f>
        <v>26400</v>
      </c>
      <c r="AE154" s="194" t="s">
        <v>169</v>
      </c>
      <c r="AF154" s="195"/>
      <c r="AG154" s="173" t="s">
        <v>60</v>
      </c>
      <c r="AH154" s="197"/>
      <c r="AI154" s="219">
        <f t="shared" si="14"/>
        <v>296172</v>
      </c>
      <c r="AJ154" s="220">
        <f>SUM(AJ155:AJ159)</f>
        <v>75600</v>
      </c>
      <c r="AK154" s="366">
        <f>SUM(AK155:AK159)</f>
        <v>142000</v>
      </c>
    </row>
    <row r="155" spans="1:37" ht="14.45" customHeight="1" x14ac:dyDescent="0.15">
      <c r="A155" s="592">
        <v>0</v>
      </c>
      <c r="B155" s="593">
        <v>0</v>
      </c>
      <c r="C155" s="593">
        <v>0</v>
      </c>
      <c r="D155" s="593">
        <v>0</v>
      </c>
      <c r="E155" s="594">
        <v>0</v>
      </c>
      <c r="K155" s="194"/>
      <c r="L155" s="195" t="s">
        <v>59</v>
      </c>
      <c r="M155" s="195"/>
      <c r="N155" s="196" t="s">
        <v>62</v>
      </c>
      <c r="O155" s="198"/>
      <c r="P155" s="219">
        <f t="shared" si="28"/>
        <v>134092</v>
      </c>
      <c r="Q155" s="220">
        <f t="shared" si="28"/>
        <v>134092</v>
      </c>
      <c r="R155" s="220">
        <f t="shared" si="28"/>
        <v>75600</v>
      </c>
      <c r="S155" s="221">
        <f t="shared" si="28"/>
        <v>0</v>
      </c>
      <c r="T155" s="270">
        <f t="shared" si="28"/>
        <v>50400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134092</v>
      </c>
      <c r="AJ155" s="220">
        <f t="shared" ref="AJ155:AJ162" si="29">IF($P155-$Z155=0,0,ROUND((R155-AA155)*$AI155/($P155-$Z155),0))</f>
        <v>75600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188501</v>
      </c>
      <c r="Q158" s="220">
        <f t="shared" si="28"/>
        <v>188501</v>
      </c>
      <c r="R158" s="220">
        <f t="shared" si="28"/>
        <v>0</v>
      </c>
      <c r="S158" s="221">
        <f t="shared" si="28"/>
        <v>142000</v>
      </c>
      <c r="T158" s="270">
        <f t="shared" si="28"/>
        <v>46400</v>
      </c>
      <c r="U158" s="202"/>
      <c r="V158" s="195"/>
      <c r="W158" s="195"/>
      <c r="X158" s="196" t="s">
        <v>150</v>
      </c>
      <c r="Y158" s="505"/>
      <c r="Z158" s="219">
        <f>Z43</f>
        <v>26421</v>
      </c>
      <c r="AA158" s="220">
        <f>AA43</f>
        <v>0</v>
      </c>
      <c r="AB158" s="292">
        <f>AB43</f>
        <v>0</v>
      </c>
      <c r="AC158" s="366">
        <f>AC43</f>
        <v>26400</v>
      </c>
      <c r="AE158" s="194"/>
      <c r="AF158" s="195"/>
      <c r="AG158" s="195"/>
      <c r="AH158" s="196" t="s">
        <v>150</v>
      </c>
      <c r="AI158" s="219">
        <f t="shared" si="14"/>
        <v>162080</v>
      </c>
      <c r="AJ158" s="220">
        <f t="shared" si="29"/>
        <v>0</v>
      </c>
      <c r="AK158" s="366">
        <f t="shared" si="30"/>
        <v>142000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14063</v>
      </c>
      <c r="Q160" s="220">
        <f t="shared" si="28"/>
        <v>14063</v>
      </c>
      <c r="R160" s="220">
        <f t="shared" si="28"/>
        <v>696</v>
      </c>
      <c r="S160" s="221">
        <f t="shared" si="28"/>
        <v>0</v>
      </c>
      <c r="T160" s="270">
        <f t="shared" si="28"/>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14063</v>
      </c>
      <c r="AJ160" s="220">
        <f t="shared" si="29"/>
        <v>696</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2710</v>
      </c>
      <c r="Q166" s="220">
        <f t="shared" si="33"/>
        <v>2710</v>
      </c>
      <c r="R166" s="220">
        <f t="shared" si="33"/>
        <v>0</v>
      </c>
      <c r="S166" s="221">
        <f t="shared" si="33"/>
        <v>0</v>
      </c>
      <c r="T166" s="270">
        <f t="shared" si="33"/>
        <v>600</v>
      </c>
      <c r="U166" s="202"/>
      <c r="V166" s="169"/>
      <c r="W166" s="196" t="s">
        <v>88</v>
      </c>
      <c r="X166" s="197"/>
      <c r="Y166" s="198"/>
      <c r="Z166" s="219">
        <f t="shared" ref="Z166:AC168" si="36">Z51</f>
        <v>0</v>
      </c>
      <c r="AA166" s="220">
        <f t="shared" si="36"/>
        <v>0</v>
      </c>
      <c r="AB166" s="292">
        <f t="shared" si="36"/>
        <v>0</v>
      </c>
      <c r="AC166" s="366">
        <f t="shared" si="36"/>
        <v>0</v>
      </c>
      <c r="AE166" s="194"/>
      <c r="AF166" s="169"/>
      <c r="AG166" s="196" t="s">
        <v>88</v>
      </c>
      <c r="AH166" s="197"/>
      <c r="AI166" s="219">
        <f t="shared" si="14"/>
        <v>2710</v>
      </c>
      <c r="AJ166" s="220">
        <f t="shared" si="34"/>
        <v>0</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12180</v>
      </c>
      <c r="Q167" s="220">
        <f t="shared" si="33"/>
        <v>12180</v>
      </c>
      <c r="R167" s="220">
        <f t="shared" si="33"/>
        <v>2300</v>
      </c>
      <c r="S167" s="221">
        <f t="shared" si="33"/>
        <v>0</v>
      </c>
      <c r="T167" s="270">
        <f t="shared" si="33"/>
        <v>7400</v>
      </c>
      <c r="U167" s="202"/>
      <c r="V167" s="176" t="s">
        <v>91</v>
      </c>
      <c r="W167" s="196" t="s">
        <v>89</v>
      </c>
      <c r="X167" s="197"/>
      <c r="Y167" s="198"/>
      <c r="Z167" s="219">
        <f t="shared" si="36"/>
        <v>0</v>
      </c>
      <c r="AA167" s="220">
        <f t="shared" si="36"/>
        <v>0</v>
      </c>
      <c r="AB167" s="292">
        <f t="shared" si="36"/>
        <v>0</v>
      </c>
      <c r="AC167" s="366">
        <f t="shared" si="36"/>
        <v>0</v>
      </c>
      <c r="AE167" s="194"/>
      <c r="AF167" s="176" t="s">
        <v>91</v>
      </c>
      <c r="AG167" s="196" t="s">
        <v>89</v>
      </c>
      <c r="AH167" s="197"/>
      <c r="AI167" s="219">
        <f t="shared" si="14"/>
        <v>12180</v>
      </c>
      <c r="AJ167" s="220">
        <f t="shared" si="34"/>
        <v>2300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 t="shared" si="36"/>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532</v>
      </c>
      <c r="Q169" s="220">
        <f t="shared" si="33"/>
        <v>532</v>
      </c>
      <c r="R169" s="220">
        <f t="shared" si="33"/>
        <v>0</v>
      </c>
      <c r="S169" s="221">
        <f t="shared" si="33"/>
        <v>0</v>
      </c>
      <c r="T169" s="270">
        <f t="shared" si="33"/>
        <v>400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532</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1190</v>
      </c>
      <c r="Q173" s="220">
        <f t="shared" si="40"/>
        <v>1190</v>
      </c>
      <c r="R173" s="220">
        <f t="shared" si="40"/>
        <v>0</v>
      </c>
      <c r="S173" s="221">
        <f t="shared" si="40"/>
        <v>0</v>
      </c>
      <c r="T173" s="270">
        <f t="shared" si="40"/>
        <v>900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1190</v>
      </c>
      <c r="AJ173" s="220">
        <f t="shared" si="38"/>
        <v>0</v>
      </c>
      <c r="AK173" s="366">
        <f t="shared" si="39"/>
        <v>0</v>
      </c>
    </row>
    <row r="174" spans="1:37" ht="14.45" customHeight="1" x14ac:dyDescent="0.15">
      <c r="A174" s="592">
        <v>0</v>
      </c>
      <c r="B174" s="593">
        <v>0</v>
      </c>
      <c r="C174" s="593">
        <v>0</v>
      </c>
      <c r="D174" s="593">
        <v>0</v>
      </c>
      <c r="E174" s="594">
        <v>0</v>
      </c>
      <c r="K174" s="194"/>
      <c r="L174" s="216"/>
      <c r="M174" s="196" t="s">
        <v>13</v>
      </c>
      <c r="N174" s="197"/>
      <c r="O174" s="198"/>
      <c r="P174" s="219">
        <f t="shared" si="40"/>
        <v>7132</v>
      </c>
      <c r="Q174" s="220">
        <f t="shared" si="40"/>
        <v>7132</v>
      </c>
      <c r="R174" s="220">
        <f t="shared" si="40"/>
        <v>0</v>
      </c>
      <c r="S174" s="221">
        <f t="shared" si="40"/>
        <v>0</v>
      </c>
      <c r="T174" s="270">
        <f t="shared" si="40"/>
        <v>2700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7132</v>
      </c>
      <c r="AJ174" s="220">
        <f t="shared" si="38"/>
        <v>0</v>
      </c>
      <c r="AK174" s="366">
        <f t="shared" si="39"/>
        <v>0</v>
      </c>
    </row>
    <row r="175" spans="1:37" ht="14.45" customHeight="1" x14ac:dyDescent="0.15">
      <c r="A175" s="592">
        <v>714</v>
      </c>
      <c r="B175" s="593">
        <v>0</v>
      </c>
      <c r="C175" s="593">
        <v>0</v>
      </c>
      <c r="D175" s="593">
        <v>0</v>
      </c>
      <c r="E175" s="594">
        <v>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714</v>
      </c>
      <c r="B176" s="593">
        <v>0</v>
      </c>
      <c r="C176" s="593">
        <v>0</v>
      </c>
      <c r="D176" s="593">
        <v>0</v>
      </c>
      <c r="E176" s="594">
        <v>0</v>
      </c>
      <c r="K176" s="311"/>
      <c r="L176" s="312" t="s">
        <v>82</v>
      </c>
      <c r="M176" s="313"/>
      <c r="N176" s="313"/>
      <c r="O176" s="314"/>
      <c r="P176" s="315">
        <f t="shared" si="40"/>
        <v>934494</v>
      </c>
      <c r="Q176" s="316">
        <f t="shared" si="40"/>
        <v>934494</v>
      </c>
      <c r="R176" s="316">
        <f t="shared" si="40"/>
        <v>186519</v>
      </c>
      <c r="S176" s="317">
        <f t="shared" si="40"/>
        <v>280574</v>
      </c>
      <c r="T176" s="318">
        <f t="shared" si="40"/>
        <v>284600</v>
      </c>
      <c r="U176" s="367"/>
      <c r="V176" s="312" t="s">
        <v>82</v>
      </c>
      <c r="W176" s="313"/>
      <c r="X176" s="313"/>
      <c r="Y176" s="314"/>
      <c r="Z176" s="315">
        <f>SUM(Z123:Z175)-Z124-Z125-Z127-Z128-Z130-Z131-Z132-Z145-Z146-Z147-Z155-Z156-Z157-Z158-Z159-Z164-Z165</f>
        <v>48967</v>
      </c>
      <c r="AA176" s="316">
        <f>SUM(AA123:AA175)-AA124-AA125-AA127-AA128-AA130-AA131-AA132-AA145-AA146-AA147-AA155-AA156-AA157-AA158-AA159-AA164-AA165</f>
        <v>2307</v>
      </c>
      <c r="AB176" s="550">
        <f>SUM(AB123:AB175)-AB124-AB125-AB127-AB128-AB130-AB131-AB132-AB145-AB146-AB147-AB155-AB156-AB157-AB158-AB159-AB164-AB165</f>
        <v>0</v>
      </c>
      <c r="AC176" s="368">
        <f>SUM(AC123:AC175)-AC124-AC125-AC127-AC128-AC130-AC131-AC132-AC145-AC146-AC147-AC155-AC156-AC157-AC158-AC159-AC164-AC165</f>
        <v>27221</v>
      </c>
      <c r="AE176" s="369"/>
      <c r="AF176" s="312" t="s">
        <v>82</v>
      </c>
      <c r="AG176" s="313"/>
      <c r="AH176" s="313"/>
      <c r="AI176" s="370">
        <f t="shared" si="14"/>
        <v>885527</v>
      </c>
      <c r="AJ176" s="316">
        <f>SUM(AJ123,AJ126,AJ129,AJ133:AJ144,AJ148:AJ154,AJ160:AJ163,AJ166:AJ175)</f>
        <v>184212</v>
      </c>
      <c r="AK176" s="368">
        <f>SUM(AK123,AK126,AK129,AK133:AK144,AK148:AK154,AK160:AK163,AK166:AK175)</f>
        <v>280574</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29882</v>
      </c>
      <c r="B179" s="593">
        <v>2307</v>
      </c>
      <c r="C179" s="593">
        <v>0</v>
      </c>
      <c r="D179" s="593">
        <v>0</v>
      </c>
      <c r="E179" s="594">
        <v>27221</v>
      </c>
      <c r="AC179" s="481"/>
    </row>
    <row r="180" spans="1:29" x14ac:dyDescent="0.15">
      <c r="A180" s="592">
        <v>3461</v>
      </c>
      <c r="B180" s="593">
        <v>2307</v>
      </c>
      <c r="C180" s="593">
        <v>0</v>
      </c>
      <c r="D180" s="593">
        <v>0</v>
      </c>
      <c r="E180" s="594">
        <v>821</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26421</v>
      </c>
      <c r="B183" s="593">
        <v>0</v>
      </c>
      <c r="C183" s="593">
        <v>0</v>
      </c>
      <c r="D183" s="593">
        <v>0</v>
      </c>
      <c r="E183" s="594">
        <v>26400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18371</v>
      </c>
      <c r="B195" s="593">
        <v>0</v>
      </c>
      <c r="C195" s="593">
        <v>0</v>
      </c>
      <c r="D195" s="593">
        <v>0</v>
      </c>
      <c r="E195" s="594">
        <v>0</v>
      </c>
      <c r="AC195" s="481"/>
    </row>
    <row r="196" spans="1:29" ht="14.25" thickBot="1" x14ac:dyDescent="0.2">
      <c r="A196" s="592">
        <v>48967</v>
      </c>
      <c r="B196" s="593">
        <v>2307</v>
      </c>
      <c r="C196" s="593">
        <v>0</v>
      </c>
      <c r="D196" s="593">
        <v>0</v>
      </c>
      <c r="E196" s="594">
        <v>27221</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669</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658723</v>
      </c>
      <c r="B8" s="590">
        <v>647239</v>
      </c>
      <c r="C8" s="590">
        <v>658723</v>
      </c>
      <c r="D8" s="590">
        <v>0</v>
      </c>
      <c r="E8" s="590">
        <v>254424</v>
      </c>
      <c r="F8" s="590">
        <v>110011</v>
      </c>
      <c r="G8" s="590">
        <v>0</v>
      </c>
      <c r="H8" s="1209">
        <v>300000</v>
      </c>
      <c r="I8" s="593"/>
      <c r="K8" s="183"/>
      <c r="L8" s="184" t="s">
        <v>8</v>
      </c>
      <c r="M8" s="185"/>
      <c r="N8" s="185"/>
      <c r="O8" s="186" t="s">
        <v>9</v>
      </c>
      <c r="P8" s="187">
        <f>'Ｓ５９（1984）'!A9</f>
        <v>0</v>
      </c>
      <c r="Q8" s="253">
        <f>'Ｓ５９（1984）'!C9</f>
        <v>0</v>
      </c>
      <c r="R8" s="253">
        <f>'Ｓ５９（1984）'!E9</f>
        <v>0</v>
      </c>
      <c r="S8" s="255">
        <f>'Ｓ５９（1984）'!F9</f>
        <v>0</v>
      </c>
      <c r="T8" s="256">
        <f>'Ｓ５９（1984）'!H9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'Ｓ５９（1984）'!A10</f>
        <v>0</v>
      </c>
      <c r="Q9" s="200">
        <f>'Ｓ５９（1984）'!C10</f>
        <v>0</v>
      </c>
      <c r="R9" s="200">
        <f>'Ｓ５９（1984）'!E10</f>
        <v>0</v>
      </c>
      <c r="S9" s="262">
        <f>'Ｓ５９（1984）'!F10</f>
        <v>0</v>
      </c>
      <c r="T9" s="263">
        <f>'Ｓ５９（1984）'!H10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'Ｓ５９（1984）'!A11</f>
        <v>0</v>
      </c>
      <c r="Q11" s="213">
        <f>'Ｓ５９（1984）'!C11</f>
        <v>0</v>
      </c>
      <c r="R11" s="213">
        <f>'Ｓ５９（1984）'!E11</f>
        <v>0</v>
      </c>
      <c r="S11" s="278">
        <f>'Ｓ５９（1984）'!F11</f>
        <v>0</v>
      </c>
      <c r="T11" s="263">
        <f>'Ｓ５９（1984）'!H11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'Ｓ５９（1984）'!A12</f>
        <v>0</v>
      </c>
      <c r="Q12" s="200">
        <f>'Ｓ５９（1984）'!C12</f>
        <v>0</v>
      </c>
      <c r="R12" s="200">
        <f>'Ｓ５９（1984）'!E12</f>
        <v>0</v>
      </c>
      <c r="S12" s="262">
        <f>'Ｓ５９（1984）'!F12</f>
        <v>0</v>
      </c>
      <c r="T12" s="263">
        <f>'Ｓ５９（1984）'!H12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'Ｓ５９（1984）'!A14</f>
        <v>0</v>
      </c>
      <c r="Q14" s="200">
        <f>'Ｓ５９（1984）'!C14</f>
        <v>0</v>
      </c>
      <c r="R14" s="200">
        <f>'Ｓ５９（1984）'!E14</f>
        <v>0</v>
      </c>
      <c r="S14" s="262">
        <f>'Ｓ５９（1984）'!F14</f>
        <v>0</v>
      </c>
      <c r="T14" s="263">
        <f>'Ｓ５９（1984）'!H14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'Ｓ５９（1984）'!A15</f>
        <v>0</v>
      </c>
      <c r="Q15" s="200">
        <f>'Ｓ５９（1984）'!C15</f>
        <v>0</v>
      </c>
      <c r="R15" s="200">
        <f>'Ｓ５９（1984）'!E15</f>
        <v>0</v>
      </c>
      <c r="S15" s="262">
        <f>'Ｓ５９（1984）'!F15</f>
        <v>0</v>
      </c>
      <c r="T15" s="263">
        <f>'Ｓ５９（1984）'!H15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'Ｓ５９（1984）'!A16</f>
        <v>0</v>
      </c>
      <c r="Q16" s="200">
        <f>'Ｓ５９（1984）'!C16</f>
        <v>0</v>
      </c>
      <c r="R16" s="200">
        <f>'Ｓ５９（1984）'!E16</f>
        <v>0</v>
      </c>
      <c r="S16" s="262">
        <f>'Ｓ５９（1984）'!F16</f>
        <v>0</v>
      </c>
      <c r="T16" s="263">
        <f>'Ｓ５９（1984）'!H16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'Ｓ５９（1984）'!A17</f>
        <v>0</v>
      </c>
      <c r="Q18" s="200">
        <f>'Ｓ５９（1984）'!C17</f>
        <v>0</v>
      </c>
      <c r="R18" s="200">
        <f>'Ｓ５９（1984）'!E17</f>
        <v>0</v>
      </c>
      <c r="S18" s="262">
        <f>'Ｓ５９（1984）'!F17</f>
        <v>0</v>
      </c>
      <c r="T18" s="263">
        <f>'Ｓ５９（1984）'!H17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'Ｓ５９（1984）'!A18</f>
        <v>0</v>
      </c>
      <c r="Q19" s="200">
        <f>'Ｓ５９（1984）'!C18</f>
        <v>0</v>
      </c>
      <c r="R19" s="200">
        <f>'Ｓ５９（1984）'!E18</f>
        <v>0</v>
      </c>
      <c r="S19" s="262">
        <f>'Ｓ５９（1984）'!F18</f>
        <v>0</v>
      </c>
      <c r="T19" s="263">
        <f>'Ｓ５９（1984）'!H18</f>
        <v>0</v>
      </c>
      <c r="U19" s="202"/>
      <c r="V19" s="195"/>
      <c r="W19" s="167"/>
      <c r="X19" s="167"/>
      <c r="Y19" s="207"/>
      <c r="Z19" s="204"/>
      <c r="AA19" s="205"/>
      <c r="AB19" s="205"/>
      <c r="AC19" s="206"/>
      <c r="AD19" s="160"/>
      <c r="AE19" s="160"/>
      <c r="AF19" s="160"/>
      <c r="AG19" s="160"/>
      <c r="AH19" s="160"/>
    </row>
    <row r="20" spans="1:34" ht="14.45" customHeight="1" x14ac:dyDescent="0.15">
      <c r="A20" s="592">
        <v>214114</v>
      </c>
      <c r="B20" s="593">
        <v>213209</v>
      </c>
      <c r="C20" s="593">
        <v>214114</v>
      </c>
      <c r="D20" s="593">
        <v>0</v>
      </c>
      <c r="E20" s="593">
        <v>0</v>
      </c>
      <c r="F20" s="593">
        <v>110011</v>
      </c>
      <c r="G20" s="593">
        <v>0</v>
      </c>
      <c r="H20" s="594">
        <v>97200</v>
      </c>
      <c r="I20" s="593"/>
      <c r="K20" s="194"/>
      <c r="L20" s="196" t="s">
        <v>19</v>
      </c>
      <c r="M20" s="197"/>
      <c r="N20" s="197"/>
      <c r="O20" s="198" t="s">
        <v>20</v>
      </c>
      <c r="P20" s="199">
        <f>'Ｓ５９（1984）'!A19</f>
        <v>0</v>
      </c>
      <c r="Q20" s="200">
        <f>'Ｓ５９（1984）'!C19</f>
        <v>0</v>
      </c>
      <c r="R20" s="488">
        <f>'Ｓ５９（1984）'!E19</f>
        <v>0</v>
      </c>
      <c r="S20" s="262">
        <f>'Ｓ５９（1984）'!F19</f>
        <v>0</v>
      </c>
      <c r="T20" s="263">
        <f>'Ｓ５９（1984）'!H19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'Ｓ５９（1984）'!A21</f>
        <v>0</v>
      </c>
      <c r="Q21" s="200">
        <f>'Ｓ５９（1984）'!C21</f>
        <v>0</v>
      </c>
      <c r="R21" s="200">
        <f>'Ｓ５９（1984）'!E21</f>
        <v>0</v>
      </c>
      <c r="S21" s="262">
        <f>'Ｓ５９（1984）'!F21</f>
        <v>0</v>
      </c>
      <c r="T21" s="263">
        <f>'Ｓ５９（1984）'!H21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'Ｓ５９（1984）'!A22</f>
        <v>0</v>
      </c>
      <c r="Q22" s="200">
        <f>'Ｓ５９（1984）'!C22</f>
        <v>0</v>
      </c>
      <c r="R22" s="200">
        <f>'Ｓ５９（1984）'!E22</f>
        <v>0</v>
      </c>
      <c r="S22" s="262">
        <f>'Ｓ５９（1984）'!F22</f>
        <v>0</v>
      </c>
      <c r="T22" s="263">
        <f>'Ｓ５９（1984）'!H22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'Ｓ５９（1984）'!A23</f>
        <v>0</v>
      </c>
      <c r="Q23" s="200">
        <f>'Ｓ５９（1984）'!C23</f>
        <v>0</v>
      </c>
      <c r="R23" s="200">
        <f>'Ｓ５９（1984）'!E23</f>
        <v>0</v>
      </c>
      <c r="S23" s="262">
        <f>'Ｓ５９（1984）'!F23</f>
        <v>0</v>
      </c>
      <c r="T23" s="263">
        <f>'Ｓ５９（1984）'!H23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'Ｓ５９（1984）'!A24</f>
        <v>0</v>
      </c>
      <c r="Q24" s="200">
        <f>'Ｓ５９（1984）'!C24</f>
        <v>0</v>
      </c>
      <c r="R24" s="200">
        <f>'Ｓ５９（1984）'!E24</f>
        <v>0</v>
      </c>
      <c r="S24" s="262">
        <f>'Ｓ５９（1984）'!F24</f>
        <v>0</v>
      </c>
      <c r="T24" s="263">
        <f>'Ｓ５９（1984）'!H24</f>
        <v>0</v>
      </c>
      <c r="U24" s="202"/>
      <c r="V24" s="173" t="s">
        <v>137</v>
      </c>
      <c r="W24" s="197"/>
      <c r="X24" s="197"/>
      <c r="Y24" s="215" t="s">
        <v>18</v>
      </c>
      <c r="Z24" s="199">
        <f>+A175</f>
        <v>22267</v>
      </c>
      <c r="AA24" s="200">
        <f>+B175</f>
        <v>0</v>
      </c>
      <c r="AB24" s="200">
        <f>+C175</f>
        <v>0</v>
      </c>
      <c r="AC24" s="583">
        <f>+E175</f>
        <v>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'Ｓ５９（1984）'!A25</f>
        <v>0</v>
      </c>
      <c r="Q25" s="200">
        <f>'Ｓ５９（1984）'!C25</f>
        <v>0</v>
      </c>
      <c r="R25" s="200">
        <f>'Ｓ５９（1984）'!E25</f>
        <v>0</v>
      </c>
      <c r="S25" s="262">
        <f>'Ｓ５９（1984）'!F25</f>
        <v>0</v>
      </c>
      <c r="T25" s="263">
        <f>'Ｓ５９（1984）'!H25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214114</v>
      </c>
      <c r="B26" s="593">
        <v>213209</v>
      </c>
      <c r="C26" s="593">
        <v>214114</v>
      </c>
      <c r="D26" s="593">
        <v>0</v>
      </c>
      <c r="E26" s="593">
        <v>0</v>
      </c>
      <c r="F26" s="593">
        <v>110011</v>
      </c>
      <c r="G26" s="593">
        <v>0</v>
      </c>
      <c r="H26" s="594">
        <v>97200</v>
      </c>
      <c r="I26" s="593"/>
      <c r="K26" s="194"/>
      <c r="L26" s="195" t="s">
        <v>38</v>
      </c>
      <c r="M26" s="196" t="s">
        <v>149</v>
      </c>
      <c r="N26" s="197"/>
      <c r="O26" s="198" t="s">
        <v>40</v>
      </c>
      <c r="P26" s="199">
        <f>'Ｓ５９（1984）'!A26</f>
        <v>214114</v>
      </c>
      <c r="Q26" s="200">
        <f>'Ｓ５９（1984）'!C26</f>
        <v>214114</v>
      </c>
      <c r="R26" s="200">
        <f>'Ｓ５９（1984）'!E26</f>
        <v>0</v>
      </c>
      <c r="S26" s="262">
        <f>'Ｓ５９（1984）'!F26</f>
        <v>110011</v>
      </c>
      <c r="T26" s="263">
        <f>'Ｓ５９（1984）'!H26</f>
        <v>97200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'Ｓ５９（1984）'!A27</f>
        <v>0</v>
      </c>
      <c r="Q27" s="200">
        <f>'Ｓ５９（1984）'!C27</f>
        <v>0</v>
      </c>
      <c r="R27" s="200">
        <f>'Ｓ５９（1984）'!E27</f>
        <v>0</v>
      </c>
      <c r="S27" s="262">
        <f>'Ｓ５９（1984）'!F27</f>
        <v>0</v>
      </c>
      <c r="T27" s="263">
        <f>'Ｓ５９（1984）'!H27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'Ｓ５９（1984）'!A28</f>
        <v>0</v>
      </c>
      <c r="Q28" s="200">
        <f>'Ｓ５９（1984）'!C28</f>
        <v>0</v>
      </c>
      <c r="R28" s="200">
        <f>'Ｓ５９（1984）'!E28</f>
        <v>0</v>
      </c>
      <c r="S28" s="262">
        <f>'Ｓ５９（1984）'!F28</f>
        <v>0</v>
      </c>
      <c r="T28" s="263">
        <f>'Ｓ５９（1984）'!H28</f>
        <v>0</v>
      </c>
      <c r="U28" s="202"/>
      <c r="V28" s="216"/>
      <c r="W28" s="196" t="s">
        <v>13</v>
      </c>
      <c r="X28" s="197"/>
      <c r="Y28" s="215"/>
      <c r="Z28" s="219">
        <f>Z24-Z25</f>
        <v>22267</v>
      </c>
      <c r="AA28" s="220">
        <f>AA24-AA25</f>
        <v>0</v>
      </c>
      <c r="AB28" s="292">
        <f>AB24-AB25</f>
        <v>0</v>
      </c>
      <c r="AC28" s="366">
        <f>AC24-AC25</f>
        <v>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'Ｓ５９（1984）'!A29</f>
        <v>0</v>
      </c>
      <c r="Q29" s="200">
        <f>'Ｓ５９（1984）'!C29</f>
        <v>0</v>
      </c>
      <c r="R29" s="200">
        <f>'Ｓ５９（1984）'!E29</f>
        <v>0</v>
      </c>
      <c r="S29" s="262">
        <f>'Ｓ５９（1984）'!F29</f>
        <v>0</v>
      </c>
      <c r="T29" s="263">
        <f>'Ｓ５９（1984）'!H29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'Ｓ５９（1984）'!A30</f>
        <v>0</v>
      </c>
      <c r="Q30" s="200">
        <f>'Ｓ５９（1984）'!C30</f>
        <v>0</v>
      </c>
      <c r="R30" s="200">
        <f>'Ｓ５９（1984）'!E30</f>
        <v>0</v>
      </c>
      <c r="S30" s="262">
        <f>'Ｓ５９（1984）'!F30</f>
        <v>0</v>
      </c>
      <c r="T30" s="263">
        <f>'Ｓ５９（1984）'!H30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'Ｓ５９（1984）'!A31</f>
        <v>0</v>
      </c>
      <c r="Q31" s="200">
        <f>'Ｓ５９（1984）'!C31</f>
        <v>0</v>
      </c>
      <c r="R31" s="200">
        <f>'Ｓ５９（1984）'!E31</f>
        <v>0</v>
      </c>
      <c r="S31" s="262">
        <f>'Ｓ５９（1984）'!F31</f>
        <v>0</v>
      </c>
      <c r="T31" s="263">
        <f>'Ｓ５９（1984）'!H31</f>
        <v>0</v>
      </c>
      <c r="U31" s="202"/>
      <c r="V31" s="195"/>
      <c r="W31" s="167"/>
      <c r="X31" s="167"/>
      <c r="Y31" s="207"/>
      <c r="Z31" s="204"/>
      <c r="AA31" s="205"/>
      <c r="AB31" s="205"/>
      <c r="AC31" s="206"/>
      <c r="AD31" s="160"/>
      <c r="AE31" s="160"/>
      <c r="AF31" s="160"/>
      <c r="AG31" s="160"/>
      <c r="AH31" s="160"/>
    </row>
    <row r="32" spans="1:34" ht="14.45" customHeight="1" x14ac:dyDescent="0.15">
      <c r="A32" s="592">
        <v>365289</v>
      </c>
      <c r="B32" s="593">
        <v>354710</v>
      </c>
      <c r="C32" s="593">
        <v>365289</v>
      </c>
      <c r="D32" s="593">
        <v>0</v>
      </c>
      <c r="E32" s="593">
        <v>227984</v>
      </c>
      <c r="F32" s="593">
        <v>0</v>
      </c>
      <c r="G32" s="593">
        <v>0</v>
      </c>
      <c r="H32" s="1210">
        <v>100000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113910</v>
      </c>
      <c r="B33" s="593">
        <v>111689</v>
      </c>
      <c r="C33" s="593">
        <v>113910</v>
      </c>
      <c r="D33" s="593">
        <v>0</v>
      </c>
      <c r="E33" s="593">
        <v>73678</v>
      </c>
      <c r="F33" s="593">
        <v>0</v>
      </c>
      <c r="G33" s="593">
        <v>0</v>
      </c>
      <c r="H33" s="594">
        <v>36000</v>
      </c>
      <c r="I33" s="593"/>
      <c r="K33" s="194"/>
      <c r="L33" s="173"/>
      <c r="M33" s="196" t="s">
        <v>47</v>
      </c>
      <c r="N33" s="197"/>
      <c r="O33" s="198" t="s">
        <v>48</v>
      </c>
      <c r="P33" s="199">
        <f>'Ｓ５９（1984）'!A33</f>
        <v>113910</v>
      </c>
      <c r="Q33" s="200">
        <f>'Ｓ５９（1984）'!C33</f>
        <v>113910</v>
      </c>
      <c r="R33" s="200">
        <f>'Ｓ５９（1984）'!E33</f>
        <v>73678</v>
      </c>
      <c r="S33" s="262">
        <f>'Ｓ５９（1984）'!F33</f>
        <v>0</v>
      </c>
      <c r="T33" s="263">
        <f>'Ｓ５９（1984）'!H33</f>
        <v>36000</v>
      </c>
      <c r="U33" s="202" t="s">
        <v>4</v>
      </c>
      <c r="V33" s="173"/>
      <c r="W33" s="196" t="s">
        <v>49</v>
      </c>
      <c r="X33" s="197"/>
      <c r="Y33" s="198" t="s">
        <v>99</v>
      </c>
      <c r="Z33" s="199">
        <f>+A180</f>
        <v>0</v>
      </c>
      <c r="AA33" s="200">
        <f>+B180</f>
        <v>0</v>
      </c>
      <c r="AB33" s="200">
        <f>+C180</f>
        <v>0</v>
      </c>
      <c r="AC33" s="583">
        <f>+E180</f>
        <v>0</v>
      </c>
      <c r="AD33" s="160"/>
      <c r="AE33" s="160"/>
      <c r="AF33" s="160"/>
      <c r="AG33" s="160"/>
      <c r="AH33" s="160"/>
    </row>
    <row r="34" spans="1:34" ht="14.45" customHeight="1" x14ac:dyDescent="0.15">
      <c r="A34" s="592">
        <v>49571</v>
      </c>
      <c r="B34" s="593">
        <v>48840</v>
      </c>
      <c r="C34" s="593">
        <v>49571</v>
      </c>
      <c r="D34" s="593">
        <v>0</v>
      </c>
      <c r="E34" s="593">
        <v>36630</v>
      </c>
      <c r="F34" s="593">
        <v>0</v>
      </c>
      <c r="G34" s="593">
        <v>0</v>
      </c>
      <c r="H34" s="594">
        <v>11500</v>
      </c>
      <c r="I34" s="593"/>
      <c r="K34" s="194"/>
      <c r="L34" s="195"/>
      <c r="M34" s="196" t="s">
        <v>50</v>
      </c>
      <c r="N34" s="197"/>
      <c r="O34" s="198" t="s">
        <v>51</v>
      </c>
      <c r="P34" s="199">
        <f>'Ｓ５９（1984）'!A34</f>
        <v>49571</v>
      </c>
      <c r="Q34" s="200">
        <f>'Ｓ５９（1984）'!C34</f>
        <v>49571</v>
      </c>
      <c r="R34" s="200">
        <f>'Ｓ５９（1984）'!E34</f>
        <v>36630</v>
      </c>
      <c r="S34" s="262">
        <f>'Ｓ５９（1984）'!F34</f>
        <v>0</v>
      </c>
      <c r="T34" s="263">
        <f>'Ｓ５９（1984）'!H34</f>
        <v>11500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'Ｓ５９（1984）'!A35</f>
        <v>0</v>
      </c>
      <c r="Q35" s="200">
        <f>'Ｓ５９（1984）'!C35</f>
        <v>0</v>
      </c>
      <c r="R35" s="200">
        <f>'Ｓ５９（1984）'!E35</f>
        <v>0</v>
      </c>
      <c r="S35" s="262">
        <f>'Ｓ５９（1984）'!F35</f>
        <v>0</v>
      </c>
      <c r="T35" s="263">
        <f>'Ｓ５９（1984）'!H35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'Ｓ５９（1984）'!A36</f>
        <v>0</v>
      </c>
      <c r="Q36" s="200">
        <f>'Ｓ５９（1984）'!C36</f>
        <v>0</v>
      </c>
      <c r="R36" s="200">
        <f>'Ｓ５９（1984）'!E36</f>
        <v>0</v>
      </c>
      <c r="S36" s="262">
        <f>'Ｓ５９（1984）'!F36</f>
        <v>0</v>
      </c>
      <c r="T36" s="263">
        <f>'Ｓ５９（1984）'!H36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'Ｓ５９（1984）'!A37</f>
        <v>0</v>
      </c>
      <c r="Q37" s="200">
        <f>'Ｓ５９（1984）'!C37</f>
        <v>0</v>
      </c>
      <c r="R37" s="200">
        <f>'Ｓ５９（1984）'!E37</f>
        <v>0</v>
      </c>
      <c r="S37" s="262">
        <f>'Ｓ５９（1984）'!F37</f>
        <v>0</v>
      </c>
      <c r="T37" s="263">
        <f>'Ｓ５９（1984）'!H37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'Ｓ５９（1984）'!A38</f>
        <v>0</v>
      </c>
      <c r="Q38" s="200">
        <f>'Ｓ５９（1984）'!C38</f>
        <v>0</v>
      </c>
      <c r="R38" s="200">
        <f>'Ｓ５９（1984）'!E38</f>
        <v>0</v>
      </c>
      <c r="S38" s="262">
        <f>'Ｓ５９（1984）'!F38</f>
        <v>0</v>
      </c>
      <c r="T38" s="263">
        <f>'Ｓ５９（1984）'!H38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90192</v>
      </c>
      <c r="B39" s="593">
        <v>90000</v>
      </c>
      <c r="C39" s="593">
        <v>90192</v>
      </c>
      <c r="D39" s="593">
        <v>0</v>
      </c>
      <c r="E39" s="593">
        <v>60000</v>
      </c>
      <c r="F39" s="593">
        <v>0</v>
      </c>
      <c r="G39" s="593">
        <v>0</v>
      </c>
      <c r="H39" s="594">
        <v>30000</v>
      </c>
      <c r="I39" s="593"/>
      <c r="K39" s="194"/>
      <c r="L39" s="195"/>
      <c r="M39" s="173" t="s">
        <v>60</v>
      </c>
      <c r="N39" s="197"/>
      <c r="O39" s="198" t="s">
        <v>61</v>
      </c>
      <c r="P39" s="199">
        <f>'Ｓ５９（1984）'!A39</f>
        <v>90192</v>
      </c>
      <c r="Q39" s="200">
        <f>'Ｓ５９（1984）'!C39</f>
        <v>90192</v>
      </c>
      <c r="R39" s="200">
        <f>'Ｓ５９（1984）'!E39</f>
        <v>60000</v>
      </c>
      <c r="S39" s="262">
        <f>'Ｓ５９（1984）'!F39</f>
        <v>0</v>
      </c>
      <c r="T39" s="263">
        <f>'Ｓ５９（1984）'!H39</f>
        <v>30000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90192</v>
      </c>
      <c r="B40" s="593">
        <v>90000</v>
      </c>
      <c r="C40" s="593">
        <v>90192</v>
      </c>
      <c r="D40" s="593">
        <v>0</v>
      </c>
      <c r="E40" s="593">
        <v>60000</v>
      </c>
      <c r="F40" s="593">
        <v>0</v>
      </c>
      <c r="G40" s="593">
        <v>0</v>
      </c>
      <c r="H40" s="594">
        <v>30000</v>
      </c>
      <c r="I40" s="593"/>
      <c r="K40" s="194"/>
      <c r="L40" s="195" t="s">
        <v>59</v>
      </c>
      <c r="M40" s="195"/>
      <c r="N40" s="196" t="s">
        <v>62</v>
      </c>
      <c r="O40" s="198" t="s">
        <v>63</v>
      </c>
      <c r="P40" s="199">
        <f>'Ｓ５９（1984）'!A40</f>
        <v>90192</v>
      </c>
      <c r="Q40" s="200">
        <f>'Ｓ５９（1984）'!C40</f>
        <v>90192</v>
      </c>
      <c r="R40" s="200">
        <f>'Ｓ５９（1984）'!E40</f>
        <v>60000</v>
      </c>
      <c r="S40" s="262">
        <f>'Ｓ５９（1984）'!F40</f>
        <v>0</v>
      </c>
      <c r="T40" s="263">
        <f>'Ｓ５９（1984）'!H40</f>
        <v>30000</v>
      </c>
      <c r="U40" s="202"/>
      <c r="V40" s="195" t="s">
        <v>59</v>
      </c>
      <c r="W40" s="196" t="s">
        <v>62</v>
      </c>
      <c r="X40" s="197"/>
      <c r="Y40" s="198" t="s">
        <v>172</v>
      </c>
      <c r="Z40" s="199">
        <f>+A182</f>
        <v>16859</v>
      </c>
      <c r="AA40" s="200">
        <f>+B182</f>
        <v>0</v>
      </c>
      <c r="AB40" s="200">
        <f>+C182</f>
        <v>0</v>
      </c>
      <c r="AC40" s="583">
        <f>+E182</f>
        <v>13300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'Ｓ５９（1984）'!A41</f>
        <v>0</v>
      </c>
      <c r="Q41" s="200">
        <f>'Ｓ５９（1984）'!C41</f>
        <v>0</v>
      </c>
      <c r="R41" s="200">
        <f>'Ｓ５９（1984）'!E41</f>
        <v>0</v>
      </c>
      <c r="S41" s="262">
        <f>'Ｓ５９（1984）'!F41</f>
        <v>0</v>
      </c>
      <c r="T41" s="263">
        <f>'Ｓ５９（1984）'!H41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'Ｓ５９（1984）'!A42</f>
        <v>0</v>
      </c>
      <c r="Q42" s="200">
        <f>'Ｓ５９（1984）'!C42</f>
        <v>0</v>
      </c>
      <c r="R42" s="200">
        <f>'Ｓ５９（1984）'!E42</f>
        <v>0</v>
      </c>
      <c r="S42" s="262">
        <f>'Ｓ５９（1984）'!F42</f>
        <v>0</v>
      </c>
      <c r="T42" s="263">
        <f>'Ｓ５９（1984）'!H42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'Ｓ５９（1984）'!A43</f>
        <v>0</v>
      </c>
      <c r="Q43" s="200">
        <f>'Ｓ５９（1984）'!C43</f>
        <v>0</v>
      </c>
      <c r="R43" s="200">
        <f>'Ｓ５９（1984）'!E43</f>
        <v>0</v>
      </c>
      <c r="S43" s="262">
        <f>'Ｓ５９（1984）'!F43</f>
        <v>0</v>
      </c>
      <c r="T43" s="263">
        <f>'Ｓ５９（1984）'!H43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111616</v>
      </c>
      <c r="B44" s="593">
        <v>104181</v>
      </c>
      <c r="C44" s="593">
        <v>111616</v>
      </c>
      <c r="D44" s="593">
        <v>0</v>
      </c>
      <c r="E44" s="593">
        <v>57676</v>
      </c>
      <c r="F44" s="593">
        <v>0</v>
      </c>
      <c r="G44" s="593">
        <v>0</v>
      </c>
      <c r="H44" s="594">
        <v>39500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'Ｓ５９（1984）'!A44</f>
        <v>111616</v>
      </c>
      <c r="Q45" s="200">
        <f>'Ｓ５９（1984）'!C44</f>
        <v>111616</v>
      </c>
      <c r="R45" s="200">
        <f>'Ｓ５９（1984）'!E44</f>
        <v>57676</v>
      </c>
      <c r="S45" s="262">
        <f>'Ｓ５９（1984）'!F44</f>
        <v>0</v>
      </c>
      <c r="T45" s="263">
        <f>'Ｓ５９（1984）'!H44</f>
        <v>39500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'Ｓ５９（1984）'!A45</f>
        <v>0</v>
      </c>
      <c r="Q46" s="200">
        <f>'Ｓ５９（1984）'!C45</f>
        <v>0</v>
      </c>
      <c r="R46" s="200">
        <f>'Ｓ５９（1984）'!E45</f>
        <v>0</v>
      </c>
      <c r="S46" s="262">
        <f>'Ｓ５９（1984）'!F45</f>
        <v>0</v>
      </c>
      <c r="T46" s="263">
        <f>'Ｓ５９（1984）'!H45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'Ｓ５９（1984）'!A46</f>
        <v>0</v>
      </c>
      <c r="Q47" s="200">
        <f>'Ｓ５９（1984）'!C46</f>
        <v>0</v>
      </c>
      <c r="R47" s="200">
        <f>'Ｓ５９（1984）'!E46</f>
        <v>0</v>
      </c>
      <c r="S47" s="262">
        <f>'Ｓ５９（1984）'!F46</f>
        <v>0</v>
      </c>
      <c r="T47" s="263">
        <f>'Ｓ５９（1984）'!H46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'Ｓ５９（1984）'!A47</f>
        <v>0</v>
      </c>
      <c r="Q48" s="200">
        <f>'Ｓ５９（1984）'!C47</f>
        <v>0</v>
      </c>
      <c r="R48" s="200">
        <f>'Ｓ５９（1984）'!E47</f>
        <v>0</v>
      </c>
      <c r="S48" s="262">
        <f>'Ｓ５９（1984）'!F47</f>
        <v>0</v>
      </c>
      <c r="T48" s="263">
        <f>'Ｓ５９（1984）'!H47</f>
        <v>0</v>
      </c>
      <c r="U48" s="202" t="s">
        <v>4</v>
      </c>
      <c r="V48" s="195"/>
      <c r="W48" s="167"/>
      <c r="X48" s="167"/>
      <c r="Y48" s="207"/>
      <c r="Z48" s="204"/>
      <c r="AA48" s="205"/>
      <c r="AB48" s="205"/>
      <c r="AC48" s="206"/>
      <c r="AD48" s="160"/>
      <c r="AE48" s="160"/>
      <c r="AF48" s="160"/>
      <c r="AG48" s="160"/>
      <c r="AH48" s="160"/>
    </row>
    <row r="49" spans="1:38" ht="14.45" customHeight="1" x14ac:dyDescent="0.15">
      <c r="A49" s="592">
        <v>79320</v>
      </c>
      <c r="B49" s="593">
        <v>79320</v>
      </c>
      <c r="C49" s="593">
        <v>79320</v>
      </c>
      <c r="D49" s="593">
        <v>0</v>
      </c>
      <c r="E49" s="593">
        <v>26440</v>
      </c>
      <c r="F49" s="593">
        <v>0</v>
      </c>
      <c r="G49" s="593">
        <v>0</v>
      </c>
      <c r="H49" s="594">
        <v>39700</v>
      </c>
      <c r="I49" s="593"/>
      <c r="K49" s="194"/>
      <c r="L49" s="195"/>
      <c r="M49" s="196" t="s">
        <v>11</v>
      </c>
      <c r="N49" s="197"/>
      <c r="O49" s="198" t="s">
        <v>80</v>
      </c>
      <c r="P49" s="199">
        <f>'Ｓ５９（1984）'!A48</f>
        <v>0</v>
      </c>
      <c r="Q49" s="200">
        <f>'Ｓ５９（1984）'!C48</f>
        <v>0</v>
      </c>
      <c r="R49" s="200">
        <f>'Ｓ５９（1984）'!E48</f>
        <v>0</v>
      </c>
      <c r="S49" s="262">
        <f>'Ｓ５９（1984）'!F48</f>
        <v>0</v>
      </c>
      <c r="T49" s="263">
        <f>'Ｓ５９（1984）'!H48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79320</v>
      </c>
      <c r="B51" s="593">
        <v>79320</v>
      </c>
      <c r="C51" s="593">
        <v>79320</v>
      </c>
      <c r="D51" s="593">
        <v>0</v>
      </c>
      <c r="E51" s="593">
        <v>26440</v>
      </c>
      <c r="F51" s="593">
        <v>0</v>
      </c>
      <c r="G51" s="593">
        <v>0</v>
      </c>
      <c r="H51" s="594">
        <v>39700</v>
      </c>
      <c r="I51" s="593"/>
      <c r="K51" s="194"/>
      <c r="L51" s="169"/>
      <c r="M51" s="196" t="s">
        <v>88</v>
      </c>
      <c r="N51" s="197"/>
      <c r="O51" s="198" t="s">
        <v>109</v>
      </c>
      <c r="P51" s="199">
        <f>'Ｓ５９（1984）'!A50</f>
        <v>0</v>
      </c>
      <c r="Q51" s="200">
        <f>'Ｓ５９（1984）'!C50</f>
        <v>0</v>
      </c>
      <c r="R51" s="200">
        <f>'Ｓ５９（1984）'!E50</f>
        <v>0</v>
      </c>
      <c r="S51" s="262">
        <f>'Ｓ５９（1984）'!F50</f>
        <v>0</v>
      </c>
      <c r="T51" s="263">
        <f>'Ｓ５９（1984）'!H50</f>
        <v>0</v>
      </c>
      <c r="U51" s="202"/>
      <c r="V51" s="173"/>
      <c r="W51" s="196" t="s">
        <v>88</v>
      </c>
      <c r="X51" s="217"/>
      <c r="Y51" s="218" t="s">
        <v>40</v>
      </c>
      <c r="Z51" s="199">
        <f>+A188</f>
        <v>0</v>
      </c>
      <c r="AA51" s="200">
        <f t="shared" ref="AA51:AB54" si="1">+B188</f>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'Ｓ５９（1984）'!A51</f>
        <v>79320</v>
      </c>
      <c r="Q52" s="200">
        <f>'Ｓ５９（1984）'!C51</f>
        <v>79320</v>
      </c>
      <c r="R52" s="200">
        <f>'Ｓ５９（1984）'!E51</f>
        <v>26440</v>
      </c>
      <c r="S52" s="262">
        <f>'Ｓ５９（1984）'!F51</f>
        <v>0</v>
      </c>
      <c r="T52" s="263">
        <f>'Ｓ５９（1984）'!H51</f>
        <v>39700</v>
      </c>
      <c r="U52" s="202"/>
      <c r="V52" s="195"/>
      <c r="W52" s="216" t="s">
        <v>89</v>
      </c>
      <c r="X52" s="217"/>
      <c r="Y52" s="218" t="s">
        <v>43</v>
      </c>
      <c r="Z52" s="199">
        <f>+A189</f>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'Ｓ５９（1984）'!A52</f>
        <v>0</v>
      </c>
      <c r="Q53" s="200">
        <f>'Ｓ５９（1984）'!C52</f>
        <v>0</v>
      </c>
      <c r="R53" s="200">
        <f>'Ｓ５９（1984）'!E52</f>
        <v>0</v>
      </c>
      <c r="S53" s="262">
        <f>'Ｓ５９（1984）'!F52</f>
        <v>0</v>
      </c>
      <c r="T53" s="263">
        <f>'Ｓ５９（1984）'!H52</f>
        <v>0</v>
      </c>
      <c r="U53" s="202"/>
      <c r="V53" s="195" t="s">
        <v>91</v>
      </c>
      <c r="W53" s="216" t="s">
        <v>104</v>
      </c>
      <c r="X53" s="217"/>
      <c r="Y53" s="218" t="s">
        <v>44</v>
      </c>
      <c r="Z53" s="199">
        <f>+A190</f>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'Ｓ５９（1984）'!A53</f>
        <v>0</v>
      </c>
      <c r="Q54" s="200">
        <f>'Ｓ５９（1984）'!C53</f>
        <v>0</v>
      </c>
      <c r="R54" s="200">
        <f>'Ｓ５９（1984）'!E53</f>
        <v>0</v>
      </c>
      <c r="S54" s="262">
        <f>'Ｓ５９（1984）'!F53</f>
        <v>0</v>
      </c>
      <c r="T54" s="263">
        <f>'Ｓ５９（1984）'!H53</f>
        <v>0</v>
      </c>
      <c r="U54" s="202"/>
      <c r="V54" s="195"/>
      <c r="W54" s="216" t="s">
        <v>90</v>
      </c>
      <c r="X54" s="217"/>
      <c r="Y54" s="218" t="s">
        <v>46</v>
      </c>
      <c r="Z54" s="199">
        <f>+A191</f>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'Ｓ５９（1984）'!A54</f>
        <v>0</v>
      </c>
      <c r="Q55" s="200">
        <f>'Ｓ５９（1984）'!C54</f>
        <v>0</v>
      </c>
      <c r="R55" s="200">
        <f>'Ｓ５９（1984）'!E54</f>
        <v>0</v>
      </c>
      <c r="S55" s="262">
        <f>'Ｓ５９（1984）'!F54</f>
        <v>0</v>
      </c>
      <c r="T55" s="263">
        <f>'Ｓ５９（1984）'!H54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'Ｓ５９（1984）'!A55</f>
        <v>0</v>
      </c>
      <c r="Q56" s="200">
        <f>'Ｓ５９（1984）'!C55</f>
        <v>0</v>
      </c>
      <c r="R56" s="200">
        <f>'Ｓ５９（1984）'!E55</f>
        <v>0</v>
      </c>
      <c r="S56" s="262">
        <f>'Ｓ５９（1984）'!F55</f>
        <v>0</v>
      </c>
      <c r="T56" s="263">
        <f>'Ｓ５９（1984）'!H55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'Ｓ５９（1984）'!A56</f>
        <v>0</v>
      </c>
      <c r="Q57" s="200">
        <f>'Ｓ５９（1984）'!C56</f>
        <v>0</v>
      </c>
      <c r="R57" s="200">
        <f>'Ｓ５９（1984）'!E56</f>
        <v>0</v>
      </c>
      <c r="S57" s="262">
        <f>'Ｓ５９（1984）'!F56</f>
        <v>0</v>
      </c>
      <c r="T57" s="263">
        <f>'Ｓ５９（1984）'!H56</f>
        <v>0</v>
      </c>
      <c r="U57" s="202"/>
      <c r="V57" s="195" t="s">
        <v>41</v>
      </c>
      <c r="W57" s="196" t="s">
        <v>136</v>
      </c>
      <c r="X57" s="197"/>
      <c r="Y57" s="198" t="s">
        <v>75</v>
      </c>
      <c r="Z57" s="199">
        <f>+A192</f>
        <v>0</v>
      </c>
      <c r="AA57" s="200">
        <f t="shared" ref="AA57:AB60" si="2">+B192</f>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'Ｓ５９（1984）'!A57</f>
        <v>0</v>
      </c>
      <c r="Q58" s="200">
        <f>'Ｓ５９（1984）'!C57</f>
        <v>0</v>
      </c>
      <c r="R58" s="200">
        <f>'Ｓ５９（1984）'!E57</f>
        <v>0</v>
      </c>
      <c r="S58" s="262">
        <f>'Ｓ５９（1984）'!F57</f>
        <v>0</v>
      </c>
      <c r="T58" s="263">
        <f>'Ｓ５９（1984）'!H57</f>
        <v>0</v>
      </c>
      <c r="U58" s="202"/>
      <c r="V58" s="176"/>
      <c r="W58" s="196" t="s">
        <v>138</v>
      </c>
      <c r="X58" s="197"/>
      <c r="Y58" s="198" t="s">
        <v>77</v>
      </c>
      <c r="Z58" s="199">
        <f>+A193</f>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'Ｓ５９（1984）'!A58</f>
        <v>0</v>
      </c>
      <c r="Q59" s="200">
        <f>'Ｓ５９（1984）'!C58</f>
        <v>0</v>
      </c>
      <c r="R59" s="200">
        <f>'Ｓ５９（1984）'!E58</f>
        <v>0</v>
      </c>
      <c r="S59" s="262">
        <f>'Ｓ５９（1984）'!F58</f>
        <v>0</v>
      </c>
      <c r="T59" s="263">
        <f>'Ｓ５９（1984）'!H58</f>
        <v>0</v>
      </c>
      <c r="U59" s="202"/>
      <c r="V59" s="216"/>
      <c r="W59" s="216" t="s">
        <v>13</v>
      </c>
      <c r="X59" s="217"/>
      <c r="Y59" s="218" t="s">
        <v>173</v>
      </c>
      <c r="Z59" s="199">
        <f>+A194</f>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'Ｓ５９（1984）'!A59</f>
        <v>0</v>
      </c>
      <c r="Q60" s="200">
        <f>'Ｓ５９（1984）'!C59</f>
        <v>0</v>
      </c>
      <c r="R60" s="200">
        <f>'Ｓ５９（1984）'!E59</f>
        <v>0</v>
      </c>
      <c r="S60" s="262">
        <f>'Ｓ５９（1984）'!F59</f>
        <v>0</v>
      </c>
      <c r="T60" s="263">
        <f>'Ｓ５９（1984）'!H59</f>
        <v>0</v>
      </c>
      <c r="U60" s="202"/>
      <c r="V60" s="216" t="s">
        <v>13</v>
      </c>
      <c r="W60" s="217"/>
      <c r="X60" s="217"/>
      <c r="Y60" s="218" t="s">
        <v>48</v>
      </c>
      <c r="Z60" s="199">
        <f>+A195</f>
        <v>0</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658723</v>
      </c>
      <c r="Q61" s="242">
        <f>SUM(Q8:Q60)-Q9-Q10-Q12-Q13-Q15-Q16-Q17-Q30-Q31-Q32-Q40-Q41-Q42-Q43-Q44-Q49-Q50</f>
        <v>658723</v>
      </c>
      <c r="R61" s="242">
        <f>SUM(R8:R60)-R9-R10-R12-R13-R15-R16-R17-R30-R31-R32-R40-R41-R42-R43-R44-R49-R50</f>
        <v>254424</v>
      </c>
      <c r="S61" s="331">
        <f>SUM(S8:S60)-S9-S10-S12-S13-S15-S16-S17-S30-S31-S32-S40-S41-S42-S43-S44-S49-S50</f>
        <v>110011</v>
      </c>
      <c r="T61" s="332">
        <f>SUM(T8:T60)-T9-T10-T12-T13-T15-T16-T17-T30-T31-T32-T40-T41-T42-T43-T44-T49-T50</f>
        <v>253900</v>
      </c>
      <c r="U61" s="244"/>
      <c r="V61" s="238" t="s">
        <v>82</v>
      </c>
      <c r="W61" s="239"/>
      <c r="X61" s="239"/>
      <c r="Y61" s="240"/>
      <c r="Z61" s="245">
        <f>SUM(Z11:Z60)-Z12-Z13-Z25-Z28</f>
        <v>39126</v>
      </c>
      <c r="AA61" s="242">
        <f>SUM(AA11:AA60)-AA12-AA13-AA25-AA28</f>
        <v>0</v>
      </c>
      <c r="AB61" s="246">
        <f>SUM(AB11:AB60)-AB12-AB13-AB25-AB28</f>
        <v>0</v>
      </c>
      <c r="AC61" s="247">
        <f>SUM(AC11:AC60)-AC12-AC13-AC25-AC28</f>
        <v>13300</v>
      </c>
      <c r="AD61" s="248"/>
      <c r="AE61" s="248"/>
      <c r="AF61" s="248"/>
      <c r="AG61" s="249"/>
      <c r="AH61" s="249"/>
      <c r="AI61" s="250" t="s">
        <v>5</v>
      </c>
      <c r="AJ61" s="180" t="s">
        <v>6</v>
      </c>
      <c r="AK61" s="180" t="s">
        <v>7</v>
      </c>
      <c r="AL61" s="251" t="s">
        <v>405</v>
      </c>
    </row>
    <row r="62" spans="1:38" ht="14.45" customHeight="1" x14ac:dyDescent="0.15">
      <c r="A62" s="589">
        <v>197743</v>
      </c>
      <c r="B62" s="590">
        <v>197743</v>
      </c>
      <c r="C62" s="590">
        <v>0</v>
      </c>
      <c r="D62" s="590">
        <v>26000</v>
      </c>
      <c r="E62" s="590">
        <v>0</v>
      </c>
      <c r="F62" s="591">
        <v>40900</v>
      </c>
      <c r="K62" s="183"/>
      <c r="L62" s="184" t="s">
        <v>8</v>
      </c>
      <c r="M62" s="185"/>
      <c r="N62" s="185"/>
      <c r="O62" s="186" t="s">
        <v>9</v>
      </c>
      <c r="P62" s="252">
        <f>'Ｓ５９（1984）'!A63</f>
        <v>39775</v>
      </c>
      <c r="Q62" s="253">
        <f>'Ｓ５９（1984）'!B63</f>
        <v>39775</v>
      </c>
      <c r="R62" s="254"/>
      <c r="S62" s="255">
        <f>'Ｓ５９（1984）'!D63</f>
        <v>0</v>
      </c>
      <c r="T62" s="256">
        <f>'Ｓ５９（1984）'!F63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39775</v>
      </c>
      <c r="B63" s="593">
        <v>39775</v>
      </c>
      <c r="C63" s="593">
        <v>0</v>
      </c>
      <c r="D63" s="593">
        <v>0</v>
      </c>
      <c r="E63" s="593">
        <v>0</v>
      </c>
      <c r="F63" s="594">
        <v>0</v>
      </c>
      <c r="K63" s="194"/>
      <c r="L63" s="195"/>
      <c r="M63" s="196" t="s">
        <v>146</v>
      </c>
      <c r="N63" s="197"/>
      <c r="O63" s="198" t="s">
        <v>12</v>
      </c>
      <c r="P63" s="199">
        <f>'Ｓ５９（1984）'!A64</f>
        <v>0</v>
      </c>
      <c r="Q63" s="200">
        <f>'Ｓ５９（1984）'!B64</f>
        <v>0</v>
      </c>
      <c r="R63" s="220"/>
      <c r="S63" s="262">
        <f>'Ｓ５９（1984）'!D64</f>
        <v>0</v>
      </c>
      <c r="T63" s="263">
        <f>'Ｓ５９（1984）'!F64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39775</v>
      </c>
      <c r="Q64" s="209">
        <f>Q62-Q63</f>
        <v>39775</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'Ｓ５９（1984）'!A65</f>
        <v>0</v>
      </c>
      <c r="Q65" s="213">
        <f>'Ｓ５９（1984）'!B65</f>
        <v>0</v>
      </c>
      <c r="R65" s="277"/>
      <c r="S65" s="278">
        <f>'Ｓ５９（1984）'!D65</f>
        <v>0</v>
      </c>
      <c r="T65" s="263">
        <f>'Ｓ５９（1984）'!F65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'Ｓ５９（1984）'!A66</f>
        <v>0</v>
      </c>
      <c r="Q66" s="200">
        <f>'Ｓ５９（1984）'!B66</f>
        <v>0</v>
      </c>
      <c r="R66" s="220"/>
      <c r="S66" s="262">
        <f>'Ｓ５９（1984）'!D66</f>
        <v>0</v>
      </c>
      <c r="T66" s="263">
        <f>'Ｓ５９（1984）'!F66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'Ｓ５９（1984）'!A68</f>
        <v>0</v>
      </c>
      <c r="Q68" s="200">
        <f>'Ｓ５９（1984）'!B68</f>
        <v>0</v>
      </c>
      <c r="R68" s="220"/>
      <c r="S68" s="262">
        <f>'Ｓ５９（1984）'!D68</f>
        <v>0</v>
      </c>
      <c r="T68" s="263">
        <f>'Ｓ５９（1984）'!F68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148</v>
      </c>
      <c r="O69" s="198" t="s">
        <v>97</v>
      </c>
      <c r="P69" s="199">
        <f>'Ｓ５９（1984）'!A69</f>
        <v>0</v>
      </c>
      <c r="Q69" s="200">
        <f>'Ｓ５９（1984）'!B69</f>
        <v>0</v>
      </c>
      <c r="R69" s="220"/>
      <c r="S69" s="262">
        <f>'Ｓ５９（1984）'!D69</f>
        <v>0</v>
      </c>
      <c r="T69" s="263">
        <f>'Ｓ５９（1984）'!F69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'Ｓ５９（1984）'!A70</f>
        <v>0</v>
      </c>
      <c r="Q70" s="200">
        <f>'Ｓ５９（1984）'!B70</f>
        <v>0</v>
      </c>
      <c r="R70" s="220"/>
      <c r="S70" s="262">
        <f>'Ｓ５９（1984）'!D70</f>
        <v>0</v>
      </c>
      <c r="T70" s="263">
        <f>'Ｓ５９（1984）'!F70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'Ｓ５９（1984）'!A71</f>
        <v>0</v>
      </c>
      <c r="Q72" s="200">
        <f>'Ｓ５９（1984）'!B71</f>
        <v>0</v>
      </c>
      <c r="R72" s="220"/>
      <c r="S72" s="262">
        <f>'Ｓ５９（1984）'!D71</f>
        <v>0</v>
      </c>
      <c r="T72" s="263">
        <f>'Ｓ５９（1984）'!F71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'Ｓ５９（1984）'!A72</f>
        <v>0</v>
      </c>
      <c r="Q73" s="200">
        <f>'Ｓ５９（1984）'!B72</f>
        <v>0</v>
      </c>
      <c r="R73" s="220"/>
      <c r="S73" s="262">
        <f>'Ｓ５９（1984）'!D72</f>
        <v>0</v>
      </c>
      <c r="T73" s="263">
        <f>'Ｓ５９（1984）'!F72</f>
        <v>0</v>
      </c>
      <c r="U73" s="264"/>
      <c r="V73" s="216"/>
      <c r="W73" s="196" t="s">
        <v>13</v>
      </c>
      <c r="X73" s="197"/>
      <c r="Y73" s="211" t="s">
        <v>15</v>
      </c>
      <c r="Z73" s="302">
        <f>+A119</f>
        <v>0</v>
      </c>
      <c r="AA73" s="272">
        <f t="shared" ref="AA73:AB75" si="3">+B119</f>
        <v>0</v>
      </c>
      <c r="AB73" s="272">
        <f t="shared" si="3"/>
        <v>0</v>
      </c>
      <c r="AC73" s="584">
        <f>+E119</f>
        <v>0</v>
      </c>
      <c r="AD73" s="264"/>
      <c r="AE73" s="216"/>
      <c r="AF73" s="196" t="s">
        <v>13</v>
      </c>
      <c r="AG73" s="197"/>
      <c r="AH73" s="211" t="s">
        <v>409</v>
      </c>
      <c r="AI73" s="302">
        <f>+A142</f>
        <v>0</v>
      </c>
      <c r="AJ73" s="272">
        <f t="shared" ref="AJ73:AK75" si="4">+B142</f>
        <v>0</v>
      </c>
      <c r="AK73" s="272">
        <f t="shared" si="4"/>
        <v>0</v>
      </c>
      <c r="AL73" s="588">
        <f>+E142</f>
        <v>0</v>
      </c>
    </row>
    <row r="74" spans="1:38" ht="14.45" customHeight="1" x14ac:dyDescent="0.15">
      <c r="A74" s="592">
        <v>35955</v>
      </c>
      <c r="B74" s="593">
        <v>35955</v>
      </c>
      <c r="C74" s="593">
        <v>0</v>
      </c>
      <c r="D74" s="593">
        <v>2000</v>
      </c>
      <c r="E74" s="593">
        <v>0</v>
      </c>
      <c r="F74" s="594">
        <v>1400</v>
      </c>
      <c r="K74" s="194"/>
      <c r="L74" s="196" t="s">
        <v>19</v>
      </c>
      <c r="M74" s="197"/>
      <c r="N74" s="197"/>
      <c r="O74" s="198" t="s">
        <v>20</v>
      </c>
      <c r="P74" s="199">
        <f>'Ｓ５９（1984）'!A73</f>
        <v>0</v>
      </c>
      <c r="Q74" s="200">
        <f>'Ｓ５９（1984）'!B73</f>
        <v>0</v>
      </c>
      <c r="R74" s="220"/>
      <c r="S74" s="262">
        <f>'Ｓ５９（1984）'!D73</f>
        <v>0</v>
      </c>
      <c r="T74" s="263">
        <f>'Ｓ５９（1984）'!F73</f>
        <v>0</v>
      </c>
      <c r="U74" s="264"/>
      <c r="V74" s="196" t="s">
        <v>19</v>
      </c>
      <c r="W74" s="197"/>
      <c r="X74" s="197"/>
      <c r="Y74" s="211" t="s">
        <v>142</v>
      </c>
      <c r="Z74" s="302">
        <f>+A120</f>
        <v>0</v>
      </c>
      <c r="AA74" s="272">
        <f t="shared" si="3"/>
        <v>0</v>
      </c>
      <c r="AB74" s="272">
        <f t="shared" si="3"/>
        <v>0</v>
      </c>
      <c r="AC74" s="584">
        <f>+E120</f>
        <v>0</v>
      </c>
      <c r="AD74" s="264"/>
      <c r="AE74" s="196" t="s">
        <v>19</v>
      </c>
      <c r="AF74" s="197"/>
      <c r="AG74" s="197"/>
      <c r="AH74" s="211" t="s">
        <v>410</v>
      </c>
      <c r="AI74" s="302">
        <f>+A143</f>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'Ｓ５９（1984）'!A75</f>
        <v>0</v>
      </c>
      <c r="Q75" s="200">
        <f>'Ｓ５９（1984）'!B75</f>
        <v>0</v>
      </c>
      <c r="R75" s="220"/>
      <c r="S75" s="262">
        <f>'Ｓ５９（1984）'!D75</f>
        <v>0</v>
      </c>
      <c r="T75" s="263">
        <f>'Ｓ５９（1984）'!F75</f>
        <v>0</v>
      </c>
      <c r="U75" s="264" t="s">
        <v>411</v>
      </c>
      <c r="V75" s="195"/>
      <c r="W75" s="196" t="s">
        <v>412</v>
      </c>
      <c r="X75" s="197"/>
      <c r="Y75" s="211" t="s">
        <v>413</v>
      </c>
      <c r="Z75" s="302">
        <f>+A121</f>
        <v>54666</v>
      </c>
      <c r="AA75" s="272">
        <f t="shared" si="3"/>
        <v>0</v>
      </c>
      <c r="AB75" s="272">
        <f t="shared" si="3"/>
        <v>0</v>
      </c>
      <c r="AC75" s="584">
        <f>+E121</f>
        <v>51400</v>
      </c>
      <c r="AD75" s="264" t="s">
        <v>414</v>
      </c>
      <c r="AE75" s="195"/>
      <c r="AF75" s="196" t="s">
        <v>412</v>
      </c>
      <c r="AG75" s="197"/>
      <c r="AH75" s="211" t="s">
        <v>415</v>
      </c>
      <c r="AI75" s="302">
        <f>+A144</f>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'Ｓ５９（1984）'!A76</f>
        <v>0</v>
      </c>
      <c r="Q76" s="200">
        <f>'Ｓ５９（1984）'!B76</f>
        <v>0</v>
      </c>
      <c r="R76" s="220"/>
      <c r="S76" s="262">
        <f>'Ｓ５９（1984）'!D76</f>
        <v>0</v>
      </c>
      <c r="T76" s="263">
        <f>'Ｓ５９（1984）'!F76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'Ｓ５９（1984）'!A77</f>
        <v>0</v>
      </c>
      <c r="Q77" s="200">
        <f>'Ｓ５９（1984）'!B77</f>
        <v>0</v>
      </c>
      <c r="R77" s="220"/>
      <c r="S77" s="262">
        <f>'Ｓ５９（1984）'!D77</f>
        <v>0</v>
      </c>
      <c r="T77" s="263">
        <f>'Ｓ５９（1984）'!F77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'Ｓ５９（1984）'!A78</f>
        <v>0</v>
      </c>
      <c r="Q78" s="200">
        <f>'Ｓ５９（1984）'!B78</f>
        <v>0</v>
      </c>
      <c r="R78" s="220"/>
      <c r="S78" s="262">
        <f>'Ｓ５９（1984）'!D78</f>
        <v>0</v>
      </c>
      <c r="T78" s="263">
        <f>'Ｓ５９（1984）'!F78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'Ｓ５９（1984）'!A79</f>
        <v>0</v>
      </c>
      <c r="Q79" s="200">
        <f>'Ｓ５９（1984）'!B79</f>
        <v>0</v>
      </c>
      <c r="R79" s="220"/>
      <c r="S79" s="262">
        <f>'Ｓ５９（1984）'!D79</f>
        <v>0</v>
      </c>
      <c r="T79" s="263">
        <f>'Ｓ５９（1984）'!F79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31945</v>
      </c>
      <c r="B80" s="593">
        <v>31945</v>
      </c>
      <c r="C80" s="593">
        <v>0</v>
      </c>
      <c r="D80" s="593">
        <v>0</v>
      </c>
      <c r="E80" s="593">
        <v>0</v>
      </c>
      <c r="F80" s="594">
        <v>0</v>
      </c>
      <c r="K80" s="194"/>
      <c r="L80" s="195" t="s">
        <v>38</v>
      </c>
      <c r="M80" s="196" t="s">
        <v>149</v>
      </c>
      <c r="N80" s="197"/>
      <c r="O80" s="198" t="s">
        <v>40</v>
      </c>
      <c r="P80" s="199">
        <f>'Ｓ５９（1984）'!A80</f>
        <v>31945</v>
      </c>
      <c r="Q80" s="200">
        <f>'Ｓ５９（1984）'!B80</f>
        <v>31945</v>
      </c>
      <c r="R80" s="220"/>
      <c r="S80" s="262">
        <f>'Ｓ５９（1984）'!D80</f>
        <v>0</v>
      </c>
      <c r="T80" s="263">
        <f>'Ｓ５９（1984）'!F80</f>
        <v>0</v>
      </c>
      <c r="U80" s="264"/>
      <c r="V80" s="195" t="s">
        <v>38</v>
      </c>
      <c r="W80" s="196" t="s">
        <v>149</v>
      </c>
      <c r="X80" s="197"/>
      <c r="Y80" s="198" t="s">
        <v>420</v>
      </c>
      <c r="Z80" s="302">
        <f>+A122</f>
        <v>54666</v>
      </c>
      <c r="AA80" s="272">
        <f>+B122</f>
        <v>0</v>
      </c>
      <c r="AB80" s="272">
        <f>+C122</f>
        <v>0</v>
      </c>
      <c r="AC80" s="584">
        <f>+E122</f>
        <v>51400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'Ｓ５９（1984）'!A81</f>
        <v>0</v>
      </c>
      <c r="Q81" s="200">
        <f>'Ｓ５９（1984）'!B81</f>
        <v>0</v>
      </c>
      <c r="R81" s="220"/>
      <c r="S81" s="262">
        <f>'Ｓ５９（1984）'!D81</f>
        <v>0</v>
      </c>
      <c r="T81" s="263">
        <f>'Ｓ５９（1984）'!F81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4010</v>
      </c>
      <c r="B82" s="593">
        <v>4010</v>
      </c>
      <c r="C82" s="593">
        <v>0</v>
      </c>
      <c r="D82" s="593">
        <v>2000</v>
      </c>
      <c r="E82" s="593">
        <v>0</v>
      </c>
      <c r="F82" s="594">
        <v>1400</v>
      </c>
      <c r="K82" s="194" t="s">
        <v>131</v>
      </c>
      <c r="L82" s="216"/>
      <c r="M82" s="196" t="s">
        <v>13</v>
      </c>
      <c r="N82" s="197"/>
      <c r="O82" s="198" t="s">
        <v>44</v>
      </c>
      <c r="P82" s="199">
        <f>'Ｓ５９（1984）'!A82</f>
        <v>4010</v>
      </c>
      <c r="Q82" s="200">
        <f>'Ｓ５９（1984）'!B82</f>
        <v>4010</v>
      </c>
      <c r="R82" s="220"/>
      <c r="S82" s="262">
        <f>'Ｓ５９（1984）'!D82</f>
        <v>2000</v>
      </c>
      <c r="T82" s="263">
        <f>'Ｓ５９（1984）'!F82</f>
        <v>1400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'Ｓ５９（1984）'!A83</f>
        <v>0</v>
      </c>
      <c r="Q83" s="200">
        <f>'Ｓ５９（1984）'!B83</f>
        <v>0</v>
      </c>
      <c r="R83" s="220"/>
      <c r="S83" s="262">
        <f>'Ｓ５９（1984）'!D83</f>
        <v>0</v>
      </c>
      <c r="T83" s="263">
        <f>'Ｓ５９（1984）'!F83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'Ｓ５９（1984）'!A84</f>
        <v>0</v>
      </c>
      <c r="Q84" s="200">
        <f>'Ｓ５９（1984）'!B84</f>
        <v>0</v>
      </c>
      <c r="R84" s="220"/>
      <c r="S84" s="262">
        <f>'Ｓ５９（1984）'!D84</f>
        <v>0</v>
      </c>
      <c r="T84" s="263">
        <f>'Ｓ５９（1984）'!F84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'Ｓ５９（1984）'!A85</f>
        <v>0</v>
      </c>
      <c r="Q85" s="200">
        <f>'Ｓ５９（1984）'!B85</f>
        <v>0</v>
      </c>
      <c r="R85" s="220"/>
      <c r="S85" s="262">
        <f>'Ｓ５９（1984）'!D85</f>
        <v>0</v>
      </c>
      <c r="T85" s="263">
        <f>'Ｓ５９（1984）'!F85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60464</v>
      </c>
      <c r="B86" s="593">
        <v>60464</v>
      </c>
      <c r="C86" s="593">
        <v>0</v>
      </c>
      <c r="D86" s="593">
        <v>0</v>
      </c>
      <c r="E86" s="593">
        <v>0</v>
      </c>
      <c r="F86" s="594">
        <v>14500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24287</v>
      </c>
      <c r="B87" s="593">
        <v>24287</v>
      </c>
      <c r="C87" s="593">
        <v>0</v>
      </c>
      <c r="D87" s="593">
        <v>0</v>
      </c>
      <c r="E87" s="593">
        <v>0</v>
      </c>
      <c r="F87" s="594">
        <v>1200</v>
      </c>
      <c r="K87" s="194"/>
      <c r="L87" s="173"/>
      <c r="M87" s="196" t="s">
        <v>47</v>
      </c>
      <c r="N87" s="197"/>
      <c r="O87" s="198" t="s">
        <v>48</v>
      </c>
      <c r="P87" s="199">
        <f>'Ｓ５９（1984）'!A87</f>
        <v>24287</v>
      </c>
      <c r="Q87" s="200">
        <f>'Ｓ５９（1984）'!B87</f>
        <v>24287</v>
      </c>
      <c r="R87" s="220"/>
      <c r="S87" s="262">
        <f>'Ｓ５９（1984）'!D87</f>
        <v>0</v>
      </c>
      <c r="T87" s="263">
        <f>'Ｓ５９（1984）'!F87</f>
        <v>1200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180</v>
      </c>
      <c r="B88" s="593">
        <v>180</v>
      </c>
      <c r="C88" s="593">
        <v>0</v>
      </c>
      <c r="D88" s="593">
        <v>0</v>
      </c>
      <c r="E88" s="593">
        <v>0</v>
      </c>
      <c r="F88" s="594">
        <v>0</v>
      </c>
      <c r="K88" s="194"/>
      <c r="L88" s="195"/>
      <c r="M88" s="196" t="s">
        <v>50</v>
      </c>
      <c r="N88" s="197"/>
      <c r="O88" s="198" t="s">
        <v>51</v>
      </c>
      <c r="P88" s="199">
        <f>'Ｓ５９（1984）'!A88</f>
        <v>180</v>
      </c>
      <c r="Q88" s="200">
        <f>'Ｓ５９（1984）'!B88</f>
        <v>180</v>
      </c>
      <c r="R88" s="220"/>
      <c r="S88" s="262">
        <f>'Ｓ５９（1984）'!D88</f>
        <v>0</v>
      </c>
      <c r="T88" s="263">
        <f>'Ｓ５９（1984）'!F88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'Ｓ５９（1984）'!A89</f>
        <v>0</v>
      </c>
      <c r="Q89" s="200">
        <f>'Ｓ５９（1984）'!B89</f>
        <v>0</v>
      </c>
      <c r="R89" s="220"/>
      <c r="S89" s="262">
        <f>'Ｓ５９（1984）'!D89</f>
        <v>0</v>
      </c>
      <c r="T89" s="263">
        <f>'Ｓ５９（1984）'!F89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'Ｓ５９（1984）'!A90</f>
        <v>0</v>
      </c>
      <c r="Q90" s="200">
        <f>'Ｓ５９（1984）'!B90</f>
        <v>0</v>
      </c>
      <c r="R90" s="220"/>
      <c r="S90" s="262">
        <f>'Ｓ５９（1984）'!D90</f>
        <v>0</v>
      </c>
      <c r="T90" s="263">
        <f>'Ｓ５９（1984）'!F90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'Ｓ５９（1984）'!A91</f>
        <v>0</v>
      </c>
      <c r="Q91" s="200">
        <f>'Ｓ５９（1984）'!B91</f>
        <v>0</v>
      </c>
      <c r="R91" s="220"/>
      <c r="S91" s="262">
        <f>'Ｓ５９（1984）'!D91</f>
        <v>0</v>
      </c>
      <c r="T91" s="263">
        <f>'Ｓ５９（1984）'!F91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'Ｓ５９（1984）'!A92</f>
        <v>0</v>
      </c>
      <c r="Q92" s="200">
        <f>'Ｓ５９（1984）'!B92</f>
        <v>0</v>
      </c>
      <c r="R92" s="220"/>
      <c r="S92" s="262">
        <f>'Ｓ５９（1984）'!D92</f>
        <v>0</v>
      </c>
      <c r="T92" s="263">
        <f>'Ｓ５９（1984）'!F92</f>
        <v>0</v>
      </c>
      <c r="U92" s="264"/>
      <c r="V92" s="195"/>
      <c r="W92" s="196" t="s">
        <v>57</v>
      </c>
      <c r="X92" s="197"/>
      <c r="Y92" s="198" t="s">
        <v>140</v>
      </c>
      <c r="Z92" s="302">
        <f>+A127</f>
        <v>0</v>
      </c>
      <c r="AA92" s="272">
        <f t="shared" ref="AA92:AB96" si="7">+B127</f>
        <v>0</v>
      </c>
      <c r="AB92" s="272">
        <f t="shared" si="7"/>
        <v>0</v>
      </c>
      <c r="AC92" s="584">
        <f>+E127</f>
        <v>0</v>
      </c>
      <c r="AD92" s="264"/>
      <c r="AE92" s="195"/>
      <c r="AF92" s="196" t="s">
        <v>57</v>
      </c>
      <c r="AG92" s="197"/>
      <c r="AH92" s="198" t="s">
        <v>440</v>
      </c>
      <c r="AI92" s="302">
        <f>+A150</f>
        <v>0</v>
      </c>
      <c r="AJ92" s="272">
        <f t="shared" ref="AJ92:AK96" si="8">+B150</f>
        <v>0</v>
      </c>
      <c r="AK92" s="272">
        <f t="shared" si="8"/>
        <v>0</v>
      </c>
      <c r="AL92" s="588">
        <f>+E150</f>
        <v>0</v>
      </c>
    </row>
    <row r="93" spans="1:38" ht="14.45" customHeight="1" x14ac:dyDescent="0.15">
      <c r="A93" s="592">
        <v>24797</v>
      </c>
      <c r="B93" s="593">
        <v>24797</v>
      </c>
      <c r="C93" s="593">
        <v>0</v>
      </c>
      <c r="D93" s="593">
        <v>0</v>
      </c>
      <c r="E93" s="593">
        <v>0</v>
      </c>
      <c r="F93" s="594">
        <v>13300</v>
      </c>
      <c r="K93" s="194"/>
      <c r="L93" s="195"/>
      <c r="M93" s="173" t="s">
        <v>60</v>
      </c>
      <c r="N93" s="197"/>
      <c r="O93" s="198" t="s">
        <v>61</v>
      </c>
      <c r="P93" s="199">
        <f>'Ｓ５９（1984）'!A93</f>
        <v>24797</v>
      </c>
      <c r="Q93" s="200">
        <f>'Ｓ５９（1984）'!B93</f>
        <v>24797</v>
      </c>
      <c r="R93" s="220"/>
      <c r="S93" s="262">
        <f>'Ｓ５９（1984）'!D93</f>
        <v>0</v>
      </c>
      <c r="T93" s="263">
        <f>'Ｓ５９（1984）'!F93</f>
        <v>13300</v>
      </c>
      <c r="U93" s="264" t="s">
        <v>441</v>
      </c>
      <c r="V93" s="195"/>
      <c r="W93" s="173" t="s">
        <v>60</v>
      </c>
      <c r="X93" s="197"/>
      <c r="Y93" s="198" t="s">
        <v>442</v>
      </c>
      <c r="Z93" s="302">
        <f>+A128</f>
        <v>0</v>
      </c>
      <c r="AA93" s="272">
        <f t="shared" si="7"/>
        <v>0</v>
      </c>
      <c r="AB93" s="272">
        <f t="shared" si="7"/>
        <v>0</v>
      </c>
      <c r="AC93" s="584">
        <f>+E128</f>
        <v>0</v>
      </c>
      <c r="AD93" s="264"/>
      <c r="AE93" s="195"/>
      <c r="AF93" s="173" t="s">
        <v>60</v>
      </c>
      <c r="AG93" s="197"/>
      <c r="AH93" s="198" t="s">
        <v>443</v>
      </c>
      <c r="AI93" s="302">
        <f>+A151</f>
        <v>0</v>
      </c>
      <c r="AJ93" s="272">
        <f t="shared" si="8"/>
        <v>0</v>
      </c>
      <c r="AK93" s="272">
        <f t="shared" si="8"/>
        <v>0</v>
      </c>
      <c r="AL93" s="588">
        <f>+E151</f>
        <v>0</v>
      </c>
    </row>
    <row r="94" spans="1:38" ht="14.45" customHeight="1" x14ac:dyDescent="0.15">
      <c r="A94" s="592">
        <v>24717</v>
      </c>
      <c r="B94" s="593">
        <v>24717</v>
      </c>
      <c r="C94" s="593">
        <v>0</v>
      </c>
      <c r="D94" s="593">
        <v>0</v>
      </c>
      <c r="E94" s="593">
        <v>0</v>
      </c>
      <c r="F94" s="594">
        <v>13300</v>
      </c>
      <c r="K94" s="194"/>
      <c r="L94" s="195" t="s">
        <v>59</v>
      </c>
      <c r="M94" s="195"/>
      <c r="N94" s="196" t="s">
        <v>62</v>
      </c>
      <c r="O94" s="198" t="s">
        <v>63</v>
      </c>
      <c r="P94" s="199">
        <f>'Ｓ５９（1984）'!A94</f>
        <v>24717</v>
      </c>
      <c r="Q94" s="200">
        <f>'Ｓ５９（1984）'!B94</f>
        <v>24717</v>
      </c>
      <c r="R94" s="220"/>
      <c r="S94" s="262">
        <f>'Ｓ５９（1984）'!D94</f>
        <v>0</v>
      </c>
      <c r="T94" s="263">
        <f>'Ｓ５９（1984）'!F94</f>
        <v>13300</v>
      </c>
      <c r="U94" s="264"/>
      <c r="V94" s="195" t="s">
        <v>59</v>
      </c>
      <c r="W94" s="195"/>
      <c r="X94" s="196" t="s">
        <v>62</v>
      </c>
      <c r="Y94" s="198" t="s">
        <v>444</v>
      </c>
      <c r="Z94" s="302">
        <f>+A129</f>
        <v>0</v>
      </c>
      <c r="AA94" s="272">
        <f t="shared" si="7"/>
        <v>0</v>
      </c>
      <c r="AB94" s="272">
        <f t="shared" si="7"/>
        <v>0</v>
      </c>
      <c r="AC94" s="584">
        <f>+E129</f>
        <v>0</v>
      </c>
      <c r="AD94" s="264"/>
      <c r="AE94" s="195" t="s">
        <v>59</v>
      </c>
      <c r="AF94" s="195"/>
      <c r="AG94" s="196" t="s">
        <v>62</v>
      </c>
      <c r="AH94" s="198" t="s">
        <v>445</v>
      </c>
      <c r="AI94" s="302">
        <f>+A152</f>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'Ｓ５９（1984）'!A95</f>
        <v>0</v>
      </c>
      <c r="Q95" s="200">
        <f>'Ｓ５９（1984）'!B95</f>
        <v>0</v>
      </c>
      <c r="R95" s="220"/>
      <c r="S95" s="262">
        <f>'Ｓ５９（1984）'!D95</f>
        <v>0</v>
      </c>
      <c r="T95" s="263">
        <f>'Ｓ５９（1984）'!F95</f>
        <v>0</v>
      </c>
      <c r="U95" s="264"/>
      <c r="V95" s="195"/>
      <c r="W95" s="195"/>
      <c r="X95" s="196" t="s">
        <v>64</v>
      </c>
      <c r="Y95" s="198" t="s">
        <v>446</v>
      </c>
      <c r="Z95" s="302">
        <f>+A130</f>
        <v>0</v>
      </c>
      <c r="AA95" s="272">
        <f t="shared" si="7"/>
        <v>0</v>
      </c>
      <c r="AB95" s="272">
        <f t="shared" si="7"/>
        <v>0</v>
      </c>
      <c r="AC95" s="584">
        <f>+E130</f>
        <v>0</v>
      </c>
      <c r="AD95" s="264"/>
      <c r="AE95" s="195"/>
      <c r="AF95" s="195"/>
      <c r="AG95" s="196" t="s">
        <v>64</v>
      </c>
      <c r="AH95" s="198" t="s">
        <v>447</v>
      </c>
      <c r="AI95" s="302">
        <f>+A153</f>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'Ｓ５９（1984）'!A96</f>
        <v>0</v>
      </c>
      <c r="Q96" s="200">
        <f>'Ｓ５９（1984）'!B96</f>
        <v>0</v>
      </c>
      <c r="R96" s="220"/>
      <c r="S96" s="262">
        <f>'Ｓ５９（1984）'!D96</f>
        <v>0</v>
      </c>
      <c r="T96" s="263">
        <f>'Ｓ５９（1984）'!F96</f>
        <v>0</v>
      </c>
      <c r="U96" s="264"/>
      <c r="V96" s="195"/>
      <c r="W96" s="195"/>
      <c r="X96" s="196" t="s">
        <v>66</v>
      </c>
      <c r="Y96" s="198" t="s">
        <v>448</v>
      </c>
      <c r="Z96" s="302">
        <f>+A131</f>
        <v>0</v>
      </c>
      <c r="AA96" s="272">
        <f t="shared" si="7"/>
        <v>0</v>
      </c>
      <c r="AB96" s="272">
        <f t="shared" si="7"/>
        <v>0</v>
      </c>
      <c r="AC96" s="584">
        <f>+E131</f>
        <v>0</v>
      </c>
      <c r="AD96" s="264"/>
      <c r="AE96" s="195"/>
      <c r="AF96" s="195"/>
      <c r="AG96" s="196" t="s">
        <v>66</v>
      </c>
      <c r="AH96" s="198" t="s">
        <v>449</v>
      </c>
      <c r="AI96" s="302">
        <f>+A154</f>
        <v>0</v>
      </c>
      <c r="AJ96" s="272">
        <f t="shared" si="8"/>
        <v>0</v>
      </c>
      <c r="AK96" s="272">
        <f t="shared" si="8"/>
        <v>0</v>
      </c>
      <c r="AL96" s="588">
        <f>+E154</f>
        <v>0</v>
      </c>
    </row>
    <row r="97" spans="1:38" ht="14.45" customHeight="1" x14ac:dyDescent="0.15">
      <c r="A97" s="592">
        <v>80</v>
      </c>
      <c r="B97" s="593">
        <v>80</v>
      </c>
      <c r="C97" s="593">
        <v>0</v>
      </c>
      <c r="D97" s="593">
        <v>0</v>
      </c>
      <c r="E97" s="593">
        <v>0</v>
      </c>
      <c r="F97" s="594">
        <v>0</v>
      </c>
      <c r="K97" s="194"/>
      <c r="L97" s="195"/>
      <c r="M97" s="195"/>
      <c r="N97" s="196" t="s">
        <v>150</v>
      </c>
      <c r="O97" s="198" t="s">
        <v>69</v>
      </c>
      <c r="P97" s="199">
        <f>'Ｓ５９（1984）'!A97</f>
        <v>80</v>
      </c>
      <c r="Q97" s="200">
        <f>'Ｓ５９（1984）'!B97</f>
        <v>80</v>
      </c>
      <c r="R97" s="220"/>
      <c r="S97" s="262">
        <f>'Ｓ５９（1984）'!D97</f>
        <v>0</v>
      </c>
      <c r="T97" s="263">
        <f>'Ｓ５９（1984）'!F97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11200</v>
      </c>
      <c r="B98" s="593">
        <v>11200</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'Ｓ５９（1984）'!A98</f>
        <v>11200</v>
      </c>
      <c r="Q99" s="200">
        <f>'Ｓ５９（1984）'!B98</f>
        <v>11200</v>
      </c>
      <c r="R99" s="220"/>
      <c r="S99" s="262">
        <f>'Ｓ５９（1984）'!D98</f>
        <v>0</v>
      </c>
      <c r="T99" s="263">
        <f>'Ｓ５９（1984）'!F98</f>
        <v>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'Ｓ５９（1984）'!A99</f>
        <v>0</v>
      </c>
      <c r="Q100" s="200">
        <f>'Ｓ５９（1984）'!B99</f>
        <v>0</v>
      </c>
      <c r="R100" s="220"/>
      <c r="S100" s="262">
        <f>'Ｓ５９（1984）'!D99</f>
        <v>0</v>
      </c>
      <c r="T100" s="263">
        <f>'Ｓ５９（1984）'!F99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'Ｓ５９（1984）'!A100</f>
        <v>0</v>
      </c>
      <c r="Q101" s="200">
        <f>'Ｓ５９（1984）'!B100</f>
        <v>0</v>
      </c>
      <c r="R101" s="220"/>
      <c r="S101" s="262">
        <f>'Ｓ５９（1984）'!D100</f>
        <v>0</v>
      </c>
      <c r="T101" s="263">
        <f>'Ｓ５９（1984）'!F100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'Ｓ５９（1984）'!A101</f>
        <v>0</v>
      </c>
      <c r="Q102" s="200">
        <f>'Ｓ５９（1984）'!B101</f>
        <v>0</v>
      </c>
      <c r="R102" s="220"/>
      <c r="S102" s="262">
        <f>'Ｓ５９（1984）'!D101</f>
        <v>0</v>
      </c>
      <c r="T102" s="263">
        <f>'Ｓ５９（1984）'!F101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61549</v>
      </c>
      <c r="B103" s="593">
        <v>61549</v>
      </c>
      <c r="C103" s="593">
        <v>0</v>
      </c>
      <c r="D103" s="593">
        <v>24000</v>
      </c>
      <c r="E103" s="593">
        <v>0</v>
      </c>
      <c r="F103" s="594">
        <v>25000</v>
      </c>
      <c r="K103" s="194"/>
      <c r="L103" s="195"/>
      <c r="M103" s="196" t="s">
        <v>11</v>
      </c>
      <c r="N103" s="197"/>
      <c r="O103" s="198" t="s">
        <v>80</v>
      </c>
      <c r="P103" s="199">
        <f>'Ｓ５９（1984）'!A102</f>
        <v>0</v>
      </c>
      <c r="Q103" s="200">
        <f>'Ｓ５９（1984）'!B102</f>
        <v>0</v>
      </c>
      <c r="R103" s="220"/>
      <c r="S103" s="262">
        <f>'Ｓ５９（1984）'!D102</f>
        <v>0</v>
      </c>
      <c r="T103" s="263">
        <f>'Ｓ５９（1984）'!F102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0</v>
      </c>
      <c r="B104" s="593">
        <v>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0</v>
      </c>
      <c r="B105" s="593">
        <v>0</v>
      </c>
      <c r="C105" s="593">
        <v>0</v>
      </c>
      <c r="D105" s="593">
        <v>0</v>
      </c>
      <c r="E105" s="593">
        <v>0</v>
      </c>
      <c r="F105" s="594">
        <v>0</v>
      </c>
      <c r="K105" s="194"/>
      <c r="L105" s="169"/>
      <c r="M105" s="196" t="s">
        <v>88</v>
      </c>
      <c r="N105" s="197"/>
      <c r="O105" s="198" t="s">
        <v>109</v>
      </c>
      <c r="P105" s="199">
        <f>'Ｓ５９（1984）'!A104</f>
        <v>0</v>
      </c>
      <c r="Q105" s="200">
        <f>'Ｓ５９（1984）'!B104</f>
        <v>0</v>
      </c>
      <c r="R105" s="220"/>
      <c r="S105" s="262">
        <f>'Ｓ５９（1984）'!D104</f>
        <v>0</v>
      </c>
      <c r="T105" s="263">
        <f>'Ｓ５９（1984）'!F104</f>
        <v>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'Ｓ５９（1984）'!A105</f>
        <v>0</v>
      </c>
      <c r="Q106" s="200">
        <f>'Ｓ５９（1984）'!B105</f>
        <v>0</v>
      </c>
      <c r="R106" s="220"/>
      <c r="S106" s="262">
        <f>'Ｓ５９（1984）'!D105</f>
        <v>0</v>
      </c>
      <c r="T106" s="263">
        <f>'Ｓ５９（1984）'!F105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'Ｓ５９（1984）'!A106</f>
        <v>0</v>
      </c>
      <c r="Q107" s="200">
        <f>'Ｓ５９（1984）'!B106</f>
        <v>0</v>
      </c>
      <c r="R107" s="220"/>
      <c r="S107" s="262">
        <f>'Ｓ５９（1984）'!D106</f>
        <v>0</v>
      </c>
      <c r="T107" s="263">
        <f>'Ｓ５９（1984）'!F106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'Ｓ５９（1984）'!A107</f>
        <v>0</v>
      </c>
      <c r="Q108" s="200">
        <f>'Ｓ５９（1984）'!B107</f>
        <v>0</v>
      </c>
      <c r="R108" s="220"/>
      <c r="S108" s="262">
        <f>'Ｓ５９（1984）'!D107</f>
        <v>0</v>
      </c>
      <c r="T108" s="263">
        <f>'Ｓ５９（1984）'!F107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'Ｓ５９（1984）'!A108</f>
        <v>0</v>
      </c>
      <c r="Q109" s="200">
        <f>'Ｓ５９（1984）'!B108</f>
        <v>0</v>
      </c>
      <c r="R109" s="220"/>
      <c r="S109" s="262">
        <f>'Ｓ５９（1984）'!D108</f>
        <v>0</v>
      </c>
      <c r="T109" s="263">
        <f>'Ｓ５９（1984）'!F108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'Ｓ５９（1984）'!A109</f>
        <v>0</v>
      </c>
      <c r="Q110" s="200">
        <f>'Ｓ５９（1984）'!B109</f>
        <v>0</v>
      </c>
      <c r="R110" s="220"/>
      <c r="S110" s="262">
        <f>'Ｓ５９（1984）'!D109</f>
        <v>0</v>
      </c>
      <c r="T110" s="263">
        <f>'Ｓ５９（1984）'!F109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4">
        <v>0</v>
      </c>
      <c r="K111" s="194"/>
      <c r="L111" s="176"/>
      <c r="M111" s="196" t="s">
        <v>107</v>
      </c>
      <c r="N111" s="197"/>
      <c r="O111" s="198" t="s">
        <v>115</v>
      </c>
      <c r="P111" s="199">
        <f>'Ｓ５９（1984）'!A110</f>
        <v>0</v>
      </c>
      <c r="Q111" s="200">
        <f>'Ｓ５９（1984）'!B110</f>
        <v>0</v>
      </c>
      <c r="R111" s="220"/>
      <c r="S111" s="262">
        <f>'Ｓ５９（1984）'!D110</f>
        <v>0</v>
      </c>
      <c r="T111" s="263">
        <f>'Ｓ５９（1984）'!F110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61549</v>
      </c>
      <c r="B112" s="593">
        <v>61549</v>
      </c>
      <c r="C112" s="593">
        <v>0</v>
      </c>
      <c r="D112" s="593">
        <v>24000</v>
      </c>
      <c r="E112" s="593">
        <v>0</v>
      </c>
      <c r="F112" s="594">
        <v>25000</v>
      </c>
      <c r="K112" s="194"/>
      <c r="L112" s="176" t="s">
        <v>41</v>
      </c>
      <c r="M112" s="196" t="s">
        <v>108</v>
      </c>
      <c r="N112" s="197"/>
      <c r="O112" s="198" t="s">
        <v>116</v>
      </c>
      <c r="P112" s="199">
        <f>'Ｓ５９（1984）'!A111</f>
        <v>0</v>
      </c>
      <c r="Q112" s="200">
        <f>'Ｓ５９（1984）'!B111</f>
        <v>0</v>
      </c>
      <c r="R112" s="220"/>
      <c r="S112" s="262">
        <f>'Ｓ５９（1984）'!D111</f>
        <v>0</v>
      </c>
      <c r="T112" s="263">
        <f>'Ｓ５９（1984）'!F111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'Ｓ５９（1984）'!A112</f>
        <v>61549</v>
      </c>
      <c r="Q113" s="200">
        <f>'Ｓ５９（1984）'!B112</f>
        <v>61549</v>
      </c>
      <c r="R113" s="220"/>
      <c r="S113" s="262">
        <f>'Ｓ５９（1984）'!D112</f>
        <v>24000</v>
      </c>
      <c r="T113" s="263">
        <f>'Ｓ５９（1984）'!F112</f>
        <v>25000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'Ｓ５９（1984）'!A113</f>
        <v>0</v>
      </c>
      <c r="Q114" s="200">
        <f>'Ｓ５９（1984）'!B113</f>
        <v>0</v>
      </c>
      <c r="R114" s="220"/>
      <c r="S114" s="262">
        <f>'Ｓ５９（1984）'!D113</f>
        <v>0</v>
      </c>
      <c r="T114" s="263">
        <f>'Ｓ５９（1984）'!F113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197743</v>
      </c>
      <c r="Q115" s="316">
        <f>SUM(Q62:Q114)-Q63-Q64-Q66-Q67-Q69-Q70-Q71-Q84-Q85-Q86-Q94-Q95-Q96-Q97-Q98-Q103-Q104</f>
        <v>197743</v>
      </c>
      <c r="R115" s="316"/>
      <c r="S115" s="317">
        <f>SUM(S62:S114)-S63-S64-S66-S67-S69-S70-S71-S84-S85-S86-S94-S95-S96-S97-S98-S103-S104</f>
        <v>26000</v>
      </c>
      <c r="T115" s="318">
        <f>SUM(T62:T114)-T63-T64-T66-T67-T69-T70-T71-T84-T85-T86-T94-T95-T96-T97-T98-T103-T104</f>
        <v>40900</v>
      </c>
      <c r="U115" s="319"/>
      <c r="V115" s="312" t="s">
        <v>82</v>
      </c>
      <c r="W115" s="313"/>
      <c r="X115" s="313"/>
      <c r="Y115" s="314"/>
      <c r="Z115" s="320">
        <f>Z64+Z67+Z73+Z74+Z80+Z82+Z86+Z88+Z89+Z92+Z93+Z99+Z101+Z104+Z105+Z114</f>
        <v>54666</v>
      </c>
      <c r="AA115" s="321">
        <f>AA64+AA67+AA73+AA74+AA80+AA82+AA86+AA88+AA89+AA92+AA93+AA99+AA101+AA104+AA105+AA114</f>
        <v>0</v>
      </c>
      <c r="AB115" s="321">
        <f>AB64+AB67+AB73+AB74+AB80+AB82+AB86+AB88+AB89+AB92+AB93+AB99+AB101+AB104+AB105+AB114</f>
        <v>0</v>
      </c>
      <c r="AC115" s="598">
        <f>AC64+AC67+AC73+AC74+AC80+AC82+AC86+AC88+AC89+AC92+AC93+AC99+AC101+AC104+AC105+AC114</f>
        <v>51400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54666</v>
      </c>
      <c r="B116" s="590">
        <v>0</v>
      </c>
      <c r="C116" s="590">
        <v>0</v>
      </c>
      <c r="D116" s="590">
        <v>0</v>
      </c>
      <c r="E116" s="591">
        <v>51400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749</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54666</v>
      </c>
      <c r="B121" s="593">
        <v>0</v>
      </c>
      <c r="C121" s="593">
        <v>0</v>
      </c>
      <c r="D121" s="593">
        <v>0</v>
      </c>
      <c r="E121" s="594">
        <v>51400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54666</v>
      </c>
      <c r="B122" s="593">
        <v>0</v>
      </c>
      <c r="C122" s="593">
        <v>0</v>
      </c>
      <c r="D122" s="593">
        <v>0</v>
      </c>
      <c r="E122" s="594">
        <v>51400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39775</v>
      </c>
      <c r="Q123" s="254">
        <f t="shared" si="13"/>
        <v>39775</v>
      </c>
      <c r="R123" s="254">
        <f t="shared" si="13"/>
        <v>0</v>
      </c>
      <c r="S123" s="329">
        <f t="shared" si="13"/>
        <v>0</v>
      </c>
      <c r="T123" s="361">
        <f t="shared" si="13"/>
        <v>0</v>
      </c>
      <c r="U123" s="190"/>
      <c r="V123" s="184" t="s">
        <v>8</v>
      </c>
      <c r="W123" s="185"/>
      <c r="X123" s="185"/>
      <c r="Y123" s="186" t="s">
        <v>156</v>
      </c>
      <c r="Z123" s="362">
        <f>IF(ISERROR(Z$60*(Q123/(Q$123+Q$133+Q$134+Q$135+Q$144+Q$163+Q$175))),0,ROUND(Z$60*(Q123/(Q$123+Q$133+Q$134+Q$135+Q$144+Q$163+Q$175)),0))</f>
        <v>0</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 t="shared" ref="AI123:AI176" si="14">Q123-Z123</f>
        <v>39775</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4"/>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39775</v>
      </c>
      <c r="Q125" s="220">
        <f t="shared" si="13"/>
        <v>39775</v>
      </c>
      <c r="R125" s="220">
        <f t="shared" si="13"/>
        <v>0</v>
      </c>
      <c r="S125" s="221">
        <f t="shared" si="13"/>
        <v>0</v>
      </c>
      <c r="T125" s="270">
        <f t="shared" si="13"/>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4"/>
        <v>39775</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3"/>
        <v>0</v>
      </c>
      <c r="Q126" s="220">
        <f t="shared" si="13"/>
        <v>0</v>
      </c>
      <c r="R126" s="220">
        <f t="shared" si="13"/>
        <v>0</v>
      </c>
      <c r="S126" s="221">
        <f t="shared" si="13"/>
        <v>0</v>
      </c>
      <c r="T126" s="270">
        <f t="shared" si="13"/>
        <v>0</v>
      </c>
      <c r="U126" s="202"/>
      <c r="V126" s="173" t="s">
        <v>14</v>
      </c>
      <c r="W126" s="170"/>
      <c r="X126" s="170"/>
      <c r="Y126" s="211"/>
      <c r="Z126" s="219">
        <f t="shared" ref="Z126:AC129" si="15">Z11</f>
        <v>0</v>
      </c>
      <c r="AA126" s="220">
        <f t="shared" si="15"/>
        <v>0</v>
      </c>
      <c r="AB126" s="292">
        <f t="shared" si="15"/>
        <v>0</v>
      </c>
      <c r="AC126" s="366">
        <f t="shared" si="15"/>
        <v>0</v>
      </c>
      <c r="AE126" s="194"/>
      <c r="AF126" s="173" t="s">
        <v>14</v>
      </c>
      <c r="AG126" s="170"/>
      <c r="AH126" s="170"/>
      <c r="AI126" s="219">
        <f t="shared" si="14"/>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3"/>
        <v>0</v>
      </c>
      <c r="Q127" s="220">
        <f t="shared" si="13"/>
        <v>0</v>
      </c>
      <c r="R127" s="220">
        <f t="shared" si="13"/>
        <v>0</v>
      </c>
      <c r="S127" s="221">
        <f t="shared" si="13"/>
        <v>0</v>
      </c>
      <c r="T127" s="270">
        <f t="shared" si="13"/>
        <v>0</v>
      </c>
      <c r="U127" s="202"/>
      <c r="V127" s="195"/>
      <c r="W127" s="196" t="s">
        <v>16</v>
      </c>
      <c r="X127" s="197"/>
      <c r="Y127" s="198"/>
      <c r="Z127" s="219">
        <f t="shared" si="15"/>
        <v>0</v>
      </c>
      <c r="AA127" s="220">
        <f t="shared" si="15"/>
        <v>0</v>
      </c>
      <c r="AB127" s="292">
        <f t="shared" si="15"/>
        <v>0</v>
      </c>
      <c r="AC127" s="366">
        <f t="shared" si="15"/>
        <v>0</v>
      </c>
      <c r="AE127" s="194"/>
      <c r="AF127" s="195"/>
      <c r="AG127" s="196" t="s">
        <v>16</v>
      </c>
      <c r="AH127" s="197"/>
      <c r="AI127" s="219">
        <f t="shared" si="14"/>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0</v>
      </c>
      <c r="Q128" s="220">
        <f t="shared" si="13"/>
        <v>0</v>
      </c>
      <c r="R128" s="220">
        <f t="shared" si="13"/>
        <v>0</v>
      </c>
      <c r="S128" s="221">
        <f t="shared" si="13"/>
        <v>0</v>
      </c>
      <c r="T128" s="270">
        <f t="shared" si="13"/>
        <v>0</v>
      </c>
      <c r="U128" s="202"/>
      <c r="V128" s="216"/>
      <c r="W128" s="196" t="s">
        <v>13</v>
      </c>
      <c r="X128" s="217"/>
      <c r="Y128" s="218"/>
      <c r="Z128" s="219">
        <f t="shared" si="15"/>
        <v>0</v>
      </c>
      <c r="AA128" s="220">
        <f t="shared" si="15"/>
        <v>0</v>
      </c>
      <c r="AB128" s="292">
        <f t="shared" si="15"/>
        <v>0</v>
      </c>
      <c r="AC128" s="366">
        <f t="shared" si="15"/>
        <v>0</v>
      </c>
      <c r="AE128" s="194"/>
      <c r="AF128" s="216"/>
      <c r="AG128" s="196" t="s">
        <v>13</v>
      </c>
      <c r="AH128" s="217"/>
      <c r="AI128" s="219">
        <f t="shared" si="14"/>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3"/>
        <v>0</v>
      </c>
      <c r="Q129" s="220">
        <f t="shared" si="13"/>
        <v>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 t="shared" si="15"/>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0</v>
      </c>
      <c r="Q130" s="220">
        <f t="shared" si="13"/>
        <v>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0</v>
      </c>
      <c r="Q133" s="220">
        <f t="shared" si="19"/>
        <v>0</v>
      </c>
      <c r="R133" s="220">
        <f t="shared" si="19"/>
        <v>0</v>
      </c>
      <c r="S133" s="221">
        <f t="shared" si="19"/>
        <v>0</v>
      </c>
      <c r="T133" s="270">
        <f t="shared" si="19"/>
        <v>0</v>
      </c>
      <c r="U133" s="202"/>
      <c r="V133" s="176"/>
      <c r="W133" s="196" t="s">
        <v>95</v>
      </c>
      <c r="X133" s="197"/>
      <c r="Y133" s="198" t="s">
        <v>156</v>
      </c>
      <c r="Z133" s="504">
        <f t="shared" ref="Z133:AC135" si="20">IF(ISERROR(Z$60*(Q133/(Q$123+Q$133+Q$134+Q$135+Q$144+Q$163+Q$175))),0,ROUND(Z$60*(Q133/(Q$123+Q$133+Q$134+Q$135+Q$144+Q$163+Q$175)),0))</f>
        <v>0</v>
      </c>
      <c r="AA133" s="220">
        <f t="shared" si="20"/>
        <v>0</v>
      </c>
      <c r="AB133" s="292">
        <f t="shared" si="20"/>
        <v>0</v>
      </c>
      <c r="AC133" s="366">
        <f t="shared" si="20"/>
        <v>0</v>
      </c>
      <c r="AE133" s="194"/>
      <c r="AF133" s="176"/>
      <c r="AG133" s="196" t="s">
        <v>95</v>
      </c>
      <c r="AH133" s="197"/>
      <c r="AI133" s="219">
        <f t="shared" si="14"/>
        <v>0</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0</v>
      </c>
      <c r="Q134" s="220">
        <f t="shared" si="19"/>
        <v>0</v>
      </c>
      <c r="R134" s="220">
        <f t="shared" si="19"/>
        <v>0</v>
      </c>
      <c r="S134" s="221">
        <f t="shared" si="19"/>
        <v>0</v>
      </c>
      <c r="T134" s="270">
        <f t="shared" si="19"/>
        <v>0</v>
      </c>
      <c r="U134" s="202"/>
      <c r="V134" s="216"/>
      <c r="W134" s="196" t="s">
        <v>13</v>
      </c>
      <c r="X134" s="197"/>
      <c r="Y134" s="198" t="s">
        <v>156</v>
      </c>
      <c r="Z134" s="504">
        <f t="shared" si="20"/>
        <v>0</v>
      </c>
      <c r="AA134" s="220">
        <f t="shared" si="20"/>
        <v>0</v>
      </c>
      <c r="AB134" s="292">
        <f t="shared" si="20"/>
        <v>0</v>
      </c>
      <c r="AC134" s="366">
        <f t="shared" si="20"/>
        <v>0</v>
      </c>
      <c r="AE134" s="194"/>
      <c r="AF134" s="216"/>
      <c r="AG134" s="196" t="s">
        <v>13</v>
      </c>
      <c r="AH134" s="197"/>
      <c r="AI134" s="219">
        <f t="shared" si="14"/>
        <v>0</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0</v>
      </c>
      <c r="Q136" s="220">
        <f t="shared" si="19"/>
        <v>0</v>
      </c>
      <c r="R136" s="220">
        <f t="shared" si="19"/>
        <v>0</v>
      </c>
      <c r="S136" s="221">
        <f t="shared" si="19"/>
        <v>0</v>
      </c>
      <c r="T136" s="270">
        <f t="shared" si="19"/>
        <v>0</v>
      </c>
      <c r="U136" s="202" t="s">
        <v>86</v>
      </c>
      <c r="V136" s="195"/>
      <c r="W136" s="196" t="s">
        <v>22</v>
      </c>
      <c r="X136" s="197"/>
      <c r="Y136" s="198" t="s">
        <v>156</v>
      </c>
      <c r="Z136" s="219">
        <f t="shared" ref="Z136:AC139" si="21">IF(ISERROR(Z$28*(Q136/(Q$136+Q$137+Q$138+Q$139+Q$141+Q$142+Q$143))),0,ROUND(Z$28*(Q136/(Q$136+Q$137+Q$138+Q$139+Q$141+Q$142+Q$143)),0))</f>
        <v>0</v>
      </c>
      <c r="AA136" s="220">
        <f t="shared" si="21"/>
        <v>0</v>
      </c>
      <c r="AB136" s="292">
        <f t="shared" si="21"/>
        <v>0</v>
      </c>
      <c r="AC136" s="366">
        <f t="shared" si="21"/>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246059</v>
      </c>
      <c r="Q141" s="220">
        <f t="shared" si="19"/>
        <v>246059</v>
      </c>
      <c r="R141" s="220">
        <f t="shared" si="19"/>
        <v>0</v>
      </c>
      <c r="S141" s="221">
        <f t="shared" si="19"/>
        <v>110011</v>
      </c>
      <c r="T141" s="270">
        <f t="shared" si="19"/>
        <v>97200</v>
      </c>
      <c r="U141" s="202"/>
      <c r="V141" s="195" t="s">
        <v>38</v>
      </c>
      <c r="W141" s="196" t="s">
        <v>149</v>
      </c>
      <c r="X141" s="197"/>
      <c r="Y141" s="198" t="s">
        <v>156</v>
      </c>
      <c r="Z141" s="219">
        <f t="shared" ref="Z141:AC143" si="22">IF(ISERROR(Z$28*(Q141/(Q$136+Q$137+Q$138+Q$139+Q$141+Q$142+Q$143))),0,ROUND(Z$28*(Q141/(Q$136+Q$137+Q$138+Q$139+Q$141+Q$142+Q$143)),0))</f>
        <v>21910</v>
      </c>
      <c r="AA141" s="220">
        <f t="shared" si="22"/>
        <v>0</v>
      </c>
      <c r="AB141" s="292">
        <f t="shared" si="22"/>
        <v>0</v>
      </c>
      <c r="AC141" s="366">
        <f t="shared" si="22"/>
        <v>0</v>
      </c>
      <c r="AE141" s="194"/>
      <c r="AF141" s="195" t="s">
        <v>38</v>
      </c>
      <c r="AG141" s="196" t="s">
        <v>149</v>
      </c>
      <c r="AH141" s="197"/>
      <c r="AI141" s="219">
        <f t="shared" si="14"/>
        <v>224149</v>
      </c>
      <c r="AJ141" s="220">
        <f t="shared" si="17"/>
        <v>0</v>
      </c>
      <c r="AK141" s="366">
        <f t="shared" si="18"/>
        <v>110011</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4010</v>
      </c>
      <c r="Q143" s="220">
        <f t="shared" si="23"/>
        <v>4010</v>
      </c>
      <c r="R143" s="220">
        <f t="shared" si="23"/>
        <v>0</v>
      </c>
      <c r="S143" s="221">
        <f t="shared" si="23"/>
        <v>2000</v>
      </c>
      <c r="T143" s="270">
        <f t="shared" si="23"/>
        <v>1400</v>
      </c>
      <c r="U143" s="202"/>
      <c r="V143" s="216"/>
      <c r="W143" s="196" t="s">
        <v>13</v>
      </c>
      <c r="X143" s="197"/>
      <c r="Y143" s="198" t="s">
        <v>156</v>
      </c>
      <c r="Z143" s="219">
        <f t="shared" si="22"/>
        <v>357</v>
      </c>
      <c r="AA143" s="220">
        <f t="shared" si="22"/>
        <v>0</v>
      </c>
      <c r="AB143" s="292">
        <f t="shared" si="22"/>
        <v>0</v>
      </c>
      <c r="AC143" s="366">
        <f t="shared" si="22"/>
        <v>0</v>
      </c>
      <c r="AE143" s="194" t="s">
        <v>158</v>
      </c>
      <c r="AF143" s="216"/>
      <c r="AG143" s="196" t="s">
        <v>13</v>
      </c>
      <c r="AH143" s="197"/>
      <c r="AI143" s="219">
        <f t="shared" si="14"/>
        <v>3653</v>
      </c>
      <c r="AJ143" s="220">
        <f t="shared" si="17"/>
        <v>0</v>
      </c>
      <c r="AK143" s="366">
        <f t="shared" si="18"/>
        <v>2000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138197</v>
      </c>
      <c r="Q148" s="220">
        <f t="shared" si="23"/>
        <v>138197</v>
      </c>
      <c r="R148" s="220">
        <f t="shared" si="23"/>
        <v>73678</v>
      </c>
      <c r="S148" s="221">
        <f t="shared" si="23"/>
        <v>0</v>
      </c>
      <c r="T148" s="270">
        <f t="shared" si="23"/>
        <v>37200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4"/>
        <v>138197</v>
      </c>
      <c r="AJ148" s="220">
        <f t="shared" si="25"/>
        <v>73678</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49751</v>
      </c>
      <c r="Q149" s="220">
        <f t="shared" si="23"/>
        <v>49751</v>
      </c>
      <c r="R149" s="220">
        <f t="shared" si="23"/>
        <v>36630</v>
      </c>
      <c r="S149" s="221">
        <f t="shared" si="23"/>
        <v>0</v>
      </c>
      <c r="T149" s="270">
        <f t="shared" si="23"/>
        <v>11500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4"/>
        <v>49751</v>
      </c>
      <c r="AJ149" s="220">
        <f t="shared" si="25"/>
        <v>36630</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114989</v>
      </c>
      <c r="Q154" s="220">
        <f t="shared" si="28"/>
        <v>114989</v>
      </c>
      <c r="R154" s="220">
        <f t="shared" si="28"/>
        <v>60000</v>
      </c>
      <c r="S154" s="221">
        <f t="shared" si="28"/>
        <v>0</v>
      </c>
      <c r="T154" s="270">
        <f t="shared" si="28"/>
        <v>43300</v>
      </c>
      <c r="U154" s="202"/>
      <c r="V154" s="195"/>
      <c r="W154" s="173" t="s">
        <v>60</v>
      </c>
      <c r="X154" s="197"/>
      <c r="Y154" s="198" t="s">
        <v>156</v>
      </c>
      <c r="Z154" s="219">
        <f>SUM(Z155:Z159)</f>
        <v>16859</v>
      </c>
      <c r="AA154" s="220">
        <f>SUM(AA155:AA159)</f>
        <v>0</v>
      </c>
      <c r="AB154" s="292">
        <f>SUM(AB155:AB159)</f>
        <v>0</v>
      </c>
      <c r="AC154" s="366">
        <f>SUM(AC155:AC159)</f>
        <v>13300</v>
      </c>
      <c r="AE154" s="194" t="s">
        <v>169</v>
      </c>
      <c r="AF154" s="195"/>
      <c r="AG154" s="173" t="s">
        <v>60</v>
      </c>
      <c r="AH154" s="197"/>
      <c r="AI154" s="219">
        <f t="shared" si="14"/>
        <v>98130</v>
      </c>
      <c r="AJ154" s="220">
        <f>SUM(AJ155:AJ159)</f>
        <v>60000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8"/>
        <v>114909</v>
      </c>
      <c r="Q155" s="220">
        <f t="shared" si="28"/>
        <v>114909</v>
      </c>
      <c r="R155" s="220">
        <f t="shared" si="28"/>
        <v>60000</v>
      </c>
      <c r="S155" s="221">
        <f t="shared" si="28"/>
        <v>0</v>
      </c>
      <c r="T155" s="270">
        <f t="shared" si="28"/>
        <v>43300</v>
      </c>
      <c r="U155" s="202"/>
      <c r="V155" s="195" t="s">
        <v>59</v>
      </c>
      <c r="W155" s="195"/>
      <c r="X155" s="196" t="s">
        <v>62</v>
      </c>
      <c r="Y155" s="198"/>
      <c r="Z155" s="219">
        <f>Z40</f>
        <v>16859</v>
      </c>
      <c r="AA155" s="220">
        <f>AA40</f>
        <v>0</v>
      </c>
      <c r="AB155" s="292">
        <f>AB40</f>
        <v>0</v>
      </c>
      <c r="AC155" s="366">
        <f>AC40</f>
        <v>13300</v>
      </c>
      <c r="AE155" s="194" t="s">
        <v>170</v>
      </c>
      <c r="AF155" s="195" t="s">
        <v>59</v>
      </c>
      <c r="AG155" s="195"/>
      <c r="AH155" s="196" t="s">
        <v>62</v>
      </c>
      <c r="AI155" s="219">
        <f t="shared" si="14"/>
        <v>98050</v>
      </c>
      <c r="AJ155" s="220">
        <f t="shared" ref="AJ155:AJ162" si="29">IF($P155-$Z155=0,0,ROUND((R155-AA155)*$AI155/($P155-$Z155),0))</f>
        <v>60000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80</v>
      </c>
      <c r="Q158" s="220">
        <f t="shared" si="28"/>
        <v>80</v>
      </c>
      <c r="R158" s="220">
        <f t="shared" si="28"/>
        <v>0</v>
      </c>
      <c r="S158" s="221">
        <f t="shared" si="28"/>
        <v>0</v>
      </c>
      <c r="T158" s="270">
        <f t="shared" si="28"/>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80</v>
      </c>
      <c r="AJ158" s="220">
        <f t="shared" si="29"/>
        <v>0</v>
      </c>
      <c r="AK158" s="366">
        <f t="shared" si="30"/>
        <v>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122816</v>
      </c>
      <c r="Q160" s="220">
        <f t="shared" si="28"/>
        <v>122816</v>
      </c>
      <c r="R160" s="220">
        <f t="shared" si="28"/>
        <v>57676</v>
      </c>
      <c r="S160" s="221">
        <f t="shared" si="28"/>
        <v>0</v>
      </c>
      <c r="T160" s="270">
        <f t="shared" si="28"/>
        <v>39500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122816</v>
      </c>
      <c r="AJ160" s="220">
        <f t="shared" si="29"/>
        <v>57676</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0</v>
      </c>
      <c r="Q166" s="220">
        <f t="shared" si="33"/>
        <v>0</v>
      </c>
      <c r="R166" s="220">
        <f t="shared" si="33"/>
        <v>0</v>
      </c>
      <c r="S166" s="221">
        <f t="shared" si="33"/>
        <v>0</v>
      </c>
      <c r="T166" s="270">
        <f t="shared" si="33"/>
        <v>0</v>
      </c>
      <c r="U166" s="202"/>
      <c r="V166" s="169"/>
      <c r="W166" s="196" t="s">
        <v>88</v>
      </c>
      <c r="X166" s="197"/>
      <c r="Y166" s="198"/>
      <c r="Z166" s="219">
        <f t="shared" ref="Z166:AC168" si="36">Z51</f>
        <v>0</v>
      </c>
      <c r="AA166" s="220">
        <f t="shared" si="36"/>
        <v>0</v>
      </c>
      <c r="AB166" s="292">
        <f t="shared" si="36"/>
        <v>0</v>
      </c>
      <c r="AC166" s="366">
        <f t="shared" si="36"/>
        <v>0</v>
      </c>
      <c r="AE166" s="194"/>
      <c r="AF166" s="169"/>
      <c r="AG166" s="196" t="s">
        <v>88</v>
      </c>
      <c r="AH166" s="197"/>
      <c r="AI166" s="219">
        <f t="shared" si="14"/>
        <v>0</v>
      </c>
      <c r="AJ166" s="220">
        <f t="shared" si="34"/>
        <v>0</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79320</v>
      </c>
      <c r="Q167" s="220">
        <f t="shared" si="33"/>
        <v>79320</v>
      </c>
      <c r="R167" s="220">
        <f t="shared" si="33"/>
        <v>26440</v>
      </c>
      <c r="S167" s="221">
        <f t="shared" si="33"/>
        <v>0</v>
      </c>
      <c r="T167" s="270">
        <f t="shared" si="33"/>
        <v>39700</v>
      </c>
      <c r="U167" s="202"/>
      <c r="V167" s="176" t="s">
        <v>91</v>
      </c>
      <c r="W167" s="196" t="s">
        <v>89</v>
      </c>
      <c r="X167" s="197"/>
      <c r="Y167" s="198"/>
      <c r="Z167" s="219">
        <f t="shared" si="36"/>
        <v>0</v>
      </c>
      <c r="AA167" s="220">
        <f t="shared" si="36"/>
        <v>0</v>
      </c>
      <c r="AB167" s="292">
        <f t="shared" si="36"/>
        <v>0</v>
      </c>
      <c r="AC167" s="366">
        <f t="shared" si="36"/>
        <v>0</v>
      </c>
      <c r="AE167" s="194"/>
      <c r="AF167" s="176" t="s">
        <v>91</v>
      </c>
      <c r="AG167" s="196" t="s">
        <v>89</v>
      </c>
      <c r="AH167" s="197"/>
      <c r="AI167" s="219">
        <f t="shared" si="14"/>
        <v>79320</v>
      </c>
      <c r="AJ167" s="220">
        <f t="shared" si="34"/>
        <v>26440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 t="shared" si="36"/>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0</v>
      </c>
      <c r="Q169" s="220">
        <f t="shared" si="33"/>
        <v>0</v>
      </c>
      <c r="R169" s="220">
        <f t="shared" si="33"/>
        <v>0</v>
      </c>
      <c r="S169" s="221">
        <f t="shared" si="33"/>
        <v>0</v>
      </c>
      <c r="T169" s="270">
        <f t="shared" si="33"/>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0</v>
      </c>
      <c r="Q173" s="220">
        <f t="shared" si="40"/>
        <v>0</v>
      </c>
      <c r="R173" s="220">
        <f t="shared" si="40"/>
        <v>0</v>
      </c>
      <c r="S173" s="221">
        <f t="shared" si="40"/>
        <v>0</v>
      </c>
      <c r="T173" s="270">
        <f t="shared" si="40"/>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0</v>
      </c>
      <c r="AJ173" s="220">
        <f t="shared" si="38"/>
        <v>0</v>
      </c>
      <c r="AK173" s="366">
        <f t="shared" si="39"/>
        <v>0</v>
      </c>
    </row>
    <row r="174" spans="1:37" ht="14.45" customHeight="1" x14ac:dyDescent="0.15">
      <c r="A174" s="592">
        <v>0</v>
      </c>
      <c r="B174" s="593">
        <v>0</v>
      </c>
      <c r="C174" s="593">
        <v>0</v>
      </c>
      <c r="D174" s="593">
        <v>0</v>
      </c>
      <c r="E174" s="594">
        <v>0</v>
      </c>
      <c r="K174" s="194"/>
      <c r="L174" s="216"/>
      <c r="M174" s="196" t="s">
        <v>13</v>
      </c>
      <c r="N174" s="197"/>
      <c r="O174" s="198"/>
      <c r="P174" s="219">
        <f t="shared" si="40"/>
        <v>61549</v>
      </c>
      <c r="Q174" s="220">
        <f t="shared" si="40"/>
        <v>61549</v>
      </c>
      <c r="R174" s="220">
        <f t="shared" si="40"/>
        <v>0</v>
      </c>
      <c r="S174" s="221">
        <f t="shared" si="40"/>
        <v>24000</v>
      </c>
      <c r="T174" s="270">
        <f t="shared" si="40"/>
        <v>25000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61549</v>
      </c>
      <c r="AJ174" s="220">
        <f t="shared" si="38"/>
        <v>0</v>
      </c>
      <c r="AK174" s="366">
        <f t="shared" si="39"/>
        <v>24000</v>
      </c>
    </row>
    <row r="175" spans="1:37" ht="14.45" customHeight="1" x14ac:dyDescent="0.15">
      <c r="A175" s="592">
        <v>22267</v>
      </c>
      <c r="B175" s="593">
        <v>0</v>
      </c>
      <c r="C175" s="593">
        <v>0</v>
      </c>
      <c r="D175" s="593">
        <v>0</v>
      </c>
      <c r="E175" s="594">
        <v>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22267</v>
      </c>
      <c r="B176" s="593">
        <v>0</v>
      </c>
      <c r="C176" s="593">
        <v>0</v>
      </c>
      <c r="D176" s="593">
        <v>0</v>
      </c>
      <c r="E176" s="594">
        <v>0</v>
      </c>
      <c r="K176" s="311"/>
      <c r="L176" s="312" t="s">
        <v>82</v>
      </c>
      <c r="M176" s="313"/>
      <c r="N176" s="313"/>
      <c r="O176" s="314"/>
      <c r="P176" s="315">
        <f t="shared" si="40"/>
        <v>856466</v>
      </c>
      <c r="Q176" s="316">
        <f t="shared" si="40"/>
        <v>856466</v>
      </c>
      <c r="R176" s="316">
        <f t="shared" si="40"/>
        <v>254424</v>
      </c>
      <c r="S176" s="317">
        <f t="shared" si="40"/>
        <v>136011</v>
      </c>
      <c r="T176" s="318">
        <f t="shared" si="40"/>
        <v>294800</v>
      </c>
      <c r="U176" s="367"/>
      <c r="V176" s="312" t="s">
        <v>82</v>
      </c>
      <c r="W176" s="313"/>
      <c r="X176" s="313"/>
      <c r="Y176" s="314"/>
      <c r="Z176" s="315">
        <f>SUM(Z123:Z175)-Z124-Z125-Z127-Z128-Z130-Z131-Z132-Z145-Z146-Z147-Z155-Z156-Z157-Z158-Z159-Z164-Z165</f>
        <v>39126</v>
      </c>
      <c r="AA176" s="316">
        <f>SUM(AA123:AA175)-AA124-AA125-AA127-AA128-AA130-AA131-AA132-AA145-AA146-AA147-AA155-AA156-AA157-AA158-AA159-AA164-AA165</f>
        <v>0</v>
      </c>
      <c r="AB176" s="550">
        <f>SUM(AB123:AB175)-AB124-AB125-AB127-AB128-AB130-AB131-AB132-AB145-AB146-AB147-AB155-AB156-AB157-AB158-AB159-AB164-AB165</f>
        <v>0</v>
      </c>
      <c r="AC176" s="368">
        <f>SUM(AC123:AC175)-AC124-AC125-AC127-AC128-AC130-AC131-AC132-AC145-AC146-AC147-AC155-AC156-AC157-AC158-AC159-AC164-AC165</f>
        <v>13300</v>
      </c>
      <c r="AE176" s="369"/>
      <c r="AF176" s="312" t="s">
        <v>82</v>
      </c>
      <c r="AG176" s="313"/>
      <c r="AH176" s="313"/>
      <c r="AI176" s="370">
        <f t="shared" si="14"/>
        <v>817340</v>
      </c>
      <c r="AJ176" s="316">
        <f>SUM(AJ123,AJ126,AJ129,AJ133:AJ144,AJ148:AJ154,AJ160:AJ163,AJ166:AJ175)</f>
        <v>254424</v>
      </c>
      <c r="AK176" s="368">
        <f>SUM(AK123,AK126,AK129,AK133:AK144,AK148:AK154,AK160:AK163,AK166:AK175)</f>
        <v>136011</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16859</v>
      </c>
      <c r="B179" s="593">
        <v>0</v>
      </c>
      <c r="C179" s="593">
        <v>0</v>
      </c>
      <c r="D179" s="593">
        <v>0</v>
      </c>
      <c r="E179" s="594">
        <v>13300</v>
      </c>
      <c r="AC179" s="481"/>
    </row>
    <row r="180" spans="1:29" x14ac:dyDescent="0.15">
      <c r="A180" s="592">
        <v>0</v>
      </c>
      <c r="B180" s="593">
        <v>0</v>
      </c>
      <c r="C180" s="593">
        <v>0</v>
      </c>
      <c r="D180" s="593">
        <v>0</v>
      </c>
      <c r="E180" s="594">
        <v>0</v>
      </c>
      <c r="AC180" s="481"/>
    </row>
    <row r="181" spans="1:29" x14ac:dyDescent="0.15">
      <c r="A181" s="592">
        <v>0</v>
      </c>
      <c r="B181" s="593">
        <v>0</v>
      </c>
      <c r="C181" s="593">
        <v>0</v>
      </c>
      <c r="D181" s="593">
        <v>0</v>
      </c>
      <c r="E181" s="594">
        <v>0</v>
      </c>
      <c r="AC181" s="481"/>
    </row>
    <row r="182" spans="1:29" x14ac:dyDescent="0.15">
      <c r="A182" s="592">
        <v>16859</v>
      </c>
      <c r="B182" s="593">
        <v>0</v>
      </c>
      <c r="C182" s="593">
        <v>0</v>
      </c>
      <c r="D182" s="593">
        <v>0</v>
      </c>
      <c r="E182" s="594">
        <v>13300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0</v>
      </c>
      <c r="B195" s="593">
        <v>0</v>
      </c>
      <c r="C195" s="593">
        <v>0</v>
      </c>
      <c r="D195" s="593">
        <v>0</v>
      </c>
      <c r="E195" s="594">
        <v>0</v>
      </c>
      <c r="AC195" s="481"/>
    </row>
    <row r="196" spans="1:29" ht="14.25" thickBot="1" x14ac:dyDescent="0.2">
      <c r="A196" s="592">
        <v>39126</v>
      </c>
      <c r="B196" s="593">
        <v>0</v>
      </c>
      <c r="C196" s="593">
        <v>0</v>
      </c>
      <c r="D196" s="593">
        <v>0</v>
      </c>
      <c r="E196" s="594">
        <v>13300</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668</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t="s">
        <v>405</v>
      </c>
      <c r="AD7" s="160"/>
      <c r="AE7" s="160"/>
      <c r="AF7" s="160"/>
      <c r="AG7" s="160"/>
      <c r="AH7" s="160"/>
    </row>
    <row r="8" spans="1:34" ht="14.45" customHeight="1" x14ac:dyDescent="0.15">
      <c r="A8" s="589">
        <v>518069</v>
      </c>
      <c r="B8" s="590">
        <v>505235</v>
      </c>
      <c r="C8" s="590">
        <v>518069</v>
      </c>
      <c r="D8" s="590">
        <v>0</v>
      </c>
      <c r="E8" s="590">
        <v>189225</v>
      </c>
      <c r="F8" s="590">
        <v>141752</v>
      </c>
      <c r="G8" s="590">
        <v>216</v>
      </c>
      <c r="H8" s="1209">
        <v>200000</v>
      </c>
      <c r="I8" s="593"/>
      <c r="K8" s="183"/>
      <c r="L8" s="184" t="s">
        <v>8</v>
      </c>
      <c r="M8" s="185"/>
      <c r="N8" s="185"/>
      <c r="O8" s="186" t="s">
        <v>9</v>
      </c>
      <c r="P8" s="187">
        <f>'Ｓ５８（1983）'!A9</f>
        <v>0</v>
      </c>
      <c r="Q8" s="253">
        <f>'Ｓ５８（1983）'!C9</f>
        <v>0</v>
      </c>
      <c r="R8" s="253">
        <f>'Ｓ５８（1983）'!E9</f>
        <v>0</v>
      </c>
      <c r="S8" s="255">
        <f>'Ｓ５８（1983）'!F9</f>
        <v>0</v>
      </c>
      <c r="T8" s="256">
        <f>'Ｓ５８（1983）'!H9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146</v>
      </c>
      <c r="N9" s="197"/>
      <c r="O9" s="198" t="s">
        <v>12</v>
      </c>
      <c r="P9" s="199">
        <f>'Ｓ５８（1983）'!A10</f>
        <v>0</v>
      </c>
      <c r="Q9" s="200">
        <f>'Ｓ５８（1983）'!C10</f>
        <v>0</v>
      </c>
      <c r="R9" s="200">
        <f>'Ｓ５８（1983）'!E10</f>
        <v>0</v>
      </c>
      <c r="S9" s="262">
        <f>'Ｓ５８（1983）'!F10</f>
        <v>0</v>
      </c>
      <c r="T9" s="263">
        <f>'Ｓ５８（1983）'!H10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'Ｓ５８（1983）'!A11</f>
        <v>0</v>
      </c>
      <c r="Q11" s="213">
        <f>'Ｓ５８（1983）'!C11</f>
        <v>0</v>
      </c>
      <c r="R11" s="213">
        <f>'Ｓ５８（1983）'!E11</f>
        <v>0</v>
      </c>
      <c r="S11" s="278">
        <f>'Ｓ５８（1983）'!F11</f>
        <v>0</v>
      </c>
      <c r="T11" s="263">
        <f>'Ｓ５８（1983）'!H11</f>
        <v>0</v>
      </c>
      <c r="U11" s="202"/>
      <c r="V11" s="173" t="s">
        <v>147</v>
      </c>
      <c r="W11" s="197"/>
      <c r="X11" s="197"/>
      <c r="Y11" s="215" t="s">
        <v>10</v>
      </c>
      <c r="Z11" s="199">
        <f t="shared" ref="Z11:AB12" si="0">+A170</f>
        <v>0</v>
      </c>
      <c r="AA11" s="200">
        <f t="shared" si="0"/>
        <v>0</v>
      </c>
      <c r="AB11" s="200">
        <f t="shared" si="0"/>
        <v>0</v>
      </c>
      <c r="AC11" s="583">
        <f>+E170</f>
        <v>0</v>
      </c>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'Ｓ５８（1983）'!A12</f>
        <v>0</v>
      </c>
      <c r="Q12" s="200">
        <f>'Ｓ５８（1983）'!C12</f>
        <v>0</v>
      </c>
      <c r="R12" s="200">
        <f>'Ｓ５８（1983）'!E12</f>
        <v>0</v>
      </c>
      <c r="S12" s="262">
        <f>'Ｓ５８（1983）'!F12</f>
        <v>0</v>
      </c>
      <c r="T12" s="263">
        <f>'Ｓ５８（1983）'!H12</f>
        <v>0</v>
      </c>
      <c r="U12" s="202"/>
      <c r="V12" s="176"/>
      <c r="W12" s="196" t="s">
        <v>16</v>
      </c>
      <c r="X12" s="197"/>
      <c r="Y12" s="215" t="s">
        <v>9</v>
      </c>
      <c r="Z12" s="199">
        <f t="shared" si="0"/>
        <v>0</v>
      </c>
      <c r="AA12" s="200">
        <f t="shared" si="0"/>
        <v>0</v>
      </c>
      <c r="AB12" s="200">
        <f t="shared" si="0"/>
        <v>0</v>
      </c>
      <c r="AC12" s="583">
        <f>+E171</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216"/>
      <c r="W13" s="196" t="s">
        <v>13</v>
      </c>
      <c r="X13" s="197"/>
      <c r="Y13" s="215"/>
      <c r="Z13" s="219">
        <f>Z11-Z12</f>
        <v>0</v>
      </c>
      <c r="AA13" s="220">
        <f>AA11-AA12</f>
        <v>0</v>
      </c>
      <c r="AB13" s="220">
        <f>AB11-AB12</f>
        <v>0</v>
      </c>
      <c r="AC13" s="230">
        <f>AC11-AC12</f>
        <v>0</v>
      </c>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'Ｓ５８（1983）'!A14</f>
        <v>0</v>
      </c>
      <c r="Q14" s="200">
        <f>'Ｓ５８（1983）'!C14</f>
        <v>0</v>
      </c>
      <c r="R14" s="200">
        <f>'Ｓ５８（1983）'!E14</f>
        <v>0</v>
      </c>
      <c r="S14" s="262">
        <f>'Ｓ５８（1983）'!F14</f>
        <v>0</v>
      </c>
      <c r="T14" s="263">
        <f>'Ｓ５８（1983）'!H14</f>
        <v>0</v>
      </c>
      <c r="U14" s="202"/>
      <c r="V14" s="196" t="s">
        <v>135</v>
      </c>
      <c r="W14" s="197"/>
      <c r="X14" s="197"/>
      <c r="Y14" s="215" t="s">
        <v>17</v>
      </c>
      <c r="Z14" s="199">
        <f>+A174</f>
        <v>0</v>
      </c>
      <c r="AA14" s="200">
        <f>+B174</f>
        <v>0</v>
      </c>
      <c r="AB14" s="200">
        <f>+C174</f>
        <v>0</v>
      </c>
      <c r="AC14" s="649">
        <f>+E174</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148</v>
      </c>
      <c r="O15" s="198" t="s">
        <v>97</v>
      </c>
      <c r="P15" s="199">
        <f>'Ｓ５８（1983）'!A15</f>
        <v>0</v>
      </c>
      <c r="Q15" s="200">
        <f>'Ｓ５８（1983）'!C15</f>
        <v>0</v>
      </c>
      <c r="R15" s="200">
        <f>'Ｓ５８（1983）'!E15</f>
        <v>0</v>
      </c>
      <c r="S15" s="262">
        <f>'Ｓ５８（1983）'!F15</f>
        <v>0</v>
      </c>
      <c r="T15" s="263">
        <f>'Ｓ５８（1983）'!H15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'Ｓ５８（1983）'!A16</f>
        <v>0</v>
      </c>
      <c r="Q16" s="200">
        <f>'Ｓ５８（1983）'!C16</f>
        <v>0</v>
      </c>
      <c r="R16" s="200">
        <f>'Ｓ５８（1983）'!E16</f>
        <v>0</v>
      </c>
      <c r="S16" s="262">
        <f>'Ｓ５８（1983）'!F16</f>
        <v>0</v>
      </c>
      <c r="T16" s="263">
        <f>'Ｓ５８（1983）'!H16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'Ｓ５８（1983）'!A17</f>
        <v>0</v>
      </c>
      <c r="Q18" s="200">
        <f>'Ｓ５８（1983）'!C17</f>
        <v>0</v>
      </c>
      <c r="R18" s="200">
        <f>'Ｓ５８（1983）'!E17</f>
        <v>0</v>
      </c>
      <c r="S18" s="262">
        <f>'Ｓ５８（1983）'!F17</f>
        <v>0</v>
      </c>
      <c r="T18" s="263">
        <f>'Ｓ５８（1983）'!H17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'Ｓ５８（1983）'!A18</f>
        <v>0</v>
      </c>
      <c r="Q19" s="200">
        <f>'Ｓ５８（1983）'!C18</f>
        <v>0</v>
      </c>
      <c r="R19" s="200">
        <f>'Ｓ５８（1983）'!E18</f>
        <v>0</v>
      </c>
      <c r="S19" s="262">
        <f>'Ｓ５８（1983）'!F18</f>
        <v>0</v>
      </c>
      <c r="T19" s="263">
        <f>'Ｓ５８（1983）'!H18</f>
        <v>0</v>
      </c>
      <c r="U19" s="202"/>
      <c r="V19" s="195"/>
      <c r="W19" s="167"/>
      <c r="X19" s="167"/>
      <c r="Y19" s="207"/>
      <c r="Z19" s="204"/>
      <c r="AA19" s="205"/>
      <c r="AB19" s="205"/>
      <c r="AC19" s="206"/>
      <c r="AD19" s="160"/>
      <c r="AE19" s="160"/>
      <c r="AF19" s="160"/>
      <c r="AG19" s="160"/>
      <c r="AH19" s="160"/>
    </row>
    <row r="20" spans="1:34" ht="14.45" customHeight="1" x14ac:dyDescent="0.15">
      <c r="A20" s="592">
        <v>248393</v>
      </c>
      <c r="B20" s="593">
        <v>237935</v>
      </c>
      <c r="C20" s="593">
        <v>248393</v>
      </c>
      <c r="D20" s="593">
        <v>0</v>
      </c>
      <c r="E20" s="593">
        <v>0</v>
      </c>
      <c r="F20" s="593">
        <v>141752</v>
      </c>
      <c r="G20" s="593">
        <v>0</v>
      </c>
      <c r="H20" s="1210">
        <v>100000</v>
      </c>
      <c r="I20" s="593"/>
      <c r="K20" s="194"/>
      <c r="L20" s="196" t="s">
        <v>19</v>
      </c>
      <c r="M20" s="197"/>
      <c r="N20" s="197"/>
      <c r="O20" s="198" t="s">
        <v>20</v>
      </c>
      <c r="P20" s="199">
        <f>'Ｓ５８（1983）'!A19</f>
        <v>0</v>
      </c>
      <c r="Q20" s="200">
        <f>'Ｓ５８（1983）'!C19</f>
        <v>0</v>
      </c>
      <c r="R20" s="488">
        <f>'Ｓ５８（1983）'!E19</f>
        <v>0</v>
      </c>
      <c r="S20" s="262">
        <f>'Ｓ５８（1983）'!F19</f>
        <v>0</v>
      </c>
      <c r="T20" s="263">
        <f>'Ｓ５８（1983）'!H19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'Ｓ５８（1983）'!A21</f>
        <v>0</v>
      </c>
      <c r="Q21" s="200">
        <f>'Ｓ５８（1983）'!C21</f>
        <v>0</v>
      </c>
      <c r="R21" s="200">
        <f>'Ｓ５８（1983）'!E21</f>
        <v>0</v>
      </c>
      <c r="S21" s="262">
        <f>'Ｓ５８（1983）'!F21</f>
        <v>0</v>
      </c>
      <c r="T21" s="263">
        <f>'Ｓ５８（1983）'!H21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'Ｓ５８（1983）'!A22</f>
        <v>0</v>
      </c>
      <c r="Q22" s="200">
        <f>'Ｓ５８（1983）'!C22</f>
        <v>0</v>
      </c>
      <c r="R22" s="200">
        <f>'Ｓ５８（1983）'!E22</f>
        <v>0</v>
      </c>
      <c r="S22" s="262">
        <f>'Ｓ５８（1983）'!F22</f>
        <v>0</v>
      </c>
      <c r="T22" s="263">
        <f>'Ｓ５８（1983）'!H22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'Ｓ５８（1983）'!A23</f>
        <v>0</v>
      </c>
      <c r="Q23" s="200">
        <f>'Ｓ５８（1983）'!C23</f>
        <v>0</v>
      </c>
      <c r="R23" s="200">
        <f>'Ｓ５８（1983）'!E23</f>
        <v>0</v>
      </c>
      <c r="S23" s="262">
        <f>'Ｓ５８（1983）'!F23</f>
        <v>0</v>
      </c>
      <c r="T23" s="263">
        <f>'Ｓ５８（1983）'!H23</f>
        <v>0</v>
      </c>
      <c r="U23" s="202"/>
      <c r="V23" s="195"/>
      <c r="W23" s="207"/>
      <c r="X23" s="207"/>
      <c r="Y23" s="20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'Ｓ５８（1983）'!A24</f>
        <v>0</v>
      </c>
      <c r="Q24" s="200">
        <f>'Ｓ５８（1983）'!C24</f>
        <v>0</v>
      </c>
      <c r="R24" s="200">
        <f>'Ｓ５８（1983）'!E24</f>
        <v>0</v>
      </c>
      <c r="S24" s="262">
        <f>'Ｓ５８（1983）'!F24</f>
        <v>0</v>
      </c>
      <c r="T24" s="263">
        <f>'Ｓ５８（1983）'!H24</f>
        <v>0</v>
      </c>
      <c r="U24" s="202"/>
      <c r="V24" s="173" t="s">
        <v>137</v>
      </c>
      <c r="W24" s="197"/>
      <c r="X24" s="197"/>
      <c r="Y24" s="215" t="s">
        <v>18</v>
      </c>
      <c r="Z24" s="199">
        <f>+A175</f>
        <v>5342</v>
      </c>
      <c r="AA24" s="200">
        <f>+B175</f>
        <v>0</v>
      </c>
      <c r="AB24" s="200">
        <f>+C175</f>
        <v>2717</v>
      </c>
      <c r="AC24" s="583">
        <f>+E175</f>
        <v>2200</v>
      </c>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'Ｓ５８（1983）'!A25</f>
        <v>0</v>
      </c>
      <c r="Q25" s="200">
        <f>'Ｓ５８（1983）'!C25</f>
        <v>0</v>
      </c>
      <c r="R25" s="200">
        <f>'Ｓ５８（1983）'!E25</f>
        <v>0</v>
      </c>
      <c r="S25" s="262">
        <f>'Ｓ５８（1983）'!F25</f>
        <v>0</v>
      </c>
      <c r="T25" s="263">
        <f>'Ｓ５８（1983）'!H25</f>
        <v>0</v>
      </c>
      <c r="U25" s="202"/>
      <c r="V25" s="176"/>
      <c r="W25" s="196" t="s">
        <v>36</v>
      </c>
      <c r="X25" s="197"/>
      <c r="Y25" s="215" t="s">
        <v>34</v>
      </c>
      <c r="Z25" s="199">
        <f>+A178</f>
        <v>0</v>
      </c>
      <c r="AA25" s="200">
        <f>+B178</f>
        <v>0</v>
      </c>
      <c r="AB25" s="200">
        <f>+C178</f>
        <v>0</v>
      </c>
      <c r="AC25" s="583">
        <f>+E178</f>
        <v>0</v>
      </c>
      <c r="AD25" s="160"/>
      <c r="AE25" s="160"/>
      <c r="AF25" s="160"/>
      <c r="AG25" s="160"/>
      <c r="AH25" s="160"/>
    </row>
    <row r="26" spans="1:34" ht="14.45" customHeight="1" x14ac:dyDescent="0.15">
      <c r="A26" s="592">
        <v>248393</v>
      </c>
      <c r="B26" s="593">
        <v>237935</v>
      </c>
      <c r="C26" s="593">
        <v>248393</v>
      </c>
      <c r="D26" s="593">
        <v>0</v>
      </c>
      <c r="E26" s="593">
        <v>0</v>
      </c>
      <c r="F26" s="593">
        <v>141752</v>
      </c>
      <c r="G26" s="593">
        <v>0</v>
      </c>
      <c r="H26" s="1210">
        <v>100000</v>
      </c>
      <c r="I26" s="593"/>
      <c r="K26" s="194"/>
      <c r="L26" s="195" t="s">
        <v>38</v>
      </c>
      <c r="M26" s="196" t="s">
        <v>149</v>
      </c>
      <c r="N26" s="197"/>
      <c r="O26" s="198" t="s">
        <v>40</v>
      </c>
      <c r="P26" s="199">
        <f>'Ｓ５８（1983）'!A26</f>
        <v>248393</v>
      </c>
      <c r="Q26" s="200">
        <f>'Ｓ５８（1983）'!C26</f>
        <v>248393</v>
      </c>
      <c r="R26" s="200">
        <f>'Ｓ５８（1983）'!E26</f>
        <v>0</v>
      </c>
      <c r="S26" s="262">
        <f>'Ｓ５８（1983）'!F26</f>
        <v>141752</v>
      </c>
      <c r="T26" s="263">
        <f>'Ｓ５８（1983）'!H26</f>
        <v>100000</v>
      </c>
      <c r="U26" s="202"/>
      <c r="V26" s="489"/>
      <c r="W26" s="490"/>
      <c r="X26" s="491"/>
      <c r="Y26" s="492"/>
      <c r="Z26" s="493"/>
      <c r="AA26" s="494"/>
      <c r="AB26" s="494"/>
      <c r="AC26" s="233"/>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'Ｓ５８（1983）'!A27</f>
        <v>0</v>
      </c>
      <c r="Q27" s="200">
        <f>'Ｓ５８（1983）'!C27</f>
        <v>0</v>
      </c>
      <c r="R27" s="200">
        <f>'Ｓ５８（1983）'!E27</f>
        <v>0</v>
      </c>
      <c r="S27" s="262">
        <f>'Ｓ５８（1983）'!F27</f>
        <v>0</v>
      </c>
      <c r="T27" s="263">
        <f>'Ｓ５８（1983）'!H27</f>
        <v>0</v>
      </c>
      <c r="U27" s="202"/>
      <c r="V27" s="489"/>
      <c r="W27" s="495"/>
      <c r="X27" s="496"/>
      <c r="Y27" s="497"/>
      <c r="Z27" s="486"/>
      <c r="AA27" s="498"/>
      <c r="AB27" s="498"/>
      <c r="AC27" s="225"/>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'Ｓ５８（1983）'!A28</f>
        <v>0</v>
      </c>
      <c r="Q28" s="200">
        <f>'Ｓ５８（1983）'!C28</f>
        <v>0</v>
      </c>
      <c r="R28" s="200">
        <f>'Ｓ５８（1983）'!E28</f>
        <v>0</v>
      </c>
      <c r="S28" s="262">
        <f>'Ｓ５８（1983）'!F28</f>
        <v>0</v>
      </c>
      <c r="T28" s="263">
        <f>'Ｓ５８（1983）'!H28</f>
        <v>0</v>
      </c>
      <c r="U28" s="202"/>
      <c r="V28" s="216"/>
      <c r="W28" s="196" t="s">
        <v>13</v>
      </c>
      <c r="X28" s="197"/>
      <c r="Y28" s="215"/>
      <c r="Z28" s="219">
        <f>Z24-Z25</f>
        <v>5342</v>
      </c>
      <c r="AA28" s="220">
        <f>AA24-AA25</f>
        <v>0</v>
      </c>
      <c r="AB28" s="292">
        <f>AB24-AB25</f>
        <v>2717</v>
      </c>
      <c r="AC28" s="366">
        <f>AC24-AC25</f>
        <v>2200</v>
      </c>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'Ｓ５８（1983）'!A29</f>
        <v>0</v>
      </c>
      <c r="Q29" s="200">
        <f>'Ｓ５８（1983）'!C29</f>
        <v>0</v>
      </c>
      <c r="R29" s="200">
        <f>'Ｓ５８（1983）'!E29</f>
        <v>0</v>
      </c>
      <c r="S29" s="262">
        <f>'Ｓ５８（1983）'!F29</f>
        <v>0</v>
      </c>
      <c r="T29" s="263">
        <f>'Ｓ５８（1983）'!H29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'Ｓ５８（1983）'!A30</f>
        <v>0</v>
      </c>
      <c r="Q30" s="200">
        <f>'Ｓ５８（1983）'!C30</f>
        <v>0</v>
      </c>
      <c r="R30" s="200">
        <f>'Ｓ５８（1983）'!E30</f>
        <v>0</v>
      </c>
      <c r="S30" s="262">
        <f>'Ｓ５８（1983）'!F30</f>
        <v>0</v>
      </c>
      <c r="T30" s="263">
        <f>'Ｓ５８（1983）'!H30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'Ｓ５８（1983）'!A31</f>
        <v>0</v>
      </c>
      <c r="Q31" s="200">
        <f>'Ｓ５８（1983）'!C31</f>
        <v>0</v>
      </c>
      <c r="R31" s="200">
        <f>'Ｓ５８（1983）'!E31</f>
        <v>0</v>
      </c>
      <c r="S31" s="262">
        <f>'Ｓ５８（1983）'!F31</f>
        <v>0</v>
      </c>
      <c r="T31" s="263">
        <f>'Ｓ５８（1983）'!H31</f>
        <v>0</v>
      </c>
      <c r="U31" s="202"/>
      <c r="V31" s="195"/>
      <c r="W31" s="167"/>
      <c r="X31" s="167"/>
      <c r="Y31" s="207"/>
      <c r="Z31" s="204"/>
      <c r="AA31" s="205"/>
      <c r="AB31" s="205"/>
      <c r="AC31" s="206"/>
      <c r="AD31" s="160"/>
      <c r="AE31" s="160"/>
      <c r="AF31" s="160"/>
      <c r="AG31" s="160"/>
      <c r="AH31" s="160"/>
    </row>
    <row r="32" spans="1:34" ht="14.45" customHeight="1" x14ac:dyDescent="0.15">
      <c r="A32" s="592">
        <v>269676</v>
      </c>
      <c r="B32" s="593">
        <v>267300</v>
      </c>
      <c r="C32" s="593">
        <v>269676</v>
      </c>
      <c r="D32" s="593">
        <v>0</v>
      </c>
      <c r="E32" s="593">
        <v>189225</v>
      </c>
      <c r="F32" s="593">
        <v>0</v>
      </c>
      <c r="G32" s="593">
        <v>216</v>
      </c>
      <c r="H32" s="594">
        <v>75500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101737</v>
      </c>
      <c r="B33" s="593">
        <v>100000</v>
      </c>
      <c r="C33" s="593">
        <v>101737</v>
      </c>
      <c r="D33" s="593">
        <v>0</v>
      </c>
      <c r="E33" s="593">
        <v>71250</v>
      </c>
      <c r="F33" s="593">
        <v>0</v>
      </c>
      <c r="G33" s="593">
        <v>216</v>
      </c>
      <c r="H33" s="594">
        <v>27200</v>
      </c>
      <c r="I33" s="593"/>
      <c r="K33" s="194"/>
      <c r="L33" s="173"/>
      <c r="M33" s="196" t="s">
        <v>47</v>
      </c>
      <c r="N33" s="197"/>
      <c r="O33" s="198" t="s">
        <v>48</v>
      </c>
      <c r="P33" s="199">
        <f>'Ｓ５８（1983）'!A33</f>
        <v>101737</v>
      </c>
      <c r="Q33" s="200">
        <f>'Ｓ５８（1983）'!C33</f>
        <v>101737</v>
      </c>
      <c r="R33" s="200">
        <f>'Ｓ５８（1983）'!E33</f>
        <v>71250</v>
      </c>
      <c r="S33" s="262">
        <f>'Ｓ５８（1983）'!F33</f>
        <v>0</v>
      </c>
      <c r="T33" s="263">
        <f>'Ｓ５８（1983）'!H33</f>
        <v>27200</v>
      </c>
      <c r="U33" s="202" t="s">
        <v>4</v>
      </c>
      <c r="V33" s="173"/>
      <c r="W33" s="196" t="s">
        <v>49</v>
      </c>
      <c r="X33" s="197"/>
      <c r="Y33" s="198" t="s">
        <v>99</v>
      </c>
      <c r="Z33" s="199">
        <f>+A180</f>
        <v>0</v>
      </c>
      <c r="AA33" s="200">
        <f>+B180</f>
        <v>0</v>
      </c>
      <c r="AB33" s="200">
        <f>+C180</f>
        <v>0</v>
      </c>
      <c r="AC33" s="583">
        <f>+E180</f>
        <v>0</v>
      </c>
      <c r="AD33" s="160"/>
      <c r="AE33" s="160"/>
      <c r="AF33" s="160"/>
      <c r="AG33" s="160"/>
      <c r="AH33" s="160"/>
    </row>
    <row r="34" spans="1:34" ht="14.45" customHeight="1" x14ac:dyDescent="0.15">
      <c r="A34" s="592">
        <v>77315</v>
      </c>
      <c r="B34" s="593">
        <v>77300</v>
      </c>
      <c r="C34" s="593">
        <v>77315</v>
      </c>
      <c r="D34" s="593">
        <v>0</v>
      </c>
      <c r="E34" s="593">
        <v>57975</v>
      </c>
      <c r="F34" s="593">
        <v>0</v>
      </c>
      <c r="G34" s="593">
        <v>0</v>
      </c>
      <c r="H34" s="594">
        <v>18300</v>
      </c>
      <c r="I34" s="593"/>
      <c r="K34" s="194"/>
      <c r="L34" s="195"/>
      <c r="M34" s="196" t="s">
        <v>50</v>
      </c>
      <c r="N34" s="197"/>
      <c r="O34" s="198" t="s">
        <v>51</v>
      </c>
      <c r="P34" s="199">
        <f>'Ｓ５８（1983）'!A34</f>
        <v>77315</v>
      </c>
      <c r="Q34" s="200">
        <f>'Ｓ５８（1983）'!C34</f>
        <v>77315</v>
      </c>
      <c r="R34" s="200">
        <f>'Ｓ５８（1983）'!E34</f>
        <v>57975</v>
      </c>
      <c r="S34" s="262">
        <f>'Ｓ５８（1983）'!F34</f>
        <v>0</v>
      </c>
      <c r="T34" s="263">
        <f>'Ｓ５８（1983）'!H34</f>
        <v>18300</v>
      </c>
      <c r="U34" s="202"/>
      <c r="V34" s="195"/>
      <c r="W34" s="195"/>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'Ｓ５８（1983）'!A35</f>
        <v>0</v>
      </c>
      <c r="Q35" s="200">
        <f>'Ｓ５８（1983）'!C35</f>
        <v>0</v>
      </c>
      <c r="R35" s="200">
        <f>'Ｓ５８（1983）'!E35</f>
        <v>0</v>
      </c>
      <c r="S35" s="262">
        <f>'Ｓ５８（1983）'!F35</f>
        <v>0</v>
      </c>
      <c r="T35" s="263">
        <f>'Ｓ５８（1983）'!H35</f>
        <v>0</v>
      </c>
      <c r="U35" s="202"/>
      <c r="V35" s="195"/>
      <c r="W35" s="195"/>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'Ｓ５８（1983）'!A36</f>
        <v>0</v>
      </c>
      <c r="Q36" s="200">
        <f>'Ｓ５８（1983）'!C36</f>
        <v>0</v>
      </c>
      <c r="R36" s="200">
        <f>'Ｓ５８（1983）'!E36</f>
        <v>0</v>
      </c>
      <c r="S36" s="262">
        <f>'Ｓ５８（1983）'!F36</f>
        <v>0</v>
      </c>
      <c r="T36" s="263">
        <f>'Ｓ５８（1983）'!H36</f>
        <v>0</v>
      </c>
      <c r="U36" s="202"/>
      <c r="V36" s="195" t="s">
        <v>54</v>
      </c>
      <c r="W36" s="195"/>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'Ｓ５８（1983）'!A37</f>
        <v>0</v>
      </c>
      <c r="Q37" s="200">
        <f>'Ｓ５８（1983）'!C37</f>
        <v>0</v>
      </c>
      <c r="R37" s="200">
        <f>'Ｓ５８（1983）'!E37</f>
        <v>0</v>
      </c>
      <c r="S37" s="262">
        <f>'Ｓ５８（1983）'!F37</f>
        <v>0</v>
      </c>
      <c r="T37" s="263">
        <f>'Ｓ５８（1983）'!H37</f>
        <v>0</v>
      </c>
      <c r="U37" s="202"/>
      <c r="V37" s="195"/>
      <c r="W37" s="195"/>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'Ｓ５８（1983）'!A38</f>
        <v>0</v>
      </c>
      <c r="Q38" s="200">
        <f>'Ｓ５８（1983）'!C38</f>
        <v>0</v>
      </c>
      <c r="R38" s="200">
        <f>'Ｓ５８（1983）'!E38</f>
        <v>0</v>
      </c>
      <c r="S38" s="262">
        <f>'Ｓ５８（1983）'!F38</f>
        <v>0</v>
      </c>
      <c r="T38" s="263">
        <f>'Ｓ５８（1983）'!H38</f>
        <v>0</v>
      </c>
      <c r="U38" s="202"/>
      <c r="V38" s="195"/>
      <c r="W38" s="196" t="s">
        <v>57</v>
      </c>
      <c r="X38" s="197"/>
      <c r="Y38" s="198" t="s">
        <v>20</v>
      </c>
      <c r="Z38" s="199">
        <f>+A181</f>
        <v>0</v>
      </c>
      <c r="AA38" s="200">
        <f>+B181</f>
        <v>0</v>
      </c>
      <c r="AB38" s="200">
        <f>+C181</f>
        <v>0</v>
      </c>
      <c r="AC38" s="583">
        <f>+E181</f>
        <v>0</v>
      </c>
      <c r="AD38" s="160"/>
      <c r="AE38" s="160"/>
      <c r="AF38" s="160"/>
      <c r="AG38" s="160"/>
      <c r="AH38" s="160"/>
    </row>
    <row r="39" spans="1:34" ht="14.45" customHeight="1" x14ac:dyDescent="0.15">
      <c r="A39" s="592">
        <v>90624</v>
      </c>
      <c r="B39" s="593">
        <v>90000</v>
      </c>
      <c r="C39" s="593">
        <v>90624</v>
      </c>
      <c r="D39" s="593">
        <v>0</v>
      </c>
      <c r="E39" s="593">
        <v>60000</v>
      </c>
      <c r="F39" s="593">
        <v>0</v>
      </c>
      <c r="G39" s="593">
        <v>0</v>
      </c>
      <c r="H39" s="594">
        <v>30000</v>
      </c>
      <c r="I39" s="593"/>
      <c r="K39" s="194"/>
      <c r="L39" s="195"/>
      <c r="M39" s="173" t="s">
        <v>60</v>
      </c>
      <c r="N39" s="197"/>
      <c r="O39" s="198" t="s">
        <v>61</v>
      </c>
      <c r="P39" s="199">
        <f>'Ｓ５８（1983）'!A39</f>
        <v>90624</v>
      </c>
      <c r="Q39" s="200">
        <f>'Ｓ５８（1983）'!C39</f>
        <v>90624</v>
      </c>
      <c r="R39" s="200">
        <f>'Ｓ５８（1983）'!E39</f>
        <v>60000</v>
      </c>
      <c r="S39" s="262">
        <f>'Ｓ５８（1983）'!F39</f>
        <v>0</v>
      </c>
      <c r="T39" s="263">
        <f>'Ｓ５８（1983）'!H39</f>
        <v>30000</v>
      </c>
      <c r="U39" s="202"/>
      <c r="V39" s="195"/>
      <c r="W39" s="196" t="s">
        <v>60</v>
      </c>
      <c r="X39" s="197"/>
      <c r="Y39" s="198" t="s">
        <v>27</v>
      </c>
      <c r="Z39" s="199">
        <f>+A184</f>
        <v>0</v>
      </c>
      <c r="AA39" s="200">
        <f>+B184</f>
        <v>0</v>
      </c>
      <c r="AB39" s="200">
        <f>+C184</f>
        <v>0</v>
      </c>
      <c r="AC39" s="583">
        <f>+E184</f>
        <v>0</v>
      </c>
      <c r="AD39" s="160"/>
      <c r="AE39" s="160"/>
      <c r="AF39" s="160"/>
      <c r="AG39" s="160"/>
      <c r="AH39" s="160"/>
    </row>
    <row r="40" spans="1:34" ht="14.45" customHeight="1" x14ac:dyDescent="0.15">
      <c r="A40" s="592">
        <v>90624</v>
      </c>
      <c r="B40" s="593">
        <v>90000</v>
      </c>
      <c r="C40" s="593">
        <v>90624</v>
      </c>
      <c r="D40" s="593">
        <v>0</v>
      </c>
      <c r="E40" s="593">
        <v>60000</v>
      </c>
      <c r="F40" s="593">
        <v>0</v>
      </c>
      <c r="G40" s="593">
        <v>0</v>
      </c>
      <c r="H40" s="594">
        <v>30000</v>
      </c>
      <c r="I40" s="593"/>
      <c r="K40" s="194"/>
      <c r="L40" s="195" t="s">
        <v>59</v>
      </c>
      <c r="M40" s="195"/>
      <c r="N40" s="196" t="s">
        <v>62</v>
      </c>
      <c r="O40" s="198" t="s">
        <v>63</v>
      </c>
      <c r="P40" s="199">
        <f>'Ｓ５８（1983）'!A40</f>
        <v>90624</v>
      </c>
      <c r="Q40" s="200">
        <f>'Ｓ５８（1983）'!C40</f>
        <v>90624</v>
      </c>
      <c r="R40" s="200">
        <f>'Ｓ５８（1983）'!E40</f>
        <v>60000</v>
      </c>
      <c r="S40" s="262">
        <f>'Ｓ５８（1983）'!F40</f>
        <v>0</v>
      </c>
      <c r="T40" s="263">
        <f>'Ｓ５８（1983）'!H40</f>
        <v>30000</v>
      </c>
      <c r="U40" s="202"/>
      <c r="V40" s="195" t="s">
        <v>59</v>
      </c>
      <c r="W40" s="196" t="s">
        <v>62</v>
      </c>
      <c r="X40" s="197"/>
      <c r="Y40" s="198" t="s">
        <v>172</v>
      </c>
      <c r="Z40" s="199">
        <f>+A182</f>
        <v>0</v>
      </c>
      <c r="AA40" s="200">
        <f>+B182</f>
        <v>0</v>
      </c>
      <c r="AB40" s="200">
        <f>+C182</f>
        <v>0</v>
      </c>
      <c r="AC40" s="583">
        <f>+E182</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'Ｓ５８（1983）'!A41</f>
        <v>0</v>
      </c>
      <c r="Q41" s="200">
        <f>'Ｓ５８（1983）'!C41</f>
        <v>0</v>
      </c>
      <c r="R41" s="200">
        <f>'Ｓ５８（1983）'!E41</f>
        <v>0</v>
      </c>
      <c r="S41" s="262">
        <f>'Ｓ５８（1983）'!F41</f>
        <v>0</v>
      </c>
      <c r="T41" s="263">
        <f>'Ｓ５８（1983）'!H41</f>
        <v>0</v>
      </c>
      <c r="U41" s="202"/>
      <c r="V41" s="195"/>
      <c r="W41" s="195"/>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'Ｓ５８（1983）'!A42</f>
        <v>0</v>
      </c>
      <c r="Q42" s="200">
        <f>'Ｓ５８（1983）'!C42</f>
        <v>0</v>
      </c>
      <c r="R42" s="200">
        <f>'Ｓ５８（1983）'!E42</f>
        <v>0</v>
      </c>
      <c r="S42" s="262">
        <f>'Ｓ５８（1983）'!F42</f>
        <v>0</v>
      </c>
      <c r="T42" s="263">
        <f>'Ｓ５８（1983）'!H42</f>
        <v>0</v>
      </c>
      <c r="U42" s="202"/>
      <c r="V42" s="195"/>
      <c r="W42" s="195"/>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150</v>
      </c>
      <c r="O43" s="198" t="s">
        <v>69</v>
      </c>
      <c r="P43" s="199">
        <f>'Ｓ５８（1983）'!A43</f>
        <v>0</v>
      </c>
      <c r="Q43" s="200">
        <f>'Ｓ５８（1983）'!C43</f>
        <v>0</v>
      </c>
      <c r="R43" s="200">
        <f>'Ｓ５８（1983）'!E43</f>
        <v>0</v>
      </c>
      <c r="S43" s="262">
        <f>'Ｓ５８（1983）'!F43</f>
        <v>0</v>
      </c>
      <c r="T43" s="263">
        <f>'Ｓ５８（1983）'!H43</f>
        <v>0</v>
      </c>
      <c r="U43" s="202"/>
      <c r="V43" s="195"/>
      <c r="W43" s="196" t="s">
        <v>150</v>
      </c>
      <c r="X43" s="197"/>
      <c r="Y43" s="198" t="s">
        <v>23</v>
      </c>
      <c r="Z43" s="199">
        <f>+A183</f>
        <v>0</v>
      </c>
      <c r="AA43" s="200">
        <f>+B183</f>
        <v>0</v>
      </c>
      <c r="AB43" s="200">
        <f>+C183</f>
        <v>0</v>
      </c>
      <c r="AC43" s="583">
        <f>+E183</f>
        <v>0</v>
      </c>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t="s">
        <v>41</v>
      </c>
      <c r="W44" s="196"/>
      <c r="X44" s="197"/>
      <c r="Y44" s="198"/>
      <c r="Z44" s="499"/>
      <c r="AA44" s="229"/>
      <c r="AB44" s="229"/>
      <c r="AC44" s="230"/>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'Ｓ５８（1983）'!A44</f>
        <v>0</v>
      </c>
      <c r="Q45" s="200">
        <f>'Ｓ５８（1983）'!C44</f>
        <v>0</v>
      </c>
      <c r="R45" s="200">
        <f>'Ｓ５８（1983）'!E44</f>
        <v>0</v>
      </c>
      <c r="S45" s="262">
        <f>'Ｓ５８（1983）'!F44</f>
        <v>0</v>
      </c>
      <c r="T45" s="263">
        <f>'Ｓ５８（1983）'!H44</f>
        <v>0</v>
      </c>
      <c r="U45" s="202" t="s">
        <v>72</v>
      </c>
      <c r="V45" s="195"/>
      <c r="W45" s="196" t="s">
        <v>87</v>
      </c>
      <c r="X45" s="197"/>
      <c r="Y45" s="198" t="s">
        <v>30</v>
      </c>
      <c r="Z45" s="199">
        <f>+A185</f>
        <v>0</v>
      </c>
      <c r="AA45" s="200">
        <f>+B185</f>
        <v>0</v>
      </c>
      <c r="AB45" s="200">
        <f>+C185</f>
        <v>0</v>
      </c>
      <c r="AC45" s="583">
        <f>+E185</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'Ｓ５８（1983）'!A45</f>
        <v>0</v>
      </c>
      <c r="Q46" s="200">
        <f>'Ｓ５８（1983）'!C45</f>
        <v>0</v>
      </c>
      <c r="R46" s="200">
        <f>'Ｓ５８（1983）'!E45</f>
        <v>0</v>
      </c>
      <c r="S46" s="262">
        <f>'Ｓ５８（1983）'!F45</f>
        <v>0</v>
      </c>
      <c r="T46" s="263">
        <f>'Ｓ５８（1983）'!H45</f>
        <v>0</v>
      </c>
      <c r="U46" s="202"/>
      <c r="V46" s="195"/>
      <c r="W46" s="216"/>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'Ｓ５８（1983）'!A46</f>
        <v>0</v>
      </c>
      <c r="Q47" s="200">
        <f>'Ｓ５８（1983）'!C46</f>
        <v>0</v>
      </c>
      <c r="R47" s="200">
        <f>'Ｓ５８（1983）'!E46</f>
        <v>0</v>
      </c>
      <c r="S47" s="262">
        <f>'Ｓ５８（1983）'!F46</f>
        <v>0</v>
      </c>
      <c r="T47" s="263">
        <f>'Ｓ５８（1983）'!H46</f>
        <v>0</v>
      </c>
      <c r="U47" s="202"/>
      <c r="V47" s="500"/>
      <c r="W47" s="196" t="s">
        <v>13</v>
      </c>
      <c r="X47" s="197"/>
      <c r="Y47" s="198" t="s">
        <v>33</v>
      </c>
      <c r="Z47" s="199">
        <f>+A186</f>
        <v>0</v>
      </c>
      <c r="AA47" s="200">
        <f>+B186</f>
        <v>0</v>
      </c>
      <c r="AB47" s="200">
        <f>+C186</f>
        <v>0</v>
      </c>
      <c r="AC47" s="583">
        <f>+E186</f>
        <v>0</v>
      </c>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'Ｓ５８（1983）'!A47</f>
        <v>0</v>
      </c>
      <c r="Q48" s="200">
        <f>'Ｓ５８（1983）'!C47</f>
        <v>0</v>
      </c>
      <c r="R48" s="200">
        <f>'Ｓ５８（1983）'!E47</f>
        <v>0</v>
      </c>
      <c r="S48" s="262">
        <f>'Ｓ５８（1983）'!F47</f>
        <v>0</v>
      </c>
      <c r="T48" s="263">
        <f>'Ｓ５８（1983）'!H47</f>
        <v>0</v>
      </c>
      <c r="U48" s="202" t="s">
        <v>4</v>
      </c>
      <c r="V48" s="195"/>
      <c r="W48" s="167"/>
      <c r="X48" s="167"/>
      <c r="Y48" s="207"/>
      <c r="Z48" s="204"/>
      <c r="AA48" s="205"/>
      <c r="AB48" s="205"/>
      <c r="AC48" s="206"/>
      <c r="AD48" s="160"/>
      <c r="AE48" s="160"/>
      <c r="AF48" s="160"/>
      <c r="AG48" s="160"/>
      <c r="AH48" s="160"/>
    </row>
    <row r="49" spans="1:38" ht="14.45" customHeight="1" x14ac:dyDescent="0.15">
      <c r="A49" s="592">
        <v>0</v>
      </c>
      <c r="B49" s="593">
        <v>0</v>
      </c>
      <c r="C49" s="593">
        <v>0</v>
      </c>
      <c r="D49" s="593">
        <v>0</v>
      </c>
      <c r="E49" s="593">
        <v>0</v>
      </c>
      <c r="F49" s="593">
        <v>0</v>
      </c>
      <c r="G49" s="593">
        <v>0</v>
      </c>
      <c r="H49" s="594">
        <v>0</v>
      </c>
      <c r="I49" s="593"/>
      <c r="K49" s="194"/>
      <c r="L49" s="195"/>
      <c r="M49" s="196" t="s">
        <v>11</v>
      </c>
      <c r="N49" s="197"/>
      <c r="O49" s="198" t="s">
        <v>80</v>
      </c>
      <c r="P49" s="199">
        <f>'Ｓ５８（1983）'!A48</f>
        <v>0</v>
      </c>
      <c r="Q49" s="200">
        <f>'Ｓ５８（1983）'!C48</f>
        <v>0</v>
      </c>
      <c r="R49" s="200">
        <f>'Ｓ５８（1983）'!E48</f>
        <v>0</v>
      </c>
      <c r="S49" s="262">
        <f>'Ｓ５８（1983）'!F48</f>
        <v>0</v>
      </c>
      <c r="T49" s="263">
        <f>'Ｓ５８（1983）'!H48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'Ｓ５８（1983）'!A50</f>
        <v>0</v>
      </c>
      <c r="Q51" s="200">
        <f>'Ｓ５８（1983）'!C50</f>
        <v>0</v>
      </c>
      <c r="R51" s="200">
        <f>'Ｓ５８（1983）'!E50</f>
        <v>0</v>
      </c>
      <c r="S51" s="262">
        <f>'Ｓ５８（1983）'!F50</f>
        <v>0</v>
      </c>
      <c r="T51" s="263">
        <f>'Ｓ５８（1983）'!H50</f>
        <v>0</v>
      </c>
      <c r="U51" s="202"/>
      <c r="V51" s="173"/>
      <c r="W51" s="196" t="s">
        <v>88</v>
      </c>
      <c r="X51" s="217"/>
      <c r="Y51" s="218" t="s">
        <v>40</v>
      </c>
      <c r="Z51" s="199">
        <f t="shared" ref="Z51:AB54" si="1">+A188</f>
        <v>0</v>
      </c>
      <c r="AA51" s="200">
        <f t="shared" si="1"/>
        <v>0</v>
      </c>
      <c r="AB51" s="200">
        <f t="shared" si="1"/>
        <v>0</v>
      </c>
      <c r="AC51" s="583">
        <f>+E188</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'Ｓ５８（1983）'!A51</f>
        <v>0</v>
      </c>
      <c r="Q52" s="200">
        <f>'Ｓ５８（1983）'!C51</f>
        <v>0</v>
      </c>
      <c r="R52" s="200">
        <f>'Ｓ５８（1983）'!E51</f>
        <v>0</v>
      </c>
      <c r="S52" s="262">
        <f>'Ｓ５８（1983）'!F51</f>
        <v>0</v>
      </c>
      <c r="T52" s="263">
        <f>'Ｓ５８（1983）'!H51</f>
        <v>0</v>
      </c>
      <c r="U52" s="202"/>
      <c r="V52" s="195"/>
      <c r="W52" s="216" t="s">
        <v>89</v>
      </c>
      <c r="X52" s="217"/>
      <c r="Y52" s="218" t="s">
        <v>43</v>
      </c>
      <c r="Z52" s="199">
        <f t="shared" si="1"/>
        <v>0</v>
      </c>
      <c r="AA52" s="200">
        <f t="shared" si="1"/>
        <v>0</v>
      </c>
      <c r="AB52" s="200">
        <f t="shared" si="1"/>
        <v>0</v>
      </c>
      <c r="AC52" s="583">
        <f>+E189</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'Ｓ５８（1983）'!A52</f>
        <v>0</v>
      </c>
      <c r="Q53" s="200">
        <f>'Ｓ５８（1983）'!C52</f>
        <v>0</v>
      </c>
      <c r="R53" s="200">
        <f>'Ｓ５８（1983）'!E52</f>
        <v>0</v>
      </c>
      <c r="S53" s="262">
        <f>'Ｓ５８（1983）'!F52</f>
        <v>0</v>
      </c>
      <c r="T53" s="263">
        <f>'Ｓ５８（1983）'!H52</f>
        <v>0</v>
      </c>
      <c r="U53" s="202"/>
      <c r="V53" s="195" t="s">
        <v>91</v>
      </c>
      <c r="W53" s="216" t="s">
        <v>104</v>
      </c>
      <c r="X53" s="217"/>
      <c r="Y53" s="218" t="s">
        <v>44</v>
      </c>
      <c r="Z53" s="199">
        <f t="shared" si="1"/>
        <v>0</v>
      </c>
      <c r="AA53" s="200">
        <f t="shared" si="1"/>
        <v>0</v>
      </c>
      <c r="AB53" s="200">
        <f t="shared" si="1"/>
        <v>0</v>
      </c>
      <c r="AC53" s="583">
        <f>+E190</f>
        <v>0</v>
      </c>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'Ｓ５８（1983）'!A53</f>
        <v>0</v>
      </c>
      <c r="Q54" s="200">
        <f>'Ｓ５８（1983）'!C53</f>
        <v>0</v>
      </c>
      <c r="R54" s="200">
        <f>'Ｓ５８（1983）'!E53</f>
        <v>0</v>
      </c>
      <c r="S54" s="262">
        <f>'Ｓ５８（1983）'!F53</f>
        <v>0</v>
      </c>
      <c r="T54" s="263">
        <f>'Ｓ５８（1983）'!H53</f>
        <v>0</v>
      </c>
      <c r="U54" s="202"/>
      <c r="V54" s="195"/>
      <c r="W54" s="216" t="s">
        <v>90</v>
      </c>
      <c r="X54" s="217"/>
      <c r="Y54" s="218" t="s">
        <v>46</v>
      </c>
      <c r="Z54" s="199">
        <f t="shared" si="1"/>
        <v>0</v>
      </c>
      <c r="AA54" s="200">
        <f t="shared" si="1"/>
        <v>0</v>
      </c>
      <c r="AB54" s="200">
        <f t="shared" si="1"/>
        <v>0</v>
      </c>
      <c r="AC54" s="583">
        <f>+E191</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'Ｓ５８（1983）'!A54</f>
        <v>0</v>
      </c>
      <c r="Q55" s="200">
        <f>'Ｓ５８（1983）'!C54</f>
        <v>0</v>
      </c>
      <c r="R55" s="200">
        <f>'Ｓ５８（1983）'!E54</f>
        <v>0</v>
      </c>
      <c r="S55" s="262">
        <f>'Ｓ５８（1983）'!F54</f>
        <v>0</v>
      </c>
      <c r="T55" s="263">
        <f>'Ｓ５８（1983）'!H54</f>
        <v>0</v>
      </c>
      <c r="U55" s="202"/>
      <c r="V55" s="195" t="s">
        <v>92</v>
      </c>
      <c r="W55" s="173"/>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'Ｓ５８（1983）'!A55</f>
        <v>0</v>
      </c>
      <c r="Q56" s="200">
        <f>'Ｓ５８（1983）'!C55</f>
        <v>0</v>
      </c>
      <c r="R56" s="200">
        <f>'Ｓ５８（1983）'!E55</f>
        <v>0</v>
      </c>
      <c r="S56" s="262">
        <f>'Ｓ５８（1983）'!F55</f>
        <v>0</v>
      </c>
      <c r="T56" s="263">
        <f>'Ｓ５８（1983）'!H55</f>
        <v>0</v>
      </c>
      <c r="U56" s="202"/>
      <c r="V56" s="195"/>
      <c r="W56" s="195"/>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'Ｓ５８（1983）'!A56</f>
        <v>0</v>
      </c>
      <c r="Q57" s="200">
        <f>'Ｓ５８（1983）'!C56</f>
        <v>0</v>
      </c>
      <c r="R57" s="200">
        <f>'Ｓ５８（1983）'!E56</f>
        <v>0</v>
      </c>
      <c r="S57" s="262">
        <f>'Ｓ５８（1983）'!F56</f>
        <v>0</v>
      </c>
      <c r="T57" s="263">
        <f>'Ｓ５８（1983）'!H56</f>
        <v>0</v>
      </c>
      <c r="U57" s="202"/>
      <c r="V57" s="195" t="s">
        <v>41</v>
      </c>
      <c r="W57" s="196" t="s">
        <v>136</v>
      </c>
      <c r="X57" s="197"/>
      <c r="Y57" s="198" t="s">
        <v>75</v>
      </c>
      <c r="Z57" s="199">
        <f t="shared" ref="Z57:AB60" si="2">+A192</f>
        <v>0</v>
      </c>
      <c r="AA57" s="200">
        <f t="shared" si="2"/>
        <v>0</v>
      </c>
      <c r="AB57" s="200">
        <f t="shared" si="2"/>
        <v>0</v>
      </c>
      <c r="AC57" s="583">
        <f>+E192</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'Ｓ５８（1983）'!A57</f>
        <v>0</v>
      </c>
      <c r="Q58" s="200">
        <f>'Ｓ５８（1983）'!C57</f>
        <v>0</v>
      </c>
      <c r="R58" s="200">
        <f>'Ｓ５８（1983）'!E57</f>
        <v>0</v>
      </c>
      <c r="S58" s="262">
        <f>'Ｓ５８（1983）'!F57</f>
        <v>0</v>
      </c>
      <c r="T58" s="263">
        <f>'Ｓ５８（1983）'!H57</f>
        <v>0</v>
      </c>
      <c r="U58" s="202"/>
      <c r="V58" s="176"/>
      <c r="W58" s="196" t="s">
        <v>138</v>
      </c>
      <c r="X58" s="197"/>
      <c r="Y58" s="198" t="s">
        <v>77</v>
      </c>
      <c r="Z58" s="199">
        <f t="shared" si="2"/>
        <v>0</v>
      </c>
      <c r="AA58" s="200">
        <f t="shared" si="2"/>
        <v>0</v>
      </c>
      <c r="AB58" s="200">
        <f t="shared" si="2"/>
        <v>0</v>
      </c>
      <c r="AC58" s="583">
        <f>+E193</f>
        <v>0</v>
      </c>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'Ｓ５８（1983）'!A58</f>
        <v>0</v>
      </c>
      <c r="Q59" s="200">
        <f>'Ｓ５８（1983）'!C58</f>
        <v>0</v>
      </c>
      <c r="R59" s="200">
        <f>'Ｓ５８（1983）'!E58</f>
        <v>0</v>
      </c>
      <c r="S59" s="262">
        <f>'Ｓ５８（1983）'!F58</f>
        <v>0</v>
      </c>
      <c r="T59" s="263">
        <f>'Ｓ５８（1983）'!H58</f>
        <v>0</v>
      </c>
      <c r="U59" s="202"/>
      <c r="V59" s="216"/>
      <c r="W59" s="216" t="s">
        <v>13</v>
      </c>
      <c r="X59" s="217"/>
      <c r="Y59" s="218" t="s">
        <v>173</v>
      </c>
      <c r="Z59" s="199">
        <f t="shared" si="2"/>
        <v>0</v>
      </c>
      <c r="AA59" s="200">
        <f t="shared" si="2"/>
        <v>0</v>
      </c>
      <c r="AB59" s="200">
        <f t="shared" si="2"/>
        <v>0</v>
      </c>
      <c r="AC59" s="583">
        <f>+E194</f>
        <v>0</v>
      </c>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'Ｓ５８（1983）'!A59</f>
        <v>0</v>
      </c>
      <c r="Q60" s="200">
        <f>'Ｓ５８（1983）'!C59</f>
        <v>0</v>
      </c>
      <c r="R60" s="200">
        <f>'Ｓ５８（1983）'!E59</f>
        <v>0</v>
      </c>
      <c r="S60" s="262">
        <f>'Ｓ５８（1983）'!F59</f>
        <v>0</v>
      </c>
      <c r="T60" s="263">
        <f>'Ｓ５８（1983）'!H59</f>
        <v>0</v>
      </c>
      <c r="U60" s="202"/>
      <c r="V60" s="216" t="s">
        <v>13</v>
      </c>
      <c r="W60" s="217"/>
      <c r="X60" s="217"/>
      <c r="Y60" s="218" t="s">
        <v>48</v>
      </c>
      <c r="Z60" s="199">
        <f t="shared" si="2"/>
        <v>161413</v>
      </c>
      <c r="AA60" s="200">
        <f t="shared" si="2"/>
        <v>0</v>
      </c>
      <c r="AB60" s="200">
        <f t="shared" si="2"/>
        <v>0</v>
      </c>
      <c r="AC60" s="583">
        <f>+E195</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518069</v>
      </c>
      <c r="Q61" s="242">
        <f>SUM(Q8:Q60)-Q9-Q10-Q12-Q13-Q15-Q16-Q17-Q30-Q31-Q32-Q40-Q41-Q42-Q43-Q44-Q49-Q50</f>
        <v>518069</v>
      </c>
      <c r="R61" s="242">
        <f>SUM(R8:R60)-R9-R10-R12-R13-R15-R16-R17-R30-R31-R32-R40-R41-R42-R43-R44-R49-R50</f>
        <v>189225</v>
      </c>
      <c r="S61" s="331">
        <f>SUM(S8:S60)-S9-S10-S12-S13-S15-S16-S17-S30-S31-S32-S40-S41-S42-S43-S44-S49-S50</f>
        <v>141752</v>
      </c>
      <c r="T61" s="332">
        <f>SUM(T8:T60)-T9-T10-T12-T13-T15-T16-T17-T30-T31-T32-T40-T41-T42-T43-T44-T49-T50</f>
        <v>175500</v>
      </c>
      <c r="U61" s="244"/>
      <c r="V61" s="238" t="s">
        <v>82</v>
      </c>
      <c r="W61" s="239"/>
      <c r="X61" s="239"/>
      <c r="Y61" s="240"/>
      <c r="Z61" s="245">
        <f>SUM(Z11:Z60)-Z12-Z13-Z25-Z28</f>
        <v>166755</v>
      </c>
      <c r="AA61" s="242">
        <f>SUM(AA11:AA60)-AA12-AA13-AA25-AA28</f>
        <v>0</v>
      </c>
      <c r="AB61" s="246">
        <f>SUM(AB11:AB60)-AB12-AB13-AB25-AB28</f>
        <v>2717</v>
      </c>
      <c r="AC61" s="247">
        <f>SUM(AC11:AC60)-AC12-AC13-AC25-AC28</f>
        <v>2200</v>
      </c>
      <c r="AD61" s="248"/>
      <c r="AE61" s="248"/>
      <c r="AF61" s="248"/>
      <c r="AG61" s="249"/>
      <c r="AH61" s="249"/>
      <c r="AI61" s="250" t="s">
        <v>5</v>
      </c>
      <c r="AJ61" s="180" t="s">
        <v>6</v>
      </c>
      <c r="AK61" s="180" t="s">
        <v>7</v>
      </c>
      <c r="AL61" s="251" t="s">
        <v>405</v>
      </c>
    </row>
    <row r="62" spans="1:38" ht="14.45" customHeight="1" x14ac:dyDescent="0.15">
      <c r="A62" s="589">
        <v>249241</v>
      </c>
      <c r="B62" s="590">
        <v>249241</v>
      </c>
      <c r="C62" s="590">
        <v>0</v>
      </c>
      <c r="D62" s="590">
        <v>0</v>
      </c>
      <c r="E62" s="590">
        <v>0</v>
      </c>
      <c r="F62" s="591">
        <v>8500</v>
      </c>
      <c r="K62" s="183"/>
      <c r="L62" s="184" t="s">
        <v>8</v>
      </c>
      <c r="M62" s="185"/>
      <c r="N62" s="185"/>
      <c r="O62" s="186" t="s">
        <v>9</v>
      </c>
      <c r="P62" s="252">
        <f>'Ｓ５８（1983）'!A63</f>
        <v>171484</v>
      </c>
      <c r="Q62" s="253">
        <f>'Ｓ５８（1983）'!B63</f>
        <v>171484</v>
      </c>
      <c r="R62" s="254"/>
      <c r="S62" s="255">
        <f>'Ｓ５８（1983）'!D63</f>
        <v>0</v>
      </c>
      <c r="T62" s="256">
        <f>'Ｓ５８（1983）'!F63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171484</v>
      </c>
      <c r="B63" s="593">
        <v>171484</v>
      </c>
      <c r="C63" s="593">
        <v>0</v>
      </c>
      <c r="D63" s="593">
        <v>0</v>
      </c>
      <c r="E63" s="593">
        <v>0</v>
      </c>
      <c r="F63" s="594">
        <v>0</v>
      </c>
      <c r="K63" s="194"/>
      <c r="L63" s="195"/>
      <c r="M63" s="196" t="s">
        <v>146</v>
      </c>
      <c r="N63" s="197"/>
      <c r="O63" s="198" t="s">
        <v>12</v>
      </c>
      <c r="P63" s="199">
        <f>'Ｓ５８（1983）'!A64</f>
        <v>0</v>
      </c>
      <c r="Q63" s="200">
        <f>'Ｓ５８（1983）'!B64</f>
        <v>0</v>
      </c>
      <c r="R63" s="220"/>
      <c r="S63" s="262">
        <f>'Ｓ５８（1983）'!D64</f>
        <v>0</v>
      </c>
      <c r="T63" s="263">
        <f>'Ｓ５８（1983）'!F64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171484</v>
      </c>
      <c r="Q64" s="209">
        <f>Q62-Q63</f>
        <v>171484</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345</v>
      </c>
      <c r="B65" s="593">
        <v>345</v>
      </c>
      <c r="C65" s="593">
        <v>0</v>
      </c>
      <c r="D65" s="593">
        <v>0</v>
      </c>
      <c r="E65" s="593">
        <v>0</v>
      </c>
      <c r="F65" s="594">
        <v>0</v>
      </c>
      <c r="K65" s="194" t="s">
        <v>4</v>
      </c>
      <c r="L65" s="173" t="s">
        <v>14</v>
      </c>
      <c r="M65" s="170"/>
      <c r="N65" s="170"/>
      <c r="O65" s="211" t="s">
        <v>15</v>
      </c>
      <c r="P65" s="212">
        <f>'Ｓ５８（1983）'!A65</f>
        <v>345</v>
      </c>
      <c r="Q65" s="213">
        <f>'Ｓ５８（1983）'!B65</f>
        <v>345</v>
      </c>
      <c r="R65" s="277"/>
      <c r="S65" s="278">
        <f>'Ｓ５８（1983）'!D65</f>
        <v>0</v>
      </c>
      <c r="T65" s="263">
        <f>'Ｓ５８（1983）'!F65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'Ｓ５８（1983）'!A66</f>
        <v>0</v>
      </c>
      <c r="Q66" s="200">
        <f>'Ｓ５８（1983）'!B66</f>
        <v>0</v>
      </c>
      <c r="R66" s="220"/>
      <c r="S66" s="262">
        <f>'Ｓ５８（1983）'!D66</f>
        <v>0</v>
      </c>
      <c r="T66" s="263">
        <f>'Ｓ５８（1983）'!F66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290</v>
      </c>
      <c r="B67" s="593">
        <v>290</v>
      </c>
      <c r="C67" s="593">
        <v>0</v>
      </c>
      <c r="D67" s="593">
        <v>0</v>
      </c>
      <c r="E67" s="593">
        <v>0</v>
      </c>
      <c r="F67" s="594">
        <v>0</v>
      </c>
      <c r="K67" s="194"/>
      <c r="L67" s="216"/>
      <c r="M67" s="196" t="s">
        <v>13</v>
      </c>
      <c r="N67" s="217"/>
      <c r="O67" s="218"/>
      <c r="P67" s="208">
        <f>P65-P66</f>
        <v>345</v>
      </c>
      <c r="Q67" s="209">
        <f>Q65-Q66</f>
        <v>345</v>
      </c>
      <c r="R67" s="209"/>
      <c r="S67" s="269">
        <f>S65-S66</f>
        <v>0</v>
      </c>
      <c r="T67" s="270">
        <f>T65-T66</f>
        <v>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'Ｓ５８（1983）'!A68</f>
        <v>0</v>
      </c>
      <c r="Q68" s="200">
        <f>'Ｓ５８（1983）'!B68</f>
        <v>0</v>
      </c>
      <c r="R68" s="220"/>
      <c r="S68" s="262">
        <f>'Ｓ５８（1983）'!D68</f>
        <v>0</v>
      </c>
      <c r="T68" s="263">
        <f>'Ｓ５８（1983）'!F68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148</v>
      </c>
      <c r="O69" s="198" t="s">
        <v>97</v>
      </c>
      <c r="P69" s="199">
        <f>'Ｓ５８（1983）'!A69</f>
        <v>0</v>
      </c>
      <c r="Q69" s="200">
        <f>'Ｓ５８（1983）'!B69</f>
        <v>0</v>
      </c>
      <c r="R69" s="220"/>
      <c r="S69" s="262">
        <f>'Ｓ５８（1983）'!D69</f>
        <v>0</v>
      </c>
      <c r="T69" s="263">
        <f>'Ｓ５８（1983）'!F69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'Ｓ５８（1983）'!A70</f>
        <v>0</v>
      </c>
      <c r="Q70" s="200">
        <f>'Ｓ５８（1983）'!B70</f>
        <v>0</v>
      </c>
      <c r="R70" s="220"/>
      <c r="S70" s="262">
        <f>'Ｓ５８（1983）'!D70</f>
        <v>0</v>
      </c>
      <c r="T70" s="263">
        <f>'Ｓ５８（1983）'!F70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290</v>
      </c>
      <c r="B72" s="593">
        <v>290</v>
      </c>
      <c r="C72" s="593">
        <v>0</v>
      </c>
      <c r="D72" s="593">
        <v>0</v>
      </c>
      <c r="E72" s="593">
        <v>0</v>
      </c>
      <c r="F72" s="594">
        <v>0</v>
      </c>
      <c r="K72" s="194"/>
      <c r="L72" s="176"/>
      <c r="M72" s="196" t="s">
        <v>95</v>
      </c>
      <c r="N72" s="197"/>
      <c r="O72" s="198" t="s">
        <v>98</v>
      </c>
      <c r="P72" s="199">
        <f>'Ｓ５８（1983）'!A71</f>
        <v>0</v>
      </c>
      <c r="Q72" s="200">
        <f>'Ｓ５８（1983）'!B71</f>
        <v>0</v>
      </c>
      <c r="R72" s="220"/>
      <c r="S72" s="262">
        <f>'Ｓ５８（1983）'!D71</f>
        <v>0</v>
      </c>
      <c r="T72" s="263">
        <f>'Ｓ５８（1983）'!F71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'Ｓ５８（1983）'!A72</f>
        <v>290</v>
      </c>
      <c r="Q73" s="200">
        <f>'Ｓ５８（1983）'!B72</f>
        <v>290</v>
      </c>
      <c r="R73" s="220"/>
      <c r="S73" s="262">
        <f>'Ｓ５８（1983）'!D72</f>
        <v>0</v>
      </c>
      <c r="T73" s="263">
        <f>'Ｓ５８（1983）'!F72</f>
        <v>0</v>
      </c>
      <c r="U73" s="264"/>
      <c r="V73" s="216"/>
      <c r="W73" s="196" t="s">
        <v>13</v>
      </c>
      <c r="X73" s="197"/>
      <c r="Y73" s="211" t="s">
        <v>15</v>
      </c>
      <c r="Z73" s="302">
        <f t="shared" ref="Z73:AB75" si="3">+A119</f>
        <v>0</v>
      </c>
      <c r="AA73" s="272">
        <f t="shared" si="3"/>
        <v>0</v>
      </c>
      <c r="AB73" s="272">
        <f t="shared" si="3"/>
        <v>0</v>
      </c>
      <c r="AC73" s="584">
        <f>+E119</f>
        <v>0</v>
      </c>
      <c r="AD73" s="264"/>
      <c r="AE73" s="216"/>
      <c r="AF73" s="196" t="s">
        <v>13</v>
      </c>
      <c r="AG73" s="197"/>
      <c r="AH73" s="211" t="s">
        <v>409</v>
      </c>
      <c r="AI73" s="302">
        <f t="shared" ref="AI73:AK75" si="4">+A142</f>
        <v>0</v>
      </c>
      <c r="AJ73" s="272">
        <f t="shared" si="4"/>
        <v>0</v>
      </c>
      <c r="AK73" s="272">
        <f t="shared" si="4"/>
        <v>0</v>
      </c>
      <c r="AL73" s="588">
        <f>+E142</f>
        <v>0</v>
      </c>
    </row>
    <row r="74" spans="1:38" ht="14.45" customHeight="1" x14ac:dyDescent="0.15">
      <c r="A74" s="592">
        <v>15751</v>
      </c>
      <c r="B74" s="593">
        <v>15751</v>
      </c>
      <c r="C74" s="593">
        <v>0</v>
      </c>
      <c r="D74" s="593">
        <v>0</v>
      </c>
      <c r="E74" s="593">
        <v>0</v>
      </c>
      <c r="F74" s="594">
        <v>0</v>
      </c>
      <c r="K74" s="194"/>
      <c r="L74" s="196" t="s">
        <v>19</v>
      </c>
      <c r="M74" s="197"/>
      <c r="N74" s="197"/>
      <c r="O74" s="198" t="s">
        <v>20</v>
      </c>
      <c r="P74" s="199">
        <f>'Ｓ５８（1983）'!A73</f>
        <v>0</v>
      </c>
      <c r="Q74" s="200">
        <f>'Ｓ５８（1983）'!B73</f>
        <v>0</v>
      </c>
      <c r="R74" s="220"/>
      <c r="S74" s="262">
        <f>'Ｓ５８（1983）'!D73</f>
        <v>0</v>
      </c>
      <c r="T74" s="263">
        <f>'Ｓ５８（1983）'!F73</f>
        <v>0</v>
      </c>
      <c r="U74" s="264"/>
      <c r="V74" s="196" t="s">
        <v>19</v>
      </c>
      <c r="W74" s="197"/>
      <c r="X74" s="197"/>
      <c r="Y74" s="211" t="s">
        <v>142</v>
      </c>
      <c r="Z74" s="302">
        <f t="shared" si="3"/>
        <v>0</v>
      </c>
      <c r="AA74" s="272">
        <f t="shared" si="3"/>
        <v>0</v>
      </c>
      <c r="AB74" s="272">
        <f t="shared" si="3"/>
        <v>0</v>
      </c>
      <c r="AC74" s="584">
        <f>+E120</f>
        <v>0</v>
      </c>
      <c r="AD74" s="264"/>
      <c r="AE74" s="196" t="s">
        <v>19</v>
      </c>
      <c r="AF74" s="197"/>
      <c r="AG74" s="197"/>
      <c r="AH74" s="211" t="s">
        <v>410</v>
      </c>
      <c r="AI74" s="302">
        <f t="shared" si="4"/>
        <v>0</v>
      </c>
      <c r="AJ74" s="272">
        <f t="shared" si="4"/>
        <v>0</v>
      </c>
      <c r="AK74" s="272">
        <f t="shared" si="4"/>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'Ｓ５８（1983）'!A75</f>
        <v>0</v>
      </c>
      <c r="Q75" s="200">
        <f>'Ｓ５８（1983）'!B75</f>
        <v>0</v>
      </c>
      <c r="R75" s="220"/>
      <c r="S75" s="262">
        <f>'Ｓ５８（1983）'!D75</f>
        <v>0</v>
      </c>
      <c r="T75" s="263">
        <f>'Ｓ５８（1983）'!F75</f>
        <v>0</v>
      </c>
      <c r="U75" s="264" t="s">
        <v>411</v>
      </c>
      <c r="V75" s="195"/>
      <c r="W75" s="196" t="s">
        <v>412</v>
      </c>
      <c r="X75" s="197"/>
      <c r="Y75" s="211" t="s">
        <v>413</v>
      </c>
      <c r="Z75" s="302">
        <f t="shared" si="3"/>
        <v>70661</v>
      </c>
      <c r="AA75" s="272">
        <f t="shared" si="3"/>
        <v>0</v>
      </c>
      <c r="AB75" s="272">
        <f t="shared" si="3"/>
        <v>0</v>
      </c>
      <c r="AC75" s="584">
        <f>+E121</f>
        <v>70100</v>
      </c>
      <c r="AD75" s="264" t="s">
        <v>414</v>
      </c>
      <c r="AE75" s="195"/>
      <c r="AF75" s="196" t="s">
        <v>412</v>
      </c>
      <c r="AG75" s="197"/>
      <c r="AH75" s="211" t="s">
        <v>415</v>
      </c>
      <c r="AI75" s="302">
        <f t="shared" si="4"/>
        <v>0</v>
      </c>
      <c r="AJ75" s="272">
        <f t="shared" si="4"/>
        <v>0</v>
      </c>
      <c r="AK75" s="272">
        <f t="shared" si="4"/>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'Ｓ５８（1983）'!A76</f>
        <v>0</v>
      </c>
      <c r="Q76" s="200">
        <f>'Ｓ５８（1983）'!B76</f>
        <v>0</v>
      </c>
      <c r="R76" s="220"/>
      <c r="S76" s="262">
        <f>'Ｓ５８（1983）'!D76</f>
        <v>0</v>
      </c>
      <c r="T76" s="263">
        <f>'Ｓ５８（1983）'!F76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'Ｓ５８（1983）'!A77</f>
        <v>0</v>
      </c>
      <c r="Q77" s="200">
        <f>'Ｓ５８（1983）'!B77</f>
        <v>0</v>
      </c>
      <c r="R77" s="220"/>
      <c r="S77" s="262">
        <f>'Ｓ５８（1983）'!D77</f>
        <v>0</v>
      </c>
      <c r="T77" s="263">
        <f>'Ｓ５８（1983）'!F77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'Ｓ５８（1983）'!A78</f>
        <v>0</v>
      </c>
      <c r="Q78" s="200">
        <f>'Ｓ５８（1983）'!B78</f>
        <v>0</v>
      </c>
      <c r="R78" s="220"/>
      <c r="S78" s="262">
        <f>'Ｓ５８（1983）'!D78</f>
        <v>0</v>
      </c>
      <c r="T78" s="263">
        <f>'Ｓ５８（1983）'!F78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'Ｓ５８（1983）'!A79</f>
        <v>0</v>
      </c>
      <c r="Q79" s="200">
        <f>'Ｓ５８（1983）'!B79</f>
        <v>0</v>
      </c>
      <c r="R79" s="220"/>
      <c r="S79" s="262">
        <f>'Ｓ５８（1983）'!D79</f>
        <v>0</v>
      </c>
      <c r="T79" s="263">
        <f>'Ｓ５８（1983）'!F79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15751</v>
      </c>
      <c r="B80" s="593">
        <v>15751</v>
      </c>
      <c r="C80" s="593">
        <v>0</v>
      </c>
      <c r="D80" s="593">
        <v>0</v>
      </c>
      <c r="E80" s="593">
        <v>0</v>
      </c>
      <c r="F80" s="594">
        <v>0</v>
      </c>
      <c r="K80" s="194"/>
      <c r="L80" s="195" t="s">
        <v>38</v>
      </c>
      <c r="M80" s="196" t="s">
        <v>149</v>
      </c>
      <c r="N80" s="197"/>
      <c r="O80" s="198" t="s">
        <v>40</v>
      </c>
      <c r="P80" s="199">
        <f>'Ｓ５８（1983）'!A80</f>
        <v>15751</v>
      </c>
      <c r="Q80" s="200">
        <f>'Ｓ５８（1983）'!B80</f>
        <v>15751</v>
      </c>
      <c r="R80" s="220"/>
      <c r="S80" s="262">
        <f>'Ｓ５８（1983）'!D80</f>
        <v>0</v>
      </c>
      <c r="T80" s="263">
        <f>'Ｓ５８（1983）'!F80</f>
        <v>0</v>
      </c>
      <c r="U80" s="264"/>
      <c r="V80" s="195" t="s">
        <v>38</v>
      </c>
      <c r="W80" s="196" t="s">
        <v>149</v>
      </c>
      <c r="X80" s="197"/>
      <c r="Y80" s="198" t="s">
        <v>420</v>
      </c>
      <c r="Z80" s="302">
        <f>+A122</f>
        <v>70661</v>
      </c>
      <c r="AA80" s="272">
        <f>+B122</f>
        <v>0</v>
      </c>
      <c r="AB80" s="272">
        <f>+C122</f>
        <v>0</v>
      </c>
      <c r="AC80" s="584">
        <f>+E122</f>
        <v>70100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'Ｓ５８（1983）'!A81</f>
        <v>0</v>
      </c>
      <c r="Q81" s="200">
        <f>'Ｓ５８（1983）'!B81</f>
        <v>0</v>
      </c>
      <c r="R81" s="220"/>
      <c r="S81" s="262">
        <f>'Ｓ５８（1983）'!D81</f>
        <v>0</v>
      </c>
      <c r="T81" s="263">
        <f>'Ｓ５８（1983）'!F81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'Ｓ５８（1983）'!A82</f>
        <v>0</v>
      </c>
      <c r="Q82" s="200">
        <f>'Ｓ５８（1983）'!B82</f>
        <v>0</v>
      </c>
      <c r="R82" s="220"/>
      <c r="S82" s="262">
        <f>'Ｓ５８（1983）'!D82</f>
        <v>0</v>
      </c>
      <c r="T82" s="263">
        <f>'Ｓ５８（1983）'!F82</f>
        <v>0</v>
      </c>
      <c r="U82" s="264"/>
      <c r="V82" s="216"/>
      <c r="W82" s="196" t="s">
        <v>13</v>
      </c>
      <c r="X82" s="197"/>
      <c r="Y82" s="198"/>
      <c r="Z82" s="305">
        <f>Z75-Z80</f>
        <v>0</v>
      </c>
      <c r="AA82" s="306">
        <f>AA75-AA80</f>
        <v>0</v>
      </c>
      <c r="AB82" s="306">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'Ｓ５８（1983）'!A83</f>
        <v>0</v>
      </c>
      <c r="Q83" s="200">
        <f>'Ｓ５８（1983）'!B83</f>
        <v>0</v>
      </c>
      <c r="R83" s="220"/>
      <c r="S83" s="262">
        <f>'Ｓ５８（1983）'!D83</f>
        <v>0</v>
      </c>
      <c r="T83" s="263">
        <f>'Ｓ５８（1983）'!F83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'Ｓ５８（1983）'!A84</f>
        <v>0</v>
      </c>
      <c r="Q84" s="200">
        <f>'Ｓ５８（1983）'!B84</f>
        <v>0</v>
      </c>
      <c r="R84" s="220"/>
      <c r="S84" s="262">
        <f>'Ｓ５８（1983）'!D84</f>
        <v>0</v>
      </c>
      <c r="T84" s="263">
        <f>'Ｓ５８（1983）'!F84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'Ｓ５８（1983）'!A85</f>
        <v>0</v>
      </c>
      <c r="Q85" s="200">
        <f>'Ｓ５８（1983）'!B85</f>
        <v>0</v>
      </c>
      <c r="R85" s="220"/>
      <c r="S85" s="262">
        <f>'Ｓ５８（1983）'!D85</f>
        <v>0</v>
      </c>
      <c r="T85" s="263">
        <f>'Ｓ５８（1983）'!F85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28840</v>
      </c>
      <c r="B86" s="593">
        <v>28840</v>
      </c>
      <c r="C86" s="593">
        <v>0</v>
      </c>
      <c r="D86" s="593">
        <v>0</v>
      </c>
      <c r="E86" s="593">
        <v>0</v>
      </c>
      <c r="F86" s="594">
        <v>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429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18209</v>
      </c>
      <c r="B87" s="593">
        <v>18209</v>
      </c>
      <c r="C87" s="593">
        <v>0</v>
      </c>
      <c r="D87" s="593">
        <v>0</v>
      </c>
      <c r="E87" s="593">
        <v>0</v>
      </c>
      <c r="F87" s="594">
        <v>0</v>
      </c>
      <c r="K87" s="194"/>
      <c r="L87" s="173"/>
      <c r="M87" s="196" t="s">
        <v>47</v>
      </c>
      <c r="N87" s="197"/>
      <c r="O87" s="198" t="s">
        <v>48</v>
      </c>
      <c r="P87" s="199">
        <f>'Ｓ５８（1983）'!A87</f>
        <v>18209</v>
      </c>
      <c r="Q87" s="200">
        <f>'Ｓ５８（1983）'!B87</f>
        <v>18209</v>
      </c>
      <c r="R87" s="220"/>
      <c r="S87" s="262">
        <f>'Ｓ５８（1983）'!D87</f>
        <v>0</v>
      </c>
      <c r="T87" s="263">
        <f>'Ｓ５８（1983）'!F87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'Ｓ５８（1983）'!A88</f>
        <v>0</v>
      </c>
      <c r="Q88" s="200">
        <f>'Ｓ５８（1983）'!B88</f>
        <v>0</v>
      </c>
      <c r="R88" s="220"/>
      <c r="S88" s="262">
        <f>'Ｓ５８（1983）'!D88</f>
        <v>0</v>
      </c>
      <c r="T88" s="263">
        <f>'Ｓ５８（1983）'!F88</f>
        <v>0</v>
      </c>
      <c r="U88" s="264"/>
      <c r="V88" s="195"/>
      <c r="W88" s="196" t="s">
        <v>433</v>
      </c>
      <c r="X88" s="197"/>
      <c r="Y88" s="198" t="s">
        <v>434</v>
      </c>
      <c r="Z88" s="302">
        <f t="shared" ref="Z88:AB89" si="5">+A125</f>
        <v>0</v>
      </c>
      <c r="AA88" s="272">
        <f t="shared" si="5"/>
        <v>0</v>
      </c>
      <c r="AB88" s="272">
        <f t="shared" si="5"/>
        <v>0</v>
      </c>
      <c r="AC88" s="584">
        <f>+E125</f>
        <v>0</v>
      </c>
      <c r="AD88" s="264"/>
      <c r="AE88" s="195"/>
      <c r="AF88" s="196" t="s">
        <v>433</v>
      </c>
      <c r="AG88" s="197"/>
      <c r="AH88" s="198" t="s">
        <v>435</v>
      </c>
      <c r="AI88" s="302">
        <f t="shared" ref="AI88:AK89" si="6">+A148</f>
        <v>0</v>
      </c>
      <c r="AJ88" s="272">
        <f t="shared" si="6"/>
        <v>0</v>
      </c>
      <c r="AK88" s="272">
        <f t="shared" si="6"/>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'Ｓ５８（1983）'!A89</f>
        <v>0</v>
      </c>
      <c r="Q89" s="200">
        <f>'Ｓ５８（1983）'!B89</f>
        <v>0</v>
      </c>
      <c r="R89" s="220"/>
      <c r="S89" s="262">
        <f>'Ｓ５８（1983）'!D89</f>
        <v>0</v>
      </c>
      <c r="T89" s="263">
        <f>'Ｓ５８（1983）'!F89</f>
        <v>0</v>
      </c>
      <c r="U89" s="264"/>
      <c r="V89" s="195"/>
      <c r="W89" s="196" t="s">
        <v>436</v>
      </c>
      <c r="X89" s="197"/>
      <c r="Y89" s="198" t="s">
        <v>437</v>
      </c>
      <c r="Z89" s="302">
        <f t="shared" si="5"/>
        <v>0</v>
      </c>
      <c r="AA89" s="272">
        <f t="shared" si="5"/>
        <v>0</v>
      </c>
      <c r="AB89" s="272">
        <f t="shared" si="5"/>
        <v>0</v>
      </c>
      <c r="AC89" s="584">
        <f>+E126</f>
        <v>0</v>
      </c>
      <c r="AD89" s="264"/>
      <c r="AE89" s="195"/>
      <c r="AF89" s="196" t="s">
        <v>436</v>
      </c>
      <c r="AG89" s="197"/>
      <c r="AH89" s="198" t="s">
        <v>438</v>
      </c>
      <c r="AI89" s="302">
        <f t="shared" si="6"/>
        <v>0</v>
      </c>
      <c r="AJ89" s="272">
        <f t="shared" si="6"/>
        <v>0</v>
      </c>
      <c r="AK89" s="272">
        <f t="shared" si="6"/>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'Ｓ５８（1983）'!A90</f>
        <v>0</v>
      </c>
      <c r="Q90" s="200">
        <f>'Ｓ５８（1983）'!B90</f>
        <v>0</v>
      </c>
      <c r="R90" s="220"/>
      <c r="S90" s="262">
        <f>'Ｓ５８（1983）'!D90</f>
        <v>0</v>
      </c>
      <c r="T90" s="263">
        <f>'Ｓ５８（1983）'!F90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'Ｓ５８（1983）'!A91</f>
        <v>0</v>
      </c>
      <c r="Q91" s="200">
        <f>'Ｓ５８（1983）'!B91</f>
        <v>0</v>
      </c>
      <c r="R91" s="220"/>
      <c r="S91" s="262">
        <f>'Ｓ５８（1983）'!D91</f>
        <v>0</v>
      </c>
      <c r="T91" s="263">
        <f>'Ｓ５８（1983）'!F91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'Ｓ５８（1983）'!A92</f>
        <v>0</v>
      </c>
      <c r="Q92" s="200">
        <f>'Ｓ５８（1983）'!B92</f>
        <v>0</v>
      </c>
      <c r="R92" s="220"/>
      <c r="S92" s="262">
        <f>'Ｓ５８（1983）'!D92</f>
        <v>0</v>
      </c>
      <c r="T92" s="263">
        <f>'Ｓ５８（1983）'!F92</f>
        <v>0</v>
      </c>
      <c r="U92" s="264"/>
      <c r="V92" s="195"/>
      <c r="W92" s="196" t="s">
        <v>57</v>
      </c>
      <c r="X92" s="197"/>
      <c r="Y92" s="198" t="s">
        <v>140</v>
      </c>
      <c r="Z92" s="302">
        <f t="shared" ref="Z92:AB96" si="7">+A127</f>
        <v>0</v>
      </c>
      <c r="AA92" s="272">
        <f t="shared" si="7"/>
        <v>0</v>
      </c>
      <c r="AB92" s="272">
        <f t="shared" si="7"/>
        <v>0</v>
      </c>
      <c r="AC92" s="584">
        <f>+E127</f>
        <v>0</v>
      </c>
      <c r="AD92" s="264"/>
      <c r="AE92" s="195"/>
      <c r="AF92" s="196" t="s">
        <v>57</v>
      </c>
      <c r="AG92" s="197"/>
      <c r="AH92" s="198" t="s">
        <v>440</v>
      </c>
      <c r="AI92" s="302">
        <f t="shared" ref="AI92:AK96" si="8">+A150</f>
        <v>0</v>
      </c>
      <c r="AJ92" s="272">
        <f t="shared" si="8"/>
        <v>0</v>
      </c>
      <c r="AK92" s="272">
        <f t="shared" si="8"/>
        <v>0</v>
      </c>
      <c r="AL92" s="588">
        <f>+E150</f>
        <v>0</v>
      </c>
    </row>
    <row r="93" spans="1:38" ht="14.45" customHeight="1" x14ac:dyDescent="0.15">
      <c r="A93" s="592">
        <v>8386</v>
      </c>
      <c r="B93" s="593">
        <v>8386</v>
      </c>
      <c r="C93" s="593">
        <v>0</v>
      </c>
      <c r="D93" s="593">
        <v>0</v>
      </c>
      <c r="E93" s="593">
        <v>0</v>
      </c>
      <c r="F93" s="594">
        <v>0</v>
      </c>
      <c r="K93" s="194"/>
      <c r="L93" s="195"/>
      <c r="M93" s="173" t="s">
        <v>60</v>
      </c>
      <c r="N93" s="197"/>
      <c r="O93" s="198" t="s">
        <v>61</v>
      </c>
      <c r="P93" s="199">
        <f>'Ｓ５８（1983）'!A93</f>
        <v>8386</v>
      </c>
      <c r="Q93" s="200">
        <f>'Ｓ５８（1983）'!B93</f>
        <v>8386</v>
      </c>
      <c r="R93" s="220"/>
      <c r="S93" s="262">
        <f>'Ｓ５８（1983）'!D93</f>
        <v>0</v>
      </c>
      <c r="T93" s="263">
        <f>'Ｓ５８（1983）'!F93</f>
        <v>0</v>
      </c>
      <c r="U93" s="264" t="s">
        <v>441</v>
      </c>
      <c r="V93" s="195"/>
      <c r="W93" s="173" t="s">
        <v>60</v>
      </c>
      <c r="X93" s="197"/>
      <c r="Y93" s="198" t="s">
        <v>442</v>
      </c>
      <c r="Z93" s="302">
        <f t="shared" si="7"/>
        <v>0</v>
      </c>
      <c r="AA93" s="272">
        <f t="shared" si="7"/>
        <v>0</v>
      </c>
      <c r="AB93" s="272">
        <f t="shared" si="7"/>
        <v>0</v>
      </c>
      <c r="AC93" s="584">
        <f>+E128</f>
        <v>0</v>
      </c>
      <c r="AD93" s="264"/>
      <c r="AE93" s="195"/>
      <c r="AF93" s="173" t="s">
        <v>60</v>
      </c>
      <c r="AG93" s="197"/>
      <c r="AH93" s="198" t="s">
        <v>443</v>
      </c>
      <c r="AI93" s="302">
        <f t="shared" si="8"/>
        <v>0</v>
      </c>
      <c r="AJ93" s="272">
        <f t="shared" si="8"/>
        <v>0</v>
      </c>
      <c r="AK93" s="272">
        <f t="shared" si="8"/>
        <v>0</v>
      </c>
      <c r="AL93" s="588">
        <f>+E151</f>
        <v>0</v>
      </c>
    </row>
    <row r="94" spans="1:38" ht="14.45" customHeight="1" x14ac:dyDescent="0.15">
      <c r="A94" s="592">
        <v>5596</v>
      </c>
      <c r="B94" s="593">
        <v>5596</v>
      </c>
      <c r="C94" s="593">
        <v>0</v>
      </c>
      <c r="D94" s="593">
        <v>0</v>
      </c>
      <c r="E94" s="593">
        <v>0</v>
      </c>
      <c r="F94" s="594">
        <v>0</v>
      </c>
      <c r="K94" s="194"/>
      <c r="L94" s="195" t="s">
        <v>59</v>
      </c>
      <c r="M94" s="195"/>
      <c r="N94" s="196" t="s">
        <v>62</v>
      </c>
      <c r="O94" s="198" t="s">
        <v>63</v>
      </c>
      <c r="P94" s="199">
        <f>'Ｓ５８（1983）'!A94</f>
        <v>5596</v>
      </c>
      <c r="Q94" s="200">
        <f>'Ｓ５８（1983）'!B94</f>
        <v>5596</v>
      </c>
      <c r="R94" s="220"/>
      <c r="S94" s="262">
        <f>'Ｓ５８（1983）'!D94</f>
        <v>0</v>
      </c>
      <c r="T94" s="263">
        <f>'Ｓ５８（1983）'!F94</f>
        <v>0</v>
      </c>
      <c r="U94" s="264"/>
      <c r="V94" s="195" t="s">
        <v>59</v>
      </c>
      <c r="W94" s="195"/>
      <c r="X94" s="196" t="s">
        <v>62</v>
      </c>
      <c r="Y94" s="198" t="s">
        <v>444</v>
      </c>
      <c r="Z94" s="302">
        <f t="shared" si="7"/>
        <v>0</v>
      </c>
      <c r="AA94" s="272">
        <f t="shared" si="7"/>
        <v>0</v>
      </c>
      <c r="AB94" s="272">
        <f t="shared" si="7"/>
        <v>0</v>
      </c>
      <c r="AC94" s="584">
        <f>+E129</f>
        <v>0</v>
      </c>
      <c r="AD94" s="264"/>
      <c r="AE94" s="195" t="s">
        <v>59</v>
      </c>
      <c r="AF94" s="195"/>
      <c r="AG94" s="196" t="s">
        <v>62</v>
      </c>
      <c r="AH94" s="198" t="s">
        <v>445</v>
      </c>
      <c r="AI94" s="302">
        <f t="shared" si="8"/>
        <v>0</v>
      </c>
      <c r="AJ94" s="272">
        <f t="shared" si="8"/>
        <v>0</v>
      </c>
      <c r="AK94" s="272">
        <f t="shared" si="8"/>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'Ｓ５８（1983）'!A95</f>
        <v>0</v>
      </c>
      <c r="Q95" s="200">
        <f>'Ｓ５８（1983）'!B95</f>
        <v>0</v>
      </c>
      <c r="R95" s="220"/>
      <c r="S95" s="262">
        <f>'Ｓ５８（1983）'!D95</f>
        <v>0</v>
      </c>
      <c r="T95" s="263">
        <f>'Ｓ５８（1983）'!F95</f>
        <v>0</v>
      </c>
      <c r="U95" s="264"/>
      <c r="V95" s="195"/>
      <c r="W95" s="195"/>
      <c r="X95" s="196" t="s">
        <v>64</v>
      </c>
      <c r="Y95" s="198" t="s">
        <v>446</v>
      </c>
      <c r="Z95" s="302">
        <f t="shared" si="7"/>
        <v>0</v>
      </c>
      <c r="AA95" s="272">
        <f t="shared" si="7"/>
        <v>0</v>
      </c>
      <c r="AB95" s="272">
        <f t="shared" si="7"/>
        <v>0</v>
      </c>
      <c r="AC95" s="584">
        <f>+E130</f>
        <v>0</v>
      </c>
      <c r="AD95" s="264"/>
      <c r="AE95" s="195"/>
      <c r="AF95" s="195"/>
      <c r="AG95" s="196" t="s">
        <v>64</v>
      </c>
      <c r="AH95" s="198" t="s">
        <v>447</v>
      </c>
      <c r="AI95" s="302">
        <f t="shared" si="8"/>
        <v>0</v>
      </c>
      <c r="AJ95" s="272">
        <f t="shared" si="8"/>
        <v>0</v>
      </c>
      <c r="AK95" s="272">
        <f t="shared" si="8"/>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'Ｓ５８（1983）'!A96</f>
        <v>0</v>
      </c>
      <c r="Q96" s="200">
        <f>'Ｓ５８（1983）'!B96</f>
        <v>0</v>
      </c>
      <c r="R96" s="220"/>
      <c r="S96" s="262">
        <f>'Ｓ５８（1983）'!D96</f>
        <v>0</v>
      </c>
      <c r="T96" s="263">
        <f>'Ｓ５８（1983）'!F96</f>
        <v>0</v>
      </c>
      <c r="U96" s="264"/>
      <c r="V96" s="195"/>
      <c r="W96" s="195"/>
      <c r="X96" s="196" t="s">
        <v>66</v>
      </c>
      <c r="Y96" s="198" t="s">
        <v>448</v>
      </c>
      <c r="Z96" s="302">
        <f t="shared" si="7"/>
        <v>0</v>
      </c>
      <c r="AA96" s="272">
        <f t="shared" si="7"/>
        <v>0</v>
      </c>
      <c r="AB96" s="272">
        <f t="shared" si="7"/>
        <v>0</v>
      </c>
      <c r="AC96" s="584">
        <f>+E131</f>
        <v>0</v>
      </c>
      <c r="AD96" s="264"/>
      <c r="AE96" s="195"/>
      <c r="AF96" s="195"/>
      <c r="AG96" s="196" t="s">
        <v>66</v>
      </c>
      <c r="AH96" s="198" t="s">
        <v>449</v>
      </c>
      <c r="AI96" s="302">
        <f t="shared" si="8"/>
        <v>0</v>
      </c>
      <c r="AJ96" s="272">
        <f t="shared" si="8"/>
        <v>0</v>
      </c>
      <c r="AK96" s="272">
        <f t="shared" si="8"/>
        <v>0</v>
      </c>
      <c r="AL96" s="588">
        <f>+E154</f>
        <v>0</v>
      </c>
    </row>
    <row r="97" spans="1:38" ht="14.45" customHeight="1" x14ac:dyDescent="0.15">
      <c r="A97" s="592">
        <v>2790</v>
      </c>
      <c r="B97" s="593">
        <v>2790</v>
      </c>
      <c r="C97" s="593">
        <v>0</v>
      </c>
      <c r="D97" s="593">
        <v>0</v>
      </c>
      <c r="E97" s="593">
        <v>0</v>
      </c>
      <c r="F97" s="594">
        <v>0</v>
      </c>
      <c r="K97" s="194"/>
      <c r="L97" s="195"/>
      <c r="M97" s="195"/>
      <c r="N97" s="196" t="s">
        <v>150</v>
      </c>
      <c r="O97" s="198" t="s">
        <v>69</v>
      </c>
      <c r="P97" s="199">
        <f>'Ｓ５８（1983）'!A97</f>
        <v>2790</v>
      </c>
      <c r="Q97" s="200">
        <f>'Ｓ５８（1983）'!B97</f>
        <v>2790</v>
      </c>
      <c r="R97" s="220"/>
      <c r="S97" s="262">
        <f>'Ｓ５８（1983）'!D97</f>
        <v>0</v>
      </c>
      <c r="T97" s="263">
        <f>'Ｓ５８（1983）'!F97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2245</v>
      </c>
      <c r="B98" s="593">
        <v>2245</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450</v>
      </c>
      <c r="Z98" s="302">
        <f t="shared" ref="Z98:AB99" si="9">+A132</f>
        <v>0</v>
      </c>
      <c r="AA98" s="272">
        <f t="shared" si="9"/>
        <v>0</v>
      </c>
      <c r="AB98" s="272">
        <f t="shared" si="9"/>
        <v>0</v>
      </c>
      <c r="AC98" s="584">
        <f>+E132</f>
        <v>0</v>
      </c>
      <c r="AD98" s="264"/>
      <c r="AE98" s="195" t="s">
        <v>41</v>
      </c>
      <c r="AF98" s="216"/>
      <c r="AG98" s="196" t="s">
        <v>13</v>
      </c>
      <c r="AH98" s="198" t="s">
        <v>451</v>
      </c>
      <c r="AI98" s="302">
        <f t="shared" ref="AI98:AK99" si="10">+A155</f>
        <v>0</v>
      </c>
      <c r="AJ98" s="272">
        <f t="shared" si="10"/>
        <v>0</v>
      </c>
      <c r="AK98" s="272">
        <f t="shared" si="10"/>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'Ｓ５８（1983）'!A98</f>
        <v>2245</v>
      </c>
      <c r="Q99" s="200">
        <f>'Ｓ５８（1983）'!B98</f>
        <v>2245</v>
      </c>
      <c r="R99" s="220"/>
      <c r="S99" s="262">
        <f>'Ｓ５８（1983）'!D98</f>
        <v>0</v>
      </c>
      <c r="T99" s="263">
        <f>'Ｓ５８（1983）'!F98</f>
        <v>0</v>
      </c>
      <c r="U99" s="310" t="s">
        <v>453</v>
      </c>
      <c r="V99" s="195"/>
      <c r="W99" s="196" t="s">
        <v>70</v>
      </c>
      <c r="X99" s="197"/>
      <c r="Y99" s="198" t="s">
        <v>452</v>
      </c>
      <c r="Z99" s="302">
        <f t="shared" si="9"/>
        <v>0</v>
      </c>
      <c r="AA99" s="272">
        <f t="shared" si="9"/>
        <v>0</v>
      </c>
      <c r="AB99" s="272">
        <f t="shared" si="9"/>
        <v>0</v>
      </c>
      <c r="AC99" s="584">
        <f>+E133</f>
        <v>0</v>
      </c>
      <c r="AD99" s="310" t="s">
        <v>453</v>
      </c>
      <c r="AE99" s="195"/>
      <c r="AF99" s="196" t="s">
        <v>70</v>
      </c>
      <c r="AG99" s="197"/>
      <c r="AH99" s="198" t="s">
        <v>454</v>
      </c>
      <c r="AI99" s="302">
        <f t="shared" si="10"/>
        <v>0</v>
      </c>
      <c r="AJ99" s="272">
        <f t="shared" si="10"/>
        <v>0</v>
      </c>
      <c r="AK99" s="272">
        <f t="shared" si="10"/>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'Ｓ５８（1983）'!A99</f>
        <v>0</v>
      </c>
      <c r="Q100" s="200">
        <f>'Ｓ５８（1983）'!B99</f>
        <v>0</v>
      </c>
      <c r="R100" s="220"/>
      <c r="S100" s="262">
        <f>'Ｓ５８（1983）'!D99</f>
        <v>0</v>
      </c>
      <c r="T100" s="263">
        <f>'Ｓ５８（1983）'!F99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'Ｓ５８（1983）'!A100</f>
        <v>0</v>
      </c>
      <c r="Q101" s="200">
        <f>'Ｓ５８（1983）'!B100</f>
        <v>0</v>
      </c>
      <c r="R101" s="220"/>
      <c r="S101" s="262">
        <f>'Ｓ５８（1983）'!D100</f>
        <v>0</v>
      </c>
      <c r="T101" s="263">
        <f>'Ｓ５８（1983）'!F100</f>
        <v>0</v>
      </c>
      <c r="U101" s="264"/>
      <c r="V101" s="216"/>
      <c r="W101" s="196" t="s">
        <v>13</v>
      </c>
      <c r="X101" s="197"/>
      <c r="Y101" s="198" t="s">
        <v>455</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'Ｓ５８（1983）'!A101</f>
        <v>0</v>
      </c>
      <c r="Q102" s="200">
        <f>'Ｓ５８（1983）'!B101</f>
        <v>0</v>
      </c>
      <c r="R102" s="220"/>
      <c r="S102" s="262">
        <f>'Ｓ５８（1983）'!D101</f>
        <v>0</v>
      </c>
      <c r="T102" s="263">
        <f>'Ｓ５８（1983）'!F101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32531</v>
      </c>
      <c r="B103" s="593">
        <v>32531</v>
      </c>
      <c r="C103" s="593">
        <v>0</v>
      </c>
      <c r="D103" s="593">
        <v>0</v>
      </c>
      <c r="E103" s="593">
        <v>0</v>
      </c>
      <c r="F103" s="594">
        <v>8500</v>
      </c>
      <c r="K103" s="194"/>
      <c r="L103" s="195"/>
      <c r="M103" s="196" t="s">
        <v>11</v>
      </c>
      <c r="N103" s="197"/>
      <c r="O103" s="198" t="s">
        <v>80</v>
      </c>
      <c r="P103" s="199">
        <f>'Ｓ５８（1983）'!A102</f>
        <v>0</v>
      </c>
      <c r="Q103" s="200">
        <f>'Ｓ５８（1983）'!B102</f>
        <v>0</v>
      </c>
      <c r="R103" s="220"/>
      <c r="S103" s="262">
        <f>'Ｓ５８（1983）'!D102</f>
        <v>0</v>
      </c>
      <c r="T103" s="263">
        <f>'Ｓ５８（1983）'!F102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0</v>
      </c>
      <c r="B104" s="593">
        <v>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457</v>
      </c>
      <c r="Z104" s="302">
        <f t="shared" ref="Z104:AB105" si="11">+A135</f>
        <v>0</v>
      </c>
      <c r="AA104" s="272">
        <f t="shared" si="11"/>
        <v>0</v>
      </c>
      <c r="AB104" s="272">
        <f t="shared" si="11"/>
        <v>0</v>
      </c>
      <c r="AC104" s="584">
        <f>+E135</f>
        <v>0</v>
      </c>
      <c r="AD104" s="264"/>
      <c r="AE104" s="216"/>
      <c r="AF104" s="196" t="s">
        <v>13</v>
      </c>
      <c r="AG104" s="197"/>
      <c r="AH104" s="198" t="s">
        <v>458</v>
      </c>
      <c r="AI104" s="302">
        <f t="shared" ref="AI104:AK105" si="12">+A158</f>
        <v>0</v>
      </c>
      <c r="AJ104" s="272">
        <f t="shared" si="12"/>
        <v>0</v>
      </c>
      <c r="AK104" s="272">
        <f t="shared" si="12"/>
        <v>0</v>
      </c>
      <c r="AL104" s="588">
        <f>+E158</f>
        <v>0</v>
      </c>
    </row>
    <row r="105" spans="1:38" ht="14.45" customHeight="1" x14ac:dyDescent="0.15">
      <c r="A105" s="592">
        <v>0</v>
      </c>
      <c r="B105" s="593">
        <v>0</v>
      </c>
      <c r="C105" s="593">
        <v>0</v>
      </c>
      <c r="D105" s="593">
        <v>0</v>
      </c>
      <c r="E105" s="593">
        <v>0</v>
      </c>
      <c r="F105" s="594">
        <v>0</v>
      </c>
      <c r="K105" s="194"/>
      <c r="L105" s="169"/>
      <c r="M105" s="196" t="s">
        <v>88</v>
      </c>
      <c r="N105" s="197"/>
      <c r="O105" s="198" t="s">
        <v>109</v>
      </c>
      <c r="P105" s="199">
        <f>'Ｓ５８（1983）'!A104</f>
        <v>0</v>
      </c>
      <c r="Q105" s="200">
        <f>'Ｓ５８（1983）'!B104</f>
        <v>0</v>
      </c>
      <c r="R105" s="220"/>
      <c r="S105" s="262">
        <f>'Ｓ５８（1983）'!D104</f>
        <v>0</v>
      </c>
      <c r="T105" s="263">
        <f>'Ｓ５８（1983）'!F104</f>
        <v>0</v>
      </c>
      <c r="U105" s="264"/>
      <c r="V105" s="169"/>
      <c r="W105" s="196" t="s">
        <v>459</v>
      </c>
      <c r="X105" s="197"/>
      <c r="Y105" s="198" t="s">
        <v>460</v>
      </c>
      <c r="Z105" s="302">
        <f t="shared" si="11"/>
        <v>0</v>
      </c>
      <c r="AA105" s="272">
        <f t="shared" si="11"/>
        <v>0</v>
      </c>
      <c r="AB105" s="272">
        <f t="shared" si="11"/>
        <v>0</v>
      </c>
      <c r="AC105" s="584">
        <f>+E136</f>
        <v>0</v>
      </c>
      <c r="AD105" s="264"/>
      <c r="AE105" s="169"/>
      <c r="AF105" s="196" t="s">
        <v>459</v>
      </c>
      <c r="AG105" s="197"/>
      <c r="AH105" s="198" t="s">
        <v>461</v>
      </c>
      <c r="AI105" s="302">
        <f t="shared" si="12"/>
        <v>0</v>
      </c>
      <c r="AJ105" s="272">
        <f t="shared" si="12"/>
        <v>0</v>
      </c>
      <c r="AK105" s="272">
        <f t="shared" si="12"/>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'Ｓ５８（1983）'!A105</f>
        <v>0</v>
      </c>
      <c r="Q106" s="200">
        <f>'Ｓ５８（1983）'!B105</f>
        <v>0</v>
      </c>
      <c r="R106" s="220"/>
      <c r="S106" s="262">
        <f>'Ｓ５８（1983）'!D105</f>
        <v>0</v>
      </c>
      <c r="T106" s="263">
        <f>'Ｓ５８（1983）'!F105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'Ｓ５８（1983）'!A106</f>
        <v>0</v>
      </c>
      <c r="Q107" s="200">
        <f>'Ｓ５８（1983）'!B106</f>
        <v>0</v>
      </c>
      <c r="R107" s="220"/>
      <c r="S107" s="262">
        <f>'Ｓ５８（1983）'!D106</f>
        <v>0</v>
      </c>
      <c r="T107" s="263">
        <f>'Ｓ５８（1983）'!F106</f>
        <v>0</v>
      </c>
      <c r="U107" s="264"/>
      <c r="V107" s="176"/>
      <c r="W107" s="196" t="s">
        <v>104</v>
      </c>
      <c r="X107" s="197"/>
      <c r="Y107" s="198" t="s">
        <v>462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'Ｓ５８（1983）'!A107</f>
        <v>0</v>
      </c>
      <c r="Q108" s="200">
        <f>'Ｓ５８（1983）'!B107</f>
        <v>0</v>
      </c>
      <c r="R108" s="220"/>
      <c r="S108" s="262">
        <f>'Ｓ５８（1983）'!D107</f>
        <v>0</v>
      </c>
      <c r="T108" s="263">
        <f>'Ｓ５８（1983）'!F107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'Ｓ５８（1983）'!A108</f>
        <v>0</v>
      </c>
      <c r="Q109" s="200">
        <f>'Ｓ５８（1983）'!B108</f>
        <v>0</v>
      </c>
      <c r="R109" s="220"/>
      <c r="S109" s="262">
        <f>'Ｓ５８（1983）'!D108</f>
        <v>0</v>
      </c>
      <c r="T109" s="263">
        <f>'Ｓ５８（1983）'!F108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'Ｓ５８（1983）'!A109</f>
        <v>0</v>
      </c>
      <c r="Q110" s="200">
        <f>'Ｓ５８（1983）'!B109</f>
        <v>0</v>
      </c>
      <c r="R110" s="220"/>
      <c r="S110" s="262">
        <f>'Ｓ５８（1983）'!D109</f>
        <v>0</v>
      </c>
      <c r="T110" s="263">
        <f>'Ｓ５８（1983）'!F109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600</v>
      </c>
      <c r="B111" s="593">
        <v>600</v>
      </c>
      <c r="C111" s="593">
        <v>0</v>
      </c>
      <c r="D111" s="593">
        <v>0</v>
      </c>
      <c r="E111" s="593">
        <v>0</v>
      </c>
      <c r="F111" s="594">
        <v>0</v>
      </c>
      <c r="K111" s="194"/>
      <c r="L111" s="176"/>
      <c r="M111" s="196" t="s">
        <v>107</v>
      </c>
      <c r="N111" s="197"/>
      <c r="O111" s="198" t="s">
        <v>115</v>
      </c>
      <c r="P111" s="199">
        <f>'Ｓ５８（1983）'!A110</f>
        <v>0</v>
      </c>
      <c r="Q111" s="200">
        <f>'Ｓ５８（1983）'!B110</f>
        <v>0</v>
      </c>
      <c r="R111" s="220"/>
      <c r="S111" s="262">
        <f>'Ｓ５８（1983）'!D110</f>
        <v>0</v>
      </c>
      <c r="T111" s="263">
        <f>'Ｓ５８（1983）'!F110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31931</v>
      </c>
      <c r="B112" s="593">
        <v>31931</v>
      </c>
      <c r="C112" s="593">
        <v>0</v>
      </c>
      <c r="D112" s="593">
        <v>0</v>
      </c>
      <c r="E112" s="593">
        <v>0</v>
      </c>
      <c r="F112" s="594">
        <v>8500</v>
      </c>
      <c r="K112" s="194"/>
      <c r="L112" s="176" t="s">
        <v>41</v>
      </c>
      <c r="M112" s="196" t="s">
        <v>108</v>
      </c>
      <c r="N112" s="197"/>
      <c r="O112" s="198" t="s">
        <v>116</v>
      </c>
      <c r="P112" s="199">
        <f>'Ｓ５８（1983）'!A111</f>
        <v>600</v>
      </c>
      <c r="Q112" s="200">
        <f>'Ｓ５８（1983）'!B111</f>
        <v>600</v>
      </c>
      <c r="R112" s="220"/>
      <c r="S112" s="262">
        <f>'Ｓ５８（1983）'!D111</f>
        <v>0</v>
      </c>
      <c r="T112" s="263">
        <f>'Ｓ５８（1983）'!F111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'Ｓ５８（1983）'!A112</f>
        <v>31931</v>
      </c>
      <c r="Q113" s="200">
        <f>'Ｓ５８（1983）'!B112</f>
        <v>31931</v>
      </c>
      <c r="R113" s="220"/>
      <c r="S113" s="262">
        <f>'Ｓ５８（1983）'!D112</f>
        <v>0</v>
      </c>
      <c r="T113" s="263">
        <f>'Ｓ５８（1983）'!F112</f>
        <v>8500</v>
      </c>
      <c r="U113" s="264"/>
      <c r="V113" s="216"/>
      <c r="W113" s="196" t="s">
        <v>13</v>
      </c>
      <c r="X113" s="197"/>
      <c r="Y113" s="198"/>
      <c r="Z113" s="305">
        <f>Z105-Z107</f>
        <v>0</v>
      </c>
      <c r="AA113" s="306">
        <f>AA105-AA107</f>
        <v>0</v>
      </c>
      <c r="AB113" s="306">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'Ｓ５８（1983）'!A113</f>
        <v>0</v>
      </c>
      <c r="Q114" s="200">
        <f>'Ｓ５８（1983）'!B113</f>
        <v>0</v>
      </c>
      <c r="R114" s="220"/>
      <c r="S114" s="262">
        <f>'Ｓ５８（1983）'!D113</f>
        <v>0</v>
      </c>
      <c r="T114" s="263">
        <f>'Ｓ５８（1983）'!F113</f>
        <v>0</v>
      </c>
      <c r="U114" s="264"/>
      <c r="V114" s="196" t="s">
        <v>13</v>
      </c>
      <c r="W114" s="197"/>
      <c r="X114" s="197"/>
      <c r="Y114" s="198" t="s">
        <v>464</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249241</v>
      </c>
      <c r="Q115" s="316">
        <f>SUM(Q62:Q114)-Q63-Q64-Q66-Q67-Q69-Q70-Q71-Q84-Q85-Q86-Q94-Q95-Q96-Q97-Q98-Q103-Q104</f>
        <v>249241</v>
      </c>
      <c r="R115" s="316"/>
      <c r="S115" s="317">
        <f>SUM(S62:S114)-S63-S64-S66-S67-S69-S70-S71-S84-S85-S86-S94-S95-S96-S97-S98-S103-S104</f>
        <v>0</v>
      </c>
      <c r="T115" s="318">
        <f>SUM(T62:T114)-T63-T64-T66-T67-T69-T70-T71-T84-T85-T86-T94-T95-T96-T97-T98-T103-T104</f>
        <v>8500</v>
      </c>
      <c r="U115" s="319"/>
      <c r="V115" s="312" t="s">
        <v>82</v>
      </c>
      <c r="W115" s="313"/>
      <c r="X115" s="313"/>
      <c r="Y115" s="314"/>
      <c r="Z115" s="320">
        <f>Z64+Z67+Z73+Z74+Z80+Z82+Z86+Z88+Z89+Z92+Z93+Z99+Z101+Z104+Z105+Z114</f>
        <v>70661</v>
      </c>
      <c r="AA115" s="321">
        <f>AA64+AA67+AA73+AA74+AA80+AA82+AA86+AA88+AA89+AA92+AA93+AA99+AA101+AA104+AA105+AA114</f>
        <v>0</v>
      </c>
      <c r="AB115" s="321">
        <f>AB64+AB67+AB73+AB74+AB80+AB82+AB86+AB88+AB89+AB92+AB93+AB99+AB101+AB104+AB105+AB114</f>
        <v>0</v>
      </c>
      <c r="AC115" s="598">
        <f>AC64+AC67+AC73+AC74+AC80+AC82+AC86+AC88+AC89+AC92+AC93+AC99+AC101+AC104+AC105+AC114</f>
        <v>70100</v>
      </c>
      <c r="AD115" s="319"/>
      <c r="AE115" s="312" t="s">
        <v>82</v>
      </c>
      <c r="AF115" s="313"/>
      <c r="AG115" s="313"/>
      <c r="AH115" s="314"/>
      <c r="AI115" s="320">
        <f>AI64+AI67+AI73+AI74+AI80+AI82+AI86+AI88+AI89+AI92+AI93+AI99+AI101+AI104+AI105+AI114</f>
        <v>0</v>
      </c>
      <c r="AJ115" s="321">
        <f>AJ64+AJ67+AJ73+AJ74+AJ80+AJ82+AJ86+AJ88+AJ89+AJ92+AJ93+AJ99+AJ101+AJ104+AJ105+AJ114</f>
        <v>0</v>
      </c>
      <c r="AK115" s="322">
        <f>AK64+AK67+AK73+AK74+AK80+AK82+AK86+AK88+AK89+AK92+AK93+AK99+AK101+AK104+AK105+AK114</f>
        <v>0</v>
      </c>
      <c r="AL115" s="324">
        <f>AL64+AL67+AL73+AL74+AL80+AL82+AL86+AL88+AL89+AL92+AL93+AL99+AL101+AL104+AL105+AL114</f>
        <v>0</v>
      </c>
    </row>
    <row r="116" spans="1:38" ht="14.45" customHeight="1" thickTop="1" x14ac:dyDescent="0.15">
      <c r="A116" s="589">
        <v>70661</v>
      </c>
      <c r="B116" s="590">
        <v>0</v>
      </c>
      <c r="C116" s="590">
        <v>0</v>
      </c>
      <c r="D116" s="590">
        <v>0</v>
      </c>
      <c r="E116" s="591">
        <v>70100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748</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70661</v>
      </c>
      <c r="B121" s="593">
        <v>0</v>
      </c>
      <c r="C121" s="593">
        <v>0</v>
      </c>
      <c r="D121" s="593">
        <v>0</v>
      </c>
      <c r="E121" s="594">
        <v>70100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70661</v>
      </c>
      <c r="B122" s="593">
        <v>0</v>
      </c>
      <c r="C122" s="593">
        <v>0</v>
      </c>
      <c r="D122" s="593">
        <v>0</v>
      </c>
      <c r="E122" s="594">
        <v>70100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3">P8+P62</f>
        <v>171484</v>
      </c>
      <c r="Q123" s="254">
        <f t="shared" si="13"/>
        <v>171484</v>
      </c>
      <c r="R123" s="254">
        <f t="shared" si="13"/>
        <v>0</v>
      </c>
      <c r="S123" s="329">
        <f t="shared" si="13"/>
        <v>0</v>
      </c>
      <c r="T123" s="361">
        <f t="shared" si="13"/>
        <v>0</v>
      </c>
      <c r="U123" s="190"/>
      <c r="V123" s="184" t="s">
        <v>8</v>
      </c>
      <c r="W123" s="185"/>
      <c r="X123" s="185"/>
      <c r="Y123" s="186" t="s">
        <v>156</v>
      </c>
      <c r="Z123" s="362">
        <f>IF(ISERROR(Z$60*(Q123/(Q$123+Q$133+Q$134+Q$135+Q$144+Q$163+Q$175))),0,ROUND(Z$60*(Q123/(Q$123+Q$133+Q$134+Q$135+Q$144+Q$163+Q$175)),0))</f>
        <v>161140</v>
      </c>
      <c r="AA123" s="363">
        <f>IF(ISERROR(AA$60*(R123/(R$123+R$133+R$134+R$135+R$144+R$163+R$175))),0,ROUND(AA$60*(R123/(R$123+R$133+R$134+R$135+R$144+R$163+R$175)),0))</f>
        <v>0</v>
      </c>
      <c r="AB123" s="549">
        <f>IF(ISERROR(AB$60*(S123/(S$123+S$133+S$134+S$135+S$144+S$163+S$175))),0,ROUND(AB$60*(S123/(S$123+S$133+S$134+S$135+S$144+S$163+S$175)),0))</f>
        <v>0</v>
      </c>
      <c r="AC123" s="364">
        <f>IF(ISERROR(AC$60*(T123/(T$123+T$133+T$134+T$135+T$144+T$163+T$175))),0,ROUND(AC$60*(T123/(T$123+T$133+T$134+T$135+T$144+T$163+T$175)),0))</f>
        <v>0</v>
      </c>
      <c r="AE123" s="183"/>
      <c r="AF123" s="184" t="s">
        <v>8</v>
      </c>
      <c r="AG123" s="185"/>
      <c r="AH123" s="185"/>
      <c r="AI123" s="360">
        <f>Q123-Z123</f>
        <v>10344</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3"/>
        <v>0</v>
      </c>
      <c r="Q124" s="220">
        <f t="shared" si="13"/>
        <v>0</v>
      </c>
      <c r="R124" s="220">
        <f t="shared" si="13"/>
        <v>0</v>
      </c>
      <c r="S124" s="221">
        <f t="shared" si="13"/>
        <v>0</v>
      </c>
      <c r="T124" s="270">
        <f t="shared" si="13"/>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ref="AI124:AI176" si="14">Q124-Z124</f>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3"/>
        <v>171484</v>
      </c>
      <c r="Q125" s="220">
        <f t="shared" si="13"/>
        <v>171484</v>
      </c>
      <c r="R125" s="220">
        <f t="shared" si="13"/>
        <v>0</v>
      </c>
      <c r="S125" s="221">
        <f t="shared" si="13"/>
        <v>0</v>
      </c>
      <c r="T125" s="270">
        <f t="shared" si="13"/>
        <v>0</v>
      </c>
      <c r="U125" s="202"/>
      <c r="V125" s="195"/>
      <c r="W125" s="196" t="s">
        <v>13</v>
      </c>
      <c r="X125" s="167"/>
      <c r="Y125" s="207" t="s">
        <v>156</v>
      </c>
      <c r="Z125" s="219">
        <f>Z123-Z124</f>
        <v>161140</v>
      </c>
      <c r="AA125" s="220">
        <f>AA123-AA124</f>
        <v>0</v>
      </c>
      <c r="AB125" s="292">
        <f>AB123-AB124</f>
        <v>0</v>
      </c>
      <c r="AC125" s="366">
        <f>AC123-AC124</f>
        <v>0</v>
      </c>
      <c r="AE125" s="194"/>
      <c r="AF125" s="195"/>
      <c r="AG125" s="196" t="s">
        <v>13</v>
      </c>
      <c r="AH125" s="167"/>
      <c r="AI125" s="219">
        <f t="shared" si="14"/>
        <v>10344</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3"/>
        <v>345</v>
      </c>
      <c r="Q126" s="220">
        <f t="shared" si="13"/>
        <v>345</v>
      </c>
      <c r="R126" s="220">
        <f t="shared" si="13"/>
        <v>0</v>
      </c>
      <c r="S126" s="221">
        <f t="shared" si="13"/>
        <v>0</v>
      </c>
      <c r="T126" s="270">
        <f t="shared" si="13"/>
        <v>0</v>
      </c>
      <c r="U126" s="202"/>
      <c r="V126" s="173" t="s">
        <v>14</v>
      </c>
      <c r="W126" s="170"/>
      <c r="X126" s="170"/>
      <c r="Y126" s="211"/>
      <c r="Z126" s="219">
        <f t="shared" ref="Z126:AB129" si="15">Z11</f>
        <v>0</v>
      </c>
      <c r="AA126" s="220">
        <f t="shared" si="15"/>
        <v>0</v>
      </c>
      <c r="AB126" s="292">
        <f t="shared" si="15"/>
        <v>0</v>
      </c>
      <c r="AC126" s="366">
        <f>AC11</f>
        <v>0</v>
      </c>
      <c r="AE126" s="194"/>
      <c r="AF126" s="173" t="s">
        <v>14</v>
      </c>
      <c r="AG126" s="170"/>
      <c r="AH126" s="170"/>
      <c r="AI126" s="219">
        <f t="shared" si="14"/>
        <v>345</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3"/>
        <v>0</v>
      </c>
      <c r="Q127" s="220">
        <f t="shared" si="13"/>
        <v>0</v>
      </c>
      <c r="R127" s="220">
        <f t="shared" si="13"/>
        <v>0</v>
      </c>
      <c r="S127" s="221">
        <f t="shared" si="13"/>
        <v>0</v>
      </c>
      <c r="T127" s="270">
        <f t="shared" si="13"/>
        <v>0</v>
      </c>
      <c r="U127" s="202"/>
      <c r="V127" s="195"/>
      <c r="W127" s="196" t="s">
        <v>16</v>
      </c>
      <c r="X127" s="197"/>
      <c r="Y127" s="198"/>
      <c r="Z127" s="219">
        <f t="shared" si="15"/>
        <v>0</v>
      </c>
      <c r="AA127" s="220">
        <f t="shared" si="15"/>
        <v>0</v>
      </c>
      <c r="AB127" s="292">
        <f t="shared" si="15"/>
        <v>0</v>
      </c>
      <c r="AC127" s="366">
        <f>AC12</f>
        <v>0</v>
      </c>
      <c r="AE127" s="194"/>
      <c r="AF127" s="195"/>
      <c r="AG127" s="196" t="s">
        <v>16</v>
      </c>
      <c r="AH127" s="197"/>
      <c r="AI127" s="219">
        <f t="shared" si="14"/>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3"/>
        <v>345</v>
      </c>
      <c r="Q128" s="220">
        <f t="shared" si="13"/>
        <v>345</v>
      </c>
      <c r="R128" s="220">
        <f t="shared" si="13"/>
        <v>0</v>
      </c>
      <c r="S128" s="221">
        <f t="shared" si="13"/>
        <v>0</v>
      </c>
      <c r="T128" s="270">
        <f t="shared" si="13"/>
        <v>0</v>
      </c>
      <c r="U128" s="202"/>
      <c r="V128" s="216"/>
      <c r="W128" s="196" t="s">
        <v>13</v>
      </c>
      <c r="X128" s="217"/>
      <c r="Y128" s="218"/>
      <c r="Z128" s="219">
        <f t="shared" si="15"/>
        <v>0</v>
      </c>
      <c r="AA128" s="220">
        <f t="shared" si="15"/>
        <v>0</v>
      </c>
      <c r="AB128" s="292">
        <f t="shared" si="15"/>
        <v>0</v>
      </c>
      <c r="AC128" s="366">
        <f>AC13</f>
        <v>0</v>
      </c>
      <c r="AE128" s="194"/>
      <c r="AF128" s="216"/>
      <c r="AG128" s="196" t="s">
        <v>13</v>
      </c>
      <c r="AH128" s="217"/>
      <c r="AI128" s="219">
        <f t="shared" si="14"/>
        <v>345</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3"/>
        <v>0</v>
      </c>
      <c r="Q129" s="220">
        <f t="shared" si="13"/>
        <v>0</v>
      </c>
      <c r="R129" s="220">
        <f t="shared" si="13"/>
        <v>0</v>
      </c>
      <c r="S129" s="221">
        <f t="shared" si="13"/>
        <v>0</v>
      </c>
      <c r="T129" s="270">
        <f t="shared" si="13"/>
        <v>0</v>
      </c>
      <c r="U129" s="202"/>
      <c r="V129" s="169"/>
      <c r="W129" s="195" t="s">
        <v>94</v>
      </c>
      <c r="X129" s="197"/>
      <c r="Y129" s="198"/>
      <c r="Z129" s="219">
        <f>Z14</f>
        <v>0</v>
      </c>
      <c r="AA129" s="220">
        <f t="shared" si="15"/>
        <v>0</v>
      </c>
      <c r="AB129" s="292">
        <f t="shared" si="15"/>
        <v>0</v>
      </c>
      <c r="AC129" s="366">
        <f>AC14</f>
        <v>0</v>
      </c>
      <c r="AE129" s="194"/>
      <c r="AF129" s="169"/>
      <c r="AG129" s="195" t="s">
        <v>94</v>
      </c>
      <c r="AH129" s="197"/>
      <c r="AI129" s="219">
        <f t="shared" si="14"/>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3"/>
        <v>0</v>
      </c>
      <c r="Q130" s="220">
        <f t="shared" si="13"/>
        <v>0</v>
      </c>
      <c r="R130" s="220">
        <f t="shared" si="13"/>
        <v>0</v>
      </c>
      <c r="S130" s="221">
        <f t="shared" si="13"/>
        <v>0</v>
      </c>
      <c r="T130" s="270">
        <f t="shared" si="13"/>
        <v>0</v>
      </c>
      <c r="U130" s="202"/>
      <c r="V130" s="176" t="s">
        <v>102</v>
      </c>
      <c r="W130" s="195"/>
      <c r="X130" s="196" t="s">
        <v>148</v>
      </c>
      <c r="Y130" s="198" t="s">
        <v>156</v>
      </c>
      <c r="Z130" s="219">
        <f t="shared" ref="Z130:AC132" si="16">IF(ISERROR(Z$129*(Q130/Q$129)),0,ROUND(Z$129*(Q130/Q$129),0))</f>
        <v>0</v>
      </c>
      <c r="AA130" s="220">
        <f t="shared" si="16"/>
        <v>0</v>
      </c>
      <c r="AB130" s="292">
        <f t="shared" si="16"/>
        <v>0</v>
      </c>
      <c r="AC130" s="366">
        <f t="shared" si="16"/>
        <v>0</v>
      </c>
      <c r="AE130" s="194"/>
      <c r="AF130" s="176" t="s">
        <v>102</v>
      </c>
      <c r="AG130" s="195"/>
      <c r="AH130" s="196" t="s">
        <v>148</v>
      </c>
      <c r="AI130" s="219">
        <f t="shared" si="14"/>
        <v>0</v>
      </c>
      <c r="AJ130" s="220">
        <f t="shared" ref="AJ130:AJ143" si="17">IF($P130-$Z130=0,0,ROUND((R130-AA130)*$AI130/($P130-$Z130),0))</f>
        <v>0</v>
      </c>
      <c r="AK130" s="366">
        <f t="shared" ref="AK130:AK143" si="18">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3"/>
        <v>0</v>
      </c>
      <c r="Q131" s="220">
        <f t="shared" si="13"/>
        <v>0</v>
      </c>
      <c r="R131" s="220">
        <f t="shared" si="13"/>
        <v>0</v>
      </c>
      <c r="S131" s="221">
        <f t="shared" si="13"/>
        <v>0</v>
      </c>
      <c r="T131" s="270">
        <f t="shared" si="13"/>
        <v>0</v>
      </c>
      <c r="U131" s="202"/>
      <c r="V131" s="176" t="s">
        <v>103</v>
      </c>
      <c r="W131" s="176"/>
      <c r="X131" s="196" t="s">
        <v>96</v>
      </c>
      <c r="Y131" s="198" t="s">
        <v>156</v>
      </c>
      <c r="Z131" s="219">
        <f t="shared" si="16"/>
        <v>0</v>
      </c>
      <c r="AA131" s="220">
        <f t="shared" si="16"/>
        <v>0</v>
      </c>
      <c r="AB131" s="292">
        <f t="shared" si="16"/>
        <v>0</v>
      </c>
      <c r="AC131" s="366">
        <f t="shared" si="16"/>
        <v>0</v>
      </c>
      <c r="AE131" s="194"/>
      <c r="AF131" s="176" t="s">
        <v>103</v>
      </c>
      <c r="AG131" s="176"/>
      <c r="AH131" s="196" t="s">
        <v>96</v>
      </c>
      <c r="AI131" s="219">
        <f t="shared" si="14"/>
        <v>0</v>
      </c>
      <c r="AJ131" s="220">
        <f t="shared" si="17"/>
        <v>0</v>
      </c>
      <c r="AK131" s="366">
        <f t="shared" si="18"/>
        <v>0</v>
      </c>
    </row>
    <row r="132" spans="1:37" ht="14.45" customHeight="1" x14ac:dyDescent="0.15">
      <c r="A132" s="592">
        <v>0</v>
      </c>
      <c r="B132" s="593">
        <v>0</v>
      </c>
      <c r="C132" s="593">
        <v>0</v>
      </c>
      <c r="D132" s="593">
        <v>0</v>
      </c>
      <c r="E132" s="594">
        <v>0</v>
      </c>
      <c r="K132" s="194"/>
      <c r="L132" s="176" t="s">
        <v>41</v>
      </c>
      <c r="M132" s="216"/>
      <c r="N132" s="196" t="s">
        <v>13</v>
      </c>
      <c r="O132" s="198"/>
      <c r="P132" s="219">
        <f t="shared" si="13"/>
        <v>0</v>
      </c>
      <c r="Q132" s="220">
        <f t="shared" si="13"/>
        <v>0</v>
      </c>
      <c r="R132" s="220">
        <f t="shared" si="13"/>
        <v>0</v>
      </c>
      <c r="S132" s="221">
        <f t="shared" si="13"/>
        <v>0</v>
      </c>
      <c r="T132" s="270">
        <f t="shared" si="13"/>
        <v>0</v>
      </c>
      <c r="U132" s="202"/>
      <c r="V132" s="176" t="s">
        <v>41</v>
      </c>
      <c r="W132" s="216"/>
      <c r="X132" s="196" t="s">
        <v>13</v>
      </c>
      <c r="Y132" s="198" t="s">
        <v>156</v>
      </c>
      <c r="Z132" s="241">
        <f t="shared" si="16"/>
        <v>0</v>
      </c>
      <c r="AA132" s="277">
        <f t="shared" si="16"/>
        <v>0</v>
      </c>
      <c r="AB132" s="567">
        <f t="shared" si="16"/>
        <v>0</v>
      </c>
      <c r="AC132" s="487">
        <f t="shared" si="16"/>
        <v>0</v>
      </c>
      <c r="AE132" s="194"/>
      <c r="AF132" s="176" t="s">
        <v>41</v>
      </c>
      <c r="AG132" s="216"/>
      <c r="AH132" s="196" t="s">
        <v>13</v>
      </c>
      <c r="AI132" s="219">
        <f t="shared" si="14"/>
        <v>0</v>
      </c>
      <c r="AJ132" s="220">
        <f t="shared" si="17"/>
        <v>0</v>
      </c>
      <c r="AK132" s="366">
        <f t="shared" si="18"/>
        <v>0</v>
      </c>
    </row>
    <row r="133" spans="1:37" ht="14.45" customHeight="1" x14ac:dyDescent="0.15">
      <c r="A133" s="592">
        <v>0</v>
      </c>
      <c r="B133" s="593">
        <v>0</v>
      </c>
      <c r="C133" s="593">
        <v>0</v>
      </c>
      <c r="D133" s="593">
        <v>0</v>
      </c>
      <c r="E133" s="594">
        <v>0</v>
      </c>
      <c r="K133" s="194"/>
      <c r="L133" s="176"/>
      <c r="M133" s="196" t="s">
        <v>95</v>
      </c>
      <c r="N133" s="197"/>
      <c r="O133" s="198"/>
      <c r="P133" s="219">
        <f t="shared" ref="P133:T142" si="19">P18+P72</f>
        <v>0</v>
      </c>
      <c r="Q133" s="220">
        <f t="shared" si="19"/>
        <v>0</v>
      </c>
      <c r="R133" s="220">
        <f t="shared" si="19"/>
        <v>0</v>
      </c>
      <c r="S133" s="221">
        <f t="shared" si="19"/>
        <v>0</v>
      </c>
      <c r="T133" s="270">
        <f t="shared" si="19"/>
        <v>0</v>
      </c>
      <c r="U133" s="202"/>
      <c r="V133" s="176"/>
      <c r="W133" s="196" t="s">
        <v>95</v>
      </c>
      <c r="X133" s="197"/>
      <c r="Y133" s="198" t="s">
        <v>156</v>
      </c>
      <c r="Z133" s="504">
        <f t="shared" ref="Z133:AC135" si="20">IF(ISERROR(Z$60*(Q133/(Q$123+Q$133+Q$134+Q$135+Q$144+Q$163+Q$175))),0,ROUND(Z$60*(Q133/(Q$123+Q$133+Q$134+Q$135+Q$144+Q$163+Q$175)),0))</f>
        <v>0</v>
      </c>
      <c r="AA133" s="220">
        <f t="shared" si="20"/>
        <v>0</v>
      </c>
      <c r="AB133" s="292">
        <f t="shared" si="20"/>
        <v>0</v>
      </c>
      <c r="AC133" s="366">
        <f t="shared" si="20"/>
        <v>0</v>
      </c>
      <c r="AE133" s="194"/>
      <c r="AF133" s="176"/>
      <c r="AG133" s="196" t="s">
        <v>95</v>
      </c>
      <c r="AH133" s="197"/>
      <c r="AI133" s="219">
        <f t="shared" si="14"/>
        <v>0</v>
      </c>
      <c r="AJ133" s="220">
        <f t="shared" si="17"/>
        <v>0</v>
      </c>
      <c r="AK133" s="366">
        <f t="shared" si="18"/>
        <v>0</v>
      </c>
    </row>
    <row r="134" spans="1:37" ht="14.45" customHeight="1" x14ac:dyDescent="0.15">
      <c r="A134" s="592">
        <v>0</v>
      </c>
      <c r="B134" s="593">
        <v>0</v>
      </c>
      <c r="C134" s="593">
        <v>0</v>
      </c>
      <c r="D134" s="593">
        <v>0</v>
      </c>
      <c r="E134" s="594">
        <v>0</v>
      </c>
      <c r="K134" s="194"/>
      <c r="L134" s="216"/>
      <c r="M134" s="196" t="s">
        <v>13</v>
      </c>
      <c r="N134" s="197"/>
      <c r="O134" s="198"/>
      <c r="P134" s="219">
        <f t="shared" si="19"/>
        <v>290</v>
      </c>
      <c r="Q134" s="220">
        <f t="shared" si="19"/>
        <v>290</v>
      </c>
      <c r="R134" s="220">
        <f t="shared" si="19"/>
        <v>0</v>
      </c>
      <c r="S134" s="221">
        <f t="shared" si="19"/>
        <v>0</v>
      </c>
      <c r="T134" s="270">
        <f t="shared" si="19"/>
        <v>0</v>
      </c>
      <c r="U134" s="202"/>
      <c r="V134" s="216"/>
      <c r="W134" s="196" t="s">
        <v>13</v>
      </c>
      <c r="X134" s="197"/>
      <c r="Y134" s="198" t="s">
        <v>156</v>
      </c>
      <c r="Z134" s="504">
        <f t="shared" si="20"/>
        <v>273</v>
      </c>
      <c r="AA134" s="220">
        <f t="shared" si="20"/>
        <v>0</v>
      </c>
      <c r="AB134" s="292">
        <f t="shared" si="20"/>
        <v>0</v>
      </c>
      <c r="AC134" s="366">
        <f t="shared" si="20"/>
        <v>0</v>
      </c>
      <c r="AE134" s="194"/>
      <c r="AF134" s="216"/>
      <c r="AG134" s="196" t="s">
        <v>13</v>
      </c>
      <c r="AH134" s="197"/>
      <c r="AI134" s="219">
        <f t="shared" si="14"/>
        <v>17</v>
      </c>
      <c r="AJ134" s="220">
        <f t="shared" si="17"/>
        <v>0</v>
      </c>
      <c r="AK134" s="366">
        <f t="shared" si="18"/>
        <v>0</v>
      </c>
    </row>
    <row r="135" spans="1:37" ht="14.45" customHeight="1" x14ac:dyDescent="0.15">
      <c r="A135" s="592">
        <v>0</v>
      </c>
      <c r="B135" s="593">
        <v>0</v>
      </c>
      <c r="C135" s="593">
        <v>0</v>
      </c>
      <c r="D135" s="593">
        <v>0</v>
      </c>
      <c r="E135" s="594">
        <v>0</v>
      </c>
      <c r="K135" s="194"/>
      <c r="L135" s="196" t="s">
        <v>19</v>
      </c>
      <c r="M135" s="197"/>
      <c r="N135" s="197"/>
      <c r="O135" s="198"/>
      <c r="P135" s="219">
        <f t="shared" si="19"/>
        <v>0</v>
      </c>
      <c r="Q135" s="220">
        <f t="shared" si="19"/>
        <v>0</v>
      </c>
      <c r="R135" s="220">
        <f t="shared" si="19"/>
        <v>0</v>
      </c>
      <c r="S135" s="221">
        <f t="shared" si="19"/>
        <v>0</v>
      </c>
      <c r="T135" s="270">
        <f t="shared" si="19"/>
        <v>0</v>
      </c>
      <c r="U135" s="202" t="s">
        <v>4</v>
      </c>
      <c r="V135" s="196" t="s">
        <v>19</v>
      </c>
      <c r="W135" s="197"/>
      <c r="X135" s="197"/>
      <c r="Y135" s="198" t="s">
        <v>156</v>
      </c>
      <c r="Z135" s="504">
        <f t="shared" si="20"/>
        <v>0</v>
      </c>
      <c r="AA135" s="220">
        <f t="shared" si="20"/>
        <v>0</v>
      </c>
      <c r="AB135" s="292">
        <f t="shared" si="20"/>
        <v>0</v>
      </c>
      <c r="AC135" s="366">
        <f t="shared" si="20"/>
        <v>0</v>
      </c>
      <c r="AE135" s="194" t="s">
        <v>4</v>
      </c>
      <c r="AF135" s="196" t="s">
        <v>19</v>
      </c>
      <c r="AG135" s="197"/>
      <c r="AH135" s="197"/>
      <c r="AI135" s="219">
        <f t="shared" si="14"/>
        <v>0</v>
      </c>
      <c r="AJ135" s="220">
        <f t="shared" si="17"/>
        <v>0</v>
      </c>
      <c r="AK135" s="366">
        <f t="shared" si="18"/>
        <v>0</v>
      </c>
    </row>
    <row r="136" spans="1:37" ht="14.45" customHeight="1" x14ac:dyDescent="0.15">
      <c r="A136" s="592">
        <v>0</v>
      </c>
      <c r="B136" s="593">
        <v>0</v>
      </c>
      <c r="C136" s="593">
        <v>0</v>
      </c>
      <c r="D136" s="593">
        <v>0</v>
      </c>
      <c r="E136" s="594">
        <v>0</v>
      </c>
      <c r="K136" s="194"/>
      <c r="L136" s="195"/>
      <c r="M136" s="196" t="s">
        <v>22</v>
      </c>
      <c r="N136" s="197"/>
      <c r="O136" s="198"/>
      <c r="P136" s="219">
        <f t="shared" si="19"/>
        <v>0</v>
      </c>
      <c r="Q136" s="220">
        <f t="shared" si="19"/>
        <v>0</v>
      </c>
      <c r="R136" s="220">
        <f t="shared" si="19"/>
        <v>0</v>
      </c>
      <c r="S136" s="221">
        <f t="shared" si="19"/>
        <v>0</v>
      </c>
      <c r="T136" s="270">
        <f t="shared" si="19"/>
        <v>0</v>
      </c>
      <c r="U136" s="202" t="s">
        <v>86</v>
      </c>
      <c r="V136" s="195"/>
      <c r="W136" s="196" t="s">
        <v>22</v>
      </c>
      <c r="X136" s="197"/>
      <c r="Y136" s="198" t="s">
        <v>156</v>
      </c>
      <c r="Z136" s="219">
        <f t="shared" ref="Z136:AC139" si="21">IF(ISERROR(Z$28*(Q136/(Q$136+Q$137+Q$138+Q$139+Q$141+Q$142+Q$143))),0,ROUND(Z$28*(Q136/(Q$136+Q$137+Q$138+Q$139+Q$141+Q$142+Q$143)),0))</f>
        <v>0</v>
      </c>
      <c r="AA136" s="220">
        <f t="shared" si="21"/>
        <v>0</v>
      </c>
      <c r="AB136" s="292">
        <f t="shared" si="21"/>
        <v>0</v>
      </c>
      <c r="AC136" s="366">
        <f t="shared" si="21"/>
        <v>0</v>
      </c>
      <c r="AE136" s="194"/>
      <c r="AF136" s="195"/>
      <c r="AG136" s="196" t="s">
        <v>22</v>
      </c>
      <c r="AH136" s="197"/>
      <c r="AI136" s="219">
        <f t="shared" si="14"/>
        <v>0</v>
      </c>
      <c r="AJ136" s="220">
        <f t="shared" si="17"/>
        <v>0</v>
      </c>
      <c r="AK136" s="366">
        <f t="shared" si="18"/>
        <v>0</v>
      </c>
    </row>
    <row r="137" spans="1:37" ht="14.45" customHeight="1" x14ac:dyDescent="0.15">
      <c r="A137" s="592">
        <v>0</v>
      </c>
      <c r="B137" s="593">
        <v>0</v>
      </c>
      <c r="C137" s="593">
        <v>0</v>
      </c>
      <c r="D137" s="593">
        <v>0</v>
      </c>
      <c r="E137" s="594">
        <v>0</v>
      </c>
      <c r="K137" s="194"/>
      <c r="L137" s="195" t="s">
        <v>25</v>
      </c>
      <c r="M137" s="196" t="s">
        <v>26</v>
      </c>
      <c r="N137" s="197"/>
      <c r="O137" s="198"/>
      <c r="P137" s="219">
        <f t="shared" si="19"/>
        <v>0</v>
      </c>
      <c r="Q137" s="220">
        <f t="shared" si="19"/>
        <v>0</v>
      </c>
      <c r="R137" s="220">
        <f t="shared" si="19"/>
        <v>0</v>
      </c>
      <c r="S137" s="221">
        <f t="shared" si="19"/>
        <v>0</v>
      </c>
      <c r="T137" s="270">
        <f t="shared" si="19"/>
        <v>0</v>
      </c>
      <c r="U137" s="202"/>
      <c r="V137" s="195" t="s">
        <v>25</v>
      </c>
      <c r="W137" s="196" t="s">
        <v>26</v>
      </c>
      <c r="X137" s="197"/>
      <c r="Y137" s="198" t="s">
        <v>156</v>
      </c>
      <c r="Z137" s="219">
        <f>IF(ISERROR(Z$28*(Q137/(Q$136+Q$137+Q$138+Q$139+Q$141+Q$142+Q$143))),0,ROUND(Z$28*(Q137/(Q$136+Q$137+Q$138+Q$139+Q$141+Q$142+Q$143)),0))</f>
        <v>0</v>
      </c>
      <c r="AA137" s="220">
        <f t="shared" si="21"/>
        <v>0</v>
      </c>
      <c r="AB137" s="292">
        <f t="shared" si="21"/>
        <v>0</v>
      </c>
      <c r="AC137" s="366">
        <f t="shared" si="21"/>
        <v>0</v>
      </c>
      <c r="AE137" s="194"/>
      <c r="AF137" s="195" t="s">
        <v>25</v>
      </c>
      <c r="AG137" s="196" t="s">
        <v>26</v>
      </c>
      <c r="AH137" s="197"/>
      <c r="AI137" s="219">
        <f t="shared" si="14"/>
        <v>0</v>
      </c>
      <c r="AJ137" s="220">
        <f t="shared" si="17"/>
        <v>0</v>
      </c>
      <c r="AK137" s="366">
        <f t="shared" si="18"/>
        <v>0</v>
      </c>
    </row>
    <row r="138" spans="1:37" ht="14.45" customHeight="1" x14ac:dyDescent="0.15">
      <c r="A138" s="592">
        <v>0</v>
      </c>
      <c r="B138" s="593">
        <v>0</v>
      </c>
      <c r="C138" s="593">
        <v>0</v>
      </c>
      <c r="D138" s="593">
        <v>0</v>
      </c>
      <c r="E138" s="594">
        <v>0</v>
      </c>
      <c r="K138" s="194"/>
      <c r="L138" s="195" t="s">
        <v>28</v>
      </c>
      <c r="M138" s="196" t="s">
        <v>29</v>
      </c>
      <c r="N138" s="197"/>
      <c r="O138" s="198"/>
      <c r="P138" s="219">
        <f t="shared" si="19"/>
        <v>0</v>
      </c>
      <c r="Q138" s="220">
        <f t="shared" si="19"/>
        <v>0</v>
      </c>
      <c r="R138" s="220">
        <f t="shared" si="19"/>
        <v>0</v>
      </c>
      <c r="S138" s="221">
        <f t="shared" si="19"/>
        <v>0</v>
      </c>
      <c r="T138" s="270">
        <f t="shared" si="19"/>
        <v>0</v>
      </c>
      <c r="U138" s="202"/>
      <c r="V138" s="195" t="s">
        <v>28</v>
      </c>
      <c r="W138" s="196" t="s">
        <v>29</v>
      </c>
      <c r="X138" s="197"/>
      <c r="Y138" s="198" t="s">
        <v>156</v>
      </c>
      <c r="Z138" s="219">
        <f t="shared" si="21"/>
        <v>0</v>
      </c>
      <c r="AA138" s="220">
        <f t="shared" si="21"/>
        <v>0</v>
      </c>
      <c r="AB138" s="292">
        <f t="shared" si="21"/>
        <v>0</v>
      </c>
      <c r="AC138" s="366">
        <f t="shared" si="21"/>
        <v>0</v>
      </c>
      <c r="AE138" s="194"/>
      <c r="AF138" s="195" t="s">
        <v>28</v>
      </c>
      <c r="AG138" s="196" t="s">
        <v>29</v>
      </c>
      <c r="AH138" s="197"/>
      <c r="AI138" s="219">
        <f t="shared" si="14"/>
        <v>0</v>
      </c>
      <c r="AJ138" s="220">
        <f t="shared" si="17"/>
        <v>0</v>
      </c>
      <c r="AK138" s="366">
        <f t="shared" si="18"/>
        <v>0</v>
      </c>
    </row>
    <row r="139" spans="1:37" ht="14.45" customHeight="1" x14ac:dyDescent="0.15">
      <c r="A139" s="592">
        <v>0</v>
      </c>
      <c r="B139" s="593">
        <v>0</v>
      </c>
      <c r="C139" s="593">
        <v>0</v>
      </c>
      <c r="D139" s="593">
        <v>0</v>
      </c>
      <c r="E139" s="594">
        <v>0</v>
      </c>
      <c r="K139" s="194"/>
      <c r="L139" s="195" t="s">
        <v>31</v>
      </c>
      <c r="M139" s="196" t="s">
        <v>32</v>
      </c>
      <c r="N139" s="197"/>
      <c r="O139" s="198"/>
      <c r="P139" s="219">
        <f t="shared" si="19"/>
        <v>0</v>
      </c>
      <c r="Q139" s="220">
        <f t="shared" si="19"/>
        <v>0</v>
      </c>
      <c r="R139" s="220">
        <f t="shared" si="19"/>
        <v>0</v>
      </c>
      <c r="S139" s="221">
        <f t="shared" si="19"/>
        <v>0</v>
      </c>
      <c r="T139" s="270">
        <f t="shared" si="19"/>
        <v>0</v>
      </c>
      <c r="U139" s="202"/>
      <c r="V139" s="195" t="s">
        <v>31</v>
      </c>
      <c r="W139" s="196" t="s">
        <v>32</v>
      </c>
      <c r="X139" s="197"/>
      <c r="Y139" s="198" t="s">
        <v>156</v>
      </c>
      <c r="Z139" s="219">
        <f t="shared" si="21"/>
        <v>0</v>
      </c>
      <c r="AA139" s="220">
        <f t="shared" si="21"/>
        <v>0</v>
      </c>
      <c r="AB139" s="292">
        <f t="shared" si="21"/>
        <v>0</v>
      </c>
      <c r="AC139" s="366">
        <f t="shared" si="21"/>
        <v>0</v>
      </c>
      <c r="AE139" s="194"/>
      <c r="AF139" s="195" t="s">
        <v>31</v>
      </c>
      <c r="AG139" s="196" t="s">
        <v>32</v>
      </c>
      <c r="AH139" s="197"/>
      <c r="AI139" s="219">
        <f t="shared" si="14"/>
        <v>0</v>
      </c>
      <c r="AJ139" s="220">
        <f t="shared" si="17"/>
        <v>0</v>
      </c>
      <c r="AK139" s="366">
        <f t="shared" si="18"/>
        <v>0</v>
      </c>
    </row>
    <row r="140" spans="1:37" ht="14.45" customHeight="1" x14ac:dyDescent="0.15">
      <c r="A140" s="592">
        <v>0</v>
      </c>
      <c r="B140" s="593">
        <v>0</v>
      </c>
      <c r="C140" s="593">
        <v>0</v>
      </c>
      <c r="D140" s="593">
        <v>0</v>
      </c>
      <c r="E140" s="594">
        <v>0</v>
      </c>
      <c r="K140" s="194"/>
      <c r="L140" s="195" t="s">
        <v>35</v>
      </c>
      <c r="M140" s="196" t="s">
        <v>36</v>
      </c>
      <c r="N140" s="197"/>
      <c r="O140" s="198"/>
      <c r="P140" s="219">
        <f t="shared" si="19"/>
        <v>0</v>
      </c>
      <c r="Q140" s="220">
        <f t="shared" si="19"/>
        <v>0</v>
      </c>
      <c r="R140" s="220">
        <f t="shared" si="19"/>
        <v>0</v>
      </c>
      <c r="S140" s="221">
        <f t="shared" si="19"/>
        <v>0</v>
      </c>
      <c r="T140" s="270">
        <f t="shared" si="19"/>
        <v>0</v>
      </c>
      <c r="U140" s="202"/>
      <c r="V140" s="195" t="s">
        <v>35</v>
      </c>
      <c r="W140" s="196" t="s">
        <v>36</v>
      </c>
      <c r="X140" s="197"/>
      <c r="Y140" s="198"/>
      <c r="Z140" s="219">
        <f>Z25</f>
        <v>0</v>
      </c>
      <c r="AA140" s="220">
        <f>AA25</f>
        <v>0</v>
      </c>
      <c r="AB140" s="292">
        <f>AB25</f>
        <v>0</v>
      </c>
      <c r="AC140" s="366">
        <f>AC25</f>
        <v>0</v>
      </c>
      <c r="AE140" s="194"/>
      <c r="AF140" s="195" t="s">
        <v>35</v>
      </c>
      <c r="AG140" s="196" t="s">
        <v>36</v>
      </c>
      <c r="AH140" s="197"/>
      <c r="AI140" s="219">
        <f t="shared" si="14"/>
        <v>0</v>
      </c>
      <c r="AJ140" s="220">
        <f t="shared" si="17"/>
        <v>0</v>
      </c>
      <c r="AK140" s="366">
        <f t="shared" si="18"/>
        <v>0</v>
      </c>
    </row>
    <row r="141" spans="1:37" ht="14.45" customHeight="1" x14ac:dyDescent="0.15">
      <c r="A141" s="592">
        <v>0</v>
      </c>
      <c r="B141" s="593">
        <v>0</v>
      </c>
      <c r="C141" s="593">
        <v>0</v>
      </c>
      <c r="D141" s="593">
        <v>0</v>
      </c>
      <c r="E141" s="594">
        <v>0</v>
      </c>
      <c r="K141" s="194"/>
      <c r="L141" s="195" t="s">
        <v>38</v>
      </c>
      <c r="M141" s="196" t="s">
        <v>149</v>
      </c>
      <c r="N141" s="197"/>
      <c r="O141" s="198"/>
      <c r="P141" s="219">
        <f t="shared" si="19"/>
        <v>264144</v>
      </c>
      <c r="Q141" s="220">
        <f t="shared" si="19"/>
        <v>264144</v>
      </c>
      <c r="R141" s="220">
        <f t="shared" si="19"/>
        <v>0</v>
      </c>
      <c r="S141" s="221">
        <f t="shared" si="19"/>
        <v>141752</v>
      </c>
      <c r="T141" s="270">
        <f t="shared" si="19"/>
        <v>100000</v>
      </c>
      <c r="U141" s="202"/>
      <c r="V141" s="195" t="s">
        <v>38</v>
      </c>
      <c r="W141" s="196" t="s">
        <v>149</v>
      </c>
      <c r="X141" s="197"/>
      <c r="Y141" s="198" t="s">
        <v>156</v>
      </c>
      <c r="Z141" s="219">
        <f t="shared" ref="Z141:AC143" si="22">IF(ISERROR(Z$28*(Q141/(Q$136+Q$137+Q$138+Q$139+Q$141+Q$142+Q$143))),0,ROUND(Z$28*(Q141/(Q$136+Q$137+Q$138+Q$139+Q$141+Q$142+Q$143)),0))</f>
        <v>5342</v>
      </c>
      <c r="AA141" s="220">
        <f t="shared" si="22"/>
        <v>0</v>
      </c>
      <c r="AB141" s="292">
        <f t="shared" si="22"/>
        <v>2717</v>
      </c>
      <c r="AC141" s="366">
        <f t="shared" si="22"/>
        <v>2200</v>
      </c>
      <c r="AE141" s="194"/>
      <c r="AF141" s="195" t="s">
        <v>38</v>
      </c>
      <c r="AG141" s="196" t="s">
        <v>149</v>
      </c>
      <c r="AH141" s="197"/>
      <c r="AI141" s="219">
        <f t="shared" si="14"/>
        <v>258802</v>
      </c>
      <c r="AJ141" s="220">
        <f t="shared" si="17"/>
        <v>0</v>
      </c>
      <c r="AK141" s="366">
        <f t="shared" si="18"/>
        <v>139035</v>
      </c>
    </row>
    <row r="142" spans="1:37" ht="14.45" customHeight="1" x14ac:dyDescent="0.15">
      <c r="A142" s="592">
        <v>0</v>
      </c>
      <c r="B142" s="593">
        <v>0</v>
      </c>
      <c r="C142" s="593">
        <v>0</v>
      </c>
      <c r="D142" s="593">
        <v>0</v>
      </c>
      <c r="E142" s="594">
        <v>0</v>
      </c>
      <c r="K142" s="194"/>
      <c r="L142" s="195" t="s">
        <v>41</v>
      </c>
      <c r="M142" s="196" t="s">
        <v>42</v>
      </c>
      <c r="N142" s="197"/>
      <c r="O142" s="198"/>
      <c r="P142" s="219">
        <f t="shared" si="19"/>
        <v>0</v>
      </c>
      <c r="Q142" s="220">
        <f t="shared" si="19"/>
        <v>0</v>
      </c>
      <c r="R142" s="220">
        <f t="shared" si="19"/>
        <v>0</v>
      </c>
      <c r="S142" s="221">
        <f t="shared" si="19"/>
        <v>0</v>
      </c>
      <c r="T142" s="270">
        <f t="shared" si="19"/>
        <v>0</v>
      </c>
      <c r="U142" s="202"/>
      <c r="V142" s="195" t="s">
        <v>41</v>
      </c>
      <c r="W142" s="196" t="s">
        <v>42</v>
      </c>
      <c r="X142" s="197"/>
      <c r="Y142" s="198" t="s">
        <v>156</v>
      </c>
      <c r="Z142" s="219">
        <f t="shared" si="22"/>
        <v>0</v>
      </c>
      <c r="AA142" s="220">
        <f t="shared" si="22"/>
        <v>0</v>
      </c>
      <c r="AB142" s="292">
        <f t="shared" si="22"/>
        <v>0</v>
      </c>
      <c r="AC142" s="366">
        <f t="shared" si="22"/>
        <v>0</v>
      </c>
      <c r="AE142" s="194" t="s">
        <v>157</v>
      </c>
      <c r="AF142" s="195" t="s">
        <v>41</v>
      </c>
      <c r="AG142" s="196" t="s">
        <v>42</v>
      </c>
      <c r="AH142" s="197"/>
      <c r="AI142" s="219">
        <f t="shared" si="14"/>
        <v>0</v>
      </c>
      <c r="AJ142" s="220">
        <f t="shared" si="17"/>
        <v>0</v>
      </c>
      <c r="AK142" s="366">
        <f t="shared" si="18"/>
        <v>0</v>
      </c>
    </row>
    <row r="143" spans="1:37" ht="14.45" customHeight="1" x14ac:dyDescent="0.15">
      <c r="A143" s="592">
        <v>0</v>
      </c>
      <c r="B143" s="593">
        <v>0</v>
      </c>
      <c r="C143" s="593">
        <v>0</v>
      </c>
      <c r="D143" s="593">
        <v>0</v>
      </c>
      <c r="E143" s="594">
        <v>0</v>
      </c>
      <c r="K143" s="194"/>
      <c r="L143" s="216"/>
      <c r="M143" s="196" t="s">
        <v>13</v>
      </c>
      <c r="N143" s="197"/>
      <c r="O143" s="198"/>
      <c r="P143" s="219">
        <f t="shared" ref="P143:T152" si="23">P28+P82</f>
        <v>0</v>
      </c>
      <c r="Q143" s="220">
        <f t="shared" si="23"/>
        <v>0</v>
      </c>
      <c r="R143" s="220">
        <f t="shared" si="23"/>
        <v>0</v>
      </c>
      <c r="S143" s="221">
        <f t="shared" si="23"/>
        <v>0</v>
      </c>
      <c r="T143" s="270">
        <f t="shared" si="23"/>
        <v>0</v>
      </c>
      <c r="U143" s="202"/>
      <c r="V143" s="216"/>
      <c r="W143" s="196" t="s">
        <v>13</v>
      </c>
      <c r="X143" s="197"/>
      <c r="Y143" s="198" t="s">
        <v>156</v>
      </c>
      <c r="Z143" s="219">
        <f t="shared" si="22"/>
        <v>0</v>
      </c>
      <c r="AA143" s="220">
        <f t="shared" si="22"/>
        <v>0</v>
      </c>
      <c r="AB143" s="292">
        <f t="shared" si="22"/>
        <v>0</v>
      </c>
      <c r="AC143" s="366">
        <f t="shared" si="22"/>
        <v>0</v>
      </c>
      <c r="AE143" s="194" t="s">
        <v>158</v>
      </c>
      <c r="AF143" s="216"/>
      <c r="AG143" s="196" t="s">
        <v>13</v>
      </c>
      <c r="AH143" s="197"/>
      <c r="AI143" s="219">
        <f t="shared" si="14"/>
        <v>0</v>
      </c>
      <c r="AJ143" s="220">
        <f t="shared" si="17"/>
        <v>0</v>
      </c>
      <c r="AK143" s="366">
        <f t="shared" si="18"/>
        <v>0</v>
      </c>
    </row>
    <row r="144" spans="1:37" ht="14.45" customHeight="1" x14ac:dyDescent="0.15">
      <c r="A144" s="592">
        <v>0</v>
      </c>
      <c r="B144" s="593">
        <v>0</v>
      </c>
      <c r="C144" s="593">
        <v>0</v>
      </c>
      <c r="D144" s="593">
        <v>0</v>
      </c>
      <c r="E144" s="594">
        <v>0</v>
      </c>
      <c r="K144" s="194" t="s">
        <v>4</v>
      </c>
      <c r="L144" s="173" t="s">
        <v>45</v>
      </c>
      <c r="M144" s="197"/>
      <c r="N144" s="197"/>
      <c r="O144" s="198"/>
      <c r="P144" s="219">
        <f t="shared" si="23"/>
        <v>0</v>
      </c>
      <c r="Q144" s="220">
        <f t="shared" si="23"/>
        <v>0</v>
      </c>
      <c r="R144" s="220">
        <f t="shared" si="23"/>
        <v>0</v>
      </c>
      <c r="S144" s="221">
        <f t="shared" si="23"/>
        <v>0</v>
      </c>
      <c r="T144" s="270">
        <f t="shared" si="23"/>
        <v>0</v>
      </c>
      <c r="U144" s="202" t="s">
        <v>4</v>
      </c>
      <c r="V144" s="173" t="s">
        <v>45</v>
      </c>
      <c r="W144" s="197"/>
      <c r="X144" s="197"/>
      <c r="Y144" s="198" t="s">
        <v>156</v>
      </c>
      <c r="Z144" s="504">
        <f>IF(ISERROR(Z$60*(Q144/(Q$123+Q$133+Q$134+Q$135+Q$144+Q$163+Q$175))),0,ROUND(Z$60*(Q144/(Q$123+Q$133+Q$134+Q$135+Q$144+Q$163+Q$175)),0))</f>
        <v>0</v>
      </c>
      <c r="AA144" s="220">
        <f>IF(ISERROR(AA$60*(R144/(R$123+R$133+R$134+R$135+R$144+R$163+R$175))),0,ROUND(AA$60*(R144/(R$123+R$133+R$134+R$135+R$144+R$163+R$175)),0))</f>
        <v>0</v>
      </c>
      <c r="AB144" s="292">
        <f>IF(ISERROR(AB$60*(S144/(S$123+S$133+S$134+S$135+S$144+S$163+S$175))),0,ROUND(AB$60*(S144/(S$123+S$133+S$134+S$135+S$144+S$163+S$175)),0))</f>
        <v>0</v>
      </c>
      <c r="AC144" s="366">
        <f>IF(ISERROR(AC$60*(T144/(T$123+T$133+T$134+T$135+T$144+T$163+T$175))),0,ROUND(AC$60*(T144/(T$123+T$133+T$134+T$135+T$144+T$163+T$175)),0))</f>
        <v>0</v>
      </c>
      <c r="AE144" s="194" t="s">
        <v>159</v>
      </c>
      <c r="AF144" s="173" t="s">
        <v>45</v>
      </c>
      <c r="AG144" s="197"/>
      <c r="AH144" s="197"/>
      <c r="AI144" s="219">
        <f t="shared" si="14"/>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23"/>
        <v>0</v>
      </c>
      <c r="Q145" s="220">
        <f t="shared" si="23"/>
        <v>0</v>
      </c>
      <c r="R145" s="220">
        <f t="shared" si="23"/>
        <v>0</v>
      </c>
      <c r="S145" s="221">
        <f t="shared" si="23"/>
        <v>0</v>
      </c>
      <c r="T145" s="270">
        <f t="shared" si="23"/>
        <v>0</v>
      </c>
      <c r="U145" s="202"/>
      <c r="V145" s="195"/>
      <c r="W145" s="196" t="s">
        <v>100</v>
      </c>
      <c r="X145" s="197"/>
      <c r="Y145" s="198" t="s">
        <v>156</v>
      </c>
      <c r="Z145" s="219">
        <f t="shared" ref="Z145:AC147" si="24">IF(ISERROR(Z$144*(Q145/Q$144)),0,ROUND(Z$144*(Q145/Q$144),0))</f>
        <v>0</v>
      </c>
      <c r="AA145" s="220">
        <f t="shared" si="24"/>
        <v>0</v>
      </c>
      <c r="AB145" s="292">
        <f t="shared" si="24"/>
        <v>0</v>
      </c>
      <c r="AC145" s="366">
        <f t="shared" si="24"/>
        <v>0</v>
      </c>
      <c r="AE145" s="194" t="s">
        <v>160</v>
      </c>
      <c r="AF145" s="195"/>
      <c r="AG145" s="196" t="s">
        <v>100</v>
      </c>
      <c r="AH145" s="197"/>
      <c r="AI145" s="219">
        <f t="shared" si="14"/>
        <v>0</v>
      </c>
      <c r="AJ145" s="220">
        <f t="shared" ref="AJ145:AJ153" si="25">IF($P145-$Z145=0,0,ROUND((R145-AA145)*$AI145/($P145-$Z145),0))</f>
        <v>0</v>
      </c>
      <c r="AK145" s="366">
        <f t="shared" ref="AK145:AK153" si="26">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23"/>
        <v>0</v>
      </c>
      <c r="Q146" s="220">
        <f t="shared" si="23"/>
        <v>0</v>
      </c>
      <c r="R146" s="220">
        <f t="shared" si="23"/>
        <v>0</v>
      </c>
      <c r="S146" s="221">
        <f t="shared" si="23"/>
        <v>0</v>
      </c>
      <c r="T146" s="270">
        <f t="shared" si="23"/>
        <v>0</v>
      </c>
      <c r="U146" s="202"/>
      <c r="V146" s="195"/>
      <c r="W146" s="196" t="s">
        <v>101</v>
      </c>
      <c r="X146" s="197"/>
      <c r="Y146" s="198" t="s">
        <v>156</v>
      </c>
      <c r="Z146" s="219">
        <f t="shared" si="24"/>
        <v>0</v>
      </c>
      <c r="AA146" s="220">
        <f t="shared" si="24"/>
        <v>0</v>
      </c>
      <c r="AB146" s="292">
        <f t="shared" si="24"/>
        <v>0</v>
      </c>
      <c r="AC146" s="366">
        <f t="shared" si="24"/>
        <v>0</v>
      </c>
      <c r="AE146" s="194" t="s">
        <v>41</v>
      </c>
      <c r="AF146" s="195"/>
      <c r="AG146" s="196" t="s">
        <v>101</v>
      </c>
      <c r="AH146" s="197"/>
      <c r="AI146" s="219">
        <f t="shared" si="14"/>
        <v>0</v>
      </c>
      <c r="AJ146" s="220">
        <f t="shared" si="25"/>
        <v>0</v>
      </c>
      <c r="AK146" s="366">
        <f t="shared" si="26"/>
        <v>0</v>
      </c>
    </row>
    <row r="147" spans="1:37" ht="14.45" customHeight="1" x14ac:dyDescent="0.15">
      <c r="A147" s="592">
        <v>0</v>
      </c>
      <c r="B147" s="593">
        <v>0</v>
      </c>
      <c r="C147" s="593">
        <v>0</v>
      </c>
      <c r="D147" s="593">
        <v>0</v>
      </c>
      <c r="E147" s="594">
        <v>0</v>
      </c>
      <c r="K147" s="194" t="s">
        <v>161</v>
      </c>
      <c r="L147" s="195"/>
      <c r="M147" s="196" t="s">
        <v>13</v>
      </c>
      <c r="N147" s="197"/>
      <c r="O147" s="198"/>
      <c r="P147" s="219">
        <f t="shared" si="23"/>
        <v>0</v>
      </c>
      <c r="Q147" s="220">
        <f t="shared" si="23"/>
        <v>0</v>
      </c>
      <c r="R147" s="220">
        <f t="shared" si="23"/>
        <v>0</v>
      </c>
      <c r="S147" s="221">
        <f t="shared" si="23"/>
        <v>0</v>
      </c>
      <c r="T147" s="270">
        <f t="shared" si="23"/>
        <v>0</v>
      </c>
      <c r="U147" s="202"/>
      <c r="V147" s="195"/>
      <c r="W147" s="196" t="s">
        <v>13</v>
      </c>
      <c r="X147" s="197"/>
      <c r="Y147" s="198" t="s">
        <v>156</v>
      </c>
      <c r="Z147" s="219">
        <f t="shared" si="24"/>
        <v>0</v>
      </c>
      <c r="AA147" s="220">
        <f t="shared" si="24"/>
        <v>0</v>
      </c>
      <c r="AB147" s="292">
        <f t="shared" si="24"/>
        <v>0</v>
      </c>
      <c r="AC147" s="366">
        <f t="shared" si="24"/>
        <v>0</v>
      </c>
      <c r="AE147" s="194" t="s">
        <v>162</v>
      </c>
      <c r="AF147" s="195"/>
      <c r="AG147" s="196" t="s">
        <v>13</v>
      </c>
      <c r="AH147" s="197"/>
      <c r="AI147" s="219">
        <f t="shared" si="14"/>
        <v>0</v>
      </c>
      <c r="AJ147" s="220">
        <f t="shared" si="25"/>
        <v>0</v>
      </c>
      <c r="AK147" s="366">
        <f t="shared" si="26"/>
        <v>0</v>
      </c>
    </row>
    <row r="148" spans="1:37" ht="14.45" customHeight="1" x14ac:dyDescent="0.15">
      <c r="A148" s="592">
        <v>0</v>
      </c>
      <c r="B148" s="593">
        <v>0</v>
      </c>
      <c r="C148" s="593">
        <v>0</v>
      </c>
      <c r="D148" s="593">
        <v>0</v>
      </c>
      <c r="E148" s="594">
        <v>0</v>
      </c>
      <c r="K148" s="194" t="s">
        <v>83</v>
      </c>
      <c r="L148" s="173"/>
      <c r="M148" s="196" t="s">
        <v>47</v>
      </c>
      <c r="N148" s="197"/>
      <c r="O148" s="198"/>
      <c r="P148" s="219">
        <f t="shared" si="23"/>
        <v>119946</v>
      </c>
      <c r="Q148" s="220">
        <f t="shared" si="23"/>
        <v>119946</v>
      </c>
      <c r="R148" s="220">
        <f t="shared" si="23"/>
        <v>71250</v>
      </c>
      <c r="S148" s="221">
        <f t="shared" si="23"/>
        <v>0</v>
      </c>
      <c r="T148" s="270">
        <f t="shared" si="23"/>
        <v>27200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4"/>
        <v>119946</v>
      </c>
      <c r="AJ148" s="220">
        <f t="shared" si="25"/>
        <v>71250</v>
      </c>
      <c r="AK148" s="366">
        <f t="shared" si="26"/>
        <v>0</v>
      </c>
    </row>
    <row r="149" spans="1:37" ht="14.45" customHeight="1" x14ac:dyDescent="0.15">
      <c r="A149" s="592">
        <v>0</v>
      </c>
      <c r="B149" s="593">
        <v>0</v>
      </c>
      <c r="C149" s="593">
        <v>0</v>
      </c>
      <c r="D149" s="593">
        <v>0</v>
      </c>
      <c r="E149" s="594">
        <v>0</v>
      </c>
      <c r="K149" s="194" t="s">
        <v>131</v>
      </c>
      <c r="L149" s="195"/>
      <c r="M149" s="196" t="s">
        <v>50</v>
      </c>
      <c r="N149" s="197"/>
      <c r="O149" s="198"/>
      <c r="P149" s="219">
        <f t="shared" si="23"/>
        <v>77315</v>
      </c>
      <c r="Q149" s="220">
        <f t="shared" si="23"/>
        <v>77315</v>
      </c>
      <c r="R149" s="220">
        <f t="shared" si="23"/>
        <v>57975</v>
      </c>
      <c r="S149" s="221">
        <f t="shared" si="23"/>
        <v>0</v>
      </c>
      <c r="T149" s="270">
        <f t="shared" si="23"/>
        <v>18300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4"/>
        <v>77315</v>
      </c>
      <c r="AJ149" s="220">
        <f t="shared" si="25"/>
        <v>57975</v>
      </c>
      <c r="AK149" s="366">
        <f t="shared" si="26"/>
        <v>0</v>
      </c>
    </row>
    <row r="150" spans="1:37" ht="14.45" customHeight="1" x14ac:dyDescent="0.15">
      <c r="A150" s="592">
        <v>0</v>
      </c>
      <c r="B150" s="593">
        <v>0</v>
      </c>
      <c r="C150" s="593">
        <v>0</v>
      </c>
      <c r="D150" s="593">
        <v>0</v>
      </c>
      <c r="E150" s="594">
        <v>0</v>
      </c>
      <c r="K150" s="194" t="s">
        <v>129</v>
      </c>
      <c r="L150" s="195"/>
      <c r="M150" s="196" t="s">
        <v>52</v>
      </c>
      <c r="N150" s="197"/>
      <c r="O150" s="198"/>
      <c r="P150" s="219">
        <f t="shared" si="23"/>
        <v>0</v>
      </c>
      <c r="Q150" s="220">
        <f t="shared" si="23"/>
        <v>0</v>
      </c>
      <c r="R150" s="220">
        <f t="shared" si="23"/>
        <v>0</v>
      </c>
      <c r="S150" s="221">
        <f t="shared" si="23"/>
        <v>0</v>
      </c>
      <c r="T150" s="270">
        <f t="shared" si="23"/>
        <v>0</v>
      </c>
      <c r="U150" s="202"/>
      <c r="V150" s="195"/>
      <c r="W150" s="196" t="s">
        <v>52</v>
      </c>
      <c r="X150" s="197"/>
      <c r="Y150" s="198" t="s">
        <v>156</v>
      </c>
      <c r="Z150" s="219">
        <f t="shared" ref="Z150:AC152" si="27">IF(ISERROR(Z$47*(Q150/(Q$150+Q$151+Q$152+Q$161+Q$162))),0,ROUND(Z$47*(Q150/(Q$150+Q$151+Q$152+Q$161+Q$162)),0))</f>
        <v>0</v>
      </c>
      <c r="AA150" s="220">
        <f t="shared" si="27"/>
        <v>0</v>
      </c>
      <c r="AB150" s="292">
        <f t="shared" si="27"/>
        <v>0</v>
      </c>
      <c r="AC150" s="366">
        <f t="shared" si="27"/>
        <v>0</v>
      </c>
      <c r="AE150" s="194" t="s">
        <v>165</v>
      </c>
      <c r="AF150" s="195"/>
      <c r="AG150" s="196" t="s">
        <v>52</v>
      </c>
      <c r="AH150" s="197"/>
      <c r="AI150" s="219">
        <f t="shared" si="14"/>
        <v>0</v>
      </c>
      <c r="AJ150" s="220">
        <f t="shared" si="25"/>
        <v>0</v>
      </c>
      <c r="AK150" s="366">
        <f t="shared" si="26"/>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23"/>
        <v>0</v>
      </c>
      <c r="Q151" s="220">
        <f t="shared" si="23"/>
        <v>0</v>
      </c>
      <c r="R151" s="220">
        <f t="shared" si="23"/>
        <v>0</v>
      </c>
      <c r="S151" s="221">
        <f t="shared" si="23"/>
        <v>0</v>
      </c>
      <c r="T151" s="270">
        <f t="shared" si="23"/>
        <v>0</v>
      </c>
      <c r="U151" s="202"/>
      <c r="V151" s="195" t="s">
        <v>54</v>
      </c>
      <c r="W151" s="196" t="s">
        <v>32</v>
      </c>
      <c r="X151" s="197"/>
      <c r="Y151" s="198" t="s">
        <v>156</v>
      </c>
      <c r="Z151" s="219">
        <f t="shared" si="27"/>
        <v>0</v>
      </c>
      <c r="AA151" s="220">
        <f t="shared" si="27"/>
        <v>0</v>
      </c>
      <c r="AB151" s="292">
        <f t="shared" si="27"/>
        <v>0</v>
      </c>
      <c r="AC151" s="366">
        <f t="shared" si="27"/>
        <v>0</v>
      </c>
      <c r="AE151" s="194" t="s">
        <v>166</v>
      </c>
      <c r="AF151" s="195" t="s">
        <v>54</v>
      </c>
      <c r="AG151" s="196" t="s">
        <v>32</v>
      </c>
      <c r="AH151" s="197"/>
      <c r="AI151" s="219">
        <f t="shared" si="14"/>
        <v>0</v>
      </c>
      <c r="AJ151" s="220">
        <f t="shared" si="25"/>
        <v>0</v>
      </c>
      <c r="AK151" s="366">
        <f t="shared" si="26"/>
        <v>0</v>
      </c>
    </row>
    <row r="152" spans="1:37" ht="14.45" customHeight="1" x14ac:dyDescent="0.15">
      <c r="A152" s="592">
        <v>0</v>
      </c>
      <c r="B152" s="593">
        <v>0</v>
      </c>
      <c r="C152" s="593">
        <v>0</v>
      </c>
      <c r="D152" s="593">
        <v>0</v>
      </c>
      <c r="E152" s="594">
        <v>0</v>
      </c>
      <c r="K152" s="194" t="s">
        <v>24</v>
      </c>
      <c r="L152" s="195"/>
      <c r="M152" s="196" t="s">
        <v>42</v>
      </c>
      <c r="N152" s="197"/>
      <c r="O152" s="198"/>
      <c r="P152" s="219">
        <f t="shared" si="23"/>
        <v>0</v>
      </c>
      <c r="Q152" s="220">
        <f t="shared" si="23"/>
        <v>0</v>
      </c>
      <c r="R152" s="220">
        <f t="shared" si="23"/>
        <v>0</v>
      </c>
      <c r="S152" s="221">
        <f t="shared" si="23"/>
        <v>0</v>
      </c>
      <c r="T152" s="270">
        <f t="shared" si="23"/>
        <v>0</v>
      </c>
      <c r="U152" s="202"/>
      <c r="V152" s="195"/>
      <c r="W152" s="196" t="s">
        <v>42</v>
      </c>
      <c r="X152" s="197"/>
      <c r="Y152" s="198" t="s">
        <v>156</v>
      </c>
      <c r="Z152" s="219">
        <f t="shared" si="27"/>
        <v>0</v>
      </c>
      <c r="AA152" s="220">
        <f t="shared" si="27"/>
        <v>0</v>
      </c>
      <c r="AB152" s="292">
        <f t="shared" si="27"/>
        <v>0</v>
      </c>
      <c r="AC152" s="366">
        <f t="shared" si="27"/>
        <v>0</v>
      </c>
      <c r="AE152" s="194" t="s">
        <v>167</v>
      </c>
      <c r="AF152" s="195"/>
      <c r="AG152" s="196" t="s">
        <v>42</v>
      </c>
      <c r="AH152" s="197"/>
      <c r="AI152" s="219">
        <f t="shared" si="14"/>
        <v>0</v>
      </c>
      <c r="AJ152" s="220">
        <f t="shared" si="25"/>
        <v>0</v>
      </c>
      <c r="AK152" s="366">
        <f t="shared" si="26"/>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8">P38+P92</f>
        <v>0</v>
      </c>
      <c r="Q153" s="220">
        <f t="shared" si="28"/>
        <v>0</v>
      </c>
      <c r="R153" s="220">
        <f t="shared" si="28"/>
        <v>0</v>
      </c>
      <c r="S153" s="221">
        <f t="shared" si="28"/>
        <v>0</v>
      </c>
      <c r="T153" s="270">
        <f t="shared" si="28"/>
        <v>0</v>
      </c>
      <c r="U153" s="202"/>
      <c r="V153" s="195"/>
      <c r="W153" s="196" t="s">
        <v>57</v>
      </c>
      <c r="X153" s="197"/>
      <c r="Y153" s="198"/>
      <c r="Z153" s="219">
        <f>Z38</f>
        <v>0</v>
      </c>
      <c r="AA153" s="220">
        <f>AA38</f>
        <v>0</v>
      </c>
      <c r="AB153" s="292">
        <f>AB38</f>
        <v>0</v>
      </c>
      <c r="AC153" s="366">
        <f>AC38</f>
        <v>0</v>
      </c>
      <c r="AE153" s="194" t="s">
        <v>168</v>
      </c>
      <c r="AF153" s="195"/>
      <c r="AG153" s="196" t="s">
        <v>57</v>
      </c>
      <c r="AH153" s="197"/>
      <c r="AI153" s="219">
        <f t="shared" si="14"/>
        <v>0</v>
      </c>
      <c r="AJ153" s="220">
        <f t="shared" si="25"/>
        <v>0</v>
      </c>
      <c r="AK153" s="366">
        <f t="shared" si="26"/>
        <v>0</v>
      </c>
    </row>
    <row r="154" spans="1:37" ht="14.45" customHeight="1" x14ac:dyDescent="0.15">
      <c r="A154" s="592">
        <v>0</v>
      </c>
      <c r="B154" s="593">
        <v>0</v>
      </c>
      <c r="C154" s="593">
        <v>0</v>
      </c>
      <c r="D154" s="593">
        <v>0</v>
      </c>
      <c r="E154" s="594">
        <v>0</v>
      </c>
      <c r="K154" s="194"/>
      <c r="L154" s="195"/>
      <c r="M154" s="173" t="s">
        <v>60</v>
      </c>
      <c r="N154" s="197"/>
      <c r="O154" s="198"/>
      <c r="P154" s="219">
        <f t="shared" si="28"/>
        <v>99010</v>
      </c>
      <c r="Q154" s="220">
        <f t="shared" si="28"/>
        <v>99010</v>
      </c>
      <c r="R154" s="220">
        <f t="shared" si="28"/>
        <v>60000</v>
      </c>
      <c r="S154" s="221">
        <f t="shared" si="28"/>
        <v>0</v>
      </c>
      <c r="T154" s="270">
        <f t="shared" si="28"/>
        <v>30000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4"/>
        <v>99010</v>
      </c>
      <c r="AJ154" s="220">
        <f>SUM(AJ155:AJ159)</f>
        <v>60000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8"/>
        <v>96220</v>
      </c>
      <c r="Q155" s="220">
        <f t="shared" si="28"/>
        <v>96220</v>
      </c>
      <c r="R155" s="220">
        <f t="shared" si="28"/>
        <v>60000</v>
      </c>
      <c r="S155" s="221">
        <f t="shared" si="28"/>
        <v>0</v>
      </c>
      <c r="T155" s="270">
        <f t="shared" si="28"/>
        <v>30000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4"/>
        <v>96220</v>
      </c>
      <c r="AJ155" s="220">
        <f t="shared" ref="AJ155:AJ162" si="29">IF($P155-$Z155=0,0,ROUND((R155-AA155)*$AI155/($P155-$Z155),0))</f>
        <v>60000</v>
      </c>
      <c r="AK155" s="366">
        <f t="shared" ref="AK155:AK162" si="30">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8"/>
        <v>0</v>
      </c>
      <c r="Q156" s="220">
        <f t="shared" si="28"/>
        <v>0</v>
      </c>
      <c r="R156" s="220">
        <f t="shared" si="28"/>
        <v>0</v>
      </c>
      <c r="S156" s="221">
        <f t="shared" si="28"/>
        <v>0</v>
      </c>
      <c r="T156" s="270">
        <f t="shared" si="28"/>
        <v>0</v>
      </c>
      <c r="U156" s="202"/>
      <c r="V156" s="195"/>
      <c r="W156" s="195"/>
      <c r="X156" s="196" t="s">
        <v>64</v>
      </c>
      <c r="Y156" s="198" t="s">
        <v>156</v>
      </c>
      <c r="Z156" s="219">
        <f t="shared" ref="Z156:AC157" si="31">IF(ISERROR(Z$39*(Q156/(Q$156+Q$157+Q$159))),0,ROUND(Z$39*(Q156/(Q$156+Q$157+Q$159)),0))</f>
        <v>0</v>
      </c>
      <c r="AA156" s="220">
        <f t="shared" si="31"/>
        <v>0</v>
      </c>
      <c r="AB156" s="292">
        <f t="shared" si="31"/>
        <v>0</v>
      </c>
      <c r="AC156" s="366">
        <f t="shared" si="31"/>
        <v>0</v>
      </c>
      <c r="AE156" s="194" t="s">
        <v>35</v>
      </c>
      <c r="AF156" s="195"/>
      <c r="AG156" s="195"/>
      <c r="AH156" s="196" t="s">
        <v>64</v>
      </c>
      <c r="AI156" s="219">
        <f t="shared" si="14"/>
        <v>0</v>
      </c>
      <c r="AJ156" s="220">
        <f t="shared" si="29"/>
        <v>0</v>
      </c>
      <c r="AK156" s="366">
        <f t="shared" si="30"/>
        <v>0</v>
      </c>
    </row>
    <row r="157" spans="1:37" ht="14.45" customHeight="1" x14ac:dyDescent="0.15">
      <c r="A157" s="592">
        <v>0</v>
      </c>
      <c r="B157" s="593">
        <v>0</v>
      </c>
      <c r="C157" s="593">
        <v>0</v>
      </c>
      <c r="D157" s="593">
        <v>0</v>
      </c>
      <c r="E157" s="594">
        <v>0</v>
      </c>
      <c r="K157" s="194"/>
      <c r="L157" s="195"/>
      <c r="M157" s="195"/>
      <c r="N157" s="196" t="s">
        <v>66</v>
      </c>
      <c r="O157" s="198"/>
      <c r="P157" s="219">
        <f t="shared" si="28"/>
        <v>0</v>
      </c>
      <c r="Q157" s="220">
        <f t="shared" si="28"/>
        <v>0</v>
      </c>
      <c r="R157" s="220">
        <f t="shared" si="28"/>
        <v>0</v>
      </c>
      <c r="S157" s="221">
        <f t="shared" si="28"/>
        <v>0</v>
      </c>
      <c r="T157" s="270">
        <f t="shared" si="28"/>
        <v>0</v>
      </c>
      <c r="U157" s="202"/>
      <c r="V157" s="195"/>
      <c r="W157" s="195"/>
      <c r="X157" s="196" t="s">
        <v>66</v>
      </c>
      <c r="Y157" s="198" t="s">
        <v>156</v>
      </c>
      <c r="Z157" s="219">
        <f t="shared" si="31"/>
        <v>0</v>
      </c>
      <c r="AA157" s="220">
        <f t="shared" si="31"/>
        <v>0</v>
      </c>
      <c r="AB157" s="292">
        <f t="shared" si="31"/>
        <v>0</v>
      </c>
      <c r="AC157" s="366">
        <f t="shared" si="31"/>
        <v>0</v>
      </c>
      <c r="AE157" s="194" t="s">
        <v>171</v>
      </c>
      <c r="AF157" s="195"/>
      <c r="AG157" s="195"/>
      <c r="AH157" s="196" t="s">
        <v>66</v>
      </c>
      <c r="AI157" s="219">
        <f t="shared" si="14"/>
        <v>0</v>
      </c>
      <c r="AJ157" s="220">
        <f t="shared" si="29"/>
        <v>0</v>
      </c>
      <c r="AK157" s="366">
        <f t="shared" si="30"/>
        <v>0</v>
      </c>
    </row>
    <row r="158" spans="1:37" ht="14.45" customHeight="1" x14ac:dyDescent="0.15">
      <c r="A158" s="592">
        <v>0</v>
      </c>
      <c r="B158" s="593">
        <v>0</v>
      </c>
      <c r="C158" s="593">
        <v>0</v>
      </c>
      <c r="D158" s="593">
        <v>0</v>
      </c>
      <c r="E158" s="594">
        <v>0</v>
      </c>
      <c r="K158" s="194"/>
      <c r="L158" s="195"/>
      <c r="M158" s="195"/>
      <c r="N158" s="196" t="s">
        <v>150</v>
      </c>
      <c r="O158" s="198"/>
      <c r="P158" s="219">
        <f t="shared" si="28"/>
        <v>2790</v>
      </c>
      <c r="Q158" s="220">
        <f t="shared" si="28"/>
        <v>2790</v>
      </c>
      <c r="R158" s="220">
        <f t="shared" si="28"/>
        <v>0</v>
      </c>
      <c r="S158" s="221">
        <f t="shared" si="28"/>
        <v>0</v>
      </c>
      <c r="T158" s="270">
        <f t="shared" si="28"/>
        <v>0</v>
      </c>
      <c r="U158" s="202"/>
      <c r="V158" s="195"/>
      <c r="W158" s="195"/>
      <c r="X158" s="196" t="s">
        <v>150</v>
      </c>
      <c r="Y158" s="505"/>
      <c r="Z158" s="219">
        <f>Z43</f>
        <v>0</v>
      </c>
      <c r="AA158" s="220">
        <f>AA43</f>
        <v>0</v>
      </c>
      <c r="AB158" s="292">
        <f>AB43</f>
        <v>0</v>
      </c>
      <c r="AC158" s="366">
        <f>AC43</f>
        <v>0</v>
      </c>
      <c r="AE158" s="194"/>
      <c r="AF158" s="195"/>
      <c r="AG158" s="195"/>
      <c r="AH158" s="196" t="s">
        <v>150</v>
      </c>
      <c r="AI158" s="219">
        <f t="shared" si="14"/>
        <v>2790</v>
      </c>
      <c r="AJ158" s="220">
        <f t="shared" si="29"/>
        <v>0</v>
      </c>
      <c r="AK158" s="366">
        <f t="shared" si="30"/>
        <v>0</v>
      </c>
    </row>
    <row r="159" spans="1:37" ht="14.45" customHeight="1" x14ac:dyDescent="0.15">
      <c r="A159" s="592">
        <v>0</v>
      </c>
      <c r="B159" s="593">
        <v>0</v>
      </c>
      <c r="C159" s="593">
        <v>0</v>
      </c>
      <c r="D159" s="593">
        <v>0</v>
      </c>
      <c r="E159" s="594">
        <v>0</v>
      </c>
      <c r="K159" s="194"/>
      <c r="L159" s="195" t="s">
        <v>41</v>
      </c>
      <c r="M159" s="216"/>
      <c r="N159" s="196" t="s">
        <v>13</v>
      </c>
      <c r="O159" s="198"/>
      <c r="P159" s="219">
        <f t="shared" si="28"/>
        <v>0</v>
      </c>
      <c r="Q159" s="220">
        <f t="shared" si="28"/>
        <v>0</v>
      </c>
      <c r="R159" s="220">
        <f t="shared" si="28"/>
        <v>0</v>
      </c>
      <c r="S159" s="221">
        <f t="shared" si="28"/>
        <v>0</v>
      </c>
      <c r="T159" s="270">
        <f t="shared" si="28"/>
        <v>0</v>
      </c>
      <c r="U159" s="202"/>
      <c r="V159" s="195" t="s">
        <v>41</v>
      </c>
      <c r="W159" s="216"/>
      <c r="X159" s="196" t="s">
        <v>13</v>
      </c>
      <c r="Y159" s="198" t="s">
        <v>156</v>
      </c>
      <c r="Z159" s="219">
        <f>IF(ISERROR(Z$39*(Q159/(Q$156+Q$157+Q$159))),0,ROUND(Z$39*(Q159/(Q$156+Q$157+Q$159)),0))</f>
        <v>0</v>
      </c>
      <c r="AA159" s="220">
        <f>IF(ISERROR(AA$39*(R159/(R$156+R$157+R$159))),0,ROUND(AA$39*(R159/(R$156+R$157+R$159)),0))</f>
        <v>0</v>
      </c>
      <c r="AB159" s="292">
        <f>IF(ISERROR(AB$39*(S159/(S$156+S$157+S$159))),0,ROUND(AB$39*(S159/(S$156+S$157+S$159)),0))</f>
        <v>0</v>
      </c>
      <c r="AC159" s="366">
        <f>IF(ISERROR(AC$39*(T159/(T$156+T$157+T$159))),0,ROUND(AC$39*(T159/(T$156+T$157+T$159)),0))</f>
        <v>0</v>
      </c>
      <c r="AE159" s="194"/>
      <c r="AF159" s="195" t="s">
        <v>41</v>
      </c>
      <c r="AG159" s="216"/>
      <c r="AH159" s="196" t="s">
        <v>13</v>
      </c>
      <c r="AI159" s="219">
        <f t="shared" si="14"/>
        <v>0</v>
      </c>
      <c r="AJ159" s="220">
        <f t="shared" si="29"/>
        <v>0</v>
      </c>
      <c r="AK159" s="366">
        <f t="shared" si="30"/>
        <v>0</v>
      </c>
    </row>
    <row r="160" spans="1:37" ht="14.45" customHeight="1" x14ac:dyDescent="0.15">
      <c r="A160" s="592">
        <v>0</v>
      </c>
      <c r="B160" s="593">
        <v>0</v>
      </c>
      <c r="C160" s="593">
        <v>0</v>
      </c>
      <c r="D160" s="593">
        <v>0</v>
      </c>
      <c r="E160" s="594">
        <v>0</v>
      </c>
      <c r="K160" s="194"/>
      <c r="L160" s="195"/>
      <c r="M160" s="196" t="s">
        <v>70</v>
      </c>
      <c r="N160" s="197"/>
      <c r="O160" s="198"/>
      <c r="P160" s="219">
        <f t="shared" si="28"/>
        <v>2245</v>
      </c>
      <c r="Q160" s="220">
        <f t="shared" si="28"/>
        <v>2245</v>
      </c>
      <c r="R160" s="220">
        <f t="shared" si="28"/>
        <v>0</v>
      </c>
      <c r="S160" s="221">
        <f t="shared" si="28"/>
        <v>0</v>
      </c>
      <c r="T160" s="270">
        <f t="shared" si="28"/>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4"/>
        <v>2245</v>
      </c>
      <c r="AJ160" s="220">
        <f t="shared" si="29"/>
        <v>0</v>
      </c>
      <c r="AK160" s="366">
        <f t="shared" si="30"/>
        <v>0</v>
      </c>
    </row>
    <row r="161" spans="1:37" ht="14.45" customHeight="1" x14ac:dyDescent="0.15">
      <c r="A161" s="592">
        <v>0</v>
      </c>
      <c r="B161" s="593">
        <v>0</v>
      </c>
      <c r="C161" s="593">
        <v>0</v>
      </c>
      <c r="D161" s="593">
        <v>0</v>
      </c>
      <c r="E161" s="594">
        <v>0</v>
      </c>
      <c r="K161" s="194"/>
      <c r="L161" s="195"/>
      <c r="M161" s="196" t="s">
        <v>73</v>
      </c>
      <c r="N161" s="197"/>
      <c r="O161" s="198"/>
      <c r="P161" s="219">
        <f t="shared" si="28"/>
        <v>0</v>
      </c>
      <c r="Q161" s="220">
        <f t="shared" si="28"/>
        <v>0</v>
      </c>
      <c r="R161" s="220">
        <f t="shared" si="28"/>
        <v>0</v>
      </c>
      <c r="S161" s="221">
        <f t="shared" si="28"/>
        <v>0</v>
      </c>
      <c r="T161" s="270">
        <f t="shared" si="28"/>
        <v>0</v>
      </c>
      <c r="U161" s="202"/>
      <c r="V161" s="195"/>
      <c r="W161" s="196" t="s">
        <v>73</v>
      </c>
      <c r="X161" s="197"/>
      <c r="Y161" s="198" t="s">
        <v>156</v>
      </c>
      <c r="Z161" s="219">
        <f t="shared" ref="Z161:AC162" si="32">IF(ISERROR(Z$47*(Q161/(Q$150+Q$151+Q$152+Q$161+Q$162))),0,ROUND(Z$47*(Q161/(Q$150+Q$151+Q$152+Q$161+Q$162)),0))</f>
        <v>0</v>
      </c>
      <c r="AA161" s="220">
        <f t="shared" si="32"/>
        <v>0</v>
      </c>
      <c r="AB161" s="292">
        <f t="shared" si="32"/>
        <v>0</v>
      </c>
      <c r="AC161" s="366">
        <f t="shared" si="32"/>
        <v>0</v>
      </c>
      <c r="AE161" s="194"/>
      <c r="AF161" s="195"/>
      <c r="AG161" s="196" t="s">
        <v>73</v>
      </c>
      <c r="AH161" s="197"/>
      <c r="AI161" s="219">
        <f t="shared" si="14"/>
        <v>0</v>
      </c>
      <c r="AJ161" s="220">
        <f t="shared" si="29"/>
        <v>0</v>
      </c>
      <c r="AK161" s="366">
        <f t="shared" si="30"/>
        <v>0</v>
      </c>
    </row>
    <row r="162" spans="1:37" ht="14.45" customHeight="1" x14ac:dyDescent="0.15">
      <c r="A162" s="592">
        <v>0</v>
      </c>
      <c r="B162" s="593">
        <v>0</v>
      </c>
      <c r="C162" s="593">
        <v>0</v>
      </c>
      <c r="D162" s="593">
        <v>0</v>
      </c>
      <c r="E162" s="594">
        <v>0</v>
      </c>
      <c r="K162" s="194"/>
      <c r="L162" s="216"/>
      <c r="M162" s="196" t="s">
        <v>13</v>
      </c>
      <c r="N162" s="197"/>
      <c r="O162" s="198"/>
      <c r="P162" s="219">
        <f t="shared" si="28"/>
        <v>0</v>
      </c>
      <c r="Q162" s="220">
        <f t="shared" si="28"/>
        <v>0</v>
      </c>
      <c r="R162" s="220">
        <f t="shared" si="28"/>
        <v>0</v>
      </c>
      <c r="S162" s="221">
        <f t="shared" si="28"/>
        <v>0</v>
      </c>
      <c r="T162" s="270">
        <f t="shared" si="28"/>
        <v>0</v>
      </c>
      <c r="U162" s="202"/>
      <c r="V162" s="216"/>
      <c r="W162" s="196" t="s">
        <v>13</v>
      </c>
      <c r="X162" s="197"/>
      <c r="Y162" s="198" t="s">
        <v>156</v>
      </c>
      <c r="Z162" s="219">
        <f t="shared" si="32"/>
        <v>0</v>
      </c>
      <c r="AA162" s="220">
        <f t="shared" si="32"/>
        <v>0</v>
      </c>
      <c r="AB162" s="292">
        <f t="shared" si="32"/>
        <v>0</v>
      </c>
      <c r="AC162" s="366">
        <f t="shared" si="32"/>
        <v>0</v>
      </c>
      <c r="AE162" s="194"/>
      <c r="AF162" s="216"/>
      <c r="AG162" s="196" t="s">
        <v>13</v>
      </c>
      <c r="AH162" s="197"/>
      <c r="AI162" s="219">
        <f t="shared" si="14"/>
        <v>0</v>
      </c>
      <c r="AJ162" s="220">
        <f t="shared" si="29"/>
        <v>0</v>
      </c>
      <c r="AK162" s="366">
        <f t="shared" si="30"/>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33">P48+P102</f>
        <v>0</v>
      </c>
      <c r="Q163" s="220">
        <f t="shared" si="33"/>
        <v>0</v>
      </c>
      <c r="R163" s="220">
        <f t="shared" si="33"/>
        <v>0</v>
      </c>
      <c r="S163" s="221">
        <f t="shared" si="33"/>
        <v>0</v>
      </c>
      <c r="T163" s="270">
        <f t="shared" si="33"/>
        <v>0</v>
      </c>
      <c r="U163" s="202" t="s">
        <v>4</v>
      </c>
      <c r="V163" s="173" t="s">
        <v>78</v>
      </c>
      <c r="W163" s="197"/>
      <c r="X163" s="197"/>
      <c r="Y163" s="198" t="s">
        <v>156</v>
      </c>
      <c r="Z163" s="504">
        <f>IF(ISERROR(Z$60*(Q163/(Q$123+Q$133+Q$134+Q$135+Q$144+Q$163+Q$175))),0,ROUND(Z$60*(Q163/(Q$123+Q$133+Q$134+Q$135+Q$144+Q$163+Q$175)),0))</f>
        <v>0</v>
      </c>
      <c r="AA163" s="220">
        <f>IF(ISERROR(AA$60*(R163/(R$123+R$133+R$134+R$135+R$144+R$163+R$175))),0,ROUND(AA$60*(R163/(R$123+R$133+R$134+R$135+R$144+R$163+R$175)),0))</f>
        <v>0</v>
      </c>
      <c r="AB163" s="292">
        <f>IF(ISERROR(AB$60*(S163/(S$123+S$133+S$134+S$135+S$144+S$163+S$175))),0,ROUND(AB$60*(S163/(S$123+S$133+S$134+S$135+S$144+S$163+S$175)),0))</f>
        <v>0</v>
      </c>
      <c r="AC163" s="366">
        <f>IF(ISERROR(AC$60*(T163/(T$123+T$133+T$134+T$135+T$144+T$163+T$175))),0,ROUND(AC$60*(T163/(T$123+T$133+T$134+T$135+T$144+T$163+T$175)),0))</f>
        <v>0</v>
      </c>
      <c r="AE163" s="194" t="s">
        <v>4</v>
      </c>
      <c r="AF163" s="173" t="s">
        <v>78</v>
      </c>
      <c r="AG163" s="197"/>
      <c r="AH163" s="197"/>
      <c r="AI163" s="219">
        <f t="shared" si="14"/>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33"/>
        <v>0</v>
      </c>
      <c r="Q164" s="220">
        <f t="shared" si="33"/>
        <v>0</v>
      </c>
      <c r="R164" s="220">
        <f t="shared" si="33"/>
        <v>0</v>
      </c>
      <c r="S164" s="221">
        <f t="shared" si="33"/>
        <v>0</v>
      </c>
      <c r="T164" s="270">
        <f t="shared" si="33"/>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4"/>
        <v>0</v>
      </c>
      <c r="AJ164" s="220">
        <f t="shared" ref="AJ164:AJ169" si="34">IF($P164-$Z164=0,0,ROUND((R164-AA164)*$AI164/($P164-$Z164),0))</f>
        <v>0</v>
      </c>
      <c r="AK164" s="366">
        <f t="shared" ref="AK164:AK169" si="35">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33"/>
        <v>0</v>
      </c>
      <c r="Q165" s="220">
        <f t="shared" si="33"/>
        <v>0</v>
      </c>
      <c r="R165" s="220">
        <f t="shared" si="33"/>
        <v>0</v>
      </c>
      <c r="S165" s="221">
        <f t="shared" si="33"/>
        <v>0</v>
      </c>
      <c r="T165" s="270">
        <f t="shared" si="33"/>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4"/>
        <v>0</v>
      </c>
      <c r="AJ165" s="220">
        <f t="shared" si="34"/>
        <v>0</v>
      </c>
      <c r="AK165" s="366">
        <f t="shared" si="35"/>
        <v>0</v>
      </c>
    </row>
    <row r="166" spans="1:37" ht="14.45" customHeight="1" x14ac:dyDescent="0.15">
      <c r="A166" s="592">
        <v>0</v>
      </c>
      <c r="B166" s="593">
        <v>0</v>
      </c>
      <c r="C166" s="593">
        <v>0</v>
      </c>
      <c r="D166" s="593">
        <v>0</v>
      </c>
      <c r="E166" s="594">
        <v>0</v>
      </c>
      <c r="K166" s="194"/>
      <c r="L166" s="169"/>
      <c r="M166" s="196" t="s">
        <v>88</v>
      </c>
      <c r="N166" s="197"/>
      <c r="O166" s="198"/>
      <c r="P166" s="219">
        <f t="shared" si="33"/>
        <v>0</v>
      </c>
      <c r="Q166" s="220">
        <f t="shared" si="33"/>
        <v>0</v>
      </c>
      <c r="R166" s="220">
        <f t="shared" si="33"/>
        <v>0</v>
      </c>
      <c r="S166" s="221">
        <f t="shared" si="33"/>
        <v>0</v>
      </c>
      <c r="T166" s="270">
        <f t="shared" si="33"/>
        <v>0</v>
      </c>
      <c r="U166" s="202"/>
      <c r="V166" s="169"/>
      <c r="W166" s="196" t="s">
        <v>88</v>
      </c>
      <c r="X166" s="197"/>
      <c r="Y166" s="198"/>
      <c r="Z166" s="219">
        <f t="shared" ref="Z166:AB168" si="36">Z51</f>
        <v>0</v>
      </c>
      <c r="AA166" s="220">
        <f t="shared" si="36"/>
        <v>0</v>
      </c>
      <c r="AB166" s="292">
        <f t="shared" si="36"/>
        <v>0</v>
      </c>
      <c r="AC166" s="366">
        <f>AC51</f>
        <v>0</v>
      </c>
      <c r="AE166" s="194"/>
      <c r="AF166" s="169"/>
      <c r="AG166" s="196" t="s">
        <v>88</v>
      </c>
      <c r="AH166" s="197"/>
      <c r="AI166" s="219">
        <f t="shared" si="14"/>
        <v>0</v>
      </c>
      <c r="AJ166" s="220">
        <f t="shared" si="34"/>
        <v>0</v>
      </c>
      <c r="AK166" s="366">
        <f t="shared" si="35"/>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33"/>
        <v>0</v>
      </c>
      <c r="Q167" s="220">
        <f t="shared" si="33"/>
        <v>0</v>
      </c>
      <c r="R167" s="220">
        <f t="shared" si="33"/>
        <v>0</v>
      </c>
      <c r="S167" s="221">
        <f t="shared" si="33"/>
        <v>0</v>
      </c>
      <c r="T167" s="270">
        <f t="shared" si="33"/>
        <v>0</v>
      </c>
      <c r="U167" s="202"/>
      <c r="V167" s="176" t="s">
        <v>91</v>
      </c>
      <c r="W167" s="196" t="s">
        <v>89</v>
      </c>
      <c r="X167" s="197"/>
      <c r="Y167" s="198"/>
      <c r="Z167" s="219">
        <f t="shared" si="36"/>
        <v>0</v>
      </c>
      <c r="AA167" s="220">
        <f t="shared" si="36"/>
        <v>0</v>
      </c>
      <c r="AB167" s="292">
        <f t="shared" si="36"/>
        <v>0</v>
      </c>
      <c r="AC167" s="366">
        <f>AC52</f>
        <v>0</v>
      </c>
      <c r="AE167" s="194"/>
      <c r="AF167" s="176" t="s">
        <v>91</v>
      </c>
      <c r="AG167" s="196" t="s">
        <v>89</v>
      </c>
      <c r="AH167" s="197"/>
      <c r="AI167" s="219">
        <f t="shared" si="14"/>
        <v>0</v>
      </c>
      <c r="AJ167" s="220">
        <f t="shared" si="34"/>
        <v>0</v>
      </c>
      <c r="AK167" s="366">
        <f t="shared" si="35"/>
        <v>0</v>
      </c>
    </row>
    <row r="168" spans="1:37" ht="14.45" customHeight="1" x14ac:dyDescent="0.15">
      <c r="K168" s="194"/>
      <c r="L168" s="176"/>
      <c r="M168" s="196" t="s">
        <v>104</v>
      </c>
      <c r="N168" s="197"/>
      <c r="O168" s="198"/>
      <c r="P168" s="219">
        <f t="shared" si="33"/>
        <v>0</v>
      </c>
      <c r="Q168" s="220">
        <f t="shared" si="33"/>
        <v>0</v>
      </c>
      <c r="R168" s="220">
        <f t="shared" si="33"/>
        <v>0</v>
      </c>
      <c r="S168" s="221">
        <f t="shared" si="33"/>
        <v>0</v>
      </c>
      <c r="T168" s="270">
        <f t="shared" si="33"/>
        <v>0</v>
      </c>
      <c r="U168" s="202"/>
      <c r="V168" s="176"/>
      <c r="W168" s="196" t="s">
        <v>104</v>
      </c>
      <c r="X168" s="197"/>
      <c r="Y168" s="198"/>
      <c r="Z168" s="219">
        <f t="shared" si="36"/>
        <v>0</v>
      </c>
      <c r="AA168" s="220">
        <f t="shared" si="36"/>
        <v>0</v>
      </c>
      <c r="AB168" s="292">
        <f t="shared" si="36"/>
        <v>0</v>
      </c>
      <c r="AC168" s="366">
        <f>AC53</f>
        <v>0</v>
      </c>
      <c r="AE168" s="194"/>
      <c r="AF168" s="176"/>
      <c r="AG168" s="196" t="s">
        <v>104</v>
      </c>
      <c r="AH168" s="197"/>
      <c r="AI168" s="219">
        <f t="shared" si="14"/>
        <v>0</v>
      </c>
      <c r="AJ168" s="220">
        <f t="shared" si="34"/>
        <v>0</v>
      </c>
      <c r="AK168" s="366">
        <f t="shared" si="35"/>
        <v>0</v>
      </c>
    </row>
    <row r="169" spans="1:37" ht="14.45" customHeight="1" thickBot="1" x14ac:dyDescent="0.2">
      <c r="K169" s="194"/>
      <c r="L169" s="176"/>
      <c r="M169" s="196" t="s">
        <v>90</v>
      </c>
      <c r="N169" s="197"/>
      <c r="O169" s="198"/>
      <c r="P169" s="219">
        <f t="shared" si="33"/>
        <v>0</v>
      </c>
      <c r="Q169" s="220">
        <f t="shared" si="33"/>
        <v>0</v>
      </c>
      <c r="R169" s="220">
        <f t="shared" si="33"/>
        <v>0</v>
      </c>
      <c r="S169" s="221">
        <f t="shared" si="33"/>
        <v>0</v>
      </c>
      <c r="T169" s="270">
        <f t="shared" si="33"/>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4"/>
        <v>0</v>
      </c>
      <c r="AJ169" s="220">
        <f t="shared" si="34"/>
        <v>0</v>
      </c>
      <c r="AK169" s="366">
        <f t="shared" si="35"/>
        <v>0</v>
      </c>
    </row>
    <row r="170" spans="1:37" ht="14.45" customHeight="1" x14ac:dyDescent="0.15">
      <c r="A170" s="589">
        <v>0</v>
      </c>
      <c r="B170" s="590">
        <v>0</v>
      </c>
      <c r="C170" s="590">
        <v>0</v>
      </c>
      <c r="D170" s="590">
        <v>0</v>
      </c>
      <c r="E170" s="591">
        <v>0</v>
      </c>
      <c r="K170" s="194"/>
      <c r="L170" s="176" t="s">
        <v>92</v>
      </c>
      <c r="M170" s="196" t="s">
        <v>105</v>
      </c>
      <c r="N170" s="197"/>
      <c r="O170" s="198"/>
      <c r="P170" s="219">
        <f t="shared" si="33"/>
        <v>0</v>
      </c>
      <c r="Q170" s="220">
        <f t="shared" si="33"/>
        <v>0</v>
      </c>
      <c r="R170" s="220">
        <f t="shared" si="33"/>
        <v>0</v>
      </c>
      <c r="S170" s="221">
        <f t="shared" si="33"/>
        <v>0</v>
      </c>
      <c r="T170" s="270">
        <f t="shared" si="33"/>
        <v>0</v>
      </c>
      <c r="U170" s="202"/>
      <c r="V170" s="176" t="s">
        <v>92</v>
      </c>
      <c r="W170" s="196" t="s">
        <v>105</v>
      </c>
      <c r="X170" s="197"/>
      <c r="Y170" s="198" t="s">
        <v>156</v>
      </c>
      <c r="Z170" s="219">
        <f t="shared" ref="Z170:AC172" si="37">IF(ISERROR((Z$58+Z$59)*(Q170/(Q$170+Q$171+Q$172+Q$174))),0,ROUND((Z$58+Z$59)*(Q170/(Q$170+Q$171+Q$172+Q$174)),0))</f>
        <v>0</v>
      </c>
      <c r="AA170" s="220">
        <f t="shared" si="37"/>
        <v>0</v>
      </c>
      <c r="AB170" s="292">
        <f t="shared" si="37"/>
        <v>0</v>
      </c>
      <c r="AC170" s="366">
        <f t="shared" si="37"/>
        <v>0</v>
      </c>
      <c r="AE170" s="194"/>
      <c r="AF170" s="176" t="s">
        <v>92</v>
      </c>
      <c r="AG170" s="196" t="s">
        <v>105</v>
      </c>
      <c r="AH170" s="197"/>
      <c r="AI170" s="219">
        <f t="shared" si="14"/>
        <v>0</v>
      </c>
      <c r="AJ170" s="220">
        <f t="shared" ref="AJ170:AJ175" si="38">IF($P170-$Z170=0,0,ROUND((R170-AA170)*$AI170/($P170-$Z170),0))</f>
        <v>0</v>
      </c>
      <c r="AK170" s="366">
        <f t="shared" ref="AK170:AK175" si="39">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33"/>
        <v>0</v>
      </c>
      <c r="Q171" s="220">
        <f t="shared" si="33"/>
        <v>0</v>
      </c>
      <c r="R171" s="220">
        <f t="shared" si="33"/>
        <v>0</v>
      </c>
      <c r="S171" s="221">
        <f t="shared" si="33"/>
        <v>0</v>
      </c>
      <c r="T171" s="270">
        <f t="shared" si="33"/>
        <v>0</v>
      </c>
      <c r="U171" s="202"/>
      <c r="V171" s="176"/>
      <c r="W171" s="196" t="s">
        <v>106</v>
      </c>
      <c r="X171" s="197"/>
      <c r="Y171" s="198" t="s">
        <v>156</v>
      </c>
      <c r="Z171" s="219">
        <f t="shared" si="37"/>
        <v>0</v>
      </c>
      <c r="AA171" s="220">
        <f t="shared" si="37"/>
        <v>0</v>
      </c>
      <c r="AB171" s="292">
        <f t="shared" si="37"/>
        <v>0</v>
      </c>
      <c r="AC171" s="366">
        <f t="shared" si="37"/>
        <v>0</v>
      </c>
      <c r="AE171" s="194"/>
      <c r="AF171" s="176"/>
      <c r="AG171" s="196" t="s">
        <v>106</v>
      </c>
      <c r="AH171" s="197"/>
      <c r="AI171" s="219">
        <f t="shared" si="14"/>
        <v>0</v>
      </c>
      <c r="AJ171" s="220">
        <f t="shared" si="38"/>
        <v>0</v>
      </c>
      <c r="AK171" s="366">
        <f t="shared" si="39"/>
        <v>0</v>
      </c>
    </row>
    <row r="172" spans="1:37" ht="14.45" customHeight="1" x14ac:dyDescent="0.15">
      <c r="A172" s="592">
        <v>0</v>
      </c>
      <c r="B172" s="593">
        <v>0</v>
      </c>
      <c r="C172" s="593">
        <v>0</v>
      </c>
      <c r="D172" s="593">
        <v>0</v>
      </c>
      <c r="E172" s="594">
        <v>0</v>
      </c>
      <c r="K172" s="194"/>
      <c r="L172" s="176"/>
      <c r="M172" s="196" t="s">
        <v>107</v>
      </c>
      <c r="N172" s="197"/>
      <c r="O172" s="198"/>
      <c r="P172" s="219">
        <f t="shared" si="33"/>
        <v>0</v>
      </c>
      <c r="Q172" s="220">
        <f t="shared" si="33"/>
        <v>0</v>
      </c>
      <c r="R172" s="220">
        <f t="shared" si="33"/>
        <v>0</v>
      </c>
      <c r="S172" s="221">
        <f t="shared" si="33"/>
        <v>0</v>
      </c>
      <c r="T172" s="270">
        <f t="shared" si="33"/>
        <v>0</v>
      </c>
      <c r="U172" s="202"/>
      <c r="V172" s="176"/>
      <c r="W172" s="196" t="s">
        <v>107</v>
      </c>
      <c r="X172" s="197"/>
      <c r="Y172" s="198" t="s">
        <v>156</v>
      </c>
      <c r="Z172" s="219">
        <f t="shared" si="37"/>
        <v>0</v>
      </c>
      <c r="AA172" s="220">
        <f t="shared" si="37"/>
        <v>0</v>
      </c>
      <c r="AB172" s="292">
        <f t="shared" si="37"/>
        <v>0</v>
      </c>
      <c r="AC172" s="366">
        <f t="shared" si="37"/>
        <v>0</v>
      </c>
      <c r="AE172" s="194"/>
      <c r="AF172" s="176"/>
      <c r="AG172" s="196" t="s">
        <v>107</v>
      </c>
      <c r="AH172" s="197"/>
      <c r="AI172" s="219">
        <f t="shared" si="14"/>
        <v>0</v>
      </c>
      <c r="AJ172" s="220">
        <f t="shared" si="38"/>
        <v>0</v>
      </c>
      <c r="AK172" s="366">
        <f t="shared" si="39"/>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40">P58+P112</f>
        <v>600</v>
      </c>
      <c r="Q173" s="220">
        <f t="shared" si="40"/>
        <v>600</v>
      </c>
      <c r="R173" s="220">
        <f t="shared" si="40"/>
        <v>0</v>
      </c>
      <c r="S173" s="221">
        <f t="shared" si="40"/>
        <v>0</v>
      </c>
      <c r="T173" s="270">
        <f t="shared" si="40"/>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4"/>
        <v>600</v>
      </c>
      <c r="AJ173" s="220">
        <f t="shared" si="38"/>
        <v>0</v>
      </c>
      <c r="AK173" s="366">
        <f t="shared" si="39"/>
        <v>0</v>
      </c>
    </row>
    <row r="174" spans="1:37" ht="14.45" customHeight="1" x14ac:dyDescent="0.15">
      <c r="A174" s="592">
        <v>0</v>
      </c>
      <c r="B174" s="593">
        <v>0</v>
      </c>
      <c r="C174" s="593">
        <v>0</v>
      </c>
      <c r="D174" s="593">
        <v>0</v>
      </c>
      <c r="E174" s="594">
        <v>0</v>
      </c>
      <c r="K174" s="194"/>
      <c r="L174" s="216"/>
      <c r="M174" s="196" t="s">
        <v>13</v>
      </c>
      <c r="N174" s="197"/>
      <c r="O174" s="198"/>
      <c r="P174" s="219">
        <f t="shared" si="40"/>
        <v>31931</v>
      </c>
      <c r="Q174" s="220">
        <f t="shared" si="40"/>
        <v>31931</v>
      </c>
      <c r="R174" s="220">
        <f t="shared" si="40"/>
        <v>0</v>
      </c>
      <c r="S174" s="221">
        <f t="shared" si="40"/>
        <v>0</v>
      </c>
      <c r="T174" s="270">
        <f t="shared" si="40"/>
        <v>8500</v>
      </c>
      <c r="U174" s="202"/>
      <c r="V174" s="216"/>
      <c r="W174" s="196" t="s">
        <v>13</v>
      </c>
      <c r="X174" s="197"/>
      <c r="Y174" s="198" t="s">
        <v>156</v>
      </c>
      <c r="Z174" s="219">
        <f>IF(ISERROR((Z$58+Z$59)*(Q174/(Q$170+Q$171+Q$172+Q$174))),0,ROUND((Z$58+Z$59)*(Q174/(Q$170+Q$171+Q$172+Q$174)),0))</f>
        <v>0</v>
      </c>
      <c r="AA174" s="220">
        <f>IF(ISERROR((AA$58+AA$59)*(R174/(R$170+R$171+R$172+R$174))),0,ROUND((AA$58+AA$59)*(R174/(R$170+R$171+R$172+R$174)),0))</f>
        <v>0</v>
      </c>
      <c r="AB174" s="292">
        <f>IF(ISERROR((AB$58+AB$59)*(S174/(S$170+S$171+S$172+S$174))),0,ROUND((AB$58+AB$59)*(S174/(S$170+S$171+S$172+S$174)),0))</f>
        <v>0</v>
      </c>
      <c r="AC174" s="366">
        <f>IF(ISERROR((AC$58+AC$59)*(T174/(T$170+T$171+T$172+T$174))),0,ROUND((AC$58+AC$59)*(T174/(T$170+T$171+T$172+T$174)),0))</f>
        <v>0</v>
      </c>
      <c r="AE174" s="194"/>
      <c r="AF174" s="216"/>
      <c r="AG174" s="196" t="s">
        <v>13</v>
      </c>
      <c r="AH174" s="197"/>
      <c r="AI174" s="219">
        <f t="shared" si="14"/>
        <v>31931</v>
      </c>
      <c r="AJ174" s="220">
        <f t="shared" si="38"/>
        <v>0</v>
      </c>
      <c r="AK174" s="366">
        <f t="shared" si="39"/>
        <v>0</v>
      </c>
    </row>
    <row r="175" spans="1:37" ht="14.45" customHeight="1" x14ac:dyDescent="0.15">
      <c r="A175" s="592">
        <v>5342</v>
      </c>
      <c r="B175" s="593">
        <v>0</v>
      </c>
      <c r="C175" s="593">
        <v>2717</v>
      </c>
      <c r="D175" s="593">
        <v>0</v>
      </c>
      <c r="E175" s="594">
        <v>2200</v>
      </c>
      <c r="K175" s="194"/>
      <c r="L175" s="196" t="s">
        <v>13</v>
      </c>
      <c r="M175" s="197"/>
      <c r="N175" s="197"/>
      <c r="O175" s="198"/>
      <c r="P175" s="219">
        <f t="shared" si="40"/>
        <v>0</v>
      </c>
      <c r="Q175" s="220">
        <f t="shared" si="40"/>
        <v>0</v>
      </c>
      <c r="R175" s="220">
        <f t="shared" si="40"/>
        <v>0</v>
      </c>
      <c r="S175" s="221">
        <f t="shared" si="40"/>
        <v>0</v>
      </c>
      <c r="T175" s="270">
        <f t="shared" si="40"/>
        <v>0</v>
      </c>
      <c r="U175" s="202"/>
      <c r="V175" s="196" t="s">
        <v>13</v>
      </c>
      <c r="W175" s="197"/>
      <c r="X175" s="197"/>
      <c r="Y175" s="198" t="s">
        <v>156</v>
      </c>
      <c r="Z175" s="504">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4"/>
        <v>0</v>
      </c>
      <c r="AJ175" s="220">
        <f t="shared" si="38"/>
        <v>0</v>
      </c>
      <c r="AK175" s="366">
        <f t="shared" si="39"/>
        <v>0</v>
      </c>
    </row>
    <row r="176" spans="1:37" ht="14.45" customHeight="1" thickBot="1" x14ac:dyDescent="0.2">
      <c r="A176" s="592">
        <v>5342</v>
      </c>
      <c r="B176" s="593">
        <v>0</v>
      </c>
      <c r="C176" s="593">
        <v>2717</v>
      </c>
      <c r="D176" s="593">
        <v>0</v>
      </c>
      <c r="E176" s="594">
        <v>2200</v>
      </c>
      <c r="K176" s="311"/>
      <c r="L176" s="312" t="s">
        <v>82</v>
      </c>
      <c r="M176" s="313"/>
      <c r="N176" s="313"/>
      <c r="O176" s="314"/>
      <c r="P176" s="315">
        <f t="shared" si="40"/>
        <v>767310</v>
      </c>
      <c r="Q176" s="316">
        <f t="shared" si="40"/>
        <v>767310</v>
      </c>
      <c r="R176" s="316">
        <f t="shared" si="40"/>
        <v>189225</v>
      </c>
      <c r="S176" s="317">
        <f t="shared" si="40"/>
        <v>141752</v>
      </c>
      <c r="T176" s="318">
        <f t="shared" si="40"/>
        <v>184000</v>
      </c>
      <c r="U176" s="367"/>
      <c r="V176" s="312" t="s">
        <v>82</v>
      </c>
      <c r="W176" s="313"/>
      <c r="X176" s="313"/>
      <c r="Y176" s="314"/>
      <c r="Z176" s="315">
        <f>SUM(Z123:Z175)-Z124-Z125-Z127-Z128-Z130-Z131-Z132-Z145-Z146-Z147-Z155-Z156-Z157-Z158-Z159-Z164-Z165</f>
        <v>166755</v>
      </c>
      <c r="AA176" s="316">
        <f>SUM(AA123:AA175)-AA124-AA125-AA127-AA128-AA130-AA131-AA132-AA145-AA146-AA147-AA155-AA156-AA157-AA158-AA159-AA164-AA165</f>
        <v>0</v>
      </c>
      <c r="AB176" s="550">
        <f>SUM(AB123:AB175)-AB124-AB125-AB127-AB128-AB130-AB131-AB132-AB145-AB146-AB147-AB155-AB156-AB157-AB158-AB159-AB164-AB165</f>
        <v>2717</v>
      </c>
      <c r="AC176" s="368">
        <f>SUM(AC123:AC175)-AC124-AC125-AC127-AC128-AC130-AC131-AC132-AC145-AC146-AC147-AC155-AC156-AC157-AC158-AC159-AC164-AC165</f>
        <v>2200</v>
      </c>
      <c r="AE176" s="369"/>
      <c r="AF176" s="312" t="s">
        <v>82</v>
      </c>
      <c r="AG176" s="313"/>
      <c r="AH176" s="313"/>
      <c r="AI176" s="370">
        <f t="shared" si="14"/>
        <v>600555</v>
      </c>
      <c r="AJ176" s="316">
        <f>SUM(AJ123,AJ126,AJ129,AJ133:AJ144,AJ148:AJ154,AJ160:AJ163,AJ166:AJ175)</f>
        <v>189225</v>
      </c>
      <c r="AK176" s="368">
        <f>SUM(AK123,AK126,AK129,AK133:AK144,AK148:AK154,AK160:AK163,AK166:AK175)</f>
        <v>139035</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x14ac:dyDescent="0.15">
      <c r="A181" s="592">
        <v>0</v>
      </c>
      <c r="B181" s="593">
        <v>0</v>
      </c>
      <c r="C181" s="593">
        <v>0</v>
      </c>
      <c r="D181" s="593">
        <v>0</v>
      </c>
      <c r="E181" s="594">
        <v>0</v>
      </c>
      <c r="AC181" s="481"/>
    </row>
    <row r="182" spans="1:29" x14ac:dyDescent="0.15">
      <c r="A182" s="592">
        <v>0</v>
      </c>
      <c r="B182" s="593">
        <v>0</v>
      </c>
      <c r="C182" s="593">
        <v>0</v>
      </c>
      <c r="D182" s="593">
        <v>0</v>
      </c>
      <c r="E182" s="594">
        <v>0</v>
      </c>
      <c r="AC182" s="481"/>
    </row>
    <row r="183" spans="1:29" x14ac:dyDescent="0.15">
      <c r="A183" s="592">
        <v>0</v>
      </c>
      <c r="B183" s="593">
        <v>0</v>
      </c>
      <c r="C183" s="593">
        <v>0</v>
      </c>
      <c r="D183" s="593">
        <v>0</v>
      </c>
      <c r="E183" s="594">
        <v>0</v>
      </c>
      <c r="AC183" s="481"/>
    </row>
    <row r="184" spans="1:29" x14ac:dyDescent="0.15">
      <c r="A184" s="592">
        <v>0</v>
      </c>
      <c r="B184" s="593">
        <v>0</v>
      </c>
      <c r="C184" s="593">
        <v>0</v>
      </c>
      <c r="D184" s="593">
        <v>0</v>
      </c>
      <c r="E184" s="594">
        <v>0</v>
      </c>
      <c r="AC184" s="481"/>
    </row>
    <row r="185" spans="1:29" x14ac:dyDescent="0.15">
      <c r="A185" s="592">
        <v>0</v>
      </c>
      <c r="B185" s="593">
        <v>0</v>
      </c>
      <c r="C185" s="593">
        <v>0</v>
      </c>
      <c r="D185" s="593">
        <v>0</v>
      </c>
      <c r="E185" s="594">
        <v>0</v>
      </c>
      <c r="AC185" s="481"/>
    </row>
    <row r="186" spans="1:29" x14ac:dyDescent="0.15">
      <c r="A186" s="592">
        <v>0</v>
      </c>
      <c r="B186" s="593">
        <v>0</v>
      </c>
      <c r="C186" s="593">
        <v>0</v>
      </c>
      <c r="D186" s="593">
        <v>0</v>
      </c>
      <c r="E186" s="594">
        <v>0</v>
      </c>
      <c r="AC186" s="481"/>
    </row>
    <row r="187" spans="1:29" x14ac:dyDescent="0.15">
      <c r="A187" s="592">
        <v>0</v>
      </c>
      <c r="B187" s="593">
        <v>0</v>
      </c>
      <c r="C187" s="593">
        <v>0</v>
      </c>
      <c r="D187" s="593">
        <v>0</v>
      </c>
      <c r="E187" s="594">
        <v>0</v>
      </c>
      <c r="AC187" s="481"/>
    </row>
    <row r="188" spans="1:29" x14ac:dyDescent="0.15">
      <c r="A188" s="592">
        <v>0</v>
      </c>
      <c r="B188" s="593">
        <v>0</v>
      </c>
      <c r="C188" s="593">
        <v>0</v>
      </c>
      <c r="D188" s="593">
        <v>0</v>
      </c>
      <c r="E188" s="594">
        <v>0</v>
      </c>
      <c r="AC188" s="481"/>
    </row>
    <row r="189" spans="1:29" x14ac:dyDescent="0.15">
      <c r="A189" s="592">
        <v>0</v>
      </c>
      <c r="B189" s="593">
        <v>0</v>
      </c>
      <c r="C189" s="593">
        <v>0</v>
      </c>
      <c r="D189" s="593">
        <v>0</v>
      </c>
      <c r="E189" s="594">
        <v>0</v>
      </c>
      <c r="AC189" s="481"/>
    </row>
    <row r="190" spans="1:29" x14ac:dyDescent="0.15">
      <c r="A190" s="592">
        <v>0</v>
      </c>
      <c r="B190" s="593">
        <v>0</v>
      </c>
      <c r="C190" s="593">
        <v>0</v>
      </c>
      <c r="D190" s="593">
        <v>0</v>
      </c>
      <c r="E190" s="594">
        <v>0</v>
      </c>
      <c r="AC190" s="481"/>
    </row>
    <row r="191" spans="1:29" x14ac:dyDescent="0.15">
      <c r="A191" s="592">
        <v>0</v>
      </c>
      <c r="B191" s="593">
        <v>0</v>
      </c>
      <c r="C191" s="593">
        <v>0</v>
      </c>
      <c r="D191" s="593">
        <v>0</v>
      </c>
      <c r="E191" s="594">
        <v>0</v>
      </c>
      <c r="AC191" s="481"/>
    </row>
    <row r="192" spans="1:29" x14ac:dyDescent="0.15">
      <c r="A192" s="592">
        <v>0</v>
      </c>
      <c r="B192" s="593">
        <v>0</v>
      </c>
      <c r="C192" s="593">
        <v>0</v>
      </c>
      <c r="D192" s="593">
        <v>0</v>
      </c>
      <c r="E192" s="594">
        <v>0</v>
      </c>
      <c r="AC192" s="481"/>
    </row>
    <row r="193" spans="1:29" x14ac:dyDescent="0.15">
      <c r="A193" s="592">
        <v>0</v>
      </c>
      <c r="B193" s="593">
        <v>0</v>
      </c>
      <c r="C193" s="593">
        <v>0</v>
      </c>
      <c r="D193" s="593">
        <v>0</v>
      </c>
      <c r="E193" s="594">
        <v>0</v>
      </c>
      <c r="AC193" s="481"/>
    </row>
    <row r="194" spans="1:29" x14ac:dyDescent="0.15">
      <c r="A194" s="592">
        <v>0</v>
      </c>
      <c r="B194" s="593">
        <v>0</v>
      </c>
      <c r="C194" s="593">
        <v>0</v>
      </c>
      <c r="D194" s="593">
        <v>0</v>
      </c>
      <c r="E194" s="594">
        <v>0</v>
      </c>
      <c r="AC194" s="481"/>
    </row>
    <row r="195" spans="1:29" x14ac:dyDescent="0.15">
      <c r="A195" s="592">
        <v>161413</v>
      </c>
      <c r="B195" s="593">
        <v>0</v>
      </c>
      <c r="C195" s="593">
        <v>0</v>
      </c>
      <c r="D195" s="593">
        <v>0</v>
      </c>
      <c r="E195" s="594">
        <v>0</v>
      </c>
      <c r="AC195" s="481"/>
    </row>
    <row r="196" spans="1:29" ht="14.25" thickBot="1" x14ac:dyDescent="0.2">
      <c r="A196" s="592">
        <v>166755</v>
      </c>
      <c r="B196" s="593">
        <v>0</v>
      </c>
      <c r="C196" s="593">
        <v>2717</v>
      </c>
      <c r="D196" s="593">
        <v>0</v>
      </c>
      <c r="E196" s="594">
        <v>2200</v>
      </c>
      <c r="AC196" s="481"/>
    </row>
    <row r="197" spans="1:29" x14ac:dyDescent="0.15">
      <c r="A197" s="590"/>
      <c r="B197" s="590"/>
      <c r="C197" s="590"/>
      <c r="D197" s="590"/>
      <c r="E197" s="590"/>
      <c r="AC197" s="481"/>
    </row>
    <row r="198" spans="1:29" x14ac:dyDescent="0.15">
      <c r="AC198" s="481"/>
    </row>
    <row r="199" spans="1:29" x14ac:dyDescent="0.15">
      <c r="AC199" s="481"/>
    </row>
    <row r="200" spans="1:29" x14ac:dyDescent="0.15">
      <c r="AC200" s="481"/>
    </row>
    <row r="201" spans="1:29" x14ac:dyDescent="0.15">
      <c r="AC201" s="481"/>
    </row>
    <row r="202" spans="1:29" x14ac:dyDescent="0.15">
      <c r="AC202" s="481"/>
    </row>
    <row r="203" spans="1:29" x14ac:dyDescent="0.15">
      <c r="AC203" s="481"/>
    </row>
    <row r="204" spans="1:29" x14ac:dyDescent="0.15">
      <c r="AC204" s="481"/>
    </row>
    <row r="205" spans="1:29" x14ac:dyDescent="0.15">
      <c r="AC205" s="481"/>
    </row>
    <row r="206" spans="1:29" x14ac:dyDescent="0.15">
      <c r="AC206" s="481"/>
    </row>
    <row r="207" spans="1:29" x14ac:dyDescent="0.15">
      <c r="AC207" s="481"/>
    </row>
    <row r="208" spans="1: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0"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0" orientation="portrait" horizontalDpi="4294967292"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5"/>
  <sheetViews>
    <sheetView view="pageBreakPreview" topLeftCell="A57" zoomScaleNormal="100" zoomScaleSheetLayoutView="100" workbookViewId="0">
      <selection activeCell="G74" sqref="A74:G76"/>
    </sheetView>
  </sheetViews>
  <sheetFormatPr defaultRowHeight="13.5" x14ac:dyDescent="0.15"/>
  <cols>
    <col min="1" max="1" width="9" style="371"/>
    <col min="2" max="2" width="3.125" style="371" customWidth="1"/>
    <col min="3" max="3" width="36.5" style="371" bestFit="1" customWidth="1"/>
    <col min="4" max="4" width="3.125" style="371" customWidth="1"/>
    <col min="5" max="5" width="11.375" style="739" customWidth="1"/>
    <col min="6" max="6" width="3.125" style="739" customWidth="1"/>
    <col min="7" max="7" width="21.625" style="371" customWidth="1"/>
    <col min="8" max="8" width="9" style="371"/>
    <col min="9" max="9" width="10.375" style="371" bestFit="1" customWidth="1"/>
    <col min="10" max="16384" width="9" style="371"/>
  </cols>
  <sheetData>
    <row r="1" spans="2:10" ht="21" x14ac:dyDescent="0.15">
      <c r="B1" s="1347" t="s">
        <v>1004</v>
      </c>
      <c r="C1" s="1347"/>
      <c r="D1" s="1347"/>
      <c r="E1" s="1347"/>
      <c r="F1" s="1347"/>
    </row>
    <row r="2" spans="2:10" ht="16.5" customHeight="1" x14ac:dyDescent="0.15">
      <c r="B2" s="1348" t="s">
        <v>1271</v>
      </c>
      <c r="C2" s="1349"/>
      <c r="D2" s="1349"/>
      <c r="E2" s="1349"/>
      <c r="F2" s="1349"/>
    </row>
    <row r="3" spans="2:10" ht="16.5" customHeight="1" x14ac:dyDescent="0.15">
      <c r="B3" s="1348" t="s">
        <v>1272</v>
      </c>
      <c r="C3" s="1349"/>
      <c r="D3" s="1349"/>
      <c r="E3" s="1349"/>
      <c r="F3" s="1349"/>
    </row>
    <row r="4" spans="2:10" ht="18.75" customHeight="1" thickBot="1" x14ac:dyDescent="0.2">
      <c r="F4" s="740" t="s">
        <v>976</v>
      </c>
    </row>
    <row r="5" spans="2:10" s="451" customFormat="1" ht="18.75" customHeight="1" x14ac:dyDescent="0.15">
      <c r="B5" s="741"/>
      <c r="C5" s="1350" t="s">
        <v>1005</v>
      </c>
      <c r="D5" s="1350"/>
      <c r="E5" s="1351"/>
      <c r="F5" s="742"/>
    </row>
    <row r="6" spans="2:10" s="451" customFormat="1" ht="18.75" customHeight="1" x14ac:dyDescent="0.15">
      <c r="B6" s="743"/>
      <c r="C6" s="744" t="s">
        <v>1006</v>
      </c>
      <c r="D6" s="744"/>
      <c r="E6" s="1343">
        <v>878827</v>
      </c>
      <c r="F6" s="1344"/>
    </row>
    <row r="7" spans="2:10" s="451" customFormat="1" ht="18.75" customHeight="1" x14ac:dyDescent="0.15">
      <c r="B7" s="450"/>
      <c r="C7" s="451" t="s">
        <v>1007</v>
      </c>
      <c r="E7" s="1339">
        <v>673768</v>
      </c>
      <c r="F7" s="1340"/>
    </row>
    <row r="8" spans="2:10" s="451" customFormat="1" ht="18.75" customHeight="1" x14ac:dyDescent="0.15">
      <c r="B8" s="450"/>
      <c r="C8" s="531" t="s">
        <v>1008</v>
      </c>
      <c r="E8" s="1339">
        <v>484838</v>
      </c>
      <c r="F8" s="1340"/>
    </row>
    <row r="9" spans="2:10" s="451" customFormat="1" ht="18.75" customHeight="1" x14ac:dyDescent="0.15">
      <c r="B9" s="450"/>
      <c r="C9" s="451" t="s">
        <v>1009</v>
      </c>
      <c r="E9" s="1339">
        <v>586445</v>
      </c>
      <c r="F9" s="1340"/>
    </row>
    <row r="10" spans="2:10" s="451" customFormat="1" ht="18.75" customHeight="1" x14ac:dyDescent="0.15">
      <c r="B10" s="450"/>
      <c r="C10" s="451" t="s">
        <v>1010</v>
      </c>
      <c r="E10" s="1339">
        <v>68698</v>
      </c>
      <c r="F10" s="1340"/>
    </row>
    <row r="11" spans="2:10" s="451" customFormat="1" ht="18.75" customHeight="1" x14ac:dyDescent="0.15">
      <c r="B11" s="450"/>
      <c r="C11" s="764" t="s">
        <v>1086</v>
      </c>
      <c r="E11" s="1339">
        <v>496367</v>
      </c>
      <c r="F11" s="1340"/>
    </row>
    <row r="12" spans="2:10" s="451" customFormat="1" ht="18.75" customHeight="1" x14ac:dyDescent="0.15">
      <c r="B12" s="745"/>
      <c r="C12" s="429" t="s">
        <v>1011</v>
      </c>
      <c r="D12" s="429"/>
      <c r="E12" s="1341">
        <v>73216</v>
      </c>
      <c r="F12" s="1342"/>
    </row>
    <row r="13" spans="2:10" s="531" customFormat="1" ht="18.75" customHeight="1" x14ac:dyDescent="0.15">
      <c r="B13" s="746"/>
      <c r="C13" s="747" t="s">
        <v>1012</v>
      </c>
      <c r="D13" s="444"/>
      <c r="E13" s="1331">
        <f>SUM(E6:F12)</f>
        <v>3262159</v>
      </c>
      <c r="F13" s="1332"/>
      <c r="I13" s="1272" t="s">
        <v>1275</v>
      </c>
      <c r="J13" s="1273">
        <f>E13+E30+E46</f>
        <v>5429040</v>
      </c>
    </row>
    <row r="14" spans="2:10" ht="18.75" customHeight="1" x14ac:dyDescent="0.15">
      <c r="B14" s="743"/>
      <c r="C14" s="744" t="s">
        <v>985</v>
      </c>
      <c r="D14" s="744"/>
      <c r="E14" s="1343">
        <v>789068</v>
      </c>
      <c r="F14" s="1344"/>
      <c r="I14" s="1270" t="s">
        <v>1276</v>
      </c>
      <c r="J14" s="1274">
        <f>E23+E35+E53</f>
        <v>5438969</v>
      </c>
    </row>
    <row r="15" spans="2:10" ht="18.75" customHeight="1" x14ac:dyDescent="0.15">
      <c r="B15" s="450"/>
      <c r="C15" s="451" t="s">
        <v>986</v>
      </c>
      <c r="D15" s="451"/>
      <c r="E15" s="1339">
        <v>2518017</v>
      </c>
      <c r="F15" s="1340"/>
    </row>
    <row r="16" spans="2:10" ht="18.75" customHeight="1" x14ac:dyDescent="0.15">
      <c r="B16" s="450"/>
      <c r="C16" s="451" t="s">
        <v>1013</v>
      </c>
      <c r="D16" s="451"/>
      <c r="E16" s="1339">
        <v>571629</v>
      </c>
      <c r="F16" s="1340"/>
    </row>
    <row r="17" spans="2:6" ht="18.75" customHeight="1" x14ac:dyDescent="0.15">
      <c r="B17" s="450"/>
      <c r="C17" s="451" t="s">
        <v>1014</v>
      </c>
      <c r="D17" s="451"/>
      <c r="E17" s="1339">
        <v>57364</v>
      </c>
      <c r="F17" s="1340"/>
    </row>
    <row r="18" spans="2:6" ht="18.75" customHeight="1" x14ac:dyDescent="0.15">
      <c r="B18" s="450"/>
      <c r="C18" s="451" t="s">
        <v>1015</v>
      </c>
      <c r="D18" s="451"/>
      <c r="E18" s="1339">
        <v>52135</v>
      </c>
      <c r="F18" s="1340"/>
    </row>
    <row r="19" spans="2:6" ht="18.75" customHeight="1" x14ac:dyDescent="0.15">
      <c r="B19" s="450"/>
      <c r="C19" s="451" t="s">
        <v>1016</v>
      </c>
      <c r="D19" s="451"/>
      <c r="E19" s="1339">
        <v>165553</v>
      </c>
      <c r="F19" s="1340"/>
    </row>
    <row r="20" spans="2:6" ht="18.75" customHeight="1" x14ac:dyDescent="0.15">
      <c r="B20" s="450"/>
      <c r="C20" s="451" t="s">
        <v>1017</v>
      </c>
      <c r="D20" s="451"/>
      <c r="E20" s="1339">
        <f>181601</f>
        <v>181601</v>
      </c>
      <c r="F20" s="1340"/>
    </row>
    <row r="21" spans="2:6" ht="18.75" customHeight="1" x14ac:dyDescent="0.15">
      <c r="B21" s="450"/>
      <c r="C21" s="451" t="s">
        <v>1018</v>
      </c>
      <c r="D21" s="451"/>
      <c r="E21" s="1339">
        <v>99225</v>
      </c>
      <c r="F21" s="1340"/>
    </row>
    <row r="22" spans="2:6" ht="18.75" customHeight="1" x14ac:dyDescent="0.15">
      <c r="B22" s="745"/>
      <c r="C22" s="429" t="s">
        <v>1019</v>
      </c>
      <c r="D22" s="429"/>
      <c r="E22" s="1341">
        <f>148537+45185</f>
        <v>193722</v>
      </c>
      <c r="F22" s="1342"/>
    </row>
    <row r="23" spans="2:6" s="442" customFormat="1" ht="18.75" customHeight="1" x14ac:dyDescent="0.15">
      <c r="B23" s="748"/>
      <c r="C23" s="749" t="s">
        <v>1020</v>
      </c>
      <c r="D23" s="750"/>
      <c r="E23" s="1331">
        <f>SUM(E14:F22)</f>
        <v>4628314</v>
      </c>
      <c r="F23" s="1332"/>
    </row>
    <row r="24" spans="2:6" s="442" customFormat="1" ht="18.75" customHeight="1" thickBot="1" x14ac:dyDescent="0.2">
      <c r="B24" s="751"/>
      <c r="C24" s="752" t="s">
        <v>1021</v>
      </c>
      <c r="D24" s="752"/>
      <c r="E24" s="1333">
        <f>E23-E13</f>
        <v>1366155</v>
      </c>
      <c r="F24" s="1334"/>
    </row>
    <row r="25" spans="2:6" s="442" customFormat="1" ht="18.75" customHeight="1" thickBot="1" x14ac:dyDescent="0.2">
      <c r="E25" s="753"/>
      <c r="F25" s="753"/>
    </row>
    <row r="26" spans="2:6" s="442" customFormat="1" ht="18.75" customHeight="1" x14ac:dyDescent="0.15">
      <c r="B26" s="754"/>
      <c r="C26" s="1345" t="s">
        <v>1022</v>
      </c>
      <c r="D26" s="1345"/>
      <c r="E26" s="1346"/>
      <c r="F26" s="755"/>
    </row>
    <row r="27" spans="2:6" s="442" customFormat="1" ht="18.75" customHeight="1" x14ac:dyDescent="0.15">
      <c r="B27" s="748"/>
      <c r="C27" s="750" t="s">
        <v>1023</v>
      </c>
      <c r="D27" s="750"/>
      <c r="E27" s="1343">
        <v>1153629</v>
      </c>
      <c r="F27" s="1344"/>
    </row>
    <row r="28" spans="2:6" s="442" customFormat="1" ht="18.75" customHeight="1" x14ac:dyDescent="0.15">
      <c r="B28" s="756"/>
      <c r="C28" s="531" t="s">
        <v>1024</v>
      </c>
      <c r="D28" s="531"/>
      <c r="E28" s="1339">
        <v>28531</v>
      </c>
      <c r="F28" s="1340"/>
    </row>
    <row r="29" spans="2:6" s="442" customFormat="1" ht="18.75" customHeight="1" x14ac:dyDescent="0.15">
      <c r="B29" s="757"/>
      <c r="C29" s="871" t="s">
        <v>1084</v>
      </c>
      <c r="D29" s="758"/>
      <c r="E29" s="1341">
        <v>648</v>
      </c>
      <c r="F29" s="1342"/>
    </row>
    <row r="30" spans="2:6" s="442" customFormat="1" ht="18.75" customHeight="1" x14ac:dyDescent="0.15">
      <c r="B30" s="746"/>
      <c r="C30" s="747" t="s">
        <v>1012</v>
      </c>
      <c r="D30" s="759"/>
      <c r="E30" s="1331">
        <f>SUM(E27:F29)</f>
        <v>1182808</v>
      </c>
      <c r="F30" s="1332"/>
    </row>
    <row r="31" spans="2:6" s="442" customFormat="1" ht="18.75" customHeight="1" x14ac:dyDescent="0.15">
      <c r="B31" s="748"/>
      <c r="C31" s="451" t="s">
        <v>1013</v>
      </c>
      <c r="D31" s="760"/>
      <c r="E31" s="1343">
        <v>97040</v>
      </c>
      <c r="F31" s="1344"/>
    </row>
    <row r="32" spans="2:6" s="442" customFormat="1" ht="18.75" customHeight="1" x14ac:dyDescent="0.15">
      <c r="B32" s="756"/>
      <c r="C32" s="531" t="s">
        <v>1017</v>
      </c>
      <c r="D32" s="761"/>
      <c r="E32" s="1339">
        <v>604900</v>
      </c>
      <c r="F32" s="1340"/>
    </row>
    <row r="33" spans="2:6" s="442" customFormat="1" ht="18.75" customHeight="1" x14ac:dyDescent="0.15">
      <c r="B33" s="756"/>
      <c r="C33" s="531" t="s">
        <v>1018</v>
      </c>
      <c r="D33" s="761"/>
      <c r="E33" s="1339">
        <v>32698</v>
      </c>
      <c r="F33" s="1340"/>
    </row>
    <row r="34" spans="2:6" s="442" customFormat="1" ht="18.75" customHeight="1" x14ac:dyDescent="0.15">
      <c r="B34" s="757"/>
      <c r="C34" s="758" t="s">
        <v>1019</v>
      </c>
      <c r="D34" s="762"/>
      <c r="E34" s="1341">
        <v>27384</v>
      </c>
      <c r="F34" s="1342"/>
    </row>
    <row r="35" spans="2:6" s="442" customFormat="1" ht="18.75" customHeight="1" x14ac:dyDescent="0.15">
      <c r="B35" s="746"/>
      <c r="C35" s="747" t="s">
        <v>1020</v>
      </c>
      <c r="D35" s="759"/>
      <c r="E35" s="1331">
        <f>SUM(E31:F34)</f>
        <v>762022</v>
      </c>
      <c r="F35" s="1332"/>
    </row>
    <row r="36" spans="2:6" s="442" customFormat="1" ht="18.75" customHeight="1" thickBot="1" x14ac:dyDescent="0.2">
      <c r="B36" s="751"/>
      <c r="C36" s="752" t="s">
        <v>1025</v>
      </c>
      <c r="D36" s="763"/>
      <c r="E36" s="1333">
        <f>E35-E30</f>
        <v>-420786</v>
      </c>
      <c r="F36" s="1334"/>
    </row>
    <row r="37" spans="2:6" s="442" customFormat="1" ht="18.75" customHeight="1" thickBot="1" x14ac:dyDescent="0.2">
      <c r="E37" s="753"/>
      <c r="F37" s="753"/>
    </row>
    <row r="38" spans="2:6" s="442" customFormat="1" ht="18.75" customHeight="1" x14ac:dyDescent="0.15">
      <c r="B38" s="754"/>
      <c r="C38" s="1345" t="s">
        <v>1026</v>
      </c>
      <c r="D38" s="1345"/>
      <c r="E38" s="1346"/>
      <c r="F38" s="755"/>
    </row>
    <row r="39" spans="2:6" s="442" customFormat="1" ht="18.75" customHeight="1" x14ac:dyDescent="0.15">
      <c r="B39" s="748"/>
      <c r="C39" s="750" t="s">
        <v>1027</v>
      </c>
      <c r="D39" s="750"/>
      <c r="E39" s="1343">
        <v>0</v>
      </c>
      <c r="F39" s="1344"/>
    </row>
    <row r="40" spans="2:6" s="442" customFormat="1" ht="18.75" customHeight="1" x14ac:dyDescent="0.15">
      <c r="B40" s="756"/>
      <c r="C40" s="531" t="s">
        <v>1028</v>
      </c>
      <c r="D40" s="531"/>
      <c r="E40" s="1339">
        <v>7155</v>
      </c>
      <c r="F40" s="1340"/>
    </row>
    <row r="41" spans="2:6" s="442" customFormat="1" ht="18.75" customHeight="1" x14ac:dyDescent="0.15">
      <c r="B41" s="756"/>
      <c r="C41" s="531" t="s">
        <v>1029</v>
      </c>
      <c r="D41" s="531"/>
      <c r="E41" s="1339">
        <v>66961</v>
      </c>
      <c r="F41" s="1340"/>
    </row>
    <row r="42" spans="2:6" s="442" customFormat="1" ht="18.75" customHeight="1" x14ac:dyDescent="0.15">
      <c r="B42" s="756"/>
      <c r="C42" s="531" t="s">
        <v>1030</v>
      </c>
      <c r="D42" s="531"/>
      <c r="E42" s="1339">
        <v>0</v>
      </c>
      <c r="F42" s="1340"/>
    </row>
    <row r="43" spans="2:6" s="442" customFormat="1" ht="18.75" customHeight="1" x14ac:dyDescent="0.15">
      <c r="B43" s="756"/>
      <c r="C43" s="764" t="s">
        <v>1085</v>
      </c>
      <c r="D43" s="531"/>
      <c r="E43" s="1339">
        <v>139489</v>
      </c>
      <c r="F43" s="1340"/>
    </row>
    <row r="44" spans="2:6" s="442" customFormat="1" ht="18.75" customHeight="1" x14ac:dyDescent="0.15">
      <c r="B44" s="756"/>
      <c r="C44" s="531" t="s">
        <v>1031</v>
      </c>
      <c r="D44" s="531"/>
      <c r="E44" s="1339">
        <v>770468</v>
      </c>
      <c r="F44" s="1340"/>
    </row>
    <row r="45" spans="2:6" s="442" customFormat="1" ht="18.75" customHeight="1" x14ac:dyDescent="0.15">
      <c r="B45" s="757"/>
      <c r="C45" s="758" t="s">
        <v>1173</v>
      </c>
      <c r="D45" s="758"/>
      <c r="E45" s="1339">
        <v>0</v>
      </c>
      <c r="F45" s="1340"/>
    </row>
    <row r="46" spans="2:6" s="442" customFormat="1" ht="18.75" customHeight="1" x14ac:dyDescent="0.15">
      <c r="B46" s="746"/>
      <c r="C46" s="747" t="s">
        <v>1012</v>
      </c>
      <c r="D46" s="444"/>
      <c r="E46" s="1331">
        <f>SUM(E39:F45)</f>
        <v>984073</v>
      </c>
      <c r="F46" s="1332"/>
    </row>
    <row r="47" spans="2:6" s="442" customFormat="1" ht="18.75" customHeight="1" x14ac:dyDescent="0.15">
      <c r="B47" s="748"/>
      <c r="C47" s="451" t="s">
        <v>1013</v>
      </c>
      <c r="D47" s="760"/>
      <c r="E47" s="1343">
        <v>0</v>
      </c>
      <c r="F47" s="1344"/>
    </row>
    <row r="48" spans="2:6" s="442" customFormat="1" ht="18.75" customHeight="1" x14ac:dyDescent="0.15">
      <c r="B48" s="756"/>
      <c r="C48" s="531" t="s">
        <v>1032</v>
      </c>
      <c r="D48" s="761"/>
      <c r="E48" s="1339">
        <v>9941</v>
      </c>
      <c r="F48" s="1340"/>
    </row>
    <row r="49" spans="2:10" s="442" customFormat="1" ht="18.75" customHeight="1" x14ac:dyDescent="0.15">
      <c r="B49" s="756"/>
      <c r="C49" s="531" t="s">
        <v>1018</v>
      </c>
      <c r="D49" s="761"/>
      <c r="E49" s="1339">
        <v>0</v>
      </c>
      <c r="F49" s="1340"/>
    </row>
    <row r="50" spans="2:10" s="442" customFormat="1" ht="18.75" customHeight="1" x14ac:dyDescent="0.15">
      <c r="B50" s="756"/>
      <c r="C50" s="764" t="s">
        <v>1017</v>
      </c>
      <c r="D50" s="761"/>
      <c r="E50" s="1339">
        <v>0</v>
      </c>
      <c r="F50" s="1340"/>
    </row>
    <row r="51" spans="2:10" s="442" customFormat="1" ht="18.75" customHeight="1" x14ac:dyDescent="0.15">
      <c r="B51" s="756"/>
      <c r="C51" s="531" t="s">
        <v>1033</v>
      </c>
      <c r="D51" s="761"/>
      <c r="E51" s="1339">
        <v>38692</v>
      </c>
      <c r="F51" s="1340"/>
    </row>
    <row r="52" spans="2:10" s="442" customFormat="1" ht="18.75" customHeight="1" x14ac:dyDescent="0.15">
      <c r="B52" s="757"/>
      <c r="C52" s="758" t="s">
        <v>1019</v>
      </c>
      <c r="D52" s="762"/>
      <c r="E52" s="1341">
        <v>0</v>
      </c>
      <c r="F52" s="1342"/>
    </row>
    <row r="53" spans="2:10" s="442" customFormat="1" ht="18.75" customHeight="1" x14ac:dyDescent="0.15">
      <c r="B53" s="746"/>
      <c r="C53" s="747" t="s">
        <v>1020</v>
      </c>
      <c r="D53" s="759"/>
      <c r="E53" s="1331">
        <f>SUM(E47:F52)</f>
        <v>48633</v>
      </c>
      <c r="F53" s="1332"/>
      <c r="J53" s="872"/>
    </row>
    <row r="54" spans="2:10" s="442" customFormat="1" ht="18.75" customHeight="1" thickBot="1" x14ac:dyDescent="0.2">
      <c r="B54" s="751"/>
      <c r="C54" s="752" t="s">
        <v>1034</v>
      </c>
      <c r="D54" s="763"/>
      <c r="E54" s="1333">
        <f>E53-E46</f>
        <v>-935440</v>
      </c>
      <c r="F54" s="1334"/>
    </row>
    <row r="55" spans="2:10" s="442" customFormat="1" ht="18.75" customHeight="1" thickBot="1" x14ac:dyDescent="0.2">
      <c r="E55" s="753"/>
      <c r="F55" s="753"/>
    </row>
    <row r="56" spans="2:10" s="1057" customFormat="1" ht="18.75" customHeight="1" thickBot="1" x14ac:dyDescent="0.2">
      <c r="B56" s="1054"/>
      <c r="C56" s="1055" t="s">
        <v>1174</v>
      </c>
      <c r="D56" s="1056"/>
      <c r="E56" s="1337">
        <v>0</v>
      </c>
      <c r="F56" s="1338"/>
    </row>
    <row r="57" spans="2:10" s="442" customFormat="1" ht="18.75" customHeight="1" x14ac:dyDescent="0.15">
      <c r="B57" s="754"/>
      <c r="C57" s="765" t="s">
        <v>1035</v>
      </c>
      <c r="D57" s="765"/>
      <c r="E57" s="1335">
        <f>E24+E36+E54+E56</f>
        <v>9929</v>
      </c>
      <c r="F57" s="1336"/>
      <c r="H57" s="872"/>
      <c r="I57" s="753"/>
    </row>
    <row r="58" spans="2:10" s="442" customFormat="1" ht="18.75" customHeight="1" thickBot="1" x14ac:dyDescent="0.2">
      <c r="B58" s="756"/>
      <c r="C58" s="531" t="s">
        <v>1036</v>
      </c>
      <c r="D58" s="531"/>
      <c r="E58" s="1339">
        <v>112867</v>
      </c>
      <c r="F58" s="1340"/>
    </row>
    <row r="59" spans="2:10" s="442" customFormat="1" ht="18.75" customHeight="1" thickBot="1" x14ac:dyDescent="0.2">
      <c r="B59" s="766"/>
      <c r="C59" s="767" t="s">
        <v>1037</v>
      </c>
      <c r="D59" s="768"/>
      <c r="E59" s="1324">
        <f>E57+E58</f>
        <v>122796</v>
      </c>
      <c r="F59" s="1325"/>
      <c r="I59" s="1061" t="str">
        <f>IF(E59=貸借対照表!D40,"ok","error")</f>
        <v>ok</v>
      </c>
    </row>
    <row r="60" spans="2:10" s="442" customFormat="1" ht="10.5" customHeight="1" x14ac:dyDescent="0.15">
      <c r="E60" s="753"/>
      <c r="F60" s="753"/>
    </row>
    <row r="61" spans="2:10" s="442" customFormat="1" x14ac:dyDescent="0.15">
      <c r="B61" s="442" t="s">
        <v>1038</v>
      </c>
      <c r="E61" s="753"/>
      <c r="F61" s="753"/>
    </row>
    <row r="62" spans="2:10" s="442" customFormat="1" x14ac:dyDescent="0.15">
      <c r="B62" s="769" t="s">
        <v>1039</v>
      </c>
      <c r="C62" s="442" t="s">
        <v>1040</v>
      </c>
      <c r="E62" s="753"/>
      <c r="F62" s="753"/>
    </row>
    <row r="63" spans="2:10" s="442" customFormat="1" x14ac:dyDescent="0.15">
      <c r="B63" s="769" t="s">
        <v>1041</v>
      </c>
      <c r="C63" s="872" t="s">
        <v>1273</v>
      </c>
      <c r="E63" s="753"/>
      <c r="F63" s="753"/>
    </row>
    <row r="64" spans="2:10" s="442" customFormat="1" x14ac:dyDescent="0.15">
      <c r="B64" s="769" t="s">
        <v>1042</v>
      </c>
      <c r="C64" s="872" t="s">
        <v>1274</v>
      </c>
      <c r="E64" s="753"/>
      <c r="F64" s="753"/>
    </row>
    <row r="65" spans="2:6" x14ac:dyDescent="0.15">
      <c r="B65" s="872" t="s">
        <v>1043</v>
      </c>
      <c r="C65" s="873"/>
      <c r="D65" s="873"/>
      <c r="E65" s="874"/>
      <c r="F65" s="874"/>
    </row>
    <row r="66" spans="2:6" x14ac:dyDescent="0.15">
      <c r="B66" s="872"/>
      <c r="C66" s="873" t="s">
        <v>1044</v>
      </c>
      <c r="D66" s="873"/>
      <c r="E66" s="1326">
        <v>5432767</v>
      </c>
      <c r="F66" s="1327"/>
    </row>
    <row r="67" spans="2:6" x14ac:dyDescent="0.15">
      <c r="B67" s="872"/>
      <c r="C67" s="873" t="s">
        <v>1045</v>
      </c>
      <c r="D67" s="875" t="s">
        <v>1087</v>
      </c>
      <c r="E67" s="1326">
        <v>786501</v>
      </c>
      <c r="F67" s="1330"/>
    </row>
    <row r="68" spans="2:6" x14ac:dyDescent="0.15">
      <c r="B68" s="872"/>
      <c r="C68" s="873" t="s">
        <v>1046</v>
      </c>
      <c r="D68" s="875" t="s">
        <v>1087</v>
      </c>
      <c r="E68" s="1326">
        <v>87274</v>
      </c>
      <c r="F68" s="1327"/>
    </row>
    <row r="69" spans="2:6" x14ac:dyDescent="0.15">
      <c r="B69" s="872"/>
      <c r="C69" s="873" t="s">
        <v>1047</v>
      </c>
      <c r="D69" s="875" t="s">
        <v>1087</v>
      </c>
      <c r="E69" s="1326">
        <v>5422838</v>
      </c>
      <c r="F69" s="1327"/>
    </row>
    <row r="70" spans="2:6" x14ac:dyDescent="0.15">
      <c r="B70" s="872"/>
      <c r="C70" s="873" t="s">
        <v>1048</v>
      </c>
      <c r="D70" s="873"/>
      <c r="E70" s="1326">
        <v>839016</v>
      </c>
      <c r="F70" s="1327"/>
    </row>
    <row r="71" spans="2:6" x14ac:dyDescent="0.15">
      <c r="B71" s="872"/>
      <c r="C71" s="873" t="s">
        <v>1049</v>
      </c>
      <c r="D71" s="964"/>
      <c r="E71" s="1326">
        <v>375</v>
      </c>
      <c r="F71" s="1327"/>
    </row>
    <row r="72" spans="2:6" ht="14.25" thickBot="1" x14ac:dyDescent="0.2">
      <c r="B72" s="872"/>
      <c r="C72" s="873" t="s">
        <v>1050</v>
      </c>
      <c r="D72" s="873"/>
      <c r="E72" s="1328">
        <f>E66-E67-E68-E69+E70+E71</f>
        <v>-24455</v>
      </c>
      <c r="F72" s="1329"/>
    </row>
    <row r="73" spans="2:6" ht="14.25" thickTop="1" x14ac:dyDescent="0.15">
      <c r="B73" s="872"/>
      <c r="C73" s="873"/>
      <c r="D73" s="873"/>
      <c r="E73" s="1271"/>
      <c r="F73" s="1272"/>
    </row>
    <row r="74" spans="2:6" x14ac:dyDescent="0.15">
      <c r="B74" s="872"/>
      <c r="C74" s="873"/>
      <c r="D74" s="873"/>
      <c r="E74" s="874"/>
      <c r="F74" s="874"/>
    </row>
    <row r="75" spans="2:6" x14ac:dyDescent="0.15">
      <c r="B75" s="873"/>
      <c r="C75" s="873"/>
      <c r="D75" s="873"/>
      <c r="E75" s="874"/>
      <c r="F75" s="874"/>
    </row>
  </sheetData>
  <customSheetViews>
    <customSheetView guid="{60A46C55-9E99-4DDE-A95C-DCDE3DA46AD9}" showPageBreaks="1" fitToPage="1" printArea="1" view="pageBreakPreview">
      <selection activeCell="C74" sqref="C74"/>
      <pageMargins left="0.70866141732283472" right="0.70866141732283472" top="0.74803149606299213" bottom="0.74803149606299213" header="0.31496062992125984" footer="0.31496062992125984"/>
      <pageSetup paperSize="9" scale="60" orientation="portrait" horizontalDpi="300" verticalDpi="300" r:id="rId1"/>
    </customSheetView>
  </customSheetViews>
  <mergeCells count="62">
    <mergeCell ref="E8:F8"/>
    <mergeCell ref="E9:F9"/>
    <mergeCell ref="E10:F10"/>
    <mergeCell ref="B1:F1"/>
    <mergeCell ref="B2:F2"/>
    <mergeCell ref="B3:F3"/>
    <mergeCell ref="C5:E5"/>
    <mergeCell ref="E6:F6"/>
    <mergeCell ref="E7:F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C26:E26"/>
    <mergeCell ref="E27:F27"/>
    <mergeCell ref="E28:F28"/>
    <mergeCell ref="E29:F29"/>
    <mergeCell ref="E30:F30"/>
    <mergeCell ref="E31:F31"/>
    <mergeCell ref="E32:F32"/>
    <mergeCell ref="E33:F33"/>
    <mergeCell ref="E34:F34"/>
    <mergeCell ref="E35:F35"/>
    <mergeCell ref="E36:F36"/>
    <mergeCell ref="C38:E38"/>
    <mergeCell ref="E39:F39"/>
    <mergeCell ref="E40:F40"/>
    <mergeCell ref="E41:F41"/>
    <mergeCell ref="E42:F42"/>
    <mergeCell ref="E43:F43"/>
    <mergeCell ref="E44:F44"/>
    <mergeCell ref="E46:F46"/>
    <mergeCell ref="E47:F47"/>
    <mergeCell ref="E48:F48"/>
    <mergeCell ref="E49:F49"/>
    <mergeCell ref="E45:F45"/>
    <mergeCell ref="E50:F50"/>
    <mergeCell ref="E51:F51"/>
    <mergeCell ref="E52:F52"/>
    <mergeCell ref="E53:F53"/>
    <mergeCell ref="E54:F54"/>
    <mergeCell ref="E57:F57"/>
    <mergeCell ref="E56:F56"/>
    <mergeCell ref="E58:F58"/>
    <mergeCell ref="E59:F59"/>
    <mergeCell ref="E66:F66"/>
    <mergeCell ref="E72:F72"/>
    <mergeCell ref="E67:F67"/>
    <mergeCell ref="E68:F68"/>
    <mergeCell ref="E69:F69"/>
    <mergeCell ref="E70:F70"/>
    <mergeCell ref="E71:F71"/>
  </mergeCells>
  <phoneticPr fontId="2"/>
  <pageMargins left="0.70866141732283472" right="0.70866141732283472" top="0.74803149606299213" bottom="0.74803149606299213" header="0.31496062992125984" footer="0.31496062992125984"/>
  <pageSetup paperSize="9" scale="61" orientation="portrait" horizontalDpi="300" verticalDpi="30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665</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916141</v>
      </c>
      <c r="B8" s="590">
        <v>896898</v>
      </c>
      <c r="C8" s="590">
        <v>916141</v>
      </c>
      <c r="D8" s="590">
        <v>0</v>
      </c>
      <c r="E8" s="590">
        <v>195629</v>
      </c>
      <c r="F8" s="590">
        <v>277171</v>
      </c>
      <c r="G8" s="590">
        <v>20017</v>
      </c>
      <c r="H8" s="1209">
        <v>300000</v>
      </c>
      <c r="I8" s="593"/>
      <c r="K8" s="183"/>
      <c r="L8" s="184" t="s">
        <v>8</v>
      </c>
      <c r="M8" s="185"/>
      <c r="N8" s="185"/>
      <c r="O8" s="186" t="s">
        <v>9</v>
      </c>
      <c r="P8" s="187">
        <f>'Ｓ５７（1982）'!A9</f>
        <v>0</v>
      </c>
      <c r="Q8" s="253">
        <f>'Ｓ５７（1982）'!C9</f>
        <v>0</v>
      </c>
      <c r="R8" s="253">
        <f>'Ｓ５７（1982）'!E9</f>
        <v>0</v>
      </c>
      <c r="S8" s="255">
        <f>'Ｓ５７（1982）'!F9</f>
        <v>0</v>
      </c>
      <c r="T8" s="256">
        <f>'Ｓ５７（1982）'!H9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650</v>
      </c>
      <c r="N9" s="197"/>
      <c r="O9" s="198" t="s">
        <v>12</v>
      </c>
      <c r="P9" s="199">
        <f>'Ｓ５７（1982）'!A10</f>
        <v>0</v>
      </c>
      <c r="Q9" s="200">
        <f>'Ｓ５７（1982）'!C10</f>
        <v>0</v>
      </c>
      <c r="R9" s="200">
        <f>'Ｓ５７（1982）'!E10</f>
        <v>0</v>
      </c>
      <c r="S9" s="262">
        <f>'Ｓ５７（1982）'!F10</f>
        <v>0</v>
      </c>
      <c r="T9" s="263">
        <f>'Ｓ５７（1982）'!H10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'Ｓ５７（1982）'!A11</f>
        <v>0</v>
      </c>
      <c r="Q11" s="213">
        <f>'Ｓ５７（1982）'!C11</f>
        <v>0</v>
      </c>
      <c r="R11" s="213">
        <f>'Ｓ５７（1982）'!E11</f>
        <v>0</v>
      </c>
      <c r="S11" s="278">
        <f>'Ｓ５７（1982）'!F11</f>
        <v>0</v>
      </c>
      <c r="T11" s="263">
        <f>'Ｓ５７（1982）'!H11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'Ｓ５７（1982）'!A12</f>
        <v>0</v>
      </c>
      <c r="Q12" s="200">
        <f>'Ｓ５７（1982）'!C12</f>
        <v>0</v>
      </c>
      <c r="R12" s="200">
        <f>'Ｓ５７（1982）'!E12</f>
        <v>0</v>
      </c>
      <c r="S12" s="262">
        <f>'Ｓ５７（1982）'!F12</f>
        <v>0</v>
      </c>
      <c r="T12" s="263">
        <f>'Ｓ５７（1982）'!H12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'Ｓ５７（1982）'!A14</f>
        <v>0</v>
      </c>
      <c r="Q14" s="200">
        <f>'Ｓ５７（1982）'!C14</f>
        <v>0</v>
      </c>
      <c r="R14" s="200">
        <f>'Ｓ５７（1982）'!E14</f>
        <v>0</v>
      </c>
      <c r="S14" s="262">
        <f>'Ｓ５７（1982）'!F14</f>
        <v>0</v>
      </c>
      <c r="T14" s="263">
        <f>'Ｓ５７（1982）'!H14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'Ｓ５７（1982）'!A15</f>
        <v>0</v>
      </c>
      <c r="Q15" s="200">
        <f>'Ｓ５７（1982）'!C15</f>
        <v>0</v>
      </c>
      <c r="R15" s="200">
        <f>'Ｓ５７（1982）'!E15</f>
        <v>0</v>
      </c>
      <c r="S15" s="262">
        <f>'Ｓ５７（1982）'!F15</f>
        <v>0</v>
      </c>
      <c r="T15" s="263">
        <f>'Ｓ５７（1982）'!H15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'Ｓ５７（1982）'!A16</f>
        <v>0</v>
      </c>
      <c r="Q16" s="200">
        <f>'Ｓ５７（1982）'!C16</f>
        <v>0</v>
      </c>
      <c r="R16" s="200">
        <f>'Ｓ５７（1982）'!E16</f>
        <v>0</v>
      </c>
      <c r="S16" s="262">
        <f>'Ｓ５７（1982）'!F16</f>
        <v>0</v>
      </c>
      <c r="T16" s="263">
        <f>'Ｓ５７（1982）'!H16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'Ｓ５７（1982）'!A17</f>
        <v>0</v>
      </c>
      <c r="Q18" s="200">
        <f>'Ｓ５７（1982）'!C17</f>
        <v>0</v>
      </c>
      <c r="R18" s="200">
        <f>'Ｓ５７（1982）'!E17</f>
        <v>0</v>
      </c>
      <c r="S18" s="262">
        <f>'Ｓ５７（1982）'!F17</f>
        <v>0</v>
      </c>
      <c r="T18" s="263">
        <f>'Ｓ５７（1982）'!H17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'Ｓ５７（1982）'!A18</f>
        <v>0</v>
      </c>
      <c r="Q19" s="200">
        <f>'Ｓ５７（1982）'!C18</f>
        <v>0</v>
      </c>
      <c r="R19" s="200">
        <f>'Ｓ５７（1982）'!E18</f>
        <v>0</v>
      </c>
      <c r="S19" s="262">
        <f>'Ｓ５７（1982）'!F18</f>
        <v>0</v>
      </c>
      <c r="T19" s="263">
        <f>'Ｓ５７（1982）'!H18</f>
        <v>0</v>
      </c>
      <c r="U19" s="202"/>
      <c r="V19" s="195"/>
      <c r="W19" s="167"/>
      <c r="X19" s="167"/>
      <c r="Y19" s="207"/>
      <c r="Z19" s="204"/>
      <c r="AA19" s="205"/>
      <c r="AB19" s="205"/>
      <c r="AC19" s="206"/>
      <c r="AD19" s="160"/>
      <c r="AE19" s="160"/>
      <c r="AF19" s="160"/>
      <c r="AG19" s="160"/>
      <c r="AH19" s="160"/>
    </row>
    <row r="20" spans="1:34" ht="14.45" customHeight="1" x14ac:dyDescent="0.15">
      <c r="A20" s="592">
        <v>570796</v>
      </c>
      <c r="B20" s="593">
        <v>551553</v>
      </c>
      <c r="C20" s="593">
        <v>570796</v>
      </c>
      <c r="D20" s="593">
        <v>0</v>
      </c>
      <c r="E20" s="593">
        <v>0</v>
      </c>
      <c r="F20" s="593">
        <v>277171</v>
      </c>
      <c r="G20" s="593">
        <v>9049</v>
      </c>
      <c r="H20" s="1210">
        <v>200000</v>
      </c>
      <c r="I20" s="593"/>
      <c r="K20" s="194"/>
      <c r="L20" s="196" t="s">
        <v>19</v>
      </c>
      <c r="M20" s="197"/>
      <c r="N20" s="197"/>
      <c r="O20" s="198" t="s">
        <v>20</v>
      </c>
      <c r="P20" s="199">
        <f>'Ｓ５７（1982）'!A19</f>
        <v>0</v>
      </c>
      <c r="Q20" s="200">
        <f>'Ｓ５７（1982）'!C19</f>
        <v>0</v>
      </c>
      <c r="R20" s="488">
        <f>'Ｓ５７（1982）'!E19</f>
        <v>0</v>
      </c>
      <c r="S20" s="262">
        <f>'Ｓ５７（1982）'!F19</f>
        <v>0</v>
      </c>
      <c r="T20" s="263">
        <f>'Ｓ５７（1982）'!H19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'Ｓ５７（1982）'!A21</f>
        <v>0</v>
      </c>
      <c r="Q21" s="200">
        <f>'Ｓ５７（1982）'!C21</f>
        <v>0</v>
      </c>
      <c r="R21" s="200">
        <f>'Ｓ５７（1982）'!E21</f>
        <v>0</v>
      </c>
      <c r="S21" s="262">
        <f>'Ｓ５７（1982）'!F21</f>
        <v>0</v>
      </c>
      <c r="T21" s="263">
        <f>'Ｓ５７（1982）'!H21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'Ｓ５７（1982）'!A22</f>
        <v>0</v>
      </c>
      <c r="Q22" s="200">
        <f>'Ｓ５７（1982）'!C22</f>
        <v>0</v>
      </c>
      <c r="R22" s="200">
        <f>'Ｓ５７（1982）'!E22</f>
        <v>0</v>
      </c>
      <c r="S22" s="262">
        <f>'Ｓ５７（1982）'!F22</f>
        <v>0</v>
      </c>
      <c r="T22" s="263">
        <f>'Ｓ５７（1982）'!H22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'Ｓ５７（1982）'!A23</f>
        <v>0</v>
      </c>
      <c r="Q23" s="200">
        <f>'Ｓ５７（1982）'!C23</f>
        <v>0</v>
      </c>
      <c r="R23" s="200">
        <f>'Ｓ５７（1982）'!E23</f>
        <v>0</v>
      </c>
      <c r="S23" s="262">
        <f>'Ｓ５７（1982）'!F23</f>
        <v>0</v>
      </c>
      <c r="T23" s="263">
        <f>'Ｓ５７（1982）'!H23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'Ｓ５７（1982）'!A24</f>
        <v>0</v>
      </c>
      <c r="Q24" s="200">
        <f>'Ｓ５７（1982）'!C24</f>
        <v>0</v>
      </c>
      <c r="R24" s="200">
        <f>'Ｓ５７（1982）'!E24</f>
        <v>0</v>
      </c>
      <c r="S24" s="262">
        <f>'Ｓ５７（1982）'!F24</f>
        <v>0</v>
      </c>
      <c r="T24" s="263">
        <f>'Ｓ５７（1982）'!H24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'Ｓ５７（1982）'!A25</f>
        <v>0</v>
      </c>
      <c r="Q25" s="200">
        <f>'Ｓ５７（1982）'!C25</f>
        <v>0</v>
      </c>
      <c r="R25" s="200">
        <f>'Ｓ５７（1982）'!E25</f>
        <v>0</v>
      </c>
      <c r="S25" s="262">
        <f>'Ｓ５７（1982）'!F25</f>
        <v>0</v>
      </c>
      <c r="T25" s="263">
        <f>'Ｓ５７（1982）'!H25</f>
        <v>0</v>
      </c>
      <c r="U25" s="202"/>
      <c r="V25" s="195"/>
      <c r="W25" s="167"/>
      <c r="X25" s="167"/>
      <c r="Y25" s="207"/>
      <c r="Z25" s="204"/>
      <c r="AA25" s="205"/>
      <c r="AB25" s="205"/>
      <c r="AC25" s="206"/>
      <c r="AD25" s="160"/>
      <c r="AE25" s="160"/>
      <c r="AF25" s="160"/>
      <c r="AG25" s="160"/>
      <c r="AH25" s="160"/>
    </row>
    <row r="26" spans="1:34" ht="14.45" customHeight="1" x14ac:dyDescent="0.15">
      <c r="A26" s="592">
        <v>557045</v>
      </c>
      <c r="B26" s="593">
        <v>537802</v>
      </c>
      <c r="C26" s="593">
        <v>557045</v>
      </c>
      <c r="D26" s="593">
        <v>0</v>
      </c>
      <c r="E26" s="593">
        <v>0</v>
      </c>
      <c r="F26" s="593">
        <v>264356</v>
      </c>
      <c r="G26" s="593">
        <v>9049</v>
      </c>
      <c r="H26" s="1210">
        <v>200000</v>
      </c>
      <c r="I26" s="593"/>
      <c r="K26" s="194"/>
      <c r="L26" s="195" t="s">
        <v>38</v>
      </c>
      <c r="M26" s="196" t="s">
        <v>39</v>
      </c>
      <c r="N26" s="197"/>
      <c r="O26" s="198" t="s">
        <v>40</v>
      </c>
      <c r="P26" s="199">
        <f>'Ｓ５７（1982）'!A26</f>
        <v>557045</v>
      </c>
      <c r="Q26" s="200">
        <f>'Ｓ５７（1982）'!C26</f>
        <v>557045</v>
      </c>
      <c r="R26" s="200">
        <f>'Ｓ５７（1982）'!E26</f>
        <v>0</v>
      </c>
      <c r="S26" s="262">
        <f>'Ｓ５７（1982）'!F26</f>
        <v>264356</v>
      </c>
      <c r="T26" s="263">
        <f>'Ｓ５７（1982）'!H26</f>
        <v>200000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'Ｓ５７（1982）'!A27</f>
        <v>0</v>
      </c>
      <c r="Q27" s="200">
        <f>'Ｓ５７（1982）'!C27</f>
        <v>0</v>
      </c>
      <c r="R27" s="200">
        <f>'Ｓ５７（1982）'!E27</f>
        <v>0</v>
      </c>
      <c r="S27" s="262">
        <f>'Ｓ５７（1982）'!F27</f>
        <v>0</v>
      </c>
      <c r="T27" s="263">
        <f>'Ｓ５７（1982）'!H27</f>
        <v>0</v>
      </c>
      <c r="U27" s="202"/>
      <c r="V27" s="195"/>
      <c r="W27" s="167"/>
      <c r="X27" s="167"/>
      <c r="Y27" s="167"/>
      <c r="Z27" s="204"/>
      <c r="AA27" s="205"/>
      <c r="AB27" s="205"/>
      <c r="AC27" s="206"/>
      <c r="AD27" s="160"/>
      <c r="AE27" s="160"/>
      <c r="AF27" s="160"/>
      <c r="AG27" s="160"/>
      <c r="AH27" s="160"/>
    </row>
    <row r="28" spans="1:34" ht="14.45" customHeight="1" x14ac:dyDescent="0.15">
      <c r="A28" s="592">
        <v>13751</v>
      </c>
      <c r="B28" s="593">
        <v>13751</v>
      </c>
      <c r="C28" s="593">
        <v>13751</v>
      </c>
      <c r="D28" s="593">
        <v>0</v>
      </c>
      <c r="E28" s="593">
        <v>0</v>
      </c>
      <c r="F28" s="593">
        <v>12815</v>
      </c>
      <c r="G28" s="593">
        <v>0</v>
      </c>
      <c r="H28" s="594">
        <v>0</v>
      </c>
      <c r="I28" s="593"/>
      <c r="K28" s="194" t="s">
        <v>128</v>
      </c>
      <c r="L28" s="216"/>
      <c r="M28" s="196" t="s">
        <v>13</v>
      </c>
      <c r="N28" s="197"/>
      <c r="O28" s="198" t="s">
        <v>44</v>
      </c>
      <c r="P28" s="199">
        <f>'Ｓ５７（1982）'!A28</f>
        <v>13751</v>
      </c>
      <c r="Q28" s="200">
        <f>'Ｓ５７（1982）'!C28</f>
        <v>13751</v>
      </c>
      <c r="R28" s="200">
        <f>'Ｓ５７（1982）'!E28</f>
        <v>0</v>
      </c>
      <c r="S28" s="262">
        <f>'Ｓ５７（1982）'!F28</f>
        <v>12815</v>
      </c>
      <c r="T28" s="263">
        <f>'Ｓ５７（1982）'!H28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'Ｓ５７（1982）'!A29</f>
        <v>0</v>
      </c>
      <c r="Q29" s="200">
        <f>'Ｓ５７（1982）'!C29</f>
        <v>0</v>
      </c>
      <c r="R29" s="200">
        <f>'Ｓ５７（1982）'!E29</f>
        <v>0</v>
      </c>
      <c r="S29" s="262">
        <f>'Ｓ５７（1982）'!F29</f>
        <v>0</v>
      </c>
      <c r="T29" s="263">
        <f>'Ｓ５７（1982）'!H29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'Ｓ５７（1982）'!A30</f>
        <v>0</v>
      </c>
      <c r="Q30" s="200">
        <f>'Ｓ５７（1982）'!C30</f>
        <v>0</v>
      </c>
      <c r="R30" s="200">
        <f>'Ｓ５７（1982）'!E30</f>
        <v>0</v>
      </c>
      <c r="S30" s="262">
        <f>'Ｓ５７（1982）'!F30</f>
        <v>0</v>
      </c>
      <c r="T30" s="263">
        <f>'Ｓ５７（1982）'!H30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'Ｓ５７（1982）'!A31</f>
        <v>0</v>
      </c>
      <c r="Q31" s="200">
        <f>'Ｓ５７（1982）'!C31</f>
        <v>0</v>
      </c>
      <c r="R31" s="200">
        <f>'Ｓ５７（1982）'!E31</f>
        <v>0</v>
      </c>
      <c r="S31" s="262">
        <f>'Ｓ５７（1982）'!F31</f>
        <v>0</v>
      </c>
      <c r="T31" s="263">
        <f>'Ｓ５７（1982）'!H31</f>
        <v>0</v>
      </c>
      <c r="U31" s="202"/>
      <c r="V31" s="195"/>
      <c r="W31" s="167"/>
      <c r="X31" s="167"/>
      <c r="Y31" s="207"/>
      <c r="Z31" s="204"/>
      <c r="AA31" s="205"/>
      <c r="AB31" s="205"/>
      <c r="AC31" s="206"/>
      <c r="AD31" s="160"/>
      <c r="AE31" s="160"/>
      <c r="AF31" s="160"/>
      <c r="AG31" s="160"/>
      <c r="AH31" s="160"/>
    </row>
    <row r="32" spans="1:34" ht="14.45" customHeight="1" x14ac:dyDescent="0.15">
      <c r="A32" s="592">
        <v>253303</v>
      </c>
      <c r="B32" s="593">
        <v>253303</v>
      </c>
      <c r="C32" s="593">
        <v>253303</v>
      </c>
      <c r="D32" s="593">
        <v>0</v>
      </c>
      <c r="E32" s="593">
        <v>165629</v>
      </c>
      <c r="F32" s="593">
        <v>0</v>
      </c>
      <c r="G32" s="593">
        <v>10968</v>
      </c>
      <c r="H32" s="594">
        <v>67400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0</v>
      </c>
      <c r="B33" s="593">
        <v>0</v>
      </c>
      <c r="C33" s="593">
        <v>0</v>
      </c>
      <c r="D33" s="593">
        <v>0</v>
      </c>
      <c r="E33" s="593">
        <v>0</v>
      </c>
      <c r="F33" s="593">
        <v>0</v>
      </c>
      <c r="G33" s="593">
        <v>0</v>
      </c>
      <c r="H33" s="594">
        <v>0</v>
      </c>
      <c r="I33" s="593"/>
      <c r="K33" s="194"/>
      <c r="L33" s="173"/>
      <c r="M33" s="196" t="s">
        <v>47</v>
      </c>
      <c r="N33" s="197"/>
      <c r="O33" s="198" t="s">
        <v>48</v>
      </c>
      <c r="P33" s="199">
        <f>'Ｓ５７（1982）'!A33</f>
        <v>0</v>
      </c>
      <c r="Q33" s="200">
        <f>'Ｓ５７（1982）'!C33</f>
        <v>0</v>
      </c>
      <c r="R33" s="200">
        <f>'Ｓ５７（1982）'!E33</f>
        <v>0</v>
      </c>
      <c r="S33" s="262">
        <f>'Ｓ５７（1982）'!F33</f>
        <v>0</v>
      </c>
      <c r="T33" s="263">
        <f>'Ｓ５７（1982）'!H33</f>
        <v>0</v>
      </c>
      <c r="U33" s="202" t="s">
        <v>4</v>
      </c>
      <c r="V33" s="196" t="s">
        <v>49</v>
      </c>
      <c r="W33" s="197"/>
      <c r="X33" s="197"/>
      <c r="Y33" s="198" t="s">
        <v>17</v>
      </c>
      <c r="Z33" s="199">
        <f>+A174</f>
        <v>0</v>
      </c>
      <c r="AA33" s="200">
        <f>+B174</f>
        <v>0</v>
      </c>
      <c r="AB33" s="200">
        <f>+C174</f>
        <v>0</v>
      </c>
      <c r="AC33" s="583">
        <f>+E174</f>
        <v>0</v>
      </c>
      <c r="AD33" s="160"/>
      <c r="AE33" s="160"/>
      <c r="AF33" s="160"/>
      <c r="AG33" s="160"/>
      <c r="AH33" s="160"/>
    </row>
    <row r="34" spans="1:34" ht="14.45" customHeight="1" x14ac:dyDescent="0.15">
      <c r="A34" s="592">
        <v>198696</v>
      </c>
      <c r="B34" s="593">
        <v>198696</v>
      </c>
      <c r="C34" s="593">
        <v>198696</v>
      </c>
      <c r="D34" s="593">
        <v>0</v>
      </c>
      <c r="E34" s="593">
        <v>131629</v>
      </c>
      <c r="F34" s="593">
        <v>0</v>
      </c>
      <c r="G34" s="593">
        <v>0</v>
      </c>
      <c r="H34" s="594">
        <v>62300</v>
      </c>
      <c r="I34" s="593"/>
      <c r="K34" s="194"/>
      <c r="L34" s="195"/>
      <c r="M34" s="196" t="s">
        <v>50</v>
      </c>
      <c r="N34" s="197"/>
      <c r="O34" s="198" t="s">
        <v>51</v>
      </c>
      <c r="P34" s="199">
        <f>'Ｓ５７（1982）'!A34</f>
        <v>198696</v>
      </c>
      <c r="Q34" s="200">
        <f>'Ｓ５７（1982）'!C34</f>
        <v>198696</v>
      </c>
      <c r="R34" s="200">
        <f>'Ｓ５７（1982）'!E34</f>
        <v>131629</v>
      </c>
      <c r="S34" s="262">
        <f>'Ｓ５７（1982）'!F34</f>
        <v>0</v>
      </c>
      <c r="T34" s="263">
        <f>'Ｓ５７（1982）'!H34</f>
        <v>62300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'Ｓ５７（1982）'!A35</f>
        <v>0</v>
      </c>
      <c r="Q35" s="200">
        <f>'Ｓ５７（1982）'!C35</f>
        <v>0</v>
      </c>
      <c r="R35" s="200">
        <f>'Ｓ５７（1982）'!E35</f>
        <v>0</v>
      </c>
      <c r="S35" s="262">
        <f>'Ｓ５７（1982）'!F35</f>
        <v>0</v>
      </c>
      <c r="T35" s="263">
        <f>'Ｓ５７（1982）'!H35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'Ｓ５７（1982）'!A36</f>
        <v>0</v>
      </c>
      <c r="Q36" s="200">
        <f>'Ｓ５７（1982）'!C36</f>
        <v>0</v>
      </c>
      <c r="R36" s="200">
        <f>'Ｓ５７（1982）'!E36</f>
        <v>0</v>
      </c>
      <c r="S36" s="262">
        <f>'Ｓ５７（1982）'!F36</f>
        <v>0</v>
      </c>
      <c r="T36" s="263">
        <f>'Ｓ５７（1982）'!H36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'Ｓ５７（1982）'!A37</f>
        <v>0</v>
      </c>
      <c r="Q37" s="200">
        <f>'Ｓ５７（1982）'!C37</f>
        <v>0</v>
      </c>
      <c r="R37" s="200">
        <f>'Ｓ５７（1982）'!E37</f>
        <v>0</v>
      </c>
      <c r="S37" s="262">
        <f>'Ｓ５７（1982）'!F37</f>
        <v>0</v>
      </c>
      <c r="T37" s="263">
        <f>'Ｓ５７（1982）'!H37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'Ｓ５７（1982）'!A38</f>
        <v>0</v>
      </c>
      <c r="Q38" s="200">
        <f>'Ｓ５７（1982）'!C38</f>
        <v>0</v>
      </c>
      <c r="R38" s="200">
        <f>'Ｓ５７（1982）'!E38</f>
        <v>0</v>
      </c>
      <c r="S38" s="262">
        <f>'Ｓ５７（1982）'!F38</f>
        <v>0</v>
      </c>
      <c r="T38" s="263">
        <f>'Ｓ５７（1982）'!H38</f>
        <v>0</v>
      </c>
      <c r="U38" s="202"/>
      <c r="V38" s="195"/>
      <c r="W38" s="167"/>
      <c r="X38" s="167"/>
      <c r="Y38" s="207"/>
      <c r="Z38" s="204"/>
      <c r="AA38" s="205"/>
      <c r="AB38" s="205"/>
      <c r="AC38" s="206"/>
      <c r="AD38" s="160"/>
      <c r="AE38" s="160"/>
      <c r="AF38" s="160"/>
      <c r="AG38" s="160"/>
      <c r="AH38" s="160"/>
    </row>
    <row r="39" spans="1:34" ht="14.45" customHeight="1" x14ac:dyDescent="0.15">
      <c r="A39" s="592">
        <v>54607</v>
      </c>
      <c r="B39" s="593">
        <v>54607</v>
      </c>
      <c r="C39" s="593">
        <v>54607</v>
      </c>
      <c r="D39" s="593">
        <v>0</v>
      </c>
      <c r="E39" s="593">
        <v>34000</v>
      </c>
      <c r="F39" s="593">
        <v>0</v>
      </c>
      <c r="G39" s="593">
        <v>10968</v>
      </c>
      <c r="H39" s="594">
        <v>5100</v>
      </c>
      <c r="I39" s="593"/>
      <c r="K39" s="194"/>
      <c r="L39" s="195"/>
      <c r="M39" s="173" t="s">
        <v>60</v>
      </c>
      <c r="N39" s="197"/>
      <c r="O39" s="198" t="s">
        <v>61</v>
      </c>
      <c r="P39" s="199">
        <f>'Ｓ５７（1982）'!A39</f>
        <v>54607</v>
      </c>
      <c r="Q39" s="200">
        <f>'Ｓ５７（1982）'!C39</f>
        <v>54607</v>
      </c>
      <c r="R39" s="200">
        <f>'Ｓ５７（1982）'!E39</f>
        <v>34000</v>
      </c>
      <c r="S39" s="262">
        <f>'Ｓ５７（1982）'!F39</f>
        <v>0</v>
      </c>
      <c r="T39" s="263">
        <f>'Ｓ５７（1982）'!H39</f>
        <v>5100</v>
      </c>
      <c r="U39" s="202"/>
      <c r="V39" s="195"/>
      <c r="W39" s="167"/>
      <c r="X39" s="167"/>
      <c r="Y39" s="207"/>
      <c r="Z39" s="204"/>
      <c r="AA39" s="205"/>
      <c r="AB39" s="205"/>
      <c r="AC39" s="206"/>
      <c r="AD39" s="160"/>
      <c r="AE39" s="160"/>
      <c r="AF39" s="160"/>
      <c r="AG39" s="160"/>
      <c r="AH39" s="160"/>
    </row>
    <row r="40" spans="1:34" ht="14.45" customHeight="1" x14ac:dyDescent="0.15">
      <c r="A40" s="592">
        <v>54607</v>
      </c>
      <c r="B40" s="593">
        <v>54607</v>
      </c>
      <c r="C40" s="593">
        <v>54607</v>
      </c>
      <c r="D40" s="593">
        <v>0</v>
      </c>
      <c r="E40" s="593">
        <v>34000</v>
      </c>
      <c r="F40" s="593">
        <v>0</v>
      </c>
      <c r="G40" s="593">
        <v>10968</v>
      </c>
      <c r="H40" s="594">
        <v>5100</v>
      </c>
      <c r="I40" s="593"/>
      <c r="K40" s="194"/>
      <c r="L40" s="195" t="s">
        <v>59</v>
      </c>
      <c r="M40" s="195"/>
      <c r="N40" s="196" t="s">
        <v>62</v>
      </c>
      <c r="O40" s="198" t="s">
        <v>63</v>
      </c>
      <c r="P40" s="199">
        <f>'Ｓ５７（1982）'!A40</f>
        <v>54607</v>
      </c>
      <c r="Q40" s="200">
        <f>'Ｓ５７（1982）'!C40</f>
        <v>54607</v>
      </c>
      <c r="R40" s="200">
        <f>'Ｓ５７（1982）'!E40</f>
        <v>34000</v>
      </c>
      <c r="S40" s="262">
        <f>'Ｓ５７（1982）'!F40</f>
        <v>0</v>
      </c>
      <c r="T40" s="263">
        <f>'Ｓ５７（1982）'!H40</f>
        <v>5100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'Ｓ５７（1982）'!A41</f>
        <v>0</v>
      </c>
      <c r="Q41" s="200">
        <f>'Ｓ５７（1982）'!C41</f>
        <v>0</v>
      </c>
      <c r="R41" s="200">
        <f>'Ｓ５７（1982）'!E41</f>
        <v>0</v>
      </c>
      <c r="S41" s="262">
        <f>'Ｓ５７（1982）'!F41</f>
        <v>0</v>
      </c>
      <c r="T41" s="263">
        <f>'Ｓ５７（1982）'!H41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'Ｓ５７（1982）'!A42</f>
        <v>0</v>
      </c>
      <c r="Q42" s="200">
        <f>'Ｓ５７（1982）'!C42</f>
        <v>0</v>
      </c>
      <c r="R42" s="200">
        <f>'Ｓ５７（1982）'!E42</f>
        <v>0</v>
      </c>
      <c r="S42" s="262">
        <f>'Ｓ５７（1982）'!F42</f>
        <v>0</v>
      </c>
      <c r="T42" s="263">
        <f>'Ｓ５７（1982）'!H42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'Ｓ５７（1982）'!A43</f>
        <v>0</v>
      </c>
      <c r="Q43" s="200">
        <f>'Ｓ５７（1982）'!C43</f>
        <v>0</v>
      </c>
      <c r="R43" s="200">
        <f>'Ｓ５７（1982）'!E43</f>
        <v>0</v>
      </c>
      <c r="S43" s="262">
        <f>'Ｓ５７（1982）'!F43</f>
        <v>0</v>
      </c>
      <c r="T43" s="263">
        <f>'Ｓ５７（1982）'!H43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'Ｓ５７（1982）'!A44</f>
        <v>0</v>
      </c>
      <c r="Q45" s="200">
        <f>'Ｓ５７（1982）'!C44</f>
        <v>0</v>
      </c>
      <c r="R45" s="200">
        <f>'Ｓ５７（1982）'!E44</f>
        <v>0</v>
      </c>
      <c r="S45" s="262">
        <f>'Ｓ５７（1982）'!F44</f>
        <v>0</v>
      </c>
      <c r="T45" s="263">
        <f>'Ｓ５７（1982）'!H44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'Ｓ５７（1982）'!A45</f>
        <v>0</v>
      </c>
      <c r="Q46" s="200">
        <f>'Ｓ５７（1982）'!C45</f>
        <v>0</v>
      </c>
      <c r="R46" s="200">
        <f>'Ｓ５７（1982）'!E45</f>
        <v>0</v>
      </c>
      <c r="S46" s="262">
        <f>'Ｓ５７（1982）'!F45</f>
        <v>0</v>
      </c>
      <c r="T46" s="263">
        <f>'Ｓ５７（1982）'!H45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'Ｓ５７（1982）'!A46</f>
        <v>0</v>
      </c>
      <c r="Q47" s="200">
        <f>'Ｓ５７（1982）'!C46</f>
        <v>0</v>
      </c>
      <c r="R47" s="200">
        <f>'Ｓ５７（1982）'!E46</f>
        <v>0</v>
      </c>
      <c r="S47" s="262">
        <f>'Ｓ５７（1982）'!F46</f>
        <v>0</v>
      </c>
      <c r="T47" s="263">
        <f>'Ｓ５７（1982）'!H46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'Ｓ５７（1982）'!A47</f>
        <v>0</v>
      </c>
      <c r="Q48" s="200">
        <f>'Ｓ５７（1982）'!C47</f>
        <v>0</v>
      </c>
      <c r="R48" s="200">
        <f>'Ｓ５７（1982）'!E47</f>
        <v>0</v>
      </c>
      <c r="S48" s="262">
        <f>'Ｓ５７（1982）'!F47</f>
        <v>0</v>
      </c>
      <c r="T48" s="263">
        <f>'Ｓ５７（1982）'!H47</f>
        <v>0</v>
      </c>
      <c r="U48" s="202" t="s">
        <v>4</v>
      </c>
      <c r="V48" s="195"/>
      <c r="W48" s="167"/>
      <c r="X48" s="167"/>
      <c r="Y48" s="207"/>
      <c r="Z48" s="204"/>
      <c r="AA48" s="205"/>
      <c r="AB48" s="205"/>
      <c r="AC48" s="206"/>
      <c r="AD48" s="160"/>
      <c r="AE48" s="160"/>
      <c r="AF48" s="160"/>
      <c r="AG48" s="160"/>
      <c r="AH48" s="160"/>
    </row>
    <row r="49" spans="1:38" ht="14.45" customHeight="1" x14ac:dyDescent="0.15">
      <c r="A49" s="592">
        <v>92042</v>
      </c>
      <c r="B49" s="593">
        <v>92042</v>
      </c>
      <c r="C49" s="593">
        <v>92042</v>
      </c>
      <c r="D49" s="593">
        <v>0</v>
      </c>
      <c r="E49" s="593">
        <v>30000</v>
      </c>
      <c r="F49" s="593">
        <v>0</v>
      </c>
      <c r="G49" s="593">
        <v>0</v>
      </c>
      <c r="H49" s="594">
        <v>50400</v>
      </c>
      <c r="I49" s="593"/>
      <c r="K49" s="194"/>
      <c r="L49" s="195"/>
      <c r="M49" s="196" t="s">
        <v>11</v>
      </c>
      <c r="N49" s="197"/>
      <c r="O49" s="198" t="s">
        <v>80</v>
      </c>
      <c r="P49" s="199">
        <f>'Ｓ５７（1982）'!A48</f>
        <v>0</v>
      </c>
      <c r="Q49" s="200">
        <f>'Ｓ５７（1982）'!C48</f>
        <v>0</v>
      </c>
      <c r="R49" s="200">
        <f>'Ｓ５７（1982）'!E48</f>
        <v>0</v>
      </c>
      <c r="S49" s="262">
        <f>'Ｓ５７（1982）'!F48</f>
        <v>0</v>
      </c>
      <c r="T49" s="263">
        <f>'Ｓ５７（1982）'!H48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'Ｓ５７（1982）'!A50</f>
        <v>0</v>
      </c>
      <c r="Q51" s="200">
        <f>'Ｓ５７（1982）'!C50</f>
        <v>0</v>
      </c>
      <c r="R51" s="200">
        <f>'Ｓ５７（1982）'!E50</f>
        <v>0</v>
      </c>
      <c r="S51" s="262">
        <f>'Ｓ５７（1982）'!F50</f>
        <v>0</v>
      </c>
      <c r="T51" s="263">
        <f>'Ｓ５７（1982）'!H50</f>
        <v>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'Ｓ５７（1982）'!A51</f>
        <v>0</v>
      </c>
      <c r="Q52" s="200">
        <f>'Ｓ５７（1982）'!C51</f>
        <v>0</v>
      </c>
      <c r="R52" s="200">
        <f>'Ｓ５７（1982）'!E51</f>
        <v>0</v>
      </c>
      <c r="S52" s="262">
        <f>'Ｓ５７（1982）'!F51</f>
        <v>0</v>
      </c>
      <c r="T52" s="263">
        <f>'Ｓ５７（1982）'!H51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'Ｓ５７（1982）'!A52</f>
        <v>0</v>
      </c>
      <c r="Q53" s="200">
        <f>'Ｓ５７（1982）'!C52</f>
        <v>0</v>
      </c>
      <c r="R53" s="200">
        <f>'Ｓ５７（1982）'!E52</f>
        <v>0</v>
      </c>
      <c r="S53" s="262">
        <f>'Ｓ５７（1982）'!F52</f>
        <v>0</v>
      </c>
      <c r="T53" s="263">
        <f>'Ｓ５７（1982）'!H52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'Ｓ５７（1982）'!A53</f>
        <v>0</v>
      </c>
      <c r="Q54" s="200">
        <f>'Ｓ５７（1982）'!C53</f>
        <v>0</v>
      </c>
      <c r="R54" s="200">
        <f>'Ｓ５７（1982）'!E53</f>
        <v>0</v>
      </c>
      <c r="S54" s="262">
        <f>'Ｓ５７（1982）'!F53</f>
        <v>0</v>
      </c>
      <c r="T54" s="263">
        <f>'Ｓ５７（1982）'!H53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'Ｓ５７（1982）'!A54</f>
        <v>0</v>
      </c>
      <c r="Q55" s="200">
        <f>'Ｓ５７（1982）'!C54</f>
        <v>0</v>
      </c>
      <c r="R55" s="200">
        <f>'Ｓ５７（1982）'!E54</f>
        <v>0</v>
      </c>
      <c r="S55" s="262">
        <f>'Ｓ５７（1982）'!F54</f>
        <v>0</v>
      </c>
      <c r="T55" s="263">
        <f>'Ｓ５７（1982）'!H54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'Ｓ５７（1982）'!A55</f>
        <v>0</v>
      </c>
      <c r="Q56" s="200">
        <f>'Ｓ５７（1982）'!C55</f>
        <v>0</v>
      </c>
      <c r="R56" s="200">
        <f>'Ｓ５７（1982）'!E55</f>
        <v>0</v>
      </c>
      <c r="S56" s="262">
        <f>'Ｓ５７（1982）'!F55</f>
        <v>0</v>
      </c>
      <c r="T56" s="263">
        <f>'Ｓ５７（1982）'!H55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'Ｓ５７（1982）'!A56</f>
        <v>0</v>
      </c>
      <c r="Q57" s="200">
        <f>'Ｓ５７（1982）'!C56</f>
        <v>0</v>
      </c>
      <c r="R57" s="200">
        <f>'Ｓ５７（1982）'!E56</f>
        <v>0</v>
      </c>
      <c r="S57" s="262">
        <f>'Ｓ５７（1982）'!F56</f>
        <v>0</v>
      </c>
      <c r="T57" s="263">
        <f>'Ｓ５７（1982）'!H56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92042</v>
      </c>
      <c r="B58" s="593">
        <v>92042</v>
      </c>
      <c r="C58" s="593">
        <v>92042</v>
      </c>
      <c r="D58" s="593">
        <v>0</v>
      </c>
      <c r="E58" s="593">
        <v>30000</v>
      </c>
      <c r="F58" s="593">
        <v>0</v>
      </c>
      <c r="G58" s="593">
        <v>0</v>
      </c>
      <c r="H58" s="594">
        <v>50400</v>
      </c>
      <c r="I58" s="593"/>
      <c r="K58" s="194"/>
      <c r="L58" s="176" t="s">
        <v>41</v>
      </c>
      <c r="M58" s="196" t="s">
        <v>108</v>
      </c>
      <c r="N58" s="197"/>
      <c r="O58" s="198" t="s">
        <v>116</v>
      </c>
      <c r="P58" s="199">
        <f>'Ｓ５７（1982）'!A57</f>
        <v>0</v>
      </c>
      <c r="Q58" s="200">
        <f>'Ｓ５７（1982）'!C57</f>
        <v>0</v>
      </c>
      <c r="R58" s="200">
        <f>'Ｓ５７（1982）'!E57</f>
        <v>0</v>
      </c>
      <c r="S58" s="262">
        <f>'Ｓ５７（1982）'!F57</f>
        <v>0</v>
      </c>
      <c r="T58" s="263">
        <f>'Ｓ５７（1982）'!H57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'Ｓ５７（1982）'!A58</f>
        <v>92042</v>
      </c>
      <c r="Q59" s="200">
        <f>'Ｓ５７（1982）'!C58</f>
        <v>92042</v>
      </c>
      <c r="R59" s="200">
        <f>'Ｓ５７（1982）'!E58</f>
        <v>30000</v>
      </c>
      <c r="S59" s="262">
        <f>'Ｓ５７（1982）'!F58</f>
        <v>0</v>
      </c>
      <c r="T59" s="263">
        <f>'Ｓ５７（1982）'!H58</f>
        <v>50400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'Ｓ５７（1982）'!A59</f>
        <v>0</v>
      </c>
      <c r="Q60" s="200">
        <f>'Ｓ５７（1982）'!C59</f>
        <v>0</v>
      </c>
      <c r="R60" s="200">
        <f>'Ｓ５７（1982）'!E59</f>
        <v>0</v>
      </c>
      <c r="S60" s="262">
        <f>'Ｓ５７（1982）'!F59</f>
        <v>0</v>
      </c>
      <c r="T60" s="263">
        <f>'Ｓ５７（1982）'!H59</f>
        <v>0</v>
      </c>
      <c r="U60" s="202"/>
      <c r="V60" s="216" t="s">
        <v>13</v>
      </c>
      <c r="W60" s="217"/>
      <c r="X60" s="217"/>
      <c r="Y60" s="218"/>
      <c r="Z60" s="483">
        <f>Z61-Z12-Z14-Z33-Z40-Z45-Z51-Z52-Z54-Z57</f>
        <v>641</v>
      </c>
      <c r="AA60" s="220">
        <f>AA61-AA12-AA14-AA33-AA40-AA45-AA51-AA52-AA54-AA57</f>
        <v>389</v>
      </c>
      <c r="AB60" s="292">
        <f>AB61-AB12-AB14-AB33-AB40-AB45-AB51-AB52-AB54-AB57</f>
        <v>3</v>
      </c>
      <c r="AC60" s="366">
        <f>AC61-AC12-AC14-AC33-AC40-AC45-AC51-AC52-AC54-AC57</f>
        <v>235</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916141</v>
      </c>
      <c r="Q61" s="242">
        <f>SUM(Q8:Q60)-Q9-Q10-Q12-Q13-Q15-Q16-Q17-Q30-Q31-Q32-Q40-Q41-Q42-Q43-Q44-Q49-Q50</f>
        <v>916141</v>
      </c>
      <c r="R61" s="242">
        <f>SUM(R8:R60)-R9-R10-R12-R13-R15-R16-R17-R30-R31-R32-R40-R41-R42-R43-R44-R49-R50</f>
        <v>195629</v>
      </c>
      <c r="S61" s="331">
        <f>SUM(S8:S60)-S9-S10-S12-S13-S15-S16-S17-S30-S31-S32-S40-S41-S42-S43-S44-S49-S50</f>
        <v>277171</v>
      </c>
      <c r="T61" s="332">
        <f>SUM(T8:T60)-T9-T10-T12-T13-T15-T16-T17-T30-T31-T32-T40-T41-T42-T43-T44-T49-T50</f>
        <v>317800</v>
      </c>
      <c r="U61" s="244"/>
      <c r="V61" s="238" t="s">
        <v>82</v>
      </c>
      <c r="W61" s="239"/>
      <c r="X61" s="239"/>
      <c r="Y61" s="240" t="s">
        <v>561</v>
      </c>
      <c r="Z61" s="484">
        <f>+A181</f>
        <v>641</v>
      </c>
      <c r="AA61" s="485">
        <f>+B181</f>
        <v>389</v>
      </c>
      <c r="AB61" s="485">
        <f>+C181</f>
        <v>3</v>
      </c>
      <c r="AC61" s="602">
        <f>+E181</f>
        <v>235</v>
      </c>
      <c r="AD61" s="248"/>
      <c r="AE61" s="248"/>
      <c r="AF61" s="248"/>
      <c r="AG61" s="249"/>
      <c r="AH61" s="249"/>
      <c r="AI61" s="250" t="s">
        <v>5</v>
      </c>
      <c r="AJ61" s="180" t="s">
        <v>6</v>
      </c>
      <c r="AK61" s="180" t="s">
        <v>7</v>
      </c>
      <c r="AL61" s="251" t="s">
        <v>405</v>
      </c>
    </row>
    <row r="62" spans="1:38" ht="14.45" customHeight="1" x14ac:dyDescent="0.15">
      <c r="A62" s="589">
        <v>111627</v>
      </c>
      <c r="B62" s="590">
        <v>111627</v>
      </c>
      <c r="C62" s="590">
        <v>0</v>
      </c>
      <c r="D62" s="590">
        <v>0</v>
      </c>
      <c r="E62" s="590">
        <v>0</v>
      </c>
      <c r="F62" s="591">
        <v>0</v>
      </c>
      <c r="K62" s="183"/>
      <c r="L62" s="184" t="s">
        <v>8</v>
      </c>
      <c r="M62" s="185"/>
      <c r="N62" s="185"/>
      <c r="O62" s="186" t="s">
        <v>9</v>
      </c>
      <c r="P62" s="252">
        <f>'Ｓ５７（1982）'!A63</f>
        <v>29934</v>
      </c>
      <c r="Q62" s="253">
        <f>'Ｓ５７（1982）'!B63</f>
        <v>29934</v>
      </c>
      <c r="R62" s="254"/>
      <c r="S62" s="255">
        <f>'Ｓ５７（1982）'!D63</f>
        <v>0</v>
      </c>
      <c r="T62" s="256">
        <f>'Ｓ５７（1982）'!F63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29934</v>
      </c>
      <c r="B63" s="593">
        <v>29934</v>
      </c>
      <c r="C63" s="593">
        <v>0</v>
      </c>
      <c r="D63" s="593">
        <v>0</v>
      </c>
      <c r="E63" s="593">
        <v>0</v>
      </c>
      <c r="F63" s="594">
        <v>0</v>
      </c>
      <c r="K63" s="194"/>
      <c r="L63" s="195"/>
      <c r="M63" s="196" t="s">
        <v>650</v>
      </c>
      <c r="N63" s="197"/>
      <c r="O63" s="198" t="s">
        <v>12</v>
      </c>
      <c r="P63" s="199">
        <f>'Ｓ５７（1982）'!A64</f>
        <v>24678</v>
      </c>
      <c r="Q63" s="200">
        <f>'Ｓ５７（1982）'!B64</f>
        <v>24678</v>
      </c>
      <c r="R63" s="220"/>
      <c r="S63" s="262">
        <f>'Ｓ５７（1982）'!D64</f>
        <v>0</v>
      </c>
      <c r="T63" s="263">
        <f>'Ｓ５７（1982）'!F64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24678</v>
      </c>
      <c r="B64" s="593">
        <v>24678</v>
      </c>
      <c r="C64" s="593">
        <v>0</v>
      </c>
      <c r="D64" s="593">
        <v>0</v>
      </c>
      <c r="E64" s="593">
        <v>0</v>
      </c>
      <c r="F64" s="594">
        <v>0</v>
      </c>
      <c r="K64" s="194"/>
      <c r="L64" s="195"/>
      <c r="M64" s="196" t="s">
        <v>13</v>
      </c>
      <c r="N64" s="167"/>
      <c r="O64" s="207"/>
      <c r="P64" s="208">
        <f>P62-P63</f>
        <v>5256</v>
      </c>
      <c r="Q64" s="209">
        <f>Q62-Q63</f>
        <v>5256</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'Ｓ５７（1982）'!A65</f>
        <v>0</v>
      </c>
      <c r="Q65" s="213">
        <f>'Ｓ５７（1982）'!B65</f>
        <v>0</v>
      </c>
      <c r="R65" s="277"/>
      <c r="S65" s="278">
        <f>'Ｓ５７（1982）'!D65</f>
        <v>0</v>
      </c>
      <c r="T65" s="263">
        <f>'Ｓ５７（1982）'!F65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'Ｓ５７（1982）'!A66</f>
        <v>0</v>
      </c>
      <c r="Q66" s="200">
        <f>'Ｓ５７（1982）'!B66</f>
        <v>0</v>
      </c>
      <c r="R66" s="220"/>
      <c r="S66" s="262">
        <f>'Ｓ５７（1982）'!D66</f>
        <v>0</v>
      </c>
      <c r="T66" s="263">
        <f>'Ｓ５７（1982）'!F66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290</v>
      </c>
      <c r="B67" s="593">
        <v>290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'Ｓ５７（1982）'!A68</f>
        <v>0</v>
      </c>
      <c r="Q68" s="200">
        <f>'Ｓ５７（1982）'!B68</f>
        <v>0</v>
      </c>
      <c r="R68" s="220"/>
      <c r="S68" s="262">
        <f>'Ｓ５７（1982）'!D68</f>
        <v>0</v>
      </c>
      <c r="T68" s="263">
        <f>'Ｓ５７（1982）'!F68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'Ｓ５７（1982）'!A69</f>
        <v>0</v>
      </c>
      <c r="Q69" s="200">
        <f>'Ｓ５７（1982）'!B69</f>
        <v>0</v>
      </c>
      <c r="R69" s="220"/>
      <c r="S69" s="262">
        <f>'Ｓ５７（1982）'!D69</f>
        <v>0</v>
      </c>
      <c r="T69" s="263">
        <f>'Ｓ５７（1982）'!F69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'Ｓ５７（1982）'!A70</f>
        <v>0</v>
      </c>
      <c r="Q70" s="200">
        <f>'Ｓ５７（1982）'!B70</f>
        <v>0</v>
      </c>
      <c r="R70" s="220"/>
      <c r="S70" s="262">
        <f>'Ｓ５７（1982）'!D70</f>
        <v>0</v>
      </c>
      <c r="T70" s="263">
        <f>'Ｓ５７（1982）'!F70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290</v>
      </c>
      <c r="B72" s="593">
        <v>290</v>
      </c>
      <c r="C72" s="593">
        <v>0</v>
      </c>
      <c r="D72" s="593">
        <v>0</v>
      </c>
      <c r="E72" s="593">
        <v>0</v>
      </c>
      <c r="F72" s="594">
        <v>0</v>
      </c>
      <c r="K72" s="194"/>
      <c r="L72" s="176"/>
      <c r="M72" s="196" t="s">
        <v>95</v>
      </c>
      <c r="N72" s="197"/>
      <c r="O72" s="198" t="s">
        <v>98</v>
      </c>
      <c r="P72" s="199">
        <f>'Ｓ５７（1982）'!A71</f>
        <v>0</v>
      </c>
      <c r="Q72" s="200">
        <f>'Ｓ５７（1982）'!B71</f>
        <v>0</v>
      </c>
      <c r="R72" s="220"/>
      <c r="S72" s="262">
        <f>'Ｓ５７（1982）'!D71</f>
        <v>0</v>
      </c>
      <c r="T72" s="263">
        <f>'Ｓ５７（1982）'!F71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'Ｓ５７（1982）'!A72</f>
        <v>290</v>
      </c>
      <c r="Q73" s="200">
        <f>'Ｓ５７（1982）'!B72</f>
        <v>290</v>
      </c>
      <c r="R73" s="220"/>
      <c r="S73" s="262">
        <f>'Ｓ５７（1982）'!D72</f>
        <v>0</v>
      </c>
      <c r="T73" s="263">
        <f>'Ｓ５７（1982）'!F72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7259</v>
      </c>
      <c r="B74" s="593">
        <v>7259</v>
      </c>
      <c r="C74" s="593">
        <v>0</v>
      </c>
      <c r="D74" s="593">
        <v>0</v>
      </c>
      <c r="E74" s="593">
        <v>0</v>
      </c>
      <c r="F74" s="594">
        <v>0</v>
      </c>
      <c r="K74" s="194"/>
      <c r="L74" s="196" t="s">
        <v>19</v>
      </c>
      <c r="M74" s="197"/>
      <c r="N74" s="197"/>
      <c r="O74" s="198" t="s">
        <v>20</v>
      </c>
      <c r="P74" s="199">
        <f>'Ｓ５７（1982）'!A73</f>
        <v>0</v>
      </c>
      <c r="Q74" s="200">
        <f>'Ｓ５７（1982）'!B73</f>
        <v>0</v>
      </c>
      <c r="R74" s="220"/>
      <c r="S74" s="262">
        <f>'Ｓ５７（1982）'!D73</f>
        <v>0</v>
      </c>
      <c r="T74" s="263">
        <f>'Ｓ５７（1982）'!F73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'Ｓ５７（1982）'!A75</f>
        <v>0</v>
      </c>
      <c r="Q75" s="200">
        <f>'Ｓ５７（1982）'!B75</f>
        <v>0</v>
      </c>
      <c r="R75" s="220"/>
      <c r="S75" s="262">
        <f>'Ｓ５７（1982）'!D75</f>
        <v>0</v>
      </c>
      <c r="T75" s="263">
        <f>'Ｓ５７（1982）'!F75</f>
        <v>0</v>
      </c>
      <c r="U75" s="264" t="s">
        <v>411</v>
      </c>
      <c r="V75" s="195"/>
      <c r="W75" s="196" t="s">
        <v>412</v>
      </c>
      <c r="X75" s="197"/>
      <c r="Y75" s="211" t="s">
        <v>757</v>
      </c>
      <c r="Z75" s="302">
        <f>+A121</f>
        <v>49220</v>
      </c>
      <c r="AA75" s="272">
        <f t="shared" si="1"/>
        <v>0</v>
      </c>
      <c r="AB75" s="272">
        <f t="shared" si="1"/>
        <v>0</v>
      </c>
      <c r="AC75" s="584">
        <f>+E121</f>
        <v>48600</v>
      </c>
      <c r="AD75" s="264" t="s">
        <v>414</v>
      </c>
      <c r="AE75" s="195"/>
      <c r="AF75" s="196" t="s">
        <v>412</v>
      </c>
      <c r="AG75" s="197"/>
      <c r="AH75" s="211" t="s">
        <v>415</v>
      </c>
      <c r="AI75" s="302">
        <f>+A144</f>
        <v>954</v>
      </c>
      <c r="AJ75" s="272">
        <f t="shared" si="2"/>
        <v>0</v>
      </c>
      <c r="AK75" s="272">
        <f t="shared" si="2"/>
        <v>954</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'Ｓ５７（1982）'!A76</f>
        <v>0</v>
      </c>
      <c r="Q76" s="200">
        <f>'Ｓ５７（1982）'!B76</f>
        <v>0</v>
      </c>
      <c r="R76" s="220"/>
      <c r="S76" s="262">
        <f>'Ｓ５７（1982）'!D76</f>
        <v>0</v>
      </c>
      <c r="T76" s="263">
        <f>'Ｓ５７（1982）'!F76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'Ｓ５７（1982）'!A77</f>
        <v>0</v>
      </c>
      <c r="Q77" s="200">
        <f>'Ｓ５７（1982）'!B77</f>
        <v>0</v>
      </c>
      <c r="R77" s="220"/>
      <c r="S77" s="262">
        <f>'Ｓ５７（1982）'!D77</f>
        <v>0</v>
      </c>
      <c r="T77" s="263">
        <f>'Ｓ５７（1982）'!F77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'Ｓ５７（1982）'!A78</f>
        <v>0</v>
      </c>
      <c r="Q78" s="200">
        <f>'Ｓ５７（1982）'!B78</f>
        <v>0</v>
      </c>
      <c r="R78" s="220"/>
      <c r="S78" s="262">
        <f>'Ｓ５７（1982）'!D78</f>
        <v>0</v>
      </c>
      <c r="T78" s="263">
        <f>'Ｓ５７（1982）'!F78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'Ｓ５７（1982）'!A79</f>
        <v>0</v>
      </c>
      <c r="Q79" s="200">
        <f>'Ｓ５７（1982）'!B79</f>
        <v>0</v>
      </c>
      <c r="R79" s="220"/>
      <c r="S79" s="262">
        <f>'Ｓ５７（1982）'!D79</f>
        <v>0</v>
      </c>
      <c r="T79" s="263">
        <f>'Ｓ５７（1982）'!F79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7259</v>
      </c>
      <c r="B80" s="593">
        <v>7259</v>
      </c>
      <c r="C80" s="593">
        <v>0</v>
      </c>
      <c r="D80" s="593">
        <v>0</v>
      </c>
      <c r="E80" s="593">
        <v>0</v>
      </c>
      <c r="F80" s="594">
        <v>0</v>
      </c>
      <c r="K80" s="194"/>
      <c r="L80" s="195" t="s">
        <v>38</v>
      </c>
      <c r="M80" s="196" t="s">
        <v>39</v>
      </c>
      <c r="N80" s="197"/>
      <c r="O80" s="198" t="s">
        <v>40</v>
      </c>
      <c r="P80" s="199">
        <f>'Ｓ５７（1982）'!A80</f>
        <v>7259</v>
      </c>
      <c r="Q80" s="200">
        <f>'Ｓ５７（1982）'!B80</f>
        <v>7259</v>
      </c>
      <c r="R80" s="220"/>
      <c r="S80" s="262">
        <f>'Ｓ５７（1982）'!D80</f>
        <v>0</v>
      </c>
      <c r="T80" s="263">
        <f>'Ｓ５７（1982）'!F80</f>
        <v>0</v>
      </c>
      <c r="U80" s="264"/>
      <c r="V80" s="195" t="s">
        <v>38</v>
      </c>
      <c r="W80" s="196" t="s">
        <v>149</v>
      </c>
      <c r="X80" s="197"/>
      <c r="Y80" s="198" t="s">
        <v>758</v>
      </c>
      <c r="Z80" s="302">
        <f>+A122</f>
        <v>49220</v>
      </c>
      <c r="AA80" s="272">
        <f>+B122</f>
        <v>0</v>
      </c>
      <c r="AB80" s="272">
        <f>+C122</f>
        <v>0</v>
      </c>
      <c r="AC80" s="584">
        <f>+E122</f>
        <v>48600</v>
      </c>
      <c r="AD80" s="264" t="s">
        <v>421</v>
      </c>
      <c r="AE80" s="195" t="s">
        <v>38</v>
      </c>
      <c r="AF80" s="196" t="s">
        <v>149</v>
      </c>
      <c r="AG80" s="197"/>
      <c r="AH80" s="198" t="s">
        <v>422</v>
      </c>
      <c r="AI80" s="302">
        <f>+A145</f>
        <v>954</v>
      </c>
      <c r="AJ80" s="272">
        <f>+B145</f>
        <v>0</v>
      </c>
      <c r="AK80" s="272">
        <f>+C145</f>
        <v>954</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'Ｓ５７（1982）'!A81</f>
        <v>0</v>
      </c>
      <c r="Q81" s="200">
        <f>'Ｓ５７（1982）'!B81</f>
        <v>0</v>
      </c>
      <c r="R81" s="220"/>
      <c r="S81" s="262">
        <f>'Ｓ５７（1982）'!D81</f>
        <v>0</v>
      </c>
      <c r="T81" s="263">
        <f>'Ｓ５７（1982）'!F81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'Ｓ５７（1982）'!A82</f>
        <v>0</v>
      </c>
      <c r="Q82" s="200">
        <f>'Ｓ５７（1982）'!B82</f>
        <v>0</v>
      </c>
      <c r="R82" s="220"/>
      <c r="S82" s="262">
        <f>'Ｓ５７（1982）'!D82</f>
        <v>0</v>
      </c>
      <c r="T82" s="263">
        <f>'Ｓ５７（1982）'!F82</f>
        <v>0</v>
      </c>
      <c r="U82" s="264"/>
      <c r="V82" s="216"/>
      <c r="W82" s="196" t="s">
        <v>13</v>
      </c>
      <c r="X82" s="197"/>
      <c r="Y82" s="198"/>
      <c r="Z82" s="305">
        <f>Z75-Z80</f>
        <v>0</v>
      </c>
      <c r="AA82" s="306">
        <f>AA75-AA80</f>
        <v>0</v>
      </c>
      <c r="AB82" s="273">
        <f>AB75-AB80</f>
        <v>0</v>
      </c>
      <c r="AC82" s="603">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'Ｓ５７（1982）'!A83</f>
        <v>0</v>
      </c>
      <c r="Q83" s="200">
        <f>'Ｓ５７（1982）'!B83</f>
        <v>0</v>
      </c>
      <c r="R83" s="220"/>
      <c r="S83" s="262">
        <f>'Ｓ５７（1982）'!D83</f>
        <v>0</v>
      </c>
      <c r="T83" s="263">
        <f>'Ｓ５７（1982）'!F83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'Ｓ５７（1982）'!A84</f>
        <v>0</v>
      </c>
      <c r="Q84" s="200">
        <f>'Ｓ５７（1982）'!B84</f>
        <v>0</v>
      </c>
      <c r="R84" s="220"/>
      <c r="S84" s="262">
        <f>'Ｓ５７（1982）'!D84</f>
        <v>0</v>
      </c>
      <c r="T84" s="263">
        <f>'Ｓ５７（1982）'!F84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'Ｓ５７（1982）'!A85</f>
        <v>0</v>
      </c>
      <c r="Q85" s="200">
        <f>'Ｓ５７（1982）'!B85</f>
        <v>0</v>
      </c>
      <c r="R85" s="220"/>
      <c r="S85" s="262">
        <f>'Ｓ５７（1982）'!D85</f>
        <v>0</v>
      </c>
      <c r="T85" s="263">
        <f>'Ｓ５７（1982）'!F85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38955</v>
      </c>
      <c r="B86" s="593">
        <v>38955</v>
      </c>
      <c r="C86" s="593">
        <v>0</v>
      </c>
      <c r="D86" s="593">
        <v>0</v>
      </c>
      <c r="E86" s="593">
        <v>0</v>
      </c>
      <c r="F86" s="594">
        <v>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0</v>
      </c>
      <c r="B87" s="593">
        <v>0</v>
      </c>
      <c r="C87" s="593">
        <v>0</v>
      </c>
      <c r="D87" s="593">
        <v>0</v>
      </c>
      <c r="E87" s="593">
        <v>0</v>
      </c>
      <c r="F87" s="594">
        <v>0</v>
      </c>
      <c r="K87" s="194"/>
      <c r="L87" s="173"/>
      <c r="M87" s="196" t="s">
        <v>47</v>
      </c>
      <c r="N87" s="197"/>
      <c r="O87" s="198" t="s">
        <v>48</v>
      </c>
      <c r="P87" s="199">
        <f>'Ｓ５７（1982）'!A87</f>
        <v>0</v>
      </c>
      <c r="Q87" s="200">
        <f>'Ｓ５７（1982）'!B87</f>
        <v>0</v>
      </c>
      <c r="R87" s="220"/>
      <c r="S87" s="262">
        <f>'Ｓ５７（1982）'!D87</f>
        <v>0</v>
      </c>
      <c r="T87" s="263">
        <f>'Ｓ５７（1982）'!F87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31670</v>
      </c>
      <c r="B88" s="593">
        <v>31670</v>
      </c>
      <c r="C88" s="593">
        <v>0</v>
      </c>
      <c r="D88" s="593">
        <v>0</v>
      </c>
      <c r="E88" s="593">
        <v>0</v>
      </c>
      <c r="F88" s="594">
        <v>0</v>
      </c>
      <c r="K88" s="194"/>
      <c r="L88" s="195"/>
      <c r="M88" s="196" t="s">
        <v>50</v>
      </c>
      <c r="N88" s="197"/>
      <c r="O88" s="198" t="s">
        <v>51</v>
      </c>
      <c r="P88" s="199">
        <f>'Ｓ５７（1982）'!A88</f>
        <v>31670</v>
      </c>
      <c r="Q88" s="200">
        <f>'Ｓ５７（1982）'!B88</f>
        <v>31670</v>
      </c>
      <c r="R88" s="220"/>
      <c r="S88" s="262">
        <f>'Ｓ５７（1982）'!D88</f>
        <v>0</v>
      </c>
      <c r="T88" s="263">
        <f>'Ｓ５７（1982）'!F88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'Ｓ５７（1982）'!A89</f>
        <v>0</v>
      </c>
      <c r="Q89" s="200">
        <f>'Ｓ５７（1982）'!B89</f>
        <v>0</v>
      </c>
      <c r="R89" s="220"/>
      <c r="S89" s="262">
        <f>'Ｓ５７（1982）'!D89</f>
        <v>0</v>
      </c>
      <c r="T89" s="263">
        <f>'Ｓ５７（1982）'!F89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'Ｓ５７（1982）'!A90</f>
        <v>0</v>
      </c>
      <c r="Q90" s="200">
        <f>'Ｓ５７（1982）'!B90</f>
        <v>0</v>
      </c>
      <c r="R90" s="220"/>
      <c r="S90" s="262">
        <f>'Ｓ５７（1982）'!D90</f>
        <v>0</v>
      </c>
      <c r="T90" s="263">
        <f>'Ｓ５７（1982）'!F90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'Ｓ５７（1982）'!A91</f>
        <v>0</v>
      </c>
      <c r="Q91" s="200">
        <f>'Ｓ５７（1982）'!B91</f>
        <v>0</v>
      </c>
      <c r="R91" s="220"/>
      <c r="S91" s="262">
        <f>'Ｓ５７（1982）'!D91</f>
        <v>0</v>
      </c>
      <c r="T91" s="263">
        <f>'Ｓ５７（1982）'!F91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'Ｓ５７（1982）'!A92</f>
        <v>0</v>
      </c>
      <c r="Q92" s="200">
        <f>'Ｓ５７（1982）'!B92</f>
        <v>0</v>
      </c>
      <c r="R92" s="220"/>
      <c r="S92" s="262">
        <f>'Ｓ５７（1982）'!D92</f>
        <v>0</v>
      </c>
      <c r="T92" s="263">
        <f>'Ｓ５７（1982）'!F92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2242</v>
      </c>
      <c r="B93" s="593">
        <v>2242</v>
      </c>
      <c r="C93" s="593">
        <v>0</v>
      </c>
      <c r="D93" s="593">
        <v>0</v>
      </c>
      <c r="E93" s="593">
        <v>0</v>
      </c>
      <c r="F93" s="594">
        <v>0</v>
      </c>
      <c r="K93" s="194"/>
      <c r="L93" s="195"/>
      <c r="M93" s="173" t="s">
        <v>60</v>
      </c>
      <c r="N93" s="197"/>
      <c r="O93" s="198" t="s">
        <v>61</v>
      </c>
      <c r="P93" s="199">
        <f>'Ｓ５７（1982）'!A93</f>
        <v>2242</v>
      </c>
      <c r="Q93" s="200">
        <f>'Ｓ５７（1982）'!B93</f>
        <v>2242</v>
      </c>
      <c r="R93" s="220"/>
      <c r="S93" s="262">
        <f>'Ｓ５７（1982）'!D93</f>
        <v>0</v>
      </c>
      <c r="T93" s="263">
        <f>'Ｓ５７（1982）'!F93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2242</v>
      </c>
      <c r="B94" s="593">
        <v>2242</v>
      </c>
      <c r="C94" s="593">
        <v>0</v>
      </c>
      <c r="D94" s="593">
        <v>0</v>
      </c>
      <c r="E94" s="593">
        <v>0</v>
      </c>
      <c r="F94" s="594">
        <v>0</v>
      </c>
      <c r="K94" s="194"/>
      <c r="L94" s="195" t="s">
        <v>59</v>
      </c>
      <c r="M94" s="195"/>
      <c r="N94" s="196" t="s">
        <v>62</v>
      </c>
      <c r="O94" s="198" t="s">
        <v>63</v>
      </c>
      <c r="P94" s="199">
        <f>'Ｓ５７（1982）'!A94</f>
        <v>2242</v>
      </c>
      <c r="Q94" s="200">
        <f>'Ｓ５７（1982）'!B94</f>
        <v>2242</v>
      </c>
      <c r="R94" s="220"/>
      <c r="S94" s="262">
        <f>'Ｓ５７（1982）'!D94</f>
        <v>0</v>
      </c>
      <c r="T94" s="263">
        <f>'Ｓ５７（1982）'!F94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'Ｓ５７（1982）'!A95</f>
        <v>0</v>
      </c>
      <c r="Q95" s="200">
        <f>'Ｓ５７（1982）'!B95</f>
        <v>0</v>
      </c>
      <c r="R95" s="220"/>
      <c r="S95" s="262">
        <f>'Ｓ５７（1982）'!D95</f>
        <v>0</v>
      </c>
      <c r="T95" s="263">
        <f>'Ｓ５７（1982）'!F95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'Ｓ５７（1982）'!A96</f>
        <v>0</v>
      </c>
      <c r="Q96" s="200">
        <f>'Ｓ５７（1982）'!B96</f>
        <v>0</v>
      </c>
      <c r="R96" s="220"/>
      <c r="S96" s="262">
        <f>'Ｓ５７（1982）'!D96</f>
        <v>0</v>
      </c>
      <c r="T96" s="263">
        <f>'Ｓ５７（1982）'!F96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0</v>
      </c>
      <c r="B97" s="593">
        <v>0</v>
      </c>
      <c r="C97" s="593">
        <v>0</v>
      </c>
      <c r="D97" s="593">
        <v>0</v>
      </c>
      <c r="E97" s="593">
        <v>0</v>
      </c>
      <c r="F97" s="594">
        <v>0</v>
      </c>
      <c r="K97" s="194"/>
      <c r="L97" s="195"/>
      <c r="M97" s="195"/>
      <c r="N97" s="196" t="s">
        <v>68</v>
      </c>
      <c r="O97" s="198" t="s">
        <v>69</v>
      </c>
      <c r="P97" s="199">
        <f>'Ｓ５７（1982）'!A97</f>
        <v>0</v>
      </c>
      <c r="Q97" s="200">
        <f>'Ｓ５７（1982）'!B97</f>
        <v>0</v>
      </c>
      <c r="R97" s="220"/>
      <c r="S97" s="262">
        <f>'Ｓ５７（1982）'!D97</f>
        <v>0</v>
      </c>
      <c r="T97" s="263">
        <f>'Ｓ５７（1982）'!F97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5043</v>
      </c>
      <c r="B98" s="593">
        <v>5043</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'Ｓ５７（1982）'!A98</f>
        <v>5043</v>
      </c>
      <c r="Q99" s="200">
        <f>'Ｓ５７（1982）'!B98</f>
        <v>5043</v>
      </c>
      <c r="R99" s="220"/>
      <c r="S99" s="262">
        <f>'Ｓ５７（1982）'!D98</f>
        <v>0</v>
      </c>
      <c r="T99" s="263">
        <f>'Ｓ５７（1982）'!F98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'Ｓ５７（1982）'!A99</f>
        <v>0</v>
      </c>
      <c r="Q100" s="200">
        <f>'Ｓ５７（1982）'!B99</f>
        <v>0</v>
      </c>
      <c r="R100" s="220"/>
      <c r="S100" s="262">
        <f>'Ｓ５７（1982）'!D99</f>
        <v>0</v>
      </c>
      <c r="T100" s="263">
        <f>'Ｓ５７（1982）'!F99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'Ｓ５７（1982）'!A100</f>
        <v>0</v>
      </c>
      <c r="Q101" s="200">
        <f>'Ｓ５７（1982）'!B100</f>
        <v>0</v>
      </c>
      <c r="R101" s="220"/>
      <c r="S101" s="262">
        <f>'Ｓ５７（1982）'!D100</f>
        <v>0</v>
      </c>
      <c r="T101" s="263">
        <f>'Ｓ５７（1982）'!F100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'Ｓ５７（1982）'!A101</f>
        <v>0</v>
      </c>
      <c r="Q102" s="200">
        <f>'Ｓ５７（1982）'!B101</f>
        <v>0</v>
      </c>
      <c r="R102" s="220"/>
      <c r="S102" s="262">
        <f>'Ｓ５７（1982）'!D101</f>
        <v>0</v>
      </c>
      <c r="T102" s="263">
        <f>'Ｓ５７（1982）'!F101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35189</v>
      </c>
      <c r="B103" s="593">
        <v>35189</v>
      </c>
      <c r="C103" s="593">
        <v>0</v>
      </c>
      <c r="D103" s="593">
        <v>0</v>
      </c>
      <c r="E103" s="593">
        <v>0</v>
      </c>
      <c r="F103" s="594">
        <v>0</v>
      </c>
      <c r="K103" s="194"/>
      <c r="L103" s="195"/>
      <c r="M103" s="196" t="s">
        <v>11</v>
      </c>
      <c r="N103" s="197"/>
      <c r="O103" s="198" t="s">
        <v>80</v>
      </c>
      <c r="P103" s="199">
        <f>'Ｓ５７（1982）'!A102</f>
        <v>0</v>
      </c>
      <c r="Q103" s="200">
        <f>'Ｓ５７（1982）'!B102</f>
        <v>0</v>
      </c>
      <c r="R103" s="220"/>
      <c r="S103" s="262">
        <f>'Ｓ５７（1982）'!D102</f>
        <v>0</v>
      </c>
      <c r="T103" s="263">
        <f>'Ｓ５７（1982）'!F102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4676</v>
      </c>
      <c r="B104" s="593">
        <v>4676</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17930</v>
      </c>
      <c r="B105" s="593">
        <v>17930</v>
      </c>
      <c r="C105" s="593">
        <v>0</v>
      </c>
      <c r="D105" s="593">
        <v>0</v>
      </c>
      <c r="E105" s="593">
        <v>0</v>
      </c>
      <c r="F105" s="594">
        <v>0</v>
      </c>
      <c r="K105" s="194"/>
      <c r="L105" s="169"/>
      <c r="M105" s="196" t="s">
        <v>88</v>
      </c>
      <c r="N105" s="197"/>
      <c r="O105" s="198" t="s">
        <v>109</v>
      </c>
      <c r="P105" s="199">
        <f>'Ｓ５７（1982）'!A104</f>
        <v>4676</v>
      </c>
      <c r="Q105" s="200">
        <f>'Ｓ５７（1982）'!B104</f>
        <v>4676</v>
      </c>
      <c r="R105" s="220"/>
      <c r="S105" s="262">
        <f>'Ｓ５７（1982）'!D104</f>
        <v>0</v>
      </c>
      <c r="T105" s="263">
        <f>'Ｓ５７（1982）'!F104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'Ｓ５７（1982）'!A105</f>
        <v>17930</v>
      </c>
      <c r="Q106" s="200">
        <f>'Ｓ５７（1982）'!B105</f>
        <v>17930</v>
      </c>
      <c r="R106" s="220"/>
      <c r="S106" s="262">
        <f>'Ｓ５７（1982）'!D105</f>
        <v>0</v>
      </c>
      <c r="T106" s="263">
        <f>'Ｓ５７（1982）'!F105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'Ｓ５７（1982）'!A106</f>
        <v>0</v>
      </c>
      <c r="Q107" s="200">
        <f>'Ｓ５７（1982）'!B106</f>
        <v>0</v>
      </c>
      <c r="R107" s="220"/>
      <c r="S107" s="262">
        <f>'Ｓ５７（1982）'!D106</f>
        <v>0</v>
      </c>
      <c r="T107" s="263">
        <f>'Ｓ５７（1982）'!F106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'Ｓ５７（1982）'!A107</f>
        <v>0</v>
      </c>
      <c r="Q108" s="200">
        <f>'Ｓ５７（1982）'!B107</f>
        <v>0</v>
      </c>
      <c r="R108" s="220"/>
      <c r="S108" s="262">
        <f>'Ｓ５７（1982）'!D107</f>
        <v>0</v>
      </c>
      <c r="T108" s="263">
        <f>'Ｓ５７（1982）'!F107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'Ｓ５７（1982）'!A108</f>
        <v>0</v>
      </c>
      <c r="Q109" s="200">
        <f>'Ｓ５７（1982）'!B108</f>
        <v>0</v>
      </c>
      <c r="R109" s="220"/>
      <c r="S109" s="262">
        <f>'Ｓ５７（1982）'!D108</f>
        <v>0</v>
      </c>
      <c r="T109" s="263">
        <f>'Ｓ５７（1982）'!F108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'Ｓ５７（1982）'!A109</f>
        <v>0</v>
      </c>
      <c r="Q110" s="200">
        <f>'Ｓ５７（1982）'!B109</f>
        <v>0</v>
      </c>
      <c r="R110" s="220"/>
      <c r="S110" s="262">
        <f>'Ｓ５７（1982）'!D109</f>
        <v>0</v>
      </c>
      <c r="T110" s="263">
        <f>'Ｓ５７（1982）'!F109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2550</v>
      </c>
      <c r="B111" s="593">
        <v>2550</v>
      </c>
      <c r="C111" s="593">
        <v>0</v>
      </c>
      <c r="D111" s="593">
        <v>0</v>
      </c>
      <c r="E111" s="593">
        <v>0</v>
      </c>
      <c r="F111" s="594">
        <v>0</v>
      </c>
      <c r="K111" s="194"/>
      <c r="L111" s="176"/>
      <c r="M111" s="196" t="s">
        <v>107</v>
      </c>
      <c r="N111" s="197"/>
      <c r="O111" s="198" t="s">
        <v>115</v>
      </c>
      <c r="P111" s="199">
        <f>'Ｓ５７（1982）'!A110</f>
        <v>0</v>
      </c>
      <c r="Q111" s="200">
        <f>'Ｓ５７（1982）'!B110</f>
        <v>0</v>
      </c>
      <c r="R111" s="220"/>
      <c r="S111" s="262">
        <f>'Ｓ５７（1982）'!D110</f>
        <v>0</v>
      </c>
      <c r="T111" s="263">
        <f>'Ｓ５７（1982）'!F110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10033</v>
      </c>
      <c r="B112" s="593">
        <v>10033</v>
      </c>
      <c r="C112" s="593">
        <v>0</v>
      </c>
      <c r="D112" s="593">
        <v>0</v>
      </c>
      <c r="E112" s="593">
        <v>0</v>
      </c>
      <c r="F112" s="594">
        <v>0</v>
      </c>
      <c r="K112" s="194"/>
      <c r="L112" s="176" t="s">
        <v>41</v>
      </c>
      <c r="M112" s="196" t="s">
        <v>108</v>
      </c>
      <c r="N112" s="197"/>
      <c r="O112" s="198" t="s">
        <v>116</v>
      </c>
      <c r="P112" s="199">
        <f>'Ｓ５７（1982）'!A111</f>
        <v>2550</v>
      </c>
      <c r="Q112" s="200">
        <f>'Ｓ５７（1982）'!B111</f>
        <v>2550</v>
      </c>
      <c r="R112" s="220"/>
      <c r="S112" s="262">
        <f>'Ｓ５７（1982）'!D111</f>
        <v>0</v>
      </c>
      <c r="T112" s="263">
        <f>'Ｓ５７（1982）'!F111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'Ｓ５７（1982）'!A112</f>
        <v>10033</v>
      </c>
      <c r="Q113" s="200">
        <f>'Ｓ５７（1982）'!B112</f>
        <v>10033</v>
      </c>
      <c r="R113" s="220"/>
      <c r="S113" s="262">
        <f>'Ｓ５７（1982）'!D112</f>
        <v>0</v>
      </c>
      <c r="T113" s="263">
        <f>'Ｓ５７（1982）'!F112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'Ｓ５７（1982）'!A113</f>
        <v>0</v>
      </c>
      <c r="Q114" s="200">
        <f>'Ｓ５７（1982）'!B113</f>
        <v>0</v>
      </c>
      <c r="R114" s="220"/>
      <c r="S114" s="262">
        <f>'Ｓ５７（1982）'!D113</f>
        <v>0</v>
      </c>
      <c r="T114" s="263">
        <f>'Ｓ５７（1982）'!F113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111627</v>
      </c>
      <c r="Q115" s="316">
        <f>SUM(Q62:Q114)-Q63-Q64-Q66-Q67-Q69-Q70-Q71-Q84-Q85-Q86-Q94-Q95-Q96-Q97-Q98-Q103-Q104</f>
        <v>111627</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49220</v>
      </c>
      <c r="AA115" s="321">
        <f>AA64+AA67+AA73+AA74+AA75+AA86+AA88+AA89+AA92+AA93+AA99+AA101+AA104+AA105+AA114</f>
        <v>0</v>
      </c>
      <c r="AB115" s="322">
        <f>AB64+AB67+AB73+AB74+AB75+AB86+AB88+AB89+AB92+AB93+AB99+AB101+AB104+AB105+AB114</f>
        <v>0</v>
      </c>
      <c r="AC115" s="598">
        <f>AC64+AC67+AC73+AC74+AC75+AC86+AC88+AC89+AC92+AC93+AC99+AC101+AC104+AC105+AC114</f>
        <v>48600</v>
      </c>
      <c r="AD115" s="319"/>
      <c r="AE115" s="312" t="s">
        <v>82</v>
      </c>
      <c r="AF115" s="313"/>
      <c r="AG115" s="313"/>
      <c r="AH115" s="314"/>
      <c r="AI115" s="320">
        <f>AI64+AI67+AI73+AI74+AI75+AI86+AI88+AI89+AI92+AI93+AI99+AI101+AI104+AI105+AI114</f>
        <v>954</v>
      </c>
      <c r="AJ115" s="321">
        <f>AJ64+AJ67+AJ73+AJ74+AJ75+AJ86+AJ88+AJ89+AJ92+AJ93+AJ99+AJ101+AJ104+AJ105+AJ114</f>
        <v>0</v>
      </c>
      <c r="AK115" s="322">
        <f>AK64+AK67+AK73+AK74+AK75+AK86+AK88+AK89+AK92+AK93+AK99+AK101+AK104+AK105+AK114</f>
        <v>954</v>
      </c>
      <c r="AL115" s="324">
        <f>AL64+AL67+AL73+AL74+AL75+AL86+AL88+AL89+AL92+AL93+AL99+AL101+AL104+AL105+AL114</f>
        <v>0</v>
      </c>
    </row>
    <row r="116" spans="1:38" ht="14.45" customHeight="1" thickTop="1" x14ac:dyDescent="0.15">
      <c r="A116" s="589">
        <v>49220</v>
      </c>
      <c r="B116" s="590">
        <v>0</v>
      </c>
      <c r="C116" s="590">
        <v>0</v>
      </c>
      <c r="D116" s="590">
        <v>0</v>
      </c>
      <c r="E116" s="591">
        <v>48600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754</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49220</v>
      </c>
      <c r="B121" s="593">
        <v>0</v>
      </c>
      <c r="C121" s="593">
        <v>0</v>
      </c>
      <c r="D121" s="593">
        <v>0</v>
      </c>
      <c r="E121" s="594">
        <v>48600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49220</v>
      </c>
      <c r="B122" s="593">
        <v>0</v>
      </c>
      <c r="C122" s="593">
        <v>0</v>
      </c>
      <c r="D122" s="593">
        <v>0</v>
      </c>
      <c r="E122" s="594">
        <v>48600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29934</v>
      </c>
      <c r="Q123" s="254">
        <f t="shared" si="11"/>
        <v>29934</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27</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29907</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24678</v>
      </c>
      <c r="Q124" s="220">
        <f t="shared" si="11"/>
        <v>24678</v>
      </c>
      <c r="R124" s="220">
        <f t="shared" si="11"/>
        <v>0</v>
      </c>
      <c r="S124" s="221">
        <f t="shared" si="11"/>
        <v>0</v>
      </c>
      <c r="T124" s="270">
        <f t="shared" si="11"/>
        <v>0</v>
      </c>
      <c r="U124" s="202"/>
      <c r="V124" s="195"/>
      <c r="W124" s="196" t="s">
        <v>146</v>
      </c>
      <c r="X124" s="197"/>
      <c r="Y124" s="198" t="s">
        <v>156</v>
      </c>
      <c r="Z124" s="219">
        <f>IF(ISERROR(Z123*(Q124/Q123)),0,ROUND(Z123*(Q124/Q123),0))</f>
        <v>22</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24656</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5256</v>
      </c>
      <c r="Q125" s="220">
        <f t="shared" si="11"/>
        <v>5256</v>
      </c>
      <c r="R125" s="220">
        <f t="shared" si="11"/>
        <v>0</v>
      </c>
      <c r="S125" s="221">
        <f t="shared" si="11"/>
        <v>0</v>
      </c>
      <c r="T125" s="270">
        <f t="shared" si="11"/>
        <v>0</v>
      </c>
      <c r="U125" s="202"/>
      <c r="V125" s="195"/>
      <c r="W125" s="196" t="s">
        <v>13</v>
      </c>
      <c r="X125" s="167"/>
      <c r="Y125" s="207" t="s">
        <v>156</v>
      </c>
      <c r="Z125" s="219">
        <f>Z123-Z124</f>
        <v>5</v>
      </c>
      <c r="AA125" s="220">
        <f>AA123-AA124</f>
        <v>0</v>
      </c>
      <c r="AB125" s="292">
        <f>AB123-AB124</f>
        <v>0</v>
      </c>
      <c r="AC125" s="366">
        <f>AC123-AC124</f>
        <v>0</v>
      </c>
      <c r="AE125" s="194"/>
      <c r="AF125" s="195"/>
      <c r="AG125" s="196" t="s">
        <v>13</v>
      </c>
      <c r="AH125" s="167"/>
      <c r="AI125" s="219">
        <f t="shared" si="12"/>
        <v>5251</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0</v>
      </c>
      <c r="Q126" s="220">
        <f t="shared" si="11"/>
        <v>0</v>
      </c>
      <c r="R126" s="220">
        <f t="shared" si="11"/>
        <v>0</v>
      </c>
      <c r="S126" s="221">
        <f t="shared" si="11"/>
        <v>0</v>
      </c>
      <c r="T126" s="270">
        <f t="shared" si="11"/>
        <v>0</v>
      </c>
      <c r="U126" s="202"/>
      <c r="V126" s="173" t="s">
        <v>14</v>
      </c>
      <c r="W126" s="170"/>
      <c r="X126" s="170"/>
      <c r="Y126" s="211" t="s">
        <v>654</v>
      </c>
      <c r="Z126" s="219">
        <f>Z127+Z128</f>
        <v>0</v>
      </c>
      <c r="AA126" s="220">
        <f>AA127+AA128</f>
        <v>0</v>
      </c>
      <c r="AB126" s="292">
        <f>AB127+AB128</f>
        <v>0</v>
      </c>
      <c r="AC126" s="366">
        <f>AC127+AC128</f>
        <v>0</v>
      </c>
      <c r="AE126" s="194"/>
      <c r="AF126" s="173" t="s">
        <v>14</v>
      </c>
      <c r="AG126" s="170"/>
      <c r="AH126" s="170"/>
      <c r="AI126" s="219">
        <f t="shared" si="12"/>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0</v>
      </c>
      <c r="Q128" s="220">
        <f t="shared" si="11"/>
        <v>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290</v>
      </c>
      <c r="Q134" s="220">
        <f t="shared" si="16"/>
        <v>290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290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0</v>
      </c>
      <c r="Q136" s="220">
        <f t="shared" si="16"/>
        <v>0</v>
      </c>
      <c r="R136" s="220">
        <f t="shared" si="16"/>
        <v>0</v>
      </c>
      <c r="S136" s="221">
        <f t="shared" si="16"/>
        <v>0</v>
      </c>
      <c r="T136" s="270">
        <f t="shared" si="16"/>
        <v>0</v>
      </c>
      <c r="U136" s="202" t="s">
        <v>86</v>
      </c>
      <c r="V136" s="195"/>
      <c r="W136" s="196" t="s">
        <v>22</v>
      </c>
      <c r="X136" s="197"/>
      <c r="Y136" s="198" t="s">
        <v>156</v>
      </c>
      <c r="Z136" s="219">
        <f t="shared" si="17"/>
        <v>0</v>
      </c>
      <c r="AA136" s="220">
        <f t="shared" si="17"/>
        <v>0</v>
      </c>
      <c r="AB136" s="292">
        <f t="shared" si="17"/>
        <v>0</v>
      </c>
      <c r="AC136" s="366">
        <f t="shared" si="17"/>
        <v>0</v>
      </c>
      <c r="AE136" s="194"/>
      <c r="AF136" s="195"/>
      <c r="AG136" s="196" t="s">
        <v>22</v>
      </c>
      <c r="AH136" s="197"/>
      <c r="AI136" s="219">
        <f t="shared" si="12"/>
        <v>0</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954</v>
      </c>
      <c r="B139" s="593">
        <v>0</v>
      </c>
      <c r="C139" s="593">
        <v>954</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564304</v>
      </c>
      <c r="Q141" s="220">
        <f t="shared" si="16"/>
        <v>564304</v>
      </c>
      <c r="R141" s="220">
        <f t="shared" si="16"/>
        <v>0</v>
      </c>
      <c r="S141" s="221">
        <f t="shared" si="16"/>
        <v>264356</v>
      </c>
      <c r="T141" s="270">
        <f t="shared" si="16"/>
        <v>200000</v>
      </c>
      <c r="U141" s="202"/>
      <c r="V141" s="195" t="s">
        <v>38</v>
      </c>
      <c r="W141" s="196" t="s">
        <v>149</v>
      </c>
      <c r="X141" s="197"/>
      <c r="Y141" s="198" t="s">
        <v>156</v>
      </c>
      <c r="Z141" s="219">
        <f t="shared" si="17"/>
        <v>509</v>
      </c>
      <c r="AA141" s="220">
        <f t="shared" si="17"/>
        <v>0</v>
      </c>
      <c r="AB141" s="292">
        <f t="shared" si="17"/>
        <v>3</v>
      </c>
      <c r="AC141" s="366">
        <f t="shared" si="17"/>
        <v>188</v>
      </c>
      <c r="AE141" s="194"/>
      <c r="AF141" s="195" t="s">
        <v>38</v>
      </c>
      <c r="AG141" s="196" t="s">
        <v>149</v>
      </c>
      <c r="AH141" s="197"/>
      <c r="AI141" s="219">
        <f t="shared" si="12"/>
        <v>563795</v>
      </c>
      <c r="AJ141" s="220">
        <f t="shared" si="14"/>
        <v>0</v>
      </c>
      <c r="AK141" s="366">
        <f t="shared" si="15"/>
        <v>264353</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13751</v>
      </c>
      <c r="Q143" s="220">
        <f t="shared" si="18"/>
        <v>13751</v>
      </c>
      <c r="R143" s="220">
        <f t="shared" si="18"/>
        <v>0</v>
      </c>
      <c r="S143" s="221">
        <f t="shared" si="18"/>
        <v>12815</v>
      </c>
      <c r="T143" s="270">
        <f t="shared" si="18"/>
        <v>0</v>
      </c>
      <c r="U143" s="202"/>
      <c r="V143" s="216"/>
      <c r="W143" s="196" t="s">
        <v>13</v>
      </c>
      <c r="X143" s="197"/>
      <c r="Y143" s="198" t="s">
        <v>156</v>
      </c>
      <c r="Z143" s="219">
        <f t="shared" si="17"/>
        <v>12</v>
      </c>
      <c r="AA143" s="220">
        <f t="shared" si="17"/>
        <v>0</v>
      </c>
      <c r="AB143" s="292">
        <f t="shared" si="17"/>
        <v>0</v>
      </c>
      <c r="AC143" s="366">
        <f t="shared" si="17"/>
        <v>0</v>
      </c>
      <c r="AE143" s="194" t="s">
        <v>158</v>
      </c>
      <c r="AF143" s="216"/>
      <c r="AG143" s="196" t="s">
        <v>13</v>
      </c>
      <c r="AH143" s="197"/>
      <c r="AI143" s="219">
        <f t="shared" si="12"/>
        <v>13739</v>
      </c>
      <c r="AJ143" s="220">
        <f t="shared" si="14"/>
        <v>0</v>
      </c>
      <c r="AK143" s="366">
        <f t="shared" si="15"/>
        <v>12815</v>
      </c>
    </row>
    <row r="144" spans="1:37" ht="14.45" customHeight="1" x14ac:dyDescent="0.15">
      <c r="A144" s="592">
        <v>954</v>
      </c>
      <c r="B144" s="593">
        <v>0</v>
      </c>
      <c r="C144" s="593">
        <v>954</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954</v>
      </c>
      <c r="B145" s="593">
        <v>0</v>
      </c>
      <c r="C145" s="593">
        <v>954</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0</v>
      </c>
      <c r="Q148" s="220">
        <f t="shared" si="18"/>
        <v>0</v>
      </c>
      <c r="R148" s="220">
        <f t="shared" si="18"/>
        <v>0</v>
      </c>
      <c r="S148" s="221">
        <f t="shared" si="18"/>
        <v>0</v>
      </c>
      <c r="T148" s="270">
        <f t="shared" si="1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0</v>
      </c>
      <c r="AJ148" s="220">
        <f t="shared" si="20"/>
        <v>0</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230366</v>
      </c>
      <c r="Q149" s="220">
        <f t="shared" si="18"/>
        <v>230366</v>
      </c>
      <c r="R149" s="220">
        <f t="shared" si="18"/>
        <v>131629</v>
      </c>
      <c r="S149" s="221">
        <f t="shared" si="18"/>
        <v>0</v>
      </c>
      <c r="T149" s="270">
        <f t="shared" si="18"/>
        <v>62300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230366</v>
      </c>
      <c r="AJ149" s="220">
        <f t="shared" si="20"/>
        <v>131629</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56849</v>
      </c>
      <c r="Q154" s="220">
        <f t="shared" si="23"/>
        <v>56849</v>
      </c>
      <c r="R154" s="220">
        <f t="shared" si="23"/>
        <v>34000</v>
      </c>
      <c r="S154" s="221">
        <f t="shared" si="23"/>
        <v>0</v>
      </c>
      <c r="T154" s="270">
        <f t="shared" si="23"/>
        <v>5100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56849</v>
      </c>
      <c r="AJ154" s="220">
        <f>SUM(AJ155:AJ159)</f>
        <v>34000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56849</v>
      </c>
      <c r="Q155" s="220">
        <f t="shared" si="23"/>
        <v>56849</v>
      </c>
      <c r="R155" s="220">
        <f t="shared" si="23"/>
        <v>34000</v>
      </c>
      <c r="S155" s="221">
        <f t="shared" si="23"/>
        <v>0</v>
      </c>
      <c r="T155" s="270">
        <f t="shared" si="23"/>
        <v>5100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56849</v>
      </c>
      <c r="AJ155" s="220">
        <f t="shared" ref="AJ155:AJ162" si="24">IF($P155-$Z155=0,0,ROUND((R155-AA155)*$AI155/($P155-$Z155),0))</f>
        <v>34000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0</v>
      </c>
      <c r="Q158" s="220">
        <f t="shared" si="23"/>
        <v>0</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6"/>
        <v>0</v>
      </c>
      <c r="AB158" s="292">
        <f t="shared" si="26"/>
        <v>0</v>
      </c>
      <c r="AC158" s="366">
        <f t="shared" si="26"/>
        <v>0</v>
      </c>
      <c r="AE158" s="194"/>
      <c r="AF158" s="195"/>
      <c r="AG158" s="195"/>
      <c r="AH158" s="196" t="s">
        <v>150</v>
      </c>
      <c r="AI158" s="219">
        <f t="shared" si="12"/>
        <v>0</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5043</v>
      </c>
      <c r="Q160" s="220">
        <f t="shared" si="23"/>
        <v>5043</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5043</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4676</v>
      </c>
      <c r="Q166" s="220">
        <f t="shared" si="28"/>
        <v>4676</v>
      </c>
      <c r="R166" s="220">
        <f t="shared" si="28"/>
        <v>0</v>
      </c>
      <c r="S166" s="221">
        <f t="shared" si="28"/>
        <v>0</v>
      </c>
      <c r="T166" s="270">
        <f t="shared" si="28"/>
        <v>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4676</v>
      </c>
      <c r="AJ166" s="220">
        <f t="shared" si="29"/>
        <v>0</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17930</v>
      </c>
      <c r="Q167" s="220">
        <f t="shared" si="28"/>
        <v>17930</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17930</v>
      </c>
      <c r="AJ167" s="220">
        <f t="shared" si="29"/>
        <v>0</v>
      </c>
      <c r="AK167" s="366">
        <f t="shared" si="30"/>
        <v>0</v>
      </c>
    </row>
    <row r="168" spans="1:37" ht="14.45" customHeight="1" x14ac:dyDescent="0.15">
      <c r="K168" s="194"/>
      <c r="L168" s="176"/>
      <c r="M168" s="196" t="s">
        <v>104</v>
      </c>
      <c r="N168" s="197"/>
      <c r="O168" s="198"/>
      <c r="P168" s="219">
        <f t="shared" si="28"/>
        <v>0</v>
      </c>
      <c r="Q168" s="220">
        <f t="shared" si="28"/>
        <v>0</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0</v>
      </c>
      <c r="AJ168" s="220">
        <f t="shared" si="29"/>
        <v>0</v>
      </c>
      <c r="AK168" s="366">
        <f t="shared" si="30"/>
        <v>0</v>
      </c>
    </row>
    <row r="169" spans="1:37" ht="14.45" customHeight="1" thickBot="1" x14ac:dyDescent="0.2">
      <c r="K169" s="194"/>
      <c r="L169" s="176"/>
      <c r="M169" s="196" t="s">
        <v>90</v>
      </c>
      <c r="N169" s="197"/>
      <c r="O169" s="198"/>
      <c r="P169" s="219">
        <f t="shared" si="28"/>
        <v>0</v>
      </c>
      <c r="Q169" s="220">
        <f t="shared" si="28"/>
        <v>0</v>
      </c>
      <c r="R169" s="220">
        <f t="shared" si="28"/>
        <v>0</v>
      </c>
      <c r="S169" s="221">
        <f t="shared" si="28"/>
        <v>0</v>
      </c>
      <c r="T169" s="270">
        <f t="shared" si="28"/>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2550</v>
      </c>
      <c r="Q173" s="220">
        <f t="shared" si="35"/>
        <v>2550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2550</v>
      </c>
      <c r="AJ173" s="220">
        <f t="shared" si="33"/>
        <v>0</v>
      </c>
      <c r="AK173" s="366">
        <f t="shared" si="34"/>
        <v>0</v>
      </c>
    </row>
    <row r="174" spans="1:37" ht="14.45" customHeight="1" x14ac:dyDescent="0.15">
      <c r="A174" s="592">
        <v>0</v>
      </c>
      <c r="B174" s="593">
        <v>0</v>
      </c>
      <c r="C174" s="593">
        <v>0</v>
      </c>
      <c r="D174" s="593">
        <v>0</v>
      </c>
      <c r="E174" s="594">
        <v>0</v>
      </c>
      <c r="K174" s="194"/>
      <c r="L174" s="216"/>
      <c r="M174" s="196" t="s">
        <v>13</v>
      </c>
      <c r="N174" s="197"/>
      <c r="O174" s="198"/>
      <c r="P174" s="219">
        <f t="shared" si="35"/>
        <v>102075</v>
      </c>
      <c r="Q174" s="220">
        <f t="shared" si="35"/>
        <v>102075</v>
      </c>
      <c r="R174" s="220">
        <f t="shared" si="35"/>
        <v>30000</v>
      </c>
      <c r="S174" s="221">
        <f t="shared" si="35"/>
        <v>0</v>
      </c>
      <c r="T174" s="270">
        <f t="shared" si="35"/>
        <v>50400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92</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389</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47</v>
      </c>
      <c r="AE174" s="194"/>
      <c r="AF174" s="216"/>
      <c r="AG174" s="196" t="s">
        <v>13</v>
      </c>
      <c r="AH174" s="197"/>
      <c r="AI174" s="219">
        <f t="shared" si="12"/>
        <v>101983</v>
      </c>
      <c r="AJ174" s="220">
        <f t="shared" si="33"/>
        <v>29611</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1</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-1</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1027768</v>
      </c>
      <c r="Q176" s="316">
        <f t="shared" si="35"/>
        <v>1027768</v>
      </c>
      <c r="R176" s="316">
        <f t="shared" si="35"/>
        <v>195629</v>
      </c>
      <c r="S176" s="317">
        <f t="shared" si="35"/>
        <v>277171</v>
      </c>
      <c r="T176" s="318">
        <f t="shared" si="35"/>
        <v>317800</v>
      </c>
      <c r="U176" s="367"/>
      <c r="V176" s="312" t="s">
        <v>82</v>
      </c>
      <c r="W176" s="313"/>
      <c r="X176" s="313"/>
      <c r="Y176" s="314"/>
      <c r="Z176" s="315">
        <f>Z61</f>
        <v>641</v>
      </c>
      <c r="AA176" s="316">
        <f>AA61</f>
        <v>389</v>
      </c>
      <c r="AB176" s="550">
        <f>AB61</f>
        <v>3</v>
      </c>
      <c r="AC176" s="368">
        <f>AC61</f>
        <v>235</v>
      </c>
      <c r="AE176" s="369"/>
      <c r="AF176" s="312" t="s">
        <v>82</v>
      </c>
      <c r="AG176" s="313"/>
      <c r="AH176" s="313"/>
      <c r="AI176" s="370">
        <f t="shared" si="12"/>
        <v>1027127</v>
      </c>
      <c r="AJ176" s="316">
        <f>SUM(AJ123,AJ126,AJ129,AJ133:AJ144,AJ148:AJ154,AJ160:AJ163,AJ166:AJ175)</f>
        <v>195240</v>
      </c>
      <c r="AK176" s="368">
        <f>SUM(AK123,AK126,AK129,AK133:AK144,AK148:AK154,AK160:AK163,AK166:AK175)</f>
        <v>277168</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641</v>
      </c>
      <c r="B180" s="593">
        <v>389</v>
      </c>
      <c r="C180" s="593">
        <v>3</v>
      </c>
      <c r="D180" s="593">
        <v>0</v>
      </c>
      <c r="E180" s="594">
        <v>235</v>
      </c>
      <c r="AC180" s="481"/>
    </row>
    <row r="181" spans="1:29" ht="14.25" thickBot="1" x14ac:dyDescent="0.2">
      <c r="A181" s="592">
        <v>641</v>
      </c>
      <c r="B181" s="593">
        <v>389</v>
      </c>
      <c r="C181" s="593">
        <v>3</v>
      </c>
      <c r="D181" s="593">
        <v>0</v>
      </c>
      <c r="E181" s="594">
        <v>235</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664</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1211">
        <v>1000000</v>
      </c>
      <c r="B8" s="590">
        <v>778663</v>
      </c>
      <c r="C8" s="1212">
        <v>1000000</v>
      </c>
      <c r="D8" s="590">
        <v>0</v>
      </c>
      <c r="E8" s="590">
        <v>202050</v>
      </c>
      <c r="F8" s="590">
        <v>305732</v>
      </c>
      <c r="G8" s="590">
        <v>4526</v>
      </c>
      <c r="H8" s="1209">
        <v>300000</v>
      </c>
      <c r="I8" s="593"/>
      <c r="K8" s="183"/>
      <c r="L8" s="184" t="s">
        <v>8</v>
      </c>
      <c r="M8" s="185"/>
      <c r="N8" s="185"/>
      <c r="O8" s="186" t="s">
        <v>9</v>
      </c>
      <c r="P8" s="187">
        <f>'Ｓ５６（1981）'!A9</f>
        <v>369442</v>
      </c>
      <c r="Q8" s="253">
        <f>'Ｓ５６（1981）'!C9</f>
        <v>369442</v>
      </c>
      <c r="R8" s="253">
        <f>'Ｓ５６（1981）'!E9</f>
        <v>28571</v>
      </c>
      <c r="S8" s="255">
        <f>'Ｓ５６（1981）'!F9</f>
        <v>0</v>
      </c>
      <c r="T8" s="256">
        <f>'Ｓ５６（1981）'!H9</f>
        <v>200000</v>
      </c>
      <c r="U8" s="190"/>
      <c r="V8" s="184"/>
      <c r="W8" s="185"/>
      <c r="X8" s="185"/>
      <c r="Y8" s="186"/>
      <c r="Z8" s="191"/>
      <c r="AA8" s="192"/>
      <c r="AB8" s="192"/>
      <c r="AC8" s="193"/>
      <c r="AD8" s="160"/>
      <c r="AE8" s="160"/>
      <c r="AF8" s="160"/>
      <c r="AG8" s="160"/>
      <c r="AH8" s="160"/>
    </row>
    <row r="9" spans="1:34" ht="14.45" customHeight="1" x14ac:dyDescent="0.15">
      <c r="A9" s="592">
        <v>369442</v>
      </c>
      <c r="B9" s="593">
        <v>58644</v>
      </c>
      <c r="C9" s="593">
        <v>369442</v>
      </c>
      <c r="D9" s="593">
        <v>0</v>
      </c>
      <c r="E9" s="593">
        <v>28571</v>
      </c>
      <c r="F9" s="593">
        <v>0</v>
      </c>
      <c r="G9" s="593">
        <v>0</v>
      </c>
      <c r="H9" s="1210">
        <v>200000</v>
      </c>
      <c r="I9" s="593"/>
      <c r="K9" s="194"/>
      <c r="L9" s="195"/>
      <c r="M9" s="196" t="s">
        <v>650</v>
      </c>
      <c r="N9" s="197"/>
      <c r="O9" s="198" t="s">
        <v>12</v>
      </c>
      <c r="P9" s="199">
        <f>'Ｓ５６（1981）'!A10</f>
        <v>369442</v>
      </c>
      <c r="Q9" s="200">
        <f>'Ｓ５６（1981）'!C10</f>
        <v>369442</v>
      </c>
      <c r="R9" s="200">
        <f>'Ｓ５６（1981）'!E10</f>
        <v>28571</v>
      </c>
      <c r="S9" s="262">
        <f>'Ｓ５６（1981）'!F10</f>
        <v>0</v>
      </c>
      <c r="T9" s="263">
        <f>'Ｓ５６（1981）'!H10</f>
        <v>200000</v>
      </c>
      <c r="U9" s="202"/>
      <c r="V9" s="195"/>
      <c r="W9" s="167"/>
      <c r="X9" s="167"/>
      <c r="Y9" s="203"/>
      <c r="Z9" s="204"/>
      <c r="AA9" s="205"/>
      <c r="AB9" s="205"/>
      <c r="AC9" s="206"/>
      <c r="AD9" s="160"/>
      <c r="AE9" s="160"/>
      <c r="AF9" s="160"/>
      <c r="AG9" s="160"/>
      <c r="AH9" s="160"/>
    </row>
    <row r="10" spans="1:34" ht="14.45" customHeight="1" x14ac:dyDescent="0.15">
      <c r="A10" s="592">
        <v>369442</v>
      </c>
      <c r="B10" s="593">
        <v>58644</v>
      </c>
      <c r="C10" s="593">
        <v>369442</v>
      </c>
      <c r="D10" s="593">
        <v>0</v>
      </c>
      <c r="E10" s="593">
        <v>28571</v>
      </c>
      <c r="F10" s="593">
        <v>0</v>
      </c>
      <c r="G10" s="593">
        <v>0</v>
      </c>
      <c r="H10" s="1210">
        <v>200000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'Ｓ５６（1981）'!A11</f>
        <v>0</v>
      </c>
      <c r="Q11" s="213">
        <f>'Ｓ５６（1981）'!C11</f>
        <v>0</v>
      </c>
      <c r="R11" s="213">
        <f>'Ｓ５６（1981）'!E11</f>
        <v>0</v>
      </c>
      <c r="S11" s="278">
        <f>'Ｓ５６（1981）'!F11</f>
        <v>0</v>
      </c>
      <c r="T11" s="263">
        <f>'Ｓ５６（1981）'!H11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'Ｓ５６（1981）'!A12</f>
        <v>0</v>
      </c>
      <c r="Q12" s="200">
        <f>'Ｓ５６（1981）'!C12</f>
        <v>0</v>
      </c>
      <c r="R12" s="200">
        <f>'Ｓ５６（1981）'!E12</f>
        <v>0</v>
      </c>
      <c r="S12" s="262">
        <f>'Ｓ５６（1981）'!F12</f>
        <v>0</v>
      </c>
      <c r="T12" s="263">
        <f>'Ｓ５６（1981）'!H12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'Ｓ５６（1981）'!A14</f>
        <v>0</v>
      </c>
      <c r="Q14" s="200">
        <f>'Ｓ５６（1981）'!C14</f>
        <v>0</v>
      </c>
      <c r="R14" s="200">
        <f>'Ｓ５６（1981）'!E14</f>
        <v>0</v>
      </c>
      <c r="S14" s="262">
        <f>'Ｓ５６（1981）'!F14</f>
        <v>0</v>
      </c>
      <c r="T14" s="263">
        <f>'Ｓ５６（1981）'!H14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'Ｓ５６（1981）'!A15</f>
        <v>0</v>
      </c>
      <c r="Q15" s="200">
        <f>'Ｓ５６（1981）'!C15</f>
        <v>0</v>
      </c>
      <c r="R15" s="200">
        <f>'Ｓ５６（1981）'!E15</f>
        <v>0</v>
      </c>
      <c r="S15" s="262">
        <f>'Ｓ５６（1981）'!F15</f>
        <v>0</v>
      </c>
      <c r="T15" s="263">
        <f>'Ｓ５６（1981）'!H15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'Ｓ５６（1981）'!A16</f>
        <v>0</v>
      </c>
      <c r="Q16" s="200">
        <f>'Ｓ５６（1981）'!C16</f>
        <v>0</v>
      </c>
      <c r="R16" s="200">
        <f>'Ｓ５６（1981）'!E16</f>
        <v>0</v>
      </c>
      <c r="S16" s="262">
        <f>'Ｓ５６（1981）'!F16</f>
        <v>0</v>
      </c>
      <c r="T16" s="263">
        <f>'Ｓ５６（1981）'!H16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'Ｓ５６（1981）'!A17</f>
        <v>0</v>
      </c>
      <c r="Q18" s="200">
        <f>'Ｓ５６（1981）'!C17</f>
        <v>0</v>
      </c>
      <c r="R18" s="200">
        <f>'Ｓ５６（1981）'!E17</f>
        <v>0</v>
      </c>
      <c r="S18" s="262">
        <f>'Ｓ５６（1981）'!F17</f>
        <v>0</v>
      </c>
      <c r="T18" s="263">
        <f>'Ｓ５６（1981）'!H17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'Ｓ５６（1981）'!A18</f>
        <v>0</v>
      </c>
      <c r="Q19" s="200">
        <f>'Ｓ５６（1981）'!C18</f>
        <v>0</v>
      </c>
      <c r="R19" s="200">
        <f>'Ｓ５６（1981）'!E18</f>
        <v>0</v>
      </c>
      <c r="S19" s="262">
        <f>'Ｓ５６（1981）'!F18</f>
        <v>0</v>
      </c>
      <c r="T19" s="263">
        <f>'Ｓ５６（1981）'!H18</f>
        <v>0</v>
      </c>
      <c r="U19" s="202"/>
      <c r="V19" s="195"/>
      <c r="W19" s="167"/>
      <c r="X19" s="167"/>
      <c r="Y19" s="207"/>
      <c r="Z19" s="204"/>
      <c r="AA19" s="205"/>
      <c r="AB19" s="205"/>
      <c r="AC19" s="206"/>
      <c r="AD19" s="160"/>
      <c r="AE19" s="160"/>
      <c r="AF19" s="160"/>
      <c r="AG19" s="160"/>
      <c r="AH19" s="160"/>
    </row>
    <row r="20" spans="1:34" ht="14.45" customHeight="1" x14ac:dyDescent="0.15">
      <c r="A20" s="592">
        <v>434356</v>
      </c>
      <c r="B20" s="593">
        <v>434356</v>
      </c>
      <c r="C20" s="593">
        <v>434356</v>
      </c>
      <c r="D20" s="593">
        <v>0</v>
      </c>
      <c r="E20" s="593">
        <v>0</v>
      </c>
      <c r="F20" s="593">
        <v>285966</v>
      </c>
      <c r="G20" s="593">
        <v>0</v>
      </c>
      <c r="H20" s="1210">
        <v>100000</v>
      </c>
      <c r="I20" s="593"/>
      <c r="K20" s="194"/>
      <c r="L20" s="196" t="s">
        <v>19</v>
      </c>
      <c r="M20" s="197"/>
      <c r="N20" s="197"/>
      <c r="O20" s="198" t="s">
        <v>20</v>
      </c>
      <c r="P20" s="199">
        <f>'Ｓ５６（1981）'!A19</f>
        <v>0</v>
      </c>
      <c r="Q20" s="200">
        <f>'Ｓ５６（1981）'!C19</f>
        <v>0</v>
      </c>
      <c r="R20" s="488">
        <f>'Ｓ５６（1981）'!E19</f>
        <v>0</v>
      </c>
      <c r="S20" s="262">
        <f>'Ｓ５６（1981）'!F19</f>
        <v>0</v>
      </c>
      <c r="T20" s="263">
        <f>'Ｓ５６（1981）'!H19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'Ｓ５６（1981）'!A21</f>
        <v>0</v>
      </c>
      <c r="Q21" s="200">
        <f>'Ｓ５６（1981）'!C21</f>
        <v>0</v>
      </c>
      <c r="R21" s="200">
        <f>'Ｓ５６（1981）'!E21</f>
        <v>0</v>
      </c>
      <c r="S21" s="262">
        <f>'Ｓ５６（1981）'!F21</f>
        <v>0</v>
      </c>
      <c r="T21" s="263">
        <f>'Ｓ５６（1981）'!H21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'Ｓ５６（1981）'!A22</f>
        <v>0</v>
      </c>
      <c r="Q22" s="200">
        <f>'Ｓ５６（1981）'!C22</f>
        <v>0</v>
      </c>
      <c r="R22" s="200">
        <f>'Ｓ５６（1981）'!E22</f>
        <v>0</v>
      </c>
      <c r="S22" s="262">
        <f>'Ｓ５６（1981）'!F22</f>
        <v>0</v>
      </c>
      <c r="T22" s="263">
        <f>'Ｓ５６（1981）'!H22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'Ｓ５６（1981）'!A23</f>
        <v>0</v>
      </c>
      <c r="Q23" s="200">
        <f>'Ｓ５６（1981）'!C23</f>
        <v>0</v>
      </c>
      <c r="R23" s="200">
        <f>'Ｓ５６（1981）'!E23</f>
        <v>0</v>
      </c>
      <c r="S23" s="262">
        <f>'Ｓ５６（1981）'!F23</f>
        <v>0</v>
      </c>
      <c r="T23" s="263">
        <f>'Ｓ５６（1981）'!H23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'Ｓ５６（1981）'!A24</f>
        <v>0</v>
      </c>
      <c r="Q24" s="200">
        <f>'Ｓ５６（1981）'!C24</f>
        <v>0</v>
      </c>
      <c r="R24" s="200">
        <f>'Ｓ５６（1981）'!E24</f>
        <v>0</v>
      </c>
      <c r="S24" s="262">
        <f>'Ｓ５６（1981）'!F24</f>
        <v>0</v>
      </c>
      <c r="T24" s="263">
        <f>'Ｓ５６（1981）'!H24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'Ｓ５６（1981）'!A25</f>
        <v>0</v>
      </c>
      <c r="Q25" s="200">
        <f>'Ｓ５６（1981）'!C25</f>
        <v>0</v>
      </c>
      <c r="R25" s="200">
        <f>'Ｓ５６（1981）'!E25</f>
        <v>0</v>
      </c>
      <c r="S25" s="262">
        <f>'Ｓ５６（1981）'!F25</f>
        <v>0</v>
      </c>
      <c r="T25" s="263">
        <f>'Ｓ５６（1981）'!H25</f>
        <v>0</v>
      </c>
      <c r="U25" s="202"/>
      <c r="V25" s="195"/>
      <c r="W25" s="167"/>
      <c r="X25" s="167"/>
      <c r="Y25" s="207"/>
      <c r="Z25" s="204"/>
      <c r="AA25" s="205"/>
      <c r="AB25" s="205"/>
      <c r="AC25" s="206"/>
      <c r="AD25" s="160"/>
      <c r="AE25" s="160"/>
      <c r="AF25" s="160"/>
      <c r="AG25" s="160"/>
      <c r="AH25" s="160"/>
    </row>
    <row r="26" spans="1:34" ht="14.45" customHeight="1" x14ac:dyDescent="0.15">
      <c r="A26" s="592">
        <v>369238</v>
      </c>
      <c r="B26" s="593">
        <v>369238</v>
      </c>
      <c r="C26" s="593">
        <v>369238</v>
      </c>
      <c r="D26" s="593">
        <v>0</v>
      </c>
      <c r="E26" s="593">
        <v>0</v>
      </c>
      <c r="F26" s="593">
        <v>221553</v>
      </c>
      <c r="G26" s="593">
        <v>0</v>
      </c>
      <c r="H26" s="1210">
        <v>100000</v>
      </c>
      <c r="I26" s="593"/>
      <c r="K26" s="194"/>
      <c r="L26" s="195" t="s">
        <v>38</v>
      </c>
      <c r="M26" s="196" t="s">
        <v>39</v>
      </c>
      <c r="N26" s="197"/>
      <c r="O26" s="198" t="s">
        <v>40</v>
      </c>
      <c r="P26" s="199">
        <f>'Ｓ５６（1981）'!A26</f>
        <v>369238</v>
      </c>
      <c r="Q26" s="200">
        <f>'Ｓ５６（1981）'!C26</f>
        <v>369238</v>
      </c>
      <c r="R26" s="200">
        <f>'Ｓ５６（1981）'!E26</f>
        <v>0</v>
      </c>
      <c r="S26" s="262">
        <f>'Ｓ５６（1981）'!F26</f>
        <v>221553</v>
      </c>
      <c r="T26" s="263">
        <f>'Ｓ５６（1981）'!H26</f>
        <v>100000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'Ｓ５６（1981）'!A27</f>
        <v>0</v>
      </c>
      <c r="Q27" s="200">
        <f>'Ｓ５６（1981）'!C27</f>
        <v>0</v>
      </c>
      <c r="R27" s="200">
        <f>'Ｓ５６（1981）'!E27</f>
        <v>0</v>
      </c>
      <c r="S27" s="262">
        <f>'Ｓ５６（1981）'!F27</f>
        <v>0</v>
      </c>
      <c r="T27" s="263">
        <f>'Ｓ５６（1981）'!H27</f>
        <v>0</v>
      </c>
      <c r="U27" s="202"/>
      <c r="V27" s="195"/>
      <c r="W27" s="167"/>
      <c r="X27" s="167"/>
      <c r="Y27" s="167"/>
      <c r="Z27" s="204"/>
      <c r="AA27" s="205"/>
      <c r="AB27" s="205"/>
      <c r="AC27" s="206"/>
      <c r="AD27" s="160"/>
      <c r="AE27" s="160"/>
      <c r="AF27" s="160"/>
      <c r="AG27" s="160"/>
      <c r="AH27" s="160"/>
    </row>
    <row r="28" spans="1:34" ht="14.45" customHeight="1" x14ac:dyDescent="0.15">
      <c r="A28" s="592">
        <v>65118</v>
      </c>
      <c r="B28" s="593">
        <v>65118</v>
      </c>
      <c r="C28" s="593">
        <v>65118</v>
      </c>
      <c r="D28" s="593">
        <v>0</v>
      </c>
      <c r="E28" s="593">
        <v>0</v>
      </c>
      <c r="F28" s="593">
        <v>64413</v>
      </c>
      <c r="G28" s="593">
        <v>0</v>
      </c>
      <c r="H28" s="594">
        <v>0</v>
      </c>
      <c r="I28" s="593"/>
      <c r="K28" s="194" t="s">
        <v>128</v>
      </c>
      <c r="L28" s="216"/>
      <c r="M28" s="196" t="s">
        <v>13</v>
      </c>
      <c r="N28" s="197"/>
      <c r="O28" s="198" t="s">
        <v>44</v>
      </c>
      <c r="P28" s="199">
        <f>'Ｓ５６（1981）'!A28</f>
        <v>65118</v>
      </c>
      <c r="Q28" s="200">
        <f>'Ｓ５６（1981）'!C28</f>
        <v>65118</v>
      </c>
      <c r="R28" s="200">
        <f>'Ｓ５６（1981）'!E28</f>
        <v>0</v>
      </c>
      <c r="S28" s="262">
        <f>'Ｓ５６（1981）'!F28</f>
        <v>64413</v>
      </c>
      <c r="T28" s="263">
        <f>'Ｓ５６（1981）'!H28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'Ｓ５６（1981）'!A29</f>
        <v>0</v>
      </c>
      <c r="Q29" s="200">
        <f>'Ｓ５６（1981）'!C29</f>
        <v>0</v>
      </c>
      <c r="R29" s="200">
        <f>'Ｓ５６（1981）'!E29</f>
        <v>0</v>
      </c>
      <c r="S29" s="262">
        <f>'Ｓ５６（1981）'!F29</f>
        <v>0</v>
      </c>
      <c r="T29" s="263">
        <f>'Ｓ５６（1981）'!H29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'Ｓ５６（1981）'!A30</f>
        <v>0</v>
      </c>
      <c r="Q30" s="200">
        <f>'Ｓ５６（1981）'!C30</f>
        <v>0</v>
      </c>
      <c r="R30" s="200">
        <f>'Ｓ５６（1981）'!E30</f>
        <v>0</v>
      </c>
      <c r="S30" s="262">
        <f>'Ｓ５６（1981）'!F30</f>
        <v>0</v>
      </c>
      <c r="T30" s="263">
        <f>'Ｓ５６（1981）'!H30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'Ｓ５６（1981）'!A31</f>
        <v>0</v>
      </c>
      <c r="Q31" s="200">
        <f>'Ｓ５６（1981）'!C31</f>
        <v>0</v>
      </c>
      <c r="R31" s="200">
        <f>'Ｓ５６（1981）'!E31</f>
        <v>0</v>
      </c>
      <c r="S31" s="262">
        <f>'Ｓ５６（1981）'!F31</f>
        <v>0</v>
      </c>
      <c r="T31" s="263">
        <f>'Ｓ５６（1981）'!H31</f>
        <v>0</v>
      </c>
      <c r="U31" s="202"/>
      <c r="V31" s="195"/>
      <c r="W31" s="167"/>
      <c r="X31" s="167"/>
      <c r="Y31" s="207"/>
      <c r="Z31" s="204"/>
      <c r="AA31" s="205"/>
      <c r="AB31" s="205"/>
      <c r="AC31" s="206"/>
      <c r="AD31" s="160"/>
      <c r="AE31" s="160"/>
      <c r="AF31" s="160"/>
      <c r="AG31" s="160"/>
      <c r="AH31" s="160"/>
    </row>
    <row r="32" spans="1:34" ht="14.45" customHeight="1" x14ac:dyDescent="0.15">
      <c r="A32" s="592">
        <v>268863</v>
      </c>
      <c r="B32" s="593">
        <v>268863</v>
      </c>
      <c r="C32" s="593">
        <v>268863</v>
      </c>
      <c r="D32" s="593">
        <v>0</v>
      </c>
      <c r="E32" s="593">
        <v>169138</v>
      </c>
      <c r="F32" s="593">
        <v>19766</v>
      </c>
      <c r="G32" s="593">
        <v>4526</v>
      </c>
      <c r="H32" s="594">
        <v>63800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0</v>
      </c>
      <c r="B33" s="593">
        <v>0</v>
      </c>
      <c r="C33" s="593">
        <v>0</v>
      </c>
      <c r="D33" s="593">
        <v>0</v>
      </c>
      <c r="E33" s="593">
        <v>0</v>
      </c>
      <c r="F33" s="593">
        <v>0</v>
      </c>
      <c r="G33" s="593">
        <v>0</v>
      </c>
      <c r="H33" s="594">
        <v>0</v>
      </c>
      <c r="I33" s="593"/>
      <c r="K33" s="194"/>
      <c r="L33" s="173"/>
      <c r="M33" s="196" t="s">
        <v>47</v>
      </c>
      <c r="N33" s="197"/>
      <c r="O33" s="198" t="s">
        <v>48</v>
      </c>
      <c r="P33" s="199">
        <f>'Ｓ５６（1981）'!A33</f>
        <v>0</v>
      </c>
      <c r="Q33" s="200">
        <f>'Ｓ５６（1981）'!C33</f>
        <v>0</v>
      </c>
      <c r="R33" s="200">
        <f>'Ｓ５６（1981）'!E33</f>
        <v>0</v>
      </c>
      <c r="S33" s="262">
        <f>'Ｓ５６（1981）'!F33</f>
        <v>0</v>
      </c>
      <c r="T33" s="263">
        <f>'Ｓ５６（1981）'!H33</f>
        <v>0</v>
      </c>
      <c r="U33" s="202" t="s">
        <v>4</v>
      </c>
      <c r="V33" s="196" t="s">
        <v>49</v>
      </c>
      <c r="W33" s="197"/>
      <c r="X33" s="197"/>
      <c r="Y33" s="198" t="s">
        <v>17</v>
      </c>
      <c r="Z33" s="199">
        <f>+A174</f>
        <v>15310</v>
      </c>
      <c r="AA33" s="200">
        <f>+B174</f>
        <v>0</v>
      </c>
      <c r="AB33" s="200">
        <f>+C174</f>
        <v>0</v>
      </c>
      <c r="AC33" s="583">
        <f>+E174</f>
        <v>0</v>
      </c>
      <c r="AD33" s="160"/>
      <c r="AE33" s="160"/>
      <c r="AF33" s="160"/>
      <c r="AG33" s="160"/>
      <c r="AH33" s="160"/>
    </row>
    <row r="34" spans="1:34" ht="14.45" customHeight="1" x14ac:dyDescent="0.15">
      <c r="A34" s="592">
        <v>240335</v>
      </c>
      <c r="B34" s="593">
        <v>240335</v>
      </c>
      <c r="C34" s="593">
        <v>240335</v>
      </c>
      <c r="D34" s="593">
        <v>0</v>
      </c>
      <c r="E34" s="593">
        <v>156638</v>
      </c>
      <c r="F34" s="593">
        <v>19766</v>
      </c>
      <c r="G34" s="593">
        <v>0</v>
      </c>
      <c r="H34" s="594">
        <v>55100</v>
      </c>
      <c r="I34" s="593"/>
      <c r="K34" s="194"/>
      <c r="L34" s="195"/>
      <c r="M34" s="196" t="s">
        <v>50</v>
      </c>
      <c r="N34" s="197"/>
      <c r="O34" s="198" t="s">
        <v>51</v>
      </c>
      <c r="P34" s="199">
        <f>'Ｓ５６（1981）'!A34</f>
        <v>240335</v>
      </c>
      <c r="Q34" s="200">
        <f>'Ｓ５６（1981）'!C34</f>
        <v>240335</v>
      </c>
      <c r="R34" s="200">
        <f>'Ｓ５６（1981）'!E34</f>
        <v>156638</v>
      </c>
      <c r="S34" s="262">
        <f>'Ｓ５６（1981）'!F34</f>
        <v>19766</v>
      </c>
      <c r="T34" s="263">
        <f>'Ｓ５６（1981）'!H34</f>
        <v>55100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'Ｓ５６（1981）'!A35</f>
        <v>0</v>
      </c>
      <c r="Q35" s="200">
        <f>'Ｓ５６（1981）'!C35</f>
        <v>0</v>
      </c>
      <c r="R35" s="200">
        <f>'Ｓ５６（1981）'!E35</f>
        <v>0</v>
      </c>
      <c r="S35" s="262">
        <f>'Ｓ５６（1981）'!F35</f>
        <v>0</v>
      </c>
      <c r="T35" s="263">
        <f>'Ｓ５６（1981）'!H35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'Ｓ５６（1981）'!A36</f>
        <v>0</v>
      </c>
      <c r="Q36" s="200">
        <f>'Ｓ５６（1981）'!C36</f>
        <v>0</v>
      </c>
      <c r="R36" s="200">
        <f>'Ｓ５６（1981）'!E36</f>
        <v>0</v>
      </c>
      <c r="S36" s="262">
        <f>'Ｓ５６（1981）'!F36</f>
        <v>0</v>
      </c>
      <c r="T36" s="263">
        <f>'Ｓ５６（1981）'!H36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'Ｓ５６（1981）'!A37</f>
        <v>0</v>
      </c>
      <c r="Q37" s="200">
        <f>'Ｓ５６（1981）'!C37</f>
        <v>0</v>
      </c>
      <c r="R37" s="200">
        <f>'Ｓ５６（1981）'!E37</f>
        <v>0</v>
      </c>
      <c r="S37" s="262">
        <f>'Ｓ５６（1981）'!F37</f>
        <v>0</v>
      </c>
      <c r="T37" s="263">
        <f>'Ｓ５６（1981）'!H37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'Ｓ５６（1981）'!A38</f>
        <v>0</v>
      </c>
      <c r="Q38" s="200">
        <f>'Ｓ５６（1981）'!C38</f>
        <v>0</v>
      </c>
      <c r="R38" s="200">
        <f>'Ｓ５６（1981）'!E38</f>
        <v>0</v>
      </c>
      <c r="S38" s="262">
        <f>'Ｓ５６（1981）'!F38</f>
        <v>0</v>
      </c>
      <c r="T38" s="263">
        <f>'Ｓ５６（1981）'!H38</f>
        <v>0</v>
      </c>
      <c r="U38" s="202"/>
      <c r="V38" s="195"/>
      <c r="W38" s="167"/>
      <c r="X38" s="167"/>
      <c r="Y38" s="207"/>
      <c r="Z38" s="204"/>
      <c r="AA38" s="205"/>
      <c r="AB38" s="205"/>
      <c r="AC38" s="206"/>
      <c r="AD38" s="160"/>
      <c r="AE38" s="160"/>
      <c r="AF38" s="160"/>
      <c r="AG38" s="160"/>
      <c r="AH38" s="160"/>
    </row>
    <row r="39" spans="1:34" ht="14.45" customHeight="1" x14ac:dyDescent="0.15">
      <c r="A39" s="592">
        <v>28528</v>
      </c>
      <c r="B39" s="593">
        <v>28528</v>
      </c>
      <c r="C39" s="593">
        <v>28528</v>
      </c>
      <c r="D39" s="593">
        <v>0</v>
      </c>
      <c r="E39" s="593">
        <v>12500</v>
      </c>
      <c r="F39" s="593">
        <v>0</v>
      </c>
      <c r="G39" s="593">
        <v>4526</v>
      </c>
      <c r="H39" s="594">
        <v>8700</v>
      </c>
      <c r="I39" s="593"/>
      <c r="K39" s="194"/>
      <c r="L39" s="195"/>
      <c r="M39" s="173" t="s">
        <v>60</v>
      </c>
      <c r="N39" s="197"/>
      <c r="O39" s="198" t="s">
        <v>61</v>
      </c>
      <c r="P39" s="199">
        <f>'Ｓ５６（1981）'!A39</f>
        <v>28528</v>
      </c>
      <c r="Q39" s="200">
        <f>'Ｓ５６（1981）'!C39</f>
        <v>28528</v>
      </c>
      <c r="R39" s="200">
        <f>'Ｓ５６（1981）'!E39</f>
        <v>12500</v>
      </c>
      <c r="S39" s="262">
        <f>'Ｓ５６（1981）'!F39</f>
        <v>0</v>
      </c>
      <c r="T39" s="263">
        <f>'Ｓ５６（1981）'!H39</f>
        <v>8700</v>
      </c>
      <c r="U39" s="202"/>
      <c r="V39" s="195"/>
      <c r="W39" s="167"/>
      <c r="X39" s="167"/>
      <c r="Y39" s="207"/>
      <c r="Z39" s="204"/>
      <c r="AA39" s="205"/>
      <c r="AB39" s="205"/>
      <c r="AC39" s="206"/>
      <c r="AD39" s="160"/>
      <c r="AE39" s="160"/>
      <c r="AF39" s="160"/>
      <c r="AG39" s="160"/>
      <c r="AH39" s="160"/>
    </row>
    <row r="40" spans="1:34" ht="14.45" customHeight="1" x14ac:dyDescent="0.15">
      <c r="A40" s="592">
        <v>28528</v>
      </c>
      <c r="B40" s="593">
        <v>28528</v>
      </c>
      <c r="C40" s="593">
        <v>28528</v>
      </c>
      <c r="D40" s="593">
        <v>0</v>
      </c>
      <c r="E40" s="593">
        <v>12500</v>
      </c>
      <c r="F40" s="593">
        <v>0</v>
      </c>
      <c r="G40" s="593">
        <v>4526</v>
      </c>
      <c r="H40" s="594">
        <v>8700</v>
      </c>
      <c r="I40" s="593"/>
      <c r="K40" s="194"/>
      <c r="L40" s="195" t="s">
        <v>59</v>
      </c>
      <c r="M40" s="195"/>
      <c r="N40" s="196" t="s">
        <v>62</v>
      </c>
      <c r="O40" s="198" t="s">
        <v>63</v>
      </c>
      <c r="P40" s="199">
        <f>'Ｓ５６（1981）'!A40</f>
        <v>28528</v>
      </c>
      <c r="Q40" s="200">
        <f>'Ｓ５６（1981）'!C40</f>
        <v>28528</v>
      </c>
      <c r="R40" s="200">
        <f>'Ｓ５６（1981）'!E40</f>
        <v>12500</v>
      </c>
      <c r="S40" s="262">
        <f>'Ｓ５６（1981）'!F40</f>
        <v>0</v>
      </c>
      <c r="T40" s="263">
        <f>'Ｓ５６（1981）'!H40</f>
        <v>8700</v>
      </c>
      <c r="U40" s="202"/>
      <c r="V40" s="196" t="s">
        <v>62</v>
      </c>
      <c r="W40" s="197"/>
      <c r="X40" s="197"/>
      <c r="Y40" s="198" t="s">
        <v>18</v>
      </c>
      <c r="Z40" s="199">
        <f>+A175</f>
        <v>24013</v>
      </c>
      <c r="AA40" s="200">
        <f>+B175</f>
        <v>7786</v>
      </c>
      <c r="AB40" s="200">
        <f>+C175</f>
        <v>0</v>
      </c>
      <c r="AC40" s="583">
        <f>+E175</f>
        <v>8700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'Ｓ５６（1981）'!A41</f>
        <v>0</v>
      </c>
      <c r="Q41" s="200">
        <f>'Ｓ５６（1981）'!C41</f>
        <v>0</v>
      </c>
      <c r="R41" s="200">
        <f>'Ｓ５６（1981）'!E41</f>
        <v>0</v>
      </c>
      <c r="S41" s="262">
        <f>'Ｓ５６（1981）'!F41</f>
        <v>0</v>
      </c>
      <c r="T41" s="263">
        <f>'Ｓ５６（1981）'!H41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'Ｓ５６（1981）'!A42</f>
        <v>0</v>
      </c>
      <c r="Q42" s="200">
        <f>'Ｓ５６（1981）'!C42</f>
        <v>0</v>
      </c>
      <c r="R42" s="200">
        <f>'Ｓ５６（1981）'!E42</f>
        <v>0</v>
      </c>
      <c r="S42" s="262">
        <f>'Ｓ５６（1981）'!F42</f>
        <v>0</v>
      </c>
      <c r="T42" s="263">
        <f>'Ｓ５６（1981）'!H42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'Ｓ５６（1981）'!A43</f>
        <v>0</v>
      </c>
      <c r="Q43" s="200">
        <f>'Ｓ５６（1981）'!C43</f>
        <v>0</v>
      </c>
      <c r="R43" s="200">
        <f>'Ｓ５６（1981）'!E43</f>
        <v>0</v>
      </c>
      <c r="S43" s="262">
        <f>'Ｓ５６（1981）'!F43</f>
        <v>0</v>
      </c>
      <c r="T43" s="263">
        <f>'Ｓ５６（1981）'!H43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'Ｓ５６（1981）'!A44</f>
        <v>0</v>
      </c>
      <c r="Q45" s="200">
        <f>'Ｓ５６（1981）'!C44</f>
        <v>0</v>
      </c>
      <c r="R45" s="200">
        <f>'Ｓ５６（1981）'!E44</f>
        <v>0</v>
      </c>
      <c r="S45" s="262">
        <f>'Ｓ５６（1981）'!F44</f>
        <v>0</v>
      </c>
      <c r="T45" s="263">
        <f>'Ｓ５６（1981）'!H44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'Ｓ５６（1981）'!A45</f>
        <v>0</v>
      </c>
      <c r="Q46" s="200">
        <f>'Ｓ５６（1981）'!C45</f>
        <v>0</v>
      </c>
      <c r="R46" s="200">
        <f>'Ｓ５６（1981）'!E45</f>
        <v>0</v>
      </c>
      <c r="S46" s="262">
        <f>'Ｓ５６（1981）'!F45</f>
        <v>0</v>
      </c>
      <c r="T46" s="263">
        <f>'Ｓ５６（1981）'!H45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'Ｓ５６（1981）'!A46</f>
        <v>0</v>
      </c>
      <c r="Q47" s="200">
        <f>'Ｓ５６（1981）'!C46</f>
        <v>0</v>
      </c>
      <c r="R47" s="200">
        <f>'Ｓ５６（1981）'!E46</f>
        <v>0</v>
      </c>
      <c r="S47" s="262">
        <f>'Ｓ５６（1981）'!F46</f>
        <v>0</v>
      </c>
      <c r="T47" s="263">
        <f>'Ｓ５６（1981）'!H46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'Ｓ５６（1981）'!A47</f>
        <v>0</v>
      </c>
      <c r="Q48" s="200">
        <f>'Ｓ５６（1981）'!C47</f>
        <v>0</v>
      </c>
      <c r="R48" s="200">
        <f>'Ｓ５６（1981）'!E47</f>
        <v>0</v>
      </c>
      <c r="S48" s="262">
        <f>'Ｓ５６（1981）'!F47</f>
        <v>0</v>
      </c>
      <c r="T48" s="263">
        <f>'Ｓ５６（1981）'!H47</f>
        <v>0</v>
      </c>
      <c r="U48" s="202" t="s">
        <v>4</v>
      </c>
      <c r="V48" s="195"/>
      <c r="W48" s="167"/>
      <c r="X48" s="167"/>
      <c r="Y48" s="207"/>
      <c r="Z48" s="204"/>
      <c r="AA48" s="205"/>
      <c r="AB48" s="205"/>
      <c r="AC48" s="206"/>
      <c r="AD48" s="160"/>
      <c r="AE48" s="160"/>
      <c r="AF48" s="160"/>
      <c r="AG48" s="160"/>
      <c r="AH48" s="160"/>
    </row>
    <row r="49" spans="1:38" ht="14.45" customHeight="1" x14ac:dyDescent="0.15">
      <c r="A49" s="592">
        <v>16800</v>
      </c>
      <c r="B49" s="593">
        <v>16800</v>
      </c>
      <c r="C49" s="593">
        <v>16800</v>
      </c>
      <c r="D49" s="593">
        <v>0</v>
      </c>
      <c r="E49" s="593">
        <v>4341</v>
      </c>
      <c r="F49" s="593">
        <v>0</v>
      </c>
      <c r="G49" s="593">
        <v>0</v>
      </c>
      <c r="H49" s="594">
        <v>11900</v>
      </c>
      <c r="I49" s="593"/>
      <c r="K49" s="194"/>
      <c r="L49" s="195"/>
      <c r="M49" s="196" t="s">
        <v>11</v>
      </c>
      <c r="N49" s="197"/>
      <c r="O49" s="198" t="s">
        <v>80</v>
      </c>
      <c r="P49" s="199">
        <f>'Ｓ５６（1981）'!A48</f>
        <v>0</v>
      </c>
      <c r="Q49" s="200">
        <f>'Ｓ５６（1981）'!C48</f>
        <v>0</v>
      </c>
      <c r="R49" s="200">
        <f>'Ｓ５６（1981）'!E48</f>
        <v>0</v>
      </c>
      <c r="S49" s="262">
        <f>'Ｓ５６（1981）'!F48</f>
        <v>0</v>
      </c>
      <c r="T49" s="263">
        <f>'Ｓ５６（1981）'!H48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'Ｓ５６（1981）'!A50</f>
        <v>0</v>
      </c>
      <c r="Q51" s="200">
        <f>'Ｓ５６（1981）'!C50</f>
        <v>0</v>
      </c>
      <c r="R51" s="200">
        <f>'Ｓ５６（1981）'!E50</f>
        <v>0</v>
      </c>
      <c r="S51" s="262">
        <f>'Ｓ５６（1981）'!F50</f>
        <v>0</v>
      </c>
      <c r="T51" s="263">
        <f>'Ｓ５６（1981）'!H50</f>
        <v>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'Ｓ５６（1981）'!A51</f>
        <v>0</v>
      </c>
      <c r="Q52" s="200">
        <f>'Ｓ５６（1981）'!C51</f>
        <v>0</v>
      </c>
      <c r="R52" s="200">
        <f>'Ｓ５６（1981）'!E51</f>
        <v>0</v>
      </c>
      <c r="S52" s="262">
        <f>'Ｓ５６（1981）'!F51</f>
        <v>0</v>
      </c>
      <c r="T52" s="263">
        <f>'Ｓ５６（1981）'!H51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'Ｓ５６（1981）'!A52</f>
        <v>0</v>
      </c>
      <c r="Q53" s="200">
        <f>'Ｓ５６（1981）'!C52</f>
        <v>0</v>
      </c>
      <c r="R53" s="200">
        <f>'Ｓ５６（1981）'!E52</f>
        <v>0</v>
      </c>
      <c r="S53" s="262">
        <f>'Ｓ５６（1981）'!F52</f>
        <v>0</v>
      </c>
      <c r="T53" s="263">
        <f>'Ｓ５６（1981）'!H52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'Ｓ５６（1981）'!A53</f>
        <v>0</v>
      </c>
      <c r="Q54" s="200">
        <f>'Ｓ５６（1981）'!C53</f>
        <v>0</v>
      </c>
      <c r="R54" s="200">
        <f>'Ｓ５６（1981）'!E53</f>
        <v>0</v>
      </c>
      <c r="S54" s="262">
        <f>'Ｓ５６（1981）'!F53</f>
        <v>0</v>
      </c>
      <c r="T54" s="263">
        <f>'Ｓ５６（1981）'!H53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'Ｓ５６（1981）'!A54</f>
        <v>0</v>
      </c>
      <c r="Q55" s="200">
        <f>'Ｓ５６（1981）'!C54</f>
        <v>0</v>
      </c>
      <c r="R55" s="200">
        <f>'Ｓ５６（1981）'!E54</f>
        <v>0</v>
      </c>
      <c r="S55" s="262">
        <f>'Ｓ５６（1981）'!F54</f>
        <v>0</v>
      </c>
      <c r="T55" s="263">
        <f>'Ｓ５６（1981）'!H54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'Ｓ５６（1981）'!A55</f>
        <v>0</v>
      </c>
      <c r="Q56" s="200">
        <f>'Ｓ５６（1981）'!C55</f>
        <v>0</v>
      </c>
      <c r="R56" s="200">
        <f>'Ｓ５６（1981）'!E55</f>
        <v>0</v>
      </c>
      <c r="S56" s="262">
        <f>'Ｓ５６（1981）'!F55</f>
        <v>0</v>
      </c>
      <c r="T56" s="263">
        <f>'Ｓ５６（1981）'!H55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'Ｓ５６（1981）'!A56</f>
        <v>0</v>
      </c>
      <c r="Q57" s="200">
        <f>'Ｓ５６（1981）'!C56</f>
        <v>0</v>
      </c>
      <c r="R57" s="200">
        <f>'Ｓ５６（1981）'!E56</f>
        <v>0</v>
      </c>
      <c r="S57" s="262">
        <f>'Ｓ５６（1981）'!F56</f>
        <v>0</v>
      </c>
      <c r="T57" s="263">
        <f>'Ｓ５６（1981）'!H56</f>
        <v>0</v>
      </c>
      <c r="U57" s="202"/>
      <c r="V57" s="196" t="s">
        <v>667</v>
      </c>
      <c r="W57" s="197"/>
      <c r="X57" s="197"/>
      <c r="Y57" s="198" t="s">
        <v>559</v>
      </c>
      <c r="Z57" s="199">
        <f>+A179</f>
        <v>8983</v>
      </c>
      <c r="AA57" s="200">
        <f>+B179</f>
        <v>0</v>
      </c>
      <c r="AB57" s="200">
        <f>+C179</f>
        <v>0</v>
      </c>
      <c r="AC57" s="583">
        <f>+E179</f>
        <v>0</v>
      </c>
      <c r="AD57" s="160"/>
      <c r="AE57" s="160"/>
      <c r="AF57" s="160"/>
      <c r="AG57" s="160"/>
      <c r="AH57" s="160"/>
    </row>
    <row r="58" spans="1:38" ht="14.45" customHeight="1" thickBot="1" x14ac:dyDescent="0.2">
      <c r="A58" s="592">
        <v>16800</v>
      </c>
      <c r="B58" s="593">
        <v>16800</v>
      </c>
      <c r="C58" s="593">
        <v>16800</v>
      </c>
      <c r="D58" s="593">
        <v>0</v>
      </c>
      <c r="E58" s="593">
        <v>4341</v>
      </c>
      <c r="F58" s="593">
        <v>0</v>
      </c>
      <c r="G58" s="593">
        <v>0</v>
      </c>
      <c r="H58" s="594">
        <v>11900</v>
      </c>
      <c r="I58" s="593"/>
      <c r="K58" s="194"/>
      <c r="L58" s="176" t="s">
        <v>41</v>
      </c>
      <c r="M58" s="196" t="s">
        <v>108</v>
      </c>
      <c r="N58" s="197"/>
      <c r="O58" s="198" t="s">
        <v>116</v>
      </c>
      <c r="P58" s="199">
        <f>'Ｓ５６（1981）'!A57</f>
        <v>0</v>
      </c>
      <c r="Q58" s="200">
        <f>'Ｓ５６（1981）'!C57</f>
        <v>0</v>
      </c>
      <c r="R58" s="200">
        <f>'Ｓ５６（1981）'!E57</f>
        <v>0</v>
      </c>
      <c r="S58" s="262">
        <f>'Ｓ５６（1981）'!F57</f>
        <v>0</v>
      </c>
      <c r="T58" s="263">
        <f>'Ｓ５６（1981）'!H57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'Ｓ５６（1981）'!A58</f>
        <v>16800</v>
      </c>
      <c r="Q59" s="200">
        <f>'Ｓ５６（1981）'!C58</f>
        <v>16800</v>
      </c>
      <c r="R59" s="200">
        <f>'Ｓ５６（1981）'!E58</f>
        <v>4341</v>
      </c>
      <c r="S59" s="262">
        <f>'Ｓ５６（1981）'!F58</f>
        <v>0</v>
      </c>
      <c r="T59" s="263">
        <f>'Ｓ５６（1981）'!H58</f>
        <v>11900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'Ｓ５６（1981）'!A59</f>
        <v>0</v>
      </c>
      <c r="Q60" s="200">
        <f>'Ｓ５６（1981）'!C59</f>
        <v>0</v>
      </c>
      <c r="R60" s="200">
        <f>'Ｓ５６（1981）'!E59</f>
        <v>0</v>
      </c>
      <c r="S60" s="262">
        <f>'Ｓ５６（1981）'!F59</f>
        <v>0</v>
      </c>
      <c r="T60" s="263">
        <f>'Ｓ５６（1981）'!H59</f>
        <v>0</v>
      </c>
      <c r="U60" s="202"/>
      <c r="V60" s="216" t="s">
        <v>13</v>
      </c>
      <c r="W60" s="217"/>
      <c r="X60" s="217"/>
      <c r="Y60" s="218"/>
      <c r="Z60" s="483">
        <f>Z61-Z12-Z14-Z33-Z40-Z45-Z51-Z52-Z54-Z57</f>
        <v>34326</v>
      </c>
      <c r="AA60" s="220">
        <f>AA61-AA12-AA14-AA33-AA40-AA45-AA51-AA52-AA54-AA57</f>
        <v>0</v>
      </c>
      <c r="AB60" s="292">
        <f>AB61-AB12-AB14-AB33-AB40-AB45-AB51-AB52-AB54-AB57</f>
        <v>0</v>
      </c>
      <c r="AC60" s="366">
        <f>AC61-AC12-AC14-AC33-AC40-AC45-AC51-AC52-AC54-AC57</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1089461</v>
      </c>
      <c r="Q61" s="242">
        <f>SUM(Q8:Q60)-Q9-Q10-Q12-Q13-Q15-Q16-Q17-Q30-Q31-Q32-Q40-Q41-Q42-Q43-Q44-Q49-Q50</f>
        <v>1089461</v>
      </c>
      <c r="R61" s="242">
        <f>SUM(R8:R60)-R9-R10-R12-R13-R15-R16-R17-R30-R31-R32-R40-R41-R42-R43-R44-R49-R50</f>
        <v>202050</v>
      </c>
      <c r="S61" s="331">
        <f>SUM(S8:S60)-S9-S10-S12-S13-S15-S16-S17-S30-S31-S32-S40-S41-S42-S43-S44-S49-S50</f>
        <v>305732</v>
      </c>
      <c r="T61" s="332">
        <f>SUM(T8:T60)-T9-T10-T12-T13-T15-T16-T17-T30-T31-T32-T40-T41-T42-T43-T44-T49-T50</f>
        <v>375700</v>
      </c>
      <c r="U61" s="244"/>
      <c r="V61" s="238" t="s">
        <v>82</v>
      </c>
      <c r="W61" s="239"/>
      <c r="X61" s="239"/>
      <c r="Y61" s="240" t="s">
        <v>561</v>
      </c>
      <c r="Z61" s="484">
        <f>+A181</f>
        <v>82632</v>
      </c>
      <c r="AA61" s="485">
        <f>+B181</f>
        <v>7786</v>
      </c>
      <c r="AB61" s="485">
        <f>+C181</f>
        <v>0</v>
      </c>
      <c r="AC61" s="602">
        <f>+E181</f>
        <v>8700</v>
      </c>
      <c r="AD61" s="248"/>
      <c r="AE61" s="248"/>
      <c r="AF61" s="248"/>
      <c r="AG61" s="249"/>
      <c r="AH61" s="249"/>
      <c r="AI61" s="250" t="s">
        <v>5</v>
      </c>
      <c r="AJ61" s="180" t="s">
        <v>6</v>
      </c>
      <c r="AK61" s="180" t="s">
        <v>7</v>
      </c>
      <c r="AL61" s="251" t="s">
        <v>405</v>
      </c>
    </row>
    <row r="62" spans="1:38" ht="14.45" customHeight="1" x14ac:dyDescent="0.15">
      <c r="A62" s="589">
        <v>146337</v>
      </c>
      <c r="B62" s="590">
        <v>146337</v>
      </c>
      <c r="C62" s="590">
        <v>0</v>
      </c>
      <c r="D62" s="590">
        <v>0</v>
      </c>
      <c r="E62" s="590">
        <v>14300</v>
      </c>
      <c r="F62" s="591">
        <v>3500</v>
      </c>
      <c r="K62" s="183"/>
      <c r="L62" s="184" t="s">
        <v>8</v>
      </c>
      <c r="M62" s="185"/>
      <c r="N62" s="185"/>
      <c r="O62" s="186" t="s">
        <v>9</v>
      </c>
      <c r="P62" s="252">
        <f>'Ｓ５６（1981）'!A63</f>
        <v>34527</v>
      </c>
      <c r="Q62" s="253">
        <f>'Ｓ５６（1981）'!B63</f>
        <v>34527</v>
      </c>
      <c r="R62" s="254"/>
      <c r="S62" s="255">
        <f>'Ｓ５６（1981）'!D63</f>
        <v>0</v>
      </c>
      <c r="T62" s="256">
        <f>'Ｓ５６（1981）'!F63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34527</v>
      </c>
      <c r="B63" s="593">
        <v>34527</v>
      </c>
      <c r="C63" s="593">
        <v>0</v>
      </c>
      <c r="D63" s="593">
        <v>0</v>
      </c>
      <c r="E63" s="593">
        <v>0</v>
      </c>
      <c r="F63" s="594">
        <v>0</v>
      </c>
      <c r="K63" s="194"/>
      <c r="L63" s="195"/>
      <c r="M63" s="196" t="s">
        <v>650</v>
      </c>
      <c r="N63" s="197"/>
      <c r="O63" s="198" t="s">
        <v>12</v>
      </c>
      <c r="P63" s="199">
        <f>'Ｓ５６（1981）'!A64</f>
        <v>0</v>
      </c>
      <c r="Q63" s="200">
        <f>'Ｓ５６（1981）'!B64</f>
        <v>0</v>
      </c>
      <c r="R63" s="220"/>
      <c r="S63" s="262">
        <f>'Ｓ５６（1981）'!D64</f>
        <v>0</v>
      </c>
      <c r="T63" s="263">
        <f>'Ｓ５６（1981）'!F64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34527</v>
      </c>
      <c r="Q64" s="209">
        <f>Q62-Q63</f>
        <v>34527</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2400</v>
      </c>
      <c r="B65" s="593">
        <v>2400</v>
      </c>
      <c r="C65" s="593">
        <v>0</v>
      </c>
      <c r="D65" s="593">
        <v>0</v>
      </c>
      <c r="E65" s="593">
        <v>0</v>
      </c>
      <c r="F65" s="594">
        <v>0</v>
      </c>
      <c r="K65" s="194" t="s">
        <v>4</v>
      </c>
      <c r="L65" s="173" t="s">
        <v>14</v>
      </c>
      <c r="M65" s="170"/>
      <c r="N65" s="170"/>
      <c r="O65" s="211" t="s">
        <v>15</v>
      </c>
      <c r="P65" s="212">
        <f>'Ｓ５６（1981）'!A65</f>
        <v>2400</v>
      </c>
      <c r="Q65" s="213">
        <f>'Ｓ５６（1981）'!B65</f>
        <v>2400</v>
      </c>
      <c r="R65" s="277"/>
      <c r="S65" s="278">
        <f>'Ｓ５６（1981）'!D65</f>
        <v>0</v>
      </c>
      <c r="T65" s="263">
        <f>'Ｓ５６（1981）'!F65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'Ｓ５６（1981）'!A66</f>
        <v>0</v>
      </c>
      <c r="Q66" s="200">
        <f>'Ｓ５６（1981）'!B66</f>
        <v>0</v>
      </c>
      <c r="R66" s="220"/>
      <c r="S66" s="262">
        <f>'Ｓ５６（1981）'!D66</f>
        <v>0</v>
      </c>
      <c r="T66" s="263">
        <f>'Ｓ５６（1981）'!F66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2400</v>
      </c>
      <c r="Q67" s="209">
        <f>Q65-Q66</f>
        <v>2400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'Ｓ５６（1981）'!A68</f>
        <v>0</v>
      </c>
      <c r="Q68" s="200">
        <f>'Ｓ５６（1981）'!B68</f>
        <v>0</v>
      </c>
      <c r="R68" s="220"/>
      <c r="S68" s="262">
        <f>'Ｓ５６（1981）'!D68</f>
        <v>0</v>
      </c>
      <c r="T68" s="263">
        <f>'Ｓ５６（1981）'!F68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'Ｓ５６（1981）'!A69</f>
        <v>0</v>
      </c>
      <c r="Q69" s="200">
        <f>'Ｓ５６（1981）'!B69</f>
        <v>0</v>
      </c>
      <c r="R69" s="220"/>
      <c r="S69" s="262">
        <f>'Ｓ５６（1981）'!D69</f>
        <v>0</v>
      </c>
      <c r="T69" s="263">
        <f>'Ｓ５６（1981）'!F69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'Ｓ５６（1981）'!A70</f>
        <v>0</v>
      </c>
      <c r="Q70" s="200">
        <f>'Ｓ５６（1981）'!B70</f>
        <v>0</v>
      </c>
      <c r="R70" s="220"/>
      <c r="S70" s="262">
        <f>'Ｓ５６（1981）'!D70</f>
        <v>0</v>
      </c>
      <c r="T70" s="263">
        <f>'Ｓ５６（1981）'!F70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'Ｓ５６（1981）'!A71</f>
        <v>0</v>
      </c>
      <c r="Q72" s="200">
        <f>'Ｓ５６（1981）'!B71</f>
        <v>0</v>
      </c>
      <c r="R72" s="220"/>
      <c r="S72" s="262">
        <f>'Ｓ５６（1981）'!D71</f>
        <v>0</v>
      </c>
      <c r="T72" s="263">
        <f>'Ｓ５６（1981）'!F71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'Ｓ５６（1981）'!A72</f>
        <v>0</v>
      </c>
      <c r="Q73" s="200">
        <f>'Ｓ５６（1981）'!B72</f>
        <v>0</v>
      </c>
      <c r="R73" s="220"/>
      <c r="S73" s="262">
        <f>'Ｓ５６（1981）'!D72</f>
        <v>0</v>
      </c>
      <c r="T73" s="263">
        <f>'Ｓ５６（1981）'!F72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28432</v>
      </c>
      <c r="B74" s="593">
        <v>28432</v>
      </c>
      <c r="C74" s="593">
        <v>0</v>
      </c>
      <c r="D74" s="593">
        <v>0</v>
      </c>
      <c r="E74" s="593">
        <v>14300</v>
      </c>
      <c r="F74" s="594">
        <v>0</v>
      </c>
      <c r="K74" s="194"/>
      <c r="L74" s="196" t="s">
        <v>19</v>
      </c>
      <c r="M74" s="197"/>
      <c r="N74" s="197"/>
      <c r="O74" s="198" t="s">
        <v>20</v>
      </c>
      <c r="P74" s="199">
        <f>'Ｓ５６（1981）'!A73</f>
        <v>0</v>
      </c>
      <c r="Q74" s="200">
        <f>'Ｓ５６（1981）'!B73</f>
        <v>0</v>
      </c>
      <c r="R74" s="220"/>
      <c r="S74" s="262">
        <f>'Ｓ５６（1981）'!D73</f>
        <v>0</v>
      </c>
      <c r="T74" s="263">
        <f>'Ｓ５６（1981）'!F73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'Ｓ５６（1981）'!A75</f>
        <v>0</v>
      </c>
      <c r="Q75" s="200">
        <f>'Ｓ５６（1981）'!B75</f>
        <v>0</v>
      </c>
      <c r="R75" s="220"/>
      <c r="S75" s="262">
        <f>'Ｓ５６（1981）'!D75</f>
        <v>0</v>
      </c>
      <c r="T75" s="263">
        <f>'Ｓ５６（1981）'!F75</f>
        <v>0</v>
      </c>
      <c r="U75" s="264" t="s">
        <v>411</v>
      </c>
      <c r="V75" s="195"/>
      <c r="W75" s="196" t="s">
        <v>412</v>
      </c>
      <c r="X75" s="197"/>
      <c r="Y75" s="211" t="s">
        <v>757</v>
      </c>
      <c r="Z75" s="302">
        <f>+A121</f>
        <v>70646</v>
      </c>
      <c r="AA75" s="272">
        <f t="shared" si="1"/>
        <v>0</v>
      </c>
      <c r="AB75" s="272">
        <f t="shared" si="1"/>
        <v>0</v>
      </c>
      <c r="AC75" s="584">
        <f>+E121</f>
        <v>53400</v>
      </c>
      <c r="AD75" s="264" t="s">
        <v>414</v>
      </c>
      <c r="AE75" s="195"/>
      <c r="AF75" s="196" t="s">
        <v>412</v>
      </c>
      <c r="AG75" s="197"/>
      <c r="AH75" s="211" t="s">
        <v>415</v>
      </c>
      <c r="AI75" s="302">
        <f>+A144</f>
        <v>450</v>
      </c>
      <c r="AJ75" s="272">
        <f t="shared" si="2"/>
        <v>0</v>
      </c>
      <c r="AK75" s="272">
        <f t="shared" si="2"/>
        <v>450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'Ｓ５６（1981）'!A76</f>
        <v>0</v>
      </c>
      <c r="Q76" s="200">
        <f>'Ｓ５６（1981）'!B76</f>
        <v>0</v>
      </c>
      <c r="R76" s="220"/>
      <c r="S76" s="262">
        <f>'Ｓ５６（1981）'!D76</f>
        <v>0</v>
      </c>
      <c r="T76" s="263">
        <f>'Ｓ５６（1981）'!F76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'Ｓ５６（1981）'!A77</f>
        <v>0</v>
      </c>
      <c r="Q77" s="200">
        <f>'Ｓ５６（1981）'!B77</f>
        <v>0</v>
      </c>
      <c r="R77" s="220"/>
      <c r="S77" s="262">
        <f>'Ｓ５６（1981）'!D77</f>
        <v>0</v>
      </c>
      <c r="T77" s="263">
        <f>'Ｓ５６（1981）'!F77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'Ｓ５６（1981）'!A78</f>
        <v>0</v>
      </c>
      <c r="Q78" s="200">
        <f>'Ｓ５６（1981）'!B78</f>
        <v>0</v>
      </c>
      <c r="R78" s="220"/>
      <c r="S78" s="262">
        <f>'Ｓ５６（1981）'!D78</f>
        <v>0</v>
      </c>
      <c r="T78" s="263">
        <f>'Ｓ５６（1981）'!F78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'Ｓ５６（1981）'!A79</f>
        <v>0</v>
      </c>
      <c r="Q79" s="200">
        <f>'Ｓ５６（1981）'!B79</f>
        <v>0</v>
      </c>
      <c r="R79" s="220"/>
      <c r="S79" s="262">
        <f>'Ｓ５６（1981）'!D79</f>
        <v>0</v>
      </c>
      <c r="T79" s="263">
        <f>'Ｓ５６（1981）'!F79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28432</v>
      </c>
      <c r="B80" s="593">
        <v>28432</v>
      </c>
      <c r="C80" s="593">
        <v>0</v>
      </c>
      <c r="D80" s="593">
        <v>0</v>
      </c>
      <c r="E80" s="593">
        <v>14300</v>
      </c>
      <c r="F80" s="594">
        <v>0</v>
      </c>
      <c r="K80" s="194"/>
      <c r="L80" s="195" t="s">
        <v>38</v>
      </c>
      <c r="M80" s="196" t="s">
        <v>39</v>
      </c>
      <c r="N80" s="197"/>
      <c r="O80" s="198" t="s">
        <v>40</v>
      </c>
      <c r="P80" s="199">
        <f>'Ｓ５６（1981）'!A80</f>
        <v>28432</v>
      </c>
      <c r="Q80" s="200">
        <f>'Ｓ５６（1981）'!B80</f>
        <v>28432</v>
      </c>
      <c r="R80" s="220"/>
      <c r="S80" s="262">
        <f>'Ｓ５６（1981）'!D80</f>
        <v>0</v>
      </c>
      <c r="T80" s="263">
        <f>'Ｓ５６（1981）'!F80</f>
        <v>0</v>
      </c>
      <c r="U80" s="264"/>
      <c r="V80" s="195" t="s">
        <v>38</v>
      </c>
      <c r="W80" s="196" t="s">
        <v>149</v>
      </c>
      <c r="X80" s="197"/>
      <c r="Y80" s="198" t="s">
        <v>758</v>
      </c>
      <c r="Z80" s="302">
        <f>+A122</f>
        <v>70646</v>
      </c>
      <c r="AA80" s="272">
        <f>+B122</f>
        <v>0</v>
      </c>
      <c r="AB80" s="272">
        <f>+C122</f>
        <v>0</v>
      </c>
      <c r="AC80" s="584">
        <f>+E122</f>
        <v>53400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'Ｓ５６（1981）'!A81</f>
        <v>0</v>
      </c>
      <c r="Q81" s="200">
        <f>'Ｓ５６（1981）'!B81</f>
        <v>0</v>
      </c>
      <c r="R81" s="220"/>
      <c r="S81" s="262">
        <f>'Ｓ５６（1981）'!D81</f>
        <v>0</v>
      </c>
      <c r="T81" s="263">
        <f>'Ｓ５６（1981）'!F81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'Ｓ５６（1981）'!A82</f>
        <v>0</v>
      </c>
      <c r="Q82" s="200">
        <f>'Ｓ５６（1981）'!B82</f>
        <v>0</v>
      </c>
      <c r="R82" s="220"/>
      <c r="S82" s="262">
        <f>'Ｓ５６（1981）'!D82</f>
        <v>0</v>
      </c>
      <c r="T82" s="263">
        <f>'Ｓ５６（1981）'!F82</f>
        <v>0</v>
      </c>
      <c r="U82" s="264"/>
      <c r="V82" s="216"/>
      <c r="W82" s="196" t="s">
        <v>13</v>
      </c>
      <c r="X82" s="197"/>
      <c r="Y82" s="198"/>
      <c r="Z82" s="305">
        <f>Z75-Z80</f>
        <v>0</v>
      </c>
      <c r="AA82" s="306">
        <f>AA75-AA80</f>
        <v>0</v>
      </c>
      <c r="AB82" s="273">
        <f>AB75-AB80</f>
        <v>0</v>
      </c>
      <c r="AC82" s="603">
        <f>AC75-AC80</f>
        <v>0</v>
      </c>
      <c r="AD82" s="264" t="s">
        <v>425</v>
      </c>
      <c r="AE82" s="216"/>
      <c r="AF82" s="196" t="s">
        <v>13</v>
      </c>
      <c r="AG82" s="197"/>
      <c r="AH82" s="198"/>
      <c r="AI82" s="305">
        <f>AI75-AI80</f>
        <v>450</v>
      </c>
      <c r="AJ82" s="306">
        <f>AJ75-AJ80</f>
        <v>0</v>
      </c>
      <c r="AK82" s="273">
        <f>AK75-AK80</f>
        <v>450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'Ｓ５６（1981）'!A83</f>
        <v>0</v>
      </c>
      <c r="Q83" s="200">
        <f>'Ｓ５６（1981）'!B83</f>
        <v>0</v>
      </c>
      <c r="R83" s="220"/>
      <c r="S83" s="262">
        <f>'Ｓ５６（1981）'!D83</f>
        <v>0</v>
      </c>
      <c r="T83" s="263">
        <f>'Ｓ５６（1981）'!F83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'Ｓ５６（1981）'!A84</f>
        <v>0</v>
      </c>
      <c r="Q84" s="200">
        <f>'Ｓ５６（1981）'!B84</f>
        <v>0</v>
      </c>
      <c r="R84" s="220"/>
      <c r="S84" s="262">
        <f>'Ｓ５６（1981）'!D84</f>
        <v>0</v>
      </c>
      <c r="T84" s="263">
        <f>'Ｓ５６（1981）'!F84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'Ｓ５６（1981）'!A85</f>
        <v>0</v>
      </c>
      <c r="Q85" s="200">
        <f>'Ｓ５６（1981）'!B85</f>
        <v>0</v>
      </c>
      <c r="R85" s="220"/>
      <c r="S85" s="262">
        <f>'Ｓ５６（1981）'!D85</f>
        <v>0</v>
      </c>
      <c r="T85" s="263">
        <f>'Ｓ５６（1981）'!F85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48547</v>
      </c>
      <c r="B86" s="593">
        <v>48547</v>
      </c>
      <c r="C86" s="593">
        <v>0</v>
      </c>
      <c r="D86" s="593">
        <v>0</v>
      </c>
      <c r="E86" s="593">
        <v>0</v>
      </c>
      <c r="F86" s="594">
        <v>3500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0</v>
      </c>
      <c r="B87" s="593">
        <v>0</v>
      </c>
      <c r="C87" s="593">
        <v>0</v>
      </c>
      <c r="D87" s="593">
        <v>0</v>
      </c>
      <c r="E87" s="593">
        <v>0</v>
      </c>
      <c r="F87" s="594">
        <v>0</v>
      </c>
      <c r="K87" s="194"/>
      <c r="L87" s="173"/>
      <c r="M87" s="196" t="s">
        <v>47</v>
      </c>
      <c r="N87" s="197"/>
      <c r="O87" s="198" t="s">
        <v>48</v>
      </c>
      <c r="P87" s="199">
        <f>'Ｓ５６（1981）'!A87</f>
        <v>0</v>
      </c>
      <c r="Q87" s="200">
        <f>'Ｓ５６（1981）'!B87</f>
        <v>0</v>
      </c>
      <c r="R87" s="220"/>
      <c r="S87" s="262">
        <f>'Ｓ５６（1981）'!D87</f>
        <v>0</v>
      </c>
      <c r="T87" s="263">
        <f>'Ｓ５６（1981）'!F87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32262</v>
      </c>
      <c r="B88" s="593">
        <v>32262</v>
      </c>
      <c r="C88" s="593">
        <v>0</v>
      </c>
      <c r="D88" s="593">
        <v>0</v>
      </c>
      <c r="E88" s="593">
        <v>0</v>
      </c>
      <c r="F88" s="594">
        <v>3500</v>
      </c>
      <c r="K88" s="194"/>
      <c r="L88" s="195"/>
      <c r="M88" s="196" t="s">
        <v>50</v>
      </c>
      <c r="N88" s="197"/>
      <c r="O88" s="198" t="s">
        <v>51</v>
      </c>
      <c r="P88" s="199">
        <f>'Ｓ５６（1981）'!A88</f>
        <v>32262</v>
      </c>
      <c r="Q88" s="200">
        <f>'Ｓ５６（1981）'!B88</f>
        <v>32262</v>
      </c>
      <c r="R88" s="220"/>
      <c r="S88" s="262">
        <f>'Ｓ５６（1981）'!D88</f>
        <v>0</v>
      </c>
      <c r="T88" s="263">
        <f>'Ｓ５６（1981）'!F88</f>
        <v>3500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'Ｓ５６（1981）'!A89</f>
        <v>0</v>
      </c>
      <c r="Q89" s="200">
        <f>'Ｓ５６（1981）'!B89</f>
        <v>0</v>
      </c>
      <c r="R89" s="220"/>
      <c r="S89" s="262">
        <f>'Ｓ５６（1981）'!D89</f>
        <v>0</v>
      </c>
      <c r="T89" s="263">
        <f>'Ｓ５６（1981）'!F89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'Ｓ５６（1981）'!A90</f>
        <v>0</v>
      </c>
      <c r="Q90" s="200">
        <f>'Ｓ５６（1981）'!B90</f>
        <v>0</v>
      </c>
      <c r="R90" s="220"/>
      <c r="S90" s="262">
        <f>'Ｓ５６（1981）'!D90</f>
        <v>0</v>
      </c>
      <c r="T90" s="263">
        <f>'Ｓ５６（1981）'!F90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'Ｓ５６（1981）'!A91</f>
        <v>0</v>
      </c>
      <c r="Q91" s="200">
        <f>'Ｓ５６（1981）'!B91</f>
        <v>0</v>
      </c>
      <c r="R91" s="220"/>
      <c r="S91" s="262">
        <f>'Ｓ５６（1981）'!D91</f>
        <v>0</v>
      </c>
      <c r="T91" s="263">
        <f>'Ｓ５６（1981）'!F91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'Ｓ５６（1981）'!A92</f>
        <v>0</v>
      </c>
      <c r="Q92" s="200">
        <f>'Ｓ５６（1981）'!B92</f>
        <v>0</v>
      </c>
      <c r="R92" s="220"/>
      <c r="S92" s="262">
        <f>'Ｓ５６（1981）'!D92</f>
        <v>0</v>
      </c>
      <c r="T92" s="263">
        <f>'Ｓ５６（1981）'!F92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11242</v>
      </c>
      <c r="B93" s="593">
        <v>11242</v>
      </c>
      <c r="C93" s="593">
        <v>0</v>
      </c>
      <c r="D93" s="593">
        <v>0</v>
      </c>
      <c r="E93" s="593">
        <v>0</v>
      </c>
      <c r="F93" s="594">
        <v>0</v>
      </c>
      <c r="K93" s="194"/>
      <c r="L93" s="195"/>
      <c r="M93" s="173" t="s">
        <v>60</v>
      </c>
      <c r="N93" s="197"/>
      <c r="O93" s="198" t="s">
        <v>61</v>
      </c>
      <c r="P93" s="199">
        <f>'Ｓ５６（1981）'!A93</f>
        <v>11242</v>
      </c>
      <c r="Q93" s="200">
        <f>'Ｓ５６（1981）'!B93</f>
        <v>11242</v>
      </c>
      <c r="R93" s="220"/>
      <c r="S93" s="262">
        <f>'Ｓ５６（1981）'!D93</f>
        <v>0</v>
      </c>
      <c r="T93" s="263">
        <f>'Ｓ５６（1981）'!F93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'Ｓ５６（1981）'!A94</f>
        <v>0</v>
      </c>
      <c r="Q94" s="200">
        <f>'Ｓ５６（1981）'!B94</f>
        <v>0</v>
      </c>
      <c r="R94" s="220"/>
      <c r="S94" s="262">
        <f>'Ｓ５６（1981）'!D94</f>
        <v>0</v>
      </c>
      <c r="T94" s="263">
        <f>'Ｓ５６（1981）'!F94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'Ｓ５６（1981）'!A95</f>
        <v>0</v>
      </c>
      <c r="Q95" s="200">
        <f>'Ｓ５６（1981）'!B95</f>
        <v>0</v>
      </c>
      <c r="R95" s="220"/>
      <c r="S95" s="262">
        <f>'Ｓ５６（1981）'!D95</f>
        <v>0</v>
      </c>
      <c r="T95" s="263">
        <f>'Ｓ５６（1981）'!F95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'Ｓ５６（1981）'!A96</f>
        <v>0</v>
      </c>
      <c r="Q96" s="200">
        <f>'Ｓ５６（1981）'!B96</f>
        <v>0</v>
      </c>
      <c r="R96" s="220"/>
      <c r="S96" s="262">
        <f>'Ｓ５６（1981）'!D96</f>
        <v>0</v>
      </c>
      <c r="T96" s="263">
        <f>'Ｓ５６（1981）'!F96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11242</v>
      </c>
      <c r="B97" s="593">
        <v>11242</v>
      </c>
      <c r="C97" s="593">
        <v>0</v>
      </c>
      <c r="D97" s="593">
        <v>0</v>
      </c>
      <c r="E97" s="593">
        <v>0</v>
      </c>
      <c r="F97" s="594">
        <v>0</v>
      </c>
      <c r="K97" s="194"/>
      <c r="L97" s="195"/>
      <c r="M97" s="195"/>
      <c r="N97" s="196" t="s">
        <v>68</v>
      </c>
      <c r="O97" s="198" t="s">
        <v>69</v>
      </c>
      <c r="P97" s="199">
        <f>'Ｓ５６（1981）'!A97</f>
        <v>11242</v>
      </c>
      <c r="Q97" s="200">
        <f>'Ｓ５６（1981）'!B97</f>
        <v>11242</v>
      </c>
      <c r="R97" s="220"/>
      <c r="S97" s="262">
        <f>'Ｓ５６（1981）'!D97</f>
        <v>0</v>
      </c>
      <c r="T97" s="263">
        <f>'Ｓ５６（1981）'!F97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5043</v>
      </c>
      <c r="B98" s="593">
        <v>5043</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'Ｓ５６（1981）'!A98</f>
        <v>5043</v>
      </c>
      <c r="Q99" s="200">
        <f>'Ｓ５６（1981）'!B98</f>
        <v>5043</v>
      </c>
      <c r="R99" s="220"/>
      <c r="S99" s="262">
        <f>'Ｓ５６（1981）'!D98</f>
        <v>0</v>
      </c>
      <c r="T99" s="263">
        <f>'Ｓ５６（1981）'!F98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'Ｓ５６（1981）'!A99</f>
        <v>0</v>
      </c>
      <c r="Q100" s="200">
        <f>'Ｓ５６（1981）'!B99</f>
        <v>0</v>
      </c>
      <c r="R100" s="220"/>
      <c r="S100" s="262">
        <f>'Ｓ５６（1981）'!D99</f>
        <v>0</v>
      </c>
      <c r="T100" s="263">
        <f>'Ｓ５６（1981）'!F99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1500</v>
      </c>
      <c r="B101" s="593">
        <v>1500</v>
      </c>
      <c r="C101" s="593">
        <v>0</v>
      </c>
      <c r="D101" s="593">
        <v>0</v>
      </c>
      <c r="E101" s="593">
        <v>0</v>
      </c>
      <c r="F101" s="594">
        <v>0</v>
      </c>
      <c r="K101" s="194"/>
      <c r="L101" s="216"/>
      <c r="M101" s="196" t="s">
        <v>13</v>
      </c>
      <c r="N101" s="197"/>
      <c r="O101" s="198" t="s">
        <v>76</v>
      </c>
      <c r="P101" s="199">
        <f>'Ｓ５６（1981）'!A100</f>
        <v>0</v>
      </c>
      <c r="Q101" s="200">
        <f>'Ｓ５６（1981）'!B100</f>
        <v>0</v>
      </c>
      <c r="R101" s="220"/>
      <c r="S101" s="262">
        <f>'Ｓ５６（1981）'!D100</f>
        <v>0</v>
      </c>
      <c r="T101" s="263">
        <f>'Ｓ５６（1981）'!F100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'Ｓ５６（1981）'!A101</f>
        <v>1500</v>
      </c>
      <c r="Q102" s="200">
        <f>'Ｓ５６（1981）'!B101</f>
        <v>1500</v>
      </c>
      <c r="R102" s="220"/>
      <c r="S102" s="262">
        <f>'Ｓ５６（1981）'!D101</f>
        <v>0</v>
      </c>
      <c r="T102" s="263">
        <f>'Ｓ５６（1981）'!F101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30931</v>
      </c>
      <c r="B103" s="593">
        <v>30931</v>
      </c>
      <c r="C103" s="593">
        <v>0</v>
      </c>
      <c r="D103" s="593">
        <v>0</v>
      </c>
      <c r="E103" s="593">
        <v>0</v>
      </c>
      <c r="F103" s="594">
        <v>0</v>
      </c>
      <c r="K103" s="194"/>
      <c r="L103" s="195"/>
      <c r="M103" s="196" t="s">
        <v>11</v>
      </c>
      <c r="N103" s="197"/>
      <c r="O103" s="198" t="s">
        <v>80</v>
      </c>
      <c r="P103" s="199">
        <f>'Ｓ５６（1981）'!A102</f>
        <v>0</v>
      </c>
      <c r="Q103" s="200">
        <f>'Ｓ５６（1981）'!B102</f>
        <v>0</v>
      </c>
      <c r="R103" s="220"/>
      <c r="S103" s="262">
        <f>'Ｓ５６（1981）'!D102</f>
        <v>0</v>
      </c>
      <c r="T103" s="263">
        <f>'Ｓ５６（1981）'!F102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3748</v>
      </c>
      <c r="B104" s="593">
        <v>3748</v>
      </c>
      <c r="C104" s="593">
        <v>0</v>
      </c>
      <c r="D104" s="593">
        <v>0</v>
      </c>
      <c r="E104" s="593">
        <v>0</v>
      </c>
      <c r="F104" s="594">
        <v>0</v>
      </c>
      <c r="K104" s="194"/>
      <c r="L104" s="216"/>
      <c r="M104" s="196" t="s">
        <v>13</v>
      </c>
      <c r="N104" s="197"/>
      <c r="O104" s="198"/>
      <c r="P104" s="219">
        <f>P102-P103</f>
        <v>1500</v>
      </c>
      <c r="Q104" s="292">
        <f>Q102-Q103</f>
        <v>1500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8320</v>
      </c>
      <c r="B105" s="593">
        <v>8320</v>
      </c>
      <c r="C105" s="593">
        <v>0</v>
      </c>
      <c r="D105" s="593">
        <v>0</v>
      </c>
      <c r="E105" s="593">
        <v>0</v>
      </c>
      <c r="F105" s="594">
        <v>0</v>
      </c>
      <c r="K105" s="194"/>
      <c r="L105" s="169"/>
      <c r="M105" s="196" t="s">
        <v>88</v>
      </c>
      <c r="N105" s="197"/>
      <c r="O105" s="198" t="s">
        <v>109</v>
      </c>
      <c r="P105" s="199">
        <f>'Ｓ５６（1981）'!A104</f>
        <v>3748</v>
      </c>
      <c r="Q105" s="200">
        <f>'Ｓ５６（1981）'!B104</f>
        <v>3748</v>
      </c>
      <c r="R105" s="220"/>
      <c r="S105" s="262">
        <f>'Ｓ５６（1981）'!D104</f>
        <v>0</v>
      </c>
      <c r="T105" s="263">
        <f>'Ｓ５６（1981）'!F104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'Ｓ５６（1981）'!A105</f>
        <v>8320</v>
      </c>
      <c r="Q106" s="200">
        <f>'Ｓ５６（1981）'!B105</f>
        <v>8320</v>
      </c>
      <c r="R106" s="220"/>
      <c r="S106" s="262">
        <f>'Ｓ５６（1981）'!D105</f>
        <v>0</v>
      </c>
      <c r="T106" s="263">
        <f>'Ｓ５６（1981）'!F105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'Ｓ５６（1981）'!A106</f>
        <v>0</v>
      </c>
      <c r="Q107" s="200">
        <f>'Ｓ５６（1981）'!B106</f>
        <v>0</v>
      </c>
      <c r="R107" s="220"/>
      <c r="S107" s="262">
        <f>'Ｓ５６（1981）'!D106</f>
        <v>0</v>
      </c>
      <c r="T107" s="263">
        <f>'Ｓ５６（1981）'!F106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'Ｓ５６（1981）'!A107</f>
        <v>0</v>
      </c>
      <c r="Q108" s="200">
        <f>'Ｓ５６（1981）'!B107</f>
        <v>0</v>
      </c>
      <c r="R108" s="220"/>
      <c r="S108" s="262">
        <f>'Ｓ５６（1981）'!D107</f>
        <v>0</v>
      </c>
      <c r="T108" s="263">
        <f>'Ｓ５６（1981）'!F107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'Ｓ５６（1981）'!A108</f>
        <v>0</v>
      </c>
      <c r="Q109" s="200">
        <f>'Ｓ５６（1981）'!B108</f>
        <v>0</v>
      </c>
      <c r="R109" s="220"/>
      <c r="S109" s="262">
        <f>'Ｓ５６（1981）'!D108</f>
        <v>0</v>
      </c>
      <c r="T109" s="263">
        <f>'Ｓ５６（1981）'!F108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'Ｓ５６（1981）'!A109</f>
        <v>0</v>
      </c>
      <c r="Q110" s="200">
        <f>'Ｓ５６（1981）'!B109</f>
        <v>0</v>
      </c>
      <c r="R110" s="220"/>
      <c r="S110" s="262">
        <f>'Ｓ５６（1981）'!D109</f>
        <v>0</v>
      </c>
      <c r="T110" s="263">
        <f>'Ｓ５６（1981）'!F109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8983</v>
      </c>
      <c r="B111" s="593">
        <v>8983</v>
      </c>
      <c r="C111" s="593">
        <v>0</v>
      </c>
      <c r="D111" s="593">
        <v>0</v>
      </c>
      <c r="E111" s="593">
        <v>0</v>
      </c>
      <c r="F111" s="594">
        <v>0</v>
      </c>
      <c r="K111" s="194"/>
      <c r="L111" s="176"/>
      <c r="M111" s="196" t="s">
        <v>107</v>
      </c>
      <c r="N111" s="197"/>
      <c r="O111" s="198" t="s">
        <v>115</v>
      </c>
      <c r="P111" s="199">
        <f>'Ｓ５６（1981）'!A110</f>
        <v>0</v>
      </c>
      <c r="Q111" s="200">
        <f>'Ｓ５６（1981）'!B110</f>
        <v>0</v>
      </c>
      <c r="R111" s="220"/>
      <c r="S111" s="262">
        <f>'Ｓ５６（1981）'!D110</f>
        <v>0</v>
      </c>
      <c r="T111" s="263">
        <f>'Ｓ５６（1981）'!F110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9880</v>
      </c>
      <c r="B112" s="593">
        <v>9880</v>
      </c>
      <c r="C112" s="593">
        <v>0</v>
      </c>
      <c r="D112" s="593">
        <v>0</v>
      </c>
      <c r="E112" s="593">
        <v>0</v>
      </c>
      <c r="F112" s="594">
        <v>0</v>
      </c>
      <c r="K112" s="194"/>
      <c r="L112" s="176" t="s">
        <v>41</v>
      </c>
      <c r="M112" s="196" t="s">
        <v>108</v>
      </c>
      <c r="N112" s="197"/>
      <c r="O112" s="198" t="s">
        <v>116</v>
      </c>
      <c r="P112" s="199">
        <f>'Ｓ５６（1981）'!A111</f>
        <v>8983</v>
      </c>
      <c r="Q112" s="200">
        <f>'Ｓ５６（1981）'!B111</f>
        <v>8983</v>
      </c>
      <c r="R112" s="220"/>
      <c r="S112" s="262">
        <f>'Ｓ５６（1981）'!D111</f>
        <v>0</v>
      </c>
      <c r="T112" s="263">
        <f>'Ｓ５６（1981）'!F111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'Ｓ５６（1981）'!A112</f>
        <v>9880</v>
      </c>
      <c r="Q113" s="200">
        <f>'Ｓ５６（1981）'!B112</f>
        <v>9880</v>
      </c>
      <c r="R113" s="220"/>
      <c r="S113" s="262">
        <f>'Ｓ５６（1981）'!D112</f>
        <v>0</v>
      </c>
      <c r="T113" s="263">
        <f>'Ｓ５６（1981）'!F112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'Ｓ５６（1981）'!A113</f>
        <v>0</v>
      </c>
      <c r="Q114" s="200">
        <f>'Ｓ５６（1981）'!B113</f>
        <v>0</v>
      </c>
      <c r="R114" s="220"/>
      <c r="S114" s="262">
        <f>'Ｓ５６（1981）'!D113</f>
        <v>0</v>
      </c>
      <c r="T114" s="263">
        <f>'Ｓ５６（1981）'!F113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146337</v>
      </c>
      <c r="Q115" s="316">
        <f>SUM(Q62:Q114)-Q63-Q64-Q66-Q67-Q69-Q70-Q71-Q84-Q85-Q86-Q94-Q95-Q96-Q97-Q98-Q103-Q104</f>
        <v>146337</v>
      </c>
      <c r="R115" s="316"/>
      <c r="S115" s="317">
        <f>SUM(S62:S114)-S63-S64-S66-S67-S69-S70-S71-S84-S85-S86-S94-S95-S96-S97-S98-S103-S104</f>
        <v>0</v>
      </c>
      <c r="T115" s="318">
        <f>SUM(T62:T114)-T63-T64-T66-T67-T69-T70-T71-T84-T85-T86-T94-T95-T96-T97-T98-T103-T104</f>
        <v>3500</v>
      </c>
      <c r="U115" s="319"/>
      <c r="V115" s="312" t="s">
        <v>82</v>
      </c>
      <c r="W115" s="313"/>
      <c r="X115" s="313"/>
      <c r="Y115" s="314"/>
      <c r="Z115" s="320">
        <f>Z64+Z67+Z73+Z74+Z75+Z86+Z88+Z89+Z92+Z93+Z99+Z101+Z104+Z105+Z114</f>
        <v>70646</v>
      </c>
      <c r="AA115" s="321">
        <f>AA64+AA67+AA73+AA74+AA75+AA86+AA88+AA89+AA92+AA93+AA99+AA101+AA104+AA105+AA114</f>
        <v>0</v>
      </c>
      <c r="AB115" s="322">
        <f>AB64+AB67+AB73+AB74+AB75+AB86+AB88+AB89+AB92+AB93+AB99+AB101+AB104+AB105+AB114</f>
        <v>0</v>
      </c>
      <c r="AC115" s="598">
        <f>AC64+AC67+AC73+AC74+AC75+AC86+AC88+AC89+AC92+AC93+AC99+AC101+AC104+AC105+AC114</f>
        <v>53400</v>
      </c>
      <c r="AD115" s="319"/>
      <c r="AE115" s="312" t="s">
        <v>82</v>
      </c>
      <c r="AF115" s="313"/>
      <c r="AG115" s="313"/>
      <c r="AH115" s="314"/>
      <c r="AI115" s="320">
        <f>AI64+AI67+AI73+AI74+AI75+AI86+AI88+AI89+AI92+AI93+AI99+AI101+AI104+AI105+AI114</f>
        <v>450</v>
      </c>
      <c r="AJ115" s="321">
        <f>AJ64+AJ67+AJ73+AJ74+AJ75+AJ86+AJ88+AJ89+AJ92+AJ93+AJ99+AJ101+AJ104+AJ105+AJ114</f>
        <v>0</v>
      </c>
      <c r="AK115" s="322">
        <f>AK64+AK67+AK73+AK74+AK75+AK86+AK88+AK89+AK92+AK93+AK99+AK101+AK104+AK105+AK114</f>
        <v>450</v>
      </c>
      <c r="AL115" s="324">
        <f>AL64+AL67+AL73+AL74+AL75+AL86+AL88+AL89+AL92+AL93+AL99+AL101+AL104+AL105+AL114</f>
        <v>0</v>
      </c>
    </row>
    <row r="116" spans="1:38" ht="14.45" customHeight="1" thickTop="1" x14ac:dyDescent="0.15">
      <c r="A116" s="589">
        <v>70646</v>
      </c>
      <c r="B116" s="590">
        <v>0</v>
      </c>
      <c r="C116" s="590">
        <v>0</v>
      </c>
      <c r="D116" s="590">
        <v>0</v>
      </c>
      <c r="E116" s="591">
        <v>53400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801</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70646</v>
      </c>
      <c r="B121" s="593">
        <v>0</v>
      </c>
      <c r="C121" s="593">
        <v>0</v>
      </c>
      <c r="D121" s="593">
        <v>0</v>
      </c>
      <c r="E121" s="594">
        <v>53400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70646</v>
      </c>
      <c r="B122" s="593">
        <v>0</v>
      </c>
      <c r="C122" s="593">
        <v>0</v>
      </c>
      <c r="D122" s="593">
        <v>0</v>
      </c>
      <c r="E122" s="594">
        <v>53400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403969</v>
      </c>
      <c r="Q123" s="254">
        <f t="shared" si="11"/>
        <v>403969</v>
      </c>
      <c r="R123" s="254">
        <f t="shared" si="11"/>
        <v>28571</v>
      </c>
      <c r="S123" s="329">
        <f t="shared" si="11"/>
        <v>0</v>
      </c>
      <c r="T123" s="361">
        <f t="shared" si="11"/>
        <v>200000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15262</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388707</v>
      </c>
      <c r="AJ123" s="254">
        <f>SUM(AJ124:AJ125)</f>
        <v>28571</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369442</v>
      </c>
      <c r="Q124" s="220">
        <f t="shared" si="11"/>
        <v>369442</v>
      </c>
      <c r="R124" s="220">
        <f t="shared" si="11"/>
        <v>28571</v>
      </c>
      <c r="S124" s="221">
        <f t="shared" si="11"/>
        <v>0</v>
      </c>
      <c r="T124" s="270">
        <f t="shared" si="11"/>
        <v>200000</v>
      </c>
      <c r="U124" s="202"/>
      <c r="V124" s="195"/>
      <c r="W124" s="196" t="s">
        <v>146</v>
      </c>
      <c r="X124" s="197"/>
      <c r="Y124" s="198" t="s">
        <v>156</v>
      </c>
      <c r="Z124" s="219">
        <f>IF(ISERROR(Z123*(Q124/Q123)),0,ROUND(Z123*(Q124/Q123),0))</f>
        <v>13958</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355484</v>
      </c>
      <c r="AJ124" s="220">
        <f>IF($P124-$Z124=0,0,ROUND((R124-AA124)*$AI124/($P124-$Z124),0))</f>
        <v>28571</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34527</v>
      </c>
      <c r="Q125" s="220">
        <f t="shared" si="11"/>
        <v>34527</v>
      </c>
      <c r="R125" s="220">
        <f t="shared" si="11"/>
        <v>0</v>
      </c>
      <c r="S125" s="221">
        <f t="shared" si="11"/>
        <v>0</v>
      </c>
      <c r="T125" s="270">
        <f t="shared" si="11"/>
        <v>0</v>
      </c>
      <c r="U125" s="202"/>
      <c r="V125" s="195"/>
      <c r="W125" s="196" t="s">
        <v>13</v>
      </c>
      <c r="X125" s="167"/>
      <c r="Y125" s="207" t="s">
        <v>156</v>
      </c>
      <c r="Z125" s="219">
        <f>Z123-Z124</f>
        <v>1304</v>
      </c>
      <c r="AA125" s="220">
        <f>AA123-AA124</f>
        <v>0</v>
      </c>
      <c r="AB125" s="292">
        <f>AB123-AB124</f>
        <v>0</v>
      </c>
      <c r="AC125" s="366">
        <f>AC123-AC124</f>
        <v>0</v>
      </c>
      <c r="AE125" s="194"/>
      <c r="AF125" s="195"/>
      <c r="AG125" s="196" t="s">
        <v>13</v>
      </c>
      <c r="AH125" s="167"/>
      <c r="AI125" s="219">
        <f t="shared" si="12"/>
        <v>33223</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2400</v>
      </c>
      <c r="Q126" s="220">
        <f t="shared" si="11"/>
        <v>2400</v>
      </c>
      <c r="R126" s="220">
        <f t="shared" si="11"/>
        <v>0</v>
      </c>
      <c r="S126" s="221">
        <f t="shared" si="11"/>
        <v>0</v>
      </c>
      <c r="T126" s="270">
        <f t="shared" si="11"/>
        <v>0</v>
      </c>
      <c r="U126" s="202"/>
      <c r="V126" s="173" t="s">
        <v>14</v>
      </c>
      <c r="W126" s="170"/>
      <c r="X126" s="170"/>
      <c r="Y126" s="211" t="s">
        <v>654</v>
      </c>
      <c r="Z126" s="219">
        <f>Z127+Z128</f>
        <v>91</v>
      </c>
      <c r="AA126" s="220">
        <f>AA127+AA128</f>
        <v>0</v>
      </c>
      <c r="AB126" s="292">
        <f>AB127+AB128</f>
        <v>0</v>
      </c>
      <c r="AC126" s="366">
        <f>AC127+AC128</f>
        <v>0</v>
      </c>
      <c r="AE126" s="194"/>
      <c r="AF126" s="173" t="s">
        <v>14</v>
      </c>
      <c r="AG126" s="170"/>
      <c r="AH126" s="170"/>
      <c r="AI126" s="219">
        <f t="shared" si="12"/>
        <v>2309</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2400</v>
      </c>
      <c r="Q128" s="220">
        <f t="shared" si="11"/>
        <v>2400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91</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2309</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0</v>
      </c>
      <c r="Q136" s="220">
        <f t="shared" si="16"/>
        <v>0</v>
      </c>
      <c r="R136" s="220">
        <f t="shared" si="16"/>
        <v>0</v>
      </c>
      <c r="S136" s="221">
        <f t="shared" si="16"/>
        <v>0</v>
      </c>
      <c r="T136" s="270">
        <f t="shared" si="16"/>
        <v>0</v>
      </c>
      <c r="U136" s="202" t="s">
        <v>86</v>
      </c>
      <c r="V136" s="195"/>
      <c r="W136" s="196" t="s">
        <v>22</v>
      </c>
      <c r="X136" s="197"/>
      <c r="Y136" s="198" t="s">
        <v>156</v>
      </c>
      <c r="Z136" s="219">
        <f t="shared" si="17"/>
        <v>0</v>
      </c>
      <c r="AA136" s="220">
        <f t="shared" si="17"/>
        <v>0</v>
      </c>
      <c r="AB136" s="292">
        <f t="shared" si="17"/>
        <v>0</v>
      </c>
      <c r="AC136" s="366">
        <f t="shared" si="17"/>
        <v>0</v>
      </c>
      <c r="AE136" s="194"/>
      <c r="AF136" s="195"/>
      <c r="AG136" s="196" t="s">
        <v>22</v>
      </c>
      <c r="AH136" s="197"/>
      <c r="AI136" s="219">
        <f t="shared" si="12"/>
        <v>0</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450</v>
      </c>
      <c r="B139" s="593">
        <v>0</v>
      </c>
      <c r="C139" s="593">
        <v>450</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397670</v>
      </c>
      <c r="Q141" s="220">
        <f t="shared" si="16"/>
        <v>397670</v>
      </c>
      <c r="R141" s="220">
        <f t="shared" si="16"/>
        <v>0</v>
      </c>
      <c r="S141" s="221">
        <f t="shared" si="16"/>
        <v>221553</v>
      </c>
      <c r="T141" s="270">
        <f t="shared" si="16"/>
        <v>100000</v>
      </c>
      <c r="U141" s="202"/>
      <c r="V141" s="195" t="s">
        <v>38</v>
      </c>
      <c r="W141" s="196" t="s">
        <v>149</v>
      </c>
      <c r="X141" s="197"/>
      <c r="Y141" s="198" t="s">
        <v>156</v>
      </c>
      <c r="Z141" s="219">
        <f t="shared" si="17"/>
        <v>15024</v>
      </c>
      <c r="AA141" s="220">
        <f t="shared" si="17"/>
        <v>0</v>
      </c>
      <c r="AB141" s="292">
        <f t="shared" si="17"/>
        <v>0</v>
      </c>
      <c r="AC141" s="366">
        <f t="shared" si="17"/>
        <v>0</v>
      </c>
      <c r="AE141" s="194"/>
      <c r="AF141" s="195" t="s">
        <v>38</v>
      </c>
      <c r="AG141" s="196" t="s">
        <v>149</v>
      </c>
      <c r="AH141" s="197"/>
      <c r="AI141" s="219">
        <f t="shared" si="12"/>
        <v>382646</v>
      </c>
      <c r="AJ141" s="220">
        <f t="shared" si="14"/>
        <v>0</v>
      </c>
      <c r="AK141" s="366">
        <f t="shared" si="15"/>
        <v>221553</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65118</v>
      </c>
      <c r="Q143" s="220">
        <f t="shared" si="18"/>
        <v>65118</v>
      </c>
      <c r="R143" s="220">
        <f t="shared" si="18"/>
        <v>0</v>
      </c>
      <c r="S143" s="221">
        <f t="shared" si="18"/>
        <v>64413</v>
      </c>
      <c r="T143" s="270">
        <f t="shared" si="18"/>
        <v>0</v>
      </c>
      <c r="U143" s="202"/>
      <c r="V143" s="216"/>
      <c r="W143" s="196" t="s">
        <v>13</v>
      </c>
      <c r="X143" s="197"/>
      <c r="Y143" s="198" t="s">
        <v>156</v>
      </c>
      <c r="Z143" s="219">
        <f t="shared" si="17"/>
        <v>2460</v>
      </c>
      <c r="AA143" s="220">
        <f t="shared" si="17"/>
        <v>0</v>
      </c>
      <c r="AB143" s="292">
        <f t="shared" si="17"/>
        <v>0</v>
      </c>
      <c r="AC143" s="366">
        <f t="shared" si="17"/>
        <v>0</v>
      </c>
      <c r="AE143" s="194" t="s">
        <v>158</v>
      </c>
      <c r="AF143" s="216"/>
      <c r="AG143" s="196" t="s">
        <v>13</v>
      </c>
      <c r="AH143" s="197"/>
      <c r="AI143" s="219">
        <f t="shared" si="12"/>
        <v>62658</v>
      </c>
      <c r="AJ143" s="220">
        <f t="shared" si="14"/>
        <v>0</v>
      </c>
      <c r="AK143" s="366">
        <f t="shared" si="15"/>
        <v>64413</v>
      </c>
    </row>
    <row r="144" spans="1:37" ht="14.45" customHeight="1" x14ac:dyDescent="0.15">
      <c r="A144" s="592">
        <v>450</v>
      </c>
      <c r="B144" s="593">
        <v>0</v>
      </c>
      <c r="C144" s="593">
        <v>450</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0</v>
      </c>
      <c r="Q148" s="220">
        <f t="shared" si="18"/>
        <v>0</v>
      </c>
      <c r="R148" s="220">
        <f t="shared" si="18"/>
        <v>0</v>
      </c>
      <c r="S148" s="221">
        <f t="shared" si="18"/>
        <v>0</v>
      </c>
      <c r="T148" s="270">
        <f t="shared" si="18"/>
        <v>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0</v>
      </c>
      <c r="AJ148" s="220">
        <f t="shared" si="20"/>
        <v>0</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272597</v>
      </c>
      <c r="Q149" s="220">
        <f t="shared" si="18"/>
        <v>272597</v>
      </c>
      <c r="R149" s="220">
        <f t="shared" si="18"/>
        <v>156638</v>
      </c>
      <c r="S149" s="221">
        <f t="shared" si="18"/>
        <v>19766</v>
      </c>
      <c r="T149" s="270">
        <f t="shared" si="18"/>
        <v>58600</v>
      </c>
      <c r="U149" s="202"/>
      <c r="V149" s="195"/>
      <c r="W149" s="196" t="s">
        <v>50</v>
      </c>
      <c r="X149" s="197"/>
      <c r="Y149" s="198" t="s">
        <v>156</v>
      </c>
      <c r="Z149" s="219">
        <f>Z33-Z148</f>
        <v>15310</v>
      </c>
      <c r="AA149" s="220">
        <f>AA33-AA148</f>
        <v>0</v>
      </c>
      <c r="AB149" s="292">
        <f>AB33-AB148</f>
        <v>0</v>
      </c>
      <c r="AC149" s="366">
        <f>AC33-AC148</f>
        <v>0</v>
      </c>
      <c r="AE149" s="194" t="s">
        <v>164</v>
      </c>
      <c r="AF149" s="195"/>
      <c r="AG149" s="196" t="s">
        <v>50</v>
      </c>
      <c r="AH149" s="197"/>
      <c r="AI149" s="219">
        <f t="shared" si="12"/>
        <v>257287</v>
      </c>
      <c r="AJ149" s="220">
        <f t="shared" si="20"/>
        <v>156638</v>
      </c>
      <c r="AK149" s="366">
        <f t="shared" si="21"/>
        <v>19766</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39770</v>
      </c>
      <c r="Q154" s="220">
        <f t="shared" si="23"/>
        <v>39770</v>
      </c>
      <c r="R154" s="220">
        <f t="shared" si="23"/>
        <v>12500</v>
      </c>
      <c r="S154" s="221">
        <f t="shared" si="23"/>
        <v>0</v>
      </c>
      <c r="T154" s="270">
        <f t="shared" si="23"/>
        <v>8700</v>
      </c>
      <c r="U154" s="202"/>
      <c r="V154" s="195"/>
      <c r="W154" s="173" t="s">
        <v>60</v>
      </c>
      <c r="X154" s="197"/>
      <c r="Y154" s="198" t="s">
        <v>156</v>
      </c>
      <c r="Z154" s="219">
        <f>SUM(Z155:Z159)</f>
        <v>24438</v>
      </c>
      <c r="AA154" s="220">
        <f>SUM(AA155:AA159)</f>
        <v>7786</v>
      </c>
      <c r="AB154" s="292">
        <f>SUM(AB155:AB159)</f>
        <v>0</v>
      </c>
      <c r="AC154" s="366">
        <f>SUM(AC155:AC159)</f>
        <v>8700</v>
      </c>
      <c r="AE154" s="194" t="s">
        <v>169</v>
      </c>
      <c r="AF154" s="195"/>
      <c r="AG154" s="173" t="s">
        <v>60</v>
      </c>
      <c r="AH154" s="197"/>
      <c r="AI154" s="219">
        <f t="shared" si="12"/>
        <v>15332</v>
      </c>
      <c r="AJ154" s="220">
        <f>SUM(AJ155:AJ159)</f>
        <v>4714</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28528</v>
      </c>
      <c r="Q155" s="220">
        <f t="shared" si="23"/>
        <v>28528</v>
      </c>
      <c r="R155" s="220">
        <f t="shared" si="23"/>
        <v>12500</v>
      </c>
      <c r="S155" s="221">
        <f t="shared" si="23"/>
        <v>0</v>
      </c>
      <c r="T155" s="270">
        <f t="shared" si="23"/>
        <v>8700</v>
      </c>
      <c r="U155" s="202"/>
      <c r="V155" s="195" t="s">
        <v>59</v>
      </c>
      <c r="W155" s="195"/>
      <c r="X155" s="196" t="s">
        <v>62</v>
      </c>
      <c r="Y155" s="198"/>
      <c r="Z155" s="219">
        <f>Z40</f>
        <v>24013</v>
      </c>
      <c r="AA155" s="220">
        <f>AA40</f>
        <v>7786</v>
      </c>
      <c r="AB155" s="292">
        <f>AB40</f>
        <v>0</v>
      </c>
      <c r="AC155" s="366">
        <f>AC40</f>
        <v>8700</v>
      </c>
      <c r="AE155" s="194" t="s">
        <v>170</v>
      </c>
      <c r="AF155" s="195" t="s">
        <v>59</v>
      </c>
      <c r="AG155" s="195"/>
      <c r="AH155" s="196" t="s">
        <v>62</v>
      </c>
      <c r="AI155" s="219">
        <f t="shared" si="12"/>
        <v>4515</v>
      </c>
      <c r="AJ155" s="220">
        <f t="shared" ref="AJ155:AJ162" si="24">IF($P155-$Z155=0,0,ROUND((R155-AA155)*$AI155/($P155-$Z155),0))</f>
        <v>4714</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11242</v>
      </c>
      <c r="Q158" s="220">
        <f t="shared" si="23"/>
        <v>11242</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425</v>
      </c>
      <c r="AA158" s="220">
        <f t="shared" si="26"/>
        <v>0</v>
      </c>
      <c r="AB158" s="292">
        <f t="shared" si="26"/>
        <v>0</v>
      </c>
      <c r="AC158" s="366">
        <f t="shared" si="26"/>
        <v>0</v>
      </c>
      <c r="AE158" s="194"/>
      <c r="AF158" s="195"/>
      <c r="AG158" s="195"/>
      <c r="AH158" s="196" t="s">
        <v>150</v>
      </c>
      <c r="AI158" s="219">
        <f t="shared" si="12"/>
        <v>10817</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5043</v>
      </c>
      <c r="Q160" s="220">
        <f t="shared" si="23"/>
        <v>5043</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5043</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1500</v>
      </c>
      <c r="Q163" s="220">
        <f t="shared" si="28"/>
        <v>1500</v>
      </c>
      <c r="R163" s="220">
        <f t="shared" si="28"/>
        <v>0</v>
      </c>
      <c r="S163" s="221">
        <f t="shared" si="28"/>
        <v>0</v>
      </c>
      <c r="T163" s="270">
        <f t="shared" si="28"/>
        <v>0</v>
      </c>
      <c r="U163" s="202" t="s">
        <v>4</v>
      </c>
      <c r="V163" s="173" t="s">
        <v>78</v>
      </c>
      <c r="W163" s="197"/>
      <c r="X163" s="197"/>
      <c r="Y163" s="198" t="s">
        <v>156</v>
      </c>
      <c r="Z163" s="219">
        <f t="shared" si="27"/>
        <v>57</v>
      </c>
      <c r="AA163" s="220">
        <f t="shared" si="27"/>
        <v>0</v>
      </c>
      <c r="AB163" s="292">
        <f t="shared" si="27"/>
        <v>0</v>
      </c>
      <c r="AC163" s="366">
        <f t="shared" si="27"/>
        <v>0</v>
      </c>
      <c r="AE163" s="194" t="s">
        <v>4</v>
      </c>
      <c r="AF163" s="173" t="s">
        <v>78</v>
      </c>
      <c r="AG163" s="197"/>
      <c r="AH163" s="197"/>
      <c r="AI163" s="219">
        <f t="shared" si="12"/>
        <v>1443</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1500</v>
      </c>
      <c r="Q165" s="220">
        <f t="shared" si="28"/>
        <v>1500</v>
      </c>
      <c r="R165" s="220">
        <f t="shared" si="28"/>
        <v>0</v>
      </c>
      <c r="S165" s="221">
        <f t="shared" si="28"/>
        <v>0</v>
      </c>
      <c r="T165" s="270">
        <f t="shared" si="28"/>
        <v>0</v>
      </c>
      <c r="U165" s="202"/>
      <c r="V165" s="216"/>
      <c r="W165" s="196" t="s">
        <v>13</v>
      </c>
      <c r="X165" s="197"/>
      <c r="Y165" s="198" t="s">
        <v>156</v>
      </c>
      <c r="Z165" s="219">
        <f>Z163-Z164</f>
        <v>57</v>
      </c>
      <c r="AA165" s="220">
        <f>AA163-AA164</f>
        <v>0</v>
      </c>
      <c r="AB165" s="292">
        <f>AB163-AB164</f>
        <v>0</v>
      </c>
      <c r="AC165" s="366">
        <f>AC163-AC164</f>
        <v>0</v>
      </c>
      <c r="AE165" s="194"/>
      <c r="AF165" s="216"/>
      <c r="AG165" s="196" t="s">
        <v>13</v>
      </c>
      <c r="AH165" s="197"/>
      <c r="AI165" s="219">
        <f t="shared" si="12"/>
        <v>1443</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3748</v>
      </c>
      <c r="Q166" s="220">
        <f t="shared" si="28"/>
        <v>3748</v>
      </c>
      <c r="R166" s="220">
        <f t="shared" si="28"/>
        <v>0</v>
      </c>
      <c r="S166" s="221">
        <f t="shared" si="28"/>
        <v>0</v>
      </c>
      <c r="T166" s="270">
        <f t="shared" si="28"/>
        <v>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3748</v>
      </c>
      <c r="AJ166" s="220">
        <f t="shared" si="29"/>
        <v>0</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8320</v>
      </c>
      <c r="Q167" s="220">
        <f t="shared" si="28"/>
        <v>8320</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8320</v>
      </c>
      <c r="AJ167" s="220">
        <f t="shared" si="29"/>
        <v>0</v>
      </c>
      <c r="AK167" s="366">
        <f t="shared" si="30"/>
        <v>0</v>
      </c>
    </row>
    <row r="168" spans="1:37" ht="14.45" customHeight="1" x14ac:dyDescent="0.15">
      <c r="K168" s="194"/>
      <c r="L168" s="176"/>
      <c r="M168" s="196" t="s">
        <v>104</v>
      </c>
      <c r="N168" s="197"/>
      <c r="O168" s="198"/>
      <c r="P168" s="219">
        <f t="shared" si="28"/>
        <v>0</v>
      </c>
      <c r="Q168" s="220">
        <f t="shared" si="28"/>
        <v>0</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0</v>
      </c>
      <c r="AJ168" s="220">
        <f t="shared" si="29"/>
        <v>0</v>
      </c>
      <c r="AK168" s="366">
        <f t="shared" si="30"/>
        <v>0</v>
      </c>
    </row>
    <row r="169" spans="1:37" ht="14.45" customHeight="1" thickBot="1" x14ac:dyDescent="0.2">
      <c r="K169" s="194"/>
      <c r="L169" s="176"/>
      <c r="M169" s="196" t="s">
        <v>90</v>
      </c>
      <c r="N169" s="197"/>
      <c r="O169" s="198"/>
      <c r="P169" s="219">
        <f t="shared" si="28"/>
        <v>0</v>
      </c>
      <c r="Q169" s="220">
        <f t="shared" si="28"/>
        <v>0</v>
      </c>
      <c r="R169" s="220">
        <f t="shared" si="28"/>
        <v>0</v>
      </c>
      <c r="S169" s="221">
        <f t="shared" si="28"/>
        <v>0</v>
      </c>
      <c r="T169" s="270">
        <f t="shared" si="28"/>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8983</v>
      </c>
      <c r="Q173" s="220">
        <f t="shared" si="35"/>
        <v>8983</v>
      </c>
      <c r="R173" s="220">
        <f t="shared" si="35"/>
        <v>0</v>
      </c>
      <c r="S173" s="221">
        <f t="shared" si="35"/>
        <v>0</v>
      </c>
      <c r="T173" s="270">
        <f t="shared" si="35"/>
        <v>0</v>
      </c>
      <c r="U173" s="202"/>
      <c r="V173" s="176" t="s">
        <v>41</v>
      </c>
      <c r="W173" s="196" t="s">
        <v>108</v>
      </c>
      <c r="X173" s="197"/>
      <c r="Y173" s="198"/>
      <c r="Z173" s="219">
        <f>Z57</f>
        <v>8983</v>
      </c>
      <c r="AA173" s="220">
        <f>AA57</f>
        <v>0</v>
      </c>
      <c r="AB173" s="292">
        <f>AB57</f>
        <v>0</v>
      </c>
      <c r="AC173" s="366">
        <f>AC57</f>
        <v>0</v>
      </c>
      <c r="AE173" s="194"/>
      <c r="AF173" s="176" t="s">
        <v>41</v>
      </c>
      <c r="AG173" s="196" t="s">
        <v>108</v>
      </c>
      <c r="AH173" s="197"/>
      <c r="AI173" s="219">
        <f t="shared" si="12"/>
        <v>0</v>
      </c>
      <c r="AJ173" s="220">
        <f t="shared" si="33"/>
        <v>0</v>
      </c>
      <c r="AK173" s="366">
        <f t="shared" si="34"/>
        <v>0</v>
      </c>
    </row>
    <row r="174" spans="1:37" ht="14.45" customHeight="1" x14ac:dyDescent="0.15">
      <c r="A174" s="592">
        <v>15310</v>
      </c>
      <c r="B174" s="593">
        <v>0</v>
      </c>
      <c r="C174" s="593">
        <v>0</v>
      </c>
      <c r="D174" s="593">
        <v>0</v>
      </c>
      <c r="E174" s="594">
        <v>0</v>
      </c>
      <c r="K174" s="194"/>
      <c r="L174" s="216"/>
      <c r="M174" s="196" t="s">
        <v>13</v>
      </c>
      <c r="N174" s="197"/>
      <c r="O174" s="198"/>
      <c r="P174" s="219">
        <f t="shared" si="35"/>
        <v>26680</v>
      </c>
      <c r="Q174" s="220">
        <f t="shared" si="35"/>
        <v>26680</v>
      </c>
      <c r="R174" s="220">
        <f t="shared" si="35"/>
        <v>4341</v>
      </c>
      <c r="S174" s="221">
        <f t="shared" si="35"/>
        <v>0</v>
      </c>
      <c r="T174" s="270">
        <f t="shared" si="35"/>
        <v>11900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1008</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25672</v>
      </c>
      <c r="AJ174" s="220">
        <f t="shared" si="33"/>
        <v>4341</v>
      </c>
      <c r="AK174" s="366">
        <f t="shared" si="34"/>
        <v>0</v>
      </c>
    </row>
    <row r="175" spans="1:37" ht="14.45" customHeight="1" x14ac:dyDescent="0.15">
      <c r="A175" s="592">
        <v>24013</v>
      </c>
      <c r="B175" s="593">
        <v>7786</v>
      </c>
      <c r="C175" s="593">
        <v>0</v>
      </c>
      <c r="D175" s="593">
        <v>4526</v>
      </c>
      <c r="E175" s="594">
        <v>8700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-1</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1</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1235798</v>
      </c>
      <c r="Q176" s="316">
        <f t="shared" si="35"/>
        <v>1235798</v>
      </c>
      <c r="R176" s="316">
        <f t="shared" si="35"/>
        <v>202050</v>
      </c>
      <c r="S176" s="317">
        <f t="shared" si="35"/>
        <v>305732</v>
      </c>
      <c r="T176" s="318">
        <f t="shared" si="35"/>
        <v>379200</v>
      </c>
      <c r="U176" s="367"/>
      <c r="V176" s="312" t="s">
        <v>82</v>
      </c>
      <c r="W176" s="313"/>
      <c r="X176" s="313"/>
      <c r="Y176" s="314"/>
      <c r="Z176" s="315">
        <f>Z61</f>
        <v>82632</v>
      </c>
      <c r="AA176" s="316">
        <f>AA61</f>
        <v>7786</v>
      </c>
      <c r="AB176" s="550">
        <f>AB61</f>
        <v>0</v>
      </c>
      <c r="AC176" s="368">
        <f>AC61</f>
        <v>8700</v>
      </c>
      <c r="AE176" s="369"/>
      <c r="AF176" s="312" t="s">
        <v>82</v>
      </c>
      <c r="AG176" s="313"/>
      <c r="AH176" s="313"/>
      <c r="AI176" s="370">
        <f t="shared" si="12"/>
        <v>1153166</v>
      </c>
      <c r="AJ176" s="316">
        <f>SUM(AJ123,AJ126,AJ129,AJ133:AJ144,AJ148:AJ154,AJ160:AJ163,AJ166:AJ175)</f>
        <v>194264</v>
      </c>
      <c r="AK176" s="368">
        <f>SUM(AK123,AK126,AK129,AK133:AK144,AK148:AK154,AK160:AK163,AK166:AK175)</f>
        <v>305732</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8983</v>
      </c>
      <c r="B179" s="593">
        <v>0</v>
      </c>
      <c r="C179" s="593">
        <v>0</v>
      </c>
      <c r="D179" s="593">
        <v>0</v>
      </c>
      <c r="E179" s="594">
        <v>0</v>
      </c>
      <c r="AC179" s="481"/>
    </row>
    <row r="180" spans="1:29" x14ac:dyDescent="0.15">
      <c r="A180" s="592">
        <v>34326</v>
      </c>
      <c r="B180" s="593">
        <v>0</v>
      </c>
      <c r="C180" s="593">
        <v>0</v>
      </c>
      <c r="D180" s="593">
        <v>0</v>
      </c>
      <c r="E180" s="594">
        <v>0</v>
      </c>
      <c r="AC180" s="481"/>
    </row>
    <row r="181" spans="1:29" ht="14.25" thickBot="1" x14ac:dyDescent="0.2">
      <c r="A181" s="592">
        <v>82632</v>
      </c>
      <c r="B181" s="593">
        <v>7786</v>
      </c>
      <c r="C181" s="593">
        <v>0</v>
      </c>
      <c r="D181" s="593">
        <v>4526</v>
      </c>
      <c r="E181" s="594">
        <v>8700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663</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942111</v>
      </c>
      <c r="B8" s="590">
        <v>673134</v>
      </c>
      <c r="C8" s="590">
        <v>942111</v>
      </c>
      <c r="D8" s="590">
        <v>0</v>
      </c>
      <c r="E8" s="590">
        <v>162826</v>
      </c>
      <c r="F8" s="590">
        <v>291195</v>
      </c>
      <c r="G8" s="590">
        <v>0</v>
      </c>
      <c r="H8" s="1209">
        <v>300000</v>
      </c>
      <c r="I8" s="593"/>
      <c r="K8" s="183"/>
      <c r="L8" s="184" t="s">
        <v>8</v>
      </c>
      <c r="M8" s="185"/>
      <c r="N8" s="185"/>
      <c r="O8" s="186" t="s">
        <v>9</v>
      </c>
      <c r="P8" s="187">
        <f>'Ｓ５５（1980）'!A9</f>
        <v>324084</v>
      </c>
      <c r="Q8" s="253">
        <f>'Ｓ５５（1980）'!C9</f>
        <v>324084</v>
      </c>
      <c r="R8" s="253">
        <f>'Ｓ５５（1980）'!E9</f>
        <v>28570</v>
      </c>
      <c r="S8" s="255">
        <f>'Ｓ５５（1980）'!F9</f>
        <v>0</v>
      </c>
      <c r="T8" s="256">
        <f>'Ｓ５５（1980）'!H9</f>
        <v>200000</v>
      </c>
      <c r="U8" s="190"/>
      <c r="V8" s="184"/>
      <c r="W8" s="185"/>
      <c r="X8" s="185"/>
      <c r="Y8" s="186"/>
      <c r="Z8" s="191"/>
      <c r="AA8" s="192"/>
      <c r="AB8" s="192"/>
      <c r="AC8" s="193"/>
      <c r="AD8" s="160"/>
      <c r="AE8" s="160"/>
      <c r="AF8" s="160"/>
      <c r="AG8" s="160"/>
      <c r="AH8" s="160"/>
    </row>
    <row r="9" spans="1:34" ht="14.45" customHeight="1" x14ac:dyDescent="0.15">
      <c r="A9" s="592">
        <v>324084</v>
      </c>
      <c r="B9" s="593">
        <v>58644</v>
      </c>
      <c r="C9" s="593">
        <v>324084</v>
      </c>
      <c r="D9" s="593">
        <v>0</v>
      </c>
      <c r="E9" s="593">
        <v>28570</v>
      </c>
      <c r="F9" s="593">
        <v>0</v>
      </c>
      <c r="G9" s="593">
        <v>0</v>
      </c>
      <c r="H9" s="1210">
        <v>200000</v>
      </c>
      <c r="I9" s="593"/>
      <c r="K9" s="194"/>
      <c r="L9" s="195"/>
      <c r="M9" s="196" t="s">
        <v>650</v>
      </c>
      <c r="N9" s="197"/>
      <c r="O9" s="198" t="s">
        <v>12</v>
      </c>
      <c r="P9" s="199">
        <f>'Ｓ５５（1980）'!A10</f>
        <v>324084</v>
      </c>
      <c r="Q9" s="200">
        <f>'Ｓ５５（1980）'!C10</f>
        <v>324084</v>
      </c>
      <c r="R9" s="200">
        <f>'Ｓ５５（1980）'!E10</f>
        <v>28570</v>
      </c>
      <c r="S9" s="262">
        <f>'Ｓ５５（1980）'!F10</f>
        <v>0</v>
      </c>
      <c r="T9" s="263">
        <f>'Ｓ５５（1980）'!H10</f>
        <v>200000</v>
      </c>
      <c r="U9" s="202"/>
      <c r="V9" s="195"/>
      <c r="W9" s="167"/>
      <c r="X9" s="167"/>
      <c r="Y9" s="203"/>
      <c r="Z9" s="204"/>
      <c r="AA9" s="205"/>
      <c r="AB9" s="205"/>
      <c r="AC9" s="206"/>
      <c r="AD9" s="160"/>
      <c r="AE9" s="160"/>
      <c r="AF9" s="160"/>
      <c r="AG9" s="160"/>
      <c r="AH9" s="160"/>
    </row>
    <row r="10" spans="1:34" ht="14.45" customHeight="1" x14ac:dyDescent="0.15">
      <c r="A10" s="592">
        <v>324084</v>
      </c>
      <c r="B10" s="593">
        <v>58644</v>
      </c>
      <c r="C10" s="593">
        <v>324084</v>
      </c>
      <c r="D10" s="593">
        <v>0</v>
      </c>
      <c r="E10" s="593">
        <v>28570</v>
      </c>
      <c r="F10" s="593">
        <v>0</v>
      </c>
      <c r="G10" s="593">
        <v>0</v>
      </c>
      <c r="H10" s="1210">
        <v>200000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'Ｓ５５（1980）'!A11</f>
        <v>0</v>
      </c>
      <c r="Q11" s="213">
        <f>'Ｓ５５（1980）'!C11</f>
        <v>0</v>
      </c>
      <c r="R11" s="213">
        <f>'Ｓ５５（1980）'!E11</f>
        <v>0</v>
      </c>
      <c r="S11" s="278">
        <f>'Ｓ５５（1980）'!F11</f>
        <v>0</v>
      </c>
      <c r="T11" s="263">
        <f>'Ｓ５５（1980）'!H11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'Ｓ５５（1980）'!A12</f>
        <v>0</v>
      </c>
      <c r="Q12" s="200">
        <f>'Ｓ５５（1980）'!C12</f>
        <v>0</v>
      </c>
      <c r="R12" s="200">
        <f>'Ｓ５５（1980）'!E12</f>
        <v>0</v>
      </c>
      <c r="S12" s="262">
        <f>'Ｓ５５（1980）'!F12</f>
        <v>0</v>
      </c>
      <c r="T12" s="263">
        <f>'Ｓ５５（1980）'!H12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'Ｓ５５（1980）'!A14</f>
        <v>0</v>
      </c>
      <c r="Q14" s="200">
        <f>'Ｓ５５（1980）'!C14</f>
        <v>0</v>
      </c>
      <c r="R14" s="200">
        <f>'Ｓ５５（1980）'!E14</f>
        <v>0</v>
      </c>
      <c r="S14" s="262">
        <f>'Ｓ５５（1980）'!F14</f>
        <v>0</v>
      </c>
      <c r="T14" s="263">
        <f>'Ｓ５５（1980）'!H14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'Ｓ５５（1980）'!A15</f>
        <v>0</v>
      </c>
      <c r="Q15" s="200">
        <f>'Ｓ５５（1980）'!C15</f>
        <v>0</v>
      </c>
      <c r="R15" s="200">
        <f>'Ｓ５５（1980）'!E15</f>
        <v>0</v>
      </c>
      <c r="S15" s="262">
        <f>'Ｓ５５（1980）'!F15</f>
        <v>0</v>
      </c>
      <c r="T15" s="263">
        <f>'Ｓ５５（1980）'!H15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'Ｓ５５（1980）'!A16</f>
        <v>0</v>
      </c>
      <c r="Q16" s="200">
        <f>'Ｓ５５（1980）'!C16</f>
        <v>0</v>
      </c>
      <c r="R16" s="200">
        <f>'Ｓ５５（1980）'!E16</f>
        <v>0</v>
      </c>
      <c r="S16" s="262">
        <f>'Ｓ５５（1980）'!F16</f>
        <v>0</v>
      </c>
      <c r="T16" s="263">
        <f>'Ｓ５５（1980）'!H16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'Ｓ５５（1980）'!A17</f>
        <v>0</v>
      </c>
      <c r="Q18" s="200">
        <f>'Ｓ５５（1980）'!C17</f>
        <v>0</v>
      </c>
      <c r="R18" s="200">
        <f>'Ｓ５５（1980）'!E17</f>
        <v>0</v>
      </c>
      <c r="S18" s="262">
        <f>'Ｓ５５（1980）'!F17</f>
        <v>0</v>
      </c>
      <c r="T18" s="263">
        <f>'Ｓ５５（1980）'!H17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'Ｓ５５（1980）'!A18</f>
        <v>0</v>
      </c>
      <c r="Q19" s="200">
        <f>'Ｓ５５（1980）'!C18</f>
        <v>0</v>
      </c>
      <c r="R19" s="200">
        <f>'Ｓ５５（1980）'!E18</f>
        <v>0</v>
      </c>
      <c r="S19" s="262">
        <f>'Ｓ５５（1980）'!F18</f>
        <v>0</v>
      </c>
      <c r="T19" s="263">
        <f>'Ｓ５５（1980）'!H18</f>
        <v>0</v>
      </c>
      <c r="U19" s="202"/>
      <c r="V19" s="195"/>
      <c r="W19" s="167"/>
      <c r="X19" s="167"/>
      <c r="Y19" s="207"/>
      <c r="Z19" s="204"/>
      <c r="AA19" s="205"/>
      <c r="AB19" s="205"/>
      <c r="AC19" s="206"/>
      <c r="AD19" s="160"/>
      <c r="AE19" s="160"/>
      <c r="AF19" s="160"/>
      <c r="AG19" s="160"/>
      <c r="AH19" s="160"/>
    </row>
    <row r="20" spans="1:34" ht="14.45" customHeight="1" x14ac:dyDescent="0.15">
      <c r="A20" s="592">
        <v>399779</v>
      </c>
      <c r="B20" s="593">
        <v>399779</v>
      </c>
      <c r="C20" s="593">
        <v>399779</v>
      </c>
      <c r="D20" s="593">
        <v>0</v>
      </c>
      <c r="E20" s="593">
        <v>0</v>
      </c>
      <c r="F20" s="593">
        <v>291195</v>
      </c>
      <c r="G20" s="593">
        <v>0</v>
      </c>
      <c r="H20" s="594">
        <v>87800</v>
      </c>
      <c r="I20" s="593"/>
      <c r="K20" s="194"/>
      <c r="L20" s="196" t="s">
        <v>19</v>
      </c>
      <c r="M20" s="197"/>
      <c r="N20" s="197"/>
      <c r="O20" s="198" t="s">
        <v>20</v>
      </c>
      <c r="P20" s="199">
        <f>'Ｓ５５（1980）'!A19</f>
        <v>0</v>
      </c>
      <c r="Q20" s="200">
        <f>'Ｓ５５（1980）'!C19</f>
        <v>0</v>
      </c>
      <c r="R20" s="488">
        <f>'Ｓ５５（1980）'!E19</f>
        <v>0</v>
      </c>
      <c r="S20" s="262">
        <f>'Ｓ５５（1980）'!F19</f>
        <v>0</v>
      </c>
      <c r="T20" s="263">
        <f>'Ｓ５５（1980）'!H19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'Ｓ５５（1980）'!A21</f>
        <v>0</v>
      </c>
      <c r="Q21" s="200">
        <f>'Ｓ５５（1980）'!C21</f>
        <v>0</v>
      </c>
      <c r="R21" s="200">
        <f>'Ｓ５５（1980）'!E21</f>
        <v>0</v>
      </c>
      <c r="S21" s="262">
        <f>'Ｓ５５（1980）'!F21</f>
        <v>0</v>
      </c>
      <c r="T21" s="263">
        <f>'Ｓ５５（1980）'!H21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'Ｓ５５（1980）'!A22</f>
        <v>0</v>
      </c>
      <c r="Q22" s="200">
        <f>'Ｓ５５（1980）'!C22</f>
        <v>0</v>
      </c>
      <c r="R22" s="200">
        <f>'Ｓ５５（1980）'!E22</f>
        <v>0</v>
      </c>
      <c r="S22" s="262">
        <f>'Ｓ５５（1980）'!F22</f>
        <v>0</v>
      </c>
      <c r="T22" s="263">
        <f>'Ｓ５５（1980）'!H22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'Ｓ５５（1980）'!A23</f>
        <v>0</v>
      </c>
      <c r="Q23" s="200">
        <f>'Ｓ５５（1980）'!C23</f>
        <v>0</v>
      </c>
      <c r="R23" s="200">
        <f>'Ｓ５５（1980）'!E23</f>
        <v>0</v>
      </c>
      <c r="S23" s="262">
        <f>'Ｓ５５（1980）'!F23</f>
        <v>0</v>
      </c>
      <c r="T23" s="263">
        <f>'Ｓ５５（1980）'!H23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'Ｓ５５（1980）'!A24</f>
        <v>0</v>
      </c>
      <c r="Q24" s="200">
        <f>'Ｓ５５（1980）'!C24</f>
        <v>0</v>
      </c>
      <c r="R24" s="200">
        <f>'Ｓ５５（1980）'!E24</f>
        <v>0</v>
      </c>
      <c r="S24" s="262">
        <f>'Ｓ５５（1980）'!F24</f>
        <v>0</v>
      </c>
      <c r="T24" s="263">
        <f>'Ｓ５５（1980）'!H24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'Ｓ５５（1980）'!A25</f>
        <v>0</v>
      </c>
      <c r="Q25" s="200">
        <f>'Ｓ５５（1980）'!C25</f>
        <v>0</v>
      </c>
      <c r="R25" s="200">
        <f>'Ｓ５５（1980）'!E25</f>
        <v>0</v>
      </c>
      <c r="S25" s="262">
        <f>'Ｓ５５（1980）'!F25</f>
        <v>0</v>
      </c>
      <c r="T25" s="263">
        <f>'Ｓ５５（1980）'!H25</f>
        <v>0</v>
      </c>
      <c r="U25" s="202"/>
      <c r="V25" s="195"/>
      <c r="W25" s="167"/>
      <c r="X25" s="167"/>
      <c r="Y25" s="207"/>
      <c r="Z25" s="204"/>
      <c r="AA25" s="205"/>
      <c r="AB25" s="205"/>
      <c r="AC25" s="206"/>
      <c r="AD25" s="160"/>
      <c r="AE25" s="160"/>
      <c r="AF25" s="160"/>
      <c r="AG25" s="160"/>
      <c r="AH25" s="160"/>
    </row>
    <row r="26" spans="1:34" ht="14.45" customHeight="1" x14ac:dyDescent="0.15">
      <c r="A26" s="592">
        <v>338801</v>
      </c>
      <c r="B26" s="593">
        <v>338801</v>
      </c>
      <c r="C26" s="593">
        <v>338801</v>
      </c>
      <c r="D26" s="593">
        <v>0</v>
      </c>
      <c r="E26" s="593">
        <v>0</v>
      </c>
      <c r="F26" s="593">
        <v>230217</v>
      </c>
      <c r="G26" s="593">
        <v>0</v>
      </c>
      <c r="H26" s="594">
        <v>87800</v>
      </c>
      <c r="I26" s="593"/>
      <c r="K26" s="194"/>
      <c r="L26" s="195" t="s">
        <v>38</v>
      </c>
      <c r="M26" s="196" t="s">
        <v>39</v>
      </c>
      <c r="N26" s="197"/>
      <c r="O26" s="198" t="s">
        <v>40</v>
      </c>
      <c r="P26" s="199">
        <f>'Ｓ５５（1980）'!A26</f>
        <v>338801</v>
      </c>
      <c r="Q26" s="200">
        <f>'Ｓ５５（1980）'!C26</f>
        <v>338801</v>
      </c>
      <c r="R26" s="200">
        <f>'Ｓ５５（1980）'!E26</f>
        <v>0</v>
      </c>
      <c r="S26" s="262">
        <f>'Ｓ５５（1980）'!F26</f>
        <v>230217</v>
      </c>
      <c r="T26" s="263">
        <f>'Ｓ５５（1980）'!H26</f>
        <v>87800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'Ｓ５５（1980）'!A27</f>
        <v>0</v>
      </c>
      <c r="Q27" s="200">
        <f>'Ｓ５５（1980）'!C27</f>
        <v>0</v>
      </c>
      <c r="R27" s="200">
        <f>'Ｓ５５（1980）'!E27</f>
        <v>0</v>
      </c>
      <c r="S27" s="262">
        <f>'Ｓ５５（1980）'!F27</f>
        <v>0</v>
      </c>
      <c r="T27" s="263">
        <f>'Ｓ５５（1980）'!H27</f>
        <v>0</v>
      </c>
      <c r="U27" s="202"/>
      <c r="V27" s="195"/>
      <c r="W27" s="167"/>
      <c r="X27" s="167"/>
      <c r="Y27" s="167"/>
      <c r="Z27" s="204"/>
      <c r="AA27" s="205"/>
      <c r="AB27" s="205"/>
      <c r="AC27" s="206"/>
      <c r="AD27" s="160"/>
      <c r="AE27" s="160"/>
      <c r="AF27" s="160"/>
      <c r="AG27" s="160"/>
      <c r="AH27" s="160"/>
    </row>
    <row r="28" spans="1:34" ht="14.45" customHeight="1" x14ac:dyDescent="0.15">
      <c r="A28" s="592">
        <v>60978</v>
      </c>
      <c r="B28" s="593">
        <v>60978</v>
      </c>
      <c r="C28" s="593">
        <v>60978</v>
      </c>
      <c r="D28" s="593">
        <v>0</v>
      </c>
      <c r="E28" s="593">
        <v>0</v>
      </c>
      <c r="F28" s="593">
        <v>60978</v>
      </c>
      <c r="G28" s="593">
        <v>0</v>
      </c>
      <c r="H28" s="594">
        <v>0</v>
      </c>
      <c r="I28" s="593"/>
      <c r="K28" s="194" t="s">
        <v>128</v>
      </c>
      <c r="L28" s="216"/>
      <c r="M28" s="196" t="s">
        <v>13</v>
      </c>
      <c r="N28" s="197"/>
      <c r="O28" s="198" t="s">
        <v>44</v>
      </c>
      <c r="P28" s="199">
        <f>'Ｓ５５（1980）'!A28</f>
        <v>60978</v>
      </c>
      <c r="Q28" s="200">
        <f>'Ｓ５５（1980）'!C28</f>
        <v>60978</v>
      </c>
      <c r="R28" s="200">
        <f>'Ｓ５５（1980）'!E28</f>
        <v>0</v>
      </c>
      <c r="S28" s="262">
        <f>'Ｓ５５（1980）'!F28</f>
        <v>60978</v>
      </c>
      <c r="T28" s="263">
        <f>'Ｓ５５（1980）'!H28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'Ｓ５５（1980）'!A29</f>
        <v>0</v>
      </c>
      <c r="Q29" s="200">
        <f>'Ｓ５５（1980）'!C29</f>
        <v>0</v>
      </c>
      <c r="R29" s="200">
        <f>'Ｓ５５（1980）'!E29</f>
        <v>0</v>
      </c>
      <c r="S29" s="262">
        <f>'Ｓ５５（1980）'!F29</f>
        <v>0</v>
      </c>
      <c r="T29" s="263">
        <f>'Ｓ５５（1980）'!H29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'Ｓ５５（1980）'!A30</f>
        <v>0</v>
      </c>
      <c r="Q30" s="200">
        <f>'Ｓ５５（1980）'!C30</f>
        <v>0</v>
      </c>
      <c r="R30" s="200">
        <f>'Ｓ５５（1980）'!E30</f>
        <v>0</v>
      </c>
      <c r="S30" s="262">
        <f>'Ｓ５５（1980）'!F30</f>
        <v>0</v>
      </c>
      <c r="T30" s="263">
        <f>'Ｓ５５（1980）'!H30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'Ｓ５５（1980）'!A31</f>
        <v>0</v>
      </c>
      <c r="Q31" s="200">
        <f>'Ｓ５５（1980）'!C31</f>
        <v>0</v>
      </c>
      <c r="R31" s="200">
        <f>'Ｓ５５（1980）'!E31</f>
        <v>0</v>
      </c>
      <c r="S31" s="262">
        <f>'Ｓ５５（1980）'!F31</f>
        <v>0</v>
      </c>
      <c r="T31" s="263">
        <f>'Ｓ５５（1980）'!H31</f>
        <v>0</v>
      </c>
      <c r="U31" s="202"/>
      <c r="V31" s="195"/>
      <c r="W31" s="167"/>
      <c r="X31" s="167"/>
      <c r="Y31" s="207"/>
      <c r="Z31" s="204"/>
      <c r="AA31" s="205"/>
      <c r="AB31" s="205"/>
      <c r="AC31" s="206"/>
      <c r="AD31" s="160"/>
      <c r="AE31" s="160"/>
      <c r="AF31" s="160"/>
      <c r="AG31" s="160"/>
      <c r="AH31" s="160"/>
    </row>
    <row r="32" spans="1:34" ht="14.45" customHeight="1" x14ac:dyDescent="0.15">
      <c r="A32" s="592">
        <v>188926</v>
      </c>
      <c r="B32" s="593">
        <v>188926</v>
      </c>
      <c r="C32" s="593">
        <v>188926</v>
      </c>
      <c r="D32" s="593">
        <v>0</v>
      </c>
      <c r="E32" s="593">
        <v>125311</v>
      </c>
      <c r="F32" s="593">
        <v>0</v>
      </c>
      <c r="G32" s="593">
        <v>0</v>
      </c>
      <c r="H32" s="594">
        <v>57300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188926</v>
      </c>
      <c r="B33" s="593">
        <v>188926</v>
      </c>
      <c r="C33" s="593">
        <v>188926</v>
      </c>
      <c r="D33" s="593">
        <v>0</v>
      </c>
      <c r="E33" s="593">
        <v>125311</v>
      </c>
      <c r="F33" s="593">
        <v>0</v>
      </c>
      <c r="G33" s="593">
        <v>0</v>
      </c>
      <c r="H33" s="594">
        <v>57300</v>
      </c>
      <c r="I33" s="593"/>
      <c r="K33" s="194"/>
      <c r="L33" s="173"/>
      <c r="M33" s="196" t="s">
        <v>47</v>
      </c>
      <c r="N33" s="197"/>
      <c r="O33" s="198" t="s">
        <v>48</v>
      </c>
      <c r="P33" s="199">
        <f>'Ｓ５５（1980）'!A33</f>
        <v>188926</v>
      </c>
      <c r="Q33" s="200">
        <f>'Ｓ５５（1980）'!C33</f>
        <v>188926</v>
      </c>
      <c r="R33" s="200">
        <f>'Ｓ５５（1980）'!E33</f>
        <v>125311</v>
      </c>
      <c r="S33" s="262">
        <f>'Ｓ５５（1980）'!F33</f>
        <v>0</v>
      </c>
      <c r="T33" s="263">
        <f>'Ｓ５５（1980）'!H33</f>
        <v>57300</v>
      </c>
      <c r="U33" s="202" t="s">
        <v>4</v>
      </c>
      <c r="V33" s="196" t="s">
        <v>49</v>
      </c>
      <c r="W33" s="197"/>
      <c r="X33" s="197"/>
      <c r="Y33" s="198" t="s">
        <v>17</v>
      </c>
      <c r="Z33" s="199">
        <f>+A174</f>
        <v>0</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'Ｓ５５（1980）'!A34</f>
        <v>0</v>
      </c>
      <c r="Q34" s="200">
        <f>'Ｓ５５（1980）'!C34</f>
        <v>0</v>
      </c>
      <c r="R34" s="200">
        <f>'Ｓ５５（1980）'!E34</f>
        <v>0</v>
      </c>
      <c r="S34" s="262">
        <f>'Ｓ５５（1980）'!F34</f>
        <v>0</v>
      </c>
      <c r="T34" s="263">
        <f>'Ｓ５５（1980）'!H34</f>
        <v>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'Ｓ５５（1980）'!A35</f>
        <v>0</v>
      </c>
      <c r="Q35" s="200">
        <f>'Ｓ５５（1980）'!C35</f>
        <v>0</v>
      </c>
      <c r="R35" s="200">
        <f>'Ｓ５５（1980）'!E35</f>
        <v>0</v>
      </c>
      <c r="S35" s="262">
        <f>'Ｓ５５（1980）'!F35</f>
        <v>0</v>
      </c>
      <c r="T35" s="263">
        <f>'Ｓ５５（1980）'!H35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'Ｓ５５（1980）'!A36</f>
        <v>0</v>
      </c>
      <c r="Q36" s="200">
        <f>'Ｓ５５（1980）'!C36</f>
        <v>0</v>
      </c>
      <c r="R36" s="200">
        <f>'Ｓ５５（1980）'!E36</f>
        <v>0</v>
      </c>
      <c r="S36" s="262">
        <f>'Ｓ５５（1980）'!F36</f>
        <v>0</v>
      </c>
      <c r="T36" s="263">
        <f>'Ｓ５５（1980）'!H36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'Ｓ５５（1980）'!A37</f>
        <v>0</v>
      </c>
      <c r="Q37" s="200">
        <f>'Ｓ５５（1980）'!C37</f>
        <v>0</v>
      </c>
      <c r="R37" s="200">
        <f>'Ｓ５５（1980）'!E37</f>
        <v>0</v>
      </c>
      <c r="S37" s="262">
        <f>'Ｓ５５（1980）'!F37</f>
        <v>0</v>
      </c>
      <c r="T37" s="263">
        <f>'Ｓ５５（1980）'!H37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'Ｓ５５（1980）'!A38</f>
        <v>0</v>
      </c>
      <c r="Q38" s="200">
        <f>'Ｓ５５（1980）'!C38</f>
        <v>0</v>
      </c>
      <c r="R38" s="200">
        <f>'Ｓ５５（1980）'!E38</f>
        <v>0</v>
      </c>
      <c r="S38" s="262">
        <f>'Ｓ５５（1980）'!F38</f>
        <v>0</v>
      </c>
      <c r="T38" s="263">
        <f>'Ｓ５５（1980）'!H38</f>
        <v>0</v>
      </c>
      <c r="U38" s="202"/>
      <c r="V38" s="195"/>
      <c r="W38" s="167"/>
      <c r="X38" s="167"/>
      <c r="Y38" s="207"/>
      <c r="Z38" s="204"/>
      <c r="AA38" s="205"/>
      <c r="AB38" s="205"/>
      <c r="AC38" s="206"/>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'Ｓ５５（1980）'!A39</f>
        <v>0</v>
      </c>
      <c r="Q39" s="200">
        <f>'Ｓ５５（1980）'!C39</f>
        <v>0</v>
      </c>
      <c r="R39" s="200">
        <f>'Ｓ５５（1980）'!E39</f>
        <v>0</v>
      </c>
      <c r="S39" s="262">
        <f>'Ｓ５５（1980）'!F39</f>
        <v>0</v>
      </c>
      <c r="T39" s="263">
        <f>'Ｓ５５（1980）'!H39</f>
        <v>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'Ｓ５５（1980）'!A40</f>
        <v>0</v>
      </c>
      <c r="Q40" s="200">
        <f>'Ｓ５５（1980）'!C40</f>
        <v>0</v>
      </c>
      <c r="R40" s="200">
        <f>'Ｓ５５（1980）'!E40</f>
        <v>0</v>
      </c>
      <c r="S40" s="262">
        <f>'Ｓ５５（1980）'!F40</f>
        <v>0</v>
      </c>
      <c r="T40" s="263">
        <f>'Ｓ５５（1980）'!H40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'Ｓ５５（1980）'!A41</f>
        <v>0</v>
      </c>
      <c r="Q41" s="200">
        <f>'Ｓ５５（1980）'!C41</f>
        <v>0</v>
      </c>
      <c r="R41" s="200">
        <f>'Ｓ５５（1980）'!E41</f>
        <v>0</v>
      </c>
      <c r="S41" s="262">
        <f>'Ｓ５５（1980）'!F41</f>
        <v>0</v>
      </c>
      <c r="T41" s="263">
        <f>'Ｓ５５（1980）'!H41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'Ｓ５５（1980）'!A42</f>
        <v>0</v>
      </c>
      <c r="Q42" s="200">
        <f>'Ｓ５５（1980）'!C42</f>
        <v>0</v>
      </c>
      <c r="R42" s="200">
        <f>'Ｓ５５（1980）'!E42</f>
        <v>0</v>
      </c>
      <c r="S42" s="262">
        <f>'Ｓ５５（1980）'!F42</f>
        <v>0</v>
      </c>
      <c r="T42" s="263">
        <f>'Ｓ５５（1980）'!H42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'Ｓ５５（1980）'!A43</f>
        <v>0</v>
      </c>
      <c r="Q43" s="200">
        <f>'Ｓ５５（1980）'!C43</f>
        <v>0</v>
      </c>
      <c r="R43" s="200">
        <f>'Ｓ５５（1980）'!E43</f>
        <v>0</v>
      </c>
      <c r="S43" s="262">
        <f>'Ｓ５５（1980）'!F43</f>
        <v>0</v>
      </c>
      <c r="T43" s="263">
        <f>'Ｓ５５（1980）'!H43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'Ｓ５５（1980）'!A44</f>
        <v>0</v>
      </c>
      <c r="Q45" s="200">
        <f>'Ｓ５５（1980）'!C44</f>
        <v>0</v>
      </c>
      <c r="R45" s="200">
        <f>'Ｓ５５（1980）'!E44</f>
        <v>0</v>
      </c>
      <c r="S45" s="262">
        <f>'Ｓ５５（1980）'!F44</f>
        <v>0</v>
      </c>
      <c r="T45" s="263">
        <f>'Ｓ５５（1980）'!H44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'Ｓ５５（1980）'!A45</f>
        <v>0</v>
      </c>
      <c r="Q46" s="200">
        <f>'Ｓ５５（1980）'!C45</f>
        <v>0</v>
      </c>
      <c r="R46" s="200">
        <f>'Ｓ５５（1980）'!E45</f>
        <v>0</v>
      </c>
      <c r="S46" s="262">
        <f>'Ｓ５５（1980）'!F45</f>
        <v>0</v>
      </c>
      <c r="T46" s="263">
        <f>'Ｓ５５（1980）'!H45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'Ｓ５５（1980）'!A46</f>
        <v>0</v>
      </c>
      <c r="Q47" s="200">
        <f>'Ｓ５５（1980）'!C46</f>
        <v>0</v>
      </c>
      <c r="R47" s="200">
        <f>'Ｓ５５（1980）'!E46</f>
        <v>0</v>
      </c>
      <c r="S47" s="262">
        <f>'Ｓ５５（1980）'!F46</f>
        <v>0</v>
      </c>
      <c r="T47" s="263">
        <f>'Ｓ５５（1980）'!H46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'Ｓ５５（1980）'!A47</f>
        <v>0</v>
      </c>
      <c r="Q48" s="200">
        <f>'Ｓ５５（1980）'!C47</f>
        <v>0</v>
      </c>
      <c r="R48" s="200">
        <f>'Ｓ５５（1980）'!E47</f>
        <v>0</v>
      </c>
      <c r="S48" s="262">
        <f>'Ｓ５５（1980）'!F47</f>
        <v>0</v>
      </c>
      <c r="T48" s="263">
        <f>'Ｓ５５（1980）'!H47</f>
        <v>0</v>
      </c>
      <c r="U48" s="202" t="s">
        <v>4</v>
      </c>
      <c r="V48" s="195"/>
      <c r="W48" s="167"/>
      <c r="X48" s="167"/>
      <c r="Y48" s="207"/>
      <c r="Z48" s="204"/>
      <c r="AA48" s="205"/>
      <c r="AB48" s="205"/>
      <c r="AC48" s="206"/>
      <c r="AD48" s="160"/>
      <c r="AE48" s="160"/>
      <c r="AF48" s="160"/>
      <c r="AG48" s="160"/>
      <c r="AH48" s="160"/>
    </row>
    <row r="49" spans="1:38" ht="14.45" customHeight="1" x14ac:dyDescent="0.15">
      <c r="A49" s="592">
        <v>29322</v>
      </c>
      <c r="B49" s="593">
        <v>25785</v>
      </c>
      <c r="C49" s="593">
        <v>29322</v>
      </c>
      <c r="D49" s="593">
        <v>0</v>
      </c>
      <c r="E49" s="593">
        <v>8945</v>
      </c>
      <c r="F49" s="593">
        <v>0</v>
      </c>
      <c r="G49" s="593">
        <v>0</v>
      </c>
      <c r="H49" s="594">
        <v>15800</v>
      </c>
      <c r="I49" s="593"/>
      <c r="K49" s="194"/>
      <c r="L49" s="195"/>
      <c r="M49" s="196" t="s">
        <v>11</v>
      </c>
      <c r="N49" s="197"/>
      <c r="O49" s="198" t="s">
        <v>80</v>
      </c>
      <c r="P49" s="199">
        <f>'Ｓ５５（1980）'!A48</f>
        <v>0</v>
      </c>
      <c r="Q49" s="200">
        <f>'Ｓ５５（1980）'!C48</f>
        <v>0</v>
      </c>
      <c r="R49" s="200">
        <f>'Ｓ５５（1980）'!E48</f>
        <v>0</v>
      </c>
      <c r="S49" s="262">
        <f>'Ｓ５５（1980）'!F48</f>
        <v>0</v>
      </c>
      <c r="T49" s="263">
        <f>'Ｓ５５（1980）'!H48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'Ｓ５５（1980）'!A50</f>
        <v>0</v>
      </c>
      <c r="Q51" s="200">
        <f>'Ｓ５５（1980）'!C50</f>
        <v>0</v>
      </c>
      <c r="R51" s="200">
        <f>'Ｓ５５（1980）'!E50</f>
        <v>0</v>
      </c>
      <c r="S51" s="262">
        <f>'Ｓ５５（1980）'!F50</f>
        <v>0</v>
      </c>
      <c r="T51" s="263">
        <f>'Ｓ５５（1980）'!H50</f>
        <v>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'Ｓ５５（1980）'!A51</f>
        <v>0</v>
      </c>
      <c r="Q52" s="200">
        <f>'Ｓ５５（1980）'!C51</f>
        <v>0</v>
      </c>
      <c r="R52" s="200">
        <f>'Ｓ５５（1980）'!E51</f>
        <v>0</v>
      </c>
      <c r="S52" s="262">
        <f>'Ｓ５５（1980）'!F51</f>
        <v>0</v>
      </c>
      <c r="T52" s="263">
        <f>'Ｓ５５（1980）'!H51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23622</v>
      </c>
      <c r="B53" s="593">
        <v>20085</v>
      </c>
      <c r="C53" s="593">
        <v>23622</v>
      </c>
      <c r="D53" s="593">
        <v>0</v>
      </c>
      <c r="E53" s="593">
        <v>6695</v>
      </c>
      <c r="F53" s="593">
        <v>0</v>
      </c>
      <c r="G53" s="593">
        <v>0</v>
      </c>
      <c r="H53" s="594">
        <v>12600</v>
      </c>
      <c r="I53" s="593"/>
      <c r="K53" s="194"/>
      <c r="L53" s="176"/>
      <c r="M53" s="196" t="s">
        <v>104</v>
      </c>
      <c r="N53" s="197"/>
      <c r="O53" s="198" t="s">
        <v>111</v>
      </c>
      <c r="P53" s="199">
        <f>'Ｓ５５（1980）'!A52</f>
        <v>0</v>
      </c>
      <c r="Q53" s="200">
        <f>'Ｓ５５（1980）'!C52</f>
        <v>0</v>
      </c>
      <c r="R53" s="200">
        <f>'Ｓ５５（1980）'!E52</f>
        <v>0</v>
      </c>
      <c r="S53" s="262">
        <f>'Ｓ５５（1980）'!F52</f>
        <v>0</v>
      </c>
      <c r="T53" s="263">
        <f>'Ｓ５５（1980）'!H52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'Ｓ５５（1980）'!A53</f>
        <v>23622</v>
      </c>
      <c r="Q54" s="200">
        <f>'Ｓ５５（1980）'!C53</f>
        <v>23622</v>
      </c>
      <c r="R54" s="200">
        <f>'Ｓ５５（1980）'!E53</f>
        <v>6695</v>
      </c>
      <c r="S54" s="262">
        <f>'Ｓ５５（1980）'!F53</f>
        <v>0</v>
      </c>
      <c r="T54" s="263">
        <f>'Ｓ５５（1980）'!H53</f>
        <v>12600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'Ｓ５５（1980）'!A54</f>
        <v>0</v>
      </c>
      <c r="Q55" s="200">
        <f>'Ｓ５５（1980）'!C54</f>
        <v>0</v>
      </c>
      <c r="R55" s="200">
        <f>'Ｓ５５（1980）'!E54</f>
        <v>0</v>
      </c>
      <c r="S55" s="262">
        <f>'Ｓ５５（1980）'!F54</f>
        <v>0</v>
      </c>
      <c r="T55" s="263">
        <f>'Ｓ５５（1980）'!H54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'Ｓ５５（1980）'!A55</f>
        <v>0</v>
      </c>
      <c r="Q56" s="200">
        <f>'Ｓ５５（1980）'!C55</f>
        <v>0</v>
      </c>
      <c r="R56" s="200">
        <f>'Ｓ５５（1980）'!E55</f>
        <v>0</v>
      </c>
      <c r="S56" s="262">
        <f>'Ｓ５５（1980）'!F55</f>
        <v>0</v>
      </c>
      <c r="T56" s="263">
        <f>'Ｓ５５（1980）'!H55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'Ｓ５５（1980）'!A56</f>
        <v>0</v>
      </c>
      <c r="Q57" s="200">
        <f>'Ｓ５５（1980）'!C56</f>
        <v>0</v>
      </c>
      <c r="R57" s="200">
        <f>'Ｓ５５（1980）'!E56</f>
        <v>0</v>
      </c>
      <c r="S57" s="262">
        <f>'Ｓ５５（1980）'!F56</f>
        <v>0</v>
      </c>
      <c r="T57" s="263">
        <f>'Ｓ５５（1980）'!H56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5700</v>
      </c>
      <c r="B58" s="593">
        <v>5700</v>
      </c>
      <c r="C58" s="593">
        <v>5700</v>
      </c>
      <c r="D58" s="593">
        <v>0</v>
      </c>
      <c r="E58" s="593">
        <v>2250</v>
      </c>
      <c r="F58" s="593">
        <v>0</v>
      </c>
      <c r="G58" s="593">
        <v>0</v>
      </c>
      <c r="H58" s="594">
        <v>3200</v>
      </c>
      <c r="I58" s="593"/>
      <c r="K58" s="194"/>
      <c r="L58" s="176" t="s">
        <v>41</v>
      </c>
      <c r="M58" s="196" t="s">
        <v>108</v>
      </c>
      <c r="N58" s="197"/>
      <c r="O58" s="198" t="s">
        <v>116</v>
      </c>
      <c r="P58" s="199">
        <f>'Ｓ５５（1980）'!A57</f>
        <v>0</v>
      </c>
      <c r="Q58" s="200">
        <f>'Ｓ５５（1980）'!C57</f>
        <v>0</v>
      </c>
      <c r="R58" s="200">
        <f>'Ｓ５５（1980）'!E57</f>
        <v>0</v>
      </c>
      <c r="S58" s="262">
        <f>'Ｓ５５（1980）'!F57</f>
        <v>0</v>
      </c>
      <c r="T58" s="263">
        <f>'Ｓ５５（1980）'!H57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'Ｓ５５（1980）'!A58</f>
        <v>5700</v>
      </c>
      <c r="Q59" s="200">
        <f>'Ｓ５５（1980）'!C58</f>
        <v>5700</v>
      </c>
      <c r="R59" s="200">
        <f>'Ｓ５５（1980）'!E58</f>
        <v>2250</v>
      </c>
      <c r="S59" s="262">
        <f>'Ｓ５５（1980）'!F58</f>
        <v>0</v>
      </c>
      <c r="T59" s="263">
        <f>'Ｓ５５（1980）'!H58</f>
        <v>3200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'Ｓ５５（1980）'!A59</f>
        <v>0</v>
      </c>
      <c r="Q60" s="200">
        <f>'Ｓ５５（1980）'!C59</f>
        <v>0</v>
      </c>
      <c r="R60" s="200">
        <f>'Ｓ５５（1980）'!E59</f>
        <v>0</v>
      </c>
      <c r="S60" s="262">
        <f>'Ｓ５５（1980）'!F59</f>
        <v>0</v>
      </c>
      <c r="T60" s="263">
        <f>'Ｓ５５（1980）'!H59</f>
        <v>0</v>
      </c>
      <c r="U60" s="202"/>
      <c r="V60" s="216" t="s">
        <v>13</v>
      </c>
      <c r="W60" s="217"/>
      <c r="X60" s="217"/>
      <c r="Y60" s="218"/>
      <c r="Z60" s="483">
        <f>Z61-Z12-Z14-Z33-Z40-Z45-Z51-Z52-Z54-Z57</f>
        <v>8138</v>
      </c>
      <c r="AA60" s="220">
        <f>AA61-AA12-AA14-AA33-AA40-AA45-AA51-AA52-AA54-AA57</f>
        <v>0</v>
      </c>
      <c r="AB60" s="292">
        <f>AB61-AB12-AB14-AB33-AB40-AB45-AB51-AB52-AB54-AB57</f>
        <v>2921</v>
      </c>
      <c r="AC60" s="366">
        <f>AC61-AC12-AC14-AC33-AC40-AC45-AC51-AC52-AC54-AC57</f>
        <v>2400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942111</v>
      </c>
      <c r="Q61" s="242">
        <f>SUM(Q8:Q60)-Q9-Q10-Q12-Q13-Q15-Q16-Q17-Q30-Q31-Q32-Q40-Q41-Q42-Q43-Q44-Q49-Q50</f>
        <v>942111</v>
      </c>
      <c r="R61" s="242">
        <f>SUM(R8:R60)-R9-R10-R12-R13-R15-R16-R17-R30-R31-R32-R40-R41-R42-R43-R44-R49-R50</f>
        <v>162826</v>
      </c>
      <c r="S61" s="331">
        <f>SUM(S8:S60)-S9-S10-S12-S13-S15-S16-S17-S30-S31-S32-S40-S41-S42-S43-S44-S49-S50</f>
        <v>291195</v>
      </c>
      <c r="T61" s="332">
        <f>SUM(T8:T60)-T9-T10-T12-T13-T15-T16-T17-T30-T31-T32-T40-T41-T42-T43-T44-T49-T50</f>
        <v>360900</v>
      </c>
      <c r="U61" s="244"/>
      <c r="V61" s="238" t="s">
        <v>82</v>
      </c>
      <c r="W61" s="239"/>
      <c r="X61" s="239"/>
      <c r="Y61" s="240" t="s">
        <v>561</v>
      </c>
      <c r="Z61" s="484">
        <f>+A181</f>
        <v>8138</v>
      </c>
      <c r="AA61" s="485">
        <f>+B181</f>
        <v>0</v>
      </c>
      <c r="AB61" s="485">
        <f>+C181</f>
        <v>2921</v>
      </c>
      <c r="AC61" s="602">
        <f>+E181</f>
        <v>2400</v>
      </c>
      <c r="AD61" s="248"/>
      <c r="AE61" s="248"/>
      <c r="AF61" s="248"/>
      <c r="AG61" s="249"/>
      <c r="AH61" s="249"/>
      <c r="AI61" s="250" t="s">
        <v>5</v>
      </c>
      <c r="AJ61" s="180" t="s">
        <v>6</v>
      </c>
      <c r="AK61" s="180" t="s">
        <v>7</v>
      </c>
      <c r="AL61" s="251" t="s">
        <v>405</v>
      </c>
    </row>
    <row r="62" spans="1:38" ht="14.45" customHeight="1" x14ac:dyDescent="0.15">
      <c r="A62" s="589">
        <v>58107</v>
      </c>
      <c r="B62" s="590">
        <v>58107</v>
      </c>
      <c r="C62" s="590">
        <v>0</v>
      </c>
      <c r="D62" s="590">
        <v>1603</v>
      </c>
      <c r="E62" s="590">
        <v>4050</v>
      </c>
      <c r="F62" s="591">
        <v>14800</v>
      </c>
      <c r="K62" s="183"/>
      <c r="L62" s="184" t="s">
        <v>8</v>
      </c>
      <c r="M62" s="185"/>
      <c r="N62" s="185"/>
      <c r="O62" s="186" t="s">
        <v>9</v>
      </c>
      <c r="P62" s="252">
        <f>'Ｓ５５（1980）'!A63</f>
        <v>0</v>
      </c>
      <c r="Q62" s="253">
        <f>'Ｓ５５（1980）'!B63</f>
        <v>0</v>
      </c>
      <c r="R62" s="254"/>
      <c r="S62" s="255">
        <f>'Ｓ５５（1980）'!D63</f>
        <v>0</v>
      </c>
      <c r="T62" s="256">
        <f>'Ｓ５５（1980）'!F63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0</v>
      </c>
      <c r="B63" s="593">
        <v>0</v>
      </c>
      <c r="C63" s="593">
        <v>0</v>
      </c>
      <c r="D63" s="593">
        <v>0</v>
      </c>
      <c r="E63" s="593">
        <v>0</v>
      </c>
      <c r="F63" s="594">
        <v>0</v>
      </c>
      <c r="K63" s="194"/>
      <c r="L63" s="195"/>
      <c r="M63" s="196" t="s">
        <v>650</v>
      </c>
      <c r="N63" s="197"/>
      <c r="O63" s="198" t="s">
        <v>12</v>
      </c>
      <c r="P63" s="199">
        <f>'Ｓ５５（1980）'!A64</f>
        <v>0</v>
      </c>
      <c r="Q63" s="200">
        <f>'Ｓ５５（1980）'!B64</f>
        <v>0</v>
      </c>
      <c r="R63" s="220"/>
      <c r="S63" s="262">
        <f>'Ｓ５５（1980）'!D64</f>
        <v>0</v>
      </c>
      <c r="T63" s="263">
        <f>'Ｓ５５（1980）'!F64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0</v>
      </c>
      <c r="Q64" s="209">
        <f>Q62-Q63</f>
        <v>0</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'Ｓ５５（1980）'!A65</f>
        <v>0</v>
      </c>
      <c r="Q65" s="213">
        <f>'Ｓ５５（1980）'!B65</f>
        <v>0</v>
      </c>
      <c r="R65" s="277"/>
      <c r="S65" s="278">
        <f>'Ｓ５５（1980）'!D65</f>
        <v>0</v>
      </c>
      <c r="T65" s="263">
        <f>'Ｓ５５（1980）'!F65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'Ｓ５５（1980）'!A66</f>
        <v>0</v>
      </c>
      <c r="Q66" s="200">
        <f>'Ｓ５５（1980）'!B66</f>
        <v>0</v>
      </c>
      <c r="R66" s="220"/>
      <c r="S66" s="262">
        <f>'Ｓ５５（1980）'!D66</f>
        <v>0</v>
      </c>
      <c r="T66" s="263">
        <f>'Ｓ５５（1980）'!F66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'Ｓ５５（1980）'!A68</f>
        <v>0</v>
      </c>
      <c r="Q68" s="200">
        <f>'Ｓ５５（1980）'!B68</f>
        <v>0</v>
      </c>
      <c r="R68" s="220"/>
      <c r="S68" s="262">
        <f>'Ｓ５５（1980）'!D68</f>
        <v>0</v>
      </c>
      <c r="T68" s="263">
        <f>'Ｓ５５（1980）'!F68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'Ｓ５５（1980）'!A69</f>
        <v>0</v>
      </c>
      <c r="Q69" s="200">
        <f>'Ｓ５５（1980）'!B69</f>
        <v>0</v>
      </c>
      <c r="R69" s="220"/>
      <c r="S69" s="262">
        <f>'Ｓ５５（1980）'!D69</f>
        <v>0</v>
      </c>
      <c r="T69" s="263">
        <f>'Ｓ５５（1980）'!F69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'Ｓ５５（1980）'!A70</f>
        <v>0</v>
      </c>
      <c r="Q70" s="200">
        <f>'Ｓ５５（1980）'!B70</f>
        <v>0</v>
      </c>
      <c r="R70" s="220"/>
      <c r="S70" s="262">
        <f>'Ｓ５５（1980）'!D70</f>
        <v>0</v>
      </c>
      <c r="T70" s="263">
        <f>'Ｓ５５（1980）'!F70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'Ｓ５５（1980）'!A71</f>
        <v>0</v>
      </c>
      <c r="Q72" s="200">
        <f>'Ｓ５５（1980）'!B71</f>
        <v>0</v>
      </c>
      <c r="R72" s="220"/>
      <c r="S72" s="262">
        <f>'Ｓ５５（1980）'!D71</f>
        <v>0</v>
      </c>
      <c r="T72" s="263">
        <f>'Ｓ５５（1980）'!F71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'Ｓ５５（1980）'!A72</f>
        <v>0</v>
      </c>
      <c r="Q73" s="200">
        <f>'Ｓ５５（1980）'!B72</f>
        <v>0</v>
      </c>
      <c r="R73" s="220"/>
      <c r="S73" s="262">
        <f>'Ｓ５５（1980）'!D72</f>
        <v>0</v>
      </c>
      <c r="T73" s="263">
        <f>'Ｓ５５（1980）'!F72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14248</v>
      </c>
      <c r="B74" s="593">
        <v>14248</v>
      </c>
      <c r="C74" s="593">
        <v>0</v>
      </c>
      <c r="D74" s="593">
        <v>1603</v>
      </c>
      <c r="E74" s="593">
        <v>0</v>
      </c>
      <c r="F74" s="594">
        <v>7600</v>
      </c>
      <c r="K74" s="194"/>
      <c r="L74" s="196" t="s">
        <v>19</v>
      </c>
      <c r="M74" s="197"/>
      <c r="N74" s="197"/>
      <c r="O74" s="198" t="s">
        <v>20</v>
      </c>
      <c r="P74" s="199">
        <f>'Ｓ５５（1980）'!A73</f>
        <v>0</v>
      </c>
      <c r="Q74" s="200">
        <f>'Ｓ５５（1980）'!B73</f>
        <v>0</v>
      </c>
      <c r="R74" s="220"/>
      <c r="S74" s="262">
        <f>'Ｓ５５（1980）'!D73</f>
        <v>0</v>
      </c>
      <c r="T74" s="263">
        <f>'Ｓ５５（1980）'!F73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6505</v>
      </c>
      <c r="B75" s="593">
        <v>6505</v>
      </c>
      <c r="C75" s="593">
        <v>0</v>
      </c>
      <c r="D75" s="593">
        <v>1603</v>
      </c>
      <c r="E75" s="593">
        <v>0</v>
      </c>
      <c r="F75" s="594">
        <v>0</v>
      </c>
      <c r="K75" s="194" t="s">
        <v>83</v>
      </c>
      <c r="L75" s="195"/>
      <c r="M75" s="196" t="s">
        <v>22</v>
      </c>
      <c r="N75" s="197"/>
      <c r="O75" s="198" t="s">
        <v>23</v>
      </c>
      <c r="P75" s="199">
        <f>'Ｓ５５（1980）'!A75</f>
        <v>6505</v>
      </c>
      <c r="Q75" s="200">
        <f>'Ｓ５５（1980）'!B75</f>
        <v>6505</v>
      </c>
      <c r="R75" s="220"/>
      <c r="S75" s="262">
        <f>'Ｓ５５（1980）'!D75</f>
        <v>1603</v>
      </c>
      <c r="T75" s="263">
        <f>'Ｓ５５（1980）'!F75</f>
        <v>0</v>
      </c>
      <c r="U75" s="264" t="s">
        <v>411</v>
      </c>
      <c r="V75" s="195"/>
      <c r="W75" s="196" t="s">
        <v>412</v>
      </c>
      <c r="X75" s="197"/>
      <c r="Y75" s="211" t="s">
        <v>757</v>
      </c>
      <c r="Z75" s="302">
        <f>+A121</f>
        <v>83743</v>
      </c>
      <c r="AA75" s="272">
        <f t="shared" si="1"/>
        <v>0</v>
      </c>
      <c r="AB75" s="272">
        <f t="shared" si="1"/>
        <v>0</v>
      </c>
      <c r="AC75" s="584">
        <f>+E121</f>
        <v>72900</v>
      </c>
      <c r="AD75" s="264" t="s">
        <v>414</v>
      </c>
      <c r="AE75" s="195"/>
      <c r="AF75" s="196" t="s">
        <v>412</v>
      </c>
      <c r="AG75" s="197"/>
      <c r="AH75" s="211" t="s">
        <v>415</v>
      </c>
      <c r="AI75" s="302">
        <f>+A144</f>
        <v>429</v>
      </c>
      <c r="AJ75" s="272">
        <f t="shared" si="2"/>
        <v>0</v>
      </c>
      <c r="AK75" s="272">
        <f t="shared" si="2"/>
        <v>429</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'Ｓ５５（1980）'!A76</f>
        <v>0</v>
      </c>
      <c r="Q76" s="200">
        <f>'Ｓ５５（1980）'!B76</f>
        <v>0</v>
      </c>
      <c r="R76" s="220"/>
      <c r="S76" s="262">
        <f>'Ｓ５５（1980）'!D76</f>
        <v>0</v>
      </c>
      <c r="T76" s="263">
        <f>'Ｓ５５（1980）'!F76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'Ｓ５５（1980）'!A77</f>
        <v>0</v>
      </c>
      <c r="Q77" s="200">
        <f>'Ｓ５５（1980）'!B77</f>
        <v>0</v>
      </c>
      <c r="R77" s="220"/>
      <c r="S77" s="262">
        <f>'Ｓ５５（1980）'!D77</f>
        <v>0</v>
      </c>
      <c r="T77" s="263">
        <f>'Ｓ５５（1980）'!F77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'Ｓ５５（1980）'!A78</f>
        <v>0</v>
      </c>
      <c r="Q78" s="200">
        <f>'Ｓ５５（1980）'!B78</f>
        <v>0</v>
      </c>
      <c r="R78" s="220"/>
      <c r="S78" s="262">
        <f>'Ｓ５５（1980）'!D78</f>
        <v>0</v>
      </c>
      <c r="T78" s="263">
        <f>'Ｓ５５（1980）'!F78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'Ｓ５５（1980）'!A79</f>
        <v>0</v>
      </c>
      <c r="Q79" s="200">
        <f>'Ｓ５５（1980）'!B79</f>
        <v>0</v>
      </c>
      <c r="R79" s="220"/>
      <c r="S79" s="262">
        <f>'Ｓ５５（1980）'!D79</f>
        <v>0</v>
      </c>
      <c r="T79" s="263">
        <f>'Ｓ５５（1980）'!F79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7743</v>
      </c>
      <c r="B80" s="593">
        <v>7743</v>
      </c>
      <c r="C80" s="593">
        <v>0</v>
      </c>
      <c r="D80" s="593">
        <v>0</v>
      </c>
      <c r="E80" s="593">
        <v>0</v>
      </c>
      <c r="F80" s="594">
        <v>7600</v>
      </c>
      <c r="K80" s="194"/>
      <c r="L80" s="195" t="s">
        <v>38</v>
      </c>
      <c r="M80" s="196" t="s">
        <v>39</v>
      </c>
      <c r="N80" s="197"/>
      <c r="O80" s="198" t="s">
        <v>40</v>
      </c>
      <c r="P80" s="199">
        <f>'Ｓ５５（1980）'!A80</f>
        <v>7743</v>
      </c>
      <c r="Q80" s="200">
        <f>'Ｓ５５（1980）'!B80</f>
        <v>7743</v>
      </c>
      <c r="R80" s="220"/>
      <c r="S80" s="262">
        <f>'Ｓ５５（1980）'!D80</f>
        <v>0</v>
      </c>
      <c r="T80" s="263">
        <f>'Ｓ５５（1980）'!F80</f>
        <v>7600</v>
      </c>
      <c r="U80" s="264"/>
      <c r="V80" s="195" t="s">
        <v>38</v>
      </c>
      <c r="W80" s="196" t="s">
        <v>149</v>
      </c>
      <c r="X80" s="197"/>
      <c r="Y80" s="198" t="s">
        <v>758</v>
      </c>
      <c r="Z80" s="302">
        <f>+A122</f>
        <v>83743</v>
      </c>
      <c r="AA80" s="272">
        <f>+B122</f>
        <v>0</v>
      </c>
      <c r="AB80" s="272">
        <f>+C122</f>
        <v>0</v>
      </c>
      <c r="AC80" s="584">
        <f>+E122</f>
        <v>72900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'Ｓ５５（1980）'!A81</f>
        <v>0</v>
      </c>
      <c r="Q81" s="200">
        <f>'Ｓ５５（1980）'!B81</f>
        <v>0</v>
      </c>
      <c r="R81" s="220"/>
      <c r="S81" s="262">
        <f>'Ｓ５５（1980）'!D81</f>
        <v>0</v>
      </c>
      <c r="T81" s="263">
        <f>'Ｓ５５（1980）'!F81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'Ｓ５５（1980）'!A82</f>
        <v>0</v>
      </c>
      <c r="Q82" s="200">
        <f>'Ｓ５５（1980）'!B82</f>
        <v>0</v>
      </c>
      <c r="R82" s="220"/>
      <c r="S82" s="262">
        <f>'Ｓ５５（1980）'!D82</f>
        <v>0</v>
      </c>
      <c r="T82" s="263">
        <f>'Ｓ５５（1980）'!F82</f>
        <v>0</v>
      </c>
      <c r="U82" s="264"/>
      <c r="V82" s="216"/>
      <c r="W82" s="196" t="s">
        <v>13</v>
      </c>
      <c r="X82" s="197"/>
      <c r="Y82" s="198"/>
      <c r="Z82" s="305">
        <f>Z75-Z80</f>
        <v>0</v>
      </c>
      <c r="AA82" s="306">
        <f>AA75-AA80</f>
        <v>0</v>
      </c>
      <c r="AB82" s="273">
        <f>AB75-AB80</f>
        <v>0</v>
      </c>
      <c r="AC82" s="603">
        <f>AC75-AC80</f>
        <v>0</v>
      </c>
      <c r="AD82" s="264" t="s">
        <v>425</v>
      </c>
      <c r="AE82" s="216"/>
      <c r="AF82" s="196" t="s">
        <v>13</v>
      </c>
      <c r="AG82" s="197"/>
      <c r="AH82" s="198"/>
      <c r="AI82" s="305">
        <f>AI75-AI80</f>
        <v>429</v>
      </c>
      <c r="AJ82" s="306">
        <f>AJ75-AJ80</f>
        <v>0</v>
      </c>
      <c r="AK82" s="273">
        <f>AK75-AK80</f>
        <v>429</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'Ｓ５５（1980）'!A83</f>
        <v>0</v>
      </c>
      <c r="Q83" s="200">
        <f>'Ｓ５５（1980）'!B83</f>
        <v>0</v>
      </c>
      <c r="R83" s="220"/>
      <c r="S83" s="262">
        <f>'Ｓ５５（1980）'!D83</f>
        <v>0</v>
      </c>
      <c r="T83" s="263">
        <f>'Ｓ５５（1980）'!F83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'Ｓ５５（1980）'!A84</f>
        <v>0</v>
      </c>
      <c r="Q84" s="200">
        <f>'Ｓ５５（1980）'!B84</f>
        <v>0</v>
      </c>
      <c r="R84" s="220"/>
      <c r="S84" s="262">
        <f>'Ｓ５５（1980）'!D84</f>
        <v>0</v>
      </c>
      <c r="T84" s="263">
        <f>'Ｓ５５（1980）'!F84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'Ｓ５５（1980）'!A85</f>
        <v>0</v>
      </c>
      <c r="Q85" s="200">
        <f>'Ｓ５５（1980）'!B85</f>
        <v>0</v>
      </c>
      <c r="R85" s="220"/>
      <c r="S85" s="262">
        <f>'Ｓ５５（1980）'!D85</f>
        <v>0</v>
      </c>
      <c r="T85" s="263">
        <f>'Ｓ５５（1980）'!F85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36056</v>
      </c>
      <c r="B86" s="593">
        <v>36056</v>
      </c>
      <c r="C86" s="593">
        <v>0</v>
      </c>
      <c r="D86" s="593">
        <v>0</v>
      </c>
      <c r="E86" s="593">
        <v>4050</v>
      </c>
      <c r="F86" s="594">
        <v>7200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26514</v>
      </c>
      <c r="B87" s="593">
        <v>26514</v>
      </c>
      <c r="C87" s="593">
        <v>0</v>
      </c>
      <c r="D87" s="593">
        <v>0</v>
      </c>
      <c r="E87" s="593">
        <v>0</v>
      </c>
      <c r="F87" s="594">
        <v>7200</v>
      </c>
      <c r="K87" s="194"/>
      <c r="L87" s="173"/>
      <c r="M87" s="196" t="s">
        <v>47</v>
      </c>
      <c r="N87" s="197"/>
      <c r="O87" s="198" t="s">
        <v>48</v>
      </c>
      <c r="P87" s="199">
        <f>'Ｓ５５（1980）'!A87</f>
        <v>26514</v>
      </c>
      <c r="Q87" s="200">
        <f>'Ｓ５５（1980）'!B87</f>
        <v>26514</v>
      </c>
      <c r="R87" s="220"/>
      <c r="S87" s="262">
        <f>'Ｓ５５（1980）'!D87</f>
        <v>0</v>
      </c>
      <c r="T87" s="263">
        <f>'Ｓ５５（1980）'!F87</f>
        <v>7200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'Ｓ５５（1980）'!A88</f>
        <v>0</v>
      </c>
      <c r="Q88" s="200">
        <f>'Ｓ５５（1980）'!B88</f>
        <v>0</v>
      </c>
      <c r="R88" s="220"/>
      <c r="S88" s="262">
        <f>'Ｓ５５（1980）'!D88</f>
        <v>0</v>
      </c>
      <c r="T88" s="263">
        <f>'Ｓ５５（1980）'!F88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'Ｓ５５（1980）'!A89</f>
        <v>0</v>
      </c>
      <c r="Q89" s="200">
        <f>'Ｓ５５（1980）'!B89</f>
        <v>0</v>
      </c>
      <c r="R89" s="220"/>
      <c r="S89" s="262">
        <f>'Ｓ５５（1980）'!D89</f>
        <v>0</v>
      </c>
      <c r="T89" s="263">
        <f>'Ｓ５５（1980）'!F89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'Ｓ５５（1980）'!A90</f>
        <v>0</v>
      </c>
      <c r="Q90" s="200">
        <f>'Ｓ５５（1980）'!B90</f>
        <v>0</v>
      </c>
      <c r="R90" s="220"/>
      <c r="S90" s="262">
        <f>'Ｓ５５（1980）'!D90</f>
        <v>0</v>
      </c>
      <c r="T90" s="263">
        <f>'Ｓ５５（1980）'!F90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'Ｓ５５（1980）'!A91</f>
        <v>0</v>
      </c>
      <c r="Q91" s="200">
        <f>'Ｓ５５（1980）'!B91</f>
        <v>0</v>
      </c>
      <c r="R91" s="220"/>
      <c r="S91" s="262">
        <f>'Ｓ５５（1980）'!D91</f>
        <v>0</v>
      </c>
      <c r="T91" s="263">
        <f>'Ｓ５５（1980）'!F91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'Ｓ５５（1980）'!A92</f>
        <v>0</v>
      </c>
      <c r="Q92" s="200">
        <f>'Ｓ５５（1980）'!B92</f>
        <v>0</v>
      </c>
      <c r="R92" s="220"/>
      <c r="S92" s="262">
        <f>'Ｓ５５（1980）'!D92</f>
        <v>0</v>
      </c>
      <c r="T92" s="263">
        <f>'Ｓ５５（1980）'!F92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4050</v>
      </c>
      <c r="B93" s="593">
        <v>4050</v>
      </c>
      <c r="C93" s="593">
        <v>0</v>
      </c>
      <c r="D93" s="593">
        <v>0</v>
      </c>
      <c r="E93" s="593">
        <v>4050</v>
      </c>
      <c r="F93" s="594">
        <v>0</v>
      </c>
      <c r="K93" s="194"/>
      <c r="L93" s="195"/>
      <c r="M93" s="173" t="s">
        <v>60</v>
      </c>
      <c r="N93" s="197"/>
      <c r="O93" s="198" t="s">
        <v>61</v>
      </c>
      <c r="P93" s="199">
        <f>'Ｓ５５（1980）'!A93</f>
        <v>4050</v>
      </c>
      <c r="Q93" s="200">
        <f>'Ｓ５５（1980）'!B93</f>
        <v>4050</v>
      </c>
      <c r="R93" s="220"/>
      <c r="S93" s="262">
        <f>'Ｓ５５（1980）'!D93</f>
        <v>0</v>
      </c>
      <c r="T93" s="263">
        <f>'Ｓ５５（1980）'!F93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4050</v>
      </c>
      <c r="B94" s="593">
        <v>4050</v>
      </c>
      <c r="C94" s="593">
        <v>0</v>
      </c>
      <c r="D94" s="593">
        <v>0</v>
      </c>
      <c r="E94" s="593">
        <v>4050</v>
      </c>
      <c r="F94" s="594">
        <v>0</v>
      </c>
      <c r="K94" s="194"/>
      <c r="L94" s="195" t="s">
        <v>59</v>
      </c>
      <c r="M94" s="195"/>
      <c r="N94" s="196" t="s">
        <v>62</v>
      </c>
      <c r="O94" s="198" t="s">
        <v>63</v>
      </c>
      <c r="P94" s="199">
        <f>'Ｓ５５（1980）'!A94</f>
        <v>4050</v>
      </c>
      <c r="Q94" s="200">
        <f>'Ｓ５５（1980）'!B94</f>
        <v>4050</v>
      </c>
      <c r="R94" s="220"/>
      <c r="S94" s="262">
        <f>'Ｓ５５（1980）'!D94</f>
        <v>0</v>
      </c>
      <c r="T94" s="263">
        <f>'Ｓ５５（1980）'!F94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'Ｓ５５（1980）'!A95</f>
        <v>0</v>
      </c>
      <c r="Q95" s="200">
        <f>'Ｓ５５（1980）'!B95</f>
        <v>0</v>
      </c>
      <c r="R95" s="220"/>
      <c r="S95" s="262">
        <f>'Ｓ５５（1980）'!D95</f>
        <v>0</v>
      </c>
      <c r="T95" s="263">
        <f>'Ｓ５５（1980）'!F95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'Ｓ５５（1980）'!A96</f>
        <v>0</v>
      </c>
      <c r="Q96" s="200">
        <f>'Ｓ５５（1980）'!B96</f>
        <v>0</v>
      </c>
      <c r="R96" s="220"/>
      <c r="S96" s="262">
        <f>'Ｓ５５（1980）'!D96</f>
        <v>0</v>
      </c>
      <c r="T96" s="263">
        <f>'Ｓ５５（1980）'!F96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0</v>
      </c>
      <c r="B97" s="593">
        <v>0</v>
      </c>
      <c r="C97" s="593">
        <v>0</v>
      </c>
      <c r="D97" s="593">
        <v>0</v>
      </c>
      <c r="E97" s="593">
        <v>0</v>
      </c>
      <c r="F97" s="594">
        <v>0</v>
      </c>
      <c r="K97" s="194"/>
      <c r="L97" s="195"/>
      <c r="M97" s="195"/>
      <c r="N97" s="196" t="s">
        <v>68</v>
      </c>
      <c r="O97" s="198" t="s">
        <v>69</v>
      </c>
      <c r="P97" s="199">
        <f>'Ｓ５５（1980）'!A97</f>
        <v>0</v>
      </c>
      <c r="Q97" s="200">
        <f>'Ｓ５５（1980）'!B97</f>
        <v>0</v>
      </c>
      <c r="R97" s="220"/>
      <c r="S97" s="262">
        <f>'Ｓ５５（1980）'!D97</f>
        <v>0</v>
      </c>
      <c r="T97" s="263">
        <f>'Ｓ５５（1980）'!F97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5492</v>
      </c>
      <c r="B98" s="593">
        <v>5492</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'Ｓ５５（1980）'!A98</f>
        <v>5492</v>
      </c>
      <c r="Q99" s="200">
        <f>'Ｓ５５（1980）'!B98</f>
        <v>5492</v>
      </c>
      <c r="R99" s="220"/>
      <c r="S99" s="262">
        <f>'Ｓ５５（1980）'!D98</f>
        <v>0</v>
      </c>
      <c r="T99" s="263">
        <f>'Ｓ５５（1980）'!F98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'Ｓ５５（1980）'!A99</f>
        <v>0</v>
      </c>
      <c r="Q100" s="200">
        <f>'Ｓ５５（1980）'!B99</f>
        <v>0</v>
      </c>
      <c r="R100" s="220"/>
      <c r="S100" s="262">
        <f>'Ｓ５５（1980）'!D99</f>
        <v>0</v>
      </c>
      <c r="T100" s="263">
        <f>'Ｓ５５（1980）'!F99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'Ｓ５５（1980）'!A100</f>
        <v>0</v>
      </c>
      <c r="Q101" s="200">
        <f>'Ｓ５５（1980）'!B100</f>
        <v>0</v>
      </c>
      <c r="R101" s="220"/>
      <c r="S101" s="262">
        <f>'Ｓ５５（1980）'!D100</f>
        <v>0</v>
      </c>
      <c r="T101" s="263">
        <f>'Ｓ５５（1980）'!F100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'Ｓ５５（1980）'!A101</f>
        <v>0</v>
      </c>
      <c r="Q102" s="200">
        <f>'Ｓ５５（1980）'!B101</f>
        <v>0</v>
      </c>
      <c r="R102" s="220"/>
      <c r="S102" s="262">
        <f>'Ｓ５５（1980）'!D101</f>
        <v>0</v>
      </c>
      <c r="T102" s="263">
        <f>'Ｓ５５（1980）'!F101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7803</v>
      </c>
      <c r="B103" s="593">
        <v>7803</v>
      </c>
      <c r="C103" s="593">
        <v>0</v>
      </c>
      <c r="D103" s="593">
        <v>0</v>
      </c>
      <c r="E103" s="593">
        <v>0</v>
      </c>
      <c r="F103" s="594">
        <v>0</v>
      </c>
      <c r="K103" s="194"/>
      <c r="L103" s="195"/>
      <c r="M103" s="196" t="s">
        <v>11</v>
      </c>
      <c r="N103" s="197"/>
      <c r="O103" s="198" t="s">
        <v>80</v>
      </c>
      <c r="P103" s="199">
        <f>'Ｓ５５（1980）'!A102</f>
        <v>0</v>
      </c>
      <c r="Q103" s="200">
        <f>'Ｓ５５（1980）'!B102</f>
        <v>0</v>
      </c>
      <c r="R103" s="220"/>
      <c r="S103" s="262">
        <f>'Ｓ５５（1980）'!D102</f>
        <v>0</v>
      </c>
      <c r="T103" s="263">
        <f>'Ｓ５５（1980）'!F102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2100</v>
      </c>
      <c r="B104" s="593">
        <v>2100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0</v>
      </c>
      <c r="B105" s="593">
        <v>0</v>
      </c>
      <c r="C105" s="593">
        <v>0</v>
      </c>
      <c r="D105" s="593">
        <v>0</v>
      </c>
      <c r="E105" s="593">
        <v>0</v>
      </c>
      <c r="F105" s="594">
        <v>0</v>
      </c>
      <c r="K105" s="194"/>
      <c r="L105" s="169"/>
      <c r="M105" s="196" t="s">
        <v>88</v>
      </c>
      <c r="N105" s="197"/>
      <c r="O105" s="198" t="s">
        <v>109</v>
      </c>
      <c r="P105" s="199">
        <f>'Ｓ５５（1980）'!A104</f>
        <v>2100</v>
      </c>
      <c r="Q105" s="200">
        <f>'Ｓ５５（1980）'!B104</f>
        <v>2100</v>
      </c>
      <c r="R105" s="220"/>
      <c r="S105" s="262">
        <f>'Ｓ５５（1980）'!D104</f>
        <v>0</v>
      </c>
      <c r="T105" s="263">
        <f>'Ｓ５５（1980）'!F104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'Ｓ５５（1980）'!A105</f>
        <v>0</v>
      </c>
      <c r="Q106" s="200">
        <f>'Ｓ５５（1980）'!B105</f>
        <v>0</v>
      </c>
      <c r="R106" s="220"/>
      <c r="S106" s="262">
        <f>'Ｓ５５（1980）'!D105</f>
        <v>0</v>
      </c>
      <c r="T106" s="263">
        <f>'Ｓ５５（1980）'!F105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'Ｓ５５（1980）'!A106</f>
        <v>0</v>
      </c>
      <c r="Q107" s="200">
        <f>'Ｓ５５（1980）'!B106</f>
        <v>0</v>
      </c>
      <c r="R107" s="220"/>
      <c r="S107" s="262">
        <f>'Ｓ５５（1980）'!D106</f>
        <v>0</v>
      </c>
      <c r="T107" s="263">
        <f>'Ｓ５５（1980）'!F106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'Ｓ５５（1980）'!A107</f>
        <v>0</v>
      </c>
      <c r="Q108" s="200">
        <f>'Ｓ５５（1980）'!B107</f>
        <v>0</v>
      </c>
      <c r="R108" s="220"/>
      <c r="S108" s="262">
        <f>'Ｓ５５（1980）'!D107</f>
        <v>0</v>
      </c>
      <c r="T108" s="263">
        <f>'Ｓ５５（1980）'!F107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'Ｓ５５（1980）'!A108</f>
        <v>0</v>
      </c>
      <c r="Q109" s="200">
        <f>'Ｓ５５（1980）'!B108</f>
        <v>0</v>
      </c>
      <c r="R109" s="220"/>
      <c r="S109" s="262">
        <f>'Ｓ５５（1980）'!D108</f>
        <v>0</v>
      </c>
      <c r="T109" s="263">
        <f>'Ｓ５５（1980）'!F108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'Ｓ５５（1980）'!A109</f>
        <v>0</v>
      </c>
      <c r="Q110" s="200">
        <f>'Ｓ５５（1980）'!B109</f>
        <v>0</v>
      </c>
      <c r="R110" s="220"/>
      <c r="S110" s="262">
        <f>'Ｓ５５（1980）'!D109</f>
        <v>0</v>
      </c>
      <c r="T110" s="263">
        <f>'Ｓ５５（1980）'!F109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4">
        <v>0</v>
      </c>
      <c r="K111" s="194"/>
      <c r="L111" s="176"/>
      <c r="M111" s="196" t="s">
        <v>107</v>
      </c>
      <c r="N111" s="197"/>
      <c r="O111" s="198" t="s">
        <v>115</v>
      </c>
      <c r="P111" s="199">
        <f>'Ｓ５５（1980）'!A110</f>
        <v>0</v>
      </c>
      <c r="Q111" s="200">
        <f>'Ｓ５５（1980）'!B110</f>
        <v>0</v>
      </c>
      <c r="R111" s="220"/>
      <c r="S111" s="262">
        <f>'Ｓ５５（1980）'!D110</f>
        <v>0</v>
      </c>
      <c r="T111" s="263">
        <f>'Ｓ５５（1980）'!F110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5703</v>
      </c>
      <c r="B112" s="593">
        <v>5703</v>
      </c>
      <c r="C112" s="593">
        <v>0</v>
      </c>
      <c r="D112" s="593">
        <v>0</v>
      </c>
      <c r="E112" s="593">
        <v>0</v>
      </c>
      <c r="F112" s="594">
        <v>0</v>
      </c>
      <c r="K112" s="194"/>
      <c r="L112" s="176" t="s">
        <v>41</v>
      </c>
      <c r="M112" s="196" t="s">
        <v>108</v>
      </c>
      <c r="N112" s="197"/>
      <c r="O112" s="198" t="s">
        <v>116</v>
      </c>
      <c r="P112" s="199">
        <f>'Ｓ５５（1980）'!A111</f>
        <v>0</v>
      </c>
      <c r="Q112" s="200">
        <f>'Ｓ５５（1980）'!B111</f>
        <v>0</v>
      </c>
      <c r="R112" s="220"/>
      <c r="S112" s="262">
        <f>'Ｓ５５（1980）'!D111</f>
        <v>0</v>
      </c>
      <c r="T112" s="263">
        <f>'Ｓ５５（1980）'!F111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'Ｓ５５（1980）'!A112</f>
        <v>5703</v>
      </c>
      <c r="Q113" s="200">
        <f>'Ｓ５５（1980）'!B112</f>
        <v>5703</v>
      </c>
      <c r="R113" s="220"/>
      <c r="S113" s="262">
        <f>'Ｓ５５（1980）'!D112</f>
        <v>0</v>
      </c>
      <c r="T113" s="263">
        <f>'Ｓ５５（1980）'!F112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'Ｓ５５（1980）'!A113</f>
        <v>0</v>
      </c>
      <c r="Q114" s="200">
        <f>'Ｓ５５（1980）'!B113</f>
        <v>0</v>
      </c>
      <c r="R114" s="220"/>
      <c r="S114" s="262">
        <f>'Ｓ５５（1980）'!D113</f>
        <v>0</v>
      </c>
      <c r="T114" s="263">
        <f>'Ｓ５５（1980）'!F113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58107</v>
      </c>
      <c r="Q115" s="316">
        <f>SUM(Q62:Q114)-Q63-Q64-Q66-Q67-Q69-Q70-Q71-Q84-Q85-Q86-Q94-Q95-Q96-Q97-Q98-Q103-Q104</f>
        <v>58107</v>
      </c>
      <c r="R115" s="316"/>
      <c r="S115" s="317">
        <f>SUM(S62:S114)-S63-S64-S66-S67-S69-S70-S71-S84-S85-S86-S94-S95-S96-S97-S98-S103-S104</f>
        <v>1603</v>
      </c>
      <c r="T115" s="318">
        <f>SUM(T62:T114)-T63-T64-T66-T67-T69-T70-T71-T84-T85-T86-T94-T95-T96-T97-T98-T103-T104</f>
        <v>14800</v>
      </c>
      <c r="U115" s="319"/>
      <c r="V115" s="312" t="s">
        <v>82</v>
      </c>
      <c r="W115" s="313"/>
      <c r="X115" s="313"/>
      <c r="Y115" s="314"/>
      <c r="Z115" s="320">
        <f>Z64+Z67+Z73+Z74+Z75+Z86+Z88+Z89+Z92+Z93+Z99+Z101+Z104+Z105+Z114</f>
        <v>83743</v>
      </c>
      <c r="AA115" s="321">
        <f>AA64+AA67+AA73+AA74+AA75+AA86+AA88+AA89+AA92+AA93+AA99+AA101+AA104+AA105+AA114</f>
        <v>0</v>
      </c>
      <c r="AB115" s="322">
        <f>AB64+AB67+AB73+AB74+AB75+AB86+AB88+AB89+AB92+AB93+AB99+AB101+AB104+AB105+AB114</f>
        <v>0</v>
      </c>
      <c r="AC115" s="598">
        <f>AC64+AC67+AC73+AC74+AC75+AC86+AC88+AC89+AC92+AC93+AC99+AC101+AC104+AC105+AC114</f>
        <v>72900</v>
      </c>
      <c r="AD115" s="319"/>
      <c r="AE115" s="312" t="s">
        <v>82</v>
      </c>
      <c r="AF115" s="313"/>
      <c r="AG115" s="313"/>
      <c r="AH115" s="314"/>
      <c r="AI115" s="320">
        <f>AI64+AI67+AI73+AI74+AI75+AI86+AI88+AI89+AI92+AI93+AI99+AI101+AI104+AI105+AI114</f>
        <v>429</v>
      </c>
      <c r="AJ115" s="321">
        <f>AJ64+AJ67+AJ73+AJ74+AJ75+AJ86+AJ88+AJ89+AJ92+AJ93+AJ99+AJ101+AJ104+AJ105+AJ114</f>
        <v>0</v>
      </c>
      <c r="AK115" s="322">
        <f>AK64+AK67+AK73+AK74+AK75+AK86+AK88+AK89+AK92+AK93+AK99+AK101+AK104+AK105+AK114</f>
        <v>429</v>
      </c>
      <c r="AL115" s="324">
        <f>AL64+AL67+AL73+AL74+AL75+AL86+AL88+AL89+AL92+AL93+AL99+AL101+AL104+AL105+AL114</f>
        <v>0</v>
      </c>
    </row>
    <row r="116" spans="1:38" ht="14.45" customHeight="1" thickTop="1" x14ac:dyDescent="0.15">
      <c r="A116" s="589">
        <v>83743</v>
      </c>
      <c r="B116" s="590">
        <v>0</v>
      </c>
      <c r="C116" s="590">
        <v>0</v>
      </c>
      <c r="D116" s="590">
        <v>0</v>
      </c>
      <c r="E116" s="591">
        <v>72900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800</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83743</v>
      </c>
      <c r="B121" s="593">
        <v>0</v>
      </c>
      <c r="C121" s="593">
        <v>0</v>
      </c>
      <c r="D121" s="593">
        <v>0</v>
      </c>
      <c r="E121" s="594">
        <v>72900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83743</v>
      </c>
      <c r="B122" s="593">
        <v>0</v>
      </c>
      <c r="C122" s="593">
        <v>0</v>
      </c>
      <c r="D122" s="593">
        <v>0</v>
      </c>
      <c r="E122" s="594">
        <v>72900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324084</v>
      </c>
      <c r="Q123" s="254">
        <f t="shared" si="11"/>
        <v>324084</v>
      </c>
      <c r="R123" s="254">
        <f t="shared" si="11"/>
        <v>28570</v>
      </c>
      <c r="S123" s="329">
        <f t="shared" si="11"/>
        <v>0</v>
      </c>
      <c r="T123" s="361">
        <f t="shared" si="11"/>
        <v>200000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3519</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1608</v>
      </c>
      <c r="AE123" s="183"/>
      <c r="AF123" s="184" t="s">
        <v>8</v>
      </c>
      <c r="AG123" s="185"/>
      <c r="AH123" s="185"/>
      <c r="AI123" s="360">
        <f t="shared" ref="AI123:AI176" si="12">Q123-Z123</f>
        <v>320565</v>
      </c>
      <c r="AJ123" s="254">
        <f>SUM(AJ124:AJ125)</f>
        <v>28570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324084</v>
      </c>
      <c r="Q124" s="220">
        <f t="shared" si="11"/>
        <v>324084</v>
      </c>
      <c r="R124" s="220">
        <f t="shared" si="11"/>
        <v>28570</v>
      </c>
      <c r="S124" s="221">
        <f t="shared" si="11"/>
        <v>0</v>
      </c>
      <c r="T124" s="270">
        <f t="shared" si="11"/>
        <v>200000</v>
      </c>
      <c r="U124" s="202"/>
      <c r="V124" s="195"/>
      <c r="W124" s="196" t="s">
        <v>146</v>
      </c>
      <c r="X124" s="197"/>
      <c r="Y124" s="198" t="s">
        <v>156</v>
      </c>
      <c r="Z124" s="219">
        <f>IF(ISERROR(Z123*(Q124/Q123)),0,ROUND(Z123*(Q124/Q123),0))</f>
        <v>3519</v>
      </c>
      <c r="AA124" s="220">
        <f>IF(ISERROR(AA123*(R124/R123)),0,ROUND(AA123*(R124/R123),0))</f>
        <v>0</v>
      </c>
      <c r="AB124" s="292">
        <f>IF(ISERROR(AB123*(S124/S123)),0,ROUND(AB123*(S124/S123),0))</f>
        <v>0</v>
      </c>
      <c r="AC124" s="366">
        <f>IF(ISERROR(AC123*(T124/T123)),0,ROUND(AC123*(T124/T123),0))</f>
        <v>1608</v>
      </c>
      <c r="AE124" s="194"/>
      <c r="AF124" s="195"/>
      <c r="AG124" s="196" t="s">
        <v>146</v>
      </c>
      <c r="AH124" s="197"/>
      <c r="AI124" s="219">
        <f t="shared" si="12"/>
        <v>320565</v>
      </c>
      <c r="AJ124" s="220">
        <f>IF($P124-$Z124=0,0,ROUND((R124-AA124)*$AI124/($P124-$Z124),0))</f>
        <v>28570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0</v>
      </c>
      <c r="Q125" s="220">
        <f t="shared" si="11"/>
        <v>0</v>
      </c>
      <c r="R125" s="220">
        <f t="shared" si="11"/>
        <v>0</v>
      </c>
      <c r="S125" s="221">
        <f t="shared" si="11"/>
        <v>0</v>
      </c>
      <c r="T125" s="270">
        <f t="shared" si="11"/>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2"/>
        <v>0</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0</v>
      </c>
      <c r="Q126" s="220">
        <f t="shared" si="11"/>
        <v>0</v>
      </c>
      <c r="R126" s="220">
        <f t="shared" si="11"/>
        <v>0</v>
      </c>
      <c r="S126" s="221">
        <f t="shared" si="11"/>
        <v>0</v>
      </c>
      <c r="T126" s="270">
        <f t="shared" si="11"/>
        <v>0</v>
      </c>
      <c r="U126" s="202"/>
      <c r="V126" s="173" t="s">
        <v>14</v>
      </c>
      <c r="W126" s="170"/>
      <c r="X126" s="170"/>
      <c r="Y126" s="211" t="s">
        <v>654</v>
      </c>
      <c r="Z126" s="219">
        <f>Z127+Z128</f>
        <v>0</v>
      </c>
      <c r="AA126" s="220">
        <f>AA127+AA128</f>
        <v>0</v>
      </c>
      <c r="AB126" s="292">
        <f>AB127+AB128</f>
        <v>0</v>
      </c>
      <c r="AC126" s="366">
        <f>AC127+AC128</f>
        <v>0</v>
      </c>
      <c r="AE126" s="194"/>
      <c r="AF126" s="173" t="s">
        <v>14</v>
      </c>
      <c r="AG126" s="170"/>
      <c r="AH126" s="170"/>
      <c r="AI126" s="219">
        <f t="shared" si="12"/>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0</v>
      </c>
      <c r="Q128" s="220">
        <f t="shared" si="11"/>
        <v>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6505</v>
      </c>
      <c r="Q136" s="220">
        <f t="shared" si="16"/>
        <v>6505</v>
      </c>
      <c r="R136" s="220">
        <f t="shared" si="16"/>
        <v>0</v>
      </c>
      <c r="S136" s="221">
        <f t="shared" si="16"/>
        <v>1603</v>
      </c>
      <c r="T136" s="270">
        <f t="shared" si="16"/>
        <v>0</v>
      </c>
      <c r="U136" s="202" t="s">
        <v>86</v>
      </c>
      <c r="V136" s="195"/>
      <c r="W136" s="196" t="s">
        <v>22</v>
      </c>
      <c r="X136" s="197"/>
      <c r="Y136" s="198" t="s">
        <v>156</v>
      </c>
      <c r="Z136" s="219">
        <f t="shared" si="17"/>
        <v>71</v>
      </c>
      <c r="AA136" s="220">
        <f t="shared" si="17"/>
        <v>0</v>
      </c>
      <c r="AB136" s="292">
        <f t="shared" si="17"/>
        <v>16</v>
      </c>
      <c r="AC136" s="366">
        <f t="shared" si="17"/>
        <v>0</v>
      </c>
      <c r="AE136" s="194"/>
      <c r="AF136" s="195"/>
      <c r="AG136" s="196" t="s">
        <v>22</v>
      </c>
      <c r="AH136" s="197"/>
      <c r="AI136" s="219">
        <f t="shared" si="12"/>
        <v>6434</v>
      </c>
      <c r="AJ136" s="220">
        <f t="shared" si="14"/>
        <v>0</v>
      </c>
      <c r="AK136" s="366">
        <f t="shared" si="15"/>
        <v>1587</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429</v>
      </c>
      <c r="B139" s="593">
        <v>0</v>
      </c>
      <c r="C139" s="593">
        <v>429</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346544</v>
      </c>
      <c r="Q141" s="220">
        <f t="shared" si="16"/>
        <v>346544</v>
      </c>
      <c r="R141" s="220">
        <f t="shared" si="16"/>
        <v>0</v>
      </c>
      <c r="S141" s="221">
        <f t="shared" si="16"/>
        <v>230217</v>
      </c>
      <c r="T141" s="270">
        <f t="shared" si="16"/>
        <v>95400</v>
      </c>
      <c r="U141" s="202"/>
      <c r="V141" s="195" t="s">
        <v>38</v>
      </c>
      <c r="W141" s="196" t="s">
        <v>149</v>
      </c>
      <c r="X141" s="197"/>
      <c r="Y141" s="198" t="s">
        <v>156</v>
      </c>
      <c r="Z141" s="219">
        <f t="shared" si="17"/>
        <v>3763</v>
      </c>
      <c r="AA141" s="220">
        <f t="shared" si="17"/>
        <v>0</v>
      </c>
      <c r="AB141" s="292">
        <f t="shared" si="17"/>
        <v>2297</v>
      </c>
      <c r="AC141" s="366">
        <f t="shared" si="17"/>
        <v>767</v>
      </c>
      <c r="AE141" s="194"/>
      <c r="AF141" s="195" t="s">
        <v>38</v>
      </c>
      <c r="AG141" s="196" t="s">
        <v>149</v>
      </c>
      <c r="AH141" s="197"/>
      <c r="AI141" s="219">
        <f t="shared" si="12"/>
        <v>342781</v>
      </c>
      <c r="AJ141" s="220">
        <f t="shared" si="14"/>
        <v>0</v>
      </c>
      <c r="AK141" s="366">
        <f t="shared" si="15"/>
        <v>227920</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60978</v>
      </c>
      <c r="Q143" s="220">
        <f t="shared" si="18"/>
        <v>60978</v>
      </c>
      <c r="R143" s="220">
        <f t="shared" si="18"/>
        <v>0</v>
      </c>
      <c r="S143" s="221">
        <f t="shared" si="18"/>
        <v>60978</v>
      </c>
      <c r="T143" s="270">
        <f t="shared" si="18"/>
        <v>0</v>
      </c>
      <c r="U143" s="202"/>
      <c r="V143" s="216"/>
      <c r="W143" s="196" t="s">
        <v>13</v>
      </c>
      <c r="X143" s="197"/>
      <c r="Y143" s="198" t="s">
        <v>156</v>
      </c>
      <c r="Z143" s="219">
        <f t="shared" si="17"/>
        <v>662</v>
      </c>
      <c r="AA143" s="220">
        <f t="shared" si="17"/>
        <v>0</v>
      </c>
      <c r="AB143" s="292">
        <f t="shared" si="17"/>
        <v>608</v>
      </c>
      <c r="AC143" s="366">
        <f t="shared" si="17"/>
        <v>0</v>
      </c>
      <c r="AE143" s="194" t="s">
        <v>158</v>
      </c>
      <c r="AF143" s="216"/>
      <c r="AG143" s="196" t="s">
        <v>13</v>
      </c>
      <c r="AH143" s="197"/>
      <c r="AI143" s="219">
        <f t="shared" si="12"/>
        <v>60316</v>
      </c>
      <c r="AJ143" s="220">
        <f t="shared" si="14"/>
        <v>0</v>
      </c>
      <c r="AK143" s="366">
        <f t="shared" si="15"/>
        <v>60370</v>
      </c>
    </row>
    <row r="144" spans="1:37" ht="14.45" customHeight="1" x14ac:dyDescent="0.15">
      <c r="A144" s="592">
        <v>429</v>
      </c>
      <c r="B144" s="593">
        <v>0</v>
      </c>
      <c r="C144" s="593">
        <v>429</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215440</v>
      </c>
      <c r="Q148" s="220">
        <f t="shared" si="18"/>
        <v>215440</v>
      </c>
      <c r="R148" s="220">
        <f t="shared" si="18"/>
        <v>125311</v>
      </c>
      <c r="S148" s="221">
        <f t="shared" si="18"/>
        <v>0</v>
      </c>
      <c r="T148" s="270">
        <f t="shared" si="18"/>
        <v>64500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215440</v>
      </c>
      <c r="AJ148" s="220">
        <f t="shared" si="20"/>
        <v>125311</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0</v>
      </c>
      <c r="Q149" s="220">
        <f t="shared" si="18"/>
        <v>0</v>
      </c>
      <c r="R149" s="220">
        <f t="shared" si="18"/>
        <v>0</v>
      </c>
      <c r="S149" s="221">
        <f t="shared" si="18"/>
        <v>0</v>
      </c>
      <c r="T149" s="270">
        <f t="shared" si="1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0</v>
      </c>
      <c r="AJ149" s="220">
        <f t="shared" si="20"/>
        <v>0</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4050</v>
      </c>
      <c r="Q154" s="220">
        <f t="shared" si="23"/>
        <v>4050</v>
      </c>
      <c r="R154" s="220">
        <f t="shared" si="23"/>
        <v>0</v>
      </c>
      <c r="S154" s="221">
        <f t="shared" si="23"/>
        <v>0</v>
      </c>
      <c r="T154" s="270">
        <f t="shared" si="23"/>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4050</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4050</v>
      </c>
      <c r="Q155" s="220">
        <f t="shared" si="23"/>
        <v>4050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4050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0</v>
      </c>
      <c r="Q158" s="220">
        <f t="shared" si="23"/>
        <v>0</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6"/>
        <v>0</v>
      </c>
      <c r="AB158" s="292">
        <f t="shared" si="26"/>
        <v>0</v>
      </c>
      <c r="AC158" s="366">
        <f t="shared" si="26"/>
        <v>0</v>
      </c>
      <c r="AE158" s="194"/>
      <c r="AF158" s="195"/>
      <c r="AG158" s="195"/>
      <c r="AH158" s="196" t="s">
        <v>150</v>
      </c>
      <c r="AI158" s="219">
        <f t="shared" si="12"/>
        <v>0</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5492</v>
      </c>
      <c r="Q160" s="220">
        <f t="shared" si="23"/>
        <v>5492</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5492</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2100</v>
      </c>
      <c r="Q166" s="220">
        <f t="shared" si="28"/>
        <v>2100</v>
      </c>
      <c r="R166" s="220">
        <f t="shared" si="28"/>
        <v>0</v>
      </c>
      <c r="S166" s="221">
        <f t="shared" si="28"/>
        <v>0</v>
      </c>
      <c r="T166" s="270">
        <f t="shared" si="28"/>
        <v>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2100</v>
      </c>
      <c r="AJ166" s="220">
        <f t="shared" si="29"/>
        <v>0</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0</v>
      </c>
      <c r="Q167" s="220">
        <f t="shared" si="28"/>
        <v>0</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0</v>
      </c>
      <c r="AJ167" s="220">
        <f t="shared" si="29"/>
        <v>0</v>
      </c>
      <c r="AK167" s="366">
        <f t="shared" si="30"/>
        <v>0</v>
      </c>
    </row>
    <row r="168" spans="1:37" ht="14.45" customHeight="1" x14ac:dyDescent="0.15">
      <c r="K168" s="194"/>
      <c r="L168" s="176"/>
      <c r="M168" s="196" t="s">
        <v>104</v>
      </c>
      <c r="N168" s="197"/>
      <c r="O168" s="198"/>
      <c r="P168" s="219">
        <f t="shared" si="28"/>
        <v>0</v>
      </c>
      <c r="Q168" s="220">
        <f t="shared" si="28"/>
        <v>0</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0</v>
      </c>
      <c r="AJ168" s="220">
        <f t="shared" si="29"/>
        <v>0</v>
      </c>
      <c r="AK168" s="366">
        <f t="shared" si="30"/>
        <v>0</v>
      </c>
    </row>
    <row r="169" spans="1:37" ht="14.45" customHeight="1" thickBot="1" x14ac:dyDescent="0.2">
      <c r="K169" s="194"/>
      <c r="L169" s="176"/>
      <c r="M169" s="196" t="s">
        <v>90</v>
      </c>
      <c r="N169" s="197"/>
      <c r="O169" s="198"/>
      <c r="P169" s="219">
        <f t="shared" si="28"/>
        <v>23622</v>
      </c>
      <c r="Q169" s="220">
        <f t="shared" si="28"/>
        <v>23622</v>
      </c>
      <c r="R169" s="220">
        <f t="shared" si="28"/>
        <v>6695</v>
      </c>
      <c r="S169" s="221">
        <f t="shared" si="28"/>
        <v>0</v>
      </c>
      <c r="T169" s="270">
        <f t="shared" si="28"/>
        <v>12600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23622</v>
      </c>
      <c r="AJ169" s="220">
        <f t="shared" si="29"/>
        <v>6695</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0</v>
      </c>
      <c r="Q173" s="220">
        <f t="shared" si="35"/>
        <v>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0</v>
      </c>
      <c r="AJ173" s="220">
        <f t="shared" si="33"/>
        <v>0</v>
      </c>
      <c r="AK173" s="366">
        <f t="shared" si="34"/>
        <v>0</v>
      </c>
    </row>
    <row r="174" spans="1:37" ht="14.45" customHeight="1" x14ac:dyDescent="0.15">
      <c r="A174" s="592">
        <v>0</v>
      </c>
      <c r="B174" s="593">
        <v>0</v>
      </c>
      <c r="C174" s="593">
        <v>0</v>
      </c>
      <c r="D174" s="593">
        <v>0</v>
      </c>
      <c r="E174" s="594">
        <v>0</v>
      </c>
      <c r="K174" s="194"/>
      <c r="L174" s="216"/>
      <c r="M174" s="196" t="s">
        <v>13</v>
      </c>
      <c r="N174" s="197"/>
      <c r="O174" s="198"/>
      <c r="P174" s="219">
        <f t="shared" si="35"/>
        <v>11403</v>
      </c>
      <c r="Q174" s="220">
        <f t="shared" si="35"/>
        <v>11403</v>
      </c>
      <c r="R174" s="220">
        <f t="shared" si="35"/>
        <v>2250</v>
      </c>
      <c r="S174" s="221">
        <f t="shared" si="35"/>
        <v>0</v>
      </c>
      <c r="T174" s="270">
        <f t="shared" si="35"/>
        <v>3200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124</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26</v>
      </c>
      <c r="AE174" s="194"/>
      <c r="AF174" s="216"/>
      <c r="AG174" s="196" t="s">
        <v>13</v>
      </c>
      <c r="AH174" s="197"/>
      <c r="AI174" s="219">
        <f t="shared" si="12"/>
        <v>11279</v>
      </c>
      <c r="AJ174" s="220">
        <f t="shared" si="33"/>
        <v>2250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-1</v>
      </c>
      <c r="AA175" s="220">
        <f>AA61-SUM(AA123,AA126,AA129,AA133:AA144,AA148:AA154,AA160:AA163,AA166:AA174)</f>
        <v>0</v>
      </c>
      <c r="AB175" s="292">
        <f>AB61-SUM(AB123,AB126,AB129,AB133:AB144,AB148:AB154,AB160:AB163,AB166:AB174)</f>
        <v>0</v>
      </c>
      <c r="AC175" s="366">
        <f>AC61-SUM(AC123,AC126,AC129,AC133:AC144,AC148:AC154,AC160:AC163,AC166:AC174)</f>
        <v>-1</v>
      </c>
      <c r="AE175" s="194"/>
      <c r="AF175" s="196" t="s">
        <v>13</v>
      </c>
      <c r="AG175" s="197"/>
      <c r="AH175" s="197"/>
      <c r="AI175" s="219">
        <f t="shared" si="12"/>
        <v>1</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1000218</v>
      </c>
      <c r="Q176" s="316">
        <f t="shared" si="35"/>
        <v>1000218</v>
      </c>
      <c r="R176" s="316">
        <f t="shared" si="35"/>
        <v>162826</v>
      </c>
      <c r="S176" s="317">
        <f t="shared" si="35"/>
        <v>292798</v>
      </c>
      <c r="T176" s="318">
        <f t="shared" si="35"/>
        <v>375700</v>
      </c>
      <c r="U176" s="367"/>
      <c r="V176" s="312" t="s">
        <v>82</v>
      </c>
      <c r="W176" s="313"/>
      <c r="X176" s="313"/>
      <c r="Y176" s="314"/>
      <c r="Z176" s="315">
        <f>Z61</f>
        <v>8138</v>
      </c>
      <c r="AA176" s="316">
        <f>AA61</f>
        <v>0</v>
      </c>
      <c r="AB176" s="550">
        <f>AB61</f>
        <v>2921</v>
      </c>
      <c r="AC176" s="368">
        <f>AC61</f>
        <v>2400</v>
      </c>
      <c r="AE176" s="369"/>
      <c r="AF176" s="312" t="s">
        <v>82</v>
      </c>
      <c r="AG176" s="313"/>
      <c r="AH176" s="313"/>
      <c r="AI176" s="370">
        <f t="shared" si="12"/>
        <v>992080</v>
      </c>
      <c r="AJ176" s="316">
        <f>SUM(AJ123,AJ126,AJ129,AJ133:AJ144,AJ148:AJ154,AJ160:AJ163,AJ166:AJ175)</f>
        <v>162826</v>
      </c>
      <c r="AK176" s="368">
        <f>SUM(AK123,AK126,AK129,AK133:AK144,AK148:AK154,AK160:AK163,AK166:AK175)</f>
        <v>289877</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8138</v>
      </c>
      <c r="B180" s="593">
        <v>0</v>
      </c>
      <c r="C180" s="593">
        <v>2921</v>
      </c>
      <c r="D180" s="593">
        <v>0</v>
      </c>
      <c r="E180" s="594">
        <v>2400</v>
      </c>
      <c r="AC180" s="481"/>
    </row>
    <row r="181" spans="1:29" ht="14.25" thickBot="1" x14ac:dyDescent="0.2">
      <c r="A181" s="592">
        <v>8138</v>
      </c>
      <c r="B181" s="593">
        <v>0</v>
      </c>
      <c r="C181" s="593">
        <v>2921</v>
      </c>
      <c r="D181" s="593">
        <v>0</v>
      </c>
      <c r="E181" s="594">
        <v>2400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662</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417373</v>
      </c>
      <c r="B8" s="590">
        <v>417373</v>
      </c>
      <c r="C8" s="590">
        <v>417373</v>
      </c>
      <c r="D8" s="590">
        <v>0</v>
      </c>
      <c r="E8" s="590">
        <v>97513</v>
      </c>
      <c r="F8" s="590">
        <v>205620</v>
      </c>
      <c r="G8" s="590">
        <v>0</v>
      </c>
      <c r="H8" s="591">
        <v>89200</v>
      </c>
      <c r="I8" s="593"/>
      <c r="K8" s="183"/>
      <c r="L8" s="184" t="s">
        <v>8</v>
      </c>
      <c r="M8" s="185"/>
      <c r="N8" s="185"/>
      <c r="O8" s="186" t="s">
        <v>9</v>
      </c>
      <c r="P8" s="187">
        <f>'Ｓ５４（1979）'!A9</f>
        <v>15565</v>
      </c>
      <c r="Q8" s="253">
        <f>'Ｓ５４（1979）'!C9</f>
        <v>15565</v>
      </c>
      <c r="R8" s="253">
        <f>'Ｓ５４（1979）'!E9</f>
        <v>1502</v>
      </c>
      <c r="S8" s="255">
        <f>'Ｓ５４（1979）'!F9</f>
        <v>0</v>
      </c>
      <c r="T8" s="256">
        <f>'Ｓ５４（1979）'!H9</f>
        <v>8900</v>
      </c>
      <c r="U8" s="190"/>
      <c r="V8" s="184"/>
      <c r="W8" s="185"/>
      <c r="X8" s="185"/>
      <c r="Y8" s="186"/>
      <c r="Z8" s="191"/>
      <c r="AA8" s="192"/>
      <c r="AB8" s="192"/>
      <c r="AC8" s="193"/>
      <c r="AD8" s="160"/>
      <c r="AE8" s="160"/>
      <c r="AF8" s="160"/>
      <c r="AG8" s="160"/>
      <c r="AH8" s="160"/>
    </row>
    <row r="9" spans="1:34" ht="14.45" customHeight="1" x14ac:dyDescent="0.15">
      <c r="A9" s="592">
        <v>15565</v>
      </c>
      <c r="B9" s="593">
        <v>15565</v>
      </c>
      <c r="C9" s="593">
        <v>15565</v>
      </c>
      <c r="D9" s="593">
        <v>0</v>
      </c>
      <c r="E9" s="593">
        <v>1502</v>
      </c>
      <c r="F9" s="593">
        <v>0</v>
      </c>
      <c r="G9" s="593">
        <v>0</v>
      </c>
      <c r="H9" s="594">
        <v>8900</v>
      </c>
      <c r="I9" s="593"/>
      <c r="K9" s="194"/>
      <c r="L9" s="195"/>
      <c r="M9" s="196" t="s">
        <v>650</v>
      </c>
      <c r="N9" s="197"/>
      <c r="O9" s="198" t="s">
        <v>12</v>
      </c>
      <c r="P9" s="199">
        <f>'Ｓ５４（1979）'!A10</f>
        <v>15565</v>
      </c>
      <c r="Q9" s="200">
        <f>'Ｓ５４（1979）'!C10</f>
        <v>15565</v>
      </c>
      <c r="R9" s="200">
        <f>'Ｓ５４（1979）'!E10</f>
        <v>1502</v>
      </c>
      <c r="S9" s="262">
        <f>'Ｓ５４（1979）'!F10</f>
        <v>0</v>
      </c>
      <c r="T9" s="263">
        <f>'Ｓ５４（1979）'!H10</f>
        <v>8900</v>
      </c>
      <c r="U9" s="202"/>
      <c r="V9" s="195"/>
      <c r="W9" s="167"/>
      <c r="X9" s="167"/>
      <c r="Y9" s="203"/>
      <c r="Z9" s="204"/>
      <c r="AA9" s="205"/>
      <c r="AB9" s="205"/>
      <c r="AC9" s="206"/>
      <c r="AD9" s="160"/>
      <c r="AE9" s="160"/>
      <c r="AF9" s="160"/>
      <c r="AG9" s="160"/>
      <c r="AH9" s="160"/>
    </row>
    <row r="10" spans="1:34" ht="14.45" customHeight="1" x14ac:dyDescent="0.15">
      <c r="A10" s="592">
        <v>15565</v>
      </c>
      <c r="B10" s="593">
        <v>15565</v>
      </c>
      <c r="C10" s="593">
        <v>15565</v>
      </c>
      <c r="D10" s="593">
        <v>0</v>
      </c>
      <c r="E10" s="593">
        <v>1502</v>
      </c>
      <c r="F10" s="593">
        <v>0</v>
      </c>
      <c r="G10" s="593">
        <v>0</v>
      </c>
      <c r="H10" s="594">
        <v>8900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'Ｓ５４（1979）'!A11</f>
        <v>0</v>
      </c>
      <c r="Q11" s="213">
        <f>'Ｓ５４（1979）'!C11</f>
        <v>0</v>
      </c>
      <c r="R11" s="213">
        <f>'Ｓ５４（1979）'!E11</f>
        <v>0</v>
      </c>
      <c r="S11" s="278">
        <f>'Ｓ５４（1979）'!F11</f>
        <v>0</v>
      </c>
      <c r="T11" s="263">
        <f>'Ｓ５４（1979）'!H11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'Ｓ５４（1979）'!A12</f>
        <v>0</v>
      </c>
      <c r="Q12" s="200">
        <f>'Ｓ５４（1979）'!C12</f>
        <v>0</v>
      </c>
      <c r="R12" s="200">
        <f>'Ｓ５４（1979）'!E12</f>
        <v>0</v>
      </c>
      <c r="S12" s="262">
        <f>'Ｓ５４（1979）'!F12</f>
        <v>0</v>
      </c>
      <c r="T12" s="263">
        <f>'Ｓ５４（1979）'!H12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'Ｓ５４（1979）'!A14</f>
        <v>0</v>
      </c>
      <c r="Q14" s="200">
        <f>'Ｓ５４（1979）'!C14</f>
        <v>0</v>
      </c>
      <c r="R14" s="200">
        <f>'Ｓ５４（1979）'!E14</f>
        <v>0</v>
      </c>
      <c r="S14" s="262">
        <f>'Ｓ５４（1979）'!F14</f>
        <v>0</v>
      </c>
      <c r="T14" s="263">
        <f>'Ｓ５４（1979）'!H14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'Ｓ５４（1979）'!A15</f>
        <v>0</v>
      </c>
      <c r="Q15" s="200">
        <f>'Ｓ５４（1979）'!C15</f>
        <v>0</v>
      </c>
      <c r="R15" s="200">
        <f>'Ｓ５４（1979）'!E15</f>
        <v>0</v>
      </c>
      <c r="S15" s="262">
        <f>'Ｓ５４（1979）'!F15</f>
        <v>0</v>
      </c>
      <c r="T15" s="263">
        <f>'Ｓ５４（1979）'!H15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'Ｓ５４（1979）'!A16</f>
        <v>0</v>
      </c>
      <c r="Q16" s="200">
        <f>'Ｓ５４（1979）'!C16</f>
        <v>0</v>
      </c>
      <c r="R16" s="200">
        <f>'Ｓ５４（1979）'!E16</f>
        <v>0</v>
      </c>
      <c r="S16" s="262">
        <f>'Ｓ５４（1979）'!F16</f>
        <v>0</v>
      </c>
      <c r="T16" s="263">
        <f>'Ｓ５４（1979）'!H16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'Ｓ５４（1979）'!A17</f>
        <v>0</v>
      </c>
      <c r="Q18" s="200">
        <f>'Ｓ５４（1979）'!C17</f>
        <v>0</v>
      </c>
      <c r="R18" s="200">
        <f>'Ｓ５４（1979）'!E17</f>
        <v>0</v>
      </c>
      <c r="S18" s="262">
        <f>'Ｓ５４（1979）'!F17</f>
        <v>0</v>
      </c>
      <c r="T18" s="263">
        <f>'Ｓ５４（1979）'!H17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'Ｓ５４（1979）'!A18</f>
        <v>0</v>
      </c>
      <c r="Q19" s="200">
        <f>'Ｓ５４（1979）'!C18</f>
        <v>0</v>
      </c>
      <c r="R19" s="200">
        <f>'Ｓ５４（1979）'!E18</f>
        <v>0</v>
      </c>
      <c r="S19" s="262">
        <f>'Ｓ５４（1979）'!F18</f>
        <v>0</v>
      </c>
      <c r="T19" s="263">
        <f>'Ｓ５４（1979）'!H18</f>
        <v>0</v>
      </c>
      <c r="U19" s="202"/>
      <c r="V19" s="195"/>
      <c r="W19" s="167"/>
      <c r="X19" s="167"/>
      <c r="Y19" s="207"/>
      <c r="Z19" s="204"/>
      <c r="AA19" s="205"/>
      <c r="AB19" s="205"/>
      <c r="AC19" s="206"/>
      <c r="AD19" s="160"/>
      <c r="AE19" s="160"/>
      <c r="AF19" s="160"/>
      <c r="AG19" s="160"/>
      <c r="AH19" s="160"/>
    </row>
    <row r="20" spans="1:34" ht="14.45" customHeight="1" x14ac:dyDescent="0.15">
      <c r="A20" s="592">
        <v>218856</v>
      </c>
      <c r="B20" s="593">
        <v>218856</v>
      </c>
      <c r="C20" s="593">
        <v>218856</v>
      </c>
      <c r="D20" s="593">
        <v>0</v>
      </c>
      <c r="E20" s="593">
        <v>0</v>
      </c>
      <c r="F20" s="593">
        <v>184142</v>
      </c>
      <c r="G20" s="593">
        <v>0</v>
      </c>
      <c r="H20" s="594">
        <v>34200</v>
      </c>
      <c r="I20" s="593"/>
      <c r="K20" s="194"/>
      <c r="L20" s="196" t="s">
        <v>19</v>
      </c>
      <c r="M20" s="197"/>
      <c r="N20" s="197"/>
      <c r="O20" s="198" t="s">
        <v>20</v>
      </c>
      <c r="P20" s="199">
        <f>'Ｓ５４（1979）'!A19</f>
        <v>0</v>
      </c>
      <c r="Q20" s="200">
        <f>'Ｓ５４（1979）'!C19</f>
        <v>0</v>
      </c>
      <c r="R20" s="488">
        <f>'Ｓ５４（1979）'!E19</f>
        <v>0</v>
      </c>
      <c r="S20" s="262">
        <f>'Ｓ５４（1979）'!F19</f>
        <v>0</v>
      </c>
      <c r="T20" s="263">
        <f>'Ｓ５４（1979）'!H19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'Ｓ５４（1979）'!A21</f>
        <v>0</v>
      </c>
      <c r="Q21" s="200">
        <f>'Ｓ５４（1979）'!C21</f>
        <v>0</v>
      </c>
      <c r="R21" s="200">
        <f>'Ｓ５４（1979）'!E21</f>
        <v>0</v>
      </c>
      <c r="S21" s="262">
        <f>'Ｓ５４（1979）'!F21</f>
        <v>0</v>
      </c>
      <c r="T21" s="263">
        <f>'Ｓ５４（1979）'!H21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'Ｓ５４（1979）'!A22</f>
        <v>0</v>
      </c>
      <c r="Q22" s="200">
        <f>'Ｓ５４（1979）'!C22</f>
        <v>0</v>
      </c>
      <c r="R22" s="200">
        <f>'Ｓ５４（1979）'!E22</f>
        <v>0</v>
      </c>
      <c r="S22" s="262">
        <f>'Ｓ５４（1979）'!F22</f>
        <v>0</v>
      </c>
      <c r="T22" s="263">
        <f>'Ｓ５４（1979）'!H22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'Ｓ５４（1979）'!A23</f>
        <v>0</v>
      </c>
      <c r="Q23" s="200">
        <f>'Ｓ５４（1979）'!C23</f>
        <v>0</v>
      </c>
      <c r="R23" s="200">
        <f>'Ｓ５４（1979）'!E23</f>
        <v>0</v>
      </c>
      <c r="S23" s="262">
        <f>'Ｓ５４（1979）'!F23</f>
        <v>0</v>
      </c>
      <c r="T23" s="263">
        <f>'Ｓ５４（1979）'!H23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'Ｓ５４（1979）'!A24</f>
        <v>0</v>
      </c>
      <c r="Q24" s="200">
        <f>'Ｓ５４（1979）'!C24</f>
        <v>0</v>
      </c>
      <c r="R24" s="200">
        <f>'Ｓ５４（1979）'!E24</f>
        <v>0</v>
      </c>
      <c r="S24" s="262">
        <f>'Ｓ５４（1979）'!F24</f>
        <v>0</v>
      </c>
      <c r="T24" s="263">
        <f>'Ｓ５４（1979）'!H24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'Ｓ５４（1979）'!A25</f>
        <v>0</v>
      </c>
      <c r="Q25" s="200">
        <f>'Ｓ５４（1979）'!C25</f>
        <v>0</v>
      </c>
      <c r="R25" s="200">
        <f>'Ｓ５４（1979）'!E25</f>
        <v>0</v>
      </c>
      <c r="S25" s="262">
        <f>'Ｓ５４（1979）'!F25</f>
        <v>0</v>
      </c>
      <c r="T25" s="263">
        <f>'Ｓ５４（1979）'!H25</f>
        <v>0</v>
      </c>
      <c r="U25" s="202"/>
      <c r="V25" s="195"/>
      <c r="W25" s="167"/>
      <c r="X25" s="167"/>
      <c r="Y25" s="207"/>
      <c r="Z25" s="204"/>
      <c r="AA25" s="205"/>
      <c r="AB25" s="205"/>
      <c r="AC25" s="206"/>
      <c r="AD25" s="160"/>
      <c r="AE25" s="160"/>
      <c r="AF25" s="160"/>
      <c r="AG25" s="160"/>
      <c r="AH25" s="160"/>
    </row>
    <row r="26" spans="1:34" ht="14.45" customHeight="1" x14ac:dyDescent="0.15">
      <c r="A26" s="592">
        <v>143750</v>
      </c>
      <c r="B26" s="593">
        <v>143750</v>
      </c>
      <c r="C26" s="593">
        <v>143750</v>
      </c>
      <c r="D26" s="593">
        <v>0</v>
      </c>
      <c r="E26" s="593">
        <v>0</v>
      </c>
      <c r="F26" s="593">
        <v>109491</v>
      </c>
      <c r="G26" s="593">
        <v>0</v>
      </c>
      <c r="H26" s="594">
        <v>34200</v>
      </c>
      <c r="I26" s="593"/>
      <c r="K26" s="194"/>
      <c r="L26" s="195" t="s">
        <v>38</v>
      </c>
      <c r="M26" s="196" t="s">
        <v>39</v>
      </c>
      <c r="N26" s="197"/>
      <c r="O26" s="198" t="s">
        <v>40</v>
      </c>
      <c r="P26" s="199">
        <f>'Ｓ５４（1979）'!A26</f>
        <v>143750</v>
      </c>
      <c r="Q26" s="200">
        <f>'Ｓ５４（1979）'!C26</f>
        <v>143750</v>
      </c>
      <c r="R26" s="200">
        <f>'Ｓ５４（1979）'!E26</f>
        <v>0</v>
      </c>
      <c r="S26" s="262">
        <f>'Ｓ５４（1979）'!F26</f>
        <v>109491</v>
      </c>
      <c r="T26" s="263">
        <f>'Ｓ５４（1979）'!H26</f>
        <v>34200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'Ｓ５４（1979）'!A27</f>
        <v>0</v>
      </c>
      <c r="Q27" s="200">
        <f>'Ｓ５４（1979）'!C27</f>
        <v>0</v>
      </c>
      <c r="R27" s="200">
        <f>'Ｓ５４（1979）'!E27</f>
        <v>0</v>
      </c>
      <c r="S27" s="262">
        <f>'Ｓ５４（1979）'!F27</f>
        <v>0</v>
      </c>
      <c r="T27" s="263">
        <f>'Ｓ５４（1979）'!H27</f>
        <v>0</v>
      </c>
      <c r="U27" s="202"/>
      <c r="V27" s="195"/>
      <c r="W27" s="167"/>
      <c r="X27" s="167"/>
      <c r="Y27" s="167"/>
      <c r="Z27" s="204"/>
      <c r="AA27" s="205"/>
      <c r="AB27" s="205"/>
      <c r="AC27" s="206"/>
      <c r="AD27" s="160"/>
      <c r="AE27" s="160"/>
      <c r="AF27" s="160"/>
      <c r="AG27" s="160"/>
      <c r="AH27" s="160"/>
    </row>
    <row r="28" spans="1:34" ht="14.45" customHeight="1" x14ac:dyDescent="0.15">
      <c r="A28" s="592">
        <v>75106</v>
      </c>
      <c r="B28" s="593">
        <v>75106</v>
      </c>
      <c r="C28" s="593">
        <v>75106</v>
      </c>
      <c r="D28" s="593">
        <v>0</v>
      </c>
      <c r="E28" s="593">
        <v>0</v>
      </c>
      <c r="F28" s="593">
        <v>74651</v>
      </c>
      <c r="G28" s="593">
        <v>0</v>
      </c>
      <c r="H28" s="594">
        <v>0</v>
      </c>
      <c r="I28" s="593"/>
      <c r="K28" s="194" t="s">
        <v>128</v>
      </c>
      <c r="L28" s="216"/>
      <c r="M28" s="196" t="s">
        <v>13</v>
      </c>
      <c r="N28" s="197"/>
      <c r="O28" s="198" t="s">
        <v>44</v>
      </c>
      <c r="P28" s="199">
        <f>'Ｓ５４（1979）'!A28</f>
        <v>75106</v>
      </c>
      <c r="Q28" s="200">
        <f>'Ｓ５４（1979）'!C28</f>
        <v>75106</v>
      </c>
      <c r="R28" s="200">
        <f>'Ｓ５４（1979）'!E28</f>
        <v>0</v>
      </c>
      <c r="S28" s="262">
        <f>'Ｓ５４（1979）'!F28</f>
        <v>74651</v>
      </c>
      <c r="T28" s="263">
        <f>'Ｓ５４（1979）'!H28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'Ｓ５４（1979）'!A29</f>
        <v>0</v>
      </c>
      <c r="Q29" s="200">
        <f>'Ｓ５４（1979）'!C29</f>
        <v>0</v>
      </c>
      <c r="R29" s="200">
        <f>'Ｓ５４（1979）'!E29</f>
        <v>0</v>
      </c>
      <c r="S29" s="262">
        <f>'Ｓ５４（1979）'!F29</f>
        <v>0</v>
      </c>
      <c r="T29" s="263">
        <f>'Ｓ５４（1979）'!H29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'Ｓ５４（1979）'!A30</f>
        <v>0</v>
      </c>
      <c r="Q30" s="200">
        <f>'Ｓ５４（1979）'!C30</f>
        <v>0</v>
      </c>
      <c r="R30" s="200">
        <f>'Ｓ５４（1979）'!E30</f>
        <v>0</v>
      </c>
      <c r="S30" s="262">
        <f>'Ｓ５４（1979）'!F30</f>
        <v>0</v>
      </c>
      <c r="T30" s="263">
        <f>'Ｓ５４（1979）'!H30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'Ｓ５４（1979）'!A31</f>
        <v>0</v>
      </c>
      <c r="Q31" s="200">
        <f>'Ｓ５４（1979）'!C31</f>
        <v>0</v>
      </c>
      <c r="R31" s="200">
        <f>'Ｓ５４（1979）'!E31</f>
        <v>0</v>
      </c>
      <c r="S31" s="262">
        <f>'Ｓ５４（1979）'!F31</f>
        <v>0</v>
      </c>
      <c r="T31" s="263">
        <f>'Ｓ５４（1979）'!H31</f>
        <v>0</v>
      </c>
      <c r="U31" s="202"/>
      <c r="V31" s="195"/>
      <c r="W31" s="167"/>
      <c r="X31" s="167"/>
      <c r="Y31" s="207"/>
      <c r="Z31" s="204"/>
      <c r="AA31" s="205"/>
      <c r="AB31" s="205"/>
      <c r="AC31" s="206"/>
      <c r="AD31" s="160"/>
      <c r="AE31" s="160"/>
      <c r="AF31" s="160"/>
      <c r="AG31" s="160"/>
      <c r="AH31" s="160"/>
    </row>
    <row r="32" spans="1:34" ht="14.45" customHeight="1" x14ac:dyDescent="0.15">
      <c r="A32" s="592">
        <v>182952</v>
      </c>
      <c r="B32" s="593">
        <v>182952</v>
      </c>
      <c r="C32" s="593">
        <v>182952</v>
      </c>
      <c r="D32" s="593">
        <v>0</v>
      </c>
      <c r="E32" s="593">
        <v>96011</v>
      </c>
      <c r="F32" s="593">
        <v>21478</v>
      </c>
      <c r="G32" s="593">
        <v>0</v>
      </c>
      <c r="H32" s="594">
        <v>46100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172901</v>
      </c>
      <c r="B33" s="593">
        <v>172901</v>
      </c>
      <c r="C33" s="593">
        <v>172901</v>
      </c>
      <c r="D33" s="593">
        <v>0</v>
      </c>
      <c r="E33" s="593">
        <v>96011</v>
      </c>
      <c r="F33" s="593">
        <v>16478</v>
      </c>
      <c r="G33" s="593">
        <v>0</v>
      </c>
      <c r="H33" s="594">
        <v>41400</v>
      </c>
      <c r="I33" s="593"/>
      <c r="K33" s="194"/>
      <c r="L33" s="173"/>
      <c r="M33" s="196" t="s">
        <v>47</v>
      </c>
      <c r="N33" s="197"/>
      <c r="O33" s="198" t="s">
        <v>48</v>
      </c>
      <c r="P33" s="199">
        <f>'Ｓ５４（1979）'!A33</f>
        <v>172901</v>
      </c>
      <c r="Q33" s="200">
        <f>'Ｓ５４（1979）'!C33</f>
        <v>172901</v>
      </c>
      <c r="R33" s="200">
        <f>'Ｓ５４（1979）'!E33</f>
        <v>96011</v>
      </c>
      <c r="S33" s="262">
        <f>'Ｓ５４（1979）'!F33</f>
        <v>16478</v>
      </c>
      <c r="T33" s="263">
        <f>'Ｓ５４（1979）'!H33</f>
        <v>41400</v>
      </c>
      <c r="U33" s="202" t="s">
        <v>4</v>
      </c>
      <c r="V33" s="196" t="s">
        <v>49</v>
      </c>
      <c r="W33" s="197"/>
      <c r="X33" s="197"/>
      <c r="Y33" s="198" t="s">
        <v>17</v>
      </c>
      <c r="Z33" s="199">
        <f>+A174</f>
        <v>21103</v>
      </c>
      <c r="AA33" s="200">
        <f>+B174</f>
        <v>8686</v>
      </c>
      <c r="AB33" s="200">
        <f>+C174</f>
        <v>806</v>
      </c>
      <c r="AC33" s="583">
        <f>+E174</f>
        <v>8900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'Ｓ５４（1979）'!A34</f>
        <v>0</v>
      </c>
      <c r="Q34" s="200">
        <f>'Ｓ５４（1979）'!C34</f>
        <v>0</v>
      </c>
      <c r="R34" s="200">
        <f>'Ｓ５４（1979）'!E34</f>
        <v>0</v>
      </c>
      <c r="S34" s="262">
        <f>'Ｓ５４（1979）'!F34</f>
        <v>0</v>
      </c>
      <c r="T34" s="263">
        <f>'Ｓ５４（1979）'!H34</f>
        <v>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'Ｓ５４（1979）'!A35</f>
        <v>0</v>
      </c>
      <c r="Q35" s="200">
        <f>'Ｓ５４（1979）'!C35</f>
        <v>0</v>
      </c>
      <c r="R35" s="200">
        <f>'Ｓ５４（1979）'!E35</f>
        <v>0</v>
      </c>
      <c r="S35" s="262">
        <f>'Ｓ５４（1979）'!F35</f>
        <v>0</v>
      </c>
      <c r="T35" s="263">
        <f>'Ｓ５４（1979）'!H35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'Ｓ５４（1979）'!A36</f>
        <v>0</v>
      </c>
      <c r="Q36" s="200">
        <f>'Ｓ５４（1979）'!C36</f>
        <v>0</v>
      </c>
      <c r="R36" s="200">
        <f>'Ｓ５４（1979）'!E36</f>
        <v>0</v>
      </c>
      <c r="S36" s="262">
        <f>'Ｓ５４（1979）'!F36</f>
        <v>0</v>
      </c>
      <c r="T36" s="263">
        <f>'Ｓ５４（1979）'!H36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'Ｓ５４（1979）'!A37</f>
        <v>0</v>
      </c>
      <c r="Q37" s="200">
        <f>'Ｓ５４（1979）'!C37</f>
        <v>0</v>
      </c>
      <c r="R37" s="200">
        <f>'Ｓ５４（1979）'!E37</f>
        <v>0</v>
      </c>
      <c r="S37" s="262">
        <f>'Ｓ５４（1979）'!F37</f>
        <v>0</v>
      </c>
      <c r="T37" s="263">
        <f>'Ｓ５４（1979）'!H37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'Ｓ５４（1979）'!A38</f>
        <v>0</v>
      </c>
      <c r="Q38" s="200">
        <f>'Ｓ５４（1979）'!C38</f>
        <v>0</v>
      </c>
      <c r="R38" s="200">
        <f>'Ｓ５４（1979）'!E38</f>
        <v>0</v>
      </c>
      <c r="S38" s="262">
        <f>'Ｓ５４（1979）'!F38</f>
        <v>0</v>
      </c>
      <c r="T38" s="263">
        <f>'Ｓ５４（1979）'!H38</f>
        <v>0</v>
      </c>
      <c r="U38" s="202"/>
      <c r="V38" s="195"/>
      <c r="W38" s="167"/>
      <c r="X38" s="167"/>
      <c r="Y38" s="207"/>
      <c r="Z38" s="204"/>
      <c r="AA38" s="205"/>
      <c r="AB38" s="205"/>
      <c r="AC38" s="206"/>
      <c r="AD38" s="160"/>
      <c r="AE38" s="160"/>
      <c r="AF38" s="160"/>
      <c r="AG38" s="160"/>
      <c r="AH38" s="160"/>
    </row>
    <row r="39" spans="1:34" ht="14.45" customHeight="1" x14ac:dyDescent="0.15">
      <c r="A39" s="592">
        <v>10051</v>
      </c>
      <c r="B39" s="593">
        <v>10051</v>
      </c>
      <c r="C39" s="593">
        <v>10051</v>
      </c>
      <c r="D39" s="593">
        <v>0</v>
      </c>
      <c r="E39" s="593">
        <v>0</v>
      </c>
      <c r="F39" s="593">
        <v>5000</v>
      </c>
      <c r="G39" s="593">
        <v>0</v>
      </c>
      <c r="H39" s="594">
        <v>4700</v>
      </c>
      <c r="I39" s="593"/>
      <c r="K39" s="194"/>
      <c r="L39" s="195"/>
      <c r="M39" s="173" t="s">
        <v>60</v>
      </c>
      <c r="N39" s="197"/>
      <c r="O39" s="198" t="s">
        <v>61</v>
      </c>
      <c r="P39" s="199">
        <f>'Ｓ５４（1979）'!A39</f>
        <v>10051</v>
      </c>
      <c r="Q39" s="200">
        <f>'Ｓ５４（1979）'!C39</f>
        <v>10051</v>
      </c>
      <c r="R39" s="200">
        <f>'Ｓ５４（1979）'!E39</f>
        <v>0</v>
      </c>
      <c r="S39" s="262">
        <f>'Ｓ５４（1979）'!F39</f>
        <v>5000</v>
      </c>
      <c r="T39" s="263">
        <f>'Ｓ５４（1979）'!H39</f>
        <v>4700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'Ｓ５４（1979）'!A40</f>
        <v>0</v>
      </c>
      <c r="Q40" s="200">
        <f>'Ｓ５４（1979）'!C40</f>
        <v>0</v>
      </c>
      <c r="R40" s="200">
        <f>'Ｓ５４（1979）'!E40</f>
        <v>0</v>
      </c>
      <c r="S40" s="262">
        <f>'Ｓ５４（1979）'!F40</f>
        <v>0</v>
      </c>
      <c r="T40" s="263">
        <f>'Ｓ５４（1979）'!H40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'Ｓ５４（1979）'!A41</f>
        <v>0</v>
      </c>
      <c r="Q41" s="200">
        <f>'Ｓ５４（1979）'!C41</f>
        <v>0</v>
      </c>
      <c r="R41" s="200">
        <f>'Ｓ５４（1979）'!E41</f>
        <v>0</v>
      </c>
      <c r="S41" s="262">
        <f>'Ｓ５４（1979）'!F41</f>
        <v>0</v>
      </c>
      <c r="T41" s="263">
        <f>'Ｓ５４（1979）'!H41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'Ｓ５４（1979）'!A42</f>
        <v>0</v>
      </c>
      <c r="Q42" s="200">
        <f>'Ｓ５４（1979）'!C42</f>
        <v>0</v>
      </c>
      <c r="R42" s="200">
        <f>'Ｓ５４（1979）'!E42</f>
        <v>0</v>
      </c>
      <c r="S42" s="262">
        <f>'Ｓ５４（1979）'!F42</f>
        <v>0</v>
      </c>
      <c r="T42" s="263">
        <f>'Ｓ５４（1979）'!H42</f>
        <v>0</v>
      </c>
      <c r="U42" s="202"/>
      <c r="V42" s="195"/>
      <c r="W42" s="167"/>
      <c r="X42" s="167"/>
      <c r="Y42" s="207"/>
      <c r="Z42" s="204"/>
      <c r="AA42" s="205"/>
      <c r="AB42" s="205"/>
      <c r="AC42" s="206"/>
      <c r="AD42" s="160"/>
      <c r="AE42" s="160"/>
      <c r="AF42" s="160"/>
      <c r="AG42" s="160"/>
      <c r="AH42" s="160"/>
    </row>
    <row r="43" spans="1:34" ht="14.45" customHeight="1" x14ac:dyDescent="0.15">
      <c r="A43" s="592">
        <v>10051</v>
      </c>
      <c r="B43" s="593">
        <v>10051</v>
      </c>
      <c r="C43" s="593">
        <v>10051</v>
      </c>
      <c r="D43" s="593">
        <v>0</v>
      </c>
      <c r="E43" s="593">
        <v>0</v>
      </c>
      <c r="F43" s="593">
        <v>5000</v>
      </c>
      <c r="G43" s="593">
        <v>0</v>
      </c>
      <c r="H43" s="594">
        <v>4700</v>
      </c>
      <c r="I43" s="593"/>
      <c r="K43" s="194"/>
      <c r="L43" s="195"/>
      <c r="M43" s="195"/>
      <c r="N43" s="196" t="s">
        <v>68</v>
      </c>
      <c r="O43" s="198" t="s">
        <v>69</v>
      </c>
      <c r="P43" s="199">
        <f>'Ｓ５４（1979）'!A43</f>
        <v>10051</v>
      </c>
      <c r="Q43" s="200">
        <f>'Ｓ５４（1979）'!C43</f>
        <v>10051</v>
      </c>
      <c r="R43" s="200">
        <f>'Ｓ５４（1979）'!E43</f>
        <v>0</v>
      </c>
      <c r="S43" s="262">
        <f>'Ｓ５４（1979）'!F43</f>
        <v>5000</v>
      </c>
      <c r="T43" s="263">
        <f>'Ｓ５４（1979）'!H43</f>
        <v>4700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'Ｓ５４（1979）'!A44</f>
        <v>0</v>
      </c>
      <c r="Q45" s="200">
        <f>'Ｓ５４（1979）'!C44</f>
        <v>0</v>
      </c>
      <c r="R45" s="200">
        <f>'Ｓ５４（1979）'!E44</f>
        <v>0</v>
      </c>
      <c r="S45" s="262">
        <f>'Ｓ５４（1979）'!F44</f>
        <v>0</v>
      </c>
      <c r="T45" s="263">
        <f>'Ｓ５４（1979）'!H44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'Ｓ５４（1979）'!A45</f>
        <v>0</v>
      </c>
      <c r="Q46" s="200">
        <f>'Ｓ５４（1979）'!C45</f>
        <v>0</v>
      </c>
      <c r="R46" s="200">
        <f>'Ｓ５４（1979）'!E45</f>
        <v>0</v>
      </c>
      <c r="S46" s="262">
        <f>'Ｓ５４（1979）'!F45</f>
        <v>0</v>
      </c>
      <c r="T46" s="263">
        <f>'Ｓ５４（1979）'!H45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'Ｓ５４（1979）'!A46</f>
        <v>0</v>
      </c>
      <c r="Q47" s="200">
        <f>'Ｓ５４（1979）'!C46</f>
        <v>0</v>
      </c>
      <c r="R47" s="200">
        <f>'Ｓ５４（1979）'!E46</f>
        <v>0</v>
      </c>
      <c r="S47" s="262">
        <f>'Ｓ５４（1979）'!F46</f>
        <v>0</v>
      </c>
      <c r="T47" s="263">
        <f>'Ｓ５４（1979）'!H46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'Ｓ５４（1979）'!A47</f>
        <v>0</v>
      </c>
      <c r="Q48" s="200">
        <f>'Ｓ５４（1979）'!C47</f>
        <v>0</v>
      </c>
      <c r="R48" s="200">
        <f>'Ｓ５４（1979）'!E47</f>
        <v>0</v>
      </c>
      <c r="S48" s="262">
        <f>'Ｓ５４（1979）'!F47</f>
        <v>0</v>
      </c>
      <c r="T48" s="263">
        <f>'Ｓ５４（1979）'!H47</f>
        <v>0</v>
      </c>
      <c r="U48" s="202" t="s">
        <v>4</v>
      </c>
      <c r="V48" s="195"/>
      <c r="W48" s="167"/>
      <c r="X48" s="167"/>
      <c r="Y48" s="207"/>
      <c r="Z48" s="204"/>
      <c r="AA48" s="205"/>
      <c r="AB48" s="205"/>
      <c r="AC48" s="206"/>
      <c r="AD48" s="160"/>
      <c r="AE48" s="160"/>
      <c r="AF48" s="160"/>
      <c r="AG48" s="160"/>
      <c r="AH48" s="160"/>
    </row>
    <row r="49" spans="1:38" ht="14.45" customHeight="1" x14ac:dyDescent="0.15">
      <c r="A49" s="592">
        <v>0</v>
      </c>
      <c r="B49" s="593">
        <v>0</v>
      </c>
      <c r="C49" s="593">
        <v>0</v>
      </c>
      <c r="D49" s="593">
        <v>0</v>
      </c>
      <c r="E49" s="593">
        <v>0</v>
      </c>
      <c r="F49" s="593">
        <v>0</v>
      </c>
      <c r="G49" s="593">
        <v>0</v>
      </c>
      <c r="H49" s="594">
        <v>0</v>
      </c>
      <c r="I49" s="593"/>
      <c r="K49" s="194"/>
      <c r="L49" s="195"/>
      <c r="M49" s="196" t="s">
        <v>11</v>
      </c>
      <c r="N49" s="197"/>
      <c r="O49" s="198" t="s">
        <v>80</v>
      </c>
      <c r="P49" s="199">
        <f>'Ｓ５４（1979）'!A48</f>
        <v>0</v>
      </c>
      <c r="Q49" s="200">
        <f>'Ｓ５４（1979）'!C48</f>
        <v>0</v>
      </c>
      <c r="R49" s="200">
        <f>'Ｓ５４（1979）'!E48</f>
        <v>0</v>
      </c>
      <c r="S49" s="262">
        <f>'Ｓ５４（1979）'!F48</f>
        <v>0</v>
      </c>
      <c r="T49" s="263">
        <f>'Ｓ５４（1979）'!H48</f>
        <v>0</v>
      </c>
      <c r="U49" s="202"/>
      <c r="V49" s="195"/>
      <c r="W49" s="167"/>
      <c r="X49" s="167"/>
      <c r="Y49" s="207"/>
      <c r="Z49" s="204"/>
      <c r="AA49" s="205"/>
      <c r="AB49" s="205"/>
      <c r="AC49" s="206"/>
      <c r="AD49" s="160"/>
      <c r="AE49" s="160"/>
      <c r="AF49" s="160"/>
      <c r="AG49" s="160"/>
      <c r="AH49" s="160"/>
    </row>
    <row r="50" spans="1:38" ht="14.45" customHeight="1" x14ac:dyDescent="0.15">
      <c r="A50" s="592">
        <v>0</v>
      </c>
      <c r="B50" s="593">
        <v>0</v>
      </c>
      <c r="C50" s="593">
        <v>0</v>
      </c>
      <c r="D50" s="593">
        <v>0</v>
      </c>
      <c r="E50" s="593">
        <v>0</v>
      </c>
      <c r="F50" s="593">
        <v>0</v>
      </c>
      <c r="G50" s="593">
        <v>0</v>
      </c>
      <c r="H50" s="594">
        <v>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'Ｓ５４（1979）'!A50</f>
        <v>0</v>
      </c>
      <c r="Q51" s="200">
        <f>'Ｓ５４（1979）'!C50</f>
        <v>0</v>
      </c>
      <c r="R51" s="200">
        <f>'Ｓ５４（1979）'!E50</f>
        <v>0</v>
      </c>
      <c r="S51" s="262">
        <f>'Ｓ５４（1979）'!F50</f>
        <v>0</v>
      </c>
      <c r="T51" s="263">
        <f>'Ｓ５４（1979）'!H50</f>
        <v>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'Ｓ５４（1979）'!A51</f>
        <v>0</v>
      </c>
      <c r="Q52" s="200">
        <f>'Ｓ５４（1979）'!C51</f>
        <v>0</v>
      </c>
      <c r="R52" s="200">
        <f>'Ｓ５４（1979）'!E51</f>
        <v>0</v>
      </c>
      <c r="S52" s="262">
        <f>'Ｓ５４（1979）'!F51</f>
        <v>0</v>
      </c>
      <c r="T52" s="263">
        <f>'Ｓ５４（1979）'!H51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'Ｓ５４（1979）'!A52</f>
        <v>0</v>
      </c>
      <c r="Q53" s="200">
        <f>'Ｓ５４（1979）'!C52</f>
        <v>0</v>
      </c>
      <c r="R53" s="200">
        <f>'Ｓ５４（1979）'!E52</f>
        <v>0</v>
      </c>
      <c r="S53" s="262">
        <f>'Ｓ５４（1979）'!F52</f>
        <v>0</v>
      </c>
      <c r="T53" s="263">
        <f>'Ｓ５４（1979）'!H52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'Ｓ５４（1979）'!A53</f>
        <v>0</v>
      </c>
      <c r="Q54" s="200">
        <f>'Ｓ５４（1979）'!C53</f>
        <v>0</v>
      </c>
      <c r="R54" s="200">
        <f>'Ｓ５４（1979）'!E53</f>
        <v>0</v>
      </c>
      <c r="S54" s="262">
        <f>'Ｓ５４（1979）'!F53</f>
        <v>0</v>
      </c>
      <c r="T54" s="263">
        <f>'Ｓ５４（1979）'!H53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'Ｓ５４（1979）'!A54</f>
        <v>0</v>
      </c>
      <c r="Q55" s="200">
        <f>'Ｓ５４（1979）'!C54</f>
        <v>0</v>
      </c>
      <c r="R55" s="200">
        <f>'Ｓ５４（1979）'!E54</f>
        <v>0</v>
      </c>
      <c r="S55" s="262">
        <f>'Ｓ５４（1979）'!F54</f>
        <v>0</v>
      </c>
      <c r="T55" s="263">
        <f>'Ｓ５４（1979）'!H54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'Ｓ５４（1979）'!A55</f>
        <v>0</v>
      </c>
      <c r="Q56" s="200">
        <f>'Ｓ５４（1979）'!C55</f>
        <v>0</v>
      </c>
      <c r="R56" s="200">
        <f>'Ｓ５４（1979）'!E55</f>
        <v>0</v>
      </c>
      <c r="S56" s="262">
        <f>'Ｓ５４（1979）'!F55</f>
        <v>0</v>
      </c>
      <c r="T56" s="263">
        <f>'Ｓ５４（1979）'!H55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'Ｓ５４（1979）'!A56</f>
        <v>0</v>
      </c>
      <c r="Q57" s="200">
        <f>'Ｓ５４（1979）'!C56</f>
        <v>0</v>
      </c>
      <c r="R57" s="200">
        <f>'Ｓ５４（1979）'!E56</f>
        <v>0</v>
      </c>
      <c r="S57" s="262">
        <f>'Ｓ５４（1979）'!F56</f>
        <v>0</v>
      </c>
      <c r="T57" s="263">
        <f>'Ｓ５４（1979）'!H56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'Ｓ５４（1979）'!A57</f>
        <v>0</v>
      </c>
      <c r="Q58" s="200">
        <f>'Ｓ５４（1979）'!C57</f>
        <v>0</v>
      </c>
      <c r="R58" s="200">
        <f>'Ｓ５４（1979）'!E57</f>
        <v>0</v>
      </c>
      <c r="S58" s="262">
        <f>'Ｓ５４（1979）'!F57</f>
        <v>0</v>
      </c>
      <c r="T58" s="263">
        <f>'Ｓ５４（1979）'!H57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'Ｓ５４（1979）'!A58</f>
        <v>0</v>
      </c>
      <c r="Q59" s="200">
        <f>'Ｓ５４（1979）'!C58</f>
        <v>0</v>
      </c>
      <c r="R59" s="200">
        <f>'Ｓ５４（1979）'!E58</f>
        <v>0</v>
      </c>
      <c r="S59" s="262">
        <f>'Ｓ５４（1979）'!F58</f>
        <v>0</v>
      </c>
      <c r="T59" s="263">
        <f>'Ｓ５４（1979）'!H58</f>
        <v>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'Ｓ５４（1979）'!A59</f>
        <v>0</v>
      </c>
      <c r="Q60" s="200">
        <f>'Ｓ５４（1979）'!C59</f>
        <v>0</v>
      </c>
      <c r="R60" s="200">
        <f>'Ｓ５４（1979）'!E59</f>
        <v>0</v>
      </c>
      <c r="S60" s="262">
        <f>'Ｓ５４（1979）'!F59</f>
        <v>0</v>
      </c>
      <c r="T60" s="263">
        <f>'Ｓ５４（1979）'!H59</f>
        <v>0</v>
      </c>
      <c r="U60" s="202"/>
      <c r="V60" s="216" t="s">
        <v>13</v>
      </c>
      <c r="W60" s="217"/>
      <c r="X60" s="217"/>
      <c r="Y60" s="218"/>
      <c r="Z60" s="483">
        <f>Z61-Z12-Z14-Z33-Z40-Z45-Z51-Z52-Z54-Z57</f>
        <v>0</v>
      </c>
      <c r="AA60" s="220">
        <f>AA61-AA12-AA14-AA33-AA40-AA45-AA51-AA52-AA54-AA57</f>
        <v>0</v>
      </c>
      <c r="AB60" s="292">
        <f>AB61-AB12-AB14-AB33-AB40-AB45-AB51-AB52-AB54-AB57</f>
        <v>0</v>
      </c>
      <c r="AC60" s="366">
        <f>AC61-AC12-AC14-AC33-AC40-AC45-AC51-AC52-AC54-AC57</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417373</v>
      </c>
      <c r="Q61" s="242">
        <f>SUM(Q8:Q60)-Q9-Q10-Q12-Q13-Q15-Q16-Q17-Q30-Q31-Q32-Q40-Q41-Q42-Q43-Q44-Q49-Q50</f>
        <v>417373</v>
      </c>
      <c r="R61" s="242">
        <f>SUM(R8:R60)-R9-R10-R12-R13-R15-R16-R17-R30-R31-R32-R40-R41-R42-R43-R44-R49-R50</f>
        <v>97513</v>
      </c>
      <c r="S61" s="331">
        <f>SUM(S8:S60)-S9-S10-S12-S13-S15-S16-S17-S30-S31-S32-S40-S41-S42-S43-S44-S49-S50</f>
        <v>205620</v>
      </c>
      <c r="T61" s="332">
        <f>SUM(T8:T60)-T9-T10-T12-T13-T15-T16-T17-T30-T31-T32-T40-T41-T42-T43-T44-T49-T50</f>
        <v>89200</v>
      </c>
      <c r="U61" s="244"/>
      <c r="V61" s="238" t="s">
        <v>82</v>
      </c>
      <c r="W61" s="239"/>
      <c r="X61" s="239"/>
      <c r="Y61" s="240" t="s">
        <v>561</v>
      </c>
      <c r="Z61" s="484">
        <f>+A181</f>
        <v>21103</v>
      </c>
      <c r="AA61" s="485">
        <f>+B181</f>
        <v>8686</v>
      </c>
      <c r="AB61" s="485">
        <f>+C181</f>
        <v>806</v>
      </c>
      <c r="AC61" s="602">
        <f>+E181</f>
        <v>8900</v>
      </c>
      <c r="AD61" s="248"/>
      <c r="AE61" s="248"/>
      <c r="AF61" s="248"/>
      <c r="AG61" s="249"/>
      <c r="AH61" s="249"/>
      <c r="AI61" s="250" t="s">
        <v>5</v>
      </c>
      <c r="AJ61" s="180" t="s">
        <v>6</v>
      </c>
      <c r="AK61" s="180" t="s">
        <v>7</v>
      </c>
      <c r="AL61" s="251" t="s">
        <v>405</v>
      </c>
    </row>
    <row r="62" spans="1:38" ht="14.45" customHeight="1" x14ac:dyDescent="0.15">
      <c r="A62" s="589">
        <v>121022</v>
      </c>
      <c r="B62" s="590">
        <v>121022</v>
      </c>
      <c r="C62" s="590">
        <v>0</v>
      </c>
      <c r="D62" s="590">
        <v>0</v>
      </c>
      <c r="E62" s="590">
        <v>0</v>
      </c>
      <c r="F62" s="591">
        <v>58500</v>
      </c>
      <c r="K62" s="183"/>
      <c r="L62" s="184" t="s">
        <v>8</v>
      </c>
      <c r="M62" s="185"/>
      <c r="N62" s="185"/>
      <c r="O62" s="186" t="s">
        <v>9</v>
      </c>
      <c r="P62" s="252">
        <f>'Ｓ５４（1979）'!A63</f>
        <v>10405</v>
      </c>
      <c r="Q62" s="253">
        <f>'Ｓ５４（1979）'!B63</f>
        <v>10405</v>
      </c>
      <c r="R62" s="254"/>
      <c r="S62" s="255">
        <f>'Ｓ５４（1979）'!D63</f>
        <v>0</v>
      </c>
      <c r="T62" s="256">
        <f>'Ｓ５４（1979）'!F63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10405</v>
      </c>
      <c r="B63" s="593">
        <v>10405</v>
      </c>
      <c r="C63" s="593">
        <v>0</v>
      </c>
      <c r="D63" s="593">
        <v>0</v>
      </c>
      <c r="E63" s="593">
        <v>0</v>
      </c>
      <c r="F63" s="594">
        <v>0</v>
      </c>
      <c r="K63" s="194"/>
      <c r="L63" s="195"/>
      <c r="M63" s="196" t="s">
        <v>650</v>
      </c>
      <c r="N63" s="197"/>
      <c r="O63" s="198" t="s">
        <v>12</v>
      </c>
      <c r="P63" s="199">
        <f>'Ｓ５４（1979）'!A64</f>
        <v>0</v>
      </c>
      <c r="Q63" s="200">
        <f>'Ｓ５４（1979）'!B64</f>
        <v>0</v>
      </c>
      <c r="R63" s="220"/>
      <c r="S63" s="262">
        <f>'Ｓ５４（1979）'!D64</f>
        <v>0</v>
      </c>
      <c r="T63" s="263">
        <f>'Ｓ５４（1979）'!F64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10405</v>
      </c>
      <c r="Q64" s="209">
        <f>Q62-Q63</f>
        <v>10405</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'Ｓ５４（1979）'!A65</f>
        <v>0</v>
      </c>
      <c r="Q65" s="213">
        <f>'Ｓ５４（1979）'!B65</f>
        <v>0</v>
      </c>
      <c r="R65" s="277"/>
      <c r="S65" s="278">
        <f>'Ｓ５４（1979）'!D65</f>
        <v>0</v>
      </c>
      <c r="T65" s="263">
        <f>'Ｓ５４（1979）'!F65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'Ｓ５４（1979）'!A66</f>
        <v>0</v>
      </c>
      <c r="Q66" s="200">
        <f>'Ｓ５４（1979）'!B66</f>
        <v>0</v>
      </c>
      <c r="R66" s="220"/>
      <c r="S66" s="262">
        <f>'Ｓ５４（1979）'!D66</f>
        <v>0</v>
      </c>
      <c r="T66" s="263">
        <f>'Ｓ５４（1979）'!F66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'Ｓ５４（1979）'!A68</f>
        <v>0</v>
      </c>
      <c r="Q68" s="200">
        <f>'Ｓ５４（1979）'!B68</f>
        <v>0</v>
      </c>
      <c r="R68" s="220"/>
      <c r="S68" s="262">
        <f>'Ｓ５４（1979）'!D68</f>
        <v>0</v>
      </c>
      <c r="T68" s="263">
        <f>'Ｓ５４（1979）'!F68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'Ｓ５４（1979）'!A69</f>
        <v>0</v>
      </c>
      <c r="Q69" s="200">
        <f>'Ｓ５４（1979）'!B69</f>
        <v>0</v>
      </c>
      <c r="R69" s="220"/>
      <c r="S69" s="262">
        <f>'Ｓ５４（1979）'!D69</f>
        <v>0</v>
      </c>
      <c r="T69" s="263">
        <f>'Ｓ５４（1979）'!F69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'Ｓ５４（1979）'!A70</f>
        <v>0</v>
      </c>
      <c r="Q70" s="200">
        <f>'Ｓ５４（1979）'!B70</f>
        <v>0</v>
      </c>
      <c r="R70" s="220"/>
      <c r="S70" s="262">
        <f>'Ｓ５４（1979）'!D70</f>
        <v>0</v>
      </c>
      <c r="T70" s="263">
        <f>'Ｓ５４（1979）'!F70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'Ｓ５４（1979）'!A71</f>
        <v>0</v>
      </c>
      <c r="Q72" s="200">
        <f>'Ｓ５４（1979）'!B71</f>
        <v>0</v>
      </c>
      <c r="R72" s="220"/>
      <c r="S72" s="262">
        <f>'Ｓ５４（1979）'!D71</f>
        <v>0</v>
      </c>
      <c r="T72" s="263">
        <f>'Ｓ５４（1979）'!F71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'Ｓ５４（1979）'!A72</f>
        <v>0</v>
      </c>
      <c r="Q73" s="200">
        <f>'Ｓ５４（1979）'!B72</f>
        <v>0</v>
      </c>
      <c r="R73" s="220"/>
      <c r="S73" s="262">
        <f>'Ｓ５４（1979）'!D72</f>
        <v>0</v>
      </c>
      <c r="T73" s="263">
        <f>'Ｓ５４（1979）'!F72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8729</v>
      </c>
      <c r="B74" s="593">
        <v>8729</v>
      </c>
      <c r="C74" s="593">
        <v>0</v>
      </c>
      <c r="D74" s="593">
        <v>0</v>
      </c>
      <c r="E74" s="593">
        <v>0</v>
      </c>
      <c r="F74" s="594">
        <v>0</v>
      </c>
      <c r="K74" s="194"/>
      <c r="L74" s="196" t="s">
        <v>19</v>
      </c>
      <c r="M74" s="197"/>
      <c r="N74" s="197"/>
      <c r="O74" s="198" t="s">
        <v>20</v>
      </c>
      <c r="P74" s="199">
        <f>'Ｓ５４（1979）'!A73</f>
        <v>0</v>
      </c>
      <c r="Q74" s="200">
        <f>'Ｓ５４（1979）'!B73</f>
        <v>0</v>
      </c>
      <c r="R74" s="220"/>
      <c r="S74" s="262">
        <f>'Ｓ５４（1979）'!D73</f>
        <v>0</v>
      </c>
      <c r="T74" s="263">
        <f>'Ｓ５４（1979）'!F73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0</v>
      </c>
      <c r="B75" s="593">
        <v>0</v>
      </c>
      <c r="C75" s="593">
        <v>0</v>
      </c>
      <c r="D75" s="593">
        <v>0</v>
      </c>
      <c r="E75" s="593">
        <v>0</v>
      </c>
      <c r="F75" s="594">
        <v>0</v>
      </c>
      <c r="K75" s="194" t="s">
        <v>83</v>
      </c>
      <c r="L75" s="195"/>
      <c r="M75" s="196" t="s">
        <v>22</v>
      </c>
      <c r="N75" s="197"/>
      <c r="O75" s="198" t="s">
        <v>23</v>
      </c>
      <c r="P75" s="199">
        <f>'Ｓ５４（1979）'!A75</f>
        <v>0</v>
      </c>
      <c r="Q75" s="200">
        <f>'Ｓ５４（1979）'!B75</f>
        <v>0</v>
      </c>
      <c r="R75" s="220"/>
      <c r="S75" s="262">
        <f>'Ｓ５４（1979）'!D75</f>
        <v>0</v>
      </c>
      <c r="T75" s="263">
        <f>'Ｓ５４（1979）'!F75</f>
        <v>0</v>
      </c>
      <c r="U75" s="264" t="s">
        <v>411</v>
      </c>
      <c r="V75" s="195"/>
      <c r="W75" s="196" t="s">
        <v>412</v>
      </c>
      <c r="X75" s="197"/>
      <c r="Y75" s="211" t="s">
        <v>757</v>
      </c>
      <c r="Z75" s="302">
        <f>+A121</f>
        <v>140798</v>
      </c>
      <c r="AA75" s="272">
        <f t="shared" si="1"/>
        <v>0</v>
      </c>
      <c r="AB75" s="272">
        <f t="shared" si="1"/>
        <v>0</v>
      </c>
      <c r="AC75" s="584">
        <f>+E121</f>
        <v>140700</v>
      </c>
      <c r="AD75" s="264" t="s">
        <v>414</v>
      </c>
      <c r="AE75" s="195"/>
      <c r="AF75" s="196" t="s">
        <v>412</v>
      </c>
      <c r="AG75" s="197"/>
      <c r="AH75" s="211" t="s">
        <v>415</v>
      </c>
      <c r="AI75" s="302">
        <f>+A144</f>
        <v>493</v>
      </c>
      <c r="AJ75" s="272">
        <f t="shared" si="2"/>
        <v>0</v>
      </c>
      <c r="AK75" s="272">
        <f t="shared" si="2"/>
        <v>453</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'Ｓ５４（1979）'!A76</f>
        <v>0</v>
      </c>
      <c r="Q76" s="200">
        <f>'Ｓ５４（1979）'!B76</f>
        <v>0</v>
      </c>
      <c r="R76" s="220"/>
      <c r="S76" s="262">
        <f>'Ｓ５４（1979）'!D76</f>
        <v>0</v>
      </c>
      <c r="T76" s="263">
        <f>'Ｓ５４（1979）'!F76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'Ｓ５４（1979）'!A77</f>
        <v>0</v>
      </c>
      <c r="Q77" s="200">
        <f>'Ｓ５４（1979）'!B77</f>
        <v>0</v>
      </c>
      <c r="R77" s="220"/>
      <c r="S77" s="262">
        <f>'Ｓ５４（1979）'!D77</f>
        <v>0</v>
      </c>
      <c r="T77" s="263">
        <f>'Ｓ５４（1979）'!F77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'Ｓ５４（1979）'!A78</f>
        <v>0</v>
      </c>
      <c r="Q78" s="200">
        <f>'Ｓ５４（1979）'!B78</f>
        <v>0</v>
      </c>
      <c r="R78" s="220"/>
      <c r="S78" s="262">
        <f>'Ｓ５４（1979）'!D78</f>
        <v>0</v>
      </c>
      <c r="T78" s="263">
        <f>'Ｓ５４（1979）'!F78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'Ｓ５４（1979）'!A79</f>
        <v>0</v>
      </c>
      <c r="Q79" s="200">
        <f>'Ｓ５４（1979）'!B79</f>
        <v>0</v>
      </c>
      <c r="R79" s="220"/>
      <c r="S79" s="262">
        <f>'Ｓ５４（1979）'!D79</f>
        <v>0</v>
      </c>
      <c r="T79" s="263">
        <f>'Ｓ５４（1979）'!F79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5211</v>
      </c>
      <c r="B80" s="593">
        <v>5211</v>
      </c>
      <c r="C80" s="593">
        <v>0</v>
      </c>
      <c r="D80" s="593">
        <v>0</v>
      </c>
      <c r="E80" s="593">
        <v>0</v>
      </c>
      <c r="F80" s="594">
        <v>0</v>
      </c>
      <c r="K80" s="194"/>
      <c r="L80" s="195" t="s">
        <v>38</v>
      </c>
      <c r="M80" s="196" t="s">
        <v>39</v>
      </c>
      <c r="N80" s="197"/>
      <c r="O80" s="198" t="s">
        <v>40</v>
      </c>
      <c r="P80" s="199">
        <f>'Ｓ５４（1979）'!A80</f>
        <v>5211</v>
      </c>
      <c r="Q80" s="200">
        <f>'Ｓ５４（1979）'!B80</f>
        <v>5211</v>
      </c>
      <c r="R80" s="220"/>
      <c r="S80" s="262">
        <f>'Ｓ５４（1979）'!D80</f>
        <v>0</v>
      </c>
      <c r="T80" s="263">
        <f>'Ｓ５４（1979）'!F80</f>
        <v>0</v>
      </c>
      <c r="U80" s="264"/>
      <c r="V80" s="195" t="s">
        <v>38</v>
      </c>
      <c r="W80" s="196" t="s">
        <v>149</v>
      </c>
      <c r="X80" s="197"/>
      <c r="Y80" s="198" t="s">
        <v>758</v>
      </c>
      <c r="Z80" s="302">
        <f>+A122</f>
        <v>140798</v>
      </c>
      <c r="AA80" s="272">
        <f>+B122</f>
        <v>0</v>
      </c>
      <c r="AB80" s="272">
        <f>+C122</f>
        <v>0</v>
      </c>
      <c r="AC80" s="584">
        <f>+E122</f>
        <v>140700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'Ｓ５４（1979）'!A81</f>
        <v>0</v>
      </c>
      <c r="Q81" s="200">
        <f>'Ｓ５４（1979）'!B81</f>
        <v>0</v>
      </c>
      <c r="R81" s="220"/>
      <c r="S81" s="262">
        <f>'Ｓ５４（1979）'!D81</f>
        <v>0</v>
      </c>
      <c r="T81" s="263">
        <f>'Ｓ５４（1979）'!F81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3518</v>
      </c>
      <c r="B82" s="593">
        <v>3518</v>
      </c>
      <c r="C82" s="593">
        <v>0</v>
      </c>
      <c r="D82" s="593">
        <v>0</v>
      </c>
      <c r="E82" s="593">
        <v>0</v>
      </c>
      <c r="F82" s="594">
        <v>0</v>
      </c>
      <c r="K82" s="194" t="s">
        <v>131</v>
      </c>
      <c r="L82" s="216"/>
      <c r="M82" s="196" t="s">
        <v>13</v>
      </c>
      <c r="N82" s="197"/>
      <c r="O82" s="198" t="s">
        <v>44</v>
      </c>
      <c r="P82" s="199">
        <f>'Ｓ５４（1979）'!A82</f>
        <v>3518</v>
      </c>
      <c r="Q82" s="200">
        <f>'Ｓ５４（1979）'!B82</f>
        <v>3518</v>
      </c>
      <c r="R82" s="220"/>
      <c r="S82" s="262">
        <f>'Ｓ５４（1979）'!D82</f>
        <v>0</v>
      </c>
      <c r="T82" s="263">
        <f>'Ｓ５４（1979）'!F82</f>
        <v>0</v>
      </c>
      <c r="U82" s="264"/>
      <c r="V82" s="216"/>
      <c r="W82" s="196" t="s">
        <v>13</v>
      </c>
      <c r="X82" s="197"/>
      <c r="Y82" s="198"/>
      <c r="Z82" s="305">
        <f>Z75-Z80</f>
        <v>0</v>
      </c>
      <c r="AA82" s="306">
        <f>AA75-AA80</f>
        <v>0</v>
      </c>
      <c r="AB82" s="273">
        <f>AB75-AB80</f>
        <v>0</v>
      </c>
      <c r="AC82" s="603">
        <f>AC75-AC80</f>
        <v>0</v>
      </c>
      <c r="AD82" s="264" t="s">
        <v>425</v>
      </c>
      <c r="AE82" s="216"/>
      <c r="AF82" s="196" t="s">
        <v>13</v>
      </c>
      <c r="AG82" s="197"/>
      <c r="AH82" s="198"/>
      <c r="AI82" s="305">
        <f>AI75-AI80</f>
        <v>493</v>
      </c>
      <c r="AJ82" s="306">
        <f>AJ75-AJ80</f>
        <v>0</v>
      </c>
      <c r="AK82" s="273">
        <f>AK75-AK80</f>
        <v>453</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'Ｓ５４（1979）'!A83</f>
        <v>0</v>
      </c>
      <c r="Q83" s="200">
        <f>'Ｓ５４（1979）'!B83</f>
        <v>0</v>
      </c>
      <c r="R83" s="220"/>
      <c r="S83" s="262">
        <f>'Ｓ５４（1979）'!D83</f>
        <v>0</v>
      </c>
      <c r="T83" s="263">
        <f>'Ｓ５４（1979）'!F83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'Ｓ５４（1979）'!A84</f>
        <v>0</v>
      </c>
      <c r="Q84" s="200">
        <f>'Ｓ５４（1979）'!B84</f>
        <v>0</v>
      </c>
      <c r="R84" s="220"/>
      <c r="S84" s="262">
        <f>'Ｓ５４（1979）'!D84</f>
        <v>0</v>
      </c>
      <c r="T84" s="263">
        <f>'Ｓ５４（1979）'!F84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'Ｓ５４（1979）'!A85</f>
        <v>0</v>
      </c>
      <c r="Q85" s="200">
        <f>'Ｓ５４（1979）'!B85</f>
        <v>0</v>
      </c>
      <c r="R85" s="220"/>
      <c r="S85" s="262">
        <f>'Ｓ５４（1979）'!D85</f>
        <v>0</v>
      </c>
      <c r="T85" s="263">
        <f>'Ｓ５４（1979）'!F85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77758</v>
      </c>
      <c r="B86" s="593">
        <v>77758</v>
      </c>
      <c r="C86" s="593">
        <v>0</v>
      </c>
      <c r="D86" s="593">
        <v>0</v>
      </c>
      <c r="E86" s="593">
        <v>0</v>
      </c>
      <c r="F86" s="594">
        <v>58500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72696</v>
      </c>
      <c r="B87" s="593">
        <v>72696</v>
      </c>
      <c r="C87" s="593">
        <v>0</v>
      </c>
      <c r="D87" s="593">
        <v>0</v>
      </c>
      <c r="E87" s="593">
        <v>0</v>
      </c>
      <c r="F87" s="594">
        <v>58500</v>
      </c>
      <c r="K87" s="194"/>
      <c r="L87" s="173"/>
      <c r="M87" s="196" t="s">
        <v>47</v>
      </c>
      <c r="N87" s="197"/>
      <c r="O87" s="198" t="s">
        <v>48</v>
      </c>
      <c r="P87" s="199">
        <f>'Ｓ５４（1979）'!A87</f>
        <v>72696</v>
      </c>
      <c r="Q87" s="200">
        <f>'Ｓ５４（1979）'!B87</f>
        <v>72696</v>
      </c>
      <c r="R87" s="220"/>
      <c r="S87" s="262">
        <f>'Ｓ５４（1979）'!D87</f>
        <v>0</v>
      </c>
      <c r="T87" s="263">
        <f>'Ｓ５４（1979）'!F87</f>
        <v>58500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4">
        <v>0</v>
      </c>
      <c r="K88" s="194"/>
      <c r="L88" s="195"/>
      <c r="M88" s="196" t="s">
        <v>50</v>
      </c>
      <c r="N88" s="197"/>
      <c r="O88" s="198" t="s">
        <v>51</v>
      </c>
      <c r="P88" s="199">
        <f>'Ｓ５４（1979）'!A88</f>
        <v>0</v>
      </c>
      <c r="Q88" s="200">
        <f>'Ｓ５４（1979）'!B88</f>
        <v>0</v>
      </c>
      <c r="R88" s="220"/>
      <c r="S88" s="262">
        <f>'Ｓ５４（1979）'!D88</f>
        <v>0</v>
      </c>
      <c r="T88" s="263">
        <f>'Ｓ５４（1979）'!F88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'Ｓ５４（1979）'!A89</f>
        <v>0</v>
      </c>
      <c r="Q89" s="200">
        <f>'Ｓ５４（1979）'!B89</f>
        <v>0</v>
      </c>
      <c r="R89" s="220"/>
      <c r="S89" s="262">
        <f>'Ｓ５４（1979）'!D89</f>
        <v>0</v>
      </c>
      <c r="T89" s="263">
        <f>'Ｓ５４（1979）'!F89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'Ｓ５４（1979）'!A90</f>
        <v>0</v>
      </c>
      <c r="Q90" s="200">
        <f>'Ｓ５４（1979）'!B90</f>
        <v>0</v>
      </c>
      <c r="R90" s="220"/>
      <c r="S90" s="262">
        <f>'Ｓ５４（1979）'!D90</f>
        <v>0</v>
      </c>
      <c r="T90" s="263">
        <f>'Ｓ５４（1979）'!F90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'Ｓ５４（1979）'!A91</f>
        <v>0</v>
      </c>
      <c r="Q91" s="200">
        <f>'Ｓ５４（1979）'!B91</f>
        <v>0</v>
      </c>
      <c r="R91" s="220"/>
      <c r="S91" s="262">
        <f>'Ｓ５４（1979）'!D91</f>
        <v>0</v>
      </c>
      <c r="T91" s="263">
        <f>'Ｓ５４（1979）'!F91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'Ｓ５４（1979）'!A92</f>
        <v>0</v>
      </c>
      <c r="Q92" s="200">
        <f>'Ｓ５４（1979）'!B92</f>
        <v>0</v>
      </c>
      <c r="R92" s="220"/>
      <c r="S92" s="262">
        <f>'Ｓ５４（1979）'!D92</f>
        <v>0</v>
      </c>
      <c r="T92" s="263">
        <f>'Ｓ５４（1979）'!F92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4175</v>
      </c>
      <c r="B93" s="593">
        <v>4175</v>
      </c>
      <c r="C93" s="593">
        <v>0</v>
      </c>
      <c r="D93" s="593">
        <v>0</v>
      </c>
      <c r="E93" s="593">
        <v>0</v>
      </c>
      <c r="F93" s="594">
        <v>0</v>
      </c>
      <c r="K93" s="194"/>
      <c r="L93" s="195"/>
      <c r="M93" s="173" t="s">
        <v>60</v>
      </c>
      <c r="N93" s="197"/>
      <c r="O93" s="198" t="s">
        <v>61</v>
      </c>
      <c r="P93" s="199">
        <f>'Ｓ５４（1979）'!A93</f>
        <v>4175</v>
      </c>
      <c r="Q93" s="200">
        <f>'Ｓ５４（1979）'!B93</f>
        <v>4175</v>
      </c>
      <c r="R93" s="220"/>
      <c r="S93" s="262">
        <f>'Ｓ５４（1979）'!D93</f>
        <v>0</v>
      </c>
      <c r="T93" s="263">
        <f>'Ｓ５４（1979）'!F93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'Ｓ５４（1979）'!A94</f>
        <v>0</v>
      </c>
      <c r="Q94" s="200">
        <f>'Ｓ５４（1979）'!B94</f>
        <v>0</v>
      </c>
      <c r="R94" s="220"/>
      <c r="S94" s="262">
        <f>'Ｓ５４（1979）'!D94</f>
        <v>0</v>
      </c>
      <c r="T94" s="263">
        <f>'Ｓ５４（1979）'!F94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'Ｓ５４（1979）'!A95</f>
        <v>0</v>
      </c>
      <c r="Q95" s="200">
        <f>'Ｓ５４（1979）'!B95</f>
        <v>0</v>
      </c>
      <c r="R95" s="220"/>
      <c r="S95" s="262">
        <f>'Ｓ５４（1979）'!D95</f>
        <v>0</v>
      </c>
      <c r="T95" s="263">
        <f>'Ｓ５４（1979）'!F95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4175</v>
      </c>
      <c r="B96" s="593">
        <v>4175</v>
      </c>
      <c r="C96" s="593">
        <v>0</v>
      </c>
      <c r="D96" s="593">
        <v>0</v>
      </c>
      <c r="E96" s="593">
        <v>0</v>
      </c>
      <c r="F96" s="594">
        <v>0</v>
      </c>
      <c r="K96" s="194" t="s">
        <v>38</v>
      </c>
      <c r="L96" s="195"/>
      <c r="M96" s="195"/>
      <c r="N96" s="196" t="s">
        <v>66</v>
      </c>
      <c r="O96" s="198" t="s">
        <v>67</v>
      </c>
      <c r="P96" s="199">
        <f>'Ｓ５４（1979）'!A96</f>
        <v>4175</v>
      </c>
      <c r="Q96" s="200">
        <f>'Ｓ５４（1979）'!B96</f>
        <v>4175</v>
      </c>
      <c r="R96" s="220"/>
      <c r="S96" s="262">
        <f>'Ｓ５４（1979）'!D96</f>
        <v>0</v>
      </c>
      <c r="T96" s="263">
        <f>'Ｓ５４（1979）'!F96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0</v>
      </c>
      <c r="B97" s="593">
        <v>0</v>
      </c>
      <c r="C97" s="593">
        <v>0</v>
      </c>
      <c r="D97" s="593">
        <v>0</v>
      </c>
      <c r="E97" s="593">
        <v>0</v>
      </c>
      <c r="F97" s="594">
        <v>0</v>
      </c>
      <c r="K97" s="194"/>
      <c r="L97" s="195"/>
      <c r="M97" s="195"/>
      <c r="N97" s="196" t="s">
        <v>68</v>
      </c>
      <c r="O97" s="198" t="s">
        <v>69</v>
      </c>
      <c r="P97" s="199">
        <f>'Ｓ５４（1979）'!A97</f>
        <v>0</v>
      </c>
      <c r="Q97" s="200">
        <f>'Ｓ５４（1979）'!B97</f>
        <v>0</v>
      </c>
      <c r="R97" s="220"/>
      <c r="S97" s="262">
        <f>'Ｓ５４（1979）'!D97</f>
        <v>0</v>
      </c>
      <c r="T97" s="263">
        <f>'Ｓ５４（1979）'!F97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887</v>
      </c>
      <c r="B98" s="593">
        <v>887</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'Ｓ５４（1979）'!A98</f>
        <v>887</v>
      </c>
      <c r="Q99" s="200">
        <f>'Ｓ５４（1979）'!B98</f>
        <v>887</v>
      </c>
      <c r="R99" s="220"/>
      <c r="S99" s="262">
        <f>'Ｓ５４（1979）'!D98</f>
        <v>0</v>
      </c>
      <c r="T99" s="263">
        <f>'Ｓ５４（1979）'!F98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'Ｓ５４（1979）'!A99</f>
        <v>0</v>
      </c>
      <c r="Q100" s="200">
        <f>'Ｓ５４（1979）'!B99</f>
        <v>0</v>
      </c>
      <c r="R100" s="220"/>
      <c r="S100" s="262">
        <f>'Ｓ５４（1979）'!D99</f>
        <v>0</v>
      </c>
      <c r="T100" s="263">
        <f>'Ｓ５４（1979）'!F99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'Ｓ５４（1979）'!A100</f>
        <v>0</v>
      </c>
      <c r="Q101" s="200">
        <f>'Ｓ５４（1979）'!B100</f>
        <v>0</v>
      </c>
      <c r="R101" s="220"/>
      <c r="S101" s="262">
        <f>'Ｓ５４（1979）'!D100</f>
        <v>0</v>
      </c>
      <c r="T101" s="263">
        <f>'Ｓ５４（1979）'!F100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'Ｓ５４（1979）'!A101</f>
        <v>0</v>
      </c>
      <c r="Q102" s="200">
        <f>'Ｓ５４（1979）'!B101</f>
        <v>0</v>
      </c>
      <c r="R102" s="220"/>
      <c r="S102" s="262">
        <f>'Ｓ５４（1979）'!D101</f>
        <v>0</v>
      </c>
      <c r="T102" s="263">
        <f>'Ｓ５４（1979）'!F101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24130</v>
      </c>
      <c r="B103" s="593">
        <v>24130</v>
      </c>
      <c r="C103" s="593">
        <v>0</v>
      </c>
      <c r="D103" s="593">
        <v>0</v>
      </c>
      <c r="E103" s="593">
        <v>0</v>
      </c>
      <c r="F103" s="594">
        <v>0</v>
      </c>
      <c r="K103" s="194"/>
      <c r="L103" s="195"/>
      <c r="M103" s="196" t="s">
        <v>11</v>
      </c>
      <c r="N103" s="197"/>
      <c r="O103" s="198" t="s">
        <v>80</v>
      </c>
      <c r="P103" s="199">
        <f>'Ｓ５４（1979）'!A102</f>
        <v>0</v>
      </c>
      <c r="Q103" s="200">
        <f>'Ｓ５４（1979）'!B102</f>
        <v>0</v>
      </c>
      <c r="R103" s="220"/>
      <c r="S103" s="262">
        <f>'Ｓ５４（1979）'!D102</f>
        <v>0</v>
      </c>
      <c r="T103" s="263">
        <f>'Ｓ５４（1979）'!F102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9055</v>
      </c>
      <c r="B104" s="593">
        <v>9055</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4470</v>
      </c>
      <c r="B105" s="593">
        <v>4470</v>
      </c>
      <c r="C105" s="593">
        <v>0</v>
      </c>
      <c r="D105" s="593">
        <v>0</v>
      </c>
      <c r="E105" s="593">
        <v>0</v>
      </c>
      <c r="F105" s="594">
        <v>0</v>
      </c>
      <c r="K105" s="194"/>
      <c r="L105" s="169"/>
      <c r="M105" s="196" t="s">
        <v>88</v>
      </c>
      <c r="N105" s="197"/>
      <c r="O105" s="198" t="s">
        <v>109</v>
      </c>
      <c r="P105" s="199">
        <f>'Ｓ５４（1979）'!A104</f>
        <v>9055</v>
      </c>
      <c r="Q105" s="200">
        <f>'Ｓ５４（1979）'!B104</f>
        <v>9055</v>
      </c>
      <c r="R105" s="220"/>
      <c r="S105" s="262">
        <f>'Ｓ５４（1979）'!D104</f>
        <v>0</v>
      </c>
      <c r="T105" s="263">
        <f>'Ｓ５４（1979）'!F104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'Ｓ５４（1979）'!A105</f>
        <v>4470</v>
      </c>
      <c r="Q106" s="200">
        <f>'Ｓ５４（1979）'!B105</f>
        <v>4470</v>
      </c>
      <c r="R106" s="220"/>
      <c r="S106" s="262">
        <f>'Ｓ５４（1979）'!D105</f>
        <v>0</v>
      </c>
      <c r="T106" s="263">
        <f>'Ｓ５４（1979）'!F105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'Ｓ５４（1979）'!A106</f>
        <v>0</v>
      </c>
      <c r="Q107" s="200">
        <f>'Ｓ５４（1979）'!B106</f>
        <v>0</v>
      </c>
      <c r="R107" s="220"/>
      <c r="S107" s="262">
        <f>'Ｓ５４（1979）'!D106</f>
        <v>0</v>
      </c>
      <c r="T107" s="263">
        <f>'Ｓ５４（1979）'!F106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'Ｓ５４（1979）'!A107</f>
        <v>0</v>
      </c>
      <c r="Q108" s="200">
        <f>'Ｓ５４（1979）'!B107</f>
        <v>0</v>
      </c>
      <c r="R108" s="220"/>
      <c r="S108" s="262">
        <f>'Ｓ５４（1979）'!D107</f>
        <v>0</v>
      </c>
      <c r="T108" s="263">
        <f>'Ｓ５４（1979）'!F107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'Ｓ５４（1979）'!A108</f>
        <v>0</v>
      </c>
      <c r="Q109" s="200">
        <f>'Ｓ５４（1979）'!B108</f>
        <v>0</v>
      </c>
      <c r="R109" s="220"/>
      <c r="S109" s="262">
        <f>'Ｓ５４（1979）'!D108</f>
        <v>0</v>
      </c>
      <c r="T109" s="263">
        <f>'Ｓ５４（1979）'!F108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'Ｓ５４（1979）'!A109</f>
        <v>0</v>
      </c>
      <c r="Q110" s="200">
        <f>'Ｓ５４（1979）'!B109</f>
        <v>0</v>
      </c>
      <c r="R110" s="220"/>
      <c r="S110" s="262">
        <f>'Ｓ５４（1979）'!D109</f>
        <v>0</v>
      </c>
      <c r="T110" s="263">
        <f>'Ｓ５４（1979）'!F109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3860</v>
      </c>
      <c r="B111" s="593">
        <v>3860</v>
      </c>
      <c r="C111" s="593">
        <v>0</v>
      </c>
      <c r="D111" s="593">
        <v>0</v>
      </c>
      <c r="E111" s="593">
        <v>0</v>
      </c>
      <c r="F111" s="594">
        <v>0</v>
      </c>
      <c r="K111" s="194"/>
      <c r="L111" s="176"/>
      <c r="M111" s="196" t="s">
        <v>107</v>
      </c>
      <c r="N111" s="197"/>
      <c r="O111" s="198" t="s">
        <v>115</v>
      </c>
      <c r="P111" s="199">
        <f>'Ｓ５４（1979）'!A110</f>
        <v>0</v>
      </c>
      <c r="Q111" s="200">
        <f>'Ｓ５４（1979）'!B110</f>
        <v>0</v>
      </c>
      <c r="R111" s="220"/>
      <c r="S111" s="262">
        <f>'Ｓ５４（1979）'!D110</f>
        <v>0</v>
      </c>
      <c r="T111" s="263">
        <f>'Ｓ５４（1979）'!F110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6745</v>
      </c>
      <c r="B112" s="593">
        <v>6745</v>
      </c>
      <c r="C112" s="593">
        <v>0</v>
      </c>
      <c r="D112" s="593">
        <v>0</v>
      </c>
      <c r="E112" s="593">
        <v>0</v>
      </c>
      <c r="F112" s="594">
        <v>0</v>
      </c>
      <c r="K112" s="194"/>
      <c r="L112" s="176" t="s">
        <v>41</v>
      </c>
      <c r="M112" s="196" t="s">
        <v>108</v>
      </c>
      <c r="N112" s="197"/>
      <c r="O112" s="198" t="s">
        <v>116</v>
      </c>
      <c r="P112" s="199">
        <f>'Ｓ５４（1979）'!A111</f>
        <v>3860</v>
      </c>
      <c r="Q112" s="200">
        <f>'Ｓ５４（1979）'!B111</f>
        <v>3860</v>
      </c>
      <c r="R112" s="220"/>
      <c r="S112" s="262">
        <f>'Ｓ５４（1979）'!D111</f>
        <v>0</v>
      </c>
      <c r="T112" s="263">
        <f>'Ｓ５４（1979）'!F111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'Ｓ５４（1979）'!A112</f>
        <v>6745</v>
      </c>
      <c r="Q113" s="200">
        <f>'Ｓ５４（1979）'!B112</f>
        <v>6745</v>
      </c>
      <c r="R113" s="220"/>
      <c r="S113" s="262">
        <f>'Ｓ５４（1979）'!D112</f>
        <v>0</v>
      </c>
      <c r="T113" s="263">
        <f>'Ｓ５４（1979）'!F112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'Ｓ５４（1979）'!A113</f>
        <v>0</v>
      </c>
      <c r="Q114" s="200">
        <f>'Ｓ５４（1979）'!B113</f>
        <v>0</v>
      </c>
      <c r="R114" s="220"/>
      <c r="S114" s="262">
        <f>'Ｓ５４（1979）'!D113</f>
        <v>0</v>
      </c>
      <c r="T114" s="263">
        <f>'Ｓ５４（1979）'!F113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121022</v>
      </c>
      <c r="Q115" s="316">
        <f>SUM(Q62:Q114)-Q63-Q64-Q66-Q67-Q69-Q70-Q71-Q84-Q85-Q86-Q94-Q95-Q96-Q97-Q98-Q103-Q104</f>
        <v>121022</v>
      </c>
      <c r="R115" s="316"/>
      <c r="S115" s="317">
        <f>SUM(S62:S114)-S63-S64-S66-S67-S69-S70-S71-S84-S85-S86-S94-S95-S96-S97-S98-S103-S104</f>
        <v>0</v>
      </c>
      <c r="T115" s="318">
        <f>SUM(T62:T114)-T63-T64-T66-T67-T69-T70-T71-T84-T85-T86-T94-T95-T96-T97-T98-T103-T104</f>
        <v>58500</v>
      </c>
      <c r="U115" s="319"/>
      <c r="V115" s="312" t="s">
        <v>82</v>
      </c>
      <c r="W115" s="313"/>
      <c r="X115" s="313"/>
      <c r="Y115" s="314"/>
      <c r="Z115" s="320">
        <f>Z64+Z67+Z73+Z74+Z75+Z86+Z88+Z89+Z92+Z93+Z99+Z101+Z104+Z105+Z114</f>
        <v>140798</v>
      </c>
      <c r="AA115" s="321">
        <f>AA64+AA67+AA73+AA74+AA75+AA86+AA88+AA89+AA92+AA93+AA99+AA101+AA104+AA105+AA114</f>
        <v>0</v>
      </c>
      <c r="AB115" s="322">
        <f>AB64+AB67+AB73+AB74+AB75+AB86+AB88+AB89+AB92+AB93+AB99+AB101+AB104+AB105+AB114</f>
        <v>0</v>
      </c>
      <c r="AC115" s="598">
        <f>AC64+AC67+AC73+AC74+AC75+AC86+AC88+AC89+AC92+AC93+AC99+AC101+AC104+AC105+AC114</f>
        <v>140700</v>
      </c>
      <c r="AD115" s="319"/>
      <c r="AE115" s="312" t="s">
        <v>82</v>
      </c>
      <c r="AF115" s="313"/>
      <c r="AG115" s="313"/>
      <c r="AH115" s="314"/>
      <c r="AI115" s="320">
        <f>AI64+AI67+AI73+AI74+AI75+AI86+AI88+AI89+AI92+AI93+AI99+AI101+AI104+AI105+AI114</f>
        <v>493</v>
      </c>
      <c r="AJ115" s="321">
        <f>AJ64+AJ67+AJ73+AJ74+AJ75+AJ86+AJ88+AJ89+AJ92+AJ93+AJ99+AJ101+AJ104+AJ105+AJ114</f>
        <v>0</v>
      </c>
      <c r="AK115" s="322">
        <f>AK64+AK67+AK73+AK74+AK75+AK86+AK88+AK89+AK92+AK93+AK99+AK101+AK104+AK105+AK114</f>
        <v>453</v>
      </c>
      <c r="AL115" s="324">
        <f>AL64+AL67+AL73+AL74+AL75+AL86+AL88+AL89+AL92+AL93+AL99+AL101+AL104+AL105+AL114</f>
        <v>0</v>
      </c>
    </row>
    <row r="116" spans="1:38" ht="14.45" customHeight="1" thickTop="1" x14ac:dyDescent="0.15">
      <c r="A116" s="589">
        <v>140798</v>
      </c>
      <c r="B116" s="590">
        <v>0</v>
      </c>
      <c r="C116" s="590">
        <v>0</v>
      </c>
      <c r="D116" s="590">
        <v>0</v>
      </c>
      <c r="E116" s="591">
        <v>140700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799</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140798</v>
      </c>
      <c r="B121" s="593">
        <v>0</v>
      </c>
      <c r="C121" s="593">
        <v>0</v>
      </c>
      <c r="D121" s="593">
        <v>0</v>
      </c>
      <c r="E121" s="594">
        <v>140700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140798</v>
      </c>
      <c r="B122" s="593">
        <v>0</v>
      </c>
      <c r="C122" s="593">
        <v>0</v>
      </c>
      <c r="D122" s="593">
        <v>0</v>
      </c>
      <c r="E122" s="594">
        <v>140700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25970</v>
      </c>
      <c r="Q123" s="254">
        <f t="shared" si="11"/>
        <v>25970</v>
      </c>
      <c r="R123" s="254">
        <f t="shared" si="11"/>
        <v>1502</v>
      </c>
      <c r="S123" s="329">
        <f t="shared" si="11"/>
        <v>0</v>
      </c>
      <c r="T123" s="361">
        <f t="shared" si="11"/>
        <v>8900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0</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25970</v>
      </c>
      <c r="AJ123" s="254">
        <f>SUM(AJ124:AJ125)</f>
        <v>1502</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15565</v>
      </c>
      <c r="Q124" s="220">
        <f t="shared" si="11"/>
        <v>15565</v>
      </c>
      <c r="R124" s="220">
        <f t="shared" si="11"/>
        <v>1502</v>
      </c>
      <c r="S124" s="221">
        <f t="shared" si="11"/>
        <v>0</v>
      </c>
      <c r="T124" s="270">
        <f t="shared" si="11"/>
        <v>8900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15565</v>
      </c>
      <c r="AJ124" s="220">
        <f>IF($P124-$Z124=0,0,ROUND((R124-AA124)*$AI124/($P124-$Z124),0))</f>
        <v>1502</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10405</v>
      </c>
      <c r="Q125" s="220">
        <f t="shared" si="11"/>
        <v>10405</v>
      </c>
      <c r="R125" s="220">
        <f t="shared" si="11"/>
        <v>0</v>
      </c>
      <c r="S125" s="221">
        <f t="shared" si="11"/>
        <v>0</v>
      </c>
      <c r="T125" s="270">
        <f t="shared" si="11"/>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2"/>
        <v>10405</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0</v>
      </c>
      <c r="Q126" s="220">
        <f t="shared" si="11"/>
        <v>0</v>
      </c>
      <c r="R126" s="220">
        <f t="shared" si="11"/>
        <v>0</v>
      </c>
      <c r="S126" s="221">
        <f t="shared" si="11"/>
        <v>0</v>
      </c>
      <c r="T126" s="270">
        <f t="shared" si="11"/>
        <v>0</v>
      </c>
      <c r="U126" s="202"/>
      <c r="V126" s="173" t="s">
        <v>14</v>
      </c>
      <c r="W126" s="170"/>
      <c r="X126" s="170"/>
      <c r="Y126" s="211" t="s">
        <v>654</v>
      </c>
      <c r="Z126" s="219">
        <f>Z127+Z128</f>
        <v>0</v>
      </c>
      <c r="AA126" s="220">
        <f>AA127+AA128</f>
        <v>0</v>
      </c>
      <c r="AB126" s="292">
        <f>AB127+AB128</f>
        <v>0</v>
      </c>
      <c r="AC126" s="366">
        <f>AC127+AC128</f>
        <v>0</v>
      </c>
      <c r="AE126" s="194"/>
      <c r="AF126" s="173" t="s">
        <v>14</v>
      </c>
      <c r="AG126" s="170"/>
      <c r="AH126" s="170"/>
      <c r="AI126" s="219">
        <f t="shared" si="12"/>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0</v>
      </c>
      <c r="Q128" s="220">
        <f t="shared" si="11"/>
        <v>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0</v>
      </c>
      <c r="Q136" s="220">
        <f t="shared" si="16"/>
        <v>0</v>
      </c>
      <c r="R136" s="220">
        <f t="shared" si="16"/>
        <v>0</v>
      </c>
      <c r="S136" s="221">
        <f t="shared" si="16"/>
        <v>0</v>
      </c>
      <c r="T136" s="270">
        <f t="shared" si="16"/>
        <v>0</v>
      </c>
      <c r="U136" s="202" t="s">
        <v>86</v>
      </c>
      <c r="V136" s="195"/>
      <c r="W136" s="196" t="s">
        <v>22</v>
      </c>
      <c r="X136" s="197"/>
      <c r="Y136" s="198" t="s">
        <v>156</v>
      </c>
      <c r="Z136" s="219">
        <f t="shared" si="17"/>
        <v>0</v>
      </c>
      <c r="AA136" s="220">
        <f t="shared" si="17"/>
        <v>0</v>
      </c>
      <c r="AB136" s="292">
        <f t="shared" si="17"/>
        <v>0</v>
      </c>
      <c r="AC136" s="366">
        <f t="shared" si="17"/>
        <v>0</v>
      </c>
      <c r="AE136" s="194"/>
      <c r="AF136" s="195"/>
      <c r="AG136" s="196" t="s">
        <v>22</v>
      </c>
      <c r="AH136" s="197"/>
      <c r="AI136" s="219">
        <f t="shared" si="12"/>
        <v>0</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493</v>
      </c>
      <c r="B139" s="593">
        <v>0</v>
      </c>
      <c r="C139" s="593">
        <v>453</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148961</v>
      </c>
      <c r="Q141" s="220">
        <f t="shared" si="16"/>
        <v>148961</v>
      </c>
      <c r="R141" s="220">
        <f t="shared" si="16"/>
        <v>0</v>
      </c>
      <c r="S141" s="221">
        <f t="shared" si="16"/>
        <v>109491</v>
      </c>
      <c r="T141" s="270">
        <f t="shared" si="16"/>
        <v>34200</v>
      </c>
      <c r="U141" s="202"/>
      <c r="V141" s="195" t="s">
        <v>38</v>
      </c>
      <c r="W141" s="196" t="s">
        <v>149</v>
      </c>
      <c r="X141" s="197"/>
      <c r="Y141" s="198" t="s">
        <v>156</v>
      </c>
      <c r="Z141" s="219">
        <f t="shared" si="17"/>
        <v>0</v>
      </c>
      <c r="AA141" s="220">
        <f t="shared" si="17"/>
        <v>0</v>
      </c>
      <c r="AB141" s="292">
        <f t="shared" si="17"/>
        <v>0</v>
      </c>
      <c r="AC141" s="366">
        <f t="shared" si="17"/>
        <v>0</v>
      </c>
      <c r="AE141" s="194"/>
      <c r="AF141" s="195" t="s">
        <v>38</v>
      </c>
      <c r="AG141" s="196" t="s">
        <v>149</v>
      </c>
      <c r="AH141" s="197"/>
      <c r="AI141" s="219">
        <f t="shared" si="12"/>
        <v>148961</v>
      </c>
      <c r="AJ141" s="220">
        <f t="shared" si="14"/>
        <v>0</v>
      </c>
      <c r="AK141" s="366">
        <f t="shared" si="15"/>
        <v>109491</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78624</v>
      </c>
      <c r="Q143" s="220">
        <f t="shared" si="18"/>
        <v>78624</v>
      </c>
      <c r="R143" s="220">
        <f t="shared" si="18"/>
        <v>0</v>
      </c>
      <c r="S143" s="221">
        <f t="shared" si="18"/>
        <v>74651</v>
      </c>
      <c r="T143" s="270">
        <f t="shared" si="18"/>
        <v>0</v>
      </c>
      <c r="U143" s="202"/>
      <c r="V143" s="216"/>
      <c r="W143" s="196" t="s">
        <v>13</v>
      </c>
      <c r="X143" s="197"/>
      <c r="Y143" s="198" t="s">
        <v>156</v>
      </c>
      <c r="Z143" s="219">
        <f t="shared" si="17"/>
        <v>0</v>
      </c>
      <c r="AA143" s="220">
        <f t="shared" si="17"/>
        <v>0</v>
      </c>
      <c r="AB143" s="292">
        <f t="shared" si="17"/>
        <v>0</v>
      </c>
      <c r="AC143" s="366">
        <f t="shared" si="17"/>
        <v>0</v>
      </c>
      <c r="AE143" s="194" t="s">
        <v>158</v>
      </c>
      <c r="AF143" s="216"/>
      <c r="AG143" s="196" t="s">
        <v>13</v>
      </c>
      <c r="AH143" s="197"/>
      <c r="AI143" s="219">
        <f t="shared" si="12"/>
        <v>78624</v>
      </c>
      <c r="AJ143" s="220">
        <f t="shared" si="14"/>
        <v>0</v>
      </c>
      <c r="AK143" s="366">
        <f t="shared" si="15"/>
        <v>74651</v>
      </c>
    </row>
    <row r="144" spans="1:37" ht="14.45" customHeight="1" x14ac:dyDescent="0.15">
      <c r="A144" s="592">
        <v>493</v>
      </c>
      <c r="B144" s="593">
        <v>0</v>
      </c>
      <c r="C144" s="593">
        <v>453</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245597</v>
      </c>
      <c r="Q148" s="220">
        <f t="shared" si="18"/>
        <v>245597</v>
      </c>
      <c r="R148" s="220">
        <f t="shared" si="18"/>
        <v>96011</v>
      </c>
      <c r="S148" s="221">
        <f t="shared" si="18"/>
        <v>16478</v>
      </c>
      <c r="T148" s="270">
        <f t="shared" si="18"/>
        <v>99900</v>
      </c>
      <c r="U148" s="202" t="s">
        <v>4</v>
      </c>
      <c r="V148" s="173"/>
      <c r="W148" s="196" t="s">
        <v>47</v>
      </c>
      <c r="X148" s="197"/>
      <c r="Y148" s="198" t="s">
        <v>156</v>
      </c>
      <c r="Z148" s="219">
        <f>IF(ISERROR(Z$33*(Q148/(Q148+Q149))),0,ROUND(Z$33*(Q148/(Q148+Q149)),0))</f>
        <v>21103</v>
      </c>
      <c r="AA148" s="220">
        <f>IF(ISERROR(AA$33*(R148/(R148+R149))),0,ROUND(AA$33*(R148/(R148+R149)),0))</f>
        <v>8686</v>
      </c>
      <c r="AB148" s="292">
        <f>IF(ISERROR(AB$33*(S148/(S148+S149))),0,ROUND(AB$33*(S148/(S148+S149)),0))</f>
        <v>806</v>
      </c>
      <c r="AC148" s="366">
        <f>IF(ISERROR(AC$33*(T148/(T148+T149))),0,ROUND(AC$33*(T148/(T148+T149)),0))</f>
        <v>8900</v>
      </c>
      <c r="AE148" s="194" t="s">
        <v>163</v>
      </c>
      <c r="AF148" s="173"/>
      <c r="AG148" s="196" t="s">
        <v>47</v>
      </c>
      <c r="AH148" s="197"/>
      <c r="AI148" s="219">
        <f t="shared" si="12"/>
        <v>224494</v>
      </c>
      <c r="AJ148" s="220">
        <f t="shared" si="20"/>
        <v>87325</v>
      </c>
      <c r="AK148" s="366">
        <f t="shared" si="21"/>
        <v>15672</v>
      </c>
    </row>
    <row r="149" spans="1:37" ht="14.45" customHeight="1" x14ac:dyDescent="0.15">
      <c r="A149" s="592">
        <v>0</v>
      </c>
      <c r="B149" s="593">
        <v>0</v>
      </c>
      <c r="C149" s="593">
        <v>0</v>
      </c>
      <c r="D149" s="593">
        <v>0</v>
      </c>
      <c r="E149" s="594">
        <v>0</v>
      </c>
      <c r="K149" s="194" t="s">
        <v>131</v>
      </c>
      <c r="L149" s="195"/>
      <c r="M149" s="196" t="s">
        <v>50</v>
      </c>
      <c r="N149" s="197"/>
      <c r="O149" s="198"/>
      <c r="P149" s="219">
        <f t="shared" si="18"/>
        <v>0</v>
      </c>
      <c r="Q149" s="220">
        <f t="shared" si="18"/>
        <v>0</v>
      </c>
      <c r="R149" s="220">
        <f t="shared" si="18"/>
        <v>0</v>
      </c>
      <c r="S149" s="221">
        <f t="shared" si="18"/>
        <v>0</v>
      </c>
      <c r="T149" s="270">
        <f t="shared" si="1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0</v>
      </c>
      <c r="AJ149" s="220">
        <f t="shared" si="20"/>
        <v>0</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14226</v>
      </c>
      <c r="Q154" s="220">
        <f t="shared" si="23"/>
        <v>14226</v>
      </c>
      <c r="R154" s="220">
        <f t="shared" si="23"/>
        <v>0</v>
      </c>
      <c r="S154" s="221">
        <f t="shared" si="23"/>
        <v>5000</v>
      </c>
      <c r="T154" s="270">
        <f t="shared" si="23"/>
        <v>4700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14226</v>
      </c>
      <c r="AJ154" s="220">
        <f>SUM(AJ155:AJ159)</f>
        <v>0</v>
      </c>
      <c r="AK154" s="366">
        <f>SUM(AK155:AK159)</f>
        <v>5000</v>
      </c>
    </row>
    <row r="155" spans="1:37" ht="14.45" customHeight="1" x14ac:dyDescent="0.15">
      <c r="A155" s="592">
        <v>0</v>
      </c>
      <c r="B155" s="593">
        <v>0</v>
      </c>
      <c r="C155" s="593">
        <v>0</v>
      </c>
      <c r="D155" s="593">
        <v>0</v>
      </c>
      <c r="E155" s="594">
        <v>0</v>
      </c>
      <c r="K155" s="194"/>
      <c r="L155" s="195" t="s">
        <v>59</v>
      </c>
      <c r="M155" s="195"/>
      <c r="N155" s="196" t="s">
        <v>62</v>
      </c>
      <c r="O155" s="198"/>
      <c r="P155" s="219">
        <f t="shared" si="23"/>
        <v>0</v>
      </c>
      <c r="Q155" s="220">
        <f t="shared" si="23"/>
        <v>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4175</v>
      </c>
      <c r="Q157" s="220">
        <f t="shared" si="23"/>
        <v>4175</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4175</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10051</v>
      </c>
      <c r="Q158" s="220">
        <f t="shared" si="23"/>
        <v>10051</v>
      </c>
      <c r="R158" s="220">
        <f t="shared" si="23"/>
        <v>0</v>
      </c>
      <c r="S158" s="221">
        <f t="shared" si="23"/>
        <v>5000</v>
      </c>
      <c r="T158" s="270">
        <f t="shared" si="23"/>
        <v>4700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6"/>
        <v>0</v>
      </c>
      <c r="AB158" s="292">
        <f t="shared" si="26"/>
        <v>0</v>
      </c>
      <c r="AC158" s="366">
        <f t="shared" si="26"/>
        <v>0</v>
      </c>
      <c r="AE158" s="194"/>
      <c r="AF158" s="195"/>
      <c r="AG158" s="195"/>
      <c r="AH158" s="196" t="s">
        <v>150</v>
      </c>
      <c r="AI158" s="219">
        <f t="shared" si="12"/>
        <v>10051</v>
      </c>
      <c r="AJ158" s="220">
        <f t="shared" si="24"/>
        <v>0</v>
      </c>
      <c r="AK158" s="366">
        <f t="shared" si="25"/>
        <v>5000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887</v>
      </c>
      <c r="Q160" s="220">
        <f t="shared" si="23"/>
        <v>887</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887</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9055</v>
      </c>
      <c r="Q166" s="220">
        <f t="shared" si="28"/>
        <v>9055</v>
      </c>
      <c r="R166" s="220">
        <f t="shared" si="28"/>
        <v>0</v>
      </c>
      <c r="S166" s="221">
        <f t="shared" si="28"/>
        <v>0</v>
      </c>
      <c r="T166" s="270">
        <f t="shared" si="28"/>
        <v>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9055</v>
      </c>
      <c r="AJ166" s="220">
        <f t="shared" si="29"/>
        <v>0</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4470</v>
      </c>
      <c r="Q167" s="220">
        <f t="shared" si="28"/>
        <v>4470</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4470</v>
      </c>
      <c r="AJ167" s="220">
        <f t="shared" si="29"/>
        <v>0</v>
      </c>
      <c r="AK167" s="366">
        <f t="shared" si="30"/>
        <v>0</v>
      </c>
    </row>
    <row r="168" spans="1:37" ht="14.45" customHeight="1" x14ac:dyDescent="0.15">
      <c r="K168" s="194"/>
      <c r="L168" s="176"/>
      <c r="M168" s="196" t="s">
        <v>104</v>
      </c>
      <c r="N168" s="197"/>
      <c r="O168" s="198"/>
      <c r="P168" s="219">
        <f t="shared" si="28"/>
        <v>0</v>
      </c>
      <c r="Q168" s="220">
        <f t="shared" si="28"/>
        <v>0</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0</v>
      </c>
      <c r="AJ168" s="220">
        <f t="shared" si="29"/>
        <v>0</v>
      </c>
      <c r="AK168" s="366">
        <f t="shared" si="30"/>
        <v>0</v>
      </c>
    </row>
    <row r="169" spans="1:37" ht="14.45" customHeight="1" thickBot="1" x14ac:dyDescent="0.2">
      <c r="K169" s="194"/>
      <c r="L169" s="176"/>
      <c r="M169" s="196" t="s">
        <v>90</v>
      </c>
      <c r="N169" s="197"/>
      <c r="O169" s="198"/>
      <c r="P169" s="219">
        <f t="shared" si="28"/>
        <v>0</v>
      </c>
      <c r="Q169" s="220">
        <f t="shared" si="28"/>
        <v>0</v>
      </c>
      <c r="R169" s="220">
        <f t="shared" si="28"/>
        <v>0</v>
      </c>
      <c r="S169" s="221">
        <f t="shared" si="28"/>
        <v>0</v>
      </c>
      <c r="T169" s="270">
        <f t="shared" si="28"/>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3860</v>
      </c>
      <c r="Q173" s="220">
        <f t="shared" si="35"/>
        <v>3860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3860</v>
      </c>
      <c r="AJ173" s="220">
        <f t="shared" si="33"/>
        <v>0</v>
      </c>
      <c r="AK173" s="366">
        <f t="shared" si="34"/>
        <v>0</v>
      </c>
    </row>
    <row r="174" spans="1:37" ht="14.45" customHeight="1" x14ac:dyDescent="0.15">
      <c r="A174" s="592">
        <v>21103</v>
      </c>
      <c r="B174" s="593">
        <v>8686</v>
      </c>
      <c r="C174" s="593">
        <v>806</v>
      </c>
      <c r="D174" s="593">
        <v>0</v>
      </c>
      <c r="E174" s="594">
        <v>8900</v>
      </c>
      <c r="K174" s="194"/>
      <c r="L174" s="216"/>
      <c r="M174" s="196" t="s">
        <v>13</v>
      </c>
      <c r="N174" s="197"/>
      <c r="O174" s="198"/>
      <c r="P174" s="219">
        <f t="shared" si="35"/>
        <v>6745</v>
      </c>
      <c r="Q174" s="220">
        <f t="shared" si="35"/>
        <v>6745</v>
      </c>
      <c r="R174" s="220">
        <f t="shared" si="35"/>
        <v>0</v>
      </c>
      <c r="S174" s="221">
        <f t="shared" si="35"/>
        <v>0</v>
      </c>
      <c r="T174" s="270">
        <f t="shared" si="35"/>
        <v>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6745</v>
      </c>
      <c r="AJ174" s="220">
        <f t="shared" si="33"/>
        <v>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0</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538395</v>
      </c>
      <c r="Q176" s="316">
        <f t="shared" si="35"/>
        <v>538395</v>
      </c>
      <c r="R176" s="316">
        <f t="shared" si="35"/>
        <v>97513</v>
      </c>
      <c r="S176" s="317">
        <f t="shared" si="35"/>
        <v>205620</v>
      </c>
      <c r="T176" s="318">
        <f t="shared" si="35"/>
        <v>147700</v>
      </c>
      <c r="U176" s="367"/>
      <c r="V176" s="312" t="s">
        <v>82</v>
      </c>
      <c r="W176" s="313"/>
      <c r="X176" s="313"/>
      <c r="Y176" s="314"/>
      <c r="Z176" s="315">
        <f>Z61</f>
        <v>21103</v>
      </c>
      <c r="AA176" s="316">
        <f>AA61</f>
        <v>8686</v>
      </c>
      <c r="AB176" s="550">
        <f>AB61</f>
        <v>806</v>
      </c>
      <c r="AC176" s="368">
        <f>AC61</f>
        <v>8900</v>
      </c>
      <c r="AE176" s="369"/>
      <c r="AF176" s="312" t="s">
        <v>82</v>
      </c>
      <c r="AG176" s="313"/>
      <c r="AH176" s="313"/>
      <c r="AI176" s="370">
        <f t="shared" si="12"/>
        <v>517292</v>
      </c>
      <c r="AJ176" s="316">
        <f>SUM(AJ123,AJ126,AJ129,AJ133:AJ144,AJ148:AJ154,AJ160:AJ163,AJ166:AJ175)</f>
        <v>88827</v>
      </c>
      <c r="AK176" s="368">
        <f>SUM(AK123,AK126,AK129,AK133:AK144,AK148:AK154,AK160:AK163,AK166:AK175)</f>
        <v>204814</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ht="14.25" thickBot="1" x14ac:dyDescent="0.2">
      <c r="A181" s="592">
        <v>21103</v>
      </c>
      <c r="B181" s="593">
        <v>8686</v>
      </c>
      <c r="C181" s="593">
        <v>806</v>
      </c>
      <c r="D181" s="593">
        <v>0</v>
      </c>
      <c r="E181" s="594">
        <v>8900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661</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412591</v>
      </c>
      <c r="B8" s="590">
        <v>357785</v>
      </c>
      <c r="C8" s="590">
        <v>111085</v>
      </c>
      <c r="D8" s="590">
        <v>301506</v>
      </c>
      <c r="E8" s="590">
        <v>135968</v>
      </c>
      <c r="F8" s="590">
        <v>170597</v>
      </c>
      <c r="G8" s="590">
        <v>0</v>
      </c>
      <c r="H8" s="591">
        <v>96200</v>
      </c>
      <c r="I8" s="593"/>
      <c r="K8" s="183"/>
      <c r="L8" s="184" t="s">
        <v>8</v>
      </c>
      <c r="M8" s="185"/>
      <c r="N8" s="185"/>
      <c r="O8" s="186" t="s">
        <v>9</v>
      </c>
      <c r="P8" s="187">
        <f>'Ｓ５３（1978）'!A9</f>
        <v>0</v>
      </c>
      <c r="Q8" s="253">
        <f>'Ｓ５３（1978）'!C9</f>
        <v>0</v>
      </c>
      <c r="R8" s="253">
        <f>'Ｓ５３（1978）'!E9</f>
        <v>0</v>
      </c>
      <c r="S8" s="255">
        <f>'Ｓ５３（1978）'!F9</f>
        <v>0</v>
      </c>
      <c r="T8" s="256">
        <f>'Ｓ５３（1978）'!H9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650</v>
      </c>
      <c r="N9" s="197"/>
      <c r="O9" s="198" t="s">
        <v>12</v>
      </c>
      <c r="P9" s="199">
        <f>'Ｓ５３（1978）'!A10</f>
        <v>0</v>
      </c>
      <c r="Q9" s="200">
        <f>'Ｓ５３（1978）'!C10</f>
        <v>0</v>
      </c>
      <c r="R9" s="200">
        <f>'Ｓ５３（1978）'!E10</f>
        <v>0</v>
      </c>
      <c r="S9" s="262">
        <f>'Ｓ５３（1978）'!F10</f>
        <v>0</v>
      </c>
      <c r="T9" s="263">
        <f>'Ｓ５３（1978）'!H10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'Ｓ５３（1978）'!A11</f>
        <v>0</v>
      </c>
      <c r="Q11" s="213">
        <f>'Ｓ５３（1978）'!C11</f>
        <v>0</v>
      </c>
      <c r="R11" s="213">
        <f>'Ｓ５３（1978）'!E11</f>
        <v>0</v>
      </c>
      <c r="S11" s="278">
        <f>'Ｓ５３（1978）'!F11</f>
        <v>0</v>
      </c>
      <c r="T11" s="263">
        <f>'Ｓ５３（1978）'!H11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'Ｓ５３（1978）'!A12</f>
        <v>0</v>
      </c>
      <c r="Q12" s="200">
        <f>'Ｓ５３（1978）'!C12</f>
        <v>0</v>
      </c>
      <c r="R12" s="200">
        <f>'Ｓ５３（1978）'!E12</f>
        <v>0</v>
      </c>
      <c r="S12" s="262">
        <f>'Ｓ５３（1978）'!F12</f>
        <v>0</v>
      </c>
      <c r="T12" s="263">
        <f>'Ｓ５３（1978）'!H12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'Ｓ５３（1978）'!A14</f>
        <v>0</v>
      </c>
      <c r="Q14" s="200">
        <f>'Ｓ５３（1978）'!C14</f>
        <v>0</v>
      </c>
      <c r="R14" s="200">
        <f>'Ｓ５３（1978）'!E14</f>
        <v>0</v>
      </c>
      <c r="S14" s="262">
        <f>'Ｓ５３（1978）'!F14</f>
        <v>0</v>
      </c>
      <c r="T14" s="263">
        <f>'Ｓ５３（1978）'!H14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'Ｓ５３（1978）'!A15</f>
        <v>0</v>
      </c>
      <c r="Q15" s="200">
        <f>'Ｓ５３（1978）'!C15</f>
        <v>0</v>
      </c>
      <c r="R15" s="200">
        <f>'Ｓ５３（1978）'!E15</f>
        <v>0</v>
      </c>
      <c r="S15" s="262">
        <f>'Ｓ５３（1978）'!F15</f>
        <v>0</v>
      </c>
      <c r="T15" s="263">
        <f>'Ｓ５３（1978）'!H15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'Ｓ５３（1978）'!A16</f>
        <v>0</v>
      </c>
      <c r="Q16" s="200">
        <f>'Ｓ５３（1978）'!C16</f>
        <v>0</v>
      </c>
      <c r="R16" s="200">
        <f>'Ｓ５３（1978）'!E16</f>
        <v>0</v>
      </c>
      <c r="S16" s="262">
        <f>'Ｓ５３（1978）'!F16</f>
        <v>0</v>
      </c>
      <c r="T16" s="263">
        <f>'Ｓ５３（1978）'!H16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'Ｓ５３（1978）'!A17</f>
        <v>0</v>
      </c>
      <c r="Q18" s="200">
        <f>'Ｓ５３（1978）'!C17</f>
        <v>0</v>
      </c>
      <c r="R18" s="200">
        <f>'Ｓ５３（1978）'!E17</f>
        <v>0</v>
      </c>
      <c r="S18" s="262">
        <f>'Ｓ５３（1978）'!F17</f>
        <v>0</v>
      </c>
      <c r="T18" s="263">
        <f>'Ｓ５３（1978）'!H17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'Ｓ５３（1978）'!A18</f>
        <v>0</v>
      </c>
      <c r="Q19" s="200">
        <f>'Ｓ５３（1978）'!C18</f>
        <v>0</v>
      </c>
      <c r="R19" s="200">
        <f>'Ｓ５３（1978）'!E18</f>
        <v>0</v>
      </c>
      <c r="S19" s="262">
        <f>'Ｓ５３（1978）'!F18</f>
        <v>0</v>
      </c>
      <c r="T19" s="263">
        <f>'Ｓ５３（1978）'!H18</f>
        <v>0</v>
      </c>
      <c r="U19" s="202"/>
      <c r="V19" s="195"/>
      <c r="W19" s="167"/>
      <c r="X19" s="167"/>
      <c r="Y19" s="207"/>
      <c r="Z19" s="204"/>
      <c r="AA19" s="205"/>
      <c r="AB19" s="205"/>
      <c r="AC19" s="206"/>
      <c r="AD19" s="160"/>
      <c r="AE19" s="160"/>
      <c r="AF19" s="160"/>
      <c r="AG19" s="160"/>
      <c r="AH19" s="160"/>
    </row>
    <row r="20" spans="1:34" ht="14.45" customHeight="1" x14ac:dyDescent="0.15">
      <c r="A20" s="592">
        <v>180927</v>
      </c>
      <c r="B20" s="593">
        <v>141324</v>
      </c>
      <c r="C20" s="593">
        <v>10330</v>
      </c>
      <c r="D20" s="593">
        <v>170597</v>
      </c>
      <c r="E20" s="593">
        <v>0</v>
      </c>
      <c r="F20" s="593">
        <v>170597</v>
      </c>
      <c r="G20" s="593">
        <v>0</v>
      </c>
      <c r="H20" s="594">
        <v>10300</v>
      </c>
      <c r="I20" s="593"/>
      <c r="K20" s="194"/>
      <c r="L20" s="196" t="s">
        <v>19</v>
      </c>
      <c r="M20" s="197"/>
      <c r="N20" s="197"/>
      <c r="O20" s="198" t="s">
        <v>20</v>
      </c>
      <c r="P20" s="199">
        <f>'Ｓ５３（1978）'!A19</f>
        <v>0</v>
      </c>
      <c r="Q20" s="200">
        <f>'Ｓ５３（1978）'!C19</f>
        <v>0</v>
      </c>
      <c r="R20" s="488">
        <f>'Ｓ５３（1978）'!E19</f>
        <v>0</v>
      </c>
      <c r="S20" s="262">
        <f>'Ｓ５３（1978）'!F19</f>
        <v>0</v>
      </c>
      <c r="T20" s="263">
        <f>'Ｓ５３（1978）'!H19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'Ｓ５３（1978）'!A21</f>
        <v>0</v>
      </c>
      <c r="Q21" s="200">
        <f>'Ｓ５３（1978）'!C21</f>
        <v>0</v>
      </c>
      <c r="R21" s="200">
        <f>'Ｓ５３（1978）'!E21</f>
        <v>0</v>
      </c>
      <c r="S21" s="262">
        <f>'Ｓ５３（1978）'!F21</f>
        <v>0</v>
      </c>
      <c r="T21" s="263">
        <f>'Ｓ５３（1978）'!H21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'Ｓ５３（1978）'!A22</f>
        <v>0</v>
      </c>
      <c r="Q22" s="200">
        <f>'Ｓ５３（1978）'!C22</f>
        <v>0</v>
      </c>
      <c r="R22" s="200">
        <f>'Ｓ５３（1978）'!E22</f>
        <v>0</v>
      </c>
      <c r="S22" s="262">
        <f>'Ｓ５３（1978）'!F22</f>
        <v>0</v>
      </c>
      <c r="T22" s="263">
        <f>'Ｓ５３（1978）'!H22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'Ｓ５３（1978）'!A23</f>
        <v>0</v>
      </c>
      <c r="Q23" s="200">
        <f>'Ｓ５３（1978）'!C23</f>
        <v>0</v>
      </c>
      <c r="R23" s="200">
        <f>'Ｓ５３（1978）'!E23</f>
        <v>0</v>
      </c>
      <c r="S23" s="262">
        <f>'Ｓ５３（1978）'!F23</f>
        <v>0</v>
      </c>
      <c r="T23" s="263">
        <f>'Ｓ５３（1978）'!H23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'Ｓ５３（1978）'!A24</f>
        <v>0</v>
      </c>
      <c r="Q24" s="200">
        <f>'Ｓ５３（1978）'!C24</f>
        <v>0</v>
      </c>
      <c r="R24" s="200">
        <f>'Ｓ５３（1978）'!E24</f>
        <v>0</v>
      </c>
      <c r="S24" s="262">
        <f>'Ｓ５３（1978）'!F24</f>
        <v>0</v>
      </c>
      <c r="T24" s="263">
        <f>'Ｓ５３（1978）'!H24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'Ｓ５３（1978）'!A25</f>
        <v>0</v>
      </c>
      <c r="Q25" s="200">
        <f>'Ｓ５３（1978）'!C25</f>
        <v>0</v>
      </c>
      <c r="R25" s="200">
        <f>'Ｓ５３（1978）'!E25</f>
        <v>0</v>
      </c>
      <c r="S25" s="262">
        <f>'Ｓ５３（1978）'!F25</f>
        <v>0</v>
      </c>
      <c r="T25" s="263">
        <f>'Ｓ５３（1978）'!H25</f>
        <v>0</v>
      </c>
      <c r="U25" s="202"/>
      <c r="V25" s="195"/>
      <c r="W25" s="167"/>
      <c r="X25" s="167"/>
      <c r="Y25" s="207"/>
      <c r="Z25" s="204"/>
      <c r="AA25" s="205"/>
      <c r="AB25" s="205"/>
      <c r="AC25" s="206"/>
      <c r="AD25" s="160"/>
      <c r="AE25" s="160"/>
      <c r="AF25" s="160"/>
      <c r="AG25" s="160"/>
      <c r="AH25" s="160"/>
    </row>
    <row r="26" spans="1:34" ht="14.45" customHeight="1" x14ac:dyDescent="0.15">
      <c r="A26" s="592">
        <v>180927</v>
      </c>
      <c r="B26" s="593">
        <v>141324</v>
      </c>
      <c r="C26" s="593">
        <v>10330</v>
      </c>
      <c r="D26" s="593">
        <v>170597</v>
      </c>
      <c r="E26" s="593">
        <v>0</v>
      </c>
      <c r="F26" s="593">
        <v>170597</v>
      </c>
      <c r="G26" s="593">
        <v>0</v>
      </c>
      <c r="H26" s="594">
        <v>10300</v>
      </c>
      <c r="I26" s="593"/>
      <c r="K26" s="194"/>
      <c r="L26" s="195" t="s">
        <v>38</v>
      </c>
      <c r="M26" s="196" t="s">
        <v>39</v>
      </c>
      <c r="N26" s="197"/>
      <c r="O26" s="198" t="s">
        <v>40</v>
      </c>
      <c r="P26" s="199">
        <f>'Ｓ５３（1978）'!A26</f>
        <v>180927</v>
      </c>
      <c r="Q26" s="200">
        <f>'Ｓ５３（1978）'!C26</f>
        <v>10330</v>
      </c>
      <c r="R26" s="200">
        <f>'Ｓ５３（1978）'!E26</f>
        <v>0</v>
      </c>
      <c r="S26" s="262">
        <f>'Ｓ５３（1978）'!F26</f>
        <v>170597</v>
      </c>
      <c r="T26" s="263">
        <f>'Ｓ５３（1978）'!H26</f>
        <v>10300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'Ｓ５３（1978）'!A27</f>
        <v>0</v>
      </c>
      <c r="Q27" s="200">
        <f>'Ｓ５３（1978）'!C27</f>
        <v>0</v>
      </c>
      <c r="R27" s="200">
        <f>'Ｓ５３（1978）'!E27</f>
        <v>0</v>
      </c>
      <c r="S27" s="262">
        <f>'Ｓ５３（1978）'!F27</f>
        <v>0</v>
      </c>
      <c r="T27" s="263">
        <f>'Ｓ５３（1978）'!H27</f>
        <v>0</v>
      </c>
      <c r="U27" s="202"/>
      <c r="V27" s="195"/>
      <c r="W27" s="167"/>
      <c r="X27" s="167"/>
      <c r="Y27" s="167"/>
      <c r="Z27" s="204"/>
      <c r="AA27" s="205"/>
      <c r="AB27" s="205"/>
      <c r="AC27" s="206"/>
      <c r="AD27" s="160"/>
      <c r="AE27" s="160"/>
      <c r="AF27" s="160"/>
      <c r="AG27" s="160"/>
      <c r="AH27" s="160"/>
    </row>
    <row r="28" spans="1:34" ht="14.45" customHeight="1" x14ac:dyDescent="0.15">
      <c r="A28" s="592">
        <v>0</v>
      </c>
      <c r="B28" s="593">
        <v>0</v>
      </c>
      <c r="C28" s="593">
        <v>0</v>
      </c>
      <c r="D28" s="593">
        <v>0</v>
      </c>
      <c r="E28" s="593">
        <v>0</v>
      </c>
      <c r="F28" s="593">
        <v>0</v>
      </c>
      <c r="G28" s="593">
        <v>0</v>
      </c>
      <c r="H28" s="594">
        <v>0</v>
      </c>
      <c r="I28" s="593"/>
      <c r="K28" s="194" t="s">
        <v>128</v>
      </c>
      <c r="L28" s="216"/>
      <c r="M28" s="196" t="s">
        <v>13</v>
      </c>
      <c r="N28" s="197"/>
      <c r="O28" s="198" t="s">
        <v>44</v>
      </c>
      <c r="P28" s="199">
        <f>'Ｓ５３（1978）'!A28</f>
        <v>0</v>
      </c>
      <c r="Q28" s="200">
        <f>'Ｓ５３（1978）'!C28</f>
        <v>0</v>
      </c>
      <c r="R28" s="200">
        <f>'Ｓ５３（1978）'!E28</f>
        <v>0</v>
      </c>
      <c r="S28" s="262">
        <f>'Ｓ５３（1978）'!F28</f>
        <v>0</v>
      </c>
      <c r="T28" s="263">
        <f>'Ｓ５３（1978）'!H28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'Ｓ５３（1978）'!A29</f>
        <v>0</v>
      </c>
      <c r="Q29" s="200">
        <f>'Ｓ５３（1978）'!C29</f>
        <v>0</v>
      </c>
      <c r="R29" s="200">
        <f>'Ｓ５３（1978）'!E29</f>
        <v>0</v>
      </c>
      <c r="S29" s="262">
        <f>'Ｓ５３（1978）'!F29</f>
        <v>0</v>
      </c>
      <c r="T29" s="263">
        <f>'Ｓ５３（1978）'!H29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'Ｓ５３（1978）'!A30</f>
        <v>0</v>
      </c>
      <c r="Q30" s="200">
        <f>'Ｓ５３（1978）'!C30</f>
        <v>0</v>
      </c>
      <c r="R30" s="200">
        <f>'Ｓ５３（1978）'!E30</f>
        <v>0</v>
      </c>
      <c r="S30" s="262">
        <f>'Ｓ５３（1978）'!F30</f>
        <v>0</v>
      </c>
      <c r="T30" s="263">
        <f>'Ｓ５３（1978）'!H30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'Ｓ５３（1978）'!A31</f>
        <v>0</v>
      </c>
      <c r="Q31" s="200">
        <f>'Ｓ５３（1978）'!C31</f>
        <v>0</v>
      </c>
      <c r="R31" s="200">
        <f>'Ｓ５３（1978）'!E31</f>
        <v>0</v>
      </c>
      <c r="S31" s="262">
        <f>'Ｓ５３（1978）'!F31</f>
        <v>0</v>
      </c>
      <c r="T31" s="263">
        <f>'Ｓ５３（1978）'!H31</f>
        <v>0</v>
      </c>
      <c r="U31" s="202"/>
      <c r="V31" s="195"/>
      <c r="W31" s="167"/>
      <c r="X31" s="167"/>
      <c r="Y31" s="207"/>
      <c r="Z31" s="204"/>
      <c r="AA31" s="205"/>
      <c r="AB31" s="205"/>
      <c r="AC31" s="206"/>
      <c r="AD31" s="160"/>
      <c r="AE31" s="160"/>
      <c r="AF31" s="160"/>
      <c r="AG31" s="160"/>
      <c r="AH31" s="160"/>
    </row>
    <row r="32" spans="1:34" ht="14.45" customHeight="1" x14ac:dyDescent="0.15">
      <c r="A32" s="592">
        <v>112254</v>
      </c>
      <c r="B32" s="593">
        <v>98314</v>
      </c>
      <c r="C32" s="593">
        <v>45449</v>
      </c>
      <c r="D32" s="593">
        <v>66805</v>
      </c>
      <c r="E32" s="593">
        <v>71864</v>
      </c>
      <c r="F32" s="593">
        <v>0</v>
      </c>
      <c r="G32" s="593">
        <v>0</v>
      </c>
      <c r="H32" s="594">
        <v>38300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112254</v>
      </c>
      <c r="B33" s="593">
        <v>98314</v>
      </c>
      <c r="C33" s="593">
        <v>45449</v>
      </c>
      <c r="D33" s="593">
        <v>66805</v>
      </c>
      <c r="E33" s="593">
        <v>71864</v>
      </c>
      <c r="F33" s="593">
        <v>0</v>
      </c>
      <c r="G33" s="593">
        <v>0</v>
      </c>
      <c r="H33" s="594">
        <v>38300</v>
      </c>
      <c r="I33" s="593"/>
      <c r="K33" s="194"/>
      <c r="L33" s="173"/>
      <c r="M33" s="196" t="s">
        <v>47</v>
      </c>
      <c r="N33" s="197"/>
      <c r="O33" s="198" t="s">
        <v>48</v>
      </c>
      <c r="P33" s="199">
        <f>'Ｓ５３（1978）'!A33</f>
        <v>112254</v>
      </c>
      <c r="Q33" s="200">
        <f>'Ｓ５３（1978）'!C33</f>
        <v>45449</v>
      </c>
      <c r="R33" s="200">
        <f>'Ｓ５３（1978）'!E33</f>
        <v>71864</v>
      </c>
      <c r="S33" s="262">
        <f>'Ｓ５３（1978）'!F33</f>
        <v>0</v>
      </c>
      <c r="T33" s="263">
        <f>'Ｓ５３（1978）'!H33</f>
        <v>38300</v>
      </c>
      <c r="U33" s="202" t="s">
        <v>4</v>
      </c>
      <c r="V33" s="196" t="s">
        <v>49</v>
      </c>
      <c r="W33" s="197"/>
      <c r="X33" s="197"/>
      <c r="Y33" s="198" t="s">
        <v>17</v>
      </c>
      <c r="Z33" s="199">
        <f>+A174</f>
        <v>987</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'Ｓ５３（1978）'!A34</f>
        <v>0</v>
      </c>
      <c r="Q34" s="200">
        <f>'Ｓ５３（1978）'!C34</f>
        <v>0</v>
      </c>
      <c r="R34" s="200">
        <f>'Ｓ５３（1978）'!E34</f>
        <v>0</v>
      </c>
      <c r="S34" s="262">
        <f>'Ｓ５３（1978）'!F34</f>
        <v>0</v>
      </c>
      <c r="T34" s="263">
        <f>'Ｓ５３（1978）'!H34</f>
        <v>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'Ｓ５３（1978）'!A35</f>
        <v>0</v>
      </c>
      <c r="Q35" s="200">
        <f>'Ｓ５３（1978）'!C35</f>
        <v>0</v>
      </c>
      <c r="R35" s="200">
        <f>'Ｓ５３（1978）'!E35</f>
        <v>0</v>
      </c>
      <c r="S35" s="262">
        <f>'Ｓ５３（1978）'!F35</f>
        <v>0</v>
      </c>
      <c r="T35" s="263">
        <f>'Ｓ５３（1978）'!H35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'Ｓ５３（1978）'!A36</f>
        <v>0</v>
      </c>
      <c r="Q36" s="200">
        <f>'Ｓ５３（1978）'!C36</f>
        <v>0</v>
      </c>
      <c r="R36" s="200">
        <f>'Ｓ５３（1978）'!E36</f>
        <v>0</v>
      </c>
      <c r="S36" s="262">
        <f>'Ｓ５３（1978）'!F36</f>
        <v>0</v>
      </c>
      <c r="T36" s="263">
        <f>'Ｓ５３（1978）'!H36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'Ｓ５３（1978）'!A37</f>
        <v>0</v>
      </c>
      <c r="Q37" s="200">
        <f>'Ｓ５３（1978）'!C37</f>
        <v>0</v>
      </c>
      <c r="R37" s="200">
        <f>'Ｓ５３（1978）'!E37</f>
        <v>0</v>
      </c>
      <c r="S37" s="262">
        <f>'Ｓ５３（1978）'!F37</f>
        <v>0</v>
      </c>
      <c r="T37" s="263">
        <f>'Ｓ５３（1978）'!H37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'Ｓ５３（1978）'!A38</f>
        <v>0</v>
      </c>
      <c r="Q38" s="200">
        <f>'Ｓ５３（1978）'!C38</f>
        <v>0</v>
      </c>
      <c r="R38" s="200">
        <f>'Ｓ５３（1978）'!E38</f>
        <v>0</v>
      </c>
      <c r="S38" s="262">
        <f>'Ｓ５３（1978）'!F38</f>
        <v>0</v>
      </c>
      <c r="T38" s="263">
        <f>'Ｓ５３（1978）'!H38</f>
        <v>0</v>
      </c>
      <c r="U38" s="202"/>
      <c r="V38" s="195"/>
      <c r="W38" s="167"/>
      <c r="X38" s="167"/>
      <c r="Y38" s="207"/>
      <c r="Z38" s="204"/>
      <c r="AA38" s="205"/>
      <c r="AB38" s="205"/>
      <c r="AC38" s="206"/>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'Ｓ５３（1978）'!A39</f>
        <v>0</v>
      </c>
      <c r="Q39" s="200">
        <f>'Ｓ５３（1978）'!C39</f>
        <v>0</v>
      </c>
      <c r="R39" s="200">
        <f>'Ｓ５３（1978）'!E39</f>
        <v>0</v>
      </c>
      <c r="S39" s="262">
        <f>'Ｓ５３（1978）'!F39</f>
        <v>0</v>
      </c>
      <c r="T39" s="263">
        <f>'Ｓ５３（1978）'!H39</f>
        <v>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'Ｓ５３（1978）'!A40</f>
        <v>0</v>
      </c>
      <c r="Q40" s="200">
        <f>'Ｓ５３（1978）'!C40</f>
        <v>0</v>
      </c>
      <c r="R40" s="200">
        <f>'Ｓ５３（1978）'!E40</f>
        <v>0</v>
      </c>
      <c r="S40" s="262">
        <f>'Ｓ５３（1978）'!F40</f>
        <v>0</v>
      </c>
      <c r="T40" s="263">
        <f>'Ｓ５３（1978）'!H40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'Ｓ５３（1978）'!A41</f>
        <v>0</v>
      </c>
      <c r="Q41" s="200">
        <f>'Ｓ５３（1978）'!C41</f>
        <v>0</v>
      </c>
      <c r="R41" s="200">
        <f>'Ｓ５３（1978）'!E41</f>
        <v>0</v>
      </c>
      <c r="S41" s="262">
        <f>'Ｓ５３（1978）'!F41</f>
        <v>0</v>
      </c>
      <c r="T41" s="263">
        <f>'Ｓ５３（1978）'!H41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'Ｓ５３（1978）'!A42</f>
        <v>0</v>
      </c>
      <c r="Q42" s="200">
        <f>'Ｓ５３（1978）'!C42</f>
        <v>0</v>
      </c>
      <c r="R42" s="200">
        <f>'Ｓ５３（1978）'!E42</f>
        <v>0</v>
      </c>
      <c r="S42" s="262">
        <f>'Ｓ５３（1978）'!F42</f>
        <v>0</v>
      </c>
      <c r="T42" s="263">
        <f>'Ｓ５３（1978）'!H42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'Ｓ５３（1978）'!A43</f>
        <v>0</v>
      </c>
      <c r="Q43" s="200">
        <f>'Ｓ５３（1978）'!C43</f>
        <v>0</v>
      </c>
      <c r="R43" s="200">
        <f>'Ｓ５３（1978）'!E43</f>
        <v>0</v>
      </c>
      <c r="S43" s="262">
        <f>'Ｓ５３（1978）'!F43</f>
        <v>0</v>
      </c>
      <c r="T43" s="263">
        <f>'Ｓ５３（1978）'!H43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'Ｓ５３（1978）'!A44</f>
        <v>0</v>
      </c>
      <c r="Q45" s="200">
        <f>'Ｓ５３（1978）'!C44</f>
        <v>0</v>
      </c>
      <c r="R45" s="200">
        <f>'Ｓ５３（1978）'!E44</f>
        <v>0</v>
      </c>
      <c r="S45" s="262">
        <f>'Ｓ５３（1978）'!F44</f>
        <v>0</v>
      </c>
      <c r="T45" s="263">
        <f>'Ｓ５３（1978）'!H44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'Ｓ５３（1978）'!A45</f>
        <v>0</v>
      </c>
      <c r="Q46" s="200">
        <f>'Ｓ５３（1978）'!C45</f>
        <v>0</v>
      </c>
      <c r="R46" s="200">
        <f>'Ｓ５３（1978）'!E45</f>
        <v>0</v>
      </c>
      <c r="S46" s="262">
        <f>'Ｓ５３（1978）'!F45</f>
        <v>0</v>
      </c>
      <c r="T46" s="263">
        <f>'Ｓ５３（1978）'!H45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'Ｓ５３（1978）'!A46</f>
        <v>0</v>
      </c>
      <c r="Q47" s="200">
        <f>'Ｓ５３（1978）'!C46</f>
        <v>0</v>
      </c>
      <c r="R47" s="200">
        <f>'Ｓ５３（1978）'!E46</f>
        <v>0</v>
      </c>
      <c r="S47" s="262">
        <f>'Ｓ５３（1978）'!F46</f>
        <v>0</v>
      </c>
      <c r="T47" s="263">
        <f>'Ｓ５３（1978）'!H46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'Ｓ５３（1978）'!A47</f>
        <v>0</v>
      </c>
      <c r="Q48" s="200">
        <f>'Ｓ５３（1978）'!C47</f>
        <v>0</v>
      </c>
      <c r="R48" s="200">
        <f>'Ｓ５３（1978）'!E47</f>
        <v>0</v>
      </c>
      <c r="S48" s="262">
        <f>'Ｓ５３（1978）'!F47</f>
        <v>0</v>
      </c>
      <c r="T48" s="263">
        <f>'Ｓ５３（1978）'!H47</f>
        <v>0</v>
      </c>
      <c r="U48" s="202" t="s">
        <v>4</v>
      </c>
      <c r="V48" s="195"/>
      <c r="W48" s="167"/>
      <c r="X48" s="167"/>
      <c r="Y48" s="207"/>
      <c r="Z48" s="204"/>
      <c r="AA48" s="205"/>
      <c r="AB48" s="205"/>
      <c r="AC48" s="206"/>
      <c r="AD48" s="160"/>
      <c r="AE48" s="160"/>
      <c r="AF48" s="160"/>
      <c r="AG48" s="160"/>
      <c r="AH48" s="160"/>
    </row>
    <row r="49" spans="1:38" ht="14.45" customHeight="1" x14ac:dyDescent="0.15">
      <c r="A49" s="592">
        <v>119410</v>
      </c>
      <c r="B49" s="593">
        <v>118147</v>
      </c>
      <c r="C49" s="593">
        <v>55306</v>
      </c>
      <c r="D49" s="593">
        <v>64104</v>
      </c>
      <c r="E49" s="593">
        <v>64104</v>
      </c>
      <c r="F49" s="593">
        <v>0</v>
      </c>
      <c r="G49" s="593">
        <v>0</v>
      </c>
      <c r="H49" s="594">
        <v>47600</v>
      </c>
      <c r="I49" s="593"/>
      <c r="K49" s="194"/>
      <c r="L49" s="195"/>
      <c r="M49" s="196" t="s">
        <v>11</v>
      </c>
      <c r="N49" s="197"/>
      <c r="O49" s="198" t="s">
        <v>80</v>
      </c>
      <c r="P49" s="199">
        <f>'Ｓ５３（1978）'!A48</f>
        <v>0</v>
      </c>
      <c r="Q49" s="200">
        <f>'Ｓ５３（1978）'!C48</f>
        <v>0</v>
      </c>
      <c r="R49" s="200">
        <f>'Ｓ５３（1978）'!E48</f>
        <v>0</v>
      </c>
      <c r="S49" s="262">
        <f>'Ｓ５３（1978）'!F48</f>
        <v>0</v>
      </c>
      <c r="T49" s="263">
        <f>'Ｓ５３（1978）'!H48</f>
        <v>0</v>
      </c>
      <c r="U49" s="202"/>
      <c r="V49" s="195"/>
      <c r="W49" s="167"/>
      <c r="X49" s="167"/>
      <c r="Y49" s="207"/>
      <c r="Z49" s="204"/>
      <c r="AA49" s="205"/>
      <c r="AB49" s="205"/>
      <c r="AC49" s="206"/>
      <c r="AD49" s="160"/>
      <c r="AE49" s="160"/>
      <c r="AF49" s="160"/>
      <c r="AG49" s="160"/>
      <c r="AH49" s="160"/>
    </row>
    <row r="50" spans="1:38" ht="14.45" customHeight="1" x14ac:dyDescent="0.15">
      <c r="A50" s="592">
        <v>119410</v>
      </c>
      <c r="B50" s="593">
        <v>118147</v>
      </c>
      <c r="C50" s="593">
        <v>55306</v>
      </c>
      <c r="D50" s="593">
        <v>64104</v>
      </c>
      <c r="E50" s="593">
        <v>64104</v>
      </c>
      <c r="F50" s="593">
        <v>0</v>
      </c>
      <c r="G50" s="593">
        <v>0</v>
      </c>
      <c r="H50" s="594">
        <v>47600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'Ｓ５３（1978）'!A50</f>
        <v>119410</v>
      </c>
      <c r="Q51" s="200">
        <f>'Ｓ５３（1978）'!C50</f>
        <v>55306</v>
      </c>
      <c r="R51" s="200">
        <f>'Ｓ５３（1978）'!E50</f>
        <v>64104</v>
      </c>
      <c r="S51" s="262">
        <f>'Ｓ５３（1978）'!F50</f>
        <v>0</v>
      </c>
      <c r="T51" s="263">
        <f>'Ｓ５３（1978）'!H50</f>
        <v>47600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'Ｓ５３（1978）'!A51</f>
        <v>0</v>
      </c>
      <c r="Q52" s="200">
        <f>'Ｓ５３（1978）'!C51</f>
        <v>0</v>
      </c>
      <c r="R52" s="200">
        <f>'Ｓ５３（1978）'!E51</f>
        <v>0</v>
      </c>
      <c r="S52" s="262">
        <f>'Ｓ５３（1978）'!F51</f>
        <v>0</v>
      </c>
      <c r="T52" s="263">
        <f>'Ｓ５３（1978）'!H51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'Ｓ５３（1978）'!A52</f>
        <v>0</v>
      </c>
      <c r="Q53" s="200">
        <f>'Ｓ５３（1978）'!C52</f>
        <v>0</v>
      </c>
      <c r="R53" s="200">
        <f>'Ｓ５３（1978）'!E52</f>
        <v>0</v>
      </c>
      <c r="S53" s="262">
        <f>'Ｓ５３（1978）'!F52</f>
        <v>0</v>
      </c>
      <c r="T53" s="263">
        <f>'Ｓ５３（1978）'!H52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'Ｓ５３（1978）'!A53</f>
        <v>0</v>
      </c>
      <c r="Q54" s="200">
        <f>'Ｓ５３（1978）'!C53</f>
        <v>0</v>
      </c>
      <c r="R54" s="200">
        <f>'Ｓ５３（1978）'!E53</f>
        <v>0</v>
      </c>
      <c r="S54" s="262">
        <f>'Ｓ５３（1978）'!F53</f>
        <v>0</v>
      </c>
      <c r="T54" s="263">
        <f>'Ｓ５３（1978）'!H53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'Ｓ５３（1978）'!A54</f>
        <v>0</v>
      </c>
      <c r="Q55" s="200">
        <f>'Ｓ５３（1978）'!C54</f>
        <v>0</v>
      </c>
      <c r="R55" s="200">
        <f>'Ｓ５３（1978）'!E54</f>
        <v>0</v>
      </c>
      <c r="S55" s="262">
        <f>'Ｓ５３（1978）'!F54</f>
        <v>0</v>
      </c>
      <c r="T55" s="263">
        <f>'Ｓ５３（1978）'!H54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'Ｓ５３（1978）'!A55</f>
        <v>0</v>
      </c>
      <c r="Q56" s="200">
        <f>'Ｓ５３（1978）'!C55</f>
        <v>0</v>
      </c>
      <c r="R56" s="200">
        <f>'Ｓ５３（1978）'!E55</f>
        <v>0</v>
      </c>
      <c r="S56" s="262">
        <f>'Ｓ５３（1978）'!F55</f>
        <v>0</v>
      </c>
      <c r="T56" s="263">
        <f>'Ｓ５３（1978）'!H55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'Ｓ５３（1978）'!A56</f>
        <v>0</v>
      </c>
      <c r="Q57" s="200">
        <f>'Ｓ５３（1978）'!C56</f>
        <v>0</v>
      </c>
      <c r="R57" s="200">
        <f>'Ｓ５３（1978）'!E56</f>
        <v>0</v>
      </c>
      <c r="S57" s="262">
        <f>'Ｓ５３（1978）'!F56</f>
        <v>0</v>
      </c>
      <c r="T57" s="263">
        <f>'Ｓ５３（1978）'!H56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'Ｓ５３（1978）'!A57</f>
        <v>0</v>
      </c>
      <c r="Q58" s="200">
        <f>'Ｓ５３（1978）'!C57</f>
        <v>0</v>
      </c>
      <c r="R58" s="200">
        <f>'Ｓ５３（1978）'!E57</f>
        <v>0</v>
      </c>
      <c r="S58" s="262">
        <f>'Ｓ５３（1978）'!F57</f>
        <v>0</v>
      </c>
      <c r="T58" s="263">
        <f>'Ｓ５３（1978）'!H57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'Ｓ５３（1978）'!A58</f>
        <v>0</v>
      </c>
      <c r="Q59" s="200">
        <f>'Ｓ５３（1978）'!C58</f>
        <v>0</v>
      </c>
      <c r="R59" s="200">
        <f>'Ｓ５３（1978）'!E58</f>
        <v>0</v>
      </c>
      <c r="S59" s="262">
        <f>'Ｓ５３（1978）'!F58</f>
        <v>0</v>
      </c>
      <c r="T59" s="263">
        <f>'Ｓ５３（1978）'!H58</f>
        <v>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'Ｓ５３（1978）'!A59</f>
        <v>0</v>
      </c>
      <c r="Q60" s="200">
        <f>'Ｓ５３（1978）'!C59</f>
        <v>0</v>
      </c>
      <c r="R60" s="200">
        <f>'Ｓ５３（1978）'!E59</f>
        <v>0</v>
      </c>
      <c r="S60" s="262">
        <f>'Ｓ５３（1978）'!F59</f>
        <v>0</v>
      </c>
      <c r="T60" s="263">
        <f>'Ｓ５３（1978）'!H59</f>
        <v>0</v>
      </c>
      <c r="U60" s="202"/>
      <c r="V60" s="216" t="s">
        <v>13</v>
      </c>
      <c r="W60" s="217"/>
      <c r="X60" s="217"/>
      <c r="Y60" s="218"/>
      <c r="Z60" s="483">
        <f>Z61-Z12-Z14-Z33-Z40-Z45-Z51-Z52-Z54-Z57</f>
        <v>102771</v>
      </c>
      <c r="AA60" s="220">
        <f>AA61-AA12-AA14-AA33-AA40-AA45-AA51-AA52-AA54-AA57</f>
        <v>0</v>
      </c>
      <c r="AB60" s="292">
        <f>AB61-AB12-AB14-AB33-AB40-AB45-AB51-AB52-AB54-AB57</f>
        <v>20000</v>
      </c>
      <c r="AC60" s="366">
        <f>AC61-AC12-AC14-AC33-AC40-AC45-AC51-AC52-AC54-AC57</f>
        <v>82000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412591</v>
      </c>
      <c r="Q61" s="242">
        <f>SUM(Q8:Q60)-Q9-Q10-Q12-Q13-Q15-Q16-Q17-Q30-Q31-Q32-Q40-Q41-Q42-Q43-Q44-Q49-Q50</f>
        <v>111085</v>
      </c>
      <c r="R61" s="242">
        <f>SUM(R8:R60)-R9-R10-R12-R13-R15-R16-R17-R30-R31-R32-R40-R41-R42-R43-R44-R49-R50</f>
        <v>135968</v>
      </c>
      <c r="S61" s="331">
        <f>SUM(S8:S60)-S9-S10-S12-S13-S15-S16-S17-S30-S31-S32-S40-S41-S42-S43-S44-S49-S50</f>
        <v>170597</v>
      </c>
      <c r="T61" s="332">
        <f>SUM(T8:T60)-T9-T10-T12-T13-T15-T16-T17-T30-T31-T32-T40-T41-T42-T43-T44-T49-T50</f>
        <v>96200</v>
      </c>
      <c r="U61" s="244"/>
      <c r="V61" s="238" t="s">
        <v>82</v>
      </c>
      <c r="W61" s="239"/>
      <c r="X61" s="239"/>
      <c r="Y61" s="240" t="s">
        <v>561</v>
      </c>
      <c r="Z61" s="484">
        <f>+A181</f>
        <v>103758</v>
      </c>
      <c r="AA61" s="485">
        <f>+B181</f>
        <v>0</v>
      </c>
      <c r="AB61" s="485">
        <f>+C181</f>
        <v>20000</v>
      </c>
      <c r="AC61" s="602">
        <f>+E181</f>
        <v>82000</v>
      </c>
      <c r="AD61" s="248"/>
      <c r="AE61" s="248"/>
      <c r="AF61" s="248"/>
      <c r="AG61" s="249"/>
      <c r="AH61" s="249"/>
      <c r="AI61" s="250" t="s">
        <v>5</v>
      </c>
      <c r="AJ61" s="180" t="s">
        <v>6</v>
      </c>
      <c r="AK61" s="180" t="s">
        <v>7</v>
      </c>
      <c r="AL61" s="251" t="s">
        <v>405</v>
      </c>
    </row>
    <row r="62" spans="1:38" ht="14.45" customHeight="1" x14ac:dyDescent="0.15">
      <c r="A62" s="589">
        <v>285919</v>
      </c>
      <c r="B62" s="590">
        <v>285919</v>
      </c>
      <c r="C62" s="590">
        <v>0</v>
      </c>
      <c r="D62" s="590">
        <v>20000</v>
      </c>
      <c r="E62" s="590">
        <v>0</v>
      </c>
      <c r="F62" s="591">
        <v>137000</v>
      </c>
      <c r="K62" s="183"/>
      <c r="L62" s="184" t="s">
        <v>8</v>
      </c>
      <c r="M62" s="185"/>
      <c r="N62" s="185"/>
      <c r="O62" s="186" t="s">
        <v>9</v>
      </c>
      <c r="P62" s="252">
        <f>'Ｓ５３（1978）'!A63</f>
        <v>5910</v>
      </c>
      <c r="Q62" s="253">
        <f>'Ｓ５３（1978）'!B63</f>
        <v>5910</v>
      </c>
      <c r="R62" s="254"/>
      <c r="S62" s="255">
        <f>'Ｓ５３（1978）'!D63</f>
        <v>0</v>
      </c>
      <c r="T62" s="256">
        <f>'Ｓ５３（1978）'!F63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5910</v>
      </c>
      <c r="B63" s="593">
        <v>5910</v>
      </c>
      <c r="C63" s="593">
        <v>0</v>
      </c>
      <c r="D63" s="593">
        <v>0</v>
      </c>
      <c r="E63" s="593">
        <v>0</v>
      </c>
      <c r="F63" s="594">
        <v>0</v>
      </c>
      <c r="K63" s="194"/>
      <c r="L63" s="195"/>
      <c r="M63" s="196" t="s">
        <v>650</v>
      </c>
      <c r="N63" s="197"/>
      <c r="O63" s="198" t="s">
        <v>12</v>
      </c>
      <c r="P63" s="199">
        <f>'Ｓ５３（1978）'!A64</f>
        <v>119</v>
      </c>
      <c r="Q63" s="200">
        <f>'Ｓ５３（1978）'!B64</f>
        <v>119</v>
      </c>
      <c r="R63" s="220"/>
      <c r="S63" s="262">
        <f>'Ｓ５３（1978）'!D64</f>
        <v>0</v>
      </c>
      <c r="T63" s="263">
        <f>'Ｓ５３（1978）'!F64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119</v>
      </c>
      <c r="B64" s="593">
        <v>119</v>
      </c>
      <c r="C64" s="593">
        <v>0</v>
      </c>
      <c r="D64" s="593">
        <v>0</v>
      </c>
      <c r="E64" s="593">
        <v>0</v>
      </c>
      <c r="F64" s="594">
        <v>0</v>
      </c>
      <c r="K64" s="194"/>
      <c r="L64" s="195"/>
      <c r="M64" s="196" t="s">
        <v>13</v>
      </c>
      <c r="N64" s="167"/>
      <c r="O64" s="207"/>
      <c r="P64" s="208">
        <f>P62-P63</f>
        <v>5791</v>
      </c>
      <c r="Q64" s="209">
        <f>Q62-Q63</f>
        <v>5791</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47600</v>
      </c>
      <c r="AJ64" s="272">
        <f>+B140</f>
        <v>0</v>
      </c>
      <c r="AK64" s="272">
        <f>+C140</f>
        <v>0</v>
      </c>
      <c r="AL64" s="588">
        <f>+E140</f>
        <v>0</v>
      </c>
    </row>
    <row r="65" spans="1:38" ht="14.45" customHeight="1" x14ac:dyDescent="0.15">
      <c r="A65" s="592">
        <v>0</v>
      </c>
      <c r="B65" s="593">
        <v>0</v>
      </c>
      <c r="C65" s="593">
        <v>0</v>
      </c>
      <c r="D65" s="593">
        <v>0</v>
      </c>
      <c r="E65" s="593">
        <v>0</v>
      </c>
      <c r="F65" s="594">
        <v>0</v>
      </c>
      <c r="K65" s="194" t="s">
        <v>4</v>
      </c>
      <c r="L65" s="173" t="s">
        <v>14</v>
      </c>
      <c r="M65" s="170"/>
      <c r="N65" s="170"/>
      <c r="O65" s="211" t="s">
        <v>15</v>
      </c>
      <c r="P65" s="212">
        <f>'Ｓ５３（1978）'!A65</f>
        <v>0</v>
      </c>
      <c r="Q65" s="213">
        <f>'Ｓ５３（1978）'!B65</f>
        <v>0</v>
      </c>
      <c r="R65" s="277"/>
      <c r="S65" s="278">
        <f>'Ｓ５３（1978）'!D65</f>
        <v>0</v>
      </c>
      <c r="T65" s="263">
        <f>'Ｓ５３（1978）'!F65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'Ｓ５３（1978）'!A66</f>
        <v>0</v>
      </c>
      <c r="Q66" s="200">
        <f>'Ｓ５３（1978）'!B66</f>
        <v>0</v>
      </c>
      <c r="R66" s="220"/>
      <c r="S66" s="262">
        <f>'Ｓ５３（1978）'!D66</f>
        <v>0</v>
      </c>
      <c r="T66" s="263">
        <f>'Ｓ５３（1978）'!F66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0</v>
      </c>
      <c r="Q67" s="209">
        <f>Q65-Q66</f>
        <v>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'Ｓ５３（1978）'!A68</f>
        <v>0</v>
      </c>
      <c r="Q68" s="200">
        <f>'Ｓ５３（1978）'!B68</f>
        <v>0</v>
      </c>
      <c r="R68" s="220"/>
      <c r="S68" s="262">
        <f>'Ｓ５３（1978）'!D68</f>
        <v>0</v>
      </c>
      <c r="T68" s="263">
        <f>'Ｓ５３（1978）'!F68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'Ｓ５３（1978）'!A69</f>
        <v>0</v>
      </c>
      <c r="Q69" s="200">
        <f>'Ｓ５３（1978）'!B69</f>
        <v>0</v>
      </c>
      <c r="R69" s="220"/>
      <c r="S69" s="262">
        <f>'Ｓ５３（1978）'!D69</f>
        <v>0</v>
      </c>
      <c r="T69" s="263">
        <f>'Ｓ５３（1978）'!F69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'Ｓ５３（1978）'!A70</f>
        <v>0</v>
      </c>
      <c r="Q70" s="200">
        <f>'Ｓ５３（1978）'!B70</f>
        <v>0</v>
      </c>
      <c r="R70" s="220"/>
      <c r="S70" s="262">
        <f>'Ｓ５３（1978）'!D70</f>
        <v>0</v>
      </c>
      <c r="T70" s="263">
        <f>'Ｓ５３（1978）'!F70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'Ｓ５３（1978）'!A71</f>
        <v>0</v>
      </c>
      <c r="Q72" s="200">
        <f>'Ｓ５３（1978）'!B71</f>
        <v>0</v>
      </c>
      <c r="R72" s="220"/>
      <c r="S72" s="262">
        <f>'Ｓ５３（1978）'!D71</f>
        <v>0</v>
      </c>
      <c r="T72" s="263">
        <f>'Ｓ５３（1978）'!F71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'Ｓ５３（1978）'!A72</f>
        <v>0</v>
      </c>
      <c r="Q73" s="200">
        <f>'Ｓ５３（1978）'!B72</f>
        <v>0</v>
      </c>
      <c r="R73" s="220"/>
      <c r="S73" s="262">
        <f>'Ｓ５３（1978）'!D72</f>
        <v>0</v>
      </c>
      <c r="T73" s="263">
        <f>'Ｓ５３（1978）'!F72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4179</v>
      </c>
      <c r="B74" s="593">
        <v>4179</v>
      </c>
      <c r="C74" s="593">
        <v>0</v>
      </c>
      <c r="D74" s="593">
        <v>0</v>
      </c>
      <c r="E74" s="593">
        <v>0</v>
      </c>
      <c r="F74" s="594">
        <v>0</v>
      </c>
      <c r="K74" s="194"/>
      <c r="L74" s="196" t="s">
        <v>19</v>
      </c>
      <c r="M74" s="197"/>
      <c r="N74" s="197"/>
      <c r="O74" s="198" t="s">
        <v>20</v>
      </c>
      <c r="P74" s="199">
        <f>'Ｓ５３（1978）'!A73</f>
        <v>0</v>
      </c>
      <c r="Q74" s="200">
        <f>'Ｓ５３（1978）'!B73</f>
        <v>0</v>
      </c>
      <c r="R74" s="220"/>
      <c r="S74" s="262">
        <f>'Ｓ５３（1978）'!D73</f>
        <v>0</v>
      </c>
      <c r="T74" s="263">
        <f>'Ｓ５３（1978）'!F73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4179</v>
      </c>
      <c r="B75" s="593">
        <v>4179</v>
      </c>
      <c r="C75" s="593">
        <v>0</v>
      </c>
      <c r="D75" s="593">
        <v>0</v>
      </c>
      <c r="E75" s="593">
        <v>0</v>
      </c>
      <c r="F75" s="594">
        <v>0</v>
      </c>
      <c r="K75" s="194" t="s">
        <v>83</v>
      </c>
      <c r="L75" s="195"/>
      <c r="M75" s="196" t="s">
        <v>22</v>
      </c>
      <c r="N75" s="197"/>
      <c r="O75" s="198" t="s">
        <v>23</v>
      </c>
      <c r="P75" s="199">
        <f>'Ｓ５３（1978）'!A75</f>
        <v>4179</v>
      </c>
      <c r="Q75" s="200">
        <f>'Ｓ５３（1978）'!B75</f>
        <v>4179</v>
      </c>
      <c r="R75" s="220"/>
      <c r="S75" s="262">
        <f>'Ｓ５３（1978）'!D75</f>
        <v>0</v>
      </c>
      <c r="T75" s="263">
        <f>'Ｓ５３（1978）'!F75</f>
        <v>0</v>
      </c>
      <c r="U75" s="264" t="s">
        <v>411</v>
      </c>
      <c r="V75" s="195"/>
      <c r="W75" s="196" t="s">
        <v>412</v>
      </c>
      <c r="X75" s="197"/>
      <c r="Y75" s="211" t="s">
        <v>757</v>
      </c>
      <c r="Z75" s="302">
        <f>+A121</f>
        <v>25886</v>
      </c>
      <c r="AA75" s="272">
        <f t="shared" si="1"/>
        <v>0</v>
      </c>
      <c r="AB75" s="272">
        <f t="shared" si="1"/>
        <v>0</v>
      </c>
      <c r="AC75" s="584">
        <f>+E121</f>
        <v>24300</v>
      </c>
      <c r="AD75" s="264" t="s">
        <v>414</v>
      </c>
      <c r="AE75" s="195"/>
      <c r="AF75" s="196" t="s">
        <v>412</v>
      </c>
      <c r="AG75" s="197"/>
      <c r="AH75" s="211" t="s">
        <v>415</v>
      </c>
      <c r="AI75" s="302">
        <f>+A144</f>
        <v>450</v>
      </c>
      <c r="AJ75" s="272">
        <f t="shared" si="2"/>
        <v>0</v>
      </c>
      <c r="AK75" s="272">
        <f t="shared" si="2"/>
        <v>450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'Ｓ５３（1978）'!A76</f>
        <v>0</v>
      </c>
      <c r="Q76" s="200">
        <f>'Ｓ５３（1978）'!B76</f>
        <v>0</v>
      </c>
      <c r="R76" s="220"/>
      <c r="S76" s="262">
        <f>'Ｓ５３（1978）'!D76</f>
        <v>0</v>
      </c>
      <c r="T76" s="263">
        <f>'Ｓ５３（1978）'!F76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'Ｓ５３（1978）'!A77</f>
        <v>0</v>
      </c>
      <c r="Q77" s="200">
        <f>'Ｓ５３（1978）'!B77</f>
        <v>0</v>
      </c>
      <c r="R77" s="220"/>
      <c r="S77" s="262">
        <f>'Ｓ５３（1978）'!D77</f>
        <v>0</v>
      </c>
      <c r="T77" s="263">
        <f>'Ｓ５３（1978）'!F77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'Ｓ５３（1978）'!A78</f>
        <v>0</v>
      </c>
      <c r="Q78" s="200">
        <f>'Ｓ５３（1978）'!B78</f>
        <v>0</v>
      </c>
      <c r="R78" s="220"/>
      <c r="S78" s="262">
        <f>'Ｓ５３（1978）'!D78</f>
        <v>0</v>
      </c>
      <c r="T78" s="263">
        <f>'Ｓ５３（1978）'!F78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'Ｓ５３（1978）'!A79</f>
        <v>0</v>
      </c>
      <c r="Q79" s="200">
        <f>'Ｓ５３（1978）'!B79</f>
        <v>0</v>
      </c>
      <c r="R79" s="220"/>
      <c r="S79" s="262">
        <f>'Ｓ５３（1978）'!D79</f>
        <v>0</v>
      </c>
      <c r="T79" s="263">
        <f>'Ｓ５３（1978）'!F79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4">
        <v>0</v>
      </c>
      <c r="K80" s="194"/>
      <c r="L80" s="195" t="s">
        <v>38</v>
      </c>
      <c r="M80" s="196" t="s">
        <v>39</v>
      </c>
      <c r="N80" s="197"/>
      <c r="O80" s="198" t="s">
        <v>40</v>
      </c>
      <c r="P80" s="199">
        <f>'Ｓ５３（1978）'!A80</f>
        <v>0</v>
      </c>
      <c r="Q80" s="200">
        <f>'Ｓ５３（1978）'!B80</f>
        <v>0</v>
      </c>
      <c r="R80" s="220"/>
      <c r="S80" s="262">
        <f>'Ｓ５３（1978）'!D80</f>
        <v>0</v>
      </c>
      <c r="T80" s="263">
        <f>'Ｓ５３（1978）'!F80</f>
        <v>0</v>
      </c>
      <c r="U80" s="264"/>
      <c r="V80" s="195" t="s">
        <v>38</v>
      </c>
      <c r="W80" s="196" t="s">
        <v>149</v>
      </c>
      <c r="X80" s="197"/>
      <c r="Y80" s="198" t="s">
        <v>758</v>
      </c>
      <c r="Z80" s="302">
        <f>+A122</f>
        <v>0</v>
      </c>
      <c r="AA80" s="272">
        <f>+B122</f>
        <v>0</v>
      </c>
      <c r="AB80" s="272">
        <f>+C122</f>
        <v>0</v>
      </c>
      <c r="AC80" s="584">
        <f>+E122</f>
        <v>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'Ｓ５３（1978）'!A81</f>
        <v>0</v>
      </c>
      <c r="Q81" s="200">
        <f>'Ｓ５３（1978）'!B81</f>
        <v>0</v>
      </c>
      <c r="R81" s="220"/>
      <c r="S81" s="262">
        <f>'Ｓ５３（1978）'!D81</f>
        <v>0</v>
      </c>
      <c r="T81" s="263">
        <f>'Ｓ５３（1978）'!F81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4">
        <v>0</v>
      </c>
      <c r="K82" s="194" t="s">
        <v>131</v>
      </c>
      <c r="L82" s="216"/>
      <c r="M82" s="196" t="s">
        <v>13</v>
      </c>
      <c r="N82" s="197"/>
      <c r="O82" s="198" t="s">
        <v>44</v>
      </c>
      <c r="P82" s="199">
        <f>'Ｓ５３（1978）'!A82</f>
        <v>0</v>
      </c>
      <c r="Q82" s="200">
        <f>'Ｓ５３（1978）'!B82</f>
        <v>0</v>
      </c>
      <c r="R82" s="220"/>
      <c r="S82" s="262">
        <f>'Ｓ５３（1978）'!D82</f>
        <v>0</v>
      </c>
      <c r="T82" s="263">
        <f>'Ｓ５３（1978）'!F82</f>
        <v>0</v>
      </c>
      <c r="U82" s="264"/>
      <c r="V82" s="216"/>
      <c r="W82" s="196" t="s">
        <v>13</v>
      </c>
      <c r="X82" s="197"/>
      <c r="Y82" s="198"/>
      <c r="Z82" s="305">
        <f>Z75-Z80</f>
        <v>25886</v>
      </c>
      <c r="AA82" s="306">
        <f>AA75-AA80</f>
        <v>0</v>
      </c>
      <c r="AB82" s="273">
        <f>AB75-AB80</f>
        <v>0</v>
      </c>
      <c r="AC82" s="603">
        <f>AC75-AC80</f>
        <v>24300</v>
      </c>
      <c r="AD82" s="264" t="s">
        <v>425</v>
      </c>
      <c r="AE82" s="216"/>
      <c r="AF82" s="196" t="s">
        <v>13</v>
      </c>
      <c r="AG82" s="197"/>
      <c r="AH82" s="198"/>
      <c r="AI82" s="305">
        <f>AI75-AI80</f>
        <v>450</v>
      </c>
      <c r="AJ82" s="306">
        <f>AJ75-AJ80</f>
        <v>0</v>
      </c>
      <c r="AK82" s="273">
        <f>AK75-AK80</f>
        <v>450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'Ｓ５３（1978）'!A83</f>
        <v>0</v>
      </c>
      <c r="Q83" s="200">
        <f>'Ｓ５３（1978）'!B83</f>
        <v>0</v>
      </c>
      <c r="R83" s="220"/>
      <c r="S83" s="262">
        <f>'Ｓ５３（1978）'!D83</f>
        <v>0</v>
      </c>
      <c r="T83" s="263">
        <f>'Ｓ５３（1978）'!F83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'Ｓ５３（1978）'!A84</f>
        <v>0</v>
      </c>
      <c r="Q84" s="200">
        <f>'Ｓ５３（1978）'!B84</f>
        <v>0</v>
      </c>
      <c r="R84" s="220"/>
      <c r="S84" s="262">
        <f>'Ｓ５３（1978）'!D84</f>
        <v>0</v>
      </c>
      <c r="T84" s="263">
        <f>'Ｓ５３（1978）'!F84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'Ｓ５３（1978）'!A85</f>
        <v>0</v>
      </c>
      <c r="Q85" s="200">
        <f>'Ｓ５３（1978）'!B85</f>
        <v>0</v>
      </c>
      <c r="R85" s="220"/>
      <c r="S85" s="262">
        <f>'Ｓ５３（1978）'!D85</f>
        <v>0</v>
      </c>
      <c r="T85" s="263">
        <f>'Ｓ５３（1978）'!F85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257302</v>
      </c>
      <c r="B86" s="593">
        <v>257302</v>
      </c>
      <c r="C86" s="593">
        <v>0</v>
      </c>
      <c r="D86" s="593">
        <v>20000</v>
      </c>
      <c r="E86" s="593">
        <v>0</v>
      </c>
      <c r="F86" s="594">
        <v>137000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72472</v>
      </c>
      <c r="B87" s="593">
        <v>72472</v>
      </c>
      <c r="C87" s="593">
        <v>0</v>
      </c>
      <c r="D87" s="593">
        <v>0</v>
      </c>
      <c r="E87" s="593">
        <v>0</v>
      </c>
      <c r="F87" s="594">
        <v>54000</v>
      </c>
      <c r="K87" s="194"/>
      <c r="L87" s="173"/>
      <c r="M87" s="196" t="s">
        <v>47</v>
      </c>
      <c r="N87" s="197"/>
      <c r="O87" s="198" t="s">
        <v>48</v>
      </c>
      <c r="P87" s="199">
        <f>'Ｓ５３（1978）'!A87</f>
        <v>72472</v>
      </c>
      <c r="Q87" s="200">
        <f>'Ｓ５３（1978）'!B87</f>
        <v>72472</v>
      </c>
      <c r="R87" s="220"/>
      <c r="S87" s="262">
        <f>'Ｓ５３（1978）'!D87</f>
        <v>0</v>
      </c>
      <c r="T87" s="263">
        <f>'Ｓ５３（1978）'!F87</f>
        <v>54000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2000</v>
      </c>
      <c r="B88" s="593">
        <v>2000</v>
      </c>
      <c r="C88" s="593">
        <v>0</v>
      </c>
      <c r="D88" s="593">
        <v>0</v>
      </c>
      <c r="E88" s="593">
        <v>0</v>
      </c>
      <c r="F88" s="594">
        <v>1000</v>
      </c>
      <c r="K88" s="194"/>
      <c r="L88" s="195"/>
      <c r="M88" s="196" t="s">
        <v>50</v>
      </c>
      <c r="N88" s="197"/>
      <c r="O88" s="198" t="s">
        <v>51</v>
      </c>
      <c r="P88" s="199">
        <f>'Ｓ５３（1978）'!A88</f>
        <v>2000</v>
      </c>
      <c r="Q88" s="200">
        <f>'Ｓ５３（1978）'!B88</f>
        <v>2000</v>
      </c>
      <c r="R88" s="220"/>
      <c r="S88" s="262">
        <f>'Ｓ５３（1978）'!D88</f>
        <v>0</v>
      </c>
      <c r="T88" s="263">
        <f>'Ｓ５３（1978）'!F88</f>
        <v>1000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'Ｓ５３（1978）'!A89</f>
        <v>0</v>
      </c>
      <c r="Q89" s="200">
        <f>'Ｓ５３（1978）'!B89</f>
        <v>0</v>
      </c>
      <c r="R89" s="220"/>
      <c r="S89" s="262">
        <f>'Ｓ５３（1978）'!D89</f>
        <v>0</v>
      </c>
      <c r="T89" s="263">
        <f>'Ｓ５３（1978）'!F89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'Ｓ５３（1978）'!A90</f>
        <v>0</v>
      </c>
      <c r="Q90" s="200">
        <f>'Ｓ５３（1978）'!B90</f>
        <v>0</v>
      </c>
      <c r="R90" s="220"/>
      <c r="S90" s="262">
        <f>'Ｓ５３（1978）'!D90</f>
        <v>0</v>
      </c>
      <c r="T90" s="263">
        <f>'Ｓ５３（1978）'!F90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'Ｓ５３（1978）'!A91</f>
        <v>0</v>
      </c>
      <c r="Q91" s="200">
        <f>'Ｓ５３（1978）'!B91</f>
        <v>0</v>
      </c>
      <c r="R91" s="220"/>
      <c r="S91" s="262">
        <f>'Ｓ５３（1978）'!D91</f>
        <v>0</v>
      </c>
      <c r="T91" s="263">
        <f>'Ｓ５３（1978）'!F91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'Ｓ５３（1978）'!A92</f>
        <v>0</v>
      </c>
      <c r="Q92" s="200">
        <f>'Ｓ５３（1978）'!B92</f>
        <v>0</v>
      </c>
      <c r="R92" s="220"/>
      <c r="S92" s="262">
        <f>'Ｓ５３（1978）'!D92</f>
        <v>0</v>
      </c>
      <c r="T92" s="263">
        <f>'Ｓ５３（1978）'!F92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180703</v>
      </c>
      <c r="B93" s="593">
        <v>180703</v>
      </c>
      <c r="C93" s="593">
        <v>0</v>
      </c>
      <c r="D93" s="593">
        <v>20000</v>
      </c>
      <c r="E93" s="593">
        <v>0</v>
      </c>
      <c r="F93" s="594">
        <v>82000</v>
      </c>
      <c r="K93" s="194"/>
      <c r="L93" s="195"/>
      <c r="M93" s="173" t="s">
        <v>60</v>
      </c>
      <c r="N93" s="197"/>
      <c r="O93" s="198" t="s">
        <v>61</v>
      </c>
      <c r="P93" s="199">
        <f>'Ｓ５３（1978）'!A93</f>
        <v>180703</v>
      </c>
      <c r="Q93" s="200">
        <f>'Ｓ５３（1978）'!B93</f>
        <v>180703</v>
      </c>
      <c r="R93" s="220"/>
      <c r="S93" s="262">
        <f>'Ｓ５３（1978）'!D93</f>
        <v>20000</v>
      </c>
      <c r="T93" s="263">
        <f>'Ｓ５３（1978）'!F93</f>
        <v>82000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'Ｓ５３（1978）'!A94</f>
        <v>0</v>
      </c>
      <c r="Q94" s="200">
        <f>'Ｓ５３（1978）'!B94</f>
        <v>0</v>
      </c>
      <c r="R94" s="220"/>
      <c r="S94" s="262">
        <f>'Ｓ５３（1978）'!D94</f>
        <v>0</v>
      </c>
      <c r="T94" s="263">
        <f>'Ｓ５３（1978）'!F94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'Ｓ５３（1978）'!A95</f>
        <v>0</v>
      </c>
      <c r="Q95" s="200">
        <f>'Ｓ５３（1978）'!B95</f>
        <v>0</v>
      </c>
      <c r="R95" s="220"/>
      <c r="S95" s="262">
        <f>'Ｓ５３（1978）'!D95</f>
        <v>0</v>
      </c>
      <c r="T95" s="263">
        <f>'Ｓ５３（1978）'!F95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67529</v>
      </c>
      <c r="B96" s="593">
        <v>67529</v>
      </c>
      <c r="C96" s="593">
        <v>0</v>
      </c>
      <c r="D96" s="593">
        <v>0</v>
      </c>
      <c r="E96" s="593">
        <v>0</v>
      </c>
      <c r="F96" s="594">
        <v>0</v>
      </c>
      <c r="K96" s="194" t="s">
        <v>38</v>
      </c>
      <c r="L96" s="195"/>
      <c r="M96" s="195"/>
      <c r="N96" s="196" t="s">
        <v>66</v>
      </c>
      <c r="O96" s="198" t="s">
        <v>67</v>
      </c>
      <c r="P96" s="199">
        <f>'Ｓ５３（1978）'!A96</f>
        <v>67529</v>
      </c>
      <c r="Q96" s="200">
        <f>'Ｓ５３（1978）'!B96</f>
        <v>67529</v>
      </c>
      <c r="R96" s="220"/>
      <c r="S96" s="262">
        <f>'Ｓ５３（1978）'!D96</f>
        <v>0</v>
      </c>
      <c r="T96" s="263">
        <f>'Ｓ５３（1978）'!F96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113174</v>
      </c>
      <c r="B97" s="593">
        <v>113174</v>
      </c>
      <c r="C97" s="593">
        <v>0</v>
      </c>
      <c r="D97" s="593">
        <v>20000</v>
      </c>
      <c r="E97" s="593">
        <v>0</v>
      </c>
      <c r="F97" s="594">
        <v>82000</v>
      </c>
      <c r="K97" s="194"/>
      <c r="L97" s="195"/>
      <c r="M97" s="195"/>
      <c r="N97" s="196" t="s">
        <v>68</v>
      </c>
      <c r="O97" s="198" t="s">
        <v>69</v>
      </c>
      <c r="P97" s="199">
        <f>'Ｓ５３（1978）'!A97</f>
        <v>113174</v>
      </c>
      <c r="Q97" s="200">
        <f>'Ｓ５３（1978）'!B97</f>
        <v>113174</v>
      </c>
      <c r="R97" s="220"/>
      <c r="S97" s="262">
        <f>'Ｓ５３（1978）'!D97</f>
        <v>20000</v>
      </c>
      <c r="T97" s="263">
        <f>'Ｓ５３（1978）'!F97</f>
        <v>82000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2127</v>
      </c>
      <c r="B98" s="593">
        <v>2127</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'Ｓ５３（1978）'!A98</f>
        <v>2127</v>
      </c>
      <c r="Q99" s="200">
        <f>'Ｓ５３（1978）'!B98</f>
        <v>2127</v>
      </c>
      <c r="R99" s="220"/>
      <c r="S99" s="262">
        <f>'Ｓ５３（1978）'!D98</f>
        <v>0</v>
      </c>
      <c r="T99" s="263">
        <f>'Ｓ５３（1978）'!F98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'Ｓ５３（1978）'!A99</f>
        <v>0</v>
      </c>
      <c r="Q100" s="200">
        <f>'Ｓ５３（1978）'!B99</f>
        <v>0</v>
      </c>
      <c r="R100" s="220"/>
      <c r="S100" s="262">
        <f>'Ｓ５３（1978）'!D99</f>
        <v>0</v>
      </c>
      <c r="T100" s="263">
        <f>'Ｓ５３（1978）'!F99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'Ｓ５３（1978）'!A100</f>
        <v>0</v>
      </c>
      <c r="Q101" s="200">
        <f>'Ｓ５３（1978）'!B100</f>
        <v>0</v>
      </c>
      <c r="R101" s="220"/>
      <c r="S101" s="262">
        <f>'Ｓ５３（1978）'!D100</f>
        <v>0</v>
      </c>
      <c r="T101" s="263">
        <f>'Ｓ５３（1978）'!F100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'Ｓ５３（1978）'!A101</f>
        <v>0</v>
      </c>
      <c r="Q102" s="200">
        <f>'Ｓ５３（1978）'!B101</f>
        <v>0</v>
      </c>
      <c r="R102" s="220"/>
      <c r="S102" s="262">
        <f>'Ｓ５３（1978）'!D101</f>
        <v>0</v>
      </c>
      <c r="T102" s="263">
        <f>'Ｓ５３（1978）'!F101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18528</v>
      </c>
      <c r="B103" s="593">
        <v>18528</v>
      </c>
      <c r="C103" s="593">
        <v>0</v>
      </c>
      <c r="D103" s="593">
        <v>0</v>
      </c>
      <c r="E103" s="593">
        <v>0</v>
      </c>
      <c r="F103" s="594">
        <v>0</v>
      </c>
      <c r="K103" s="194"/>
      <c r="L103" s="195"/>
      <c r="M103" s="196" t="s">
        <v>11</v>
      </c>
      <c r="N103" s="197"/>
      <c r="O103" s="198" t="s">
        <v>80</v>
      </c>
      <c r="P103" s="199">
        <f>'Ｓ５３（1978）'!A102</f>
        <v>0</v>
      </c>
      <c r="Q103" s="200">
        <f>'Ｓ５３（1978）'!B102</f>
        <v>0</v>
      </c>
      <c r="R103" s="220"/>
      <c r="S103" s="262">
        <f>'Ｓ５３（1978）'!D102</f>
        <v>0</v>
      </c>
      <c r="T103" s="263">
        <f>'Ｓ５３（1978）'!F102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541</v>
      </c>
      <c r="B104" s="593">
        <v>541</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4922</v>
      </c>
      <c r="B105" s="593">
        <v>4922</v>
      </c>
      <c r="C105" s="593">
        <v>0</v>
      </c>
      <c r="D105" s="593">
        <v>0</v>
      </c>
      <c r="E105" s="593">
        <v>0</v>
      </c>
      <c r="F105" s="594">
        <v>0</v>
      </c>
      <c r="K105" s="194"/>
      <c r="L105" s="169"/>
      <c r="M105" s="196" t="s">
        <v>88</v>
      </c>
      <c r="N105" s="197"/>
      <c r="O105" s="198" t="s">
        <v>109</v>
      </c>
      <c r="P105" s="199">
        <f>'Ｓ５３（1978）'!A104</f>
        <v>541</v>
      </c>
      <c r="Q105" s="200">
        <f>'Ｓ５３（1978）'!B104</f>
        <v>541</v>
      </c>
      <c r="R105" s="220"/>
      <c r="S105" s="262">
        <f>'Ｓ５３（1978）'!D104</f>
        <v>0</v>
      </c>
      <c r="T105" s="263">
        <f>'Ｓ５３（1978）'!F104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0</v>
      </c>
      <c r="B106" s="593">
        <v>0</v>
      </c>
      <c r="C106" s="593">
        <v>0</v>
      </c>
      <c r="D106" s="593">
        <v>0</v>
      </c>
      <c r="E106" s="593">
        <v>0</v>
      </c>
      <c r="F106" s="594">
        <v>0</v>
      </c>
      <c r="K106" s="194"/>
      <c r="L106" s="176" t="s">
        <v>91</v>
      </c>
      <c r="M106" s="196" t="s">
        <v>89</v>
      </c>
      <c r="N106" s="197"/>
      <c r="O106" s="198" t="s">
        <v>110</v>
      </c>
      <c r="P106" s="199">
        <f>'Ｓ５３（1978）'!A105</f>
        <v>4922</v>
      </c>
      <c r="Q106" s="200">
        <f>'Ｓ５３（1978）'!B105</f>
        <v>4922</v>
      </c>
      <c r="R106" s="220"/>
      <c r="S106" s="262">
        <f>'Ｓ５３（1978）'!D105</f>
        <v>0</v>
      </c>
      <c r="T106" s="263">
        <f>'Ｓ５３（1978）'!F105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1000</v>
      </c>
      <c r="B107" s="593">
        <v>1000</v>
      </c>
      <c r="C107" s="593">
        <v>0</v>
      </c>
      <c r="D107" s="593">
        <v>0</v>
      </c>
      <c r="E107" s="593">
        <v>0</v>
      </c>
      <c r="F107" s="594">
        <v>0</v>
      </c>
      <c r="K107" s="194"/>
      <c r="L107" s="176"/>
      <c r="M107" s="196" t="s">
        <v>104</v>
      </c>
      <c r="N107" s="197"/>
      <c r="O107" s="198" t="s">
        <v>111</v>
      </c>
      <c r="P107" s="199">
        <f>'Ｓ５３（1978）'!A106</f>
        <v>0</v>
      </c>
      <c r="Q107" s="200">
        <f>'Ｓ５３（1978）'!B106</f>
        <v>0</v>
      </c>
      <c r="R107" s="220"/>
      <c r="S107" s="262">
        <f>'Ｓ５３（1978）'!D106</f>
        <v>0</v>
      </c>
      <c r="T107" s="263">
        <f>'Ｓ５３（1978）'!F106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'Ｓ５３（1978）'!A107</f>
        <v>1000</v>
      </c>
      <c r="Q108" s="200">
        <f>'Ｓ５３（1978）'!B107</f>
        <v>1000</v>
      </c>
      <c r="R108" s="220"/>
      <c r="S108" s="262">
        <f>'Ｓ５３（1978）'!D107</f>
        <v>0</v>
      </c>
      <c r="T108" s="263">
        <f>'Ｓ５３（1978）'!F107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'Ｓ５３（1978）'!A108</f>
        <v>0</v>
      </c>
      <c r="Q109" s="200">
        <f>'Ｓ５３（1978）'!B108</f>
        <v>0</v>
      </c>
      <c r="R109" s="220"/>
      <c r="S109" s="262">
        <f>'Ｓ５３（1978）'!D108</f>
        <v>0</v>
      </c>
      <c r="T109" s="263">
        <f>'Ｓ５３（1978）'!F108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'Ｓ５３（1978）'!A109</f>
        <v>0</v>
      </c>
      <c r="Q110" s="200">
        <f>'Ｓ５３（1978）'!B109</f>
        <v>0</v>
      </c>
      <c r="R110" s="220"/>
      <c r="S110" s="262">
        <f>'Ｓ５３（1978）'!D109</f>
        <v>0</v>
      </c>
      <c r="T110" s="263">
        <f>'Ｓ５３（1978）'!F109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4">
        <v>0</v>
      </c>
      <c r="K111" s="194"/>
      <c r="L111" s="176"/>
      <c r="M111" s="196" t="s">
        <v>107</v>
      </c>
      <c r="N111" s="197"/>
      <c r="O111" s="198" t="s">
        <v>115</v>
      </c>
      <c r="P111" s="199">
        <f>'Ｓ５３（1978）'!A110</f>
        <v>0</v>
      </c>
      <c r="Q111" s="200">
        <f>'Ｓ５３（1978）'!B110</f>
        <v>0</v>
      </c>
      <c r="R111" s="220"/>
      <c r="S111" s="262">
        <f>'Ｓ５３（1978）'!D110</f>
        <v>0</v>
      </c>
      <c r="T111" s="263">
        <f>'Ｓ５３（1978）'!F110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12065</v>
      </c>
      <c r="B112" s="593">
        <v>12065</v>
      </c>
      <c r="C112" s="593">
        <v>0</v>
      </c>
      <c r="D112" s="593">
        <v>0</v>
      </c>
      <c r="E112" s="593">
        <v>0</v>
      </c>
      <c r="F112" s="594">
        <v>0</v>
      </c>
      <c r="K112" s="194"/>
      <c r="L112" s="176" t="s">
        <v>41</v>
      </c>
      <c r="M112" s="196" t="s">
        <v>108</v>
      </c>
      <c r="N112" s="197"/>
      <c r="O112" s="198" t="s">
        <v>116</v>
      </c>
      <c r="P112" s="199">
        <f>'Ｓ５３（1978）'!A111</f>
        <v>0</v>
      </c>
      <c r="Q112" s="200">
        <f>'Ｓ５３（1978）'!B111</f>
        <v>0</v>
      </c>
      <c r="R112" s="220"/>
      <c r="S112" s="262">
        <f>'Ｓ５３（1978）'!D111</f>
        <v>0</v>
      </c>
      <c r="T112" s="263">
        <f>'Ｓ５３（1978）'!F111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'Ｓ５３（1978）'!A112</f>
        <v>12065</v>
      </c>
      <c r="Q113" s="200">
        <f>'Ｓ５３（1978）'!B112</f>
        <v>12065</v>
      </c>
      <c r="R113" s="220"/>
      <c r="S113" s="262">
        <f>'Ｓ５３（1978）'!D112</f>
        <v>0</v>
      </c>
      <c r="T113" s="263">
        <f>'Ｓ５３（1978）'!F112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'Ｓ５３（1978）'!A113</f>
        <v>0</v>
      </c>
      <c r="Q114" s="200">
        <f>'Ｓ５３（1978）'!B113</f>
        <v>0</v>
      </c>
      <c r="R114" s="220"/>
      <c r="S114" s="262">
        <f>'Ｓ５３（1978）'!D113</f>
        <v>0</v>
      </c>
      <c r="T114" s="263">
        <f>'Ｓ５３（1978）'!F113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285919</v>
      </c>
      <c r="Q115" s="316">
        <f>SUM(Q62:Q114)-Q63-Q64-Q66-Q67-Q69-Q70-Q71-Q84-Q85-Q86-Q94-Q95-Q96-Q97-Q98-Q103-Q104</f>
        <v>285919</v>
      </c>
      <c r="R115" s="316"/>
      <c r="S115" s="317">
        <f>SUM(S62:S114)-S63-S64-S66-S67-S69-S70-S71-S84-S85-S86-S94-S95-S96-S97-S98-S103-S104</f>
        <v>20000</v>
      </c>
      <c r="T115" s="318">
        <f>SUM(T62:T114)-T63-T64-T66-T67-T69-T70-T71-T84-T85-T86-T94-T95-T96-T97-T98-T103-T104</f>
        <v>137000</v>
      </c>
      <c r="U115" s="319"/>
      <c r="V115" s="312" t="s">
        <v>82</v>
      </c>
      <c r="W115" s="313"/>
      <c r="X115" s="313"/>
      <c r="Y115" s="314"/>
      <c r="Z115" s="320">
        <f>Z64+Z67+Z73+Z74+Z75+Z86+Z88+Z89+Z92+Z93+Z99+Z101+Z104+Z105+Z114</f>
        <v>25886</v>
      </c>
      <c r="AA115" s="321">
        <f>AA64+AA67+AA73+AA74+AA75+AA86+AA88+AA89+AA92+AA93+AA99+AA101+AA104+AA105+AA114</f>
        <v>0</v>
      </c>
      <c r="AB115" s="322">
        <f>AB64+AB67+AB73+AB74+AB75+AB86+AB88+AB89+AB92+AB93+AB99+AB101+AB104+AB105+AB114</f>
        <v>0</v>
      </c>
      <c r="AC115" s="598">
        <f>AC64+AC67+AC73+AC74+AC75+AC86+AC88+AC89+AC92+AC93+AC99+AC101+AC104+AC105+AC114</f>
        <v>24300</v>
      </c>
      <c r="AD115" s="319"/>
      <c r="AE115" s="312" t="s">
        <v>82</v>
      </c>
      <c r="AF115" s="313"/>
      <c r="AG115" s="313"/>
      <c r="AH115" s="314"/>
      <c r="AI115" s="320">
        <f>AI64+AI67+AI73+AI74+AI75+AI86+AI88+AI89+AI92+AI93+AI99+AI101+AI104+AI105+AI114</f>
        <v>48050</v>
      </c>
      <c r="AJ115" s="321">
        <f>AJ64+AJ67+AJ73+AJ74+AJ75+AJ86+AJ88+AJ89+AJ92+AJ93+AJ99+AJ101+AJ104+AJ105+AJ114</f>
        <v>0</v>
      </c>
      <c r="AK115" s="322">
        <f>AK64+AK67+AK73+AK74+AK75+AK86+AK88+AK89+AK92+AK93+AK99+AK101+AK104+AK105+AK114</f>
        <v>450</v>
      </c>
      <c r="AL115" s="324">
        <f>AL64+AL67+AL73+AL74+AL75+AL86+AL88+AL89+AL92+AL93+AL99+AL101+AL104+AL105+AL114</f>
        <v>0</v>
      </c>
    </row>
    <row r="116" spans="1:38" ht="14.45" customHeight="1" thickTop="1" x14ac:dyDescent="0.15">
      <c r="A116" s="589">
        <v>25886</v>
      </c>
      <c r="B116" s="590">
        <v>0</v>
      </c>
      <c r="C116" s="590">
        <v>0</v>
      </c>
      <c r="D116" s="590">
        <v>0</v>
      </c>
      <c r="E116" s="591">
        <v>24300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798</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25886</v>
      </c>
      <c r="B121" s="593">
        <v>0</v>
      </c>
      <c r="C121" s="593">
        <v>0</v>
      </c>
      <c r="D121" s="593">
        <v>0</v>
      </c>
      <c r="E121" s="594">
        <v>24300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0</v>
      </c>
      <c r="B122" s="593">
        <v>0</v>
      </c>
      <c r="C122" s="593">
        <v>0</v>
      </c>
      <c r="D122" s="593">
        <v>0</v>
      </c>
      <c r="E122" s="594">
        <v>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5910</v>
      </c>
      <c r="Q123" s="254">
        <f t="shared" si="11"/>
        <v>5910</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2849</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3061</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119</v>
      </c>
      <c r="Q124" s="220">
        <f t="shared" si="11"/>
        <v>119</v>
      </c>
      <c r="R124" s="220">
        <f t="shared" si="11"/>
        <v>0</v>
      </c>
      <c r="S124" s="221">
        <f t="shared" si="11"/>
        <v>0</v>
      </c>
      <c r="T124" s="270">
        <f t="shared" si="11"/>
        <v>0</v>
      </c>
      <c r="U124" s="202"/>
      <c r="V124" s="195"/>
      <c r="W124" s="196" t="s">
        <v>146</v>
      </c>
      <c r="X124" s="197"/>
      <c r="Y124" s="198" t="s">
        <v>156</v>
      </c>
      <c r="Z124" s="219">
        <f>IF(ISERROR(Z123*(Q124/Q123)),0,ROUND(Z123*(Q124/Q123),0))</f>
        <v>57</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62</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5791</v>
      </c>
      <c r="Q125" s="220">
        <f t="shared" si="11"/>
        <v>5791</v>
      </c>
      <c r="R125" s="220">
        <f t="shared" si="11"/>
        <v>0</v>
      </c>
      <c r="S125" s="221">
        <f t="shared" si="11"/>
        <v>0</v>
      </c>
      <c r="T125" s="270">
        <f t="shared" si="11"/>
        <v>0</v>
      </c>
      <c r="U125" s="202"/>
      <c r="V125" s="195"/>
      <c r="W125" s="196" t="s">
        <v>13</v>
      </c>
      <c r="X125" s="167"/>
      <c r="Y125" s="207" t="s">
        <v>156</v>
      </c>
      <c r="Z125" s="219">
        <f>Z123-Z124</f>
        <v>2792</v>
      </c>
      <c r="AA125" s="220">
        <f>AA123-AA124</f>
        <v>0</v>
      </c>
      <c r="AB125" s="292">
        <f>AB123-AB124</f>
        <v>0</v>
      </c>
      <c r="AC125" s="366">
        <f>AC123-AC124</f>
        <v>0</v>
      </c>
      <c r="AE125" s="194"/>
      <c r="AF125" s="195"/>
      <c r="AG125" s="196" t="s">
        <v>13</v>
      </c>
      <c r="AH125" s="167"/>
      <c r="AI125" s="219">
        <f t="shared" si="12"/>
        <v>2999</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0</v>
      </c>
      <c r="Q126" s="220">
        <f t="shared" si="11"/>
        <v>0</v>
      </c>
      <c r="R126" s="220">
        <f t="shared" si="11"/>
        <v>0</v>
      </c>
      <c r="S126" s="221">
        <f t="shared" si="11"/>
        <v>0</v>
      </c>
      <c r="T126" s="270">
        <f t="shared" si="11"/>
        <v>0</v>
      </c>
      <c r="U126" s="202"/>
      <c r="V126" s="173" t="s">
        <v>14</v>
      </c>
      <c r="W126" s="170"/>
      <c r="X126" s="170"/>
      <c r="Y126" s="211" t="s">
        <v>654</v>
      </c>
      <c r="Z126" s="219">
        <f>Z127+Z128</f>
        <v>0</v>
      </c>
      <c r="AA126" s="220">
        <f>AA127+AA128</f>
        <v>0</v>
      </c>
      <c r="AB126" s="292">
        <f>AB127+AB128</f>
        <v>0</v>
      </c>
      <c r="AC126" s="366">
        <f>AC127+AC128</f>
        <v>0</v>
      </c>
      <c r="AE126" s="194"/>
      <c r="AF126" s="173" t="s">
        <v>14</v>
      </c>
      <c r="AG126" s="170"/>
      <c r="AH126" s="170"/>
      <c r="AI126" s="219">
        <f t="shared" si="12"/>
        <v>0</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0</v>
      </c>
      <c r="Q128" s="220">
        <f t="shared" si="11"/>
        <v>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4179</v>
      </c>
      <c r="Q136" s="220">
        <f t="shared" si="16"/>
        <v>4179</v>
      </c>
      <c r="R136" s="220">
        <f t="shared" si="16"/>
        <v>0</v>
      </c>
      <c r="S136" s="221">
        <f t="shared" si="16"/>
        <v>0</v>
      </c>
      <c r="T136" s="270">
        <f t="shared" si="16"/>
        <v>0</v>
      </c>
      <c r="U136" s="202" t="s">
        <v>86</v>
      </c>
      <c r="V136" s="195"/>
      <c r="W136" s="196" t="s">
        <v>22</v>
      </c>
      <c r="X136" s="197"/>
      <c r="Y136" s="198" t="s">
        <v>156</v>
      </c>
      <c r="Z136" s="219">
        <f t="shared" si="17"/>
        <v>2015</v>
      </c>
      <c r="AA136" s="220">
        <f t="shared" si="17"/>
        <v>0</v>
      </c>
      <c r="AB136" s="292">
        <f t="shared" si="17"/>
        <v>0</v>
      </c>
      <c r="AC136" s="366">
        <f t="shared" si="17"/>
        <v>0</v>
      </c>
      <c r="AE136" s="194"/>
      <c r="AF136" s="195"/>
      <c r="AG136" s="196" t="s">
        <v>22</v>
      </c>
      <c r="AH136" s="197"/>
      <c r="AI136" s="219">
        <f t="shared" si="12"/>
        <v>2164</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48050</v>
      </c>
      <c r="B139" s="593">
        <v>0</v>
      </c>
      <c r="C139" s="593">
        <v>450</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47600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180927</v>
      </c>
      <c r="Q141" s="220">
        <f t="shared" si="16"/>
        <v>10330</v>
      </c>
      <c r="R141" s="220">
        <f t="shared" si="16"/>
        <v>0</v>
      </c>
      <c r="S141" s="221">
        <f t="shared" si="16"/>
        <v>170597</v>
      </c>
      <c r="T141" s="270">
        <f t="shared" si="16"/>
        <v>10300</v>
      </c>
      <c r="U141" s="202"/>
      <c r="V141" s="195" t="s">
        <v>38</v>
      </c>
      <c r="W141" s="196" t="s">
        <v>149</v>
      </c>
      <c r="X141" s="197"/>
      <c r="Y141" s="198" t="s">
        <v>156</v>
      </c>
      <c r="Z141" s="219">
        <f t="shared" si="17"/>
        <v>4980</v>
      </c>
      <c r="AA141" s="220">
        <f t="shared" si="17"/>
        <v>0</v>
      </c>
      <c r="AB141" s="292">
        <f t="shared" si="17"/>
        <v>17901</v>
      </c>
      <c r="AC141" s="366">
        <f t="shared" si="17"/>
        <v>9151</v>
      </c>
      <c r="AE141" s="194"/>
      <c r="AF141" s="195" t="s">
        <v>38</v>
      </c>
      <c r="AG141" s="196" t="s">
        <v>149</v>
      </c>
      <c r="AH141" s="197"/>
      <c r="AI141" s="219">
        <f t="shared" si="12"/>
        <v>5350</v>
      </c>
      <c r="AJ141" s="220">
        <f t="shared" si="14"/>
        <v>0</v>
      </c>
      <c r="AK141" s="366">
        <f t="shared" si="15"/>
        <v>4643</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0</v>
      </c>
      <c r="Q143" s="220">
        <f t="shared" si="18"/>
        <v>0</v>
      </c>
      <c r="R143" s="220">
        <f t="shared" si="18"/>
        <v>0</v>
      </c>
      <c r="S143" s="221">
        <f t="shared" si="18"/>
        <v>0</v>
      </c>
      <c r="T143" s="270">
        <f t="shared" si="18"/>
        <v>0</v>
      </c>
      <c r="U143" s="202"/>
      <c r="V143" s="216"/>
      <c r="W143" s="196" t="s">
        <v>13</v>
      </c>
      <c r="X143" s="197"/>
      <c r="Y143" s="198" t="s">
        <v>156</v>
      </c>
      <c r="Z143" s="219">
        <f t="shared" si="17"/>
        <v>0</v>
      </c>
      <c r="AA143" s="220">
        <f t="shared" si="17"/>
        <v>0</v>
      </c>
      <c r="AB143" s="292">
        <f t="shared" si="17"/>
        <v>0</v>
      </c>
      <c r="AC143" s="366">
        <f t="shared" si="17"/>
        <v>0</v>
      </c>
      <c r="AE143" s="194" t="s">
        <v>158</v>
      </c>
      <c r="AF143" s="216"/>
      <c r="AG143" s="196" t="s">
        <v>13</v>
      </c>
      <c r="AH143" s="197"/>
      <c r="AI143" s="219">
        <f t="shared" si="12"/>
        <v>0</v>
      </c>
      <c r="AJ143" s="220">
        <f t="shared" si="14"/>
        <v>0</v>
      </c>
      <c r="AK143" s="366">
        <f t="shared" si="15"/>
        <v>0</v>
      </c>
    </row>
    <row r="144" spans="1:37" ht="14.45" customHeight="1" x14ac:dyDescent="0.15">
      <c r="A144" s="592">
        <v>450</v>
      </c>
      <c r="B144" s="593">
        <v>0</v>
      </c>
      <c r="C144" s="593">
        <v>450</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184726</v>
      </c>
      <c r="Q148" s="220">
        <f t="shared" si="18"/>
        <v>117921</v>
      </c>
      <c r="R148" s="220">
        <f t="shared" si="18"/>
        <v>71864</v>
      </c>
      <c r="S148" s="221">
        <f t="shared" si="18"/>
        <v>0</v>
      </c>
      <c r="T148" s="270">
        <f t="shared" si="18"/>
        <v>92300</v>
      </c>
      <c r="U148" s="202" t="s">
        <v>4</v>
      </c>
      <c r="V148" s="173"/>
      <c r="W148" s="196" t="s">
        <v>47</v>
      </c>
      <c r="X148" s="197"/>
      <c r="Y148" s="198" t="s">
        <v>156</v>
      </c>
      <c r="Z148" s="219">
        <f>IF(ISERROR(Z$33*(Q148/(Q148+Q149))),0,ROUND(Z$33*(Q148/(Q148+Q149)),0))</f>
        <v>971</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116950</v>
      </c>
      <c r="AJ148" s="220">
        <f t="shared" si="20"/>
        <v>45738</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2000</v>
      </c>
      <c r="Q149" s="220">
        <f t="shared" si="18"/>
        <v>2000</v>
      </c>
      <c r="R149" s="220">
        <f t="shared" si="18"/>
        <v>0</v>
      </c>
      <c r="S149" s="221">
        <f t="shared" si="18"/>
        <v>0</v>
      </c>
      <c r="T149" s="270">
        <f t="shared" si="18"/>
        <v>1000</v>
      </c>
      <c r="U149" s="202"/>
      <c r="V149" s="195"/>
      <c r="W149" s="196" t="s">
        <v>50</v>
      </c>
      <c r="X149" s="197"/>
      <c r="Y149" s="198" t="s">
        <v>156</v>
      </c>
      <c r="Z149" s="219">
        <f>Z33-Z148</f>
        <v>16</v>
      </c>
      <c r="AA149" s="220">
        <f>AA33-AA148</f>
        <v>0</v>
      </c>
      <c r="AB149" s="292">
        <f>AB33-AB148</f>
        <v>0</v>
      </c>
      <c r="AC149" s="366">
        <f>AC33-AC148</f>
        <v>0</v>
      </c>
      <c r="AE149" s="194" t="s">
        <v>164</v>
      </c>
      <c r="AF149" s="195"/>
      <c r="AG149" s="196" t="s">
        <v>50</v>
      </c>
      <c r="AH149" s="197"/>
      <c r="AI149" s="219">
        <f t="shared" si="12"/>
        <v>1984</v>
      </c>
      <c r="AJ149" s="220">
        <f t="shared" si="20"/>
        <v>0</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180703</v>
      </c>
      <c r="Q154" s="220">
        <f t="shared" si="23"/>
        <v>180703</v>
      </c>
      <c r="R154" s="220">
        <f t="shared" si="23"/>
        <v>0</v>
      </c>
      <c r="S154" s="221">
        <f t="shared" si="23"/>
        <v>20000</v>
      </c>
      <c r="T154" s="270">
        <f t="shared" si="23"/>
        <v>82000</v>
      </c>
      <c r="U154" s="202"/>
      <c r="V154" s="195"/>
      <c r="W154" s="173" t="s">
        <v>60</v>
      </c>
      <c r="X154" s="197"/>
      <c r="Y154" s="198" t="s">
        <v>156</v>
      </c>
      <c r="Z154" s="219">
        <f>SUM(Z155:Z159)</f>
        <v>87112</v>
      </c>
      <c r="AA154" s="220">
        <f>SUM(AA155:AA159)</f>
        <v>0</v>
      </c>
      <c r="AB154" s="292">
        <f>SUM(AB155:AB159)</f>
        <v>2099</v>
      </c>
      <c r="AC154" s="366">
        <f>SUM(AC155:AC159)</f>
        <v>72849</v>
      </c>
      <c r="AE154" s="194" t="s">
        <v>169</v>
      </c>
      <c r="AF154" s="195"/>
      <c r="AG154" s="173" t="s">
        <v>60</v>
      </c>
      <c r="AH154" s="197"/>
      <c r="AI154" s="219">
        <f t="shared" si="12"/>
        <v>93591</v>
      </c>
      <c r="AJ154" s="220">
        <f>SUM(AJ155:AJ159)</f>
        <v>0</v>
      </c>
      <c r="AK154" s="366">
        <f>SUM(AK155:AK159)</f>
        <v>17901</v>
      </c>
    </row>
    <row r="155" spans="1:37" ht="14.45" customHeight="1" x14ac:dyDescent="0.15">
      <c r="A155" s="592">
        <v>0</v>
      </c>
      <c r="B155" s="593">
        <v>0</v>
      </c>
      <c r="C155" s="593">
        <v>0</v>
      </c>
      <c r="D155" s="593">
        <v>0</v>
      </c>
      <c r="E155" s="594">
        <v>0</v>
      </c>
      <c r="K155" s="194"/>
      <c r="L155" s="195" t="s">
        <v>59</v>
      </c>
      <c r="M155" s="195"/>
      <c r="N155" s="196" t="s">
        <v>62</v>
      </c>
      <c r="O155" s="198"/>
      <c r="P155" s="219">
        <f t="shared" si="23"/>
        <v>0</v>
      </c>
      <c r="Q155" s="220">
        <f t="shared" si="23"/>
        <v>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67529</v>
      </c>
      <c r="Q157" s="220">
        <f t="shared" si="23"/>
        <v>67529</v>
      </c>
      <c r="R157" s="220">
        <f t="shared" si="23"/>
        <v>0</v>
      </c>
      <c r="S157" s="221">
        <f t="shared" si="23"/>
        <v>0</v>
      </c>
      <c r="T157" s="270">
        <f t="shared" si="23"/>
        <v>0</v>
      </c>
      <c r="U157" s="202"/>
      <c r="V157" s="195"/>
      <c r="W157" s="195"/>
      <c r="X157" s="196" t="s">
        <v>66</v>
      </c>
      <c r="Y157" s="198" t="s">
        <v>156</v>
      </c>
      <c r="Z157" s="219">
        <f t="shared" si="26"/>
        <v>32554</v>
      </c>
      <c r="AA157" s="220">
        <f t="shared" si="26"/>
        <v>0</v>
      </c>
      <c r="AB157" s="292">
        <f t="shared" si="26"/>
        <v>0</v>
      </c>
      <c r="AC157" s="366">
        <f t="shared" si="26"/>
        <v>0</v>
      </c>
      <c r="AE157" s="194" t="s">
        <v>171</v>
      </c>
      <c r="AF157" s="195"/>
      <c r="AG157" s="195"/>
      <c r="AH157" s="196" t="s">
        <v>66</v>
      </c>
      <c r="AI157" s="219">
        <f t="shared" si="12"/>
        <v>34975</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113174</v>
      </c>
      <c r="Q158" s="220">
        <f t="shared" si="23"/>
        <v>113174</v>
      </c>
      <c r="R158" s="220">
        <f t="shared" si="23"/>
        <v>0</v>
      </c>
      <c r="S158" s="221">
        <f t="shared" si="23"/>
        <v>20000</v>
      </c>
      <c r="T158" s="270">
        <f t="shared" si="23"/>
        <v>82000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54558</v>
      </c>
      <c r="AA158" s="220">
        <f t="shared" si="26"/>
        <v>0</v>
      </c>
      <c r="AB158" s="292">
        <f t="shared" si="26"/>
        <v>2099</v>
      </c>
      <c r="AC158" s="366">
        <f t="shared" si="26"/>
        <v>72849</v>
      </c>
      <c r="AE158" s="194"/>
      <c r="AF158" s="195"/>
      <c r="AG158" s="195"/>
      <c r="AH158" s="196" t="s">
        <v>150</v>
      </c>
      <c r="AI158" s="219">
        <f t="shared" si="12"/>
        <v>58616</v>
      </c>
      <c r="AJ158" s="220">
        <f t="shared" si="24"/>
        <v>0</v>
      </c>
      <c r="AK158" s="366">
        <f t="shared" si="25"/>
        <v>17901</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2127</v>
      </c>
      <c r="Q160" s="220">
        <f t="shared" si="23"/>
        <v>2127</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2127</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119951</v>
      </c>
      <c r="Q166" s="220">
        <f t="shared" si="28"/>
        <v>55847</v>
      </c>
      <c r="R166" s="220">
        <f t="shared" si="28"/>
        <v>64104</v>
      </c>
      <c r="S166" s="221">
        <f t="shared" si="28"/>
        <v>0</v>
      </c>
      <c r="T166" s="270">
        <f t="shared" si="28"/>
        <v>47600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55847</v>
      </c>
      <c r="AJ166" s="220">
        <f t="shared" si="29"/>
        <v>29846</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4922</v>
      </c>
      <c r="Q167" s="220">
        <f t="shared" si="28"/>
        <v>4922</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4922</v>
      </c>
      <c r="AJ167" s="220">
        <f t="shared" si="29"/>
        <v>0</v>
      </c>
      <c r="AK167" s="366">
        <f t="shared" si="30"/>
        <v>0</v>
      </c>
    </row>
    <row r="168" spans="1:37" ht="14.45" customHeight="1" x14ac:dyDescent="0.15">
      <c r="K168" s="194"/>
      <c r="L168" s="176"/>
      <c r="M168" s="196" t="s">
        <v>104</v>
      </c>
      <c r="N168" s="197"/>
      <c r="O168" s="198"/>
      <c r="P168" s="219">
        <f t="shared" si="28"/>
        <v>0</v>
      </c>
      <c r="Q168" s="220">
        <f t="shared" si="28"/>
        <v>0</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0</v>
      </c>
      <c r="AJ168" s="220">
        <f t="shared" si="29"/>
        <v>0</v>
      </c>
      <c r="AK168" s="366">
        <f t="shared" si="30"/>
        <v>0</v>
      </c>
    </row>
    <row r="169" spans="1:37" ht="14.45" customHeight="1" thickBot="1" x14ac:dyDescent="0.2">
      <c r="K169" s="194"/>
      <c r="L169" s="176"/>
      <c r="M169" s="196" t="s">
        <v>90</v>
      </c>
      <c r="N169" s="197"/>
      <c r="O169" s="198"/>
      <c r="P169" s="219">
        <f t="shared" si="28"/>
        <v>1000</v>
      </c>
      <c r="Q169" s="220">
        <f t="shared" si="28"/>
        <v>1000</v>
      </c>
      <c r="R169" s="220">
        <f t="shared" si="28"/>
        <v>0</v>
      </c>
      <c r="S169" s="221">
        <f t="shared" si="28"/>
        <v>0</v>
      </c>
      <c r="T169" s="270">
        <f t="shared" si="28"/>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1000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0</v>
      </c>
      <c r="Q173" s="220">
        <f t="shared" si="35"/>
        <v>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0</v>
      </c>
      <c r="AJ173" s="220">
        <f t="shared" si="33"/>
        <v>0</v>
      </c>
      <c r="AK173" s="366">
        <f t="shared" si="34"/>
        <v>0</v>
      </c>
    </row>
    <row r="174" spans="1:37" ht="14.45" customHeight="1" x14ac:dyDescent="0.15">
      <c r="A174" s="592">
        <v>987</v>
      </c>
      <c r="B174" s="593">
        <v>0</v>
      </c>
      <c r="C174" s="593">
        <v>0</v>
      </c>
      <c r="D174" s="593">
        <v>0</v>
      </c>
      <c r="E174" s="594">
        <v>0</v>
      </c>
      <c r="K174" s="194"/>
      <c r="L174" s="216"/>
      <c r="M174" s="196" t="s">
        <v>13</v>
      </c>
      <c r="N174" s="197"/>
      <c r="O174" s="198"/>
      <c r="P174" s="219">
        <f t="shared" si="35"/>
        <v>12065</v>
      </c>
      <c r="Q174" s="220">
        <f t="shared" si="35"/>
        <v>12065</v>
      </c>
      <c r="R174" s="220">
        <f t="shared" si="35"/>
        <v>0</v>
      </c>
      <c r="S174" s="221">
        <f t="shared" si="35"/>
        <v>0</v>
      </c>
      <c r="T174" s="270">
        <f t="shared" si="35"/>
        <v>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5816</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6249</v>
      </c>
      <c r="AJ174" s="220">
        <f t="shared" si="33"/>
        <v>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-1</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1</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698510</v>
      </c>
      <c r="Q176" s="316">
        <f t="shared" si="35"/>
        <v>397004</v>
      </c>
      <c r="R176" s="316">
        <f t="shared" si="35"/>
        <v>135968</v>
      </c>
      <c r="S176" s="317">
        <f t="shared" si="35"/>
        <v>190597</v>
      </c>
      <c r="T176" s="318">
        <f t="shared" si="35"/>
        <v>233200</v>
      </c>
      <c r="U176" s="367"/>
      <c r="V176" s="312" t="s">
        <v>82</v>
      </c>
      <c r="W176" s="313"/>
      <c r="X176" s="313"/>
      <c r="Y176" s="314"/>
      <c r="Z176" s="315">
        <f>Z61</f>
        <v>103758</v>
      </c>
      <c r="AA176" s="316">
        <f>AA61</f>
        <v>0</v>
      </c>
      <c r="AB176" s="550">
        <f>AB61</f>
        <v>20000</v>
      </c>
      <c r="AC176" s="368">
        <f>AC61</f>
        <v>82000</v>
      </c>
      <c r="AE176" s="369"/>
      <c r="AF176" s="312" t="s">
        <v>82</v>
      </c>
      <c r="AG176" s="313"/>
      <c r="AH176" s="313"/>
      <c r="AI176" s="370">
        <f t="shared" si="12"/>
        <v>293246</v>
      </c>
      <c r="AJ176" s="316">
        <f>SUM(AJ123,AJ126,AJ129,AJ133:AJ144,AJ148:AJ154,AJ160:AJ163,AJ166:AJ175)</f>
        <v>75584</v>
      </c>
      <c r="AK176" s="368">
        <f>SUM(AK123,AK126,AK129,AK133:AK144,AK148:AK154,AK160:AK163,AK166:AK175)</f>
        <v>22544</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102771</v>
      </c>
      <c r="B180" s="593">
        <v>0</v>
      </c>
      <c r="C180" s="593">
        <v>20000</v>
      </c>
      <c r="D180" s="593">
        <v>0</v>
      </c>
      <c r="E180" s="594">
        <v>82000</v>
      </c>
      <c r="AC180" s="481"/>
    </row>
    <row r="181" spans="1:29" ht="14.25" thickBot="1" x14ac:dyDescent="0.2">
      <c r="A181" s="592">
        <v>103758</v>
      </c>
      <c r="B181" s="593">
        <v>0</v>
      </c>
      <c r="C181" s="593">
        <v>20000</v>
      </c>
      <c r="D181" s="593">
        <v>0</v>
      </c>
      <c r="E181" s="594">
        <v>82000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zoomScaleNormal="100"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660</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330641</v>
      </c>
      <c r="B8" s="590">
        <v>324975</v>
      </c>
      <c r="C8" s="590">
        <v>291694</v>
      </c>
      <c r="D8" s="590">
        <v>38947</v>
      </c>
      <c r="E8" s="590">
        <v>181613</v>
      </c>
      <c r="F8" s="590">
        <v>41563</v>
      </c>
      <c r="G8" s="590">
        <v>0</v>
      </c>
      <c r="H8" s="591">
        <v>80700</v>
      </c>
      <c r="I8" s="593"/>
      <c r="K8" s="183"/>
      <c r="L8" s="184" t="s">
        <v>8</v>
      </c>
      <c r="M8" s="185"/>
      <c r="N8" s="185"/>
      <c r="O8" s="186" t="s">
        <v>9</v>
      </c>
      <c r="P8" s="187">
        <f>'Ｓ５２（1977）'!A9</f>
        <v>0</v>
      </c>
      <c r="Q8" s="253">
        <f>'Ｓ５２（1977）'!C9</f>
        <v>0</v>
      </c>
      <c r="R8" s="253">
        <f>'Ｓ５２（1977）'!E9</f>
        <v>0</v>
      </c>
      <c r="S8" s="255">
        <f>'Ｓ５２（1977）'!F9</f>
        <v>0</v>
      </c>
      <c r="T8" s="256">
        <f>'Ｓ５２（1977）'!H9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650</v>
      </c>
      <c r="N9" s="197"/>
      <c r="O9" s="198" t="s">
        <v>12</v>
      </c>
      <c r="P9" s="199">
        <f>'Ｓ５２（1977）'!A10</f>
        <v>0</v>
      </c>
      <c r="Q9" s="200">
        <f>'Ｓ５２（1977）'!C10</f>
        <v>0</v>
      </c>
      <c r="R9" s="200">
        <f>'Ｓ５２（1977）'!E10</f>
        <v>0</v>
      </c>
      <c r="S9" s="262">
        <f>'Ｓ５２（1977）'!F10</f>
        <v>0</v>
      </c>
      <c r="T9" s="263">
        <f>'Ｓ５２（1977）'!H10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'Ｓ５２（1977）'!A11</f>
        <v>0</v>
      </c>
      <c r="Q11" s="213">
        <f>'Ｓ５２（1977）'!C11</f>
        <v>0</v>
      </c>
      <c r="R11" s="213">
        <f>'Ｓ５２（1977）'!E11</f>
        <v>0</v>
      </c>
      <c r="S11" s="278">
        <f>'Ｓ５２（1977）'!F11</f>
        <v>0</v>
      </c>
      <c r="T11" s="263">
        <f>'Ｓ５２（1977）'!H11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'Ｓ５２（1977）'!A12</f>
        <v>0</v>
      </c>
      <c r="Q12" s="200">
        <f>'Ｓ５２（1977）'!C12</f>
        <v>0</v>
      </c>
      <c r="R12" s="200">
        <f>'Ｓ５２（1977）'!E12</f>
        <v>0</v>
      </c>
      <c r="S12" s="262">
        <f>'Ｓ５２（1977）'!F12</f>
        <v>0</v>
      </c>
      <c r="T12" s="263">
        <f>'Ｓ５２（1977）'!H12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'Ｓ５２（1977）'!A14</f>
        <v>0</v>
      </c>
      <c r="Q14" s="200">
        <f>'Ｓ５２（1977）'!C14</f>
        <v>0</v>
      </c>
      <c r="R14" s="200">
        <f>'Ｓ５２（1977）'!E14</f>
        <v>0</v>
      </c>
      <c r="S14" s="262">
        <f>'Ｓ５２（1977）'!F14</f>
        <v>0</v>
      </c>
      <c r="T14" s="263">
        <f>'Ｓ５２（1977）'!H14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'Ｓ５２（1977）'!A15</f>
        <v>0</v>
      </c>
      <c r="Q15" s="200">
        <f>'Ｓ５２（1977）'!C15</f>
        <v>0</v>
      </c>
      <c r="R15" s="200">
        <f>'Ｓ５２（1977）'!E15</f>
        <v>0</v>
      </c>
      <c r="S15" s="262">
        <f>'Ｓ５２（1977）'!F15</f>
        <v>0</v>
      </c>
      <c r="T15" s="263">
        <f>'Ｓ５２（1977）'!H15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'Ｓ５２（1977）'!A16</f>
        <v>0</v>
      </c>
      <c r="Q16" s="200">
        <f>'Ｓ５２（1977）'!C16</f>
        <v>0</v>
      </c>
      <c r="R16" s="200">
        <f>'Ｓ５２（1977）'!E16</f>
        <v>0</v>
      </c>
      <c r="S16" s="262">
        <f>'Ｓ５２（1977）'!F16</f>
        <v>0</v>
      </c>
      <c r="T16" s="263">
        <f>'Ｓ５２（1977）'!H16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'Ｓ５２（1977）'!A17</f>
        <v>0</v>
      </c>
      <c r="Q18" s="200">
        <f>'Ｓ５２（1977）'!C17</f>
        <v>0</v>
      </c>
      <c r="R18" s="200">
        <f>'Ｓ５２（1977）'!E17</f>
        <v>0</v>
      </c>
      <c r="S18" s="262">
        <f>'Ｓ５２（1977）'!F17</f>
        <v>0</v>
      </c>
      <c r="T18" s="263">
        <f>'Ｓ５２（1977）'!H17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'Ｓ５２（1977）'!A18</f>
        <v>0</v>
      </c>
      <c r="Q19" s="200">
        <f>'Ｓ５２（1977）'!C18</f>
        <v>0</v>
      </c>
      <c r="R19" s="200">
        <f>'Ｓ５２（1977）'!E18</f>
        <v>0</v>
      </c>
      <c r="S19" s="262">
        <f>'Ｓ５２（1977）'!F18</f>
        <v>0</v>
      </c>
      <c r="T19" s="263">
        <f>'Ｓ５２（1977）'!H18</f>
        <v>0</v>
      </c>
      <c r="U19" s="202"/>
      <c r="V19" s="195"/>
      <c r="W19" s="167"/>
      <c r="X19" s="167"/>
      <c r="Y19" s="207"/>
      <c r="Z19" s="204"/>
      <c r="AA19" s="205"/>
      <c r="AB19" s="205"/>
      <c r="AC19" s="206"/>
      <c r="AD19" s="160"/>
      <c r="AE19" s="160"/>
      <c r="AF19" s="160"/>
      <c r="AG19" s="160"/>
      <c r="AH19" s="160"/>
    </row>
    <row r="20" spans="1:34" ht="14.45" customHeight="1" x14ac:dyDescent="0.15">
      <c r="A20" s="592">
        <v>43995</v>
      </c>
      <c r="B20" s="593">
        <v>43982</v>
      </c>
      <c r="C20" s="593">
        <v>5048</v>
      </c>
      <c r="D20" s="593">
        <v>38947</v>
      </c>
      <c r="E20" s="593">
        <v>0</v>
      </c>
      <c r="F20" s="593">
        <v>41563</v>
      </c>
      <c r="G20" s="593">
        <v>0</v>
      </c>
      <c r="H20" s="594">
        <v>2300</v>
      </c>
      <c r="I20" s="593"/>
      <c r="K20" s="194"/>
      <c r="L20" s="196" t="s">
        <v>19</v>
      </c>
      <c r="M20" s="197"/>
      <c r="N20" s="197"/>
      <c r="O20" s="198" t="s">
        <v>20</v>
      </c>
      <c r="P20" s="199">
        <f>'Ｓ５２（1977）'!A19</f>
        <v>0</v>
      </c>
      <c r="Q20" s="200">
        <f>'Ｓ５２（1977）'!C19</f>
        <v>0</v>
      </c>
      <c r="R20" s="488">
        <f>'Ｓ５２（1977）'!E19</f>
        <v>0</v>
      </c>
      <c r="S20" s="262">
        <f>'Ｓ５２（1977）'!F19</f>
        <v>0</v>
      </c>
      <c r="T20" s="263">
        <f>'Ｓ５２（1977）'!H19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'Ｓ５２（1977）'!A21</f>
        <v>0</v>
      </c>
      <c r="Q21" s="200">
        <f>'Ｓ５２（1977）'!C21</f>
        <v>0</v>
      </c>
      <c r="R21" s="200">
        <f>'Ｓ５２（1977）'!E21</f>
        <v>0</v>
      </c>
      <c r="S21" s="262">
        <f>'Ｓ５２（1977）'!F21</f>
        <v>0</v>
      </c>
      <c r="T21" s="263">
        <f>'Ｓ５２（1977）'!H21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'Ｓ５２（1977）'!A22</f>
        <v>0</v>
      </c>
      <c r="Q22" s="200">
        <f>'Ｓ５２（1977）'!C22</f>
        <v>0</v>
      </c>
      <c r="R22" s="200">
        <f>'Ｓ５２（1977）'!E22</f>
        <v>0</v>
      </c>
      <c r="S22" s="262">
        <f>'Ｓ５２（1977）'!F22</f>
        <v>0</v>
      </c>
      <c r="T22" s="263">
        <f>'Ｓ５２（1977）'!H22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'Ｓ５２（1977）'!A23</f>
        <v>0</v>
      </c>
      <c r="Q23" s="200">
        <f>'Ｓ５２（1977）'!C23</f>
        <v>0</v>
      </c>
      <c r="R23" s="200">
        <f>'Ｓ５２（1977）'!E23</f>
        <v>0</v>
      </c>
      <c r="S23" s="262">
        <f>'Ｓ５２（1977）'!F23</f>
        <v>0</v>
      </c>
      <c r="T23" s="263">
        <f>'Ｓ５２（1977）'!H23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'Ｓ５２（1977）'!A24</f>
        <v>0</v>
      </c>
      <c r="Q24" s="200">
        <f>'Ｓ５２（1977）'!C24</f>
        <v>0</v>
      </c>
      <c r="R24" s="200">
        <f>'Ｓ５２（1977）'!E24</f>
        <v>0</v>
      </c>
      <c r="S24" s="262">
        <f>'Ｓ５２（1977）'!F24</f>
        <v>0</v>
      </c>
      <c r="T24" s="263">
        <f>'Ｓ５２（1977）'!H24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'Ｓ５２（1977）'!A25</f>
        <v>0</v>
      </c>
      <c r="Q25" s="200">
        <f>'Ｓ５２（1977）'!C25</f>
        <v>0</v>
      </c>
      <c r="R25" s="200">
        <f>'Ｓ５２（1977）'!E25</f>
        <v>0</v>
      </c>
      <c r="S25" s="262">
        <f>'Ｓ５２（1977）'!F25</f>
        <v>0</v>
      </c>
      <c r="T25" s="263">
        <f>'Ｓ５２（1977）'!H25</f>
        <v>0</v>
      </c>
      <c r="U25" s="202"/>
      <c r="V25" s="195"/>
      <c r="W25" s="167"/>
      <c r="X25" s="167"/>
      <c r="Y25" s="207"/>
      <c r="Z25" s="204"/>
      <c r="AA25" s="205"/>
      <c r="AB25" s="205"/>
      <c r="AC25" s="206"/>
      <c r="AD25" s="160"/>
      <c r="AE25" s="160"/>
      <c r="AF25" s="160"/>
      <c r="AG25" s="160"/>
      <c r="AH25" s="160"/>
    </row>
    <row r="26" spans="1:34" ht="14.45" customHeight="1" x14ac:dyDescent="0.15">
      <c r="A26" s="592">
        <v>0</v>
      </c>
      <c r="B26" s="593">
        <v>0</v>
      </c>
      <c r="C26" s="593">
        <v>0</v>
      </c>
      <c r="D26" s="593">
        <v>0</v>
      </c>
      <c r="E26" s="593">
        <v>0</v>
      </c>
      <c r="F26" s="593">
        <v>0</v>
      </c>
      <c r="G26" s="593">
        <v>0</v>
      </c>
      <c r="H26" s="594">
        <v>0</v>
      </c>
      <c r="I26" s="593"/>
      <c r="K26" s="194"/>
      <c r="L26" s="195" t="s">
        <v>38</v>
      </c>
      <c r="M26" s="196" t="s">
        <v>39</v>
      </c>
      <c r="N26" s="197"/>
      <c r="O26" s="198" t="s">
        <v>40</v>
      </c>
      <c r="P26" s="199">
        <f>'Ｓ５２（1977）'!A26</f>
        <v>0</v>
      </c>
      <c r="Q26" s="200">
        <f>'Ｓ５２（1977）'!C26</f>
        <v>0</v>
      </c>
      <c r="R26" s="200">
        <f>'Ｓ５２（1977）'!E26</f>
        <v>0</v>
      </c>
      <c r="S26" s="262">
        <f>'Ｓ５２（1977）'!F26</f>
        <v>0</v>
      </c>
      <c r="T26" s="263">
        <f>'Ｓ５２（1977）'!H26</f>
        <v>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'Ｓ５２（1977）'!A27</f>
        <v>0</v>
      </c>
      <c r="Q27" s="200">
        <f>'Ｓ５２（1977）'!C27</f>
        <v>0</v>
      </c>
      <c r="R27" s="200">
        <f>'Ｓ５２（1977）'!E27</f>
        <v>0</v>
      </c>
      <c r="S27" s="262">
        <f>'Ｓ５２（1977）'!F27</f>
        <v>0</v>
      </c>
      <c r="T27" s="263">
        <f>'Ｓ５２（1977）'!H27</f>
        <v>0</v>
      </c>
      <c r="U27" s="202"/>
      <c r="V27" s="195"/>
      <c r="W27" s="167"/>
      <c r="X27" s="167"/>
      <c r="Y27" s="167"/>
      <c r="Z27" s="204"/>
      <c r="AA27" s="205"/>
      <c r="AB27" s="205"/>
      <c r="AC27" s="206"/>
      <c r="AD27" s="160"/>
      <c r="AE27" s="160"/>
      <c r="AF27" s="160"/>
      <c r="AG27" s="160"/>
      <c r="AH27" s="160"/>
    </row>
    <row r="28" spans="1:34" ht="14.45" customHeight="1" x14ac:dyDescent="0.15">
      <c r="A28" s="592">
        <v>43995</v>
      </c>
      <c r="B28" s="593">
        <v>43982</v>
      </c>
      <c r="C28" s="593">
        <v>5048</v>
      </c>
      <c r="D28" s="593">
        <v>38947</v>
      </c>
      <c r="E28" s="593">
        <v>0</v>
      </c>
      <c r="F28" s="593">
        <v>41563</v>
      </c>
      <c r="G28" s="593">
        <v>0</v>
      </c>
      <c r="H28" s="594">
        <v>2300</v>
      </c>
      <c r="I28" s="593"/>
      <c r="K28" s="194" t="s">
        <v>128</v>
      </c>
      <c r="L28" s="216"/>
      <c r="M28" s="196" t="s">
        <v>13</v>
      </c>
      <c r="N28" s="197"/>
      <c r="O28" s="198" t="s">
        <v>44</v>
      </c>
      <c r="P28" s="199">
        <f>'Ｓ５２（1977）'!A28</f>
        <v>43995</v>
      </c>
      <c r="Q28" s="200">
        <f>'Ｓ５２（1977）'!C28</f>
        <v>5048</v>
      </c>
      <c r="R28" s="200">
        <f>'Ｓ５２（1977）'!E28</f>
        <v>0</v>
      </c>
      <c r="S28" s="262">
        <f>'Ｓ５２（1977）'!F28</f>
        <v>41563</v>
      </c>
      <c r="T28" s="263">
        <f>'Ｓ５２（1977）'!H28</f>
        <v>2300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'Ｓ５２（1977）'!A29</f>
        <v>0</v>
      </c>
      <c r="Q29" s="200">
        <f>'Ｓ５２（1977）'!C29</f>
        <v>0</v>
      </c>
      <c r="R29" s="200">
        <f>'Ｓ５２（1977）'!E29</f>
        <v>0</v>
      </c>
      <c r="S29" s="262">
        <f>'Ｓ５２（1977）'!F29</f>
        <v>0</v>
      </c>
      <c r="T29" s="263">
        <f>'Ｓ５２（1977）'!H29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'Ｓ５２（1977）'!A30</f>
        <v>0</v>
      </c>
      <c r="Q30" s="200">
        <f>'Ｓ５２（1977）'!C30</f>
        <v>0</v>
      </c>
      <c r="R30" s="200">
        <f>'Ｓ５２（1977）'!E30</f>
        <v>0</v>
      </c>
      <c r="S30" s="262">
        <f>'Ｓ５２（1977）'!F30</f>
        <v>0</v>
      </c>
      <c r="T30" s="263">
        <f>'Ｓ５２（1977）'!H30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'Ｓ５２（1977）'!A31</f>
        <v>0</v>
      </c>
      <c r="Q31" s="200">
        <f>'Ｓ５２（1977）'!C31</f>
        <v>0</v>
      </c>
      <c r="R31" s="200">
        <f>'Ｓ５２（1977）'!E31</f>
        <v>0</v>
      </c>
      <c r="S31" s="262">
        <f>'Ｓ５２（1977）'!F31</f>
        <v>0</v>
      </c>
      <c r="T31" s="263">
        <f>'Ｓ５２（1977）'!H31</f>
        <v>0</v>
      </c>
      <c r="U31" s="202"/>
      <c r="V31" s="195"/>
      <c r="W31" s="167"/>
      <c r="X31" s="167"/>
      <c r="Y31" s="207"/>
      <c r="Z31" s="204"/>
      <c r="AA31" s="205"/>
      <c r="AB31" s="205"/>
      <c r="AC31" s="206"/>
      <c r="AD31" s="160"/>
      <c r="AE31" s="160"/>
      <c r="AF31" s="160"/>
      <c r="AG31" s="160"/>
      <c r="AH31" s="160"/>
    </row>
    <row r="32" spans="1:34" ht="14.45" customHeight="1" x14ac:dyDescent="0.15">
      <c r="A32" s="592">
        <v>124399</v>
      </c>
      <c r="B32" s="593">
        <v>122900</v>
      </c>
      <c r="C32" s="593">
        <v>124399</v>
      </c>
      <c r="D32" s="593">
        <v>0</v>
      </c>
      <c r="E32" s="593">
        <v>85489</v>
      </c>
      <c r="F32" s="593">
        <v>0</v>
      </c>
      <c r="G32" s="593">
        <v>0</v>
      </c>
      <c r="H32" s="594">
        <v>35100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92113</v>
      </c>
      <c r="B33" s="593">
        <v>90614</v>
      </c>
      <c r="C33" s="593">
        <v>92113</v>
      </c>
      <c r="D33" s="593">
        <v>0</v>
      </c>
      <c r="E33" s="593">
        <v>61274</v>
      </c>
      <c r="F33" s="593">
        <v>0</v>
      </c>
      <c r="G33" s="593">
        <v>0</v>
      </c>
      <c r="H33" s="594">
        <v>27500</v>
      </c>
      <c r="I33" s="593"/>
      <c r="K33" s="194"/>
      <c r="L33" s="173"/>
      <c r="M33" s="196" t="s">
        <v>47</v>
      </c>
      <c r="N33" s="197"/>
      <c r="O33" s="198" t="s">
        <v>48</v>
      </c>
      <c r="P33" s="199">
        <f>'Ｓ５２（1977）'!A33</f>
        <v>92113</v>
      </c>
      <c r="Q33" s="200">
        <f>'Ｓ５２（1977）'!C33</f>
        <v>92113</v>
      </c>
      <c r="R33" s="200">
        <f>'Ｓ５２（1977）'!E33</f>
        <v>61274</v>
      </c>
      <c r="S33" s="262">
        <f>'Ｓ５２（1977）'!F33</f>
        <v>0</v>
      </c>
      <c r="T33" s="263">
        <f>'Ｓ５２（1977）'!H33</f>
        <v>27500</v>
      </c>
      <c r="U33" s="202" t="s">
        <v>4</v>
      </c>
      <c r="V33" s="196" t="s">
        <v>49</v>
      </c>
      <c r="W33" s="197"/>
      <c r="X33" s="197"/>
      <c r="Y33" s="198" t="s">
        <v>17</v>
      </c>
      <c r="Z33" s="199">
        <f>+A174</f>
        <v>395</v>
      </c>
      <c r="AA33" s="200">
        <f>+B174</f>
        <v>296</v>
      </c>
      <c r="AB33" s="200">
        <f>+C174</f>
        <v>0</v>
      </c>
      <c r="AC33" s="583">
        <f>+E174</f>
        <v>0</v>
      </c>
      <c r="AD33" s="160"/>
      <c r="AE33" s="160"/>
      <c r="AF33" s="160"/>
      <c r="AG33" s="160"/>
      <c r="AH33" s="160"/>
    </row>
    <row r="34" spans="1:34" ht="14.45" customHeight="1" x14ac:dyDescent="0.15">
      <c r="A34" s="592">
        <v>32286</v>
      </c>
      <c r="B34" s="593">
        <v>32286</v>
      </c>
      <c r="C34" s="593">
        <v>32286</v>
      </c>
      <c r="D34" s="593">
        <v>0</v>
      </c>
      <c r="E34" s="593">
        <v>24215</v>
      </c>
      <c r="F34" s="593">
        <v>0</v>
      </c>
      <c r="G34" s="593">
        <v>0</v>
      </c>
      <c r="H34" s="594">
        <v>7600</v>
      </c>
      <c r="I34" s="593"/>
      <c r="K34" s="194"/>
      <c r="L34" s="195"/>
      <c r="M34" s="196" t="s">
        <v>50</v>
      </c>
      <c r="N34" s="197"/>
      <c r="O34" s="198" t="s">
        <v>51</v>
      </c>
      <c r="P34" s="199">
        <f>'Ｓ５２（1977）'!A34</f>
        <v>32286</v>
      </c>
      <c r="Q34" s="200">
        <f>'Ｓ５２（1977）'!C34</f>
        <v>32286</v>
      </c>
      <c r="R34" s="200">
        <f>'Ｓ５２（1977）'!E34</f>
        <v>24215</v>
      </c>
      <c r="S34" s="262">
        <f>'Ｓ５２（1977）'!F34</f>
        <v>0</v>
      </c>
      <c r="T34" s="263">
        <f>'Ｓ５２（1977）'!H34</f>
        <v>7600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'Ｓ５２（1977）'!A35</f>
        <v>0</v>
      </c>
      <c r="Q35" s="200">
        <f>'Ｓ５２（1977）'!C35</f>
        <v>0</v>
      </c>
      <c r="R35" s="200">
        <f>'Ｓ５２（1977）'!E35</f>
        <v>0</v>
      </c>
      <c r="S35" s="262">
        <f>'Ｓ５２（1977）'!F35</f>
        <v>0</v>
      </c>
      <c r="T35" s="263">
        <f>'Ｓ５２（1977）'!H35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'Ｓ５２（1977）'!A36</f>
        <v>0</v>
      </c>
      <c r="Q36" s="200">
        <f>'Ｓ５２（1977）'!C36</f>
        <v>0</v>
      </c>
      <c r="R36" s="200">
        <f>'Ｓ５２（1977）'!E36</f>
        <v>0</v>
      </c>
      <c r="S36" s="262">
        <f>'Ｓ５２（1977）'!F36</f>
        <v>0</v>
      </c>
      <c r="T36" s="263">
        <f>'Ｓ５２（1977）'!H36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'Ｓ５２（1977）'!A37</f>
        <v>0</v>
      </c>
      <c r="Q37" s="200">
        <f>'Ｓ５２（1977）'!C37</f>
        <v>0</v>
      </c>
      <c r="R37" s="200">
        <f>'Ｓ５２（1977）'!E37</f>
        <v>0</v>
      </c>
      <c r="S37" s="262">
        <f>'Ｓ５２（1977）'!F37</f>
        <v>0</v>
      </c>
      <c r="T37" s="263">
        <f>'Ｓ５２（1977）'!H37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'Ｓ５２（1977）'!A38</f>
        <v>0</v>
      </c>
      <c r="Q38" s="200">
        <f>'Ｓ５２（1977）'!C38</f>
        <v>0</v>
      </c>
      <c r="R38" s="200">
        <f>'Ｓ５２（1977）'!E38</f>
        <v>0</v>
      </c>
      <c r="S38" s="262">
        <f>'Ｓ５２（1977）'!F38</f>
        <v>0</v>
      </c>
      <c r="T38" s="263">
        <f>'Ｓ５２（1977）'!H38</f>
        <v>0</v>
      </c>
      <c r="U38" s="202"/>
      <c r="V38" s="195"/>
      <c r="W38" s="167"/>
      <c r="X38" s="167"/>
      <c r="Y38" s="207"/>
      <c r="Z38" s="204"/>
      <c r="AA38" s="205"/>
      <c r="AB38" s="205"/>
      <c r="AC38" s="206"/>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'Ｓ５２（1977）'!A39</f>
        <v>0</v>
      </c>
      <c r="Q39" s="200">
        <f>'Ｓ５２（1977）'!C39</f>
        <v>0</v>
      </c>
      <c r="R39" s="200">
        <f>'Ｓ５２（1977）'!E39</f>
        <v>0</v>
      </c>
      <c r="S39" s="262">
        <f>'Ｓ５２（1977）'!F39</f>
        <v>0</v>
      </c>
      <c r="T39" s="263">
        <f>'Ｓ５２（1977）'!H39</f>
        <v>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'Ｓ５２（1977）'!A40</f>
        <v>0</v>
      </c>
      <c r="Q40" s="200">
        <f>'Ｓ５２（1977）'!C40</f>
        <v>0</v>
      </c>
      <c r="R40" s="200">
        <f>'Ｓ５２（1977）'!E40</f>
        <v>0</v>
      </c>
      <c r="S40" s="262">
        <f>'Ｓ５２（1977）'!F40</f>
        <v>0</v>
      </c>
      <c r="T40" s="263">
        <f>'Ｓ５２（1977）'!H40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'Ｓ５２（1977）'!A41</f>
        <v>0</v>
      </c>
      <c r="Q41" s="200">
        <f>'Ｓ５２（1977）'!C41</f>
        <v>0</v>
      </c>
      <c r="R41" s="200">
        <f>'Ｓ５２（1977）'!E41</f>
        <v>0</v>
      </c>
      <c r="S41" s="262">
        <f>'Ｓ５２（1977）'!F41</f>
        <v>0</v>
      </c>
      <c r="T41" s="263">
        <f>'Ｓ５２（1977）'!H41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'Ｓ５２（1977）'!A42</f>
        <v>0</v>
      </c>
      <c r="Q42" s="200">
        <f>'Ｓ５２（1977）'!C42</f>
        <v>0</v>
      </c>
      <c r="R42" s="200">
        <f>'Ｓ５２（1977）'!E42</f>
        <v>0</v>
      </c>
      <c r="S42" s="262">
        <f>'Ｓ５２（1977）'!F42</f>
        <v>0</v>
      </c>
      <c r="T42" s="263">
        <f>'Ｓ５２（1977）'!H42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'Ｓ５２（1977）'!A43</f>
        <v>0</v>
      </c>
      <c r="Q43" s="200">
        <f>'Ｓ５２（1977）'!C43</f>
        <v>0</v>
      </c>
      <c r="R43" s="200">
        <f>'Ｓ５２（1977）'!E43</f>
        <v>0</v>
      </c>
      <c r="S43" s="262">
        <f>'Ｓ５２（1977）'!F43</f>
        <v>0</v>
      </c>
      <c r="T43" s="263">
        <f>'Ｓ５２（1977）'!H43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'Ｓ５２（1977）'!A44</f>
        <v>0</v>
      </c>
      <c r="Q45" s="200">
        <f>'Ｓ５２（1977）'!C44</f>
        <v>0</v>
      </c>
      <c r="R45" s="200">
        <f>'Ｓ５２（1977）'!E44</f>
        <v>0</v>
      </c>
      <c r="S45" s="262">
        <f>'Ｓ５２（1977）'!F44</f>
        <v>0</v>
      </c>
      <c r="T45" s="263">
        <f>'Ｓ５２（1977）'!H44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'Ｓ５２（1977）'!A45</f>
        <v>0</v>
      </c>
      <c r="Q46" s="200">
        <f>'Ｓ５２（1977）'!C45</f>
        <v>0</v>
      </c>
      <c r="R46" s="200">
        <f>'Ｓ５２（1977）'!E45</f>
        <v>0</v>
      </c>
      <c r="S46" s="262">
        <f>'Ｓ５２（1977）'!F45</f>
        <v>0</v>
      </c>
      <c r="T46" s="263">
        <f>'Ｓ５２（1977）'!H45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'Ｓ５２（1977）'!A46</f>
        <v>0</v>
      </c>
      <c r="Q47" s="200">
        <f>'Ｓ５２（1977）'!C46</f>
        <v>0</v>
      </c>
      <c r="R47" s="200">
        <f>'Ｓ５２（1977）'!E46</f>
        <v>0</v>
      </c>
      <c r="S47" s="262">
        <f>'Ｓ５２（1977）'!F46</f>
        <v>0</v>
      </c>
      <c r="T47" s="263">
        <f>'Ｓ５２（1977）'!H46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'Ｓ５２（1977）'!A47</f>
        <v>0</v>
      </c>
      <c r="Q48" s="200">
        <f>'Ｓ５２（1977）'!C47</f>
        <v>0</v>
      </c>
      <c r="R48" s="200">
        <f>'Ｓ５２（1977）'!E47</f>
        <v>0</v>
      </c>
      <c r="S48" s="262">
        <f>'Ｓ５２（1977）'!F47</f>
        <v>0</v>
      </c>
      <c r="T48" s="263">
        <f>'Ｓ５２（1977）'!H47</f>
        <v>0</v>
      </c>
      <c r="U48" s="202" t="s">
        <v>4</v>
      </c>
      <c r="V48" s="195"/>
      <c r="W48" s="167"/>
      <c r="X48" s="167"/>
      <c r="Y48" s="207"/>
      <c r="Z48" s="204"/>
      <c r="AA48" s="205"/>
      <c r="AB48" s="205"/>
      <c r="AC48" s="206"/>
      <c r="AD48" s="160"/>
      <c r="AE48" s="160"/>
      <c r="AF48" s="160"/>
      <c r="AG48" s="160"/>
      <c r="AH48" s="160"/>
    </row>
    <row r="49" spans="1:38" ht="14.45" customHeight="1" x14ac:dyDescent="0.15">
      <c r="A49" s="592">
        <v>162247</v>
      </c>
      <c r="B49" s="593">
        <v>158093</v>
      </c>
      <c r="C49" s="593">
        <v>162247</v>
      </c>
      <c r="D49" s="593">
        <v>0</v>
      </c>
      <c r="E49" s="593">
        <v>96124</v>
      </c>
      <c r="F49" s="593">
        <v>0</v>
      </c>
      <c r="G49" s="593">
        <v>0</v>
      </c>
      <c r="H49" s="594">
        <v>43300</v>
      </c>
      <c r="I49" s="593"/>
      <c r="K49" s="194"/>
      <c r="L49" s="195"/>
      <c r="M49" s="196" t="s">
        <v>11</v>
      </c>
      <c r="N49" s="197"/>
      <c r="O49" s="198" t="s">
        <v>80</v>
      </c>
      <c r="P49" s="199">
        <f>'Ｓ５２（1977）'!A48</f>
        <v>0</v>
      </c>
      <c r="Q49" s="200">
        <f>'Ｓ５２（1977）'!C48</f>
        <v>0</v>
      </c>
      <c r="R49" s="200">
        <f>'Ｓ５２（1977）'!E48</f>
        <v>0</v>
      </c>
      <c r="S49" s="262">
        <f>'Ｓ５２（1977）'!F48</f>
        <v>0</v>
      </c>
      <c r="T49" s="263">
        <f>'Ｓ５２（1977）'!H48</f>
        <v>0</v>
      </c>
      <c r="U49" s="202"/>
      <c r="V49" s="195"/>
      <c r="W49" s="167"/>
      <c r="X49" s="167"/>
      <c r="Y49" s="207"/>
      <c r="Z49" s="204"/>
      <c r="AA49" s="205"/>
      <c r="AB49" s="205"/>
      <c r="AC49" s="206"/>
      <c r="AD49" s="160"/>
      <c r="AE49" s="160"/>
      <c r="AF49" s="160"/>
      <c r="AG49" s="160"/>
      <c r="AH49" s="160"/>
    </row>
    <row r="50" spans="1:38" ht="14.45" customHeight="1" x14ac:dyDescent="0.15">
      <c r="A50" s="592">
        <v>155497</v>
      </c>
      <c r="B50" s="593">
        <v>151343</v>
      </c>
      <c r="C50" s="593">
        <v>155497</v>
      </c>
      <c r="D50" s="593">
        <v>0</v>
      </c>
      <c r="E50" s="593">
        <v>94374</v>
      </c>
      <c r="F50" s="593">
        <v>0</v>
      </c>
      <c r="G50" s="593">
        <v>0</v>
      </c>
      <c r="H50" s="594">
        <v>38600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'Ｓ５２（1977）'!A50</f>
        <v>155497</v>
      </c>
      <c r="Q51" s="200">
        <f>'Ｓ５２（1977）'!C50</f>
        <v>155497</v>
      </c>
      <c r="R51" s="200">
        <f>'Ｓ５２（1977）'!E50</f>
        <v>94374</v>
      </c>
      <c r="S51" s="262">
        <f>'Ｓ５２（1977）'!F50</f>
        <v>0</v>
      </c>
      <c r="T51" s="263">
        <f>'Ｓ５２（1977）'!H50</f>
        <v>38600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'Ｓ５２（1977）'!A51</f>
        <v>0</v>
      </c>
      <c r="Q52" s="200">
        <f>'Ｓ５２（1977）'!C51</f>
        <v>0</v>
      </c>
      <c r="R52" s="200">
        <f>'Ｓ５２（1977）'!E51</f>
        <v>0</v>
      </c>
      <c r="S52" s="262">
        <f>'Ｓ５２（1977）'!F51</f>
        <v>0</v>
      </c>
      <c r="T52" s="263">
        <f>'Ｓ５２（1977）'!H51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'Ｓ５２（1977）'!A52</f>
        <v>0</v>
      </c>
      <c r="Q53" s="200">
        <f>'Ｓ５２（1977）'!C52</f>
        <v>0</v>
      </c>
      <c r="R53" s="200">
        <f>'Ｓ５２（1977）'!E52</f>
        <v>0</v>
      </c>
      <c r="S53" s="262">
        <f>'Ｓ５２（1977）'!F52</f>
        <v>0</v>
      </c>
      <c r="T53" s="263">
        <f>'Ｓ５２（1977）'!H52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'Ｓ５２（1977）'!A53</f>
        <v>0</v>
      </c>
      <c r="Q54" s="200">
        <f>'Ｓ５２（1977）'!C53</f>
        <v>0</v>
      </c>
      <c r="R54" s="200">
        <f>'Ｓ５２（1977）'!E53</f>
        <v>0</v>
      </c>
      <c r="S54" s="262">
        <f>'Ｓ５２（1977）'!F53</f>
        <v>0</v>
      </c>
      <c r="T54" s="263">
        <f>'Ｓ５２（1977）'!H53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'Ｓ５２（1977）'!A54</f>
        <v>0</v>
      </c>
      <c r="Q55" s="200">
        <f>'Ｓ５２（1977）'!C54</f>
        <v>0</v>
      </c>
      <c r="R55" s="200">
        <f>'Ｓ５２（1977）'!E54</f>
        <v>0</v>
      </c>
      <c r="S55" s="262">
        <f>'Ｓ５２（1977）'!F54</f>
        <v>0</v>
      </c>
      <c r="T55" s="263">
        <f>'Ｓ５２（1977）'!H54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'Ｓ５２（1977）'!A55</f>
        <v>0</v>
      </c>
      <c r="Q56" s="200">
        <f>'Ｓ５２（1977）'!C55</f>
        <v>0</v>
      </c>
      <c r="R56" s="200">
        <f>'Ｓ５２（1977）'!E55</f>
        <v>0</v>
      </c>
      <c r="S56" s="262">
        <f>'Ｓ５２（1977）'!F55</f>
        <v>0</v>
      </c>
      <c r="T56" s="263">
        <f>'Ｓ５２（1977）'!H55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'Ｓ５２（1977）'!A56</f>
        <v>0</v>
      </c>
      <c r="Q57" s="200">
        <f>'Ｓ５２（1977）'!C56</f>
        <v>0</v>
      </c>
      <c r="R57" s="200">
        <f>'Ｓ５２（1977）'!E56</f>
        <v>0</v>
      </c>
      <c r="S57" s="262">
        <f>'Ｓ５２（1977）'!F56</f>
        <v>0</v>
      </c>
      <c r="T57" s="263">
        <f>'Ｓ５２（1977）'!H56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6750</v>
      </c>
      <c r="B58" s="593">
        <v>6750</v>
      </c>
      <c r="C58" s="593">
        <v>6750</v>
      </c>
      <c r="D58" s="593">
        <v>0</v>
      </c>
      <c r="E58" s="593">
        <v>1750</v>
      </c>
      <c r="F58" s="593">
        <v>0</v>
      </c>
      <c r="G58" s="593">
        <v>0</v>
      </c>
      <c r="H58" s="594">
        <v>4700</v>
      </c>
      <c r="I58" s="593"/>
      <c r="K58" s="194"/>
      <c r="L58" s="176" t="s">
        <v>41</v>
      </c>
      <c r="M58" s="196" t="s">
        <v>108</v>
      </c>
      <c r="N58" s="197"/>
      <c r="O58" s="198" t="s">
        <v>116</v>
      </c>
      <c r="P58" s="199">
        <f>'Ｓ５２（1977）'!A57</f>
        <v>0</v>
      </c>
      <c r="Q58" s="200">
        <f>'Ｓ５２（1977）'!C57</f>
        <v>0</v>
      </c>
      <c r="R58" s="200">
        <f>'Ｓ５２（1977）'!E57</f>
        <v>0</v>
      </c>
      <c r="S58" s="262">
        <f>'Ｓ５２（1977）'!F57</f>
        <v>0</v>
      </c>
      <c r="T58" s="263">
        <f>'Ｓ５２（1977）'!H57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'Ｓ５２（1977）'!A58</f>
        <v>6750</v>
      </c>
      <c r="Q59" s="200">
        <f>'Ｓ５２（1977）'!C58</f>
        <v>6750</v>
      </c>
      <c r="R59" s="200">
        <f>'Ｓ５２（1977）'!E58</f>
        <v>1750</v>
      </c>
      <c r="S59" s="262">
        <f>'Ｓ５２（1977）'!F58</f>
        <v>0</v>
      </c>
      <c r="T59" s="263">
        <f>'Ｓ５２（1977）'!H58</f>
        <v>4700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'Ｓ５２（1977）'!A59</f>
        <v>0</v>
      </c>
      <c r="Q60" s="200">
        <f>'Ｓ５２（1977）'!C59</f>
        <v>0</v>
      </c>
      <c r="R60" s="200">
        <f>'Ｓ５２（1977）'!E59</f>
        <v>0</v>
      </c>
      <c r="S60" s="262">
        <f>'Ｓ５２（1977）'!F59</f>
        <v>0</v>
      </c>
      <c r="T60" s="263">
        <f>'Ｓ５２（1977）'!H59</f>
        <v>0</v>
      </c>
      <c r="U60" s="202"/>
      <c r="V60" s="216" t="s">
        <v>13</v>
      </c>
      <c r="W60" s="217"/>
      <c r="X60" s="217"/>
      <c r="Y60" s="218"/>
      <c r="Z60" s="483">
        <f>Z61-Z12-Z14-Z33-Z40-Z45-Z51-Z52-Z54-Z57</f>
        <v>4517</v>
      </c>
      <c r="AA60" s="220">
        <f>AA61-AA12-AA14-AA33-AA40-AA45-AA51-AA52-AA54-AA57</f>
        <v>0</v>
      </c>
      <c r="AB60" s="292">
        <f>AB61-AB12-AB14-AB33-AB40-AB45-AB51-AB52-AB54-AB57</f>
        <v>0</v>
      </c>
      <c r="AC60" s="366">
        <f>AC61-AC12-AC14-AC33-AC40-AC45-AC51-AC52-AC54-AC57</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330641</v>
      </c>
      <c r="Q61" s="242">
        <f>SUM(Q8:Q60)-Q9-Q10-Q12-Q13-Q15-Q16-Q17-Q30-Q31-Q32-Q40-Q41-Q42-Q43-Q44-Q49-Q50</f>
        <v>291694</v>
      </c>
      <c r="R61" s="242">
        <f>SUM(R8:R60)-R9-R10-R12-R13-R15-R16-R17-R30-R31-R32-R40-R41-R42-R43-R44-R49-R50</f>
        <v>181613</v>
      </c>
      <c r="S61" s="331">
        <f>SUM(S8:S60)-S9-S10-S12-S13-S15-S16-S17-S30-S31-S32-S40-S41-S42-S43-S44-S49-S50</f>
        <v>41563</v>
      </c>
      <c r="T61" s="332">
        <f>SUM(T8:T60)-T9-T10-T12-T13-T15-T16-T17-T30-T31-T32-T40-T41-T42-T43-T44-T49-T50</f>
        <v>80700</v>
      </c>
      <c r="U61" s="244"/>
      <c r="V61" s="238" t="s">
        <v>82</v>
      </c>
      <c r="W61" s="239"/>
      <c r="X61" s="239"/>
      <c r="Y61" s="240" t="s">
        <v>561</v>
      </c>
      <c r="Z61" s="484">
        <f>+A181</f>
        <v>4912</v>
      </c>
      <c r="AA61" s="485">
        <f>+B181</f>
        <v>296</v>
      </c>
      <c r="AB61" s="485">
        <f>+C181</f>
        <v>0</v>
      </c>
      <c r="AC61" s="602">
        <f>+E181</f>
        <v>0</v>
      </c>
      <c r="AD61" s="248"/>
      <c r="AE61" s="248"/>
      <c r="AF61" s="248"/>
      <c r="AG61" s="249"/>
      <c r="AH61" s="249"/>
      <c r="AI61" s="250" t="s">
        <v>5</v>
      </c>
      <c r="AJ61" s="180" t="s">
        <v>6</v>
      </c>
      <c r="AK61" s="180" t="s">
        <v>7</v>
      </c>
      <c r="AL61" s="251" t="s">
        <v>405</v>
      </c>
    </row>
    <row r="62" spans="1:38" ht="14.45" customHeight="1" x14ac:dyDescent="0.15">
      <c r="A62" s="589">
        <v>117998</v>
      </c>
      <c r="B62" s="590">
        <v>117998</v>
      </c>
      <c r="C62" s="590">
        <v>0</v>
      </c>
      <c r="D62" s="590">
        <v>0</v>
      </c>
      <c r="E62" s="590">
        <v>0</v>
      </c>
      <c r="F62" s="591">
        <v>51000</v>
      </c>
      <c r="K62" s="183"/>
      <c r="L62" s="184" t="s">
        <v>8</v>
      </c>
      <c r="M62" s="185"/>
      <c r="N62" s="185"/>
      <c r="O62" s="186" t="s">
        <v>9</v>
      </c>
      <c r="P62" s="252">
        <f>'Ｓ５２（1977）'!A63</f>
        <v>8846</v>
      </c>
      <c r="Q62" s="253">
        <f>'Ｓ５２（1977）'!B63</f>
        <v>8846</v>
      </c>
      <c r="R62" s="254"/>
      <c r="S62" s="255">
        <f>'Ｓ５２（1977）'!D63</f>
        <v>0</v>
      </c>
      <c r="T62" s="256">
        <f>'Ｓ５２（1977）'!F63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8846</v>
      </c>
      <c r="B63" s="593">
        <v>8846</v>
      </c>
      <c r="C63" s="593">
        <v>0</v>
      </c>
      <c r="D63" s="593">
        <v>0</v>
      </c>
      <c r="E63" s="593">
        <v>0</v>
      </c>
      <c r="F63" s="594">
        <v>0</v>
      </c>
      <c r="K63" s="194"/>
      <c r="L63" s="195"/>
      <c r="M63" s="196" t="s">
        <v>650</v>
      </c>
      <c r="N63" s="197"/>
      <c r="O63" s="198" t="s">
        <v>12</v>
      </c>
      <c r="P63" s="199">
        <f>'Ｓ５２（1977）'!A64</f>
        <v>0</v>
      </c>
      <c r="Q63" s="200">
        <f>'Ｓ５２（1977）'!B64</f>
        <v>0</v>
      </c>
      <c r="R63" s="220"/>
      <c r="S63" s="262">
        <f>'Ｓ５２（1977）'!D64</f>
        <v>0</v>
      </c>
      <c r="T63" s="263">
        <f>'Ｓ５２（1977）'!F64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4">
        <v>0</v>
      </c>
      <c r="K64" s="194"/>
      <c r="L64" s="195"/>
      <c r="M64" s="196" t="s">
        <v>13</v>
      </c>
      <c r="N64" s="167"/>
      <c r="O64" s="207"/>
      <c r="P64" s="208">
        <f>P62-P63</f>
        <v>8846</v>
      </c>
      <c r="Q64" s="209">
        <f>Q62-Q63</f>
        <v>8846</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47600</v>
      </c>
      <c r="AJ64" s="272">
        <f>+B140</f>
        <v>0</v>
      </c>
      <c r="AK64" s="272">
        <f>+C140</f>
        <v>0</v>
      </c>
      <c r="AL64" s="588">
        <f>+E140</f>
        <v>0</v>
      </c>
    </row>
    <row r="65" spans="1:38" ht="14.45" customHeight="1" x14ac:dyDescent="0.15">
      <c r="A65" s="592">
        <v>1925</v>
      </c>
      <c r="B65" s="593">
        <v>1925</v>
      </c>
      <c r="C65" s="593">
        <v>0</v>
      </c>
      <c r="D65" s="593">
        <v>0</v>
      </c>
      <c r="E65" s="593">
        <v>0</v>
      </c>
      <c r="F65" s="594">
        <v>0</v>
      </c>
      <c r="K65" s="194" t="s">
        <v>4</v>
      </c>
      <c r="L65" s="173" t="s">
        <v>14</v>
      </c>
      <c r="M65" s="170"/>
      <c r="N65" s="170"/>
      <c r="O65" s="211" t="s">
        <v>15</v>
      </c>
      <c r="P65" s="212">
        <f>'Ｓ５２（1977）'!A65</f>
        <v>1925</v>
      </c>
      <c r="Q65" s="213">
        <f>'Ｓ５２（1977）'!B65</f>
        <v>1925</v>
      </c>
      <c r="R65" s="277"/>
      <c r="S65" s="278">
        <f>'Ｓ５２（1977）'!D65</f>
        <v>0</v>
      </c>
      <c r="T65" s="263">
        <f>'Ｓ５２（1977）'!F65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500</v>
      </c>
      <c r="B66" s="593">
        <v>500</v>
      </c>
      <c r="C66" s="593">
        <v>0</v>
      </c>
      <c r="D66" s="593">
        <v>0</v>
      </c>
      <c r="E66" s="593">
        <v>0</v>
      </c>
      <c r="F66" s="594">
        <v>0</v>
      </c>
      <c r="K66" s="194"/>
      <c r="L66" s="195"/>
      <c r="M66" s="196" t="s">
        <v>16</v>
      </c>
      <c r="N66" s="197"/>
      <c r="O66" s="198" t="s">
        <v>17</v>
      </c>
      <c r="P66" s="199">
        <f>'Ｓ５２（1977）'!A66</f>
        <v>500</v>
      </c>
      <c r="Q66" s="200">
        <f>'Ｓ５２（1977）'!B66</f>
        <v>500</v>
      </c>
      <c r="R66" s="220"/>
      <c r="S66" s="262">
        <f>'Ｓ５２（1977）'!D66</f>
        <v>0</v>
      </c>
      <c r="T66" s="263">
        <f>'Ｓ５２（1977）'!F66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1425</v>
      </c>
      <c r="Q67" s="209">
        <f>Q65-Q66</f>
        <v>1425</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'Ｓ５２（1977）'!A68</f>
        <v>0</v>
      </c>
      <c r="Q68" s="200">
        <f>'Ｓ５２（1977）'!B68</f>
        <v>0</v>
      </c>
      <c r="R68" s="220"/>
      <c r="S68" s="262">
        <f>'Ｓ５２（1977）'!D68</f>
        <v>0</v>
      </c>
      <c r="T68" s="263">
        <f>'Ｓ５２（1977）'!F68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'Ｓ５２（1977）'!A69</f>
        <v>0</v>
      </c>
      <c r="Q69" s="200">
        <f>'Ｓ５２（1977）'!B69</f>
        <v>0</v>
      </c>
      <c r="R69" s="220"/>
      <c r="S69" s="262">
        <f>'Ｓ５２（1977）'!D69</f>
        <v>0</v>
      </c>
      <c r="T69" s="263">
        <f>'Ｓ５２（1977）'!F69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'Ｓ５２（1977）'!A70</f>
        <v>0</v>
      </c>
      <c r="Q70" s="200">
        <f>'Ｓ５２（1977）'!B70</f>
        <v>0</v>
      </c>
      <c r="R70" s="220"/>
      <c r="S70" s="262">
        <f>'Ｓ５２（1977）'!D70</f>
        <v>0</v>
      </c>
      <c r="T70" s="263">
        <f>'Ｓ５２（1977）'!F70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'Ｓ５２（1977）'!A71</f>
        <v>0</v>
      </c>
      <c r="Q72" s="200">
        <f>'Ｓ５２（1977）'!B71</f>
        <v>0</v>
      </c>
      <c r="R72" s="220"/>
      <c r="S72" s="262">
        <f>'Ｓ５２（1977）'!D71</f>
        <v>0</v>
      </c>
      <c r="T72" s="263">
        <f>'Ｓ５２（1977）'!F71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'Ｓ５２（1977）'!A72</f>
        <v>0</v>
      </c>
      <c r="Q73" s="200">
        <f>'Ｓ５２（1977）'!B72</f>
        <v>0</v>
      </c>
      <c r="R73" s="220"/>
      <c r="S73" s="262">
        <f>'Ｓ５２（1977）'!D72</f>
        <v>0</v>
      </c>
      <c r="T73" s="263">
        <f>'Ｓ５２（1977）'!F72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6619</v>
      </c>
      <c r="B74" s="593">
        <v>6619</v>
      </c>
      <c r="C74" s="593">
        <v>0</v>
      </c>
      <c r="D74" s="593">
        <v>0</v>
      </c>
      <c r="E74" s="593">
        <v>0</v>
      </c>
      <c r="F74" s="594">
        <v>0</v>
      </c>
      <c r="K74" s="194"/>
      <c r="L74" s="196" t="s">
        <v>19</v>
      </c>
      <c r="M74" s="197"/>
      <c r="N74" s="197"/>
      <c r="O74" s="198" t="s">
        <v>20</v>
      </c>
      <c r="P74" s="199">
        <f>'Ｓ５２（1977）'!A73</f>
        <v>0</v>
      </c>
      <c r="Q74" s="200">
        <f>'Ｓ５２（1977）'!B73</f>
        <v>0</v>
      </c>
      <c r="R74" s="220"/>
      <c r="S74" s="262">
        <f>'Ｓ５２（1977）'!D73</f>
        <v>0</v>
      </c>
      <c r="T74" s="263">
        <f>'Ｓ５２（1977）'!F73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1895</v>
      </c>
      <c r="B75" s="593">
        <v>1895</v>
      </c>
      <c r="C75" s="593">
        <v>0</v>
      </c>
      <c r="D75" s="593">
        <v>0</v>
      </c>
      <c r="E75" s="593">
        <v>0</v>
      </c>
      <c r="F75" s="594">
        <v>0</v>
      </c>
      <c r="K75" s="194" t="s">
        <v>83</v>
      </c>
      <c r="L75" s="195"/>
      <c r="M75" s="196" t="s">
        <v>22</v>
      </c>
      <c r="N75" s="197"/>
      <c r="O75" s="198" t="s">
        <v>23</v>
      </c>
      <c r="P75" s="199">
        <f>'Ｓ５２（1977）'!A75</f>
        <v>1895</v>
      </c>
      <c r="Q75" s="200">
        <f>'Ｓ５２（1977）'!B75</f>
        <v>1895</v>
      </c>
      <c r="R75" s="220"/>
      <c r="S75" s="262">
        <f>'Ｓ５２（1977）'!D75</f>
        <v>0</v>
      </c>
      <c r="T75" s="263">
        <f>'Ｓ５２（1977）'!F75</f>
        <v>0</v>
      </c>
      <c r="U75" s="264" t="s">
        <v>411</v>
      </c>
      <c r="V75" s="195"/>
      <c r="W75" s="196" t="s">
        <v>412</v>
      </c>
      <c r="X75" s="197"/>
      <c r="Y75" s="211" t="s">
        <v>757</v>
      </c>
      <c r="Z75" s="302">
        <f>+A121</f>
        <v>25886</v>
      </c>
      <c r="AA75" s="272">
        <f t="shared" si="1"/>
        <v>0</v>
      </c>
      <c r="AB75" s="272">
        <f t="shared" si="1"/>
        <v>0</v>
      </c>
      <c r="AC75" s="584">
        <f>+E121</f>
        <v>24300</v>
      </c>
      <c r="AD75" s="264" t="s">
        <v>414</v>
      </c>
      <c r="AE75" s="195"/>
      <c r="AF75" s="196" t="s">
        <v>412</v>
      </c>
      <c r="AG75" s="197"/>
      <c r="AH75" s="211" t="s">
        <v>415</v>
      </c>
      <c r="AI75" s="302">
        <f>+A144</f>
        <v>450</v>
      </c>
      <c r="AJ75" s="272">
        <f t="shared" si="2"/>
        <v>0</v>
      </c>
      <c r="AK75" s="272">
        <f t="shared" si="2"/>
        <v>450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'Ｓ５２（1977）'!A76</f>
        <v>0</v>
      </c>
      <c r="Q76" s="200">
        <f>'Ｓ５２（1977）'!B76</f>
        <v>0</v>
      </c>
      <c r="R76" s="220"/>
      <c r="S76" s="262">
        <f>'Ｓ５２（1977）'!D76</f>
        <v>0</v>
      </c>
      <c r="T76" s="263">
        <f>'Ｓ５２（1977）'!F76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'Ｓ５２（1977）'!A77</f>
        <v>0</v>
      </c>
      <c r="Q77" s="200">
        <f>'Ｓ５２（1977）'!B77</f>
        <v>0</v>
      </c>
      <c r="R77" s="220"/>
      <c r="S77" s="262">
        <f>'Ｓ５２（1977）'!D77</f>
        <v>0</v>
      </c>
      <c r="T77" s="263">
        <f>'Ｓ５２（1977）'!F77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'Ｓ５２（1977）'!A78</f>
        <v>0</v>
      </c>
      <c r="Q78" s="200">
        <f>'Ｓ５２（1977）'!B78</f>
        <v>0</v>
      </c>
      <c r="R78" s="220"/>
      <c r="S78" s="262">
        <f>'Ｓ５２（1977）'!D78</f>
        <v>0</v>
      </c>
      <c r="T78" s="263">
        <f>'Ｓ５２（1977）'!F78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'Ｓ５２（1977）'!A79</f>
        <v>0</v>
      </c>
      <c r="Q79" s="200">
        <f>'Ｓ５２（1977）'!B79</f>
        <v>0</v>
      </c>
      <c r="R79" s="220"/>
      <c r="S79" s="262">
        <f>'Ｓ５２（1977）'!D79</f>
        <v>0</v>
      </c>
      <c r="T79" s="263">
        <f>'Ｓ５２（1977）'!F79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4">
        <v>0</v>
      </c>
      <c r="K80" s="194"/>
      <c r="L80" s="195" t="s">
        <v>38</v>
      </c>
      <c r="M80" s="196" t="s">
        <v>39</v>
      </c>
      <c r="N80" s="197"/>
      <c r="O80" s="198" t="s">
        <v>40</v>
      </c>
      <c r="P80" s="199">
        <f>'Ｓ５２（1977）'!A80</f>
        <v>0</v>
      </c>
      <c r="Q80" s="200">
        <f>'Ｓ５２（1977）'!B80</f>
        <v>0</v>
      </c>
      <c r="R80" s="220"/>
      <c r="S80" s="262">
        <f>'Ｓ５２（1977）'!D80</f>
        <v>0</v>
      </c>
      <c r="T80" s="263">
        <f>'Ｓ５２（1977）'!F80</f>
        <v>0</v>
      </c>
      <c r="U80" s="264"/>
      <c r="V80" s="195" t="s">
        <v>38</v>
      </c>
      <c r="W80" s="196" t="s">
        <v>149</v>
      </c>
      <c r="X80" s="197"/>
      <c r="Y80" s="198" t="s">
        <v>758</v>
      </c>
      <c r="Z80" s="302">
        <f>+A122</f>
        <v>0</v>
      </c>
      <c r="AA80" s="272">
        <f>+B122</f>
        <v>0</v>
      </c>
      <c r="AB80" s="272">
        <f>+C122</f>
        <v>0</v>
      </c>
      <c r="AC80" s="584">
        <f>+E122</f>
        <v>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'Ｓ５２（1977）'!A81</f>
        <v>0</v>
      </c>
      <c r="Q81" s="200">
        <f>'Ｓ５２（1977）'!B81</f>
        <v>0</v>
      </c>
      <c r="R81" s="220"/>
      <c r="S81" s="262">
        <f>'Ｓ５２（1977）'!D81</f>
        <v>0</v>
      </c>
      <c r="T81" s="263">
        <f>'Ｓ５２（1977）'!F81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4724</v>
      </c>
      <c r="B82" s="593">
        <v>4724</v>
      </c>
      <c r="C82" s="593">
        <v>0</v>
      </c>
      <c r="D82" s="593">
        <v>0</v>
      </c>
      <c r="E82" s="593">
        <v>0</v>
      </c>
      <c r="F82" s="594">
        <v>0</v>
      </c>
      <c r="K82" s="194" t="s">
        <v>131</v>
      </c>
      <c r="L82" s="216"/>
      <c r="M82" s="196" t="s">
        <v>13</v>
      </c>
      <c r="N82" s="197"/>
      <c r="O82" s="198" t="s">
        <v>44</v>
      </c>
      <c r="P82" s="199">
        <f>'Ｓ５２（1977）'!A82</f>
        <v>4724</v>
      </c>
      <c r="Q82" s="200">
        <f>'Ｓ５２（1977）'!B82</f>
        <v>4724</v>
      </c>
      <c r="R82" s="220"/>
      <c r="S82" s="262">
        <f>'Ｓ５２（1977）'!D82</f>
        <v>0</v>
      </c>
      <c r="T82" s="263">
        <f>'Ｓ５２（1977）'!F82</f>
        <v>0</v>
      </c>
      <c r="U82" s="264"/>
      <c r="V82" s="216"/>
      <c r="W82" s="196" t="s">
        <v>13</v>
      </c>
      <c r="X82" s="197"/>
      <c r="Y82" s="198"/>
      <c r="Z82" s="305">
        <f>Z75-Z80</f>
        <v>25886</v>
      </c>
      <c r="AA82" s="306">
        <f>AA75-AA80</f>
        <v>0</v>
      </c>
      <c r="AB82" s="273">
        <f>AB75-AB80</f>
        <v>0</v>
      </c>
      <c r="AC82" s="603">
        <f>AC75-AC80</f>
        <v>24300</v>
      </c>
      <c r="AD82" s="264" t="s">
        <v>425</v>
      </c>
      <c r="AE82" s="216"/>
      <c r="AF82" s="196" t="s">
        <v>13</v>
      </c>
      <c r="AG82" s="197"/>
      <c r="AH82" s="198"/>
      <c r="AI82" s="305">
        <f>AI75-AI80</f>
        <v>450</v>
      </c>
      <c r="AJ82" s="306">
        <f>AJ75-AJ80</f>
        <v>0</v>
      </c>
      <c r="AK82" s="273">
        <f>AK75-AK80</f>
        <v>450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'Ｓ５２（1977）'!A83</f>
        <v>0</v>
      </c>
      <c r="Q83" s="200">
        <f>'Ｓ５２（1977）'!B83</f>
        <v>0</v>
      </c>
      <c r="R83" s="220"/>
      <c r="S83" s="262">
        <f>'Ｓ５２（1977）'!D83</f>
        <v>0</v>
      </c>
      <c r="T83" s="263">
        <f>'Ｓ５２（1977）'!F83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'Ｓ５２（1977）'!A84</f>
        <v>0</v>
      </c>
      <c r="Q84" s="200">
        <f>'Ｓ５２（1977）'!B84</f>
        <v>0</v>
      </c>
      <c r="R84" s="220"/>
      <c r="S84" s="262">
        <f>'Ｓ５２（1977）'!D84</f>
        <v>0</v>
      </c>
      <c r="T84" s="263">
        <f>'Ｓ５２（1977）'!F84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'Ｓ５２（1977）'!A85</f>
        <v>0</v>
      </c>
      <c r="Q85" s="200">
        <f>'Ｓ５２（1977）'!B85</f>
        <v>0</v>
      </c>
      <c r="R85" s="220"/>
      <c r="S85" s="262">
        <f>'Ｓ５２（1977）'!D85</f>
        <v>0</v>
      </c>
      <c r="T85" s="263">
        <f>'Ｓ５２（1977）'!F85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83541</v>
      </c>
      <c r="B86" s="593">
        <v>83541</v>
      </c>
      <c r="C86" s="593">
        <v>0</v>
      </c>
      <c r="D86" s="593">
        <v>0</v>
      </c>
      <c r="E86" s="593">
        <v>0</v>
      </c>
      <c r="F86" s="594">
        <v>51000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80671</v>
      </c>
      <c r="B87" s="593">
        <v>80671</v>
      </c>
      <c r="C87" s="593">
        <v>0</v>
      </c>
      <c r="D87" s="593">
        <v>0</v>
      </c>
      <c r="E87" s="593">
        <v>0</v>
      </c>
      <c r="F87" s="594">
        <v>51000</v>
      </c>
      <c r="K87" s="194"/>
      <c r="L87" s="173"/>
      <c r="M87" s="196" t="s">
        <v>47</v>
      </c>
      <c r="N87" s="197"/>
      <c r="O87" s="198" t="s">
        <v>48</v>
      </c>
      <c r="P87" s="199">
        <f>'Ｓ５２（1977）'!A87</f>
        <v>80671</v>
      </c>
      <c r="Q87" s="200">
        <f>'Ｓ５２（1977）'!B87</f>
        <v>80671</v>
      </c>
      <c r="R87" s="220"/>
      <c r="S87" s="262">
        <f>'Ｓ５２（1977）'!D87</f>
        <v>0</v>
      </c>
      <c r="T87" s="263">
        <f>'Ｓ５２（1977）'!F87</f>
        <v>51000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350</v>
      </c>
      <c r="B88" s="593">
        <v>350</v>
      </c>
      <c r="C88" s="593">
        <v>0</v>
      </c>
      <c r="D88" s="593">
        <v>0</v>
      </c>
      <c r="E88" s="593">
        <v>0</v>
      </c>
      <c r="F88" s="594">
        <v>0</v>
      </c>
      <c r="K88" s="194"/>
      <c r="L88" s="195"/>
      <c r="M88" s="196" t="s">
        <v>50</v>
      </c>
      <c r="N88" s="197"/>
      <c r="O88" s="198" t="s">
        <v>51</v>
      </c>
      <c r="P88" s="199">
        <f>'Ｓ５２（1977）'!A88</f>
        <v>350</v>
      </c>
      <c r="Q88" s="200">
        <f>'Ｓ５２（1977）'!B88</f>
        <v>350</v>
      </c>
      <c r="R88" s="220"/>
      <c r="S88" s="262">
        <f>'Ｓ５２（1977）'!D88</f>
        <v>0</v>
      </c>
      <c r="T88" s="263">
        <f>'Ｓ５２（1977）'!F88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'Ｓ５２（1977）'!A89</f>
        <v>0</v>
      </c>
      <c r="Q89" s="200">
        <f>'Ｓ５２（1977）'!B89</f>
        <v>0</v>
      </c>
      <c r="R89" s="220"/>
      <c r="S89" s="262">
        <f>'Ｓ５２（1977）'!D89</f>
        <v>0</v>
      </c>
      <c r="T89" s="263">
        <f>'Ｓ５２（1977）'!F89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'Ｓ５２（1977）'!A90</f>
        <v>0</v>
      </c>
      <c r="Q90" s="200">
        <f>'Ｓ５２（1977）'!B90</f>
        <v>0</v>
      </c>
      <c r="R90" s="220"/>
      <c r="S90" s="262">
        <f>'Ｓ５２（1977）'!D90</f>
        <v>0</v>
      </c>
      <c r="T90" s="263">
        <f>'Ｓ５２（1977）'!F90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'Ｓ５２（1977）'!A91</f>
        <v>0</v>
      </c>
      <c r="Q91" s="200">
        <f>'Ｓ５２（1977）'!B91</f>
        <v>0</v>
      </c>
      <c r="R91" s="220"/>
      <c r="S91" s="262">
        <f>'Ｓ５２（1977）'!D91</f>
        <v>0</v>
      </c>
      <c r="T91" s="263">
        <f>'Ｓ５２（1977）'!F91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'Ｓ５２（1977）'!A92</f>
        <v>0</v>
      </c>
      <c r="Q92" s="200">
        <f>'Ｓ５２（1977）'!B92</f>
        <v>0</v>
      </c>
      <c r="R92" s="220"/>
      <c r="S92" s="262">
        <f>'Ｓ５２（1977）'!D92</f>
        <v>0</v>
      </c>
      <c r="T92" s="263">
        <f>'Ｓ５２（1977）'!F92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1352</v>
      </c>
      <c r="B93" s="593">
        <v>1352</v>
      </c>
      <c r="C93" s="593">
        <v>0</v>
      </c>
      <c r="D93" s="593">
        <v>0</v>
      </c>
      <c r="E93" s="593">
        <v>0</v>
      </c>
      <c r="F93" s="594">
        <v>0</v>
      </c>
      <c r="K93" s="194"/>
      <c r="L93" s="195"/>
      <c r="M93" s="173" t="s">
        <v>60</v>
      </c>
      <c r="N93" s="197"/>
      <c r="O93" s="198" t="s">
        <v>61</v>
      </c>
      <c r="P93" s="199">
        <f>'Ｓ５２（1977）'!A93</f>
        <v>1352</v>
      </c>
      <c r="Q93" s="200">
        <f>'Ｓ５２（1977）'!B93</f>
        <v>1352</v>
      </c>
      <c r="R93" s="220"/>
      <c r="S93" s="262">
        <f>'Ｓ５２（1977）'!D93</f>
        <v>0</v>
      </c>
      <c r="T93" s="263">
        <f>'Ｓ５２（1977）'!F93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'Ｓ５２（1977）'!A94</f>
        <v>0</v>
      </c>
      <c r="Q94" s="200">
        <f>'Ｓ５２（1977）'!B94</f>
        <v>0</v>
      </c>
      <c r="R94" s="220"/>
      <c r="S94" s="262">
        <f>'Ｓ５２（1977）'!D94</f>
        <v>0</v>
      </c>
      <c r="T94" s="263">
        <f>'Ｓ５２（1977）'!F94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'Ｓ５２（1977）'!A95</f>
        <v>0</v>
      </c>
      <c r="Q95" s="200">
        <f>'Ｓ５２（1977）'!B95</f>
        <v>0</v>
      </c>
      <c r="R95" s="220"/>
      <c r="S95" s="262">
        <f>'Ｓ５２（1977）'!D95</f>
        <v>0</v>
      </c>
      <c r="T95" s="263">
        <f>'Ｓ５２（1977）'!F95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'Ｓ５２（1977）'!A96</f>
        <v>0</v>
      </c>
      <c r="Q96" s="200">
        <f>'Ｓ５２（1977）'!B96</f>
        <v>0</v>
      </c>
      <c r="R96" s="220"/>
      <c r="S96" s="262">
        <f>'Ｓ５２（1977）'!D96</f>
        <v>0</v>
      </c>
      <c r="T96" s="263">
        <f>'Ｓ５２（1977）'!F96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1352</v>
      </c>
      <c r="B97" s="593">
        <v>1352</v>
      </c>
      <c r="C97" s="593">
        <v>0</v>
      </c>
      <c r="D97" s="593">
        <v>0</v>
      </c>
      <c r="E97" s="593">
        <v>0</v>
      </c>
      <c r="F97" s="594">
        <v>0</v>
      </c>
      <c r="K97" s="194"/>
      <c r="L97" s="195"/>
      <c r="M97" s="195"/>
      <c r="N97" s="196" t="s">
        <v>68</v>
      </c>
      <c r="O97" s="198" t="s">
        <v>69</v>
      </c>
      <c r="P97" s="199">
        <f>'Ｓ５２（1977）'!A97</f>
        <v>1352</v>
      </c>
      <c r="Q97" s="200">
        <f>'Ｓ５２（1977）'!B97</f>
        <v>1352</v>
      </c>
      <c r="R97" s="220"/>
      <c r="S97" s="262">
        <f>'Ｓ５２（1977）'!D97</f>
        <v>0</v>
      </c>
      <c r="T97" s="263">
        <f>'Ｓ５２（1977）'!F97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1168</v>
      </c>
      <c r="B98" s="593">
        <v>1168</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'Ｓ５２（1977）'!A98</f>
        <v>1168</v>
      </c>
      <c r="Q99" s="200">
        <f>'Ｓ５２（1977）'!B98</f>
        <v>1168</v>
      </c>
      <c r="R99" s="220"/>
      <c r="S99" s="262">
        <f>'Ｓ５２（1977）'!D98</f>
        <v>0</v>
      </c>
      <c r="T99" s="263">
        <f>'Ｓ５２（1977）'!F98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'Ｓ５２（1977）'!A99</f>
        <v>0</v>
      </c>
      <c r="Q100" s="200">
        <f>'Ｓ５２（1977）'!B99</f>
        <v>0</v>
      </c>
      <c r="R100" s="220"/>
      <c r="S100" s="262">
        <f>'Ｓ５２（1977）'!D99</f>
        <v>0</v>
      </c>
      <c r="T100" s="263">
        <f>'Ｓ５２（1977）'!F99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'Ｓ５２（1977）'!A100</f>
        <v>0</v>
      </c>
      <c r="Q101" s="200">
        <f>'Ｓ５２（1977）'!B100</f>
        <v>0</v>
      </c>
      <c r="R101" s="220"/>
      <c r="S101" s="262">
        <f>'Ｓ５２（1977）'!D100</f>
        <v>0</v>
      </c>
      <c r="T101" s="263">
        <f>'Ｓ５２（1977）'!F100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'Ｓ５２（1977）'!A101</f>
        <v>0</v>
      </c>
      <c r="Q102" s="200">
        <f>'Ｓ５２（1977）'!B101</f>
        <v>0</v>
      </c>
      <c r="R102" s="220"/>
      <c r="S102" s="262">
        <f>'Ｓ５２（1977）'!D101</f>
        <v>0</v>
      </c>
      <c r="T102" s="263">
        <f>'Ｓ５２（1977）'!F101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17067</v>
      </c>
      <c r="B103" s="593">
        <v>17067</v>
      </c>
      <c r="C103" s="593">
        <v>0</v>
      </c>
      <c r="D103" s="593">
        <v>0</v>
      </c>
      <c r="E103" s="593">
        <v>0</v>
      </c>
      <c r="F103" s="594">
        <v>0</v>
      </c>
      <c r="K103" s="194"/>
      <c r="L103" s="195"/>
      <c r="M103" s="196" t="s">
        <v>11</v>
      </c>
      <c r="N103" s="197"/>
      <c r="O103" s="198" t="s">
        <v>80</v>
      </c>
      <c r="P103" s="199">
        <f>'Ｓ５２（1977）'!A102</f>
        <v>0</v>
      </c>
      <c r="Q103" s="200">
        <f>'Ｓ５２（1977）'!B102</f>
        <v>0</v>
      </c>
      <c r="R103" s="220"/>
      <c r="S103" s="262">
        <f>'Ｓ５２（1977）'!D102</f>
        <v>0</v>
      </c>
      <c r="T103" s="263">
        <f>'Ｓ５２（1977）'!F102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510</v>
      </c>
      <c r="B104" s="593">
        <v>510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4118</v>
      </c>
      <c r="B105" s="593">
        <v>4118</v>
      </c>
      <c r="C105" s="593">
        <v>0</v>
      </c>
      <c r="D105" s="593">
        <v>0</v>
      </c>
      <c r="E105" s="593">
        <v>0</v>
      </c>
      <c r="F105" s="594">
        <v>0</v>
      </c>
      <c r="K105" s="194"/>
      <c r="L105" s="169"/>
      <c r="M105" s="196" t="s">
        <v>88</v>
      </c>
      <c r="N105" s="197"/>
      <c r="O105" s="198" t="s">
        <v>109</v>
      </c>
      <c r="P105" s="199">
        <f>'Ｓ５２（1977）'!A104</f>
        <v>510</v>
      </c>
      <c r="Q105" s="200">
        <f>'Ｓ５２（1977）'!B104</f>
        <v>510</v>
      </c>
      <c r="R105" s="220"/>
      <c r="S105" s="262">
        <f>'Ｓ５２（1977）'!D104</f>
        <v>0</v>
      </c>
      <c r="T105" s="263">
        <f>'Ｓ５２（1977）'!F104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2077</v>
      </c>
      <c r="B106" s="593">
        <v>2077</v>
      </c>
      <c r="C106" s="593">
        <v>0</v>
      </c>
      <c r="D106" s="593">
        <v>0</v>
      </c>
      <c r="E106" s="593">
        <v>0</v>
      </c>
      <c r="F106" s="594">
        <v>0</v>
      </c>
      <c r="K106" s="194"/>
      <c r="L106" s="176" t="s">
        <v>91</v>
      </c>
      <c r="M106" s="196" t="s">
        <v>89</v>
      </c>
      <c r="N106" s="197"/>
      <c r="O106" s="198" t="s">
        <v>110</v>
      </c>
      <c r="P106" s="199">
        <f>'Ｓ５２（1977）'!A105</f>
        <v>4118</v>
      </c>
      <c r="Q106" s="200">
        <f>'Ｓ５２（1977）'!B105</f>
        <v>4118</v>
      </c>
      <c r="R106" s="220"/>
      <c r="S106" s="262">
        <f>'Ｓ５２（1977）'!D105</f>
        <v>0</v>
      </c>
      <c r="T106" s="263">
        <f>'Ｓ５２（1977）'!F105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'Ｓ５２（1977）'!A106</f>
        <v>2077</v>
      </c>
      <c r="Q107" s="200">
        <f>'Ｓ５２（1977）'!B106</f>
        <v>2077</v>
      </c>
      <c r="R107" s="220"/>
      <c r="S107" s="262">
        <f>'Ｓ５２（1977）'!D106</f>
        <v>0</v>
      </c>
      <c r="T107" s="263">
        <f>'Ｓ５２（1977）'!F106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'Ｓ５２（1977）'!A107</f>
        <v>0</v>
      </c>
      <c r="Q108" s="200">
        <f>'Ｓ５２（1977）'!B107</f>
        <v>0</v>
      </c>
      <c r="R108" s="220"/>
      <c r="S108" s="262">
        <f>'Ｓ５２（1977）'!D107</f>
        <v>0</v>
      </c>
      <c r="T108" s="263">
        <f>'Ｓ５２（1977）'!F107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'Ｓ５２（1977）'!A108</f>
        <v>0</v>
      </c>
      <c r="Q109" s="200">
        <f>'Ｓ５２（1977）'!B108</f>
        <v>0</v>
      </c>
      <c r="R109" s="220"/>
      <c r="S109" s="262">
        <f>'Ｓ５２（1977）'!D108</f>
        <v>0</v>
      </c>
      <c r="T109" s="263">
        <f>'Ｓ５２（1977）'!F108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'Ｓ５２（1977）'!A109</f>
        <v>0</v>
      </c>
      <c r="Q110" s="200">
        <f>'Ｓ５２（1977）'!B109</f>
        <v>0</v>
      </c>
      <c r="R110" s="220"/>
      <c r="S110" s="262">
        <f>'Ｓ５２（1977）'!D109</f>
        <v>0</v>
      </c>
      <c r="T110" s="263">
        <f>'Ｓ５２（1977）'!F109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4">
        <v>0</v>
      </c>
      <c r="K111" s="194"/>
      <c r="L111" s="176"/>
      <c r="M111" s="196" t="s">
        <v>107</v>
      </c>
      <c r="N111" s="197"/>
      <c r="O111" s="198" t="s">
        <v>115</v>
      </c>
      <c r="P111" s="199">
        <f>'Ｓ５２（1977）'!A110</f>
        <v>0</v>
      </c>
      <c r="Q111" s="200">
        <f>'Ｓ５２（1977）'!B110</f>
        <v>0</v>
      </c>
      <c r="R111" s="220"/>
      <c r="S111" s="262">
        <f>'Ｓ５２（1977）'!D110</f>
        <v>0</v>
      </c>
      <c r="T111" s="263">
        <f>'Ｓ５２（1977）'!F110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10362</v>
      </c>
      <c r="B112" s="593">
        <v>10362</v>
      </c>
      <c r="C112" s="593">
        <v>0</v>
      </c>
      <c r="D112" s="593">
        <v>0</v>
      </c>
      <c r="E112" s="593">
        <v>0</v>
      </c>
      <c r="F112" s="594">
        <v>0</v>
      </c>
      <c r="K112" s="194"/>
      <c r="L112" s="176" t="s">
        <v>41</v>
      </c>
      <c r="M112" s="196" t="s">
        <v>108</v>
      </c>
      <c r="N112" s="197"/>
      <c r="O112" s="198" t="s">
        <v>116</v>
      </c>
      <c r="P112" s="199">
        <f>'Ｓ５２（1977）'!A111</f>
        <v>0</v>
      </c>
      <c r="Q112" s="200">
        <f>'Ｓ５２（1977）'!B111</f>
        <v>0</v>
      </c>
      <c r="R112" s="220"/>
      <c r="S112" s="262">
        <f>'Ｓ５２（1977）'!D111</f>
        <v>0</v>
      </c>
      <c r="T112" s="263">
        <f>'Ｓ５２（1977）'!F111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'Ｓ５２（1977）'!A112</f>
        <v>10362</v>
      </c>
      <c r="Q113" s="200">
        <f>'Ｓ５２（1977）'!B112</f>
        <v>10362</v>
      </c>
      <c r="R113" s="220"/>
      <c r="S113" s="262">
        <f>'Ｓ５２（1977）'!D112</f>
        <v>0</v>
      </c>
      <c r="T113" s="263">
        <f>'Ｓ５２（1977）'!F112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'Ｓ５２（1977）'!A113</f>
        <v>0</v>
      </c>
      <c r="Q114" s="200">
        <f>'Ｓ５２（1977）'!B113</f>
        <v>0</v>
      </c>
      <c r="R114" s="220"/>
      <c r="S114" s="262">
        <f>'Ｓ５２（1977）'!D113</f>
        <v>0</v>
      </c>
      <c r="T114" s="263">
        <f>'Ｓ５２（1977）'!F113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117998</v>
      </c>
      <c r="Q115" s="316">
        <f>SUM(Q62:Q114)-Q63-Q64-Q66-Q67-Q69-Q70-Q71-Q84-Q85-Q86-Q94-Q95-Q96-Q97-Q98-Q103-Q104</f>
        <v>117998</v>
      </c>
      <c r="R115" s="316"/>
      <c r="S115" s="317">
        <f>SUM(S62:S114)-S63-S64-S66-S67-S69-S70-S71-S84-S85-S86-S94-S95-S96-S97-S98-S103-S104</f>
        <v>0</v>
      </c>
      <c r="T115" s="318">
        <f>SUM(T62:T114)-T63-T64-T66-T67-T69-T70-T71-T84-T85-T86-T94-T95-T96-T97-T98-T103-T104</f>
        <v>51000</v>
      </c>
      <c r="U115" s="319"/>
      <c r="V115" s="312" t="s">
        <v>82</v>
      </c>
      <c r="W115" s="313"/>
      <c r="X115" s="313"/>
      <c r="Y115" s="314"/>
      <c r="Z115" s="320">
        <f>Z64+Z67+Z73+Z74+Z75+Z86+Z88+Z89+Z92+Z93+Z99+Z101+Z104+Z105+Z114</f>
        <v>25886</v>
      </c>
      <c r="AA115" s="321">
        <f>AA64+AA67+AA73+AA74+AA75+AA86+AA88+AA89+AA92+AA93+AA99+AA101+AA104+AA105+AA114</f>
        <v>0</v>
      </c>
      <c r="AB115" s="322">
        <f>AB64+AB67+AB73+AB74+AB75+AB86+AB88+AB89+AB92+AB93+AB99+AB101+AB104+AB105+AB114</f>
        <v>0</v>
      </c>
      <c r="AC115" s="598">
        <f>AC64+AC67+AC73+AC74+AC75+AC86+AC88+AC89+AC92+AC93+AC99+AC101+AC104+AC105+AC114</f>
        <v>24300</v>
      </c>
      <c r="AD115" s="319"/>
      <c r="AE115" s="312" t="s">
        <v>82</v>
      </c>
      <c r="AF115" s="313"/>
      <c r="AG115" s="313"/>
      <c r="AH115" s="314"/>
      <c r="AI115" s="320">
        <f>AI64+AI67+AI73+AI74+AI75+AI86+AI88+AI89+AI92+AI93+AI99+AI101+AI104+AI105+AI114</f>
        <v>48050</v>
      </c>
      <c r="AJ115" s="321">
        <f>AJ64+AJ67+AJ73+AJ74+AJ75+AJ86+AJ88+AJ89+AJ92+AJ93+AJ99+AJ101+AJ104+AJ105+AJ114</f>
        <v>0</v>
      </c>
      <c r="AK115" s="322">
        <f>AK64+AK67+AK73+AK74+AK75+AK86+AK88+AK89+AK92+AK93+AK99+AK101+AK104+AK105+AK114</f>
        <v>450</v>
      </c>
      <c r="AL115" s="324">
        <f>AL64+AL67+AL73+AL74+AL75+AL86+AL88+AL89+AL92+AL93+AL99+AL101+AL104+AL105+AL114</f>
        <v>0</v>
      </c>
    </row>
    <row r="116" spans="1:38" ht="14.45" customHeight="1" thickTop="1" x14ac:dyDescent="0.15">
      <c r="A116" s="589">
        <v>25886</v>
      </c>
      <c r="B116" s="590">
        <v>0</v>
      </c>
      <c r="C116" s="590">
        <v>0</v>
      </c>
      <c r="D116" s="590">
        <v>0</v>
      </c>
      <c r="E116" s="591">
        <v>24300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797</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25886</v>
      </c>
      <c r="B121" s="593">
        <v>0</v>
      </c>
      <c r="C121" s="593">
        <v>0</v>
      </c>
      <c r="D121" s="593">
        <v>0</v>
      </c>
      <c r="E121" s="594">
        <v>24300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0</v>
      </c>
      <c r="B122" s="593">
        <v>0</v>
      </c>
      <c r="C122" s="593">
        <v>0</v>
      </c>
      <c r="D122" s="593">
        <v>0</v>
      </c>
      <c r="E122" s="594">
        <v>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8846</v>
      </c>
      <c r="Q123" s="254">
        <f t="shared" si="11"/>
        <v>8846</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941</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7905</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0</v>
      </c>
      <c r="Q124" s="220">
        <f t="shared" si="11"/>
        <v>0</v>
      </c>
      <c r="R124" s="220">
        <f t="shared" si="11"/>
        <v>0</v>
      </c>
      <c r="S124" s="221">
        <f t="shared" si="11"/>
        <v>0</v>
      </c>
      <c r="T124" s="270">
        <f t="shared" si="11"/>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8846</v>
      </c>
      <c r="Q125" s="220">
        <f t="shared" si="11"/>
        <v>8846</v>
      </c>
      <c r="R125" s="220">
        <f t="shared" si="11"/>
        <v>0</v>
      </c>
      <c r="S125" s="221">
        <f t="shared" si="11"/>
        <v>0</v>
      </c>
      <c r="T125" s="270">
        <f t="shared" si="11"/>
        <v>0</v>
      </c>
      <c r="U125" s="202"/>
      <c r="V125" s="195"/>
      <c r="W125" s="196" t="s">
        <v>13</v>
      </c>
      <c r="X125" s="167"/>
      <c r="Y125" s="207" t="s">
        <v>156</v>
      </c>
      <c r="Z125" s="219">
        <f>Z123-Z124</f>
        <v>941</v>
      </c>
      <c r="AA125" s="220">
        <f>AA123-AA124</f>
        <v>0</v>
      </c>
      <c r="AB125" s="292">
        <f>AB123-AB124</f>
        <v>0</v>
      </c>
      <c r="AC125" s="366">
        <f>AC123-AC124</f>
        <v>0</v>
      </c>
      <c r="AE125" s="194"/>
      <c r="AF125" s="195"/>
      <c r="AG125" s="196" t="s">
        <v>13</v>
      </c>
      <c r="AH125" s="167"/>
      <c r="AI125" s="219">
        <f t="shared" si="12"/>
        <v>7905</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1925</v>
      </c>
      <c r="Q126" s="220">
        <f t="shared" si="11"/>
        <v>1925</v>
      </c>
      <c r="R126" s="220">
        <f t="shared" si="11"/>
        <v>0</v>
      </c>
      <c r="S126" s="221">
        <f t="shared" si="11"/>
        <v>0</v>
      </c>
      <c r="T126" s="270">
        <f t="shared" si="11"/>
        <v>0</v>
      </c>
      <c r="U126" s="202"/>
      <c r="V126" s="173" t="s">
        <v>14</v>
      </c>
      <c r="W126" s="170"/>
      <c r="X126" s="170"/>
      <c r="Y126" s="211" t="s">
        <v>654</v>
      </c>
      <c r="Z126" s="219">
        <f>Z127+Z128</f>
        <v>152</v>
      </c>
      <c r="AA126" s="220">
        <f>AA127+AA128</f>
        <v>0</v>
      </c>
      <c r="AB126" s="292">
        <f>AB127+AB128</f>
        <v>0</v>
      </c>
      <c r="AC126" s="366">
        <f>AC127+AC128</f>
        <v>0</v>
      </c>
      <c r="AE126" s="194"/>
      <c r="AF126" s="173" t="s">
        <v>14</v>
      </c>
      <c r="AG126" s="170"/>
      <c r="AH126" s="170"/>
      <c r="AI126" s="219">
        <f t="shared" si="12"/>
        <v>1773</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500</v>
      </c>
      <c r="Q127" s="220">
        <f t="shared" si="11"/>
        <v>500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500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1425</v>
      </c>
      <c r="Q128" s="220">
        <f t="shared" si="11"/>
        <v>1425</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152</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1273</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1895</v>
      </c>
      <c r="Q136" s="220">
        <f t="shared" si="16"/>
        <v>1895</v>
      </c>
      <c r="R136" s="220">
        <f t="shared" si="16"/>
        <v>0</v>
      </c>
      <c r="S136" s="221">
        <f t="shared" si="16"/>
        <v>0</v>
      </c>
      <c r="T136" s="270">
        <f t="shared" si="16"/>
        <v>0</v>
      </c>
      <c r="U136" s="202" t="s">
        <v>86</v>
      </c>
      <c r="V136" s="195"/>
      <c r="W136" s="196" t="s">
        <v>22</v>
      </c>
      <c r="X136" s="197"/>
      <c r="Y136" s="198" t="s">
        <v>156</v>
      </c>
      <c r="Z136" s="219">
        <f t="shared" si="17"/>
        <v>202</v>
      </c>
      <c r="AA136" s="220">
        <f t="shared" si="17"/>
        <v>0</v>
      </c>
      <c r="AB136" s="292">
        <f t="shared" si="17"/>
        <v>0</v>
      </c>
      <c r="AC136" s="366">
        <f t="shared" si="17"/>
        <v>0</v>
      </c>
      <c r="AE136" s="194"/>
      <c r="AF136" s="195"/>
      <c r="AG136" s="196" t="s">
        <v>22</v>
      </c>
      <c r="AH136" s="197"/>
      <c r="AI136" s="219">
        <f t="shared" si="12"/>
        <v>1693</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48050</v>
      </c>
      <c r="B139" s="593">
        <v>0</v>
      </c>
      <c r="C139" s="593">
        <v>450</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47600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0</v>
      </c>
      <c r="Q141" s="220">
        <f t="shared" si="16"/>
        <v>0</v>
      </c>
      <c r="R141" s="220">
        <f t="shared" si="16"/>
        <v>0</v>
      </c>
      <c r="S141" s="221">
        <f t="shared" si="16"/>
        <v>0</v>
      </c>
      <c r="T141" s="270">
        <f t="shared" si="16"/>
        <v>0</v>
      </c>
      <c r="U141" s="202"/>
      <c r="V141" s="195" t="s">
        <v>38</v>
      </c>
      <c r="W141" s="196" t="s">
        <v>149</v>
      </c>
      <c r="X141" s="197"/>
      <c r="Y141" s="198" t="s">
        <v>156</v>
      </c>
      <c r="Z141" s="219">
        <f t="shared" si="17"/>
        <v>0</v>
      </c>
      <c r="AA141" s="220">
        <f t="shared" si="17"/>
        <v>0</v>
      </c>
      <c r="AB141" s="292">
        <f t="shared" si="17"/>
        <v>0</v>
      </c>
      <c r="AC141" s="366">
        <f t="shared" si="17"/>
        <v>0</v>
      </c>
      <c r="AE141" s="194"/>
      <c r="AF141" s="195" t="s">
        <v>38</v>
      </c>
      <c r="AG141" s="196" t="s">
        <v>149</v>
      </c>
      <c r="AH141" s="197"/>
      <c r="AI141" s="219">
        <f t="shared" si="12"/>
        <v>0</v>
      </c>
      <c r="AJ141" s="220">
        <f t="shared" si="14"/>
        <v>0</v>
      </c>
      <c r="AK141" s="366">
        <f t="shared" si="15"/>
        <v>0</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48719</v>
      </c>
      <c r="Q143" s="220">
        <f t="shared" si="18"/>
        <v>9772</v>
      </c>
      <c r="R143" s="220">
        <f t="shared" si="18"/>
        <v>0</v>
      </c>
      <c r="S143" s="221">
        <f t="shared" si="18"/>
        <v>41563</v>
      </c>
      <c r="T143" s="270">
        <f t="shared" si="18"/>
        <v>2300</v>
      </c>
      <c r="U143" s="202"/>
      <c r="V143" s="216"/>
      <c r="W143" s="196" t="s">
        <v>13</v>
      </c>
      <c r="X143" s="197"/>
      <c r="Y143" s="198" t="s">
        <v>156</v>
      </c>
      <c r="Z143" s="219">
        <f t="shared" si="17"/>
        <v>1039</v>
      </c>
      <c r="AA143" s="220">
        <f t="shared" si="17"/>
        <v>0</v>
      </c>
      <c r="AB143" s="292">
        <f t="shared" si="17"/>
        <v>0</v>
      </c>
      <c r="AC143" s="366">
        <f t="shared" si="17"/>
        <v>0</v>
      </c>
      <c r="AE143" s="194" t="s">
        <v>158</v>
      </c>
      <c r="AF143" s="216"/>
      <c r="AG143" s="196" t="s">
        <v>13</v>
      </c>
      <c r="AH143" s="197"/>
      <c r="AI143" s="219">
        <f t="shared" si="12"/>
        <v>8733</v>
      </c>
      <c r="AJ143" s="220">
        <f t="shared" si="14"/>
        <v>0</v>
      </c>
      <c r="AK143" s="366">
        <f t="shared" si="15"/>
        <v>7613</v>
      </c>
    </row>
    <row r="144" spans="1:37" ht="14.45" customHeight="1" x14ac:dyDescent="0.15">
      <c r="A144" s="592">
        <v>450</v>
      </c>
      <c r="B144" s="593">
        <v>0</v>
      </c>
      <c r="C144" s="593">
        <v>450</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172784</v>
      </c>
      <c r="Q148" s="220">
        <f t="shared" si="18"/>
        <v>172784</v>
      </c>
      <c r="R148" s="220">
        <f t="shared" si="18"/>
        <v>61274</v>
      </c>
      <c r="S148" s="221">
        <f t="shared" si="18"/>
        <v>0</v>
      </c>
      <c r="T148" s="270">
        <f t="shared" si="18"/>
        <v>78500</v>
      </c>
      <c r="U148" s="202" t="s">
        <v>4</v>
      </c>
      <c r="V148" s="173"/>
      <c r="W148" s="196" t="s">
        <v>47</v>
      </c>
      <c r="X148" s="197"/>
      <c r="Y148" s="198" t="s">
        <v>156</v>
      </c>
      <c r="Z148" s="219">
        <f>IF(ISERROR(Z$33*(Q148/(Q148+Q149))),0,ROUND(Z$33*(Q148/(Q148+Q149)),0))</f>
        <v>332</v>
      </c>
      <c r="AA148" s="220">
        <f>IF(ISERROR(AA$33*(R148/(R148+R149))),0,ROUND(AA$33*(R148/(R148+R149)),0))</f>
        <v>212</v>
      </c>
      <c r="AB148" s="292">
        <f>IF(ISERROR(AB$33*(S148/(S148+S149))),0,ROUND(AB$33*(S148/(S148+S149)),0))</f>
        <v>0</v>
      </c>
      <c r="AC148" s="366">
        <f>IF(ISERROR(AC$33*(T148/(T148+T149))),0,ROUND(AC$33*(T148/(T148+T149)),0))</f>
        <v>0</v>
      </c>
      <c r="AE148" s="194" t="s">
        <v>163</v>
      </c>
      <c r="AF148" s="173"/>
      <c r="AG148" s="196" t="s">
        <v>47</v>
      </c>
      <c r="AH148" s="197"/>
      <c r="AI148" s="219">
        <f t="shared" si="12"/>
        <v>172452</v>
      </c>
      <c r="AJ148" s="220">
        <f t="shared" si="20"/>
        <v>61062</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32636</v>
      </c>
      <c r="Q149" s="220">
        <f t="shared" si="18"/>
        <v>32636</v>
      </c>
      <c r="R149" s="220">
        <f t="shared" si="18"/>
        <v>24215</v>
      </c>
      <c r="S149" s="221">
        <f t="shared" si="18"/>
        <v>0</v>
      </c>
      <c r="T149" s="270">
        <f t="shared" si="18"/>
        <v>7600</v>
      </c>
      <c r="U149" s="202"/>
      <c r="V149" s="195"/>
      <c r="W149" s="196" t="s">
        <v>50</v>
      </c>
      <c r="X149" s="197"/>
      <c r="Y149" s="198" t="s">
        <v>156</v>
      </c>
      <c r="Z149" s="219">
        <f>Z33-Z148</f>
        <v>63</v>
      </c>
      <c r="AA149" s="220">
        <f>AA33-AA148</f>
        <v>84</v>
      </c>
      <c r="AB149" s="292">
        <f>AB33-AB148</f>
        <v>0</v>
      </c>
      <c r="AC149" s="366">
        <f>AC33-AC148</f>
        <v>0</v>
      </c>
      <c r="AE149" s="194" t="s">
        <v>164</v>
      </c>
      <c r="AF149" s="195"/>
      <c r="AG149" s="196" t="s">
        <v>50</v>
      </c>
      <c r="AH149" s="197"/>
      <c r="AI149" s="219">
        <f t="shared" si="12"/>
        <v>32573</v>
      </c>
      <c r="AJ149" s="220">
        <f t="shared" si="20"/>
        <v>24131</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1352</v>
      </c>
      <c r="Q154" s="220">
        <f t="shared" si="23"/>
        <v>1352</v>
      </c>
      <c r="R154" s="220">
        <f t="shared" si="23"/>
        <v>0</v>
      </c>
      <c r="S154" s="221">
        <f t="shared" si="23"/>
        <v>0</v>
      </c>
      <c r="T154" s="270">
        <f t="shared" si="23"/>
        <v>0</v>
      </c>
      <c r="U154" s="202"/>
      <c r="V154" s="195"/>
      <c r="W154" s="173" t="s">
        <v>60</v>
      </c>
      <c r="X154" s="197"/>
      <c r="Y154" s="198" t="s">
        <v>156</v>
      </c>
      <c r="Z154" s="219">
        <f>SUM(Z155:Z159)</f>
        <v>144</v>
      </c>
      <c r="AA154" s="220">
        <f>SUM(AA155:AA159)</f>
        <v>0</v>
      </c>
      <c r="AB154" s="292">
        <f>SUM(AB155:AB159)</f>
        <v>0</v>
      </c>
      <c r="AC154" s="366">
        <f>SUM(AC155:AC159)</f>
        <v>0</v>
      </c>
      <c r="AE154" s="194" t="s">
        <v>169</v>
      </c>
      <c r="AF154" s="195"/>
      <c r="AG154" s="173" t="s">
        <v>60</v>
      </c>
      <c r="AH154" s="197"/>
      <c r="AI154" s="219">
        <f t="shared" si="12"/>
        <v>1208</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0</v>
      </c>
      <c r="Q155" s="220">
        <f t="shared" si="23"/>
        <v>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1352</v>
      </c>
      <c r="Q158" s="220">
        <f t="shared" si="23"/>
        <v>1352</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144</v>
      </c>
      <c r="AA158" s="220">
        <f t="shared" si="26"/>
        <v>0</v>
      </c>
      <c r="AB158" s="292">
        <f t="shared" si="26"/>
        <v>0</v>
      </c>
      <c r="AC158" s="366">
        <f t="shared" si="26"/>
        <v>0</v>
      </c>
      <c r="AE158" s="194"/>
      <c r="AF158" s="195"/>
      <c r="AG158" s="195"/>
      <c r="AH158" s="196" t="s">
        <v>150</v>
      </c>
      <c r="AI158" s="219">
        <f t="shared" si="12"/>
        <v>1208</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1168</v>
      </c>
      <c r="Q160" s="220">
        <f t="shared" si="23"/>
        <v>1168</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1168</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156007</v>
      </c>
      <c r="Q166" s="220">
        <f t="shared" si="28"/>
        <v>156007</v>
      </c>
      <c r="R166" s="220">
        <f t="shared" si="28"/>
        <v>94374</v>
      </c>
      <c r="S166" s="221">
        <f t="shared" si="28"/>
        <v>0</v>
      </c>
      <c r="T166" s="270">
        <f t="shared" si="28"/>
        <v>38600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156007</v>
      </c>
      <c r="AJ166" s="220">
        <f t="shared" si="29"/>
        <v>94374</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4118</v>
      </c>
      <c r="Q167" s="220">
        <f t="shared" si="28"/>
        <v>4118</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4118</v>
      </c>
      <c r="AJ167" s="220">
        <f t="shared" si="29"/>
        <v>0</v>
      </c>
      <c r="AK167" s="366">
        <f t="shared" si="30"/>
        <v>0</v>
      </c>
    </row>
    <row r="168" spans="1:37" ht="14.45" customHeight="1" x14ac:dyDescent="0.15">
      <c r="K168" s="194"/>
      <c r="L168" s="176"/>
      <c r="M168" s="196" t="s">
        <v>104</v>
      </c>
      <c r="N168" s="197"/>
      <c r="O168" s="198"/>
      <c r="P168" s="219">
        <f t="shared" si="28"/>
        <v>2077</v>
      </c>
      <c r="Q168" s="220">
        <f t="shared" si="28"/>
        <v>2077</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221</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1856</v>
      </c>
      <c r="AJ168" s="220">
        <f t="shared" si="29"/>
        <v>0</v>
      </c>
      <c r="AK168" s="366">
        <f t="shared" si="30"/>
        <v>0</v>
      </c>
    </row>
    <row r="169" spans="1:37" ht="14.45" customHeight="1" thickBot="1" x14ac:dyDescent="0.2">
      <c r="K169" s="194"/>
      <c r="L169" s="176"/>
      <c r="M169" s="196" t="s">
        <v>90</v>
      </c>
      <c r="N169" s="197"/>
      <c r="O169" s="198"/>
      <c r="P169" s="219">
        <f t="shared" si="28"/>
        <v>0</v>
      </c>
      <c r="Q169" s="220">
        <f t="shared" si="28"/>
        <v>0</v>
      </c>
      <c r="R169" s="220">
        <f t="shared" si="28"/>
        <v>0</v>
      </c>
      <c r="S169" s="221">
        <f t="shared" si="28"/>
        <v>0</v>
      </c>
      <c r="T169" s="270">
        <f t="shared" si="28"/>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0</v>
      </c>
      <c r="Q173" s="220">
        <f t="shared" si="35"/>
        <v>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0</v>
      </c>
      <c r="AJ173" s="220">
        <f t="shared" si="33"/>
        <v>0</v>
      </c>
      <c r="AK173" s="366">
        <f t="shared" si="34"/>
        <v>0</v>
      </c>
    </row>
    <row r="174" spans="1:37" ht="14.45" customHeight="1" x14ac:dyDescent="0.15">
      <c r="A174" s="592">
        <v>395</v>
      </c>
      <c r="B174" s="593">
        <v>296</v>
      </c>
      <c r="C174" s="593">
        <v>0</v>
      </c>
      <c r="D174" s="593">
        <v>0</v>
      </c>
      <c r="E174" s="594">
        <v>0</v>
      </c>
      <c r="K174" s="194"/>
      <c r="L174" s="216"/>
      <c r="M174" s="196" t="s">
        <v>13</v>
      </c>
      <c r="N174" s="197"/>
      <c r="O174" s="198"/>
      <c r="P174" s="219">
        <f t="shared" si="35"/>
        <v>17112</v>
      </c>
      <c r="Q174" s="220">
        <f t="shared" si="35"/>
        <v>17112</v>
      </c>
      <c r="R174" s="220">
        <f t="shared" si="35"/>
        <v>1750</v>
      </c>
      <c r="S174" s="221">
        <f t="shared" si="35"/>
        <v>0</v>
      </c>
      <c r="T174" s="270">
        <f t="shared" si="35"/>
        <v>4700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1820</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15292</v>
      </c>
      <c r="AJ174" s="220">
        <f t="shared" si="33"/>
        <v>1750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-2</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2</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448639</v>
      </c>
      <c r="Q176" s="316">
        <f t="shared" si="35"/>
        <v>409692</v>
      </c>
      <c r="R176" s="316">
        <f t="shared" si="35"/>
        <v>181613</v>
      </c>
      <c r="S176" s="317">
        <f t="shared" si="35"/>
        <v>41563</v>
      </c>
      <c r="T176" s="318">
        <f t="shared" si="35"/>
        <v>131700</v>
      </c>
      <c r="U176" s="367"/>
      <c r="V176" s="312" t="s">
        <v>82</v>
      </c>
      <c r="W176" s="313"/>
      <c r="X176" s="313"/>
      <c r="Y176" s="314"/>
      <c r="Z176" s="315">
        <f>Z61</f>
        <v>4912</v>
      </c>
      <c r="AA176" s="316">
        <f>AA61</f>
        <v>296</v>
      </c>
      <c r="AB176" s="550">
        <f>AB61</f>
        <v>0</v>
      </c>
      <c r="AC176" s="368">
        <f>AC61</f>
        <v>0</v>
      </c>
      <c r="AE176" s="369"/>
      <c r="AF176" s="312" t="s">
        <v>82</v>
      </c>
      <c r="AG176" s="313"/>
      <c r="AH176" s="313"/>
      <c r="AI176" s="370">
        <f t="shared" si="12"/>
        <v>404780</v>
      </c>
      <c r="AJ176" s="316">
        <f>SUM(AJ123,AJ126,AJ129,AJ133:AJ144,AJ148:AJ154,AJ160:AJ163,AJ166:AJ175)</f>
        <v>181317</v>
      </c>
      <c r="AK176" s="368">
        <f>SUM(AK123,AK126,AK129,AK133:AK144,AK148:AK154,AK160:AK163,AK166:AK175)</f>
        <v>7613</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4517</v>
      </c>
      <c r="B180" s="593">
        <v>0</v>
      </c>
      <c r="C180" s="593">
        <v>0</v>
      </c>
      <c r="D180" s="593">
        <v>0</v>
      </c>
      <c r="E180" s="594">
        <v>0</v>
      </c>
      <c r="AC180" s="481"/>
    </row>
    <row r="181" spans="1:29" ht="14.25" thickBot="1" x14ac:dyDescent="0.2">
      <c r="A181" s="592">
        <v>4912</v>
      </c>
      <c r="B181" s="593">
        <v>296</v>
      </c>
      <c r="C181" s="593">
        <v>0</v>
      </c>
      <c r="D181" s="593">
        <v>0</v>
      </c>
      <c r="E181" s="594">
        <v>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rowBreaks count="2" manualBreakCount="2">
        <brk id="116" max="16383" man="1"/>
        <brk id="231" max="16383" man="1"/>
      </rowBreaks>
      <colBreaks count="1" manualBreakCount="1">
        <brk id="31" max="1048575" man="1"/>
      </colBreaks>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rowBreaks count="2" manualBreakCount="2">
    <brk id="116" max="16383" man="1"/>
    <brk id="231" max="16383" man="1"/>
  </rowBreaks>
  <colBreaks count="1" manualBreakCount="1">
    <brk id="31" max="1048575" man="1"/>
  </col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659</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c r="AD7" s="160"/>
      <c r="AE7" s="160"/>
      <c r="AF7" s="160"/>
      <c r="AG7" s="160"/>
      <c r="AH7" s="160"/>
    </row>
    <row r="8" spans="1:34" ht="14.45" customHeight="1" x14ac:dyDescent="0.15">
      <c r="A8" s="589">
        <v>396289</v>
      </c>
      <c r="B8" s="590">
        <v>359410</v>
      </c>
      <c r="C8" s="590">
        <v>312285</v>
      </c>
      <c r="D8" s="590">
        <v>84004</v>
      </c>
      <c r="E8" s="590">
        <v>143250</v>
      </c>
      <c r="F8" s="590">
        <v>97473</v>
      </c>
      <c r="G8" s="590">
        <v>0</v>
      </c>
      <c r="H8" s="1209">
        <v>100000</v>
      </c>
      <c r="I8" s="593"/>
      <c r="K8" s="183"/>
      <c r="L8" s="184" t="s">
        <v>8</v>
      </c>
      <c r="M8" s="185"/>
      <c r="N8" s="185"/>
      <c r="O8" s="186" t="s">
        <v>9</v>
      </c>
      <c r="P8" s="187">
        <f>'Ｓ５１（1976）'!A9</f>
        <v>0</v>
      </c>
      <c r="Q8" s="253">
        <f>'Ｓ５１（1976）'!C9</f>
        <v>0</v>
      </c>
      <c r="R8" s="253">
        <f>'Ｓ５１（1976）'!E9</f>
        <v>0</v>
      </c>
      <c r="S8" s="255">
        <f>'Ｓ５１（1976）'!F9</f>
        <v>0</v>
      </c>
      <c r="T8" s="256">
        <f>'Ｓ５１（1976）'!H9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650</v>
      </c>
      <c r="N9" s="197"/>
      <c r="O9" s="198" t="s">
        <v>12</v>
      </c>
      <c r="P9" s="199">
        <f>'Ｓ５１（1976）'!A10</f>
        <v>0</v>
      </c>
      <c r="Q9" s="200">
        <f>'Ｓ５１（1976）'!C10</f>
        <v>0</v>
      </c>
      <c r="R9" s="200">
        <f>'Ｓ５１（1976）'!E10</f>
        <v>0</v>
      </c>
      <c r="S9" s="262">
        <f>'Ｓ５１（1976）'!F10</f>
        <v>0</v>
      </c>
      <c r="T9" s="263">
        <f>'Ｓ５１（1976）'!H10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0</v>
      </c>
      <c r="B11" s="593">
        <v>0</v>
      </c>
      <c r="C11" s="593">
        <v>0</v>
      </c>
      <c r="D11" s="593">
        <v>0</v>
      </c>
      <c r="E11" s="593">
        <v>0</v>
      </c>
      <c r="F11" s="593">
        <v>0</v>
      </c>
      <c r="G11" s="593">
        <v>0</v>
      </c>
      <c r="H11" s="594">
        <v>0</v>
      </c>
      <c r="I11" s="593"/>
      <c r="K11" s="194" t="s">
        <v>4</v>
      </c>
      <c r="L11" s="173" t="s">
        <v>14</v>
      </c>
      <c r="M11" s="170"/>
      <c r="N11" s="170"/>
      <c r="O11" s="211" t="s">
        <v>15</v>
      </c>
      <c r="P11" s="212">
        <f>'Ｓ５１（1976）'!A11</f>
        <v>0</v>
      </c>
      <c r="Q11" s="213">
        <f>'Ｓ５１（1976）'!C11</f>
        <v>0</v>
      </c>
      <c r="R11" s="213">
        <f>'Ｓ５１（1976）'!E11</f>
        <v>0</v>
      </c>
      <c r="S11" s="278">
        <f>'Ｓ５１（1976）'!F11</f>
        <v>0</v>
      </c>
      <c r="T11" s="263">
        <f>'Ｓ５１（1976）'!H11</f>
        <v>0</v>
      </c>
      <c r="U11" s="202"/>
      <c r="V11" s="195"/>
      <c r="W11" s="167"/>
      <c r="X11" s="167"/>
      <c r="Y11" s="203"/>
      <c r="Z11" s="204"/>
      <c r="AA11" s="205"/>
      <c r="AB11" s="205"/>
      <c r="AC11" s="206"/>
      <c r="AD11" s="160"/>
      <c r="AE11" s="160"/>
      <c r="AF11" s="160"/>
      <c r="AG11" s="160"/>
      <c r="AH11" s="160"/>
    </row>
    <row r="12" spans="1:34" ht="14.45" customHeight="1" x14ac:dyDescent="0.15">
      <c r="A12" s="592">
        <v>0</v>
      </c>
      <c r="B12" s="593">
        <v>0</v>
      </c>
      <c r="C12" s="593">
        <v>0</v>
      </c>
      <c r="D12" s="593">
        <v>0</v>
      </c>
      <c r="E12" s="593">
        <v>0</v>
      </c>
      <c r="F12" s="593">
        <v>0</v>
      </c>
      <c r="G12" s="593">
        <v>0</v>
      </c>
      <c r="H12" s="594">
        <v>0</v>
      </c>
      <c r="I12" s="593"/>
      <c r="K12" s="194"/>
      <c r="L12" s="195"/>
      <c r="M12" s="196" t="s">
        <v>16</v>
      </c>
      <c r="N12" s="197"/>
      <c r="O12" s="198" t="s">
        <v>17</v>
      </c>
      <c r="P12" s="199">
        <f>'Ｓ５１（1976）'!A12</f>
        <v>0</v>
      </c>
      <c r="Q12" s="200">
        <f>'Ｓ５１（1976）'!C12</f>
        <v>0</v>
      </c>
      <c r="R12" s="200">
        <f>'Ｓ５１（1976）'!E12</f>
        <v>0</v>
      </c>
      <c r="S12" s="262">
        <f>'Ｓ５１（1976）'!F12</f>
        <v>0</v>
      </c>
      <c r="T12" s="263">
        <f>'Ｓ５１（1976）'!H12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4">
        <v>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'Ｓ５１（1976）'!A14</f>
        <v>0</v>
      </c>
      <c r="Q14" s="200">
        <f>'Ｓ５１（1976）'!C14</f>
        <v>0</v>
      </c>
      <c r="R14" s="200">
        <f>'Ｓ５１（1976）'!E14</f>
        <v>0</v>
      </c>
      <c r="S14" s="262">
        <f>'Ｓ５１（1976）'!F14</f>
        <v>0</v>
      </c>
      <c r="T14" s="263">
        <f>'Ｓ５１（1976）'!H14</f>
        <v>0</v>
      </c>
      <c r="U14" s="202"/>
      <c r="V14" s="196" t="s">
        <v>666</v>
      </c>
      <c r="W14" s="197"/>
      <c r="X14" s="197"/>
      <c r="Y14" s="215" t="s">
        <v>557</v>
      </c>
      <c r="Z14" s="199">
        <f>+A178</f>
        <v>3611</v>
      </c>
      <c r="AA14" s="200">
        <f>+B178</f>
        <v>0</v>
      </c>
      <c r="AB14" s="200">
        <f>+C178</f>
        <v>0</v>
      </c>
      <c r="AC14" s="583">
        <f>+E178</f>
        <v>3611</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'Ｓ５１（1976）'!A15</f>
        <v>0</v>
      </c>
      <c r="Q15" s="200">
        <f>'Ｓ５１（1976）'!C15</f>
        <v>0</v>
      </c>
      <c r="R15" s="200">
        <f>'Ｓ５１（1976）'!E15</f>
        <v>0</v>
      </c>
      <c r="S15" s="262">
        <f>'Ｓ５１（1976）'!F15</f>
        <v>0</v>
      </c>
      <c r="T15" s="263">
        <f>'Ｓ５１（1976）'!H15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'Ｓ５１（1976）'!A16</f>
        <v>0</v>
      </c>
      <c r="Q16" s="200">
        <f>'Ｓ５１（1976）'!C16</f>
        <v>0</v>
      </c>
      <c r="R16" s="200">
        <f>'Ｓ５１（1976）'!E16</f>
        <v>0</v>
      </c>
      <c r="S16" s="262">
        <f>'Ｓ５１（1976）'!F16</f>
        <v>0</v>
      </c>
      <c r="T16" s="263">
        <f>'Ｓ５１（1976）'!H16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0</v>
      </c>
      <c r="B18" s="593">
        <v>0</v>
      </c>
      <c r="C18" s="593">
        <v>0</v>
      </c>
      <c r="D18" s="593">
        <v>0</v>
      </c>
      <c r="E18" s="593">
        <v>0</v>
      </c>
      <c r="F18" s="593">
        <v>0</v>
      </c>
      <c r="G18" s="593">
        <v>0</v>
      </c>
      <c r="H18" s="594">
        <v>0</v>
      </c>
      <c r="I18" s="593"/>
      <c r="K18" s="194"/>
      <c r="L18" s="176"/>
      <c r="M18" s="196" t="s">
        <v>95</v>
      </c>
      <c r="N18" s="197"/>
      <c r="O18" s="198" t="s">
        <v>98</v>
      </c>
      <c r="P18" s="199">
        <f>'Ｓ５１（1976）'!A17</f>
        <v>0</v>
      </c>
      <c r="Q18" s="200">
        <f>'Ｓ５１（1976）'!C17</f>
        <v>0</v>
      </c>
      <c r="R18" s="200">
        <f>'Ｓ５１（1976）'!E17</f>
        <v>0</v>
      </c>
      <c r="S18" s="262">
        <f>'Ｓ５１（1976）'!F17</f>
        <v>0</v>
      </c>
      <c r="T18" s="263">
        <f>'Ｓ５１（1976）'!H17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'Ｓ５１（1976）'!A18</f>
        <v>0</v>
      </c>
      <c r="Q19" s="200">
        <f>'Ｓ５１（1976）'!C18</f>
        <v>0</v>
      </c>
      <c r="R19" s="200">
        <f>'Ｓ５１（1976）'!E18</f>
        <v>0</v>
      </c>
      <c r="S19" s="262">
        <f>'Ｓ５１（1976）'!F18</f>
        <v>0</v>
      </c>
      <c r="T19" s="263">
        <f>'Ｓ５１（1976）'!H18</f>
        <v>0</v>
      </c>
      <c r="U19" s="202"/>
      <c r="V19" s="195"/>
      <c r="W19" s="167"/>
      <c r="X19" s="167"/>
      <c r="Y19" s="207"/>
      <c r="Z19" s="204"/>
      <c r="AA19" s="205"/>
      <c r="AB19" s="205"/>
      <c r="AC19" s="206"/>
      <c r="AD19" s="160"/>
      <c r="AE19" s="160"/>
      <c r="AF19" s="160"/>
      <c r="AG19" s="160"/>
      <c r="AH19" s="160"/>
    </row>
    <row r="20" spans="1:34" ht="14.45" customHeight="1" x14ac:dyDescent="0.15">
      <c r="A20" s="592">
        <v>110643</v>
      </c>
      <c r="B20" s="593">
        <v>110643</v>
      </c>
      <c r="C20" s="593">
        <v>26939</v>
      </c>
      <c r="D20" s="593">
        <v>83704</v>
      </c>
      <c r="E20" s="593">
        <v>0</v>
      </c>
      <c r="F20" s="593">
        <v>97173</v>
      </c>
      <c r="G20" s="593">
        <v>0</v>
      </c>
      <c r="H20" s="594">
        <v>12700</v>
      </c>
      <c r="I20" s="593"/>
      <c r="K20" s="194"/>
      <c r="L20" s="196" t="s">
        <v>19</v>
      </c>
      <c r="M20" s="197"/>
      <c r="N20" s="197"/>
      <c r="O20" s="198" t="s">
        <v>20</v>
      </c>
      <c r="P20" s="199">
        <f>'Ｓ５１（1976）'!A19</f>
        <v>0</v>
      </c>
      <c r="Q20" s="200">
        <f>'Ｓ５１（1976）'!C19</f>
        <v>0</v>
      </c>
      <c r="R20" s="488">
        <f>'Ｓ５１（1976）'!E19</f>
        <v>0</v>
      </c>
      <c r="S20" s="262">
        <f>'Ｓ５１（1976）'!F19</f>
        <v>0</v>
      </c>
      <c r="T20" s="263">
        <f>'Ｓ５１（1976）'!H19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'Ｓ５１（1976）'!A21</f>
        <v>0</v>
      </c>
      <c r="Q21" s="200">
        <f>'Ｓ５１（1976）'!C21</f>
        <v>0</v>
      </c>
      <c r="R21" s="200">
        <f>'Ｓ５１（1976）'!E21</f>
        <v>0</v>
      </c>
      <c r="S21" s="262">
        <f>'Ｓ５１（1976）'!F21</f>
        <v>0</v>
      </c>
      <c r="T21" s="263">
        <f>'Ｓ５１（1976）'!H21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'Ｓ５１（1976）'!A22</f>
        <v>0</v>
      </c>
      <c r="Q22" s="200">
        <f>'Ｓ５１（1976）'!C22</f>
        <v>0</v>
      </c>
      <c r="R22" s="200">
        <f>'Ｓ５１（1976）'!E22</f>
        <v>0</v>
      </c>
      <c r="S22" s="262">
        <f>'Ｓ５１（1976）'!F22</f>
        <v>0</v>
      </c>
      <c r="T22" s="263">
        <f>'Ｓ５１（1976）'!H22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'Ｓ５１（1976）'!A23</f>
        <v>0</v>
      </c>
      <c r="Q23" s="200">
        <f>'Ｓ５１（1976）'!C23</f>
        <v>0</v>
      </c>
      <c r="R23" s="200">
        <f>'Ｓ５１（1976）'!E23</f>
        <v>0</v>
      </c>
      <c r="S23" s="262">
        <f>'Ｓ５１（1976）'!F23</f>
        <v>0</v>
      </c>
      <c r="T23" s="263">
        <f>'Ｓ５１（1976）'!H23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'Ｓ５１（1976）'!A24</f>
        <v>0</v>
      </c>
      <c r="Q24" s="200">
        <f>'Ｓ５１（1976）'!C24</f>
        <v>0</v>
      </c>
      <c r="R24" s="200">
        <f>'Ｓ５１（1976）'!E24</f>
        <v>0</v>
      </c>
      <c r="S24" s="262">
        <f>'Ｓ５１（1976）'!F24</f>
        <v>0</v>
      </c>
      <c r="T24" s="263">
        <f>'Ｓ５１（1976）'!H24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'Ｓ５１（1976）'!A25</f>
        <v>0</v>
      </c>
      <c r="Q25" s="200">
        <f>'Ｓ５１（1976）'!C25</f>
        <v>0</v>
      </c>
      <c r="R25" s="200">
        <f>'Ｓ５１（1976）'!E25</f>
        <v>0</v>
      </c>
      <c r="S25" s="262">
        <f>'Ｓ５１（1976）'!F25</f>
        <v>0</v>
      </c>
      <c r="T25" s="263">
        <f>'Ｓ５１（1976）'!H25</f>
        <v>0</v>
      </c>
      <c r="U25" s="202"/>
      <c r="V25" s="195"/>
      <c r="W25" s="167"/>
      <c r="X25" s="167"/>
      <c r="Y25" s="207"/>
      <c r="Z25" s="204"/>
      <c r="AA25" s="205"/>
      <c r="AB25" s="205"/>
      <c r="AC25" s="206"/>
      <c r="AD25" s="160"/>
      <c r="AE25" s="160"/>
      <c r="AF25" s="160"/>
      <c r="AG25" s="160"/>
      <c r="AH25" s="160"/>
    </row>
    <row r="26" spans="1:34" ht="14.45" customHeight="1" x14ac:dyDescent="0.15">
      <c r="A26" s="592">
        <v>0</v>
      </c>
      <c r="B26" s="593">
        <v>0</v>
      </c>
      <c r="C26" s="593">
        <v>0</v>
      </c>
      <c r="D26" s="593">
        <v>0</v>
      </c>
      <c r="E26" s="593">
        <v>0</v>
      </c>
      <c r="F26" s="593">
        <v>0</v>
      </c>
      <c r="G26" s="593">
        <v>0</v>
      </c>
      <c r="H26" s="594">
        <v>0</v>
      </c>
      <c r="I26" s="593"/>
      <c r="K26" s="194"/>
      <c r="L26" s="195" t="s">
        <v>38</v>
      </c>
      <c r="M26" s="196" t="s">
        <v>39</v>
      </c>
      <c r="N26" s="197"/>
      <c r="O26" s="198" t="s">
        <v>40</v>
      </c>
      <c r="P26" s="199">
        <f>'Ｓ５１（1976）'!A26</f>
        <v>0</v>
      </c>
      <c r="Q26" s="200">
        <f>'Ｓ５１（1976）'!C26</f>
        <v>0</v>
      </c>
      <c r="R26" s="200">
        <f>'Ｓ５１（1976）'!E26</f>
        <v>0</v>
      </c>
      <c r="S26" s="262">
        <f>'Ｓ５１（1976）'!F26</f>
        <v>0</v>
      </c>
      <c r="T26" s="263">
        <f>'Ｓ５１（1976）'!H26</f>
        <v>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'Ｓ５１（1976）'!A27</f>
        <v>0</v>
      </c>
      <c r="Q27" s="200">
        <f>'Ｓ５１（1976）'!C27</f>
        <v>0</v>
      </c>
      <c r="R27" s="200">
        <f>'Ｓ５１（1976）'!E27</f>
        <v>0</v>
      </c>
      <c r="S27" s="262">
        <f>'Ｓ５１（1976）'!F27</f>
        <v>0</v>
      </c>
      <c r="T27" s="263">
        <f>'Ｓ５１（1976）'!H27</f>
        <v>0</v>
      </c>
      <c r="U27" s="202"/>
      <c r="V27" s="195"/>
      <c r="W27" s="167"/>
      <c r="X27" s="167"/>
      <c r="Y27" s="167"/>
      <c r="Z27" s="204"/>
      <c r="AA27" s="205"/>
      <c r="AB27" s="205"/>
      <c r="AC27" s="206"/>
      <c r="AD27" s="160"/>
      <c r="AE27" s="160"/>
      <c r="AF27" s="160"/>
      <c r="AG27" s="160"/>
      <c r="AH27" s="160"/>
    </row>
    <row r="28" spans="1:34" ht="14.45" customHeight="1" x14ac:dyDescent="0.15">
      <c r="A28" s="592">
        <v>110643</v>
      </c>
      <c r="B28" s="593">
        <v>110643</v>
      </c>
      <c r="C28" s="593">
        <v>26939</v>
      </c>
      <c r="D28" s="593">
        <v>83704</v>
      </c>
      <c r="E28" s="593">
        <v>0</v>
      </c>
      <c r="F28" s="593">
        <v>97173</v>
      </c>
      <c r="G28" s="593">
        <v>0</v>
      </c>
      <c r="H28" s="594">
        <v>12700</v>
      </c>
      <c r="I28" s="593"/>
      <c r="K28" s="194" t="s">
        <v>128</v>
      </c>
      <c r="L28" s="216"/>
      <c r="M28" s="196" t="s">
        <v>13</v>
      </c>
      <c r="N28" s="197"/>
      <c r="O28" s="198" t="s">
        <v>44</v>
      </c>
      <c r="P28" s="199">
        <f>'Ｓ５１（1976）'!A28</f>
        <v>110643</v>
      </c>
      <c r="Q28" s="200">
        <f>'Ｓ５１（1976）'!C28</f>
        <v>26939</v>
      </c>
      <c r="R28" s="200">
        <f>'Ｓ５１（1976）'!E28</f>
        <v>0</v>
      </c>
      <c r="S28" s="262">
        <f>'Ｓ５１（1976）'!F28</f>
        <v>97173</v>
      </c>
      <c r="T28" s="263">
        <f>'Ｓ５１（1976）'!H28</f>
        <v>12700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'Ｓ５１（1976）'!A29</f>
        <v>0</v>
      </c>
      <c r="Q29" s="200">
        <f>'Ｓ５１（1976）'!C29</f>
        <v>0</v>
      </c>
      <c r="R29" s="200">
        <f>'Ｓ５１（1976）'!E29</f>
        <v>0</v>
      </c>
      <c r="S29" s="262">
        <f>'Ｓ５１（1976）'!F29</f>
        <v>0</v>
      </c>
      <c r="T29" s="263">
        <f>'Ｓ５１（1976）'!H29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'Ｓ５１（1976）'!A30</f>
        <v>0</v>
      </c>
      <c r="Q30" s="200">
        <f>'Ｓ５１（1976）'!C30</f>
        <v>0</v>
      </c>
      <c r="R30" s="200">
        <f>'Ｓ５１（1976）'!E30</f>
        <v>0</v>
      </c>
      <c r="S30" s="262">
        <f>'Ｓ５１（1976）'!F30</f>
        <v>0</v>
      </c>
      <c r="T30" s="263">
        <f>'Ｓ５１（1976）'!H30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'Ｓ５１（1976）'!A31</f>
        <v>0</v>
      </c>
      <c r="Q31" s="200">
        <f>'Ｓ５１（1976）'!C31</f>
        <v>0</v>
      </c>
      <c r="R31" s="200">
        <f>'Ｓ５１（1976）'!E31</f>
        <v>0</v>
      </c>
      <c r="S31" s="262">
        <f>'Ｓ５１（1976）'!F31</f>
        <v>0</v>
      </c>
      <c r="T31" s="263">
        <f>'Ｓ５１（1976）'!H31</f>
        <v>0</v>
      </c>
      <c r="U31" s="202"/>
      <c r="V31" s="195"/>
      <c r="W31" s="167"/>
      <c r="X31" s="167"/>
      <c r="Y31" s="207"/>
      <c r="Z31" s="204"/>
      <c r="AA31" s="205"/>
      <c r="AB31" s="205"/>
      <c r="AC31" s="206"/>
      <c r="AD31" s="160"/>
      <c r="AE31" s="160"/>
      <c r="AF31" s="160"/>
      <c r="AG31" s="160"/>
      <c r="AH31" s="160"/>
    </row>
    <row r="32" spans="1:34" ht="14.45" customHeight="1" x14ac:dyDescent="0.15">
      <c r="A32" s="592">
        <v>44801</v>
      </c>
      <c r="B32" s="593">
        <v>43245</v>
      </c>
      <c r="C32" s="593">
        <v>44501</v>
      </c>
      <c r="D32" s="593">
        <v>300</v>
      </c>
      <c r="E32" s="593">
        <v>29011</v>
      </c>
      <c r="F32" s="593">
        <v>300</v>
      </c>
      <c r="G32" s="593">
        <v>0</v>
      </c>
      <c r="H32" s="594">
        <v>10900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44501</v>
      </c>
      <c r="B33" s="593">
        <v>42945</v>
      </c>
      <c r="C33" s="593">
        <v>44501</v>
      </c>
      <c r="D33" s="593">
        <v>0</v>
      </c>
      <c r="E33" s="593">
        <v>29011</v>
      </c>
      <c r="F33" s="593">
        <v>0</v>
      </c>
      <c r="G33" s="593">
        <v>0</v>
      </c>
      <c r="H33" s="594">
        <v>10900</v>
      </c>
      <c r="I33" s="593"/>
      <c r="K33" s="194"/>
      <c r="L33" s="173"/>
      <c r="M33" s="196" t="s">
        <v>47</v>
      </c>
      <c r="N33" s="197"/>
      <c r="O33" s="198" t="s">
        <v>48</v>
      </c>
      <c r="P33" s="199">
        <f>'Ｓ５１（1976）'!A33</f>
        <v>44501</v>
      </c>
      <c r="Q33" s="200">
        <f>'Ｓ５１（1976）'!C33</f>
        <v>44501</v>
      </c>
      <c r="R33" s="200">
        <f>'Ｓ５１（1976）'!E33</f>
        <v>29011</v>
      </c>
      <c r="S33" s="262">
        <f>'Ｓ５１（1976）'!F33</f>
        <v>0</v>
      </c>
      <c r="T33" s="263">
        <f>'Ｓ５１（1976）'!H33</f>
        <v>10900</v>
      </c>
      <c r="U33" s="202" t="s">
        <v>4</v>
      </c>
      <c r="V33" s="196" t="s">
        <v>49</v>
      </c>
      <c r="W33" s="197"/>
      <c r="X33" s="197"/>
      <c r="Y33" s="198" t="s">
        <v>17</v>
      </c>
      <c r="Z33" s="199">
        <f>+A174</f>
        <v>0</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'Ｓ５１（1976）'!A34</f>
        <v>0</v>
      </c>
      <c r="Q34" s="200">
        <f>'Ｓ５１（1976）'!C34</f>
        <v>0</v>
      </c>
      <c r="R34" s="200">
        <f>'Ｓ５１（1976）'!E34</f>
        <v>0</v>
      </c>
      <c r="S34" s="262">
        <f>'Ｓ５１（1976）'!F34</f>
        <v>0</v>
      </c>
      <c r="T34" s="263">
        <f>'Ｓ５１（1976）'!H34</f>
        <v>0</v>
      </c>
      <c r="U34" s="202"/>
      <c r="V34" s="195"/>
      <c r="W34" s="167"/>
      <c r="X34" s="167"/>
      <c r="Y34" s="207"/>
      <c r="Z34" s="204"/>
      <c r="AA34" s="205"/>
      <c r="AB34" s="205"/>
      <c r="AC34" s="206"/>
      <c r="AD34" s="160"/>
      <c r="AE34" s="160"/>
      <c r="AF34" s="160"/>
      <c r="AG34" s="160"/>
      <c r="AH34" s="160"/>
    </row>
    <row r="35" spans="1:34" ht="14.45" customHeight="1" x14ac:dyDescent="0.15">
      <c r="A35" s="592">
        <v>300</v>
      </c>
      <c r="B35" s="593">
        <v>300</v>
      </c>
      <c r="C35" s="593">
        <v>0</v>
      </c>
      <c r="D35" s="593">
        <v>300</v>
      </c>
      <c r="E35" s="593">
        <v>0</v>
      </c>
      <c r="F35" s="593">
        <v>300</v>
      </c>
      <c r="G35" s="593">
        <v>0</v>
      </c>
      <c r="H35" s="594">
        <v>0</v>
      </c>
      <c r="I35" s="593"/>
      <c r="K35" s="194" t="s">
        <v>129</v>
      </c>
      <c r="L35" s="195"/>
      <c r="M35" s="196" t="s">
        <v>52</v>
      </c>
      <c r="N35" s="197"/>
      <c r="O35" s="198" t="s">
        <v>53</v>
      </c>
      <c r="P35" s="199">
        <f>'Ｓ５１（1976）'!A35</f>
        <v>300</v>
      </c>
      <c r="Q35" s="200">
        <f>'Ｓ５１（1976）'!C35</f>
        <v>0</v>
      </c>
      <c r="R35" s="200">
        <f>'Ｓ５１（1976）'!E35</f>
        <v>0</v>
      </c>
      <c r="S35" s="262">
        <f>'Ｓ５１（1976）'!F35</f>
        <v>300</v>
      </c>
      <c r="T35" s="263">
        <f>'Ｓ５１（1976）'!H35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'Ｓ５１（1976）'!A36</f>
        <v>0</v>
      </c>
      <c r="Q36" s="200">
        <f>'Ｓ５１（1976）'!C36</f>
        <v>0</v>
      </c>
      <c r="R36" s="200">
        <f>'Ｓ５１（1976）'!E36</f>
        <v>0</v>
      </c>
      <c r="S36" s="262">
        <f>'Ｓ５１（1976）'!F36</f>
        <v>0</v>
      </c>
      <c r="T36" s="263">
        <f>'Ｓ５１（1976）'!H36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'Ｓ５１（1976）'!A37</f>
        <v>0</v>
      </c>
      <c r="Q37" s="200">
        <f>'Ｓ５１（1976）'!C37</f>
        <v>0</v>
      </c>
      <c r="R37" s="200">
        <f>'Ｓ５１（1976）'!E37</f>
        <v>0</v>
      </c>
      <c r="S37" s="262">
        <f>'Ｓ５１（1976）'!F37</f>
        <v>0</v>
      </c>
      <c r="T37" s="263">
        <f>'Ｓ５１（1976）'!H37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'Ｓ５１（1976）'!A38</f>
        <v>0</v>
      </c>
      <c r="Q38" s="200">
        <f>'Ｓ５１（1976）'!C38</f>
        <v>0</v>
      </c>
      <c r="R38" s="200">
        <f>'Ｓ５１（1976）'!E38</f>
        <v>0</v>
      </c>
      <c r="S38" s="262">
        <f>'Ｓ５１（1976）'!F38</f>
        <v>0</v>
      </c>
      <c r="T38" s="263">
        <f>'Ｓ５１（1976）'!H38</f>
        <v>0</v>
      </c>
      <c r="U38" s="202"/>
      <c r="V38" s="195"/>
      <c r="W38" s="167"/>
      <c r="X38" s="167"/>
      <c r="Y38" s="207"/>
      <c r="Z38" s="204"/>
      <c r="AA38" s="205"/>
      <c r="AB38" s="205"/>
      <c r="AC38" s="206"/>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'Ｓ５１（1976）'!A39</f>
        <v>0</v>
      </c>
      <c r="Q39" s="200">
        <f>'Ｓ５１（1976）'!C39</f>
        <v>0</v>
      </c>
      <c r="R39" s="200">
        <f>'Ｓ５１（1976）'!E39</f>
        <v>0</v>
      </c>
      <c r="S39" s="262">
        <f>'Ｓ５１（1976）'!F39</f>
        <v>0</v>
      </c>
      <c r="T39" s="263">
        <f>'Ｓ５１（1976）'!H39</f>
        <v>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'Ｓ５１（1976）'!A40</f>
        <v>0</v>
      </c>
      <c r="Q40" s="200">
        <f>'Ｓ５１（1976）'!C40</f>
        <v>0</v>
      </c>
      <c r="R40" s="200">
        <f>'Ｓ５１（1976）'!E40</f>
        <v>0</v>
      </c>
      <c r="S40" s="262">
        <f>'Ｓ５１（1976）'!F40</f>
        <v>0</v>
      </c>
      <c r="T40" s="263">
        <f>'Ｓ５１（1976）'!H40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'Ｓ５１（1976）'!A41</f>
        <v>0</v>
      </c>
      <c r="Q41" s="200">
        <f>'Ｓ５１（1976）'!C41</f>
        <v>0</v>
      </c>
      <c r="R41" s="200">
        <f>'Ｓ５１（1976）'!E41</f>
        <v>0</v>
      </c>
      <c r="S41" s="262">
        <f>'Ｓ５１（1976）'!F41</f>
        <v>0</v>
      </c>
      <c r="T41" s="263">
        <f>'Ｓ５１（1976）'!H41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'Ｓ５１（1976）'!A42</f>
        <v>0</v>
      </c>
      <c r="Q42" s="200">
        <f>'Ｓ５１（1976）'!C42</f>
        <v>0</v>
      </c>
      <c r="R42" s="200">
        <f>'Ｓ５１（1976）'!E42</f>
        <v>0</v>
      </c>
      <c r="S42" s="262">
        <f>'Ｓ５１（1976）'!F42</f>
        <v>0</v>
      </c>
      <c r="T42" s="263">
        <f>'Ｓ５１（1976）'!H42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'Ｓ５１（1976）'!A43</f>
        <v>0</v>
      </c>
      <c r="Q43" s="200">
        <f>'Ｓ５１（1976）'!C43</f>
        <v>0</v>
      </c>
      <c r="R43" s="200">
        <f>'Ｓ５１（1976）'!E43</f>
        <v>0</v>
      </c>
      <c r="S43" s="262">
        <f>'Ｓ５１（1976）'!F43</f>
        <v>0</v>
      </c>
      <c r="T43" s="263">
        <f>'Ｓ５１（1976）'!H43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'Ｓ５１（1976）'!A44</f>
        <v>0</v>
      </c>
      <c r="Q45" s="200">
        <f>'Ｓ５１（1976）'!C44</f>
        <v>0</v>
      </c>
      <c r="R45" s="200">
        <f>'Ｓ５１（1976）'!E44</f>
        <v>0</v>
      </c>
      <c r="S45" s="262">
        <f>'Ｓ５１（1976）'!F44</f>
        <v>0</v>
      </c>
      <c r="T45" s="263">
        <f>'Ｓ５１（1976）'!H44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'Ｓ５１（1976）'!A45</f>
        <v>0</v>
      </c>
      <c r="Q46" s="200">
        <f>'Ｓ５１（1976）'!C45</f>
        <v>0</v>
      </c>
      <c r="R46" s="200">
        <f>'Ｓ５１（1976）'!E45</f>
        <v>0</v>
      </c>
      <c r="S46" s="262">
        <f>'Ｓ５１（1976）'!F45</f>
        <v>0</v>
      </c>
      <c r="T46" s="263">
        <f>'Ｓ５１（1976）'!H45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'Ｓ５１（1976）'!A46</f>
        <v>0</v>
      </c>
      <c r="Q47" s="200">
        <f>'Ｓ５１（1976）'!C46</f>
        <v>0</v>
      </c>
      <c r="R47" s="200">
        <f>'Ｓ５１（1976）'!E46</f>
        <v>0</v>
      </c>
      <c r="S47" s="262">
        <f>'Ｓ５１（1976）'!F46</f>
        <v>0</v>
      </c>
      <c r="T47" s="263">
        <f>'Ｓ５１（1976）'!H46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'Ｓ５１（1976）'!A47</f>
        <v>0</v>
      </c>
      <c r="Q48" s="200">
        <f>'Ｓ５１（1976）'!C47</f>
        <v>0</v>
      </c>
      <c r="R48" s="200">
        <f>'Ｓ５１（1976）'!E47</f>
        <v>0</v>
      </c>
      <c r="S48" s="262">
        <f>'Ｓ５１（1976）'!F47</f>
        <v>0</v>
      </c>
      <c r="T48" s="263">
        <f>'Ｓ５１（1976）'!H47</f>
        <v>0</v>
      </c>
      <c r="U48" s="202" t="s">
        <v>4</v>
      </c>
      <c r="V48" s="195"/>
      <c r="W48" s="167"/>
      <c r="X48" s="167"/>
      <c r="Y48" s="207"/>
      <c r="Z48" s="204"/>
      <c r="AA48" s="205"/>
      <c r="AB48" s="205"/>
      <c r="AC48" s="206"/>
      <c r="AD48" s="160"/>
      <c r="AE48" s="160"/>
      <c r="AF48" s="160"/>
      <c r="AG48" s="160"/>
      <c r="AH48" s="160"/>
    </row>
    <row r="49" spans="1:38" ht="14.45" customHeight="1" x14ac:dyDescent="0.15">
      <c r="A49" s="592">
        <v>240845</v>
      </c>
      <c r="B49" s="593">
        <v>205522</v>
      </c>
      <c r="C49" s="593">
        <v>240845</v>
      </c>
      <c r="D49" s="593">
        <v>0</v>
      </c>
      <c r="E49" s="593">
        <v>114239</v>
      </c>
      <c r="F49" s="593">
        <v>0</v>
      </c>
      <c r="G49" s="593">
        <v>0</v>
      </c>
      <c r="H49" s="594">
        <v>92100</v>
      </c>
      <c r="I49" s="593"/>
      <c r="K49" s="194"/>
      <c r="L49" s="195"/>
      <c r="M49" s="196" t="s">
        <v>11</v>
      </c>
      <c r="N49" s="197"/>
      <c r="O49" s="198" t="s">
        <v>80</v>
      </c>
      <c r="P49" s="199">
        <f>'Ｓ５１（1976）'!A48</f>
        <v>0</v>
      </c>
      <c r="Q49" s="200">
        <f>'Ｓ５１（1976）'!C48</f>
        <v>0</v>
      </c>
      <c r="R49" s="200">
        <f>'Ｓ５１（1976）'!E48</f>
        <v>0</v>
      </c>
      <c r="S49" s="262">
        <f>'Ｓ５１（1976）'!F48</f>
        <v>0</v>
      </c>
      <c r="T49" s="263">
        <f>'Ｓ５１（1976）'!H48</f>
        <v>0</v>
      </c>
      <c r="U49" s="202"/>
      <c r="V49" s="195"/>
      <c r="W49" s="167"/>
      <c r="X49" s="167"/>
      <c r="Y49" s="207"/>
      <c r="Z49" s="204"/>
      <c r="AA49" s="205"/>
      <c r="AB49" s="205"/>
      <c r="AC49" s="206"/>
      <c r="AD49" s="160"/>
      <c r="AE49" s="160"/>
      <c r="AF49" s="160"/>
      <c r="AG49" s="160"/>
      <c r="AH49" s="160"/>
    </row>
    <row r="50" spans="1:38" ht="14.45" customHeight="1" x14ac:dyDescent="0.15">
      <c r="A50" s="592">
        <v>134490</v>
      </c>
      <c r="B50" s="593">
        <v>130415</v>
      </c>
      <c r="C50" s="593">
        <v>134490</v>
      </c>
      <c r="D50" s="593">
        <v>0</v>
      </c>
      <c r="E50" s="593">
        <v>90704</v>
      </c>
      <c r="F50" s="593">
        <v>0</v>
      </c>
      <c r="G50" s="593">
        <v>0</v>
      </c>
      <c r="H50" s="594">
        <v>35900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'Ｓ５１（1976）'!A50</f>
        <v>134490</v>
      </c>
      <c r="Q51" s="200">
        <f>'Ｓ５１（1976）'!C50</f>
        <v>134490</v>
      </c>
      <c r="R51" s="200">
        <f>'Ｓ５１（1976）'!E50</f>
        <v>90704</v>
      </c>
      <c r="S51" s="262">
        <f>'Ｓ５１（1976）'!F50</f>
        <v>0</v>
      </c>
      <c r="T51" s="263">
        <f>'Ｓ５１（1976）'!H50</f>
        <v>35900</v>
      </c>
      <c r="U51" s="202"/>
      <c r="V51" s="196" t="s">
        <v>88</v>
      </c>
      <c r="W51" s="217"/>
      <c r="X51" s="217"/>
      <c r="Y51" s="218" t="s">
        <v>10</v>
      </c>
      <c r="Z51" s="226">
        <f t="shared" ref="Z51:AB52" si="0">+A170</f>
        <v>1875</v>
      </c>
      <c r="AA51" s="200">
        <f t="shared" si="0"/>
        <v>0</v>
      </c>
      <c r="AB51" s="200">
        <f t="shared" si="0"/>
        <v>0</v>
      </c>
      <c r="AC51" s="583">
        <f>+E170</f>
        <v>0</v>
      </c>
      <c r="AD51" s="160"/>
      <c r="AE51" s="160"/>
      <c r="AF51" s="160"/>
      <c r="AG51" s="160"/>
      <c r="AH51" s="160"/>
    </row>
    <row r="52" spans="1:38" ht="14.45" customHeight="1" x14ac:dyDescent="0.15">
      <c r="A52" s="592">
        <v>35800</v>
      </c>
      <c r="B52" s="593">
        <v>16223</v>
      </c>
      <c r="C52" s="593">
        <v>35800</v>
      </c>
      <c r="D52" s="593">
        <v>0</v>
      </c>
      <c r="E52" s="593">
        <v>5407</v>
      </c>
      <c r="F52" s="593">
        <v>0</v>
      </c>
      <c r="G52" s="593">
        <v>0</v>
      </c>
      <c r="H52" s="594">
        <v>22700</v>
      </c>
      <c r="I52" s="593"/>
      <c r="K52" s="194"/>
      <c r="L52" s="176" t="s">
        <v>91</v>
      </c>
      <c r="M52" s="196" t="s">
        <v>89</v>
      </c>
      <c r="N52" s="197"/>
      <c r="O52" s="198" t="s">
        <v>110</v>
      </c>
      <c r="P52" s="199">
        <f>'Ｓ５１（1976）'!A51</f>
        <v>0</v>
      </c>
      <c r="Q52" s="200">
        <f>'Ｓ５１（1976）'!C51</f>
        <v>0</v>
      </c>
      <c r="R52" s="200">
        <f>'Ｓ５１（1976）'!E51</f>
        <v>0</v>
      </c>
      <c r="S52" s="262">
        <f>'Ｓ５１（1976）'!F51</f>
        <v>0</v>
      </c>
      <c r="T52" s="263">
        <f>'Ｓ５１（1976）'!H51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55145</v>
      </c>
      <c r="B53" s="593">
        <v>44184</v>
      </c>
      <c r="C53" s="593">
        <v>55145</v>
      </c>
      <c r="D53" s="593">
        <v>0</v>
      </c>
      <c r="E53" s="593">
        <v>14728</v>
      </c>
      <c r="F53" s="593">
        <v>0</v>
      </c>
      <c r="G53" s="593">
        <v>0</v>
      </c>
      <c r="H53" s="594">
        <v>23100</v>
      </c>
      <c r="I53" s="593"/>
      <c r="K53" s="194"/>
      <c r="L53" s="176"/>
      <c r="M53" s="196" t="s">
        <v>104</v>
      </c>
      <c r="N53" s="197"/>
      <c r="O53" s="198" t="s">
        <v>111</v>
      </c>
      <c r="P53" s="199">
        <f>'Ｓ５１（1976）'!A52</f>
        <v>35800</v>
      </c>
      <c r="Q53" s="200">
        <f>'Ｓ５１（1976）'!C52</f>
        <v>35800</v>
      </c>
      <c r="R53" s="200">
        <f>'Ｓ５１（1976）'!E52</f>
        <v>5407</v>
      </c>
      <c r="S53" s="262">
        <f>'Ｓ５１（1976）'!F52</f>
        <v>0</v>
      </c>
      <c r="T53" s="263">
        <f>'Ｓ５１（1976）'!H52</f>
        <v>22700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'Ｓ５１（1976）'!A53</f>
        <v>55145</v>
      </c>
      <c r="Q54" s="200">
        <f>'Ｓ５１（1976）'!C53</f>
        <v>55145</v>
      </c>
      <c r="R54" s="200">
        <f>'Ｓ５１（1976）'!E53</f>
        <v>14728</v>
      </c>
      <c r="S54" s="262">
        <f>'Ｓ５１（1976）'!F53</f>
        <v>0</v>
      </c>
      <c r="T54" s="263">
        <f>'Ｓ５１（1976）'!H53</f>
        <v>23100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'Ｓ５１（1976）'!A54</f>
        <v>0</v>
      </c>
      <c r="Q55" s="200">
        <f>'Ｓ５１（1976）'!C54</f>
        <v>0</v>
      </c>
      <c r="R55" s="200">
        <f>'Ｓ５１（1976）'!E54</f>
        <v>0</v>
      </c>
      <c r="S55" s="262">
        <f>'Ｓ５１（1976）'!F54</f>
        <v>0</v>
      </c>
      <c r="T55" s="263">
        <f>'Ｓ５１（1976）'!H54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'Ｓ５１（1976）'!A55</f>
        <v>0</v>
      </c>
      <c r="Q56" s="200">
        <f>'Ｓ５１（1976）'!C55</f>
        <v>0</v>
      </c>
      <c r="R56" s="200">
        <f>'Ｓ５１（1976）'!E55</f>
        <v>0</v>
      </c>
      <c r="S56" s="262">
        <f>'Ｓ５１（1976）'!F55</f>
        <v>0</v>
      </c>
      <c r="T56" s="263">
        <f>'Ｓ５１（1976）'!H55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'Ｓ５１（1976）'!A56</f>
        <v>0</v>
      </c>
      <c r="Q57" s="200">
        <f>'Ｓ５１（1976）'!C56</f>
        <v>0</v>
      </c>
      <c r="R57" s="200">
        <f>'Ｓ５１（1976）'!E56</f>
        <v>0</v>
      </c>
      <c r="S57" s="262">
        <f>'Ｓ５１（1976）'!F56</f>
        <v>0</v>
      </c>
      <c r="T57" s="263">
        <f>'Ｓ５１（1976）'!H56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15410</v>
      </c>
      <c r="B58" s="593">
        <v>14700</v>
      </c>
      <c r="C58" s="593">
        <v>15410</v>
      </c>
      <c r="D58" s="593">
        <v>0</v>
      </c>
      <c r="E58" s="593">
        <v>3400</v>
      </c>
      <c r="F58" s="593">
        <v>0</v>
      </c>
      <c r="G58" s="593">
        <v>0</v>
      </c>
      <c r="H58" s="594">
        <v>10400</v>
      </c>
      <c r="I58" s="593"/>
      <c r="K58" s="194"/>
      <c r="L58" s="176" t="s">
        <v>41</v>
      </c>
      <c r="M58" s="196" t="s">
        <v>108</v>
      </c>
      <c r="N58" s="197"/>
      <c r="O58" s="198" t="s">
        <v>116</v>
      </c>
      <c r="P58" s="199">
        <f>'Ｓ５１（1976）'!A57</f>
        <v>0</v>
      </c>
      <c r="Q58" s="200">
        <f>'Ｓ５１（1976）'!C57</f>
        <v>0</v>
      </c>
      <c r="R58" s="200">
        <f>'Ｓ５１（1976）'!E57</f>
        <v>0</v>
      </c>
      <c r="S58" s="262">
        <f>'Ｓ５１（1976）'!F57</f>
        <v>0</v>
      </c>
      <c r="T58" s="263">
        <f>'Ｓ５１（1976）'!H57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'Ｓ５１（1976）'!A58</f>
        <v>15410</v>
      </c>
      <c r="Q59" s="200">
        <f>'Ｓ５１（1976）'!C58</f>
        <v>15410</v>
      </c>
      <c r="R59" s="200">
        <f>'Ｓ５１（1976）'!E58</f>
        <v>3400</v>
      </c>
      <c r="S59" s="262">
        <f>'Ｓ５１（1976）'!F58</f>
        <v>0</v>
      </c>
      <c r="T59" s="263">
        <f>'Ｓ５１（1976）'!H58</f>
        <v>10400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'Ｓ５１（1976）'!A59</f>
        <v>0</v>
      </c>
      <c r="Q60" s="200">
        <f>'Ｓ５１（1976）'!C59</f>
        <v>0</v>
      </c>
      <c r="R60" s="200">
        <f>'Ｓ５１（1976）'!E59</f>
        <v>0</v>
      </c>
      <c r="S60" s="262">
        <f>'Ｓ５１（1976）'!F59</f>
        <v>0</v>
      </c>
      <c r="T60" s="263">
        <f>'Ｓ５１（1976）'!H59</f>
        <v>0</v>
      </c>
      <c r="U60" s="202"/>
      <c r="V60" s="216" t="s">
        <v>13</v>
      </c>
      <c r="W60" s="217"/>
      <c r="X60" s="217"/>
      <c r="Y60" s="218"/>
      <c r="Z60" s="483">
        <f>Z61-Z12-Z14-Z33-Z40-Z45-Z51-Z52-Z54-Z57</f>
        <v>25105</v>
      </c>
      <c r="AA60" s="220">
        <f>AA61-AA12-AA14-AA33-AA40-AA45-AA51-AA52-AA54-AA57</f>
        <v>0</v>
      </c>
      <c r="AB60" s="292">
        <f>AB61-AB12-AB14-AB33-AB40-AB45-AB51-AB52-AB54-AB57</f>
        <v>0</v>
      </c>
      <c r="AC60" s="366">
        <f>AC61-AC12-AC14-AC33-AC40-AC45-AC51-AC52-AC54-AC57</f>
        <v>18104</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396289</v>
      </c>
      <c r="Q61" s="242">
        <f>SUM(Q8:Q60)-Q9-Q10-Q12-Q13-Q15-Q16-Q17-Q30-Q31-Q32-Q40-Q41-Q42-Q43-Q44-Q49-Q50</f>
        <v>312285</v>
      </c>
      <c r="R61" s="242">
        <f>SUM(R8:R60)-R9-R10-R12-R13-R15-R16-R17-R30-R31-R32-R40-R41-R42-R43-R44-R49-R50</f>
        <v>143250</v>
      </c>
      <c r="S61" s="331">
        <f>SUM(S8:S60)-S9-S10-S12-S13-S15-S16-S17-S30-S31-S32-S40-S41-S42-S43-S44-S49-S50</f>
        <v>97473</v>
      </c>
      <c r="T61" s="332">
        <f>SUM(T8:T60)-T9-T10-T12-T13-T15-T16-T17-T30-T31-T32-T40-T41-T42-T43-T44-T49-T50</f>
        <v>115700</v>
      </c>
      <c r="U61" s="244"/>
      <c r="V61" s="238" t="s">
        <v>82</v>
      </c>
      <c r="W61" s="239"/>
      <c r="X61" s="239"/>
      <c r="Y61" s="240" t="s">
        <v>561</v>
      </c>
      <c r="Z61" s="484">
        <f>+A181</f>
        <v>30591</v>
      </c>
      <c r="AA61" s="485">
        <f>+B181</f>
        <v>0</v>
      </c>
      <c r="AB61" s="485">
        <f>+C181</f>
        <v>0</v>
      </c>
      <c r="AC61" s="602">
        <f>+E181</f>
        <v>21715</v>
      </c>
      <c r="AD61" s="248"/>
      <c r="AE61" s="248"/>
      <c r="AF61" s="248"/>
      <c r="AG61" s="249"/>
      <c r="AH61" s="249"/>
      <c r="AI61" s="250" t="s">
        <v>5</v>
      </c>
      <c r="AJ61" s="180" t="s">
        <v>6</v>
      </c>
      <c r="AK61" s="180" t="s">
        <v>7</v>
      </c>
      <c r="AL61" s="251" t="s">
        <v>405</v>
      </c>
    </row>
    <row r="62" spans="1:38" ht="14.45" customHeight="1" x14ac:dyDescent="0.15">
      <c r="A62" s="589">
        <v>192574</v>
      </c>
      <c r="B62" s="590">
        <v>192574</v>
      </c>
      <c r="C62" s="590">
        <v>0</v>
      </c>
      <c r="D62" s="590">
        <v>0</v>
      </c>
      <c r="E62" s="590">
        <v>0</v>
      </c>
      <c r="F62" s="591">
        <v>119400</v>
      </c>
      <c r="K62" s="183"/>
      <c r="L62" s="184" t="s">
        <v>8</v>
      </c>
      <c r="M62" s="185"/>
      <c r="N62" s="185"/>
      <c r="O62" s="186" t="s">
        <v>9</v>
      </c>
      <c r="P62" s="252">
        <f>'Ｓ５１（1976）'!A63</f>
        <v>1602</v>
      </c>
      <c r="Q62" s="253">
        <f>'Ｓ５１（1976）'!B63</f>
        <v>1602</v>
      </c>
      <c r="R62" s="254"/>
      <c r="S62" s="255">
        <f>'Ｓ５１（1976）'!D63</f>
        <v>0</v>
      </c>
      <c r="T62" s="256">
        <f>'Ｓ５１（1976）'!F63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1602</v>
      </c>
      <c r="B63" s="593">
        <v>1602</v>
      </c>
      <c r="C63" s="593">
        <v>0</v>
      </c>
      <c r="D63" s="593">
        <v>0</v>
      </c>
      <c r="E63" s="593">
        <v>0</v>
      </c>
      <c r="F63" s="594">
        <v>0</v>
      </c>
      <c r="K63" s="194"/>
      <c r="L63" s="195"/>
      <c r="M63" s="196" t="s">
        <v>650</v>
      </c>
      <c r="N63" s="197"/>
      <c r="O63" s="198" t="s">
        <v>12</v>
      </c>
      <c r="P63" s="199">
        <f>'Ｓ５１（1976）'!A64</f>
        <v>600</v>
      </c>
      <c r="Q63" s="200">
        <f>'Ｓ５１（1976）'!B64</f>
        <v>600</v>
      </c>
      <c r="R63" s="220"/>
      <c r="S63" s="262">
        <f>'Ｓ５１（1976）'!D64</f>
        <v>0</v>
      </c>
      <c r="T63" s="263">
        <f>'Ｓ５１（1976）'!F64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600</v>
      </c>
      <c r="B64" s="593">
        <v>600</v>
      </c>
      <c r="C64" s="593">
        <v>0</v>
      </c>
      <c r="D64" s="593">
        <v>0</v>
      </c>
      <c r="E64" s="593">
        <v>0</v>
      </c>
      <c r="F64" s="594">
        <v>0</v>
      </c>
      <c r="K64" s="194"/>
      <c r="L64" s="195"/>
      <c r="M64" s="196" t="s">
        <v>13</v>
      </c>
      <c r="N64" s="167"/>
      <c r="O64" s="207"/>
      <c r="P64" s="208">
        <f>P62-P63</f>
        <v>1002</v>
      </c>
      <c r="Q64" s="209">
        <f>Q62-Q63</f>
        <v>1002</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592">
        <v>1160</v>
      </c>
      <c r="B65" s="593">
        <v>1160</v>
      </c>
      <c r="C65" s="593">
        <v>0</v>
      </c>
      <c r="D65" s="593">
        <v>0</v>
      </c>
      <c r="E65" s="593">
        <v>0</v>
      </c>
      <c r="F65" s="594">
        <v>0</v>
      </c>
      <c r="K65" s="194" t="s">
        <v>4</v>
      </c>
      <c r="L65" s="173" t="s">
        <v>14</v>
      </c>
      <c r="M65" s="170"/>
      <c r="N65" s="170"/>
      <c r="O65" s="211" t="s">
        <v>15</v>
      </c>
      <c r="P65" s="212">
        <f>'Ｓ５１（1976）'!A65</f>
        <v>1160</v>
      </c>
      <c r="Q65" s="213">
        <f>'Ｓ５１（1976）'!B65</f>
        <v>1160</v>
      </c>
      <c r="R65" s="277"/>
      <c r="S65" s="278">
        <f>'Ｓ５１（1976）'!D65</f>
        <v>0</v>
      </c>
      <c r="T65" s="263">
        <f>'Ｓ５１（1976）'!F65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4">
        <v>0</v>
      </c>
      <c r="K66" s="194"/>
      <c r="L66" s="195"/>
      <c r="M66" s="196" t="s">
        <v>16</v>
      </c>
      <c r="N66" s="197"/>
      <c r="O66" s="198" t="s">
        <v>17</v>
      </c>
      <c r="P66" s="199">
        <f>'Ｓ５１（1976）'!A66</f>
        <v>0</v>
      </c>
      <c r="Q66" s="200">
        <f>'Ｓ５１（1976）'!B66</f>
        <v>0</v>
      </c>
      <c r="R66" s="220"/>
      <c r="S66" s="262">
        <f>'Ｓ５１（1976）'!D66</f>
        <v>0</v>
      </c>
      <c r="T66" s="263">
        <f>'Ｓ５１（1976）'!F66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20885</v>
      </c>
      <c r="B67" s="593">
        <v>20885</v>
      </c>
      <c r="C67" s="593">
        <v>0</v>
      </c>
      <c r="D67" s="593">
        <v>0</v>
      </c>
      <c r="E67" s="593">
        <v>0</v>
      </c>
      <c r="F67" s="594">
        <v>20200</v>
      </c>
      <c r="K67" s="194"/>
      <c r="L67" s="216"/>
      <c r="M67" s="196" t="s">
        <v>13</v>
      </c>
      <c r="N67" s="217"/>
      <c r="O67" s="218"/>
      <c r="P67" s="208">
        <f>P65-P66</f>
        <v>1160</v>
      </c>
      <c r="Q67" s="209">
        <f>Q65-Q66</f>
        <v>1160</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592">
        <v>20885</v>
      </c>
      <c r="B68" s="593">
        <v>20885</v>
      </c>
      <c r="C68" s="593">
        <v>0</v>
      </c>
      <c r="D68" s="593">
        <v>0</v>
      </c>
      <c r="E68" s="593">
        <v>0</v>
      </c>
      <c r="F68" s="594">
        <v>20200</v>
      </c>
      <c r="K68" s="194" t="s">
        <v>4</v>
      </c>
      <c r="L68" s="169"/>
      <c r="M68" s="195" t="s">
        <v>94</v>
      </c>
      <c r="N68" s="197"/>
      <c r="O68" s="198" t="s">
        <v>93</v>
      </c>
      <c r="P68" s="199">
        <f>'Ｓ５１（1976）'!A68</f>
        <v>20885</v>
      </c>
      <c r="Q68" s="200">
        <f>'Ｓ５１（1976）'!B68</f>
        <v>20885</v>
      </c>
      <c r="R68" s="220"/>
      <c r="S68" s="262">
        <f>'Ｓ５１（1976）'!D68</f>
        <v>0</v>
      </c>
      <c r="T68" s="263">
        <f>'Ｓ５１（1976）'!F68</f>
        <v>20200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20885</v>
      </c>
      <c r="B69" s="593">
        <v>20885</v>
      </c>
      <c r="C69" s="593">
        <v>0</v>
      </c>
      <c r="D69" s="593">
        <v>0</v>
      </c>
      <c r="E69" s="593">
        <v>0</v>
      </c>
      <c r="F69" s="594">
        <v>20200</v>
      </c>
      <c r="K69" s="194"/>
      <c r="L69" s="176" t="s">
        <v>102</v>
      </c>
      <c r="M69" s="195"/>
      <c r="N69" s="196" t="s">
        <v>139</v>
      </c>
      <c r="O69" s="198" t="s">
        <v>97</v>
      </c>
      <c r="P69" s="199">
        <f>'Ｓ５１（1976）'!A69</f>
        <v>20885</v>
      </c>
      <c r="Q69" s="200">
        <f>'Ｓ５１（1976）'!B69</f>
        <v>20885</v>
      </c>
      <c r="R69" s="220"/>
      <c r="S69" s="262">
        <f>'Ｓ５１（1976）'!D69</f>
        <v>0</v>
      </c>
      <c r="T69" s="263">
        <f>'Ｓ５１（1976）'!F69</f>
        <v>20200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'Ｓ５１（1976）'!A70</f>
        <v>0</v>
      </c>
      <c r="Q70" s="200">
        <f>'Ｓ５１（1976）'!B70</f>
        <v>0</v>
      </c>
      <c r="R70" s="220"/>
      <c r="S70" s="262">
        <f>'Ｓ５１（1976）'!D70</f>
        <v>0</v>
      </c>
      <c r="T70" s="263">
        <f>'Ｓ５１（1976）'!F70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'Ｓ５１（1976）'!A71</f>
        <v>0</v>
      </c>
      <c r="Q72" s="200">
        <f>'Ｓ５１（1976）'!B71</f>
        <v>0</v>
      </c>
      <c r="R72" s="220"/>
      <c r="S72" s="262">
        <f>'Ｓ５１（1976）'!D71</f>
        <v>0</v>
      </c>
      <c r="T72" s="263">
        <f>'Ｓ５１（1976）'!F71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'Ｓ５１（1976）'!A72</f>
        <v>0</v>
      </c>
      <c r="Q73" s="200">
        <f>'Ｓ５１（1976）'!B72</f>
        <v>0</v>
      </c>
      <c r="R73" s="220"/>
      <c r="S73" s="262">
        <f>'Ｓ５１（1976）'!D72</f>
        <v>0</v>
      </c>
      <c r="T73" s="263">
        <f>'Ｓ５１（1976）'!F72</f>
        <v>0</v>
      </c>
      <c r="U73" s="264"/>
      <c r="V73" s="216"/>
      <c r="W73" s="196" t="s">
        <v>13</v>
      </c>
      <c r="X73" s="197"/>
      <c r="Y73" s="211" t="s">
        <v>15</v>
      </c>
      <c r="Z73" s="302">
        <f>+A119</f>
        <v>0</v>
      </c>
      <c r="AA73" s="272">
        <f t="shared" ref="AA73:AB75" si="1">+B119</f>
        <v>0</v>
      </c>
      <c r="AB73" s="272">
        <f t="shared" si="1"/>
        <v>0</v>
      </c>
      <c r="AC73" s="584">
        <f>+E119</f>
        <v>0</v>
      </c>
      <c r="AD73" s="264"/>
      <c r="AE73" s="216"/>
      <c r="AF73" s="196" t="s">
        <v>13</v>
      </c>
      <c r="AG73" s="197"/>
      <c r="AH73" s="211" t="s">
        <v>409</v>
      </c>
      <c r="AI73" s="302">
        <f>+A142</f>
        <v>0</v>
      </c>
      <c r="AJ73" s="272">
        <f t="shared" ref="AJ73:AK75" si="2">+B142</f>
        <v>0</v>
      </c>
      <c r="AK73" s="272">
        <f t="shared" si="2"/>
        <v>0</v>
      </c>
      <c r="AL73" s="588">
        <f>+E142</f>
        <v>0</v>
      </c>
    </row>
    <row r="74" spans="1:38" ht="14.45" customHeight="1" x14ac:dyDescent="0.15">
      <c r="A74" s="592">
        <v>4753</v>
      </c>
      <c r="B74" s="593">
        <v>4753</v>
      </c>
      <c r="C74" s="593">
        <v>0</v>
      </c>
      <c r="D74" s="593">
        <v>0</v>
      </c>
      <c r="E74" s="593">
        <v>0</v>
      </c>
      <c r="F74" s="594">
        <v>0</v>
      </c>
      <c r="K74" s="194"/>
      <c r="L74" s="196" t="s">
        <v>19</v>
      </c>
      <c r="M74" s="197"/>
      <c r="N74" s="197"/>
      <c r="O74" s="198" t="s">
        <v>20</v>
      </c>
      <c r="P74" s="199">
        <f>'Ｓ５１（1976）'!A73</f>
        <v>0</v>
      </c>
      <c r="Q74" s="200">
        <f>'Ｓ５１（1976）'!B73</f>
        <v>0</v>
      </c>
      <c r="R74" s="220"/>
      <c r="S74" s="262">
        <f>'Ｓ５１（1976）'!D73</f>
        <v>0</v>
      </c>
      <c r="T74" s="263">
        <f>'Ｓ５１（1976）'!F73</f>
        <v>0</v>
      </c>
      <c r="U74" s="264"/>
      <c r="V74" s="196" t="s">
        <v>19</v>
      </c>
      <c r="W74" s="197"/>
      <c r="X74" s="197"/>
      <c r="Y74" s="211" t="s">
        <v>756</v>
      </c>
      <c r="Z74" s="302">
        <f>+A120</f>
        <v>0</v>
      </c>
      <c r="AA74" s="272">
        <f t="shared" si="1"/>
        <v>0</v>
      </c>
      <c r="AB74" s="272">
        <f t="shared" si="1"/>
        <v>0</v>
      </c>
      <c r="AC74" s="584">
        <f>+E120</f>
        <v>0</v>
      </c>
      <c r="AD74" s="264"/>
      <c r="AE74" s="196" t="s">
        <v>19</v>
      </c>
      <c r="AF74" s="197"/>
      <c r="AG74" s="197"/>
      <c r="AH74" s="211" t="s">
        <v>410</v>
      </c>
      <c r="AI74" s="302">
        <f>+A143</f>
        <v>0</v>
      </c>
      <c r="AJ74" s="272">
        <f t="shared" si="2"/>
        <v>0</v>
      </c>
      <c r="AK74" s="272">
        <f t="shared" si="2"/>
        <v>0</v>
      </c>
      <c r="AL74" s="588">
        <f>+E143</f>
        <v>0</v>
      </c>
    </row>
    <row r="75" spans="1:38" ht="14.45" customHeight="1" x14ac:dyDescent="0.15">
      <c r="A75" s="592">
        <v>215</v>
      </c>
      <c r="B75" s="593">
        <v>215</v>
      </c>
      <c r="C75" s="593">
        <v>0</v>
      </c>
      <c r="D75" s="593">
        <v>0</v>
      </c>
      <c r="E75" s="593">
        <v>0</v>
      </c>
      <c r="F75" s="594">
        <v>0</v>
      </c>
      <c r="K75" s="194" t="s">
        <v>83</v>
      </c>
      <c r="L75" s="195"/>
      <c r="M75" s="196" t="s">
        <v>22</v>
      </c>
      <c r="N75" s="197"/>
      <c r="O75" s="198" t="s">
        <v>23</v>
      </c>
      <c r="P75" s="199">
        <f>'Ｓ５１（1976）'!A75</f>
        <v>215</v>
      </c>
      <c r="Q75" s="200">
        <f>'Ｓ５１（1976）'!B75</f>
        <v>215</v>
      </c>
      <c r="R75" s="220"/>
      <c r="S75" s="262">
        <f>'Ｓ５１（1976）'!D75</f>
        <v>0</v>
      </c>
      <c r="T75" s="263">
        <f>'Ｓ５１（1976）'!F75</f>
        <v>0</v>
      </c>
      <c r="U75" s="264" t="s">
        <v>411</v>
      </c>
      <c r="V75" s="195"/>
      <c r="W75" s="196" t="s">
        <v>412</v>
      </c>
      <c r="X75" s="197"/>
      <c r="Y75" s="211" t="s">
        <v>757</v>
      </c>
      <c r="Z75" s="302">
        <f>+A121</f>
        <v>20073</v>
      </c>
      <c r="AA75" s="272">
        <f t="shared" si="1"/>
        <v>0</v>
      </c>
      <c r="AB75" s="272">
        <f t="shared" si="1"/>
        <v>0</v>
      </c>
      <c r="AC75" s="584">
        <f>+E121</f>
        <v>18800</v>
      </c>
      <c r="AD75" s="264" t="s">
        <v>414</v>
      </c>
      <c r="AE75" s="195"/>
      <c r="AF75" s="196" t="s">
        <v>412</v>
      </c>
      <c r="AG75" s="197"/>
      <c r="AH75" s="211" t="s">
        <v>415</v>
      </c>
      <c r="AI75" s="302">
        <f>+A144</f>
        <v>262</v>
      </c>
      <c r="AJ75" s="272">
        <f t="shared" si="2"/>
        <v>0</v>
      </c>
      <c r="AK75" s="272">
        <f t="shared" si="2"/>
        <v>262</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'Ｓ５１（1976）'!A76</f>
        <v>0</v>
      </c>
      <c r="Q76" s="200">
        <f>'Ｓ５１（1976）'!B76</f>
        <v>0</v>
      </c>
      <c r="R76" s="220"/>
      <c r="S76" s="262">
        <f>'Ｓ５１（1976）'!D76</f>
        <v>0</v>
      </c>
      <c r="T76" s="263">
        <f>'Ｓ５１（1976）'!F76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'Ｓ５１（1976）'!A77</f>
        <v>0</v>
      </c>
      <c r="Q77" s="200">
        <f>'Ｓ５１（1976）'!B77</f>
        <v>0</v>
      </c>
      <c r="R77" s="220"/>
      <c r="S77" s="262">
        <f>'Ｓ５１（1976）'!D77</f>
        <v>0</v>
      </c>
      <c r="T77" s="263">
        <f>'Ｓ５１（1976）'!F77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'Ｓ５１（1976）'!A78</f>
        <v>0</v>
      </c>
      <c r="Q78" s="200">
        <f>'Ｓ５１（1976）'!B78</f>
        <v>0</v>
      </c>
      <c r="R78" s="220"/>
      <c r="S78" s="262">
        <f>'Ｓ５１（1976）'!D78</f>
        <v>0</v>
      </c>
      <c r="T78" s="263">
        <f>'Ｓ５１（1976）'!F78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'Ｓ５１（1976）'!A79</f>
        <v>0</v>
      </c>
      <c r="Q79" s="200">
        <f>'Ｓ５１（1976）'!B79</f>
        <v>0</v>
      </c>
      <c r="R79" s="220"/>
      <c r="S79" s="262">
        <f>'Ｓ５１（1976）'!D79</f>
        <v>0</v>
      </c>
      <c r="T79" s="263">
        <f>'Ｓ５１（1976）'!F79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4">
        <v>0</v>
      </c>
      <c r="K80" s="194"/>
      <c r="L80" s="195" t="s">
        <v>38</v>
      </c>
      <c r="M80" s="196" t="s">
        <v>39</v>
      </c>
      <c r="N80" s="197"/>
      <c r="O80" s="198" t="s">
        <v>40</v>
      </c>
      <c r="P80" s="199">
        <f>'Ｓ５１（1976）'!A80</f>
        <v>0</v>
      </c>
      <c r="Q80" s="200">
        <f>'Ｓ５１（1976）'!B80</f>
        <v>0</v>
      </c>
      <c r="R80" s="220"/>
      <c r="S80" s="262">
        <f>'Ｓ５１（1976）'!D80</f>
        <v>0</v>
      </c>
      <c r="T80" s="263">
        <f>'Ｓ５１（1976）'!F80</f>
        <v>0</v>
      </c>
      <c r="U80" s="264"/>
      <c r="V80" s="195" t="s">
        <v>38</v>
      </c>
      <c r="W80" s="196" t="s">
        <v>149</v>
      </c>
      <c r="X80" s="197"/>
      <c r="Y80" s="198" t="s">
        <v>758</v>
      </c>
      <c r="Z80" s="302">
        <f>+A122</f>
        <v>0</v>
      </c>
      <c r="AA80" s="272">
        <f>+B122</f>
        <v>0</v>
      </c>
      <c r="AB80" s="272">
        <f>+C122</f>
        <v>0</v>
      </c>
      <c r="AC80" s="584">
        <f>+E122</f>
        <v>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'Ｓ５１（1976）'!A81</f>
        <v>0</v>
      </c>
      <c r="Q81" s="200">
        <f>'Ｓ５１（1976）'!B81</f>
        <v>0</v>
      </c>
      <c r="R81" s="220"/>
      <c r="S81" s="262">
        <f>'Ｓ５１（1976）'!D81</f>
        <v>0</v>
      </c>
      <c r="T81" s="263">
        <f>'Ｓ５１（1976）'!F81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4538</v>
      </c>
      <c r="B82" s="593">
        <v>4538</v>
      </c>
      <c r="C82" s="593">
        <v>0</v>
      </c>
      <c r="D82" s="593">
        <v>0</v>
      </c>
      <c r="E82" s="593">
        <v>0</v>
      </c>
      <c r="F82" s="594">
        <v>0</v>
      </c>
      <c r="K82" s="194" t="s">
        <v>131</v>
      </c>
      <c r="L82" s="216"/>
      <c r="M82" s="196" t="s">
        <v>13</v>
      </c>
      <c r="N82" s="197"/>
      <c r="O82" s="198" t="s">
        <v>44</v>
      </c>
      <c r="P82" s="199">
        <f>'Ｓ５１（1976）'!A82</f>
        <v>4538</v>
      </c>
      <c r="Q82" s="200">
        <f>'Ｓ５１（1976）'!B82</f>
        <v>4538</v>
      </c>
      <c r="R82" s="220"/>
      <c r="S82" s="262">
        <f>'Ｓ５１（1976）'!D82</f>
        <v>0</v>
      </c>
      <c r="T82" s="263">
        <f>'Ｓ５１（1976）'!F82</f>
        <v>0</v>
      </c>
      <c r="U82" s="264"/>
      <c r="V82" s="216"/>
      <c r="W82" s="196" t="s">
        <v>13</v>
      </c>
      <c r="X82" s="197"/>
      <c r="Y82" s="198"/>
      <c r="Z82" s="305">
        <f>Z75-Z80</f>
        <v>20073</v>
      </c>
      <c r="AA82" s="306">
        <f>AA75-AA80</f>
        <v>0</v>
      </c>
      <c r="AB82" s="273">
        <f>AB75-AB80</f>
        <v>0</v>
      </c>
      <c r="AC82" s="603">
        <f>AC75-AC80</f>
        <v>18800</v>
      </c>
      <c r="AD82" s="264" t="s">
        <v>425</v>
      </c>
      <c r="AE82" s="216"/>
      <c r="AF82" s="196" t="s">
        <v>13</v>
      </c>
      <c r="AG82" s="197"/>
      <c r="AH82" s="198"/>
      <c r="AI82" s="305">
        <f>AI75-AI80</f>
        <v>262</v>
      </c>
      <c r="AJ82" s="306">
        <f>AJ75-AJ80</f>
        <v>0</v>
      </c>
      <c r="AK82" s="273">
        <f>AK75-AK80</f>
        <v>262</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'Ｓ５１（1976）'!A83</f>
        <v>0</v>
      </c>
      <c r="Q83" s="200">
        <f>'Ｓ５１（1976）'!B83</f>
        <v>0</v>
      </c>
      <c r="R83" s="220"/>
      <c r="S83" s="262">
        <f>'Ｓ５１（1976）'!D83</f>
        <v>0</v>
      </c>
      <c r="T83" s="263">
        <f>'Ｓ５１（1976）'!F83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'Ｓ５１（1976）'!A84</f>
        <v>0</v>
      </c>
      <c r="Q84" s="200">
        <f>'Ｓ５１（1976）'!B84</f>
        <v>0</v>
      </c>
      <c r="R84" s="220"/>
      <c r="S84" s="262">
        <f>'Ｓ５１（1976）'!D84</f>
        <v>0</v>
      </c>
      <c r="T84" s="263">
        <f>'Ｓ５１（1976）'!F84</f>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'Ｓ５１（1976）'!A85</f>
        <v>0</v>
      </c>
      <c r="Q85" s="200">
        <f>'Ｓ５１（1976）'!B85</f>
        <v>0</v>
      </c>
      <c r="R85" s="220"/>
      <c r="S85" s="262">
        <f>'Ｓ５１（1976）'!D85</f>
        <v>0</v>
      </c>
      <c r="T85" s="263">
        <f>'Ｓ５１（1976）'!F85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65801</v>
      </c>
      <c r="B86" s="593">
        <v>65801</v>
      </c>
      <c r="C86" s="593">
        <v>0</v>
      </c>
      <c r="D86" s="593">
        <v>0</v>
      </c>
      <c r="E86" s="593">
        <v>0</v>
      </c>
      <c r="F86" s="594">
        <v>51500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431</v>
      </c>
      <c r="AI86" s="302">
        <f>+A146</f>
        <v>0</v>
      </c>
      <c r="AJ86" s="272">
        <f>+B146</f>
        <v>0</v>
      </c>
      <c r="AK86" s="272">
        <f>+C146</f>
        <v>0</v>
      </c>
      <c r="AL86" s="588">
        <f>+E146</f>
        <v>0</v>
      </c>
    </row>
    <row r="87" spans="1:38" ht="14.45" customHeight="1" x14ac:dyDescent="0.15">
      <c r="A87" s="592">
        <v>64233</v>
      </c>
      <c r="B87" s="593">
        <v>64233</v>
      </c>
      <c r="C87" s="593">
        <v>0</v>
      </c>
      <c r="D87" s="593">
        <v>0</v>
      </c>
      <c r="E87" s="593">
        <v>0</v>
      </c>
      <c r="F87" s="594">
        <v>51500</v>
      </c>
      <c r="K87" s="194"/>
      <c r="L87" s="173"/>
      <c r="M87" s="196" t="s">
        <v>47</v>
      </c>
      <c r="N87" s="197"/>
      <c r="O87" s="198" t="s">
        <v>48</v>
      </c>
      <c r="P87" s="199">
        <f>'Ｓ５１（1976）'!A87</f>
        <v>64233</v>
      </c>
      <c r="Q87" s="200">
        <f>'Ｓ５１（1976）'!B87</f>
        <v>64233</v>
      </c>
      <c r="R87" s="220"/>
      <c r="S87" s="262">
        <f>'Ｓ５１（1976）'!D87</f>
        <v>0</v>
      </c>
      <c r="T87" s="263">
        <f>'Ｓ５１（1976）'!F87</f>
        <v>51500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150</v>
      </c>
      <c r="B88" s="593">
        <v>150</v>
      </c>
      <c r="C88" s="593">
        <v>0</v>
      </c>
      <c r="D88" s="593">
        <v>0</v>
      </c>
      <c r="E88" s="593">
        <v>0</v>
      </c>
      <c r="F88" s="594">
        <v>0</v>
      </c>
      <c r="K88" s="194"/>
      <c r="L88" s="195"/>
      <c r="M88" s="196" t="s">
        <v>50</v>
      </c>
      <c r="N88" s="197"/>
      <c r="O88" s="198" t="s">
        <v>51</v>
      </c>
      <c r="P88" s="199">
        <f>'Ｓ５１（1976）'!A88</f>
        <v>150</v>
      </c>
      <c r="Q88" s="200">
        <f>'Ｓ５１（1976）'!B88</f>
        <v>150</v>
      </c>
      <c r="R88" s="220"/>
      <c r="S88" s="262">
        <f>'Ｓ５１（1976）'!D88</f>
        <v>0</v>
      </c>
      <c r="T88" s="263">
        <f>'Ｓ５１（1976）'!F88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435</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'Ｓ５１（1976）'!A89</f>
        <v>0</v>
      </c>
      <c r="Q89" s="200">
        <f>'Ｓ５１（1976）'!B89</f>
        <v>0</v>
      </c>
      <c r="R89" s="220"/>
      <c r="S89" s="262">
        <f>'Ｓ５１（1976）'!D89</f>
        <v>0</v>
      </c>
      <c r="T89" s="263">
        <f>'Ｓ５１（1976）'!F89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438</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'Ｓ５１（1976）'!A90</f>
        <v>0</v>
      </c>
      <c r="Q90" s="200">
        <f>'Ｓ５１（1976）'!B90</f>
        <v>0</v>
      </c>
      <c r="R90" s="220"/>
      <c r="S90" s="262">
        <f>'Ｓ５１（1976）'!D90</f>
        <v>0</v>
      </c>
      <c r="T90" s="263">
        <f>'Ｓ５１（1976）'!F90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'Ｓ５１（1976）'!A91</f>
        <v>0</v>
      </c>
      <c r="Q91" s="200">
        <f>'Ｓ５１（1976）'!B91</f>
        <v>0</v>
      </c>
      <c r="R91" s="220"/>
      <c r="S91" s="262">
        <f>'Ｓ５１（1976）'!D91</f>
        <v>0</v>
      </c>
      <c r="T91" s="263">
        <f>'Ｓ５１（1976）'!F91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'Ｓ５１（1976）'!A92</f>
        <v>0</v>
      </c>
      <c r="Q92" s="200">
        <f>'Ｓ５１（1976）'!B92</f>
        <v>0</v>
      </c>
      <c r="R92" s="220"/>
      <c r="S92" s="262">
        <f>'Ｓ５１（1976）'!D92</f>
        <v>0</v>
      </c>
      <c r="T92" s="263">
        <f>'Ｓ５１（1976）'!F92</f>
        <v>0</v>
      </c>
      <c r="U92" s="264"/>
      <c r="V92" s="195"/>
      <c r="W92" s="196" t="s">
        <v>57</v>
      </c>
      <c r="X92" s="197"/>
      <c r="Y92" s="198" t="s">
        <v>762</v>
      </c>
      <c r="Z92" s="302">
        <f>+A127</f>
        <v>0</v>
      </c>
      <c r="AA92" s="272">
        <f t="shared" ref="AA92:AC96" si="5">+B127</f>
        <v>0</v>
      </c>
      <c r="AB92" s="272">
        <f t="shared" si="5"/>
        <v>0</v>
      </c>
      <c r="AC92" s="584">
        <f>+E127</f>
        <v>0</v>
      </c>
      <c r="AD92" s="264"/>
      <c r="AE92" s="195"/>
      <c r="AF92" s="196" t="s">
        <v>57</v>
      </c>
      <c r="AG92" s="197"/>
      <c r="AH92" s="198" t="s">
        <v>440</v>
      </c>
      <c r="AI92" s="302">
        <f>+A150</f>
        <v>0</v>
      </c>
      <c r="AJ92" s="272">
        <f t="shared" ref="AJ92:AK96" si="6">+B150</f>
        <v>0</v>
      </c>
      <c r="AK92" s="272">
        <f t="shared" si="6"/>
        <v>0</v>
      </c>
      <c r="AL92" s="588">
        <f>+E150</f>
        <v>0</v>
      </c>
    </row>
    <row r="93" spans="1:38" ht="14.45" customHeight="1" x14ac:dyDescent="0.15">
      <c r="A93" s="592">
        <v>0</v>
      </c>
      <c r="B93" s="593">
        <v>0</v>
      </c>
      <c r="C93" s="593">
        <v>0</v>
      </c>
      <c r="D93" s="593">
        <v>0</v>
      </c>
      <c r="E93" s="593">
        <v>0</v>
      </c>
      <c r="F93" s="594">
        <v>0</v>
      </c>
      <c r="K93" s="194"/>
      <c r="L93" s="195"/>
      <c r="M93" s="173" t="s">
        <v>60</v>
      </c>
      <c r="N93" s="197"/>
      <c r="O93" s="198" t="s">
        <v>61</v>
      </c>
      <c r="P93" s="199">
        <f>'Ｓ５１（1976）'!A93</f>
        <v>0</v>
      </c>
      <c r="Q93" s="200">
        <f>'Ｓ５１（1976）'!B93</f>
        <v>0</v>
      </c>
      <c r="R93" s="220"/>
      <c r="S93" s="262">
        <f>'Ｓ５１（1976）'!D93</f>
        <v>0</v>
      </c>
      <c r="T93" s="263">
        <f>'Ｓ５１（1976）'!F93</f>
        <v>0</v>
      </c>
      <c r="U93" s="264" t="s">
        <v>441</v>
      </c>
      <c r="V93" s="195"/>
      <c r="W93" s="173" t="s">
        <v>60</v>
      </c>
      <c r="X93" s="197"/>
      <c r="Y93" s="198" t="s">
        <v>763</v>
      </c>
      <c r="Z93" s="302">
        <f>+A128</f>
        <v>0</v>
      </c>
      <c r="AA93" s="272">
        <f t="shared" si="5"/>
        <v>0</v>
      </c>
      <c r="AB93" s="272">
        <f t="shared" si="5"/>
        <v>0</v>
      </c>
      <c r="AC93" s="584">
        <f>+E128</f>
        <v>0</v>
      </c>
      <c r="AD93" s="264"/>
      <c r="AE93" s="195"/>
      <c r="AF93" s="173" t="s">
        <v>60</v>
      </c>
      <c r="AG93" s="197"/>
      <c r="AH93" s="198" t="s">
        <v>443</v>
      </c>
      <c r="AI93" s="302">
        <f>+A151</f>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'Ｓ５１（1976）'!A94</f>
        <v>0</v>
      </c>
      <c r="Q94" s="200">
        <f>'Ｓ５１（1976）'!B94</f>
        <v>0</v>
      </c>
      <c r="R94" s="220"/>
      <c r="S94" s="262">
        <f>'Ｓ５１（1976）'!D94</f>
        <v>0</v>
      </c>
      <c r="T94" s="263">
        <f>'Ｓ５１（1976）'!F94</f>
        <v>0</v>
      </c>
      <c r="U94" s="264"/>
      <c r="V94" s="195" t="s">
        <v>59</v>
      </c>
      <c r="W94" s="195"/>
      <c r="X94" s="196" t="s">
        <v>62</v>
      </c>
      <c r="Y94" s="198" t="s">
        <v>764</v>
      </c>
      <c r="Z94" s="302">
        <f>+A129</f>
        <v>0</v>
      </c>
      <c r="AA94" s="272">
        <f t="shared" si="5"/>
        <v>0</v>
      </c>
      <c r="AB94" s="272">
        <f t="shared" si="5"/>
        <v>0</v>
      </c>
      <c r="AC94" s="584">
        <f t="shared" si="5"/>
        <v>0</v>
      </c>
      <c r="AD94" s="264"/>
      <c r="AE94" s="195" t="s">
        <v>59</v>
      </c>
      <c r="AF94" s="195"/>
      <c r="AG94" s="196" t="s">
        <v>62</v>
      </c>
      <c r="AH94" s="198" t="s">
        <v>445</v>
      </c>
      <c r="AI94" s="302">
        <f>+A152</f>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'Ｓ５１（1976）'!A95</f>
        <v>0</v>
      </c>
      <c r="Q95" s="200">
        <f>'Ｓ５１（1976）'!B95</f>
        <v>0</v>
      </c>
      <c r="R95" s="220"/>
      <c r="S95" s="262">
        <f>'Ｓ５１（1976）'!D95</f>
        <v>0</v>
      </c>
      <c r="T95" s="263">
        <f>'Ｓ５１（1976）'!F95</f>
        <v>0</v>
      </c>
      <c r="U95" s="264"/>
      <c r="V95" s="195"/>
      <c r="W95" s="195"/>
      <c r="X95" s="196" t="s">
        <v>64</v>
      </c>
      <c r="Y95" s="198" t="s">
        <v>765</v>
      </c>
      <c r="Z95" s="302">
        <f>+A130</f>
        <v>0</v>
      </c>
      <c r="AA95" s="272">
        <f t="shared" si="5"/>
        <v>0</v>
      </c>
      <c r="AB95" s="272">
        <f t="shared" si="5"/>
        <v>0</v>
      </c>
      <c r="AC95" s="584">
        <f>+E130</f>
        <v>0</v>
      </c>
      <c r="AD95" s="264"/>
      <c r="AE95" s="195"/>
      <c r="AF95" s="195"/>
      <c r="AG95" s="196" t="s">
        <v>64</v>
      </c>
      <c r="AH95" s="198" t="s">
        <v>447</v>
      </c>
      <c r="AI95" s="302">
        <f>+A153</f>
        <v>0</v>
      </c>
      <c r="AJ95" s="272">
        <f t="shared" si="6"/>
        <v>0</v>
      </c>
      <c r="AK95" s="272">
        <f t="shared" si="6"/>
        <v>0</v>
      </c>
      <c r="AL95" s="588">
        <f>+E153</f>
        <v>0</v>
      </c>
    </row>
    <row r="96" spans="1:38" ht="14.45" customHeight="1" x14ac:dyDescent="0.15">
      <c r="A96" s="592">
        <v>0</v>
      </c>
      <c r="B96" s="593">
        <v>0</v>
      </c>
      <c r="C96" s="593">
        <v>0</v>
      </c>
      <c r="D96" s="593">
        <v>0</v>
      </c>
      <c r="E96" s="593">
        <v>0</v>
      </c>
      <c r="F96" s="594">
        <v>0</v>
      </c>
      <c r="K96" s="194" t="s">
        <v>38</v>
      </c>
      <c r="L96" s="195"/>
      <c r="M96" s="195"/>
      <c r="N96" s="196" t="s">
        <v>66</v>
      </c>
      <c r="O96" s="198" t="s">
        <v>67</v>
      </c>
      <c r="P96" s="199">
        <f>'Ｓ５１（1976）'!A96</f>
        <v>0</v>
      </c>
      <c r="Q96" s="200">
        <f>'Ｓ５１（1976）'!B96</f>
        <v>0</v>
      </c>
      <c r="R96" s="220"/>
      <c r="S96" s="262">
        <f>'Ｓ５１（1976）'!D96</f>
        <v>0</v>
      </c>
      <c r="T96" s="263">
        <f>'Ｓ５１（1976）'!F96</f>
        <v>0</v>
      </c>
      <c r="U96" s="264"/>
      <c r="V96" s="195"/>
      <c r="W96" s="195"/>
      <c r="X96" s="196" t="s">
        <v>66</v>
      </c>
      <c r="Y96" s="198" t="s">
        <v>766</v>
      </c>
      <c r="Z96" s="302">
        <f>+A131</f>
        <v>0</v>
      </c>
      <c r="AA96" s="272">
        <f t="shared" si="5"/>
        <v>0</v>
      </c>
      <c r="AB96" s="272">
        <f t="shared" si="5"/>
        <v>0</v>
      </c>
      <c r="AC96" s="584">
        <f>+E131</f>
        <v>0</v>
      </c>
      <c r="AD96" s="264"/>
      <c r="AE96" s="195"/>
      <c r="AF96" s="195"/>
      <c r="AG96" s="196" t="s">
        <v>66</v>
      </c>
      <c r="AH96" s="198" t="s">
        <v>449</v>
      </c>
      <c r="AI96" s="302">
        <f>+A154</f>
        <v>0</v>
      </c>
      <c r="AJ96" s="272">
        <f t="shared" si="6"/>
        <v>0</v>
      </c>
      <c r="AK96" s="272">
        <f t="shared" si="6"/>
        <v>0</v>
      </c>
      <c r="AL96" s="588">
        <f>+E154</f>
        <v>0</v>
      </c>
    </row>
    <row r="97" spans="1:38" ht="14.45" customHeight="1" x14ac:dyDescent="0.15">
      <c r="A97" s="592">
        <v>0</v>
      </c>
      <c r="B97" s="593">
        <v>0</v>
      </c>
      <c r="C97" s="593">
        <v>0</v>
      </c>
      <c r="D97" s="593">
        <v>0</v>
      </c>
      <c r="E97" s="593">
        <v>0</v>
      </c>
      <c r="F97" s="594">
        <v>0</v>
      </c>
      <c r="K97" s="194"/>
      <c r="L97" s="195"/>
      <c r="M97" s="195"/>
      <c r="N97" s="196" t="s">
        <v>68</v>
      </c>
      <c r="O97" s="198" t="s">
        <v>69</v>
      </c>
      <c r="P97" s="199">
        <f>'Ｓ５１（1976）'!A97</f>
        <v>0</v>
      </c>
      <c r="Q97" s="200">
        <f>'Ｓ５１（1976）'!B97</f>
        <v>0</v>
      </c>
      <c r="R97" s="220"/>
      <c r="S97" s="262">
        <f>'Ｓ５１（1976）'!D97</f>
        <v>0</v>
      </c>
      <c r="T97" s="263">
        <f>'Ｓ５１（1976）'!F97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1418</v>
      </c>
      <c r="B98" s="593">
        <v>1418</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451</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'Ｓ５１（1976）'!A98</f>
        <v>1418</v>
      </c>
      <c r="Q99" s="200">
        <f>'Ｓ５１（1976）'!B98</f>
        <v>1418</v>
      </c>
      <c r="R99" s="220"/>
      <c r="S99" s="262">
        <f>'Ｓ５１（1976）'!D98</f>
        <v>0</v>
      </c>
      <c r="T99" s="263">
        <f>'Ｓ５１（1976）'!F98</f>
        <v>0</v>
      </c>
      <c r="U99" s="310" t="s">
        <v>768</v>
      </c>
      <c r="V99" s="195"/>
      <c r="W99" s="196" t="s">
        <v>70</v>
      </c>
      <c r="X99" s="197"/>
      <c r="Y99" s="198" t="s">
        <v>769</v>
      </c>
      <c r="Z99" s="302">
        <f t="shared" si="7"/>
        <v>0</v>
      </c>
      <c r="AA99" s="272">
        <f t="shared" si="7"/>
        <v>0</v>
      </c>
      <c r="AB99" s="272">
        <f t="shared" si="7"/>
        <v>0</v>
      </c>
      <c r="AC99" s="584">
        <f>+E133</f>
        <v>0</v>
      </c>
      <c r="AD99" s="310" t="s">
        <v>453</v>
      </c>
      <c r="AE99" s="195"/>
      <c r="AF99" s="196" t="s">
        <v>70</v>
      </c>
      <c r="AG99" s="197"/>
      <c r="AH99" s="198" t="s">
        <v>454</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'Ｓ５１（1976）'!A99</f>
        <v>0</v>
      </c>
      <c r="Q100" s="200">
        <f>'Ｓ５１（1976）'!B99</f>
        <v>0</v>
      </c>
      <c r="R100" s="220"/>
      <c r="S100" s="262">
        <f>'Ｓ５１（1976）'!D99</f>
        <v>0</v>
      </c>
      <c r="T100" s="263">
        <f>'Ｓ５１（1976）'!F99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'Ｓ５１（1976）'!A100</f>
        <v>0</v>
      </c>
      <c r="Q101" s="200">
        <f>'Ｓ５１（1976）'!B100</f>
        <v>0</v>
      </c>
      <c r="R101" s="220"/>
      <c r="S101" s="262">
        <f>'Ｓ５１（1976）'!D100</f>
        <v>0</v>
      </c>
      <c r="T101" s="263">
        <f>'Ｓ５１（1976）'!F100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456</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'Ｓ５１（1976）'!A101</f>
        <v>0</v>
      </c>
      <c r="Q102" s="200">
        <f>'Ｓ５１（1976）'!B101</f>
        <v>0</v>
      </c>
      <c r="R102" s="220"/>
      <c r="S102" s="262">
        <f>'Ｓ５１（1976）'!D101</f>
        <v>0</v>
      </c>
      <c r="T102" s="263">
        <f>'Ｓ５１（1976）'!F101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98373</v>
      </c>
      <c r="B103" s="593">
        <v>98373</v>
      </c>
      <c r="C103" s="593">
        <v>0</v>
      </c>
      <c r="D103" s="593">
        <v>0</v>
      </c>
      <c r="E103" s="593">
        <v>0</v>
      </c>
      <c r="F103" s="594">
        <v>47700</v>
      </c>
      <c r="K103" s="194"/>
      <c r="L103" s="195"/>
      <c r="M103" s="196" t="s">
        <v>11</v>
      </c>
      <c r="N103" s="197"/>
      <c r="O103" s="198" t="s">
        <v>80</v>
      </c>
      <c r="P103" s="199">
        <f>'Ｓ５１（1976）'!A102</f>
        <v>0</v>
      </c>
      <c r="Q103" s="200">
        <f>'Ｓ５１（1976）'!B102</f>
        <v>0</v>
      </c>
      <c r="R103" s="220"/>
      <c r="S103" s="262">
        <f>'Ｓ５１（1976）'!D102</f>
        <v>0</v>
      </c>
      <c r="T103" s="263">
        <f>'Ｓ５１（1976）'!F102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0</v>
      </c>
      <c r="B104" s="593">
        <v>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458</v>
      </c>
      <c r="AI104" s="302">
        <f t="shared" ref="AI104:AK105" si="10">+A158</f>
        <v>0</v>
      </c>
      <c r="AJ104" s="272">
        <f t="shared" si="10"/>
        <v>0</v>
      </c>
      <c r="AK104" s="272">
        <f t="shared" si="10"/>
        <v>0</v>
      </c>
      <c r="AL104" s="588">
        <f>+E158</f>
        <v>0</v>
      </c>
    </row>
    <row r="105" spans="1:38" ht="14.45" customHeight="1" x14ac:dyDescent="0.15">
      <c r="A105" s="592">
        <v>2780</v>
      </c>
      <c r="B105" s="593">
        <v>2780</v>
      </c>
      <c r="C105" s="593">
        <v>0</v>
      </c>
      <c r="D105" s="593">
        <v>0</v>
      </c>
      <c r="E105" s="593">
        <v>0</v>
      </c>
      <c r="F105" s="594">
        <v>0</v>
      </c>
      <c r="K105" s="194"/>
      <c r="L105" s="169"/>
      <c r="M105" s="196" t="s">
        <v>88</v>
      </c>
      <c r="N105" s="197"/>
      <c r="O105" s="198" t="s">
        <v>109</v>
      </c>
      <c r="P105" s="199">
        <f>'Ｓ５１（1976）'!A104</f>
        <v>0</v>
      </c>
      <c r="Q105" s="200">
        <f>'Ｓ５１（1976）'!B104</f>
        <v>0</v>
      </c>
      <c r="R105" s="220"/>
      <c r="S105" s="262">
        <f>'Ｓ５１（1976）'!D104</f>
        <v>0</v>
      </c>
      <c r="T105" s="263">
        <f>'Ｓ５１（1976）'!F104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85609</v>
      </c>
      <c r="B106" s="593">
        <v>85609</v>
      </c>
      <c r="C106" s="593">
        <v>0</v>
      </c>
      <c r="D106" s="593">
        <v>0</v>
      </c>
      <c r="E106" s="593">
        <v>0</v>
      </c>
      <c r="F106" s="594">
        <v>47700</v>
      </c>
      <c r="K106" s="194"/>
      <c r="L106" s="176" t="s">
        <v>91</v>
      </c>
      <c r="M106" s="196" t="s">
        <v>89</v>
      </c>
      <c r="N106" s="197"/>
      <c r="O106" s="198" t="s">
        <v>110</v>
      </c>
      <c r="P106" s="199">
        <f>'Ｓ５１（1976）'!A105</f>
        <v>2780</v>
      </c>
      <c r="Q106" s="200">
        <f>'Ｓ５１（1976）'!B105</f>
        <v>2780</v>
      </c>
      <c r="R106" s="220"/>
      <c r="S106" s="262">
        <f>'Ｓ５１（1976）'!D105</f>
        <v>0</v>
      </c>
      <c r="T106" s="263">
        <f>'Ｓ５１（1976）'!F105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4">
        <v>0</v>
      </c>
      <c r="K107" s="194"/>
      <c r="L107" s="176"/>
      <c r="M107" s="196" t="s">
        <v>104</v>
      </c>
      <c r="N107" s="197"/>
      <c r="O107" s="198" t="s">
        <v>111</v>
      </c>
      <c r="P107" s="199">
        <f>'Ｓ５１（1976）'!A106</f>
        <v>85609</v>
      </c>
      <c r="Q107" s="200">
        <f>'Ｓ５１（1976）'!B106</f>
        <v>85609</v>
      </c>
      <c r="R107" s="220"/>
      <c r="S107" s="262">
        <f>'Ｓ５１（1976）'!D106</f>
        <v>0</v>
      </c>
      <c r="T107" s="263">
        <f>'Ｓ５１（1976）'!F106</f>
        <v>47700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463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'Ｓ５１（1976）'!A107</f>
        <v>0</v>
      </c>
      <c r="Q108" s="200">
        <f>'Ｓ５１（1976）'!B107</f>
        <v>0</v>
      </c>
      <c r="R108" s="220"/>
      <c r="S108" s="262">
        <f>'Ｓ５１（1976）'!D107</f>
        <v>0</v>
      </c>
      <c r="T108" s="263">
        <f>'Ｓ５１（1976）'!F107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'Ｓ５１（1976）'!A108</f>
        <v>0</v>
      </c>
      <c r="Q109" s="200">
        <f>'Ｓ５１（1976）'!B108</f>
        <v>0</v>
      </c>
      <c r="R109" s="220"/>
      <c r="S109" s="262">
        <f>'Ｓ５１（1976）'!D108</f>
        <v>0</v>
      </c>
      <c r="T109" s="263">
        <f>'Ｓ５１（1976）'!F108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'Ｓ５１（1976）'!A109</f>
        <v>0</v>
      </c>
      <c r="Q110" s="200">
        <f>'Ｓ５１（1976）'!B109</f>
        <v>0</v>
      </c>
      <c r="R110" s="220"/>
      <c r="S110" s="262">
        <f>'Ｓ５１（1976）'!D109</f>
        <v>0</v>
      </c>
      <c r="T110" s="263">
        <f>'Ｓ５１（1976）'!F109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300</v>
      </c>
      <c r="B111" s="593">
        <v>300</v>
      </c>
      <c r="C111" s="593">
        <v>0</v>
      </c>
      <c r="D111" s="593">
        <v>0</v>
      </c>
      <c r="E111" s="593">
        <v>0</v>
      </c>
      <c r="F111" s="594">
        <v>0</v>
      </c>
      <c r="K111" s="194"/>
      <c r="L111" s="176"/>
      <c r="M111" s="196" t="s">
        <v>107</v>
      </c>
      <c r="N111" s="197"/>
      <c r="O111" s="198" t="s">
        <v>115</v>
      </c>
      <c r="P111" s="199">
        <f>'Ｓ５１（1976）'!A110</f>
        <v>0</v>
      </c>
      <c r="Q111" s="200">
        <f>'Ｓ５１（1976）'!B110</f>
        <v>0</v>
      </c>
      <c r="R111" s="220"/>
      <c r="S111" s="262">
        <f>'Ｓ５１（1976）'!D110</f>
        <v>0</v>
      </c>
      <c r="T111" s="263">
        <f>'Ｓ５１（1976）'!F110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9684</v>
      </c>
      <c r="B112" s="593">
        <v>9684</v>
      </c>
      <c r="C112" s="593">
        <v>0</v>
      </c>
      <c r="D112" s="593">
        <v>0</v>
      </c>
      <c r="E112" s="593">
        <v>0</v>
      </c>
      <c r="F112" s="594">
        <v>0</v>
      </c>
      <c r="K112" s="194"/>
      <c r="L112" s="176" t="s">
        <v>41</v>
      </c>
      <c r="M112" s="196" t="s">
        <v>108</v>
      </c>
      <c r="N112" s="197"/>
      <c r="O112" s="198" t="s">
        <v>116</v>
      </c>
      <c r="P112" s="199">
        <f>'Ｓ５１（1976）'!A111</f>
        <v>300</v>
      </c>
      <c r="Q112" s="200">
        <f>'Ｓ５１（1976）'!B111</f>
        <v>300</v>
      </c>
      <c r="R112" s="220"/>
      <c r="S112" s="262">
        <f>'Ｓ５１（1976）'!D111</f>
        <v>0</v>
      </c>
      <c r="T112" s="263">
        <f>'Ｓ５１（1976）'!F111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'Ｓ５１（1976）'!A112</f>
        <v>9684</v>
      </c>
      <c r="Q113" s="200">
        <f>'Ｓ５１（1976）'!B112</f>
        <v>9684</v>
      </c>
      <c r="R113" s="220"/>
      <c r="S113" s="262">
        <f>'Ｓ５１（1976）'!D112</f>
        <v>0</v>
      </c>
      <c r="T113" s="263">
        <f>'Ｓ５１（1976）'!F112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'Ｓ５１（1976）'!A113</f>
        <v>0</v>
      </c>
      <c r="Q114" s="200">
        <f>'Ｓ５１（1976）'!B113</f>
        <v>0</v>
      </c>
      <c r="R114" s="220"/>
      <c r="S114" s="262">
        <f>'Ｓ５１（1976）'!D113</f>
        <v>0</v>
      </c>
      <c r="T114" s="263">
        <f>'Ｓ５１（1976）'!F113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465</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192574</v>
      </c>
      <c r="Q115" s="316">
        <f>SUM(Q62:Q114)-Q63-Q64-Q66-Q67-Q69-Q70-Q71-Q84-Q85-Q86-Q94-Q95-Q96-Q97-Q98-Q103-Q104</f>
        <v>192574</v>
      </c>
      <c r="R115" s="316"/>
      <c r="S115" s="317">
        <f>SUM(S62:S114)-S63-S64-S66-S67-S69-S70-S71-S84-S85-S86-S94-S95-S96-S97-S98-S103-S104</f>
        <v>0</v>
      </c>
      <c r="T115" s="318">
        <f>SUM(T62:T114)-T63-T64-T66-T67-T69-T70-T71-T84-T85-T86-T94-T95-T96-T97-T98-T103-T104</f>
        <v>119400</v>
      </c>
      <c r="U115" s="319"/>
      <c r="V115" s="312" t="s">
        <v>82</v>
      </c>
      <c r="W115" s="313"/>
      <c r="X115" s="313"/>
      <c r="Y115" s="314"/>
      <c r="Z115" s="320">
        <f>Z64+Z67+Z73+Z74+Z75+Z86+Z88+Z89+Z92+Z93+Z99+Z101+Z104+Z105+Z114</f>
        <v>20073</v>
      </c>
      <c r="AA115" s="321">
        <f>AA64+AA67+AA73+AA74+AA75+AA86+AA88+AA89+AA92+AA93+AA99+AA101+AA104+AA105+AA114</f>
        <v>0</v>
      </c>
      <c r="AB115" s="322">
        <f>AB64+AB67+AB73+AB74+AB75+AB86+AB88+AB89+AB92+AB93+AB99+AB101+AB104+AB105+AB114</f>
        <v>0</v>
      </c>
      <c r="AC115" s="598">
        <f>AC64+AC67+AC73+AC74+AC75+AC86+AC88+AC89+AC92+AC93+AC99+AC101+AC104+AC105+AC114</f>
        <v>18800</v>
      </c>
      <c r="AD115" s="319"/>
      <c r="AE115" s="312" t="s">
        <v>82</v>
      </c>
      <c r="AF115" s="313"/>
      <c r="AG115" s="313"/>
      <c r="AH115" s="314"/>
      <c r="AI115" s="320">
        <f>AI64+AI67+AI73+AI74+AI75+AI86+AI88+AI89+AI92+AI93+AI99+AI101+AI104+AI105+AI114</f>
        <v>262</v>
      </c>
      <c r="AJ115" s="321">
        <f>AJ64+AJ67+AJ73+AJ74+AJ75+AJ86+AJ88+AJ89+AJ92+AJ93+AJ99+AJ101+AJ104+AJ105+AJ114</f>
        <v>0</v>
      </c>
      <c r="AK115" s="322">
        <f>AK64+AK67+AK73+AK74+AK75+AK86+AK88+AK89+AK92+AK93+AK99+AK101+AK104+AK105+AK114</f>
        <v>262</v>
      </c>
      <c r="AL115" s="324">
        <f>AL64+AL67+AL73+AL74+AL75+AL86+AL88+AL89+AL92+AL93+AL99+AL101+AL104+AL105+AL114</f>
        <v>0</v>
      </c>
    </row>
    <row r="116" spans="1:38" ht="14.45" customHeight="1" thickTop="1" x14ac:dyDescent="0.15">
      <c r="A116" s="589">
        <v>20073</v>
      </c>
      <c r="B116" s="590">
        <v>0</v>
      </c>
      <c r="C116" s="590">
        <v>0</v>
      </c>
      <c r="D116" s="590">
        <v>0</v>
      </c>
      <c r="E116" s="591">
        <v>18800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796</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20073</v>
      </c>
      <c r="B121" s="593">
        <v>0</v>
      </c>
      <c r="C121" s="593">
        <v>0</v>
      </c>
      <c r="D121" s="593">
        <v>0</v>
      </c>
      <c r="E121" s="594">
        <v>18800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0</v>
      </c>
      <c r="B122" s="593">
        <v>0</v>
      </c>
      <c r="C122" s="593">
        <v>0</v>
      </c>
      <c r="D122" s="593">
        <v>0</v>
      </c>
      <c r="E122" s="594">
        <v>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1602</v>
      </c>
      <c r="Q123" s="254">
        <f t="shared" si="11"/>
        <v>1602</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222</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 t="shared" ref="AI123:AI176" si="12">Q123-Z123</f>
        <v>1380</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600</v>
      </c>
      <c r="Q124" s="220">
        <f t="shared" si="11"/>
        <v>600</v>
      </c>
      <c r="R124" s="220">
        <f t="shared" si="11"/>
        <v>0</v>
      </c>
      <c r="S124" s="221">
        <f t="shared" si="11"/>
        <v>0</v>
      </c>
      <c r="T124" s="270">
        <f t="shared" si="11"/>
        <v>0</v>
      </c>
      <c r="U124" s="202"/>
      <c r="V124" s="195"/>
      <c r="W124" s="196" t="s">
        <v>146</v>
      </c>
      <c r="X124" s="197"/>
      <c r="Y124" s="198" t="s">
        <v>156</v>
      </c>
      <c r="Z124" s="219">
        <f>IF(ISERROR(Z123*(Q124/Q123)),0,ROUND(Z123*(Q124/Q123),0))</f>
        <v>83</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si="12"/>
        <v>517</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1002</v>
      </c>
      <c r="Q125" s="220">
        <f t="shared" si="11"/>
        <v>1002</v>
      </c>
      <c r="R125" s="220">
        <f t="shared" si="11"/>
        <v>0</v>
      </c>
      <c r="S125" s="221">
        <f t="shared" si="11"/>
        <v>0</v>
      </c>
      <c r="T125" s="270">
        <f t="shared" si="11"/>
        <v>0</v>
      </c>
      <c r="U125" s="202"/>
      <c r="V125" s="195"/>
      <c r="W125" s="196" t="s">
        <v>13</v>
      </c>
      <c r="X125" s="167"/>
      <c r="Y125" s="207" t="s">
        <v>156</v>
      </c>
      <c r="Z125" s="219">
        <f>Z123-Z124</f>
        <v>139</v>
      </c>
      <c r="AA125" s="220">
        <f>AA123-AA124</f>
        <v>0</v>
      </c>
      <c r="AB125" s="292">
        <f>AB123-AB124</f>
        <v>0</v>
      </c>
      <c r="AC125" s="366">
        <f>AC123-AC124</f>
        <v>0</v>
      </c>
      <c r="AE125" s="194"/>
      <c r="AF125" s="195"/>
      <c r="AG125" s="196" t="s">
        <v>13</v>
      </c>
      <c r="AH125" s="167"/>
      <c r="AI125" s="219">
        <f t="shared" si="12"/>
        <v>863</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1160</v>
      </c>
      <c r="Q126" s="220">
        <f t="shared" si="11"/>
        <v>1160</v>
      </c>
      <c r="R126" s="220">
        <f t="shared" si="11"/>
        <v>0</v>
      </c>
      <c r="S126" s="221">
        <f t="shared" si="11"/>
        <v>0</v>
      </c>
      <c r="T126" s="270">
        <f t="shared" si="11"/>
        <v>0</v>
      </c>
      <c r="U126" s="202"/>
      <c r="V126" s="173" t="s">
        <v>14</v>
      </c>
      <c r="W126" s="170"/>
      <c r="X126" s="170"/>
      <c r="Y126" s="211" t="s">
        <v>654</v>
      </c>
      <c r="Z126" s="219">
        <f>Z127+Z128</f>
        <v>161</v>
      </c>
      <c r="AA126" s="220">
        <f>AA127+AA128</f>
        <v>0</v>
      </c>
      <c r="AB126" s="292">
        <f>AB127+AB128</f>
        <v>0</v>
      </c>
      <c r="AC126" s="366">
        <f>AC127+AC128</f>
        <v>0</v>
      </c>
      <c r="AE126" s="194"/>
      <c r="AF126" s="173" t="s">
        <v>14</v>
      </c>
      <c r="AG126" s="170"/>
      <c r="AH126" s="170"/>
      <c r="AI126" s="219">
        <f t="shared" si="12"/>
        <v>999</v>
      </c>
      <c r="AJ126" s="220">
        <f>SUM(AJ127:AJ128)</f>
        <v>0</v>
      </c>
      <c r="AK126" s="366">
        <f>SUM(AK127:AK128)</f>
        <v>0</v>
      </c>
    </row>
    <row r="127" spans="1:38" ht="14.45" customHeight="1" x14ac:dyDescent="0.15">
      <c r="A127" s="592">
        <v>0</v>
      </c>
      <c r="B127" s="593">
        <v>0</v>
      </c>
      <c r="C127" s="593">
        <v>0</v>
      </c>
      <c r="D127" s="593">
        <v>0</v>
      </c>
      <c r="E127" s="594">
        <v>0</v>
      </c>
      <c r="K127" s="194"/>
      <c r="L127" s="195"/>
      <c r="M127" s="196" t="s">
        <v>16</v>
      </c>
      <c r="N127" s="197"/>
      <c r="O127" s="198"/>
      <c r="P127" s="219">
        <f t="shared" si="11"/>
        <v>0</v>
      </c>
      <c r="Q127" s="220">
        <f t="shared" si="11"/>
        <v>0</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4">
        <v>0</v>
      </c>
      <c r="K128" s="194"/>
      <c r="L128" s="216"/>
      <c r="M128" s="196" t="s">
        <v>13</v>
      </c>
      <c r="N128" s="217"/>
      <c r="O128" s="218"/>
      <c r="P128" s="219">
        <f t="shared" si="11"/>
        <v>1160</v>
      </c>
      <c r="Q128" s="220">
        <f t="shared" si="11"/>
        <v>1160</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161</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999</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20885</v>
      </c>
      <c r="Q129" s="220">
        <f t="shared" si="11"/>
        <v>20885</v>
      </c>
      <c r="R129" s="220">
        <f t="shared" si="11"/>
        <v>0</v>
      </c>
      <c r="S129" s="221">
        <f t="shared" si="11"/>
        <v>0</v>
      </c>
      <c r="T129" s="270">
        <f t="shared" si="11"/>
        <v>20200</v>
      </c>
      <c r="U129" s="202"/>
      <c r="V129" s="169"/>
      <c r="W129" s="195" t="s">
        <v>94</v>
      </c>
      <c r="X129" s="197"/>
      <c r="Y129" s="198"/>
      <c r="Z129" s="219">
        <f>Z14</f>
        <v>3611</v>
      </c>
      <c r="AA129" s="220">
        <f>AA14</f>
        <v>0</v>
      </c>
      <c r="AB129" s="292">
        <f>AB14</f>
        <v>0</v>
      </c>
      <c r="AC129" s="366">
        <f>AC14</f>
        <v>3611</v>
      </c>
      <c r="AE129" s="194"/>
      <c r="AF129" s="169"/>
      <c r="AG129" s="195" t="s">
        <v>94</v>
      </c>
      <c r="AH129" s="197"/>
      <c r="AI129" s="219">
        <f t="shared" si="12"/>
        <v>17274</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20885</v>
      </c>
      <c r="Q130" s="220">
        <f t="shared" si="11"/>
        <v>20885</v>
      </c>
      <c r="R130" s="220">
        <f t="shared" si="11"/>
        <v>0</v>
      </c>
      <c r="S130" s="221">
        <f t="shared" si="11"/>
        <v>0</v>
      </c>
      <c r="T130" s="270">
        <f t="shared" si="11"/>
        <v>20200</v>
      </c>
      <c r="U130" s="202"/>
      <c r="V130" s="176" t="s">
        <v>102</v>
      </c>
      <c r="W130" s="195"/>
      <c r="X130" s="196" t="s">
        <v>148</v>
      </c>
      <c r="Y130" s="198" t="s">
        <v>156</v>
      </c>
      <c r="Z130" s="219">
        <f t="shared" ref="Z130:AC132" si="13">IF(ISERROR(Z$129*(Q130/Q$129)),0,ROUND(Z$129*(Q130/Q$129),0))</f>
        <v>3611</v>
      </c>
      <c r="AA130" s="220">
        <f t="shared" si="13"/>
        <v>0</v>
      </c>
      <c r="AB130" s="292">
        <f t="shared" si="13"/>
        <v>0</v>
      </c>
      <c r="AC130" s="366">
        <f t="shared" si="13"/>
        <v>3611</v>
      </c>
      <c r="AE130" s="194"/>
      <c r="AF130" s="176" t="s">
        <v>102</v>
      </c>
      <c r="AG130" s="195"/>
      <c r="AH130" s="196" t="s">
        <v>148</v>
      </c>
      <c r="AI130" s="219">
        <f t="shared" si="12"/>
        <v>17274</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0</v>
      </c>
      <c r="AJ134" s="220">
        <f t="shared" si="14"/>
        <v>0</v>
      </c>
      <c r="AK134" s="366">
        <f t="shared" si="15"/>
        <v>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215</v>
      </c>
      <c r="Q136" s="220">
        <f t="shared" si="16"/>
        <v>215</v>
      </c>
      <c r="R136" s="220">
        <f t="shared" si="16"/>
        <v>0</v>
      </c>
      <c r="S136" s="221">
        <f t="shared" si="16"/>
        <v>0</v>
      </c>
      <c r="T136" s="270">
        <f t="shared" si="16"/>
        <v>0</v>
      </c>
      <c r="U136" s="202" t="s">
        <v>86</v>
      </c>
      <c r="V136" s="195"/>
      <c r="W136" s="196" t="s">
        <v>22</v>
      </c>
      <c r="X136" s="197"/>
      <c r="Y136" s="198" t="s">
        <v>156</v>
      </c>
      <c r="Z136" s="219">
        <f t="shared" si="17"/>
        <v>30</v>
      </c>
      <c r="AA136" s="220">
        <f t="shared" si="17"/>
        <v>0</v>
      </c>
      <c r="AB136" s="292">
        <f t="shared" si="17"/>
        <v>0</v>
      </c>
      <c r="AC136" s="366">
        <f t="shared" si="17"/>
        <v>0</v>
      </c>
      <c r="AE136" s="194"/>
      <c r="AF136" s="195"/>
      <c r="AG136" s="196" t="s">
        <v>22</v>
      </c>
      <c r="AH136" s="197"/>
      <c r="AI136" s="219">
        <f t="shared" si="12"/>
        <v>185</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262</v>
      </c>
      <c r="B139" s="593">
        <v>0</v>
      </c>
      <c r="C139" s="593">
        <v>262</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0</v>
      </c>
      <c r="Q141" s="220">
        <f t="shared" si="16"/>
        <v>0</v>
      </c>
      <c r="R141" s="220">
        <f t="shared" si="16"/>
        <v>0</v>
      </c>
      <c r="S141" s="221">
        <f t="shared" si="16"/>
        <v>0</v>
      </c>
      <c r="T141" s="270">
        <f t="shared" si="16"/>
        <v>0</v>
      </c>
      <c r="U141" s="202"/>
      <c r="V141" s="195" t="s">
        <v>38</v>
      </c>
      <c r="W141" s="196" t="s">
        <v>149</v>
      </c>
      <c r="X141" s="197"/>
      <c r="Y141" s="198" t="s">
        <v>156</v>
      </c>
      <c r="Z141" s="219">
        <f t="shared" si="17"/>
        <v>0</v>
      </c>
      <c r="AA141" s="220">
        <f t="shared" si="17"/>
        <v>0</v>
      </c>
      <c r="AB141" s="292">
        <f t="shared" si="17"/>
        <v>0</v>
      </c>
      <c r="AC141" s="366">
        <f t="shared" si="17"/>
        <v>0</v>
      </c>
      <c r="AE141" s="194"/>
      <c r="AF141" s="195" t="s">
        <v>38</v>
      </c>
      <c r="AG141" s="196" t="s">
        <v>149</v>
      </c>
      <c r="AH141" s="197"/>
      <c r="AI141" s="219">
        <f t="shared" si="12"/>
        <v>0</v>
      </c>
      <c r="AJ141" s="220">
        <f t="shared" si="14"/>
        <v>0</v>
      </c>
      <c r="AK141" s="366">
        <f t="shared" si="15"/>
        <v>0</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115181</v>
      </c>
      <c r="Q143" s="220">
        <f t="shared" si="18"/>
        <v>31477</v>
      </c>
      <c r="R143" s="220">
        <f t="shared" si="18"/>
        <v>0</v>
      </c>
      <c r="S143" s="221">
        <f t="shared" si="18"/>
        <v>97173</v>
      </c>
      <c r="T143" s="270">
        <f t="shared" si="18"/>
        <v>12700</v>
      </c>
      <c r="U143" s="202"/>
      <c r="V143" s="216"/>
      <c r="W143" s="196" t="s">
        <v>13</v>
      </c>
      <c r="X143" s="197"/>
      <c r="Y143" s="198" t="s">
        <v>156</v>
      </c>
      <c r="Z143" s="219">
        <f t="shared" si="17"/>
        <v>4367</v>
      </c>
      <c r="AA143" s="220">
        <f t="shared" si="17"/>
        <v>0</v>
      </c>
      <c r="AB143" s="292">
        <f t="shared" si="17"/>
        <v>0</v>
      </c>
      <c r="AC143" s="366">
        <f t="shared" si="17"/>
        <v>2459</v>
      </c>
      <c r="AE143" s="194" t="s">
        <v>158</v>
      </c>
      <c r="AF143" s="216"/>
      <c r="AG143" s="196" t="s">
        <v>13</v>
      </c>
      <c r="AH143" s="197"/>
      <c r="AI143" s="219">
        <f t="shared" si="12"/>
        <v>27110</v>
      </c>
      <c r="AJ143" s="220">
        <f t="shared" si="14"/>
        <v>0</v>
      </c>
      <c r="AK143" s="366">
        <f t="shared" si="15"/>
        <v>23773</v>
      </c>
    </row>
    <row r="144" spans="1:37" ht="14.45" customHeight="1" x14ac:dyDescent="0.15">
      <c r="A144" s="592">
        <v>262</v>
      </c>
      <c r="B144" s="593">
        <v>0</v>
      </c>
      <c r="C144" s="593">
        <v>262</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108734</v>
      </c>
      <c r="Q148" s="220">
        <f t="shared" si="18"/>
        <v>108734</v>
      </c>
      <c r="R148" s="220">
        <f t="shared" si="18"/>
        <v>29011</v>
      </c>
      <c r="S148" s="221">
        <f t="shared" si="18"/>
        <v>0</v>
      </c>
      <c r="T148" s="270">
        <f t="shared" si="18"/>
        <v>62400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108734</v>
      </c>
      <c r="AJ148" s="220">
        <f t="shared" si="20"/>
        <v>29011</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150</v>
      </c>
      <c r="Q149" s="220">
        <f t="shared" si="18"/>
        <v>150</v>
      </c>
      <c r="R149" s="220">
        <f t="shared" si="18"/>
        <v>0</v>
      </c>
      <c r="S149" s="221">
        <f t="shared" si="18"/>
        <v>0</v>
      </c>
      <c r="T149" s="270">
        <f t="shared" si="1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150</v>
      </c>
      <c r="AJ149" s="220">
        <f t="shared" si="20"/>
        <v>0</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300</v>
      </c>
      <c r="Q150" s="220">
        <f t="shared" si="18"/>
        <v>0</v>
      </c>
      <c r="R150" s="220">
        <f t="shared" si="18"/>
        <v>0</v>
      </c>
      <c r="S150" s="221">
        <f t="shared" si="18"/>
        <v>300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0</v>
      </c>
      <c r="Q154" s="220">
        <f t="shared" si="23"/>
        <v>0</v>
      </c>
      <c r="R154" s="220">
        <f t="shared" si="23"/>
        <v>0</v>
      </c>
      <c r="S154" s="221">
        <f t="shared" si="23"/>
        <v>0</v>
      </c>
      <c r="T154" s="270">
        <f t="shared" si="23"/>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0</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0</v>
      </c>
      <c r="Q155" s="220">
        <f t="shared" si="23"/>
        <v>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0</v>
      </c>
      <c r="Q158" s="220">
        <f t="shared" si="23"/>
        <v>0</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6"/>
        <v>0</v>
      </c>
      <c r="AB158" s="292">
        <f t="shared" si="26"/>
        <v>0</v>
      </c>
      <c r="AC158" s="366">
        <f t="shared" si="26"/>
        <v>0</v>
      </c>
      <c r="AE158" s="194"/>
      <c r="AF158" s="195"/>
      <c r="AG158" s="195"/>
      <c r="AH158" s="196" t="s">
        <v>150</v>
      </c>
      <c r="AI158" s="219">
        <f t="shared" si="12"/>
        <v>0</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1418</v>
      </c>
      <c r="Q160" s="220">
        <f t="shared" si="23"/>
        <v>1418</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1418</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134490</v>
      </c>
      <c r="Q166" s="220">
        <f t="shared" si="28"/>
        <v>134490</v>
      </c>
      <c r="R166" s="220">
        <f t="shared" si="28"/>
        <v>90704</v>
      </c>
      <c r="S166" s="221">
        <f t="shared" si="28"/>
        <v>0</v>
      </c>
      <c r="T166" s="270">
        <f t="shared" si="28"/>
        <v>35900</v>
      </c>
      <c r="U166" s="202"/>
      <c r="V166" s="169"/>
      <c r="W166" s="196" t="s">
        <v>88</v>
      </c>
      <c r="X166" s="197"/>
      <c r="Y166" s="198"/>
      <c r="Z166" s="219">
        <f t="shared" ref="Z166:AC167" si="31">Z51</f>
        <v>1875</v>
      </c>
      <c r="AA166" s="220">
        <f t="shared" si="31"/>
        <v>0</v>
      </c>
      <c r="AB166" s="292">
        <f t="shared" si="31"/>
        <v>0</v>
      </c>
      <c r="AC166" s="366">
        <f t="shared" si="31"/>
        <v>0</v>
      </c>
      <c r="AE166" s="194"/>
      <c r="AF166" s="169"/>
      <c r="AG166" s="196" t="s">
        <v>88</v>
      </c>
      <c r="AH166" s="197"/>
      <c r="AI166" s="219">
        <f t="shared" si="12"/>
        <v>132615</v>
      </c>
      <c r="AJ166" s="220">
        <f t="shared" si="29"/>
        <v>90704</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2780</v>
      </c>
      <c r="Q167" s="220">
        <f t="shared" si="28"/>
        <v>2780</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2780</v>
      </c>
      <c r="AJ167" s="220">
        <f t="shared" si="29"/>
        <v>0</v>
      </c>
      <c r="AK167" s="366">
        <f t="shared" si="30"/>
        <v>0</v>
      </c>
    </row>
    <row r="168" spans="1:37" ht="14.45" customHeight="1" x14ac:dyDescent="0.15">
      <c r="K168" s="194"/>
      <c r="L168" s="176"/>
      <c r="M168" s="196" t="s">
        <v>104</v>
      </c>
      <c r="N168" s="197"/>
      <c r="O168" s="198"/>
      <c r="P168" s="219">
        <f t="shared" si="28"/>
        <v>121409</v>
      </c>
      <c r="Q168" s="220">
        <f t="shared" si="28"/>
        <v>121409</v>
      </c>
      <c r="R168" s="220">
        <f t="shared" si="28"/>
        <v>5407</v>
      </c>
      <c r="S168" s="221">
        <f t="shared" si="28"/>
        <v>0</v>
      </c>
      <c r="T168" s="270">
        <f t="shared" si="28"/>
        <v>70400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16844</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13631</v>
      </c>
      <c r="AE168" s="194"/>
      <c r="AF168" s="176"/>
      <c r="AG168" s="196" t="s">
        <v>104</v>
      </c>
      <c r="AH168" s="197"/>
      <c r="AI168" s="219">
        <f t="shared" si="12"/>
        <v>104565</v>
      </c>
      <c r="AJ168" s="220">
        <f t="shared" si="29"/>
        <v>5407</v>
      </c>
      <c r="AK168" s="366">
        <f t="shared" si="30"/>
        <v>0</v>
      </c>
    </row>
    <row r="169" spans="1:37" ht="14.45" customHeight="1" thickBot="1" x14ac:dyDescent="0.2">
      <c r="K169" s="194"/>
      <c r="L169" s="176"/>
      <c r="M169" s="196" t="s">
        <v>90</v>
      </c>
      <c r="N169" s="197"/>
      <c r="O169" s="198"/>
      <c r="P169" s="219">
        <f t="shared" si="28"/>
        <v>55145</v>
      </c>
      <c r="Q169" s="220">
        <f t="shared" si="28"/>
        <v>55145</v>
      </c>
      <c r="R169" s="220">
        <f t="shared" si="28"/>
        <v>14728</v>
      </c>
      <c r="S169" s="221">
        <f t="shared" si="28"/>
        <v>0</v>
      </c>
      <c r="T169" s="270">
        <f t="shared" si="28"/>
        <v>23100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55145</v>
      </c>
      <c r="AJ169" s="220">
        <f t="shared" si="29"/>
        <v>14728</v>
      </c>
      <c r="AK169" s="366">
        <f t="shared" si="30"/>
        <v>0</v>
      </c>
    </row>
    <row r="170" spans="1:37" ht="14.45" customHeight="1" x14ac:dyDescent="0.15">
      <c r="A170" s="589">
        <v>1875</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0</v>
      </c>
      <c r="B172" s="593">
        <v>0</v>
      </c>
      <c r="C172" s="593">
        <v>0</v>
      </c>
      <c r="D172" s="593">
        <v>0</v>
      </c>
      <c r="E172" s="594">
        <v>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0</v>
      </c>
      <c r="B173" s="593">
        <v>0</v>
      </c>
      <c r="C173" s="593">
        <v>0</v>
      </c>
      <c r="D173" s="593">
        <v>0</v>
      </c>
      <c r="E173" s="594">
        <v>0</v>
      </c>
      <c r="K173" s="194"/>
      <c r="L173" s="176" t="s">
        <v>41</v>
      </c>
      <c r="M173" s="196" t="s">
        <v>108</v>
      </c>
      <c r="N173" s="197"/>
      <c r="O173" s="198"/>
      <c r="P173" s="219">
        <f t="shared" ref="P173:T176" si="35">P58+P112</f>
        <v>300</v>
      </c>
      <c r="Q173" s="220">
        <f t="shared" si="35"/>
        <v>300</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300</v>
      </c>
      <c r="AJ173" s="220">
        <f t="shared" si="33"/>
        <v>0</v>
      </c>
      <c r="AK173" s="366">
        <f t="shared" si="34"/>
        <v>0</v>
      </c>
    </row>
    <row r="174" spans="1:37" ht="14.45" customHeight="1" x14ac:dyDescent="0.15">
      <c r="A174" s="592">
        <v>0</v>
      </c>
      <c r="B174" s="593">
        <v>0</v>
      </c>
      <c r="C174" s="593">
        <v>0</v>
      </c>
      <c r="D174" s="593">
        <v>0</v>
      </c>
      <c r="E174" s="594">
        <v>0</v>
      </c>
      <c r="K174" s="194"/>
      <c r="L174" s="216"/>
      <c r="M174" s="196" t="s">
        <v>13</v>
      </c>
      <c r="N174" s="197"/>
      <c r="O174" s="198"/>
      <c r="P174" s="219">
        <f t="shared" si="35"/>
        <v>25094</v>
      </c>
      <c r="Q174" s="220">
        <f t="shared" si="35"/>
        <v>25094</v>
      </c>
      <c r="R174" s="220">
        <f t="shared" si="35"/>
        <v>3400</v>
      </c>
      <c r="S174" s="221">
        <f t="shared" si="35"/>
        <v>0</v>
      </c>
      <c r="T174" s="270">
        <f t="shared" si="35"/>
        <v>10400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3481</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2014</v>
      </c>
      <c r="AE174" s="194"/>
      <c r="AF174" s="216"/>
      <c r="AG174" s="196" t="s">
        <v>13</v>
      </c>
      <c r="AH174" s="197"/>
      <c r="AI174" s="219">
        <f t="shared" si="12"/>
        <v>21613</v>
      </c>
      <c r="AJ174" s="220">
        <f t="shared" si="33"/>
        <v>3400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0</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588863</v>
      </c>
      <c r="Q176" s="316">
        <f t="shared" si="35"/>
        <v>504859</v>
      </c>
      <c r="R176" s="316">
        <f t="shared" si="35"/>
        <v>143250</v>
      </c>
      <c r="S176" s="317">
        <f t="shared" si="35"/>
        <v>97473</v>
      </c>
      <c r="T176" s="318">
        <f t="shared" si="35"/>
        <v>235100</v>
      </c>
      <c r="U176" s="367"/>
      <c r="V176" s="312" t="s">
        <v>82</v>
      </c>
      <c r="W176" s="313"/>
      <c r="X176" s="313"/>
      <c r="Y176" s="314"/>
      <c r="Z176" s="315">
        <f>Z61</f>
        <v>30591</v>
      </c>
      <c r="AA176" s="316">
        <f>AA61</f>
        <v>0</v>
      </c>
      <c r="AB176" s="550">
        <f>AB61</f>
        <v>0</v>
      </c>
      <c r="AC176" s="368">
        <f>AC61</f>
        <v>21715</v>
      </c>
      <c r="AE176" s="369"/>
      <c r="AF176" s="312" t="s">
        <v>82</v>
      </c>
      <c r="AG176" s="313"/>
      <c r="AH176" s="313"/>
      <c r="AI176" s="370">
        <f t="shared" si="12"/>
        <v>474268</v>
      </c>
      <c r="AJ176" s="316">
        <f>SUM(AJ123,AJ126,AJ129,AJ133:AJ144,AJ148:AJ154,AJ160:AJ163,AJ166:AJ175)</f>
        <v>143250</v>
      </c>
      <c r="AK176" s="368">
        <f>SUM(AK123,AK126,AK129,AK133:AK144,AK148:AK154,AK160:AK163,AK166:AK175)</f>
        <v>23773</v>
      </c>
    </row>
    <row r="177" spans="1:29" ht="14.45" customHeight="1" thickTop="1" x14ac:dyDescent="0.15">
      <c r="A177" s="592">
        <v>0</v>
      </c>
      <c r="B177" s="593">
        <v>0</v>
      </c>
      <c r="C177" s="593">
        <v>0</v>
      </c>
      <c r="D177" s="593">
        <v>0</v>
      </c>
      <c r="E177" s="594">
        <v>0</v>
      </c>
      <c r="Z177" s="480"/>
      <c r="AC177" s="481"/>
    </row>
    <row r="178" spans="1:29" ht="14.45" customHeight="1" x14ac:dyDescent="0.15">
      <c r="A178" s="592">
        <v>3611</v>
      </c>
      <c r="B178" s="593">
        <v>0</v>
      </c>
      <c r="C178" s="593">
        <v>0</v>
      </c>
      <c r="D178" s="593">
        <v>0</v>
      </c>
      <c r="E178" s="594">
        <v>3611</v>
      </c>
      <c r="AC178" s="481"/>
    </row>
    <row r="179" spans="1:29" x14ac:dyDescent="0.15">
      <c r="A179" s="592">
        <v>0</v>
      </c>
      <c r="B179" s="593">
        <v>0</v>
      </c>
      <c r="C179" s="593">
        <v>0</v>
      </c>
      <c r="D179" s="593">
        <v>0</v>
      </c>
      <c r="E179" s="594">
        <v>0</v>
      </c>
      <c r="AC179" s="481"/>
    </row>
    <row r="180" spans="1:29" x14ac:dyDescent="0.15">
      <c r="A180" s="592">
        <v>25105</v>
      </c>
      <c r="B180" s="593">
        <v>0</v>
      </c>
      <c r="C180" s="593">
        <v>0</v>
      </c>
      <c r="D180" s="593">
        <v>0</v>
      </c>
      <c r="E180" s="594">
        <v>18104</v>
      </c>
      <c r="AC180" s="481"/>
    </row>
    <row r="181" spans="1:29" ht="14.25" thickBot="1" x14ac:dyDescent="0.2">
      <c r="A181" s="592">
        <v>30591</v>
      </c>
      <c r="B181" s="593">
        <v>0</v>
      </c>
      <c r="C181" s="593">
        <v>0</v>
      </c>
      <c r="D181" s="593">
        <v>0</v>
      </c>
      <c r="E181" s="594">
        <v>21715</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7" width="6.625" style="134" customWidth="1"/>
    <col min="8" max="9" width="5.87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9.75" style="134" bestFit="1"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658</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t="s">
        <v>405</v>
      </c>
      <c r="AD7" s="160"/>
      <c r="AE7" s="160"/>
      <c r="AF7" s="160"/>
      <c r="AG7" s="160"/>
      <c r="AH7" s="160"/>
    </row>
    <row r="8" spans="1:34" ht="14.45" customHeight="1" x14ac:dyDescent="0.15">
      <c r="A8" s="589">
        <v>454270</v>
      </c>
      <c r="B8" s="590">
        <v>430995</v>
      </c>
      <c r="C8" s="590">
        <v>204047</v>
      </c>
      <c r="D8" s="590">
        <v>250223</v>
      </c>
      <c r="E8" s="590">
        <v>49265</v>
      </c>
      <c r="F8" s="590">
        <v>310984</v>
      </c>
      <c r="G8" s="590">
        <v>0</v>
      </c>
      <c r="H8" s="591">
        <v>84000</v>
      </c>
      <c r="I8" s="593"/>
      <c r="K8" s="183"/>
      <c r="L8" s="184" t="s">
        <v>8</v>
      </c>
      <c r="M8" s="185"/>
      <c r="N8" s="185"/>
      <c r="O8" s="186" t="s">
        <v>9</v>
      </c>
      <c r="P8" s="187">
        <f>'Ｓ５０（1975）'!A9</f>
        <v>0</v>
      </c>
      <c r="Q8" s="253">
        <f>'Ｓ５０（1975）'!C9</f>
        <v>0</v>
      </c>
      <c r="R8" s="253">
        <f>'Ｓ５０（1975）'!E9</f>
        <v>0</v>
      </c>
      <c r="S8" s="255">
        <f>'Ｓ５０（1975）'!F9</f>
        <v>0</v>
      </c>
      <c r="T8" s="256">
        <f>'Ｓ５０（1975）'!H9</f>
        <v>0</v>
      </c>
      <c r="U8" s="190"/>
      <c r="V8" s="184"/>
      <c r="W8" s="185"/>
      <c r="X8" s="185"/>
      <c r="Y8" s="186"/>
      <c r="Z8" s="191"/>
      <c r="AA8" s="192"/>
      <c r="AB8" s="192"/>
      <c r="AC8" s="193"/>
      <c r="AD8" s="160"/>
      <c r="AE8" s="160"/>
      <c r="AF8" s="160"/>
      <c r="AG8" s="160"/>
      <c r="AH8" s="160"/>
    </row>
    <row r="9" spans="1:34" ht="14.45" customHeight="1" x14ac:dyDescent="0.15">
      <c r="A9" s="592">
        <v>0</v>
      </c>
      <c r="B9" s="593">
        <v>0</v>
      </c>
      <c r="C9" s="593">
        <v>0</v>
      </c>
      <c r="D9" s="593">
        <v>0</v>
      </c>
      <c r="E9" s="593">
        <v>0</v>
      </c>
      <c r="F9" s="593">
        <v>0</v>
      </c>
      <c r="G9" s="593">
        <v>0</v>
      </c>
      <c r="H9" s="594">
        <v>0</v>
      </c>
      <c r="I9" s="593"/>
      <c r="K9" s="194"/>
      <c r="L9" s="195"/>
      <c r="M9" s="196" t="s">
        <v>650</v>
      </c>
      <c r="N9" s="197"/>
      <c r="O9" s="198" t="s">
        <v>12</v>
      </c>
      <c r="P9" s="199">
        <f>'Ｓ５０（1975）'!A10</f>
        <v>0</v>
      </c>
      <c r="Q9" s="200">
        <f>'Ｓ５０（1975）'!C10</f>
        <v>0</v>
      </c>
      <c r="R9" s="200">
        <f>'Ｓ５０（1975）'!E10</f>
        <v>0</v>
      </c>
      <c r="S9" s="262">
        <f>'Ｓ５０（1975）'!F10</f>
        <v>0</v>
      </c>
      <c r="T9" s="263">
        <f>'Ｓ５０（1975）'!H10</f>
        <v>0</v>
      </c>
      <c r="U9" s="202"/>
      <c r="V9" s="195"/>
      <c r="W9" s="167"/>
      <c r="X9" s="167"/>
      <c r="Y9" s="203"/>
      <c r="Z9" s="204"/>
      <c r="AA9" s="205"/>
      <c r="AB9" s="205"/>
      <c r="AC9" s="206"/>
      <c r="AD9" s="160"/>
      <c r="AE9" s="160"/>
      <c r="AF9" s="160"/>
      <c r="AG9" s="160"/>
      <c r="AH9" s="160"/>
    </row>
    <row r="10" spans="1:34" ht="14.45" customHeight="1" x14ac:dyDescent="0.15">
      <c r="A10" s="592">
        <v>0</v>
      </c>
      <c r="B10" s="593">
        <v>0</v>
      </c>
      <c r="C10" s="593">
        <v>0</v>
      </c>
      <c r="D10" s="593">
        <v>0</v>
      </c>
      <c r="E10" s="593">
        <v>0</v>
      </c>
      <c r="F10" s="593">
        <v>0</v>
      </c>
      <c r="G10" s="593">
        <v>0</v>
      </c>
      <c r="H10" s="594">
        <v>0</v>
      </c>
      <c r="I10" s="593"/>
      <c r="K10" s="194"/>
      <c r="L10" s="195"/>
      <c r="M10" s="196" t="s">
        <v>13</v>
      </c>
      <c r="N10" s="167"/>
      <c r="O10" s="207"/>
      <c r="P10" s="208">
        <f>P8-P9</f>
        <v>0</v>
      </c>
      <c r="Q10" s="209">
        <f>Q8-Q9</f>
        <v>0</v>
      </c>
      <c r="R10" s="209">
        <f>R8-R9</f>
        <v>0</v>
      </c>
      <c r="S10" s="269">
        <f>S8-S9</f>
        <v>0</v>
      </c>
      <c r="T10" s="270">
        <f>T8-T9</f>
        <v>0</v>
      </c>
      <c r="U10" s="202"/>
      <c r="V10" s="195"/>
      <c r="W10" s="167"/>
      <c r="X10" s="167"/>
      <c r="Y10" s="203"/>
      <c r="Z10" s="204"/>
      <c r="AA10" s="205"/>
      <c r="AB10" s="205"/>
      <c r="AC10" s="206"/>
      <c r="AD10" s="160"/>
      <c r="AE10" s="160"/>
      <c r="AF10" s="160"/>
      <c r="AG10" s="160"/>
      <c r="AH10" s="160"/>
    </row>
    <row r="11" spans="1:34" ht="14.45" customHeight="1" x14ac:dyDescent="0.15">
      <c r="A11" s="592">
        <v>65291</v>
      </c>
      <c r="B11" s="593">
        <v>45884</v>
      </c>
      <c r="C11" s="593">
        <v>65291</v>
      </c>
      <c r="D11" s="593">
        <v>0</v>
      </c>
      <c r="E11" s="593">
        <v>30589</v>
      </c>
      <c r="F11" s="593">
        <v>11471</v>
      </c>
      <c r="G11" s="593">
        <v>0</v>
      </c>
      <c r="H11" s="594">
        <v>22800</v>
      </c>
      <c r="I11" s="593"/>
      <c r="K11" s="194" t="s">
        <v>4</v>
      </c>
      <c r="L11" s="173" t="s">
        <v>14</v>
      </c>
      <c r="M11" s="170"/>
      <c r="N11" s="170"/>
      <c r="O11" s="211" t="s">
        <v>15</v>
      </c>
      <c r="P11" s="212">
        <f>'Ｓ５０（1975）'!A11</f>
        <v>65291</v>
      </c>
      <c r="Q11" s="213">
        <f>'Ｓ５０（1975）'!C11</f>
        <v>65291</v>
      </c>
      <c r="R11" s="213">
        <f>'Ｓ５０（1975）'!E11</f>
        <v>30589</v>
      </c>
      <c r="S11" s="278">
        <f>'Ｓ５０（1975）'!F11</f>
        <v>11471</v>
      </c>
      <c r="T11" s="263">
        <f>'Ｓ５０（1975）'!H11</f>
        <v>22800</v>
      </c>
      <c r="U11" s="202"/>
      <c r="V11" s="195"/>
      <c r="W11" s="167"/>
      <c r="X11" s="167"/>
      <c r="Y11" s="203"/>
      <c r="Z11" s="204"/>
      <c r="AA11" s="205"/>
      <c r="AB11" s="205"/>
      <c r="AC11" s="206"/>
      <c r="AD11" s="160"/>
      <c r="AE11" s="160"/>
      <c r="AF11" s="160"/>
      <c r="AG11" s="160"/>
      <c r="AH11" s="160"/>
    </row>
    <row r="12" spans="1:34" ht="14.45" customHeight="1" x14ac:dyDescent="0.15">
      <c r="A12" s="592">
        <v>65291</v>
      </c>
      <c r="B12" s="593">
        <v>45884</v>
      </c>
      <c r="C12" s="593">
        <v>65291</v>
      </c>
      <c r="D12" s="593">
        <v>0</v>
      </c>
      <c r="E12" s="593">
        <v>30589</v>
      </c>
      <c r="F12" s="593">
        <v>11471</v>
      </c>
      <c r="G12" s="593">
        <v>0</v>
      </c>
      <c r="H12" s="594">
        <v>22800</v>
      </c>
      <c r="I12" s="593"/>
      <c r="K12" s="194"/>
      <c r="L12" s="195"/>
      <c r="M12" s="196" t="s">
        <v>16</v>
      </c>
      <c r="N12" s="197"/>
      <c r="O12" s="198" t="s">
        <v>17</v>
      </c>
      <c r="P12" s="199">
        <f>'Ｓ５０（1975）'!A12</f>
        <v>65291</v>
      </c>
      <c r="Q12" s="200">
        <f>'Ｓ５０（1975）'!C12</f>
        <v>65291</v>
      </c>
      <c r="R12" s="200">
        <f>'Ｓ５０（1975）'!E12</f>
        <v>30589</v>
      </c>
      <c r="S12" s="262">
        <f>'Ｓ５０（1975）'!F12</f>
        <v>11471</v>
      </c>
      <c r="T12" s="263">
        <f>'Ｓ５０（1975）'!H12</f>
        <v>22800</v>
      </c>
      <c r="U12" s="202"/>
      <c r="V12" s="196" t="s">
        <v>16</v>
      </c>
      <c r="W12" s="197"/>
      <c r="X12" s="197"/>
      <c r="Y12" s="215" t="s">
        <v>15</v>
      </c>
      <c r="Z12" s="199">
        <f>+A173</f>
        <v>3435</v>
      </c>
      <c r="AA12" s="200">
        <f>+B173</f>
        <v>0</v>
      </c>
      <c r="AB12" s="200">
        <f>+C173</f>
        <v>0</v>
      </c>
      <c r="AC12" s="583">
        <f>+E173</f>
        <v>1400</v>
      </c>
      <c r="AD12" s="160"/>
      <c r="AE12" s="160"/>
      <c r="AF12" s="160"/>
      <c r="AG12" s="160"/>
      <c r="AH12" s="160"/>
    </row>
    <row r="13" spans="1:34" ht="14.45" customHeight="1" x14ac:dyDescent="0.15">
      <c r="A13" s="592">
        <v>48668</v>
      </c>
      <c r="B13" s="593">
        <v>48668</v>
      </c>
      <c r="C13" s="593">
        <v>48668</v>
      </c>
      <c r="D13" s="593">
        <v>0</v>
      </c>
      <c r="E13" s="593">
        <v>0</v>
      </c>
      <c r="F13" s="593">
        <v>20000</v>
      </c>
      <c r="G13" s="593">
        <v>0</v>
      </c>
      <c r="H13" s="594">
        <v>26500</v>
      </c>
      <c r="I13" s="593"/>
      <c r="K13" s="194"/>
      <c r="L13" s="216"/>
      <c r="M13" s="196" t="s">
        <v>13</v>
      </c>
      <c r="N13" s="217"/>
      <c r="O13" s="218"/>
      <c r="P13" s="208">
        <f>P11-P12</f>
        <v>0</v>
      </c>
      <c r="Q13" s="209">
        <f>Q11-Q12</f>
        <v>0</v>
      </c>
      <c r="R13" s="209">
        <f>R11-R12</f>
        <v>0</v>
      </c>
      <c r="S13" s="269">
        <f>S11-S12</f>
        <v>0</v>
      </c>
      <c r="T13" s="270">
        <f>T11-T12</f>
        <v>0</v>
      </c>
      <c r="U13" s="202"/>
      <c r="V13" s="195"/>
      <c r="W13" s="167"/>
      <c r="X13" s="167"/>
      <c r="Y13" s="207"/>
      <c r="Z13" s="204"/>
      <c r="AA13" s="205"/>
      <c r="AB13" s="205"/>
      <c r="AC13" s="206"/>
      <c r="AD13" s="160"/>
      <c r="AE13" s="160"/>
      <c r="AF13" s="160"/>
      <c r="AG13" s="160"/>
      <c r="AH13" s="160"/>
    </row>
    <row r="14" spans="1:34" ht="14.45" customHeight="1" x14ac:dyDescent="0.15">
      <c r="A14" s="592">
        <v>0</v>
      </c>
      <c r="B14" s="593">
        <v>0</v>
      </c>
      <c r="C14" s="593">
        <v>0</v>
      </c>
      <c r="D14" s="593">
        <v>0</v>
      </c>
      <c r="E14" s="593">
        <v>0</v>
      </c>
      <c r="F14" s="593">
        <v>0</v>
      </c>
      <c r="G14" s="593">
        <v>0</v>
      </c>
      <c r="H14" s="594">
        <v>0</v>
      </c>
      <c r="I14" s="593"/>
      <c r="K14" s="194" t="s">
        <v>4</v>
      </c>
      <c r="L14" s="169"/>
      <c r="M14" s="195" t="s">
        <v>94</v>
      </c>
      <c r="N14" s="197"/>
      <c r="O14" s="198" t="s">
        <v>93</v>
      </c>
      <c r="P14" s="199">
        <f>'Ｓ５０（1975）'!A14</f>
        <v>0</v>
      </c>
      <c r="Q14" s="200">
        <f>'Ｓ５０（1975）'!C14</f>
        <v>0</v>
      </c>
      <c r="R14" s="200">
        <f>'Ｓ５０（1975）'!E14</f>
        <v>0</v>
      </c>
      <c r="S14" s="262">
        <f>'Ｓ５０（1975）'!F14</f>
        <v>0</v>
      </c>
      <c r="T14" s="263">
        <f>'Ｓ５０（1975）'!H14</f>
        <v>0</v>
      </c>
      <c r="U14" s="202"/>
      <c r="V14" s="196" t="s">
        <v>666</v>
      </c>
      <c r="W14" s="197"/>
      <c r="X14" s="197"/>
      <c r="Y14" s="215" t="s">
        <v>557</v>
      </c>
      <c r="Z14" s="199">
        <f>+A178</f>
        <v>0</v>
      </c>
      <c r="AA14" s="200">
        <f>+B178</f>
        <v>0</v>
      </c>
      <c r="AB14" s="200">
        <f>+C178</f>
        <v>0</v>
      </c>
      <c r="AC14" s="583">
        <f>+E178</f>
        <v>0</v>
      </c>
      <c r="AD14" s="160"/>
      <c r="AE14" s="160"/>
      <c r="AF14" s="160"/>
      <c r="AG14" s="160"/>
      <c r="AH14" s="160"/>
    </row>
    <row r="15" spans="1:34" ht="14.45" customHeight="1" x14ac:dyDescent="0.15">
      <c r="A15" s="592">
        <v>0</v>
      </c>
      <c r="B15" s="593">
        <v>0</v>
      </c>
      <c r="C15" s="593">
        <v>0</v>
      </c>
      <c r="D15" s="593">
        <v>0</v>
      </c>
      <c r="E15" s="593">
        <v>0</v>
      </c>
      <c r="F15" s="593">
        <v>0</v>
      </c>
      <c r="G15" s="593">
        <v>0</v>
      </c>
      <c r="H15" s="594">
        <v>0</v>
      </c>
      <c r="I15" s="593"/>
      <c r="K15" s="194"/>
      <c r="L15" s="176" t="s">
        <v>102</v>
      </c>
      <c r="M15" s="195"/>
      <c r="N15" s="196" t="s">
        <v>139</v>
      </c>
      <c r="O15" s="198" t="s">
        <v>97</v>
      </c>
      <c r="P15" s="199">
        <f>'Ｓ５０（1975）'!A15</f>
        <v>0</v>
      </c>
      <c r="Q15" s="200">
        <f>'Ｓ５０（1975）'!C15</f>
        <v>0</v>
      </c>
      <c r="R15" s="200">
        <f>'Ｓ５０（1975）'!E15</f>
        <v>0</v>
      </c>
      <c r="S15" s="262">
        <f>'Ｓ５０（1975）'!F15</f>
        <v>0</v>
      </c>
      <c r="T15" s="263">
        <f>'Ｓ５０（1975）'!H15</f>
        <v>0</v>
      </c>
      <c r="U15" s="202"/>
      <c r="V15" s="195"/>
      <c r="W15" s="167"/>
      <c r="X15" s="167"/>
      <c r="Y15" s="207"/>
      <c r="Z15" s="204"/>
      <c r="AA15" s="205"/>
      <c r="AB15" s="205"/>
      <c r="AC15" s="206"/>
      <c r="AD15" s="160"/>
      <c r="AE15" s="160"/>
      <c r="AF15" s="160"/>
      <c r="AG15" s="160"/>
      <c r="AH15" s="160"/>
    </row>
    <row r="16" spans="1:34" ht="14.45" customHeight="1" x14ac:dyDescent="0.15">
      <c r="A16" s="592">
        <v>0</v>
      </c>
      <c r="B16" s="593">
        <v>0</v>
      </c>
      <c r="C16" s="593">
        <v>0</v>
      </c>
      <c r="D16" s="593">
        <v>0</v>
      </c>
      <c r="E16" s="593">
        <v>0</v>
      </c>
      <c r="F16" s="593">
        <v>0</v>
      </c>
      <c r="G16" s="593">
        <v>0</v>
      </c>
      <c r="H16" s="594">
        <v>0</v>
      </c>
      <c r="I16" s="593"/>
      <c r="K16" s="194"/>
      <c r="L16" s="176" t="s">
        <v>103</v>
      </c>
      <c r="M16" s="176"/>
      <c r="N16" s="196" t="s">
        <v>96</v>
      </c>
      <c r="O16" s="198" t="s">
        <v>34</v>
      </c>
      <c r="P16" s="199">
        <f>'Ｓ５０（1975）'!A16</f>
        <v>0</v>
      </c>
      <c r="Q16" s="200">
        <f>'Ｓ５０（1975）'!C16</f>
        <v>0</v>
      </c>
      <c r="R16" s="200">
        <f>'Ｓ５０（1975）'!E16</f>
        <v>0</v>
      </c>
      <c r="S16" s="262">
        <f>'Ｓ５０（1975）'!F16</f>
        <v>0</v>
      </c>
      <c r="T16" s="263">
        <f>'Ｓ５０（1975）'!H16</f>
        <v>0</v>
      </c>
      <c r="U16" s="202"/>
      <c r="V16" s="195"/>
      <c r="W16" s="167"/>
      <c r="X16" s="167"/>
      <c r="Y16" s="207"/>
      <c r="Z16" s="204"/>
      <c r="AA16" s="205"/>
      <c r="AB16" s="205"/>
      <c r="AC16" s="206"/>
      <c r="AD16" s="160"/>
      <c r="AE16" s="160"/>
      <c r="AF16" s="160"/>
      <c r="AG16" s="160"/>
      <c r="AH16" s="160"/>
    </row>
    <row r="17" spans="1:34" ht="14.45" customHeight="1" x14ac:dyDescent="0.15">
      <c r="A17" s="592">
        <v>0</v>
      </c>
      <c r="B17" s="593">
        <v>0</v>
      </c>
      <c r="C17" s="593">
        <v>0</v>
      </c>
      <c r="D17" s="593">
        <v>0</v>
      </c>
      <c r="E17" s="593">
        <v>0</v>
      </c>
      <c r="F17" s="593">
        <v>0</v>
      </c>
      <c r="G17" s="593">
        <v>0</v>
      </c>
      <c r="H17" s="594">
        <v>0</v>
      </c>
      <c r="I17" s="593"/>
      <c r="K17" s="194"/>
      <c r="L17" s="176" t="s">
        <v>41</v>
      </c>
      <c r="M17" s="216"/>
      <c r="N17" s="196" t="s">
        <v>13</v>
      </c>
      <c r="O17" s="198"/>
      <c r="P17" s="219">
        <f>P14-P15-P16</f>
        <v>0</v>
      </c>
      <c r="Q17" s="220">
        <f>Q14-Q15-Q16</f>
        <v>0</v>
      </c>
      <c r="R17" s="220">
        <f>R14-R15-R16</f>
        <v>0</v>
      </c>
      <c r="S17" s="292">
        <f>S14-S15-S16</f>
        <v>0</v>
      </c>
      <c r="T17" s="270">
        <f>T14-T15-T16</f>
        <v>0</v>
      </c>
      <c r="U17" s="202"/>
      <c r="V17" s="195"/>
      <c r="W17" s="167"/>
      <c r="X17" s="167"/>
      <c r="Y17" s="207"/>
      <c r="Z17" s="204"/>
      <c r="AA17" s="205"/>
      <c r="AB17" s="205"/>
      <c r="AC17" s="206"/>
      <c r="AD17" s="160"/>
      <c r="AE17" s="160"/>
      <c r="AF17" s="160"/>
      <c r="AG17" s="160"/>
      <c r="AH17" s="160"/>
    </row>
    <row r="18" spans="1:34" ht="14.45" customHeight="1" x14ac:dyDescent="0.15">
      <c r="A18" s="592">
        <v>48668</v>
      </c>
      <c r="B18" s="593">
        <v>48668</v>
      </c>
      <c r="C18" s="593">
        <v>48668</v>
      </c>
      <c r="D18" s="593">
        <v>0</v>
      </c>
      <c r="E18" s="593">
        <v>0</v>
      </c>
      <c r="F18" s="593">
        <v>20000</v>
      </c>
      <c r="G18" s="593">
        <v>0</v>
      </c>
      <c r="H18" s="594">
        <v>26500</v>
      </c>
      <c r="I18" s="593"/>
      <c r="K18" s="194"/>
      <c r="L18" s="176"/>
      <c r="M18" s="196" t="s">
        <v>95</v>
      </c>
      <c r="N18" s="197"/>
      <c r="O18" s="198" t="s">
        <v>98</v>
      </c>
      <c r="P18" s="199">
        <f>'Ｓ５０（1975）'!A17</f>
        <v>0</v>
      </c>
      <c r="Q18" s="200">
        <f>'Ｓ５０（1975）'!C17</f>
        <v>0</v>
      </c>
      <c r="R18" s="200">
        <f>'Ｓ５０（1975）'!E17</f>
        <v>0</v>
      </c>
      <c r="S18" s="262">
        <f>'Ｓ５０（1975）'!F17</f>
        <v>0</v>
      </c>
      <c r="T18" s="263">
        <f>'Ｓ５０（1975）'!H17</f>
        <v>0</v>
      </c>
      <c r="U18" s="202"/>
      <c r="V18" s="195"/>
      <c r="W18" s="167"/>
      <c r="X18" s="167"/>
      <c r="Y18" s="207"/>
      <c r="Z18" s="204"/>
      <c r="AA18" s="205"/>
      <c r="AB18" s="205"/>
      <c r="AC18" s="206"/>
      <c r="AD18" s="160"/>
      <c r="AE18" s="160"/>
      <c r="AF18" s="160"/>
      <c r="AG18" s="160"/>
      <c r="AH18" s="160"/>
    </row>
    <row r="19" spans="1:34" ht="14.45" customHeight="1" x14ac:dyDescent="0.15">
      <c r="A19" s="592">
        <v>0</v>
      </c>
      <c r="B19" s="593">
        <v>0</v>
      </c>
      <c r="C19" s="593">
        <v>0</v>
      </c>
      <c r="D19" s="593">
        <v>0</v>
      </c>
      <c r="E19" s="593">
        <v>0</v>
      </c>
      <c r="F19" s="593">
        <v>0</v>
      </c>
      <c r="G19" s="593">
        <v>0</v>
      </c>
      <c r="H19" s="594">
        <v>0</v>
      </c>
      <c r="I19" s="593"/>
      <c r="K19" s="194"/>
      <c r="L19" s="216"/>
      <c r="M19" s="196" t="s">
        <v>13</v>
      </c>
      <c r="N19" s="197"/>
      <c r="O19" s="198" t="s">
        <v>99</v>
      </c>
      <c r="P19" s="199">
        <f>'Ｓ５０（1975）'!A18</f>
        <v>48668</v>
      </c>
      <c r="Q19" s="200">
        <f>'Ｓ５０（1975）'!C18</f>
        <v>48668</v>
      </c>
      <c r="R19" s="200">
        <f>'Ｓ５０（1975）'!E18</f>
        <v>0</v>
      </c>
      <c r="S19" s="262">
        <f>'Ｓ５０（1975）'!F18</f>
        <v>20000</v>
      </c>
      <c r="T19" s="263">
        <f>'Ｓ５０（1975）'!H18</f>
        <v>26500</v>
      </c>
      <c r="U19" s="202"/>
      <c r="V19" s="195"/>
      <c r="W19" s="167"/>
      <c r="X19" s="167"/>
      <c r="Y19" s="207"/>
      <c r="Z19" s="204"/>
      <c r="AA19" s="205"/>
      <c r="AB19" s="205"/>
      <c r="AC19" s="206"/>
      <c r="AD19" s="160"/>
      <c r="AE19" s="160"/>
      <c r="AF19" s="160"/>
      <c r="AG19" s="160"/>
      <c r="AH19" s="160"/>
    </row>
    <row r="20" spans="1:34" ht="14.45" customHeight="1" x14ac:dyDescent="0.15">
      <c r="A20" s="592">
        <v>308958</v>
      </c>
      <c r="B20" s="593">
        <v>308803</v>
      </c>
      <c r="C20" s="593">
        <v>58735</v>
      </c>
      <c r="D20" s="593">
        <v>250223</v>
      </c>
      <c r="E20" s="593">
        <v>0</v>
      </c>
      <c r="F20" s="593">
        <v>279513</v>
      </c>
      <c r="G20" s="593">
        <v>0</v>
      </c>
      <c r="H20" s="594">
        <v>27900</v>
      </c>
      <c r="I20" s="593"/>
      <c r="K20" s="194"/>
      <c r="L20" s="196" t="s">
        <v>19</v>
      </c>
      <c r="M20" s="197"/>
      <c r="N20" s="197"/>
      <c r="O20" s="198" t="s">
        <v>20</v>
      </c>
      <c r="P20" s="199">
        <f>'Ｓ５０（1975）'!A19</f>
        <v>0</v>
      </c>
      <c r="Q20" s="200">
        <f>'Ｓ５０（1975）'!C19</f>
        <v>0</v>
      </c>
      <c r="R20" s="488">
        <f>'Ｓ５０（1975）'!E19</f>
        <v>0</v>
      </c>
      <c r="S20" s="262">
        <f>'Ｓ５０（1975）'!F19</f>
        <v>0</v>
      </c>
      <c r="T20" s="263">
        <f>'Ｓ５０（1975）'!H19</f>
        <v>0</v>
      </c>
      <c r="U20" s="202" t="s">
        <v>4</v>
      </c>
      <c r="V20" s="195"/>
      <c r="W20" s="167"/>
      <c r="X20" s="167"/>
      <c r="Y20" s="207"/>
      <c r="Z20" s="204"/>
      <c r="AA20" s="205"/>
      <c r="AB20" s="205"/>
      <c r="AC20" s="206"/>
      <c r="AD20" s="160"/>
      <c r="AE20" s="160"/>
      <c r="AF20" s="160"/>
      <c r="AG20" s="160"/>
      <c r="AH20" s="160"/>
    </row>
    <row r="21" spans="1:34" ht="14.45" customHeight="1" x14ac:dyDescent="0.15">
      <c r="A21" s="592">
        <v>0</v>
      </c>
      <c r="B21" s="593">
        <v>0</v>
      </c>
      <c r="C21" s="593">
        <v>0</v>
      </c>
      <c r="D21" s="593">
        <v>0</v>
      </c>
      <c r="E21" s="593">
        <v>0</v>
      </c>
      <c r="F21" s="593">
        <v>0</v>
      </c>
      <c r="G21" s="593">
        <v>0</v>
      </c>
      <c r="H21" s="594">
        <v>0</v>
      </c>
      <c r="I21" s="593"/>
      <c r="K21" s="194" t="s">
        <v>21</v>
      </c>
      <c r="L21" s="195"/>
      <c r="M21" s="196" t="s">
        <v>22</v>
      </c>
      <c r="N21" s="197"/>
      <c r="O21" s="198" t="s">
        <v>23</v>
      </c>
      <c r="P21" s="199">
        <f>'Ｓ５０（1975）'!A21</f>
        <v>0</v>
      </c>
      <c r="Q21" s="200">
        <f>'Ｓ５０（1975）'!C21</f>
        <v>0</v>
      </c>
      <c r="R21" s="200">
        <f>'Ｓ５０（1975）'!E21</f>
        <v>0</v>
      </c>
      <c r="S21" s="262">
        <f>'Ｓ５０（1975）'!F21</f>
        <v>0</v>
      </c>
      <c r="T21" s="263">
        <f>'Ｓ５０（1975）'!H21</f>
        <v>0</v>
      </c>
      <c r="U21" s="202" t="s">
        <v>24</v>
      </c>
      <c r="V21" s="195"/>
      <c r="W21" s="207"/>
      <c r="X21" s="207"/>
      <c r="Y21" s="207"/>
      <c r="Z21" s="204"/>
      <c r="AA21" s="205"/>
      <c r="AB21" s="205"/>
      <c r="AC21" s="206"/>
      <c r="AD21" s="160"/>
      <c r="AE21" s="160"/>
      <c r="AF21" s="160"/>
      <c r="AG21" s="160"/>
      <c r="AH21" s="160"/>
    </row>
    <row r="22" spans="1:34" ht="14.45" customHeight="1" x14ac:dyDescent="0.15">
      <c r="A22" s="592">
        <v>0</v>
      </c>
      <c r="B22" s="593">
        <v>0</v>
      </c>
      <c r="C22" s="593">
        <v>0</v>
      </c>
      <c r="D22" s="593">
        <v>0</v>
      </c>
      <c r="E22" s="593">
        <v>0</v>
      </c>
      <c r="F22" s="593">
        <v>0</v>
      </c>
      <c r="G22" s="593">
        <v>0</v>
      </c>
      <c r="H22" s="594">
        <v>0</v>
      </c>
      <c r="I22" s="593"/>
      <c r="K22" s="194"/>
      <c r="L22" s="195" t="s">
        <v>25</v>
      </c>
      <c r="M22" s="196" t="s">
        <v>26</v>
      </c>
      <c r="N22" s="197"/>
      <c r="O22" s="198" t="s">
        <v>27</v>
      </c>
      <c r="P22" s="199">
        <f>'Ｓ５０（1975）'!A22</f>
        <v>0</v>
      </c>
      <c r="Q22" s="200">
        <f>'Ｓ５０（1975）'!C22</f>
        <v>0</v>
      </c>
      <c r="R22" s="200">
        <f>'Ｓ５０（1975）'!E22</f>
        <v>0</v>
      </c>
      <c r="S22" s="262">
        <f>'Ｓ５０（1975）'!F22</f>
        <v>0</v>
      </c>
      <c r="T22" s="263">
        <f>'Ｓ５０（1975）'!H22</f>
        <v>0</v>
      </c>
      <c r="U22" s="202"/>
      <c r="V22" s="195"/>
      <c r="W22" s="167"/>
      <c r="X22" s="167"/>
      <c r="Y22" s="207"/>
      <c r="Z22" s="204"/>
      <c r="AA22" s="205"/>
      <c r="AB22" s="205"/>
      <c r="AC22" s="206"/>
      <c r="AD22" s="160"/>
      <c r="AE22" s="160"/>
      <c r="AF22" s="160"/>
      <c r="AG22" s="160"/>
      <c r="AH22" s="160"/>
    </row>
    <row r="23" spans="1:34" ht="14.45" customHeight="1" x14ac:dyDescent="0.15">
      <c r="A23" s="592">
        <v>0</v>
      </c>
      <c r="B23" s="593">
        <v>0</v>
      </c>
      <c r="C23" s="593">
        <v>0</v>
      </c>
      <c r="D23" s="593">
        <v>0</v>
      </c>
      <c r="E23" s="593">
        <v>0</v>
      </c>
      <c r="F23" s="593">
        <v>0</v>
      </c>
      <c r="G23" s="593">
        <v>0</v>
      </c>
      <c r="H23" s="594">
        <v>0</v>
      </c>
      <c r="I23" s="593"/>
      <c r="K23" s="194"/>
      <c r="L23" s="195" t="s">
        <v>28</v>
      </c>
      <c r="M23" s="196" t="s">
        <v>29</v>
      </c>
      <c r="N23" s="197"/>
      <c r="O23" s="198" t="s">
        <v>30</v>
      </c>
      <c r="P23" s="199">
        <f>'Ｓ５０（1975）'!A23</f>
        <v>0</v>
      </c>
      <c r="Q23" s="200">
        <f>'Ｓ５０（1975）'!C23</f>
        <v>0</v>
      </c>
      <c r="R23" s="200">
        <f>'Ｓ５０（1975）'!E23</f>
        <v>0</v>
      </c>
      <c r="S23" s="262">
        <f>'Ｓ５０（1975）'!F23</f>
        <v>0</v>
      </c>
      <c r="T23" s="263">
        <f>'Ｓ５０（1975）'!H23</f>
        <v>0</v>
      </c>
      <c r="U23" s="202"/>
      <c r="V23" s="195"/>
      <c r="W23" s="167"/>
      <c r="X23" s="167"/>
      <c r="Y23" s="167"/>
      <c r="Z23" s="204"/>
      <c r="AA23" s="205"/>
      <c r="AB23" s="205"/>
      <c r="AC23" s="206"/>
      <c r="AD23" s="160"/>
      <c r="AE23" s="160"/>
      <c r="AF23" s="160"/>
      <c r="AG23" s="160"/>
      <c r="AH23" s="160"/>
    </row>
    <row r="24" spans="1:34" ht="14.45" customHeight="1" x14ac:dyDescent="0.15">
      <c r="A24" s="592">
        <v>0</v>
      </c>
      <c r="B24" s="593">
        <v>0</v>
      </c>
      <c r="C24" s="593">
        <v>0</v>
      </c>
      <c r="D24" s="593">
        <v>0</v>
      </c>
      <c r="E24" s="593">
        <v>0</v>
      </c>
      <c r="F24" s="593">
        <v>0</v>
      </c>
      <c r="G24" s="593">
        <v>0</v>
      </c>
      <c r="H24" s="594">
        <v>0</v>
      </c>
      <c r="I24" s="593"/>
      <c r="K24" s="194"/>
      <c r="L24" s="195" t="s">
        <v>31</v>
      </c>
      <c r="M24" s="196" t="s">
        <v>32</v>
      </c>
      <c r="N24" s="197"/>
      <c r="O24" s="198" t="s">
        <v>33</v>
      </c>
      <c r="P24" s="199">
        <f>'Ｓ５０（1975）'!A24</f>
        <v>0</v>
      </c>
      <c r="Q24" s="200">
        <f>'Ｓ５０（1975）'!C24</f>
        <v>0</v>
      </c>
      <c r="R24" s="200">
        <f>'Ｓ５０（1975）'!E24</f>
        <v>0</v>
      </c>
      <c r="S24" s="262">
        <f>'Ｓ５０（1975）'!F24</f>
        <v>0</v>
      </c>
      <c r="T24" s="263">
        <f>'Ｓ５０（1975）'!H24</f>
        <v>0</v>
      </c>
      <c r="U24" s="202"/>
      <c r="V24" s="195"/>
      <c r="W24" s="207"/>
      <c r="X24" s="207"/>
      <c r="Y24" s="207"/>
      <c r="Z24" s="204"/>
      <c r="AA24" s="205"/>
      <c r="AB24" s="205"/>
      <c r="AC24" s="206"/>
      <c r="AD24" s="160"/>
      <c r="AE24" s="160"/>
      <c r="AF24" s="160"/>
      <c r="AG24" s="160"/>
      <c r="AH24" s="160"/>
    </row>
    <row r="25" spans="1:34" ht="14.45" customHeight="1" x14ac:dyDescent="0.15">
      <c r="A25" s="592">
        <v>0</v>
      </c>
      <c r="B25" s="593">
        <v>0</v>
      </c>
      <c r="C25" s="593">
        <v>0</v>
      </c>
      <c r="D25" s="593">
        <v>0</v>
      </c>
      <c r="E25" s="593">
        <v>0</v>
      </c>
      <c r="F25" s="593">
        <v>0</v>
      </c>
      <c r="G25" s="593">
        <v>0</v>
      </c>
      <c r="H25" s="594">
        <v>0</v>
      </c>
      <c r="I25" s="593"/>
      <c r="K25" s="194"/>
      <c r="L25" s="195" t="s">
        <v>35</v>
      </c>
      <c r="M25" s="196" t="s">
        <v>36</v>
      </c>
      <c r="N25" s="197"/>
      <c r="O25" s="198" t="s">
        <v>37</v>
      </c>
      <c r="P25" s="199">
        <f>'Ｓ５０（1975）'!A25</f>
        <v>0</v>
      </c>
      <c r="Q25" s="200">
        <f>'Ｓ５０（1975）'!C25</f>
        <v>0</v>
      </c>
      <c r="R25" s="200">
        <f>'Ｓ５０（1975）'!E25</f>
        <v>0</v>
      </c>
      <c r="S25" s="262">
        <f>'Ｓ５０（1975）'!F25</f>
        <v>0</v>
      </c>
      <c r="T25" s="263">
        <f>'Ｓ５０（1975）'!H25</f>
        <v>0</v>
      </c>
      <c r="U25" s="202"/>
      <c r="V25" s="195"/>
      <c r="W25" s="167"/>
      <c r="X25" s="167"/>
      <c r="Y25" s="207"/>
      <c r="Z25" s="204"/>
      <c r="AA25" s="205"/>
      <c r="AB25" s="205"/>
      <c r="AC25" s="206"/>
      <c r="AD25" s="160"/>
      <c r="AE25" s="160"/>
      <c r="AF25" s="160"/>
      <c r="AG25" s="160"/>
      <c r="AH25" s="160"/>
    </row>
    <row r="26" spans="1:34" ht="14.45" customHeight="1" x14ac:dyDescent="0.15">
      <c r="A26" s="592">
        <v>58735</v>
      </c>
      <c r="B26" s="593">
        <v>58580</v>
      </c>
      <c r="C26" s="593">
        <v>58735</v>
      </c>
      <c r="D26" s="593">
        <v>0</v>
      </c>
      <c r="E26" s="593">
        <v>0</v>
      </c>
      <c r="F26" s="593">
        <v>29290</v>
      </c>
      <c r="G26" s="593">
        <v>0</v>
      </c>
      <c r="H26" s="594">
        <v>27900</v>
      </c>
      <c r="I26" s="593"/>
      <c r="K26" s="194"/>
      <c r="L26" s="195" t="s">
        <v>38</v>
      </c>
      <c r="M26" s="196" t="s">
        <v>39</v>
      </c>
      <c r="N26" s="197"/>
      <c r="O26" s="198" t="s">
        <v>40</v>
      </c>
      <c r="P26" s="199">
        <f>'Ｓ５０（1975）'!A26</f>
        <v>58735</v>
      </c>
      <c r="Q26" s="200">
        <f>'Ｓ５０（1975）'!C26</f>
        <v>58735</v>
      </c>
      <c r="R26" s="200">
        <f>'Ｓ５０（1975）'!E26</f>
        <v>0</v>
      </c>
      <c r="S26" s="262">
        <f>'Ｓ５０（1975）'!F26</f>
        <v>29290</v>
      </c>
      <c r="T26" s="263">
        <f>'Ｓ５０（1975）'!H26</f>
        <v>27900</v>
      </c>
      <c r="U26" s="202"/>
      <c r="V26" s="195"/>
      <c r="W26" s="167"/>
      <c r="X26" s="167"/>
      <c r="Y26" s="167"/>
      <c r="Z26" s="204"/>
      <c r="AA26" s="205"/>
      <c r="AB26" s="205"/>
      <c r="AC26" s="206"/>
      <c r="AD26" s="160"/>
      <c r="AE26" s="160"/>
      <c r="AF26" s="160"/>
      <c r="AG26" s="160"/>
      <c r="AH26" s="160"/>
    </row>
    <row r="27" spans="1:34" ht="14.45" customHeight="1" x14ac:dyDescent="0.15">
      <c r="A27" s="592">
        <v>0</v>
      </c>
      <c r="B27" s="593">
        <v>0</v>
      </c>
      <c r="C27" s="593">
        <v>0</v>
      </c>
      <c r="D27" s="593">
        <v>0</v>
      </c>
      <c r="E27" s="593">
        <v>0</v>
      </c>
      <c r="F27" s="593">
        <v>0</v>
      </c>
      <c r="G27" s="593">
        <v>0</v>
      </c>
      <c r="H27" s="594">
        <v>0</v>
      </c>
      <c r="I27" s="593"/>
      <c r="K27" s="194"/>
      <c r="L27" s="195" t="s">
        <v>41</v>
      </c>
      <c r="M27" s="196" t="s">
        <v>42</v>
      </c>
      <c r="N27" s="197"/>
      <c r="O27" s="198" t="s">
        <v>43</v>
      </c>
      <c r="P27" s="199">
        <f>'Ｓ５０（1975）'!A27</f>
        <v>0</v>
      </c>
      <c r="Q27" s="200">
        <f>'Ｓ５０（1975）'!C27</f>
        <v>0</v>
      </c>
      <c r="R27" s="200">
        <f>'Ｓ５０（1975）'!E27</f>
        <v>0</v>
      </c>
      <c r="S27" s="262">
        <f>'Ｓ５０（1975）'!F27</f>
        <v>0</v>
      </c>
      <c r="T27" s="263">
        <f>'Ｓ５０（1975）'!H27</f>
        <v>0</v>
      </c>
      <c r="U27" s="202"/>
      <c r="V27" s="195"/>
      <c r="W27" s="167"/>
      <c r="X27" s="167"/>
      <c r="Y27" s="167"/>
      <c r="Z27" s="204"/>
      <c r="AA27" s="205"/>
      <c r="AB27" s="205"/>
      <c r="AC27" s="206"/>
      <c r="AD27" s="160"/>
      <c r="AE27" s="160"/>
      <c r="AF27" s="160"/>
      <c r="AG27" s="160"/>
      <c r="AH27" s="160"/>
    </row>
    <row r="28" spans="1:34" ht="14.45" customHeight="1" x14ac:dyDescent="0.15">
      <c r="A28" s="592">
        <v>250223</v>
      </c>
      <c r="B28" s="593">
        <v>250223</v>
      </c>
      <c r="C28" s="593">
        <v>0</v>
      </c>
      <c r="D28" s="593">
        <v>250223</v>
      </c>
      <c r="E28" s="593">
        <v>0</v>
      </c>
      <c r="F28" s="593">
        <v>250223</v>
      </c>
      <c r="G28" s="593">
        <v>0</v>
      </c>
      <c r="H28" s="594">
        <v>0</v>
      </c>
      <c r="I28" s="593"/>
      <c r="K28" s="194" t="s">
        <v>128</v>
      </c>
      <c r="L28" s="216"/>
      <c r="M28" s="196" t="s">
        <v>13</v>
      </c>
      <c r="N28" s="197"/>
      <c r="O28" s="198" t="s">
        <v>44</v>
      </c>
      <c r="P28" s="199">
        <f>'Ｓ５０（1975）'!A28</f>
        <v>250223</v>
      </c>
      <c r="Q28" s="200">
        <f>'Ｓ５０（1975）'!C28</f>
        <v>0</v>
      </c>
      <c r="R28" s="200">
        <f>'Ｓ５０（1975）'!E28</f>
        <v>0</v>
      </c>
      <c r="S28" s="262">
        <f>'Ｓ５０（1975）'!F28</f>
        <v>250223</v>
      </c>
      <c r="T28" s="263">
        <f>'Ｓ５０（1975）'!H28</f>
        <v>0</v>
      </c>
      <c r="U28" s="202"/>
      <c r="V28" s="195"/>
      <c r="W28" s="167"/>
      <c r="X28" s="167"/>
      <c r="Y28" s="167"/>
      <c r="Z28" s="204"/>
      <c r="AA28" s="205"/>
      <c r="AB28" s="205"/>
      <c r="AC28" s="206"/>
      <c r="AD28" s="160"/>
      <c r="AE28" s="160"/>
      <c r="AF28" s="160"/>
      <c r="AG28" s="160"/>
      <c r="AH28" s="160"/>
    </row>
    <row r="29" spans="1:34" ht="14.45" customHeight="1" x14ac:dyDescent="0.15">
      <c r="A29" s="592">
        <v>0</v>
      </c>
      <c r="B29" s="593">
        <v>0</v>
      </c>
      <c r="C29" s="593">
        <v>0</v>
      </c>
      <c r="D29" s="593">
        <v>0</v>
      </c>
      <c r="E29" s="593">
        <v>0</v>
      </c>
      <c r="F29" s="593">
        <v>0</v>
      </c>
      <c r="G29" s="593">
        <v>0</v>
      </c>
      <c r="H29" s="594">
        <v>0</v>
      </c>
      <c r="I29" s="593"/>
      <c r="K29" s="194" t="s">
        <v>4</v>
      </c>
      <c r="L29" s="173" t="s">
        <v>45</v>
      </c>
      <c r="M29" s="197"/>
      <c r="N29" s="197"/>
      <c r="O29" s="198" t="s">
        <v>46</v>
      </c>
      <c r="P29" s="199">
        <f>'Ｓ５０（1975）'!A29</f>
        <v>0</v>
      </c>
      <c r="Q29" s="200">
        <f>'Ｓ５０（1975）'!C29</f>
        <v>0</v>
      </c>
      <c r="R29" s="200">
        <f>'Ｓ５０（1975）'!E29</f>
        <v>0</v>
      </c>
      <c r="S29" s="262">
        <f>'Ｓ５０（1975）'!F29</f>
        <v>0</v>
      </c>
      <c r="T29" s="263">
        <f>'Ｓ５０（1975）'!H29</f>
        <v>0</v>
      </c>
      <c r="U29" s="202" t="s">
        <v>4</v>
      </c>
      <c r="V29" s="195"/>
      <c r="W29" s="167"/>
      <c r="X29" s="167"/>
      <c r="Y29" s="207"/>
      <c r="Z29" s="204"/>
      <c r="AA29" s="205"/>
      <c r="AB29" s="205"/>
      <c r="AC29" s="206"/>
      <c r="AD29" s="160"/>
      <c r="AE29" s="160"/>
      <c r="AF29" s="160"/>
      <c r="AG29" s="160"/>
      <c r="AH29" s="160"/>
    </row>
    <row r="30" spans="1:34" ht="14.45" customHeight="1" x14ac:dyDescent="0.15">
      <c r="A30" s="592">
        <v>0</v>
      </c>
      <c r="B30" s="593">
        <v>0</v>
      </c>
      <c r="C30" s="593">
        <v>0</v>
      </c>
      <c r="D30" s="593">
        <v>0</v>
      </c>
      <c r="E30" s="593">
        <v>0</v>
      </c>
      <c r="F30" s="593">
        <v>0</v>
      </c>
      <c r="G30" s="593">
        <v>0</v>
      </c>
      <c r="H30" s="594">
        <v>0</v>
      </c>
      <c r="I30" s="593"/>
      <c r="K30" s="194"/>
      <c r="L30" s="195"/>
      <c r="M30" s="196" t="s">
        <v>100</v>
      </c>
      <c r="N30" s="197"/>
      <c r="O30" s="198" t="s">
        <v>75</v>
      </c>
      <c r="P30" s="199">
        <f>'Ｓ５０（1975）'!A30</f>
        <v>0</v>
      </c>
      <c r="Q30" s="200">
        <f>'Ｓ５０（1975）'!C30</f>
        <v>0</v>
      </c>
      <c r="R30" s="200">
        <f>'Ｓ５０（1975）'!E30</f>
        <v>0</v>
      </c>
      <c r="S30" s="262">
        <f>'Ｓ５０（1975）'!F30</f>
        <v>0</v>
      </c>
      <c r="T30" s="263">
        <f>'Ｓ５０（1975）'!H30</f>
        <v>0</v>
      </c>
      <c r="U30" s="202"/>
      <c r="V30" s="195"/>
      <c r="W30" s="167"/>
      <c r="X30" s="167"/>
      <c r="Y30" s="207"/>
      <c r="Z30" s="204"/>
      <c r="AA30" s="205"/>
      <c r="AB30" s="205"/>
      <c r="AC30" s="206"/>
      <c r="AD30" s="160"/>
      <c r="AE30" s="160"/>
      <c r="AF30" s="160"/>
      <c r="AG30" s="160"/>
      <c r="AH30" s="160"/>
    </row>
    <row r="31" spans="1:34" ht="14.45" customHeight="1" x14ac:dyDescent="0.15">
      <c r="A31" s="592">
        <v>0</v>
      </c>
      <c r="B31" s="593">
        <v>0</v>
      </c>
      <c r="C31" s="593">
        <v>0</v>
      </c>
      <c r="D31" s="593">
        <v>0</v>
      </c>
      <c r="E31" s="593">
        <v>0</v>
      </c>
      <c r="F31" s="593">
        <v>0</v>
      </c>
      <c r="G31" s="593">
        <v>0</v>
      </c>
      <c r="H31" s="594">
        <v>0</v>
      </c>
      <c r="I31" s="593"/>
      <c r="K31" s="194"/>
      <c r="L31" s="195"/>
      <c r="M31" s="196" t="s">
        <v>101</v>
      </c>
      <c r="N31" s="197"/>
      <c r="O31" s="198" t="s">
        <v>77</v>
      </c>
      <c r="P31" s="199">
        <f>'Ｓ５０（1975）'!A31</f>
        <v>0</v>
      </c>
      <c r="Q31" s="200">
        <f>'Ｓ５０（1975）'!C31</f>
        <v>0</v>
      </c>
      <c r="R31" s="200">
        <f>'Ｓ５０（1975）'!E31</f>
        <v>0</v>
      </c>
      <c r="S31" s="262">
        <f>'Ｓ５０（1975）'!F31</f>
        <v>0</v>
      </c>
      <c r="T31" s="263">
        <f>'Ｓ５０（1975）'!H31</f>
        <v>0</v>
      </c>
      <c r="U31" s="202"/>
      <c r="V31" s="195"/>
      <c r="W31" s="167"/>
      <c r="X31" s="167"/>
      <c r="Y31" s="207"/>
      <c r="Z31" s="204"/>
      <c r="AA31" s="205"/>
      <c r="AB31" s="205"/>
      <c r="AC31" s="206"/>
      <c r="AD31" s="160"/>
      <c r="AE31" s="160"/>
      <c r="AF31" s="160"/>
      <c r="AG31" s="160"/>
      <c r="AH31" s="160"/>
    </row>
    <row r="32" spans="1:34" ht="14.45" customHeight="1" x14ac:dyDescent="0.15">
      <c r="A32" s="592">
        <v>15551</v>
      </c>
      <c r="B32" s="593">
        <v>15129</v>
      </c>
      <c r="C32" s="593">
        <v>15551</v>
      </c>
      <c r="D32" s="593">
        <v>0</v>
      </c>
      <c r="E32" s="593">
        <v>10834</v>
      </c>
      <c r="F32" s="593">
        <v>0</v>
      </c>
      <c r="G32" s="593">
        <v>0</v>
      </c>
      <c r="H32" s="594">
        <v>2400</v>
      </c>
      <c r="I32" s="593"/>
      <c r="K32" s="194"/>
      <c r="L32" s="195"/>
      <c r="M32" s="196" t="s">
        <v>13</v>
      </c>
      <c r="N32" s="197"/>
      <c r="O32" s="198"/>
      <c r="P32" s="219">
        <f>P29-P30-P31</f>
        <v>0</v>
      </c>
      <c r="Q32" s="220">
        <f>Q29-Q30-Q31</f>
        <v>0</v>
      </c>
      <c r="R32" s="220">
        <f>R29-R30-R31</f>
        <v>0</v>
      </c>
      <c r="S32" s="292">
        <f>S29-S30-S31</f>
        <v>0</v>
      </c>
      <c r="T32" s="270">
        <f>T29-T30-T31</f>
        <v>0</v>
      </c>
      <c r="U32" s="202"/>
      <c r="V32" s="195"/>
      <c r="W32" s="167"/>
      <c r="X32" s="167"/>
      <c r="Y32" s="207"/>
      <c r="Z32" s="204"/>
      <c r="AA32" s="205"/>
      <c r="AB32" s="205"/>
      <c r="AC32" s="206"/>
      <c r="AD32" s="160"/>
      <c r="AE32" s="160"/>
      <c r="AF32" s="160"/>
      <c r="AG32" s="160"/>
      <c r="AH32" s="160"/>
    </row>
    <row r="33" spans="1:34" ht="14.45" customHeight="1" x14ac:dyDescent="0.15">
      <c r="A33" s="592">
        <v>15551</v>
      </c>
      <c r="B33" s="593">
        <v>15129</v>
      </c>
      <c r="C33" s="593">
        <v>15551</v>
      </c>
      <c r="D33" s="593">
        <v>0</v>
      </c>
      <c r="E33" s="593">
        <v>10834</v>
      </c>
      <c r="F33" s="593">
        <v>0</v>
      </c>
      <c r="G33" s="593">
        <v>0</v>
      </c>
      <c r="H33" s="594">
        <v>2400</v>
      </c>
      <c r="I33" s="593"/>
      <c r="K33" s="194"/>
      <c r="L33" s="173"/>
      <c r="M33" s="196" t="s">
        <v>47</v>
      </c>
      <c r="N33" s="197"/>
      <c r="O33" s="198" t="s">
        <v>48</v>
      </c>
      <c r="P33" s="199">
        <f>'Ｓ５０（1975）'!A33</f>
        <v>15551</v>
      </c>
      <c r="Q33" s="200">
        <f>'Ｓ５０（1975）'!C33</f>
        <v>15551</v>
      </c>
      <c r="R33" s="200">
        <f>'Ｓ５０（1975）'!E33</f>
        <v>10834</v>
      </c>
      <c r="S33" s="262">
        <f>'Ｓ５０（1975）'!F33</f>
        <v>0</v>
      </c>
      <c r="T33" s="263">
        <f>'Ｓ５０（1975）'!H33</f>
        <v>2400</v>
      </c>
      <c r="U33" s="202" t="s">
        <v>4</v>
      </c>
      <c r="V33" s="196" t="s">
        <v>49</v>
      </c>
      <c r="W33" s="197"/>
      <c r="X33" s="197"/>
      <c r="Y33" s="198" t="s">
        <v>17</v>
      </c>
      <c r="Z33" s="199">
        <f>+A174</f>
        <v>0</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4">
        <v>0</v>
      </c>
      <c r="I34" s="593"/>
      <c r="K34" s="194"/>
      <c r="L34" s="195"/>
      <c r="M34" s="196" t="s">
        <v>50</v>
      </c>
      <c r="N34" s="197"/>
      <c r="O34" s="198" t="s">
        <v>51</v>
      </c>
      <c r="P34" s="199">
        <f>'Ｓ５０（1975）'!A34</f>
        <v>0</v>
      </c>
      <c r="Q34" s="200">
        <f>'Ｓ５０（1975）'!C34</f>
        <v>0</v>
      </c>
      <c r="R34" s="200">
        <f>'Ｓ５０（1975）'!E34</f>
        <v>0</v>
      </c>
      <c r="S34" s="262">
        <f>'Ｓ５０（1975）'!F34</f>
        <v>0</v>
      </c>
      <c r="T34" s="263">
        <f>'Ｓ５０（1975）'!H34</f>
        <v>0</v>
      </c>
      <c r="U34" s="202"/>
      <c r="V34" s="195"/>
      <c r="W34" s="167"/>
      <c r="X34" s="167"/>
      <c r="Y34" s="207"/>
      <c r="Z34" s="204"/>
      <c r="AA34" s="205"/>
      <c r="AB34" s="205"/>
      <c r="AC34" s="206"/>
      <c r="AD34" s="160"/>
      <c r="AE34" s="160"/>
      <c r="AF34" s="160"/>
      <c r="AG34" s="160"/>
      <c r="AH34" s="160"/>
    </row>
    <row r="35" spans="1:34" ht="14.45" customHeight="1" x14ac:dyDescent="0.15">
      <c r="A35" s="592">
        <v>0</v>
      </c>
      <c r="B35" s="593">
        <v>0</v>
      </c>
      <c r="C35" s="593">
        <v>0</v>
      </c>
      <c r="D35" s="593">
        <v>0</v>
      </c>
      <c r="E35" s="593">
        <v>0</v>
      </c>
      <c r="F35" s="593">
        <v>0</v>
      </c>
      <c r="G35" s="593">
        <v>0</v>
      </c>
      <c r="H35" s="594">
        <v>0</v>
      </c>
      <c r="I35" s="593"/>
      <c r="K35" s="194" t="s">
        <v>129</v>
      </c>
      <c r="L35" s="195"/>
      <c r="M35" s="196" t="s">
        <v>52</v>
      </c>
      <c r="N35" s="197"/>
      <c r="O35" s="198" t="s">
        <v>53</v>
      </c>
      <c r="P35" s="199">
        <f>'Ｓ５０（1975）'!A35</f>
        <v>0</v>
      </c>
      <c r="Q35" s="200">
        <f>'Ｓ５０（1975）'!C35</f>
        <v>0</v>
      </c>
      <c r="R35" s="200">
        <f>'Ｓ５０（1975）'!E35</f>
        <v>0</v>
      </c>
      <c r="S35" s="262">
        <f>'Ｓ５０（1975）'!F35</f>
        <v>0</v>
      </c>
      <c r="T35" s="263">
        <f>'Ｓ５０（1975）'!H35</f>
        <v>0</v>
      </c>
      <c r="U35" s="202"/>
      <c r="V35" s="195"/>
      <c r="W35" s="167"/>
      <c r="X35" s="167"/>
      <c r="Y35" s="207"/>
      <c r="Z35" s="204"/>
      <c r="AA35" s="205"/>
      <c r="AB35" s="205"/>
      <c r="AC35" s="206"/>
      <c r="AD35" s="160"/>
      <c r="AE35" s="160"/>
      <c r="AF35" s="160"/>
      <c r="AG35" s="160"/>
      <c r="AH35" s="160"/>
    </row>
    <row r="36" spans="1:34" ht="14.45" customHeight="1" x14ac:dyDescent="0.15">
      <c r="A36" s="592">
        <v>0</v>
      </c>
      <c r="B36" s="593">
        <v>0</v>
      </c>
      <c r="C36" s="593">
        <v>0</v>
      </c>
      <c r="D36" s="593">
        <v>0</v>
      </c>
      <c r="E36" s="593">
        <v>0</v>
      </c>
      <c r="F36" s="593">
        <v>0</v>
      </c>
      <c r="G36" s="593">
        <v>0</v>
      </c>
      <c r="H36" s="594">
        <v>0</v>
      </c>
      <c r="I36" s="593"/>
      <c r="K36" s="194"/>
      <c r="L36" s="195" t="s">
        <v>54</v>
      </c>
      <c r="M36" s="196" t="s">
        <v>32</v>
      </c>
      <c r="N36" s="197"/>
      <c r="O36" s="198" t="s">
        <v>55</v>
      </c>
      <c r="P36" s="199">
        <f>'Ｓ５０（1975）'!A36</f>
        <v>0</v>
      </c>
      <c r="Q36" s="200">
        <f>'Ｓ５０（1975）'!C36</f>
        <v>0</v>
      </c>
      <c r="R36" s="200">
        <f>'Ｓ５０（1975）'!E36</f>
        <v>0</v>
      </c>
      <c r="S36" s="262">
        <f>'Ｓ５０（1975）'!F36</f>
        <v>0</v>
      </c>
      <c r="T36" s="263">
        <f>'Ｓ５０（1975）'!H36</f>
        <v>0</v>
      </c>
      <c r="U36" s="202"/>
      <c r="V36" s="195"/>
      <c r="W36" s="167"/>
      <c r="X36" s="167"/>
      <c r="Y36" s="207"/>
      <c r="Z36" s="204"/>
      <c r="AA36" s="205"/>
      <c r="AB36" s="205"/>
      <c r="AC36" s="206"/>
      <c r="AD36" s="160"/>
      <c r="AE36" s="160"/>
      <c r="AF36" s="160"/>
      <c r="AG36" s="160"/>
      <c r="AH36" s="160"/>
    </row>
    <row r="37" spans="1:34" ht="14.45" customHeight="1" x14ac:dyDescent="0.15">
      <c r="A37" s="592">
        <v>0</v>
      </c>
      <c r="B37" s="593">
        <v>0</v>
      </c>
      <c r="C37" s="593">
        <v>0</v>
      </c>
      <c r="D37" s="593">
        <v>0</v>
      </c>
      <c r="E37" s="593">
        <v>0</v>
      </c>
      <c r="F37" s="593">
        <v>0</v>
      </c>
      <c r="G37" s="593">
        <v>0</v>
      </c>
      <c r="H37" s="594">
        <v>0</v>
      </c>
      <c r="I37" s="593"/>
      <c r="K37" s="194"/>
      <c r="L37" s="195"/>
      <c r="M37" s="196" t="s">
        <v>42</v>
      </c>
      <c r="N37" s="197"/>
      <c r="O37" s="198" t="s">
        <v>56</v>
      </c>
      <c r="P37" s="199">
        <f>'Ｓ５０（1975）'!A37</f>
        <v>0</v>
      </c>
      <c r="Q37" s="200">
        <f>'Ｓ５０（1975）'!C37</f>
        <v>0</v>
      </c>
      <c r="R37" s="200">
        <f>'Ｓ５０（1975）'!E37</f>
        <v>0</v>
      </c>
      <c r="S37" s="262">
        <f>'Ｓ５０（1975）'!F37</f>
        <v>0</v>
      </c>
      <c r="T37" s="263">
        <f>'Ｓ５０（1975）'!H37</f>
        <v>0</v>
      </c>
      <c r="U37" s="202"/>
      <c r="V37" s="195"/>
      <c r="W37" s="167"/>
      <c r="X37" s="167"/>
      <c r="Y37" s="207"/>
      <c r="Z37" s="204"/>
      <c r="AA37" s="205"/>
      <c r="AB37" s="205"/>
      <c r="AC37" s="206"/>
      <c r="AD37" s="160"/>
      <c r="AE37" s="160"/>
      <c r="AF37" s="160"/>
      <c r="AG37" s="160"/>
      <c r="AH37" s="160"/>
    </row>
    <row r="38" spans="1:34" ht="14.45" customHeight="1" x14ac:dyDescent="0.15">
      <c r="A38" s="592">
        <v>0</v>
      </c>
      <c r="B38" s="593">
        <v>0</v>
      </c>
      <c r="C38" s="593">
        <v>0</v>
      </c>
      <c r="D38" s="593">
        <v>0</v>
      </c>
      <c r="E38" s="593">
        <v>0</v>
      </c>
      <c r="F38" s="593">
        <v>0</v>
      </c>
      <c r="G38" s="593">
        <v>0</v>
      </c>
      <c r="H38" s="594">
        <v>0</v>
      </c>
      <c r="I38" s="593"/>
      <c r="K38" s="194"/>
      <c r="L38" s="195"/>
      <c r="M38" s="196" t="s">
        <v>57</v>
      </c>
      <c r="N38" s="197"/>
      <c r="O38" s="198" t="s">
        <v>58</v>
      </c>
      <c r="P38" s="199">
        <f>'Ｓ５０（1975）'!A38</f>
        <v>0</v>
      </c>
      <c r="Q38" s="200">
        <f>'Ｓ５０（1975）'!C38</f>
        <v>0</v>
      </c>
      <c r="R38" s="200">
        <f>'Ｓ５０（1975）'!E38</f>
        <v>0</v>
      </c>
      <c r="S38" s="262">
        <f>'Ｓ５０（1975）'!F38</f>
        <v>0</v>
      </c>
      <c r="T38" s="263">
        <f>'Ｓ５０（1975）'!H38</f>
        <v>0</v>
      </c>
      <c r="U38" s="202"/>
      <c r="V38" s="195"/>
      <c r="W38" s="167"/>
      <c r="X38" s="167"/>
      <c r="Y38" s="207"/>
      <c r="Z38" s="204"/>
      <c r="AA38" s="205"/>
      <c r="AB38" s="205"/>
      <c r="AC38" s="206"/>
      <c r="AD38" s="160"/>
      <c r="AE38" s="160"/>
      <c r="AF38" s="160"/>
      <c r="AG38" s="160"/>
      <c r="AH38" s="160"/>
    </row>
    <row r="39" spans="1:34" ht="14.45" customHeight="1" x14ac:dyDescent="0.15">
      <c r="A39" s="592">
        <v>0</v>
      </c>
      <c r="B39" s="593">
        <v>0</v>
      </c>
      <c r="C39" s="593">
        <v>0</v>
      </c>
      <c r="D39" s="593">
        <v>0</v>
      </c>
      <c r="E39" s="593">
        <v>0</v>
      </c>
      <c r="F39" s="593">
        <v>0</v>
      </c>
      <c r="G39" s="593">
        <v>0</v>
      </c>
      <c r="H39" s="594">
        <v>0</v>
      </c>
      <c r="I39" s="593"/>
      <c r="K39" s="194"/>
      <c r="L39" s="195"/>
      <c r="M39" s="173" t="s">
        <v>60</v>
      </c>
      <c r="N39" s="197"/>
      <c r="O39" s="198" t="s">
        <v>61</v>
      </c>
      <c r="P39" s="199">
        <f>'Ｓ５０（1975）'!A39</f>
        <v>0</v>
      </c>
      <c r="Q39" s="200">
        <f>'Ｓ５０（1975）'!C39</f>
        <v>0</v>
      </c>
      <c r="R39" s="200">
        <f>'Ｓ５０（1975）'!E39</f>
        <v>0</v>
      </c>
      <c r="S39" s="262">
        <f>'Ｓ５０（1975）'!F39</f>
        <v>0</v>
      </c>
      <c r="T39" s="263">
        <f>'Ｓ５０（1975）'!H39</f>
        <v>0</v>
      </c>
      <c r="U39" s="202"/>
      <c r="V39" s="195"/>
      <c r="W39" s="167"/>
      <c r="X39" s="167"/>
      <c r="Y39" s="207"/>
      <c r="Z39" s="204"/>
      <c r="AA39" s="205"/>
      <c r="AB39" s="205"/>
      <c r="AC39" s="206"/>
      <c r="AD39" s="160"/>
      <c r="AE39" s="160"/>
      <c r="AF39" s="160"/>
      <c r="AG39" s="160"/>
      <c r="AH39" s="160"/>
    </row>
    <row r="40" spans="1:34" ht="14.45" customHeight="1" x14ac:dyDescent="0.15">
      <c r="A40" s="592">
        <v>0</v>
      </c>
      <c r="B40" s="593">
        <v>0</v>
      </c>
      <c r="C40" s="593">
        <v>0</v>
      </c>
      <c r="D40" s="593">
        <v>0</v>
      </c>
      <c r="E40" s="593">
        <v>0</v>
      </c>
      <c r="F40" s="593">
        <v>0</v>
      </c>
      <c r="G40" s="593">
        <v>0</v>
      </c>
      <c r="H40" s="594">
        <v>0</v>
      </c>
      <c r="I40" s="593"/>
      <c r="K40" s="194"/>
      <c r="L40" s="195" t="s">
        <v>59</v>
      </c>
      <c r="M40" s="195"/>
      <c r="N40" s="196" t="s">
        <v>62</v>
      </c>
      <c r="O40" s="198" t="s">
        <v>63</v>
      </c>
      <c r="P40" s="199">
        <f>'Ｓ５０（1975）'!A40</f>
        <v>0</v>
      </c>
      <c r="Q40" s="200">
        <f>'Ｓ５０（1975）'!C40</f>
        <v>0</v>
      </c>
      <c r="R40" s="200">
        <f>'Ｓ５０（1975）'!E40</f>
        <v>0</v>
      </c>
      <c r="S40" s="262">
        <f>'Ｓ５０（1975）'!F40</f>
        <v>0</v>
      </c>
      <c r="T40" s="263">
        <f>'Ｓ５０（1975）'!H40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4">
        <v>0</v>
      </c>
      <c r="I41" s="593"/>
      <c r="K41" s="194"/>
      <c r="L41" s="195"/>
      <c r="M41" s="195"/>
      <c r="N41" s="196" t="s">
        <v>64</v>
      </c>
      <c r="O41" s="198" t="s">
        <v>65</v>
      </c>
      <c r="P41" s="199">
        <f>'Ｓ５０（1975）'!A41</f>
        <v>0</v>
      </c>
      <c r="Q41" s="200">
        <f>'Ｓ５０（1975）'!C41</f>
        <v>0</v>
      </c>
      <c r="R41" s="200">
        <f>'Ｓ５０（1975）'!E41</f>
        <v>0</v>
      </c>
      <c r="S41" s="262">
        <f>'Ｓ５０（1975）'!F41</f>
        <v>0</v>
      </c>
      <c r="T41" s="263">
        <f>'Ｓ５０（1975）'!H41</f>
        <v>0</v>
      </c>
      <c r="U41" s="202"/>
      <c r="V41" s="195"/>
      <c r="W41" s="167"/>
      <c r="X41" s="167"/>
      <c r="Y41" s="207"/>
      <c r="Z41" s="204"/>
      <c r="AA41" s="205"/>
      <c r="AB41" s="205"/>
      <c r="AC41" s="206"/>
      <c r="AD41" s="160"/>
      <c r="AE41" s="160"/>
      <c r="AF41" s="160"/>
      <c r="AG41" s="160"/>
      <c r="AH41" s="160"/>
    </row>
    <row r="42" spans="1:34" ht="14.45" customHeight="1" x14ac:dyDescent="0.15">
      <c r="A42" s="592">
        <v>0</v>
      </c>
      <c r="B42" s="593">
        <v>0</v>
      </c>
      <c r="C42" s="593">
        <v>0</v>
      </c>
      <c r="D42" s="593">
        <v>0</v>
      </c>
      <c r="E42" s="593">
        <v>0</v>
      </c>
      <c r="F42" s="593">
        <v>0</v>
      </c>
      <c r="G42" s="593">
        <v>0</v>
      </c>
      <c r="H42" s="594">
        <v>0</v>
      </c>
      <c r="I42" s="593"/>
      <c r="K42" s="194" t="s">
        <v>38</v>
      </c>
      <c r="L42" s="195"/>
      <c r="M42" s="195"/>
      <c r="N42" s="196" t="s">
        <v>66</v>
      </c>
      <c r="O42" s="198" t="s">
        <v>67</v>
      </c>
      <c r="P42" s="199">
        <f>'Ｓ５０（1975）'!A42</f>
        <v>0</v>
      </c>
      <c r="Q42" s="200">
        <f>'Ｓ５０（1975）'!C42</f>
        <v>0</v>
      </c>
      <c r="R42" s="200">
        <f>'Ｓ５０（1975）'!E42</f>
        <v>0</v>
      </c>
      <c r="S42" s="262">
        <f>'Ｓ５０（1975）'!F42</f>
        <v>0</v>
      </c>
      <c r="T42" s="263">
        <f>'Ｓ５０（1975）'!H42</f>
        <v>0</v>
      </c>
      <c r="U42" s="202"/>
      <c r="V42" s="195"/>
      <c r="W42" s="167"/>
      <c r="X42" s="167"/>
      <c r="Y42" s="207"/>
      <c r="Z42" s="204"/>
      <c r="AA42" s="205"/>
      <c r="AB42" s="205"/>
      <c r="AC42" s="206"/>
      <c r="AD42" s="160"/>
      <c r="AE42" s="160"/>
      <c r="AF42" s="160"/>
      <c r="AG42" s="160"/>
      <c r="AH42" s="160"/>
    </row>
    <row r="43" spans="1:34" ht="14.45" customHeight="1" x14ac:dyDescent="0.15">
      <c r="A43" s="592">
        <v>0</v>
      </c>
      <c r="B43" s="593">
        <v>0</v>
      </c>
      <c r="C43" s="593">
        <v>0</v>
      </c>
      <c r="D43" s="593">
        <v>0</v>
      </c>
      <c r="E43" s="593">
        <v>0</v>
      </c>
      <c r="F43" s="593">
        <v>0</v>
      </c>
      <c r="G43" s="593">
        <v>0</v>
      </c>
      <c r="H43" s="594">
        <v>0</v>
      </c>
      <c r="I43" s="593"/>
      <c r="K43" s="194"/>
      <c r="L43" s="195"/>
      <c r="M43" s="195"/>
      <c r="N43" s="196" t="s">
        <v>68</v>
      </c>
      <c r="O43" s="198" t="s">
        <v>69</v>
      </c>
      <c r="P43" s="199">
        <f>'Ｓ５０（1975）'!A43</f>
        <v>0</v>
      </c>
      <c r="Q43" s="200">
        <f>'Ｓ５０（1975）'!C43</f>
        <v>0</v>
      </c>
      <c r="R43" s="200">
        <f>'Ｓ５０（1975）'!E43</f>
        <v>0</v>
      </c>
      <c r="S43" s="262">
        <f>'Ｓ５０（1975）'!F43</f>
        <v>0</v>
      </c>
      <c r="T43" s="263">
        <f>'Ｓ５０（1975）'!H43</f>
        <v>0</v>
      </c>
      <c r="U43" s="202"/>
      <c r="V43" s="195"/>
      <c r="W43" s="167"/>
      <c r="X43" s="167"/>
      <c r="Y43" s="207"/>
      <c r="Z43" s="204"/>
      <c r="AA43" s="205"/>
      <c r="AB43" s="205"/>
      <c r="AC43" s="206"/>
      <c r="AD43" s="160"/>
      <c r="AE43" s="160"/>
      <c r="AF43" s="160"/>
      <c r="AG43" s="160"/>
      <c r="AH43" s="160"/>
    </row>
    <row r="44" spans="1:34" ht="14.45" customHeight="1" x14ac:dyDescent="0.15">
      <c r="A44" s="592">
        <v>0</v>
      </c>
      <c r="B44" s="593">
        <v>0</v>
      </c>
      <c r="C44" s="593">
        <v>0</v>
      </c>
      <c r="D44" s="593">
        <v>0</v>
      </c>
      <c r="E44" s="593">
        <v>0</v>
      </c>
      <c r="F44" s="593">
        <v>0</v>
      </c>
      <c r="G44" s="593">
        <v>0</v>
      </c>
      <c r="H44" s="594">
        <v>0</v>
      </c>
      <c r="I44" s="593"/>
      <c r="K44" s="194"/>
      <c r="L44" s="195" t="s">
        <v>41</v>
      </c>
      <c r="M44" s="216"/>
      <c r="N44" s="196" t="s">
        <v>13</v>
      </c>
      <c r="O44" s="198"/>
      <c r="P44" s="219">
        <f>P39-P40-P41-P42-P43</f>
        <v>0</v>
      </c>
      <c r="Q44" s="292">
        <f>Q39-Q40-Q41-Q42-Q43</f>
        <v>0</v>
      </c>
      <c r="R44" s="220">
        <f>R39-R40-R41-R42-R43</f>
        <v>0</v>
      </c>
      <c r="S44" s="292">
        <f>S39-S40-S41-S42-S43</f>
        <v>0</v>
      </c>
      <c r="T44" s="270">
        <f>T39-T40-T41-T42-T43</f>
        <v>0</v>
      </c>
      <c r="U44" s="202"/>
      <c r="V44" s="195"/>
      <c r="W44" s="167"/>
      <c r="X44" s="167"/>
      <c r="Y44" s="207"/>
      <c r="Z44" s="204"/>
      <c r="AA44" s="205"/>
      <c r="AB44" s="205"/>
      <c r="AC44" s="206"/>
      <c r="AD44" s="160"/>
      <c r="AE44" s="160"/>
      <c r="AF44" s="160"/>
      <c r="AG44" s="160"/>
      <c r="AH44" s="160"/>
    </row>
    <row r="45" spans="1:34" ht="14.45" customHeight="1" x14ac:dyDescent="0.15">
      <c r="A45" s="592">
        <v>0</v>
      </c>
      <c r="B45" s="593">
        <v>0</v>
      </c>
      <c r="C45" s="593">
        <v>0</v>
      </c>
      <c r="D45" s="593">
        <v>0</v>
      </c>
      <c r="E45" s="593">
        <v>0</v>
      </c>
      <c r="F45" s="593">
        <v>0</v>
      </c>
      <c r="G45" s="593">
        <v>0</v>
      </c>
      <c r="H45" s="594">
        <v>0</v>
      </c>
      <c r="I45" s="593"/>
      <c r="K45" s="222" t="s">
        <v>132</v>
      </c>
      <c r="L45" s="195"/>
      <c r="M45" s="196" t="s">
        <v>70</v>
      </c>
      <c r="N45" s="197"/>
      <c r="O45" s="198" t="s">
        <v>71</v>
      </c>
      <c r="P45" s="199">
        <f>'Ｓ５０（1975）'!A44</f>
        <v>0</v>
      </c>
      <c r="Q45" s="200">
        <f>'Ｓ５０（1975）'!C44</f>
        <v>0</v>
      </c>
      <c r="R45" s="200">
        <f>'Ｓ５０（1975）'!E44</f>
        <v>0</v>
      </c>
      <c r="S45" s="262">
        <f>'Ｓ５０（1975）'!F44</f>
        <v>0</v>
      </c>
      <c r="T45" s="263">
        <f>'Ｓ５０（1975）'!H44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4">
        <v>0</v>
      </c>
      <c r="I46" s="593"/>
      <c r="K46" s="194" t="s">
        <v>130</v>
      </c>
      <c r="L46" s="195"/>
      <c r="M46" s="196" t="s">
        <v>73</v>
      </c>
      <c r="N46" s="197"/>
      <c r="O46" s="198" t="s">
        <v>74</v>
      </c>
      <c r="P46" s="199">
        <f>'Ｓ５０（1975）'!A45</f>
        <v>0</v>
      </c>
      <c r="Q46" s="200">
        <f>'Ｓ５０（1975）'!C45</f>
        <v>0</v>
      </c>
      <c r="R46" s="200">
        <f>'Ｓ５０（1975）'!E45</f>
        <v>0</v>
      </c>
      <c r="S46" s="262">
        <f>'Ｓ５０（1975）'!F45</f>
        <v>0</v>
      </c>
      <c r="T46" s="263">
        <f>'Ｓ５０（1975）'!H45</f>
        <v>0</v>
      </c>
      <c r="U46" s="202"/>
      <c r="V46" s="195"/>
      <c r="W46" s="167"/>
      <c r="X46" s="167"/>
      <c r="Y46" s="207"/>
      <c r="Z46" s="204"/>
      <c r="AA46" s="205"/>
      <c r="AB46" s="205"/>
      <c r="AC46" s="206"/>
      <c r="AD46" s="160"/>
      <c r="AE46" s="160"/>
      <c r="AF46" s="160"/>
      <c r="AG46" s="160"/>
      <c r="AH46" s="160"/>
    </row>
    <row r="47" spans="1:34" ht="14.45" customHeight="1" x14ac:dyDescent="0.15">
      <c r="A47" s="592">
        <v>0</v>
      </c>
      <c r="B47" s="593">
        <v>0</v>
      </c>
      <c r="C47" s="593">
        <v>0</v>
      </c>
      <c r="D47" s="593">
        <v>0</v>
      </c>
      <c r="E47" s="593">
        <v>0</v>
      </c>
      <c r="F47" s="593">
        <v>0</v>
      </c>
      <c r="G47" s="593">
        <v>0</v>
      </c>
      <c r="H47" s="594">
        <v>0</v>
      </c>
      <c r="I47" s="593"/>
      <c r="K47" s="194"/>
      <c r="L47" s="216"/>
      <c r="M47" s="196" t="s">
        <v>13</v>
      </c>
      <c r="N47" s="197"/>
      <c r="O47" s="198" t="s">
        <v>76</v>
      </c>
      <c r="P47" s="199">
        <f>'Ｓ５０（1975）'!A46</f>
        <v>0</v>
      </c>
      <c r="Q47" s="200">
        <f>'Ｓ５０（1975）'!C46</f>
        <v>0</v>
      </c>
      <c r="R47" s="200">
        <f>'Ｓ５０（1975）'!E46</f>
        <v>0</v>
      </c>
      <c r="S47" s="262">
        <f>'Ｓ５０（1975）'!F46</f>
        <v>0</v>
      </c>
      <c r="T47" s="263">
        <f>'Ｓ５０（1975）'!H46</f>
        <v>0</v>
      </c>
      <c r="U47" s="202"/>
      <c r="V47" s="195"/>
      <c r="W47" s="167"/>
      <c r="X47" s="167"/>
      <c r="Y47" s="207"/>
      <c r="Z47" s="204"/>
      <c r="AA47" s="205"/>
      <c r="AB47" s="205"/>
      <c r="AC47" s="206"/>
      <c r="AD47" s="160"/>
      <c r="AE47" s="160"/>
      <c r="AF47" s="160"/>
      <c r="AG47" s="160"/>
      <c r="AH47" s="160"/>
    </row>
    <row r="48" spans="1:34" ht="14.45" customHeight="1" x14ac:dyDescent="0.15">
      <c r="A48" s="592">
        <v>0</v>
      </c>
      <c r="B48" s="593">
        <v>0</v>
      </c>
      <c r="C48" s="593">
        <v>0</v>
      </c>
      <c r="D48" s="593">
        <v>0</v>
      </c>
      <c r="E48" s="593">
        <v>0</v>
      </c>
      <c r="F48" s="593">
        <v>0</v>
      </c>
      <c r="G48" s="593">
        <v>0</v>
      </c>
      <c r="H48" s="594">
        <v>0</v>
      </c>
      <c r="I48" s="593"/>
      <c r="K48" s="194" t="s">
        <v>4</v>
      </c>
      <c r="L48" s="173" t="s">
        <v>78</v>
      </c>
      <c r="M48" s="197"/>
      <c r="N48" s="197"/>
      <c r="O48" s="198" t="s">
        <v>79</v>
      </c>
      <c r="P48" s="199">
        <f>'Ｓ５０（1975）'!A47</f>
        <v>0</v>
      </c>
      <c r="Q48" s="200">
        <f>'Ｓ５０（1975）'!C47</f>
        <v>0</v>
      </c>
      <c r="R48" s="200">
        <f>'Ｓ５０（1975）'!E47</f>
        <v>0</v>
      </c>
      <c r="S48" s="262">
        <f>'Ｓ５０（1975）'!F47</f>
        <v>0</v>
      </c>
      <c r="T48" s="263">
        <f>'Ｓ５０（1975）'!H47</f>
        <v>0</v>
      </c>
      <c r="U48" s="202" t="s">
        <v>4</v>
      </c>
      <c r="V48" s="195"/>
      <c r="W48" s="167"/>
      <c r="X48" s="167"/>
      <c r="Y48" s="207"/>
      <c r="Z48" s="204"/>
      <c r="AA48" s="205"/>
      <c r="AB48" s="205"/>
      <c r="AC48" s="206"/>
      <c r="AD48" s="160"/>
      <c r="AE48" s="160"/>
      <c r="AF48" s="160"/>
      <c r="AG48" s="160"/>
      <c r="AH48" s="160"/>
    </row>
    <row r="49" spans="1:38" ht="14.45" customHeight="1" x14ac:dyDescent="0.15">
      <c r="A49" s="592">
        <v>15802</v>
      </c>
      <c r="B49" s="593">
        <v>12511</v>
      </c>
      <c r="C49" s="593">
        <v>15802</v>
      </c>
      <c r="D49" s="593">
        <v>0</v>
      </c>
      <c r="E49" s="593">
        <v>7842</v>
      </c>
      <c r="F49" s="593">
        <v>0</v>
      </c>
      <c r="G49" s="593">
        <v>0</v>
      </c>
      <c r="H49" s="594">
        <v>4400</v>
      </c>
      <c r="I49" s="593"/>
      <c r="K49" s="194"/>
      <c r="L49" s="195"/>
      <c r="M49" s="196" t="s">
        <v>11</v>
      </c>
      <c r="N49" s="197"/>
      <c r="O49" s="198" t="s">
        <v>80</v>
      </c>
      <c r="P49" s="199">
        <f>'Ｓ５０（1975）'!A48</f>
        <v>0</v>
      </c>
      <c r="Q49" s="200">
        <f>'Ｓ５０（1975）'!C48</f>
        <v>0</v>
      </c>
      <c r="R49" s="200">
        <f>'Ｓ５０（1975）'!E48</f>
        <v>0</v>
      </c>
      <c r="S49" s="262">
        <f>'Ｓ５０（1975）'!F48</f>
        <v>0</v>
      </c>
      <c r="T49" s="263">
        <f>'Ｓ５０（1975）'!H48</f>
        <v>0</v>
      </c>
      <c r="U49" s="202"/>
      <c r="V49" s="195"/>
      <c r="W49" s="167"/>
      <c r="X49" s="167"/>
      <c r="Y49" s="207"/>
      <c r="Z49" s="204"/>
      <c r="AA49" s="205"/>
      <c r="AB49" s="205"/>
      <c r="AC49" s="206"/>
      <c r="AD49" s="160"/>
      <c r="AE49" s="160"/>
      <c r="AF49" s="160"/>
      <c r="AG49" s="160"/>
      <c r="AH49" s="160"/>
    </row>
    <row r="50" spans="1:38" ht="14.45" customHeight="1" x14ac:dyDescent="0.15">
      <c r="A50" s="592">
        <v>15802</v>
      </c>
      <c r="B50" s="593">
        <v>12511</v>
      </c>
      <c r="C50" s="593">
        <v>15802</v>
      </c>
      <c r="D50" s="593">
        <v>0</v>
      </c>
      <c r="E50" s="593">
        <v>7842</v>
      </c>
      <c r="F50" s="593">
        <v>0</v>
      </c>
      <c r="G50" s="593">
        <v>0</v>
      </c>
      <c r="H50" s="594">
        <v>4400</v>
      </c>
      <c r="I50" s="593"/>
      <c r="K50" s="194"/>
      <c r="L50" s="216"/>
      <c r="M50" s="196" t="s">
        <v>13</v>
      </c>
      <c r="N50" s="197"/>
      <c r="O50" s="198"/>
      <c r="P50" s="219">
        <f>P48-P49</f>
        <v>0</v>
      </c>
      <c r="Q50" s="292">
        <f>Q48-Q49</f>
        <v>0</v>
      </c>
      <c r="R50" s="220">
        <f>R48-R49</f>
        <v>0</v>
      </c>
      <c r="S50" s="292">
        <f>S48-S49</f>
        <v>0</v>
      </c>
      <c r="T50" s="270">
        <f>T48-T49</f>
        <v>0</v>
      </c>
      <c r="U50" s="202"/>
      <c r="V50" s="216"/>
      <c r="W50" s="217"/>
      <c r="X50" s="217"/>
      <c r="Y50" s="218"/>
      <c r="Z50" s="223"/>
      <c r="AA50" s="224"/>
      <c r="AB50" s="224"/>
      <c r="AC50" s="225"/>
      <c r="AD50" s="160"/>
      <c r="AE50" s="160"/>
      <c r="AF50" s="160"/>
      <c r="AG50" s="160"/>
      <c r="AH50" s="160"/>
    </row>
    <row r="51" spans="1:38" ht="14.45" customHeight="1" x14ac:dyDescent="0.15">
      <c r="A51" s="592">
        <v>0</v>
      </c>
      <c r="B51" s="593">
        <v>0</v>
      </c>
      <c r="C51" s="593">
        <v>0</v>
      </c>
      <c r="D51" s="593">
        <v>0</v>
      </c>
      <c r="E51" s="593">
        <v>0</v>
      </c>
      <c r="F51" s="593">
        <v>0</v>
      </c>
      <c r="G51" s="593">
        <v>0</v>
      </c>
      <c r="H51" s="594">
        <v>0</v>
      </c>
      <c r="I51" s="593"/>
      <c r="K51" s="194"/>
      <c r="L51" s="169"/>
      <c r="M51" s="196" t="s">
        <v>88</v>
      </c>
      <c r="N51" s="197"/>
      <c r="O51" s="198" t="s">
        <v>109</v>
      </c>
      <c r="P51" s="199">
        <f>'Ｓ５０（1975）'!A50</f>
        <v>15802</v>
      </c>
      <c r="Q51" s="200">
        <f>'Ｓ５０（1975）'!C50</f>
        <v>15802</v>
      </c>
      <c r="R51" s="200">
        <f>'Ｓ５０（1975）'!E50</f>
        <v>7842</v>
      </c>
      <c r="S51" s="262">
        <f>'Ｓ５０（1975）'!F50</f>
        <v>0</v>
      </c>
      <c r="T51" s="263">
        <f>'Ｓ５０（1975）'!H50</f>
        <v>4400</v>
      </c>
      <c r="U51" s="202"/>
      <c r="V51" s="196" t="s">
        <v>88</v>
      </c>
      <c r="W51" s="217"/>
      <c r="X51" s="217"/>
      <c r="Y51" s="218" t="s">
        <v>10</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4">
        <v>0</v>
      </c>
      <c r="I52" s="593"/>
      <c r="K52" s="194"/>
      <c r="L52" s="176" t="s">
        <v>91</v>
      </c>
      <c r="M52" s="196" t="s">
        <v>89</v>
      </c>
      <c r="N52" s="197"/>
      <c r="O52" s="198" t="s">
        <v>110</v>
      </c>
      <c r="P52" s="199">
        <f>'Ｓ５０（1975）'!A51</f>
        <v>0</v>
      </c>
      <c r="Q52" s="200">
        <f>'Ｓ５０（1975）'!C51</f>
        <v>0</v>
      </c>
      <c r="R52" s="200">
        <f>'Ｓ５０（1975）'!E51</f>
        <v>0</v>
      </c>
      <c r="S52" s="262">
        <f>'Ｓ５０（1975）'!F51</f>
        <v>0</v>
      </c>
      <c r="T52" s="263">
        <f>'Ｓ５０（1975）'!H51</f>
        <v>0</v>
      </c>
      <c r="U52" s="202"/>
      <c r="V52" s="216" t="s">
        <v>89</v>
      </c>
      <c r="W52" s="217"/>
      <c r="X52" s="217"/>
      <c r="Y52" s="218" t="s">
        <v>9</v>
      </c>
      <c r="Z52" s="226">
        <f t="shared" si="0"/>
        <v>0</v>
      </c>
      <c r="AA52" s="227">
        <f t="shared" si="0"/>
        <v>0</v>
      </c>
      <c r="AB52" s="227">
        <f t="shared" si="0"/>
        <v>0</v>
      </c>
      <c r="AC52" s="648">
        <f>+E171</f>
        <v>0</v>
      </c>
      <c r="AD52" s="160"/>
      <c r="AE52" s="160"/>
      <c r="AF52" s="160"/>
      <c r="AG52" s="160"/>
      <c r="AH52" s="160"/>
    </row>
    <row r="53" spans="1:38" ht="14.45" customHeight="1" x14ac:dyDescent="0.15">
      <c r="A53" s="592">
        <v>0</v>
      </c>
      <c r="B53" s="593">
        <v>0</v>
      </c>
      <c r="C53" s="593">
        <v>0</v>
      </c>
      <c r="D53" s="593">
        <v>0</v>
      </c>
      <c r="E53" s="593">
        <v>0</v>
      </c>
      <c r="F53" s="593">
        <v>0</v>
      </c>
      <c r="G53" s="593">
        <v>0</v>
      </c>
      <c r="H53" s="594">
        <v>0</v>
      </c>
      <c r="I53" s="593"/>
      <c r="K53" s="194"/>
      <c r="L53" s="176"/>
      <c r="M53" s="196" t="s">
        <v>104</v>
      </c>
      <c r="N53" s="197"/>
      <c r="O53" s="198" t="s">
        <v>111</v>
      </c>
      <c r="P53" s="199">
        <f>'Ｓ５０（1975）'!A52</f>
        <v>0</v>
      </c>
      <c r="Q53" s="200">
        <f>'Ｓ５０（1975）'!C52</f>
        <v>0</v>
      </c>
      <c r="R53" s="200">
        <f>'Ｓ５０（1975）'!E52</f>
        <v>0</v>
      </c>
      <c r="S53" s="262">
        <f>'Ｓ５０（1975）'!F52</f>
        <v>0</v>
      </c>
      <c r="T53" s="263">
        <f>'Ｓ５０（1975）'!H52</f>
        <v>0</v>
      </c>
      <c r="U53" s="202"/>
      <c r="V53" s="216"/>
      <c r="W53" s="217"/>
      <c r="X53" s="217"/>
      <c r="Y53" s="218"/>
      <c r="Z53" s="223"/>
      <c r="AA53" s="229"/>
      <c r="AB53" s="224"/>
      <c r="AC53" s="230"/>
      <c r="AD53" s="160"/>
      <c r="AE53" s="160"/>
      <c r="AF53" s="160"/>
      <c r="AG53" s="160"/>
      <c r="AH53" s="160"/>
    </row>
    <row r="54" spans="1:38" ht="14.45" customHeight="1" x14ac:dyDescent="0.15">
      <c r="A54" s="592">
        <v>0</v>
      </c>
      <c r="B54" s="593">
        <v>0</v>
      </c>
      <c r="C54" s="593">
        <v>0</v>
      </c>
      <c r="D54" s="593">
        <v>0</v>
      </c>
      <c r="E54" s="593">
        <v>0</v>
      </c>
      <c r="F54" s="593">
        <v>0</v>
      </c>
      <c r="G54" s="593">
        <v>0</v>
      </c>
      <c r="H54" s="594">
        <v>0</v>
      </c>
      <c r="I54" s="593"/>
      <c r="K54" s="194"/>
      <c r="L54" s="176"/>
      <c r="M54" s="196" t="s">
        <v>90</v>
      </c>
      <c r="N54" s="197"/>
      <c r="O54" s="198" t="s">
        <v>112</v>
      </c>
      <c r="P54" s="199">
        <f>'Ｓ５０（1975）'!A53</f>
        <v>0</v>
      </c>
      <c r="Q54" s="200">
        <f>'Ｓ５０（1975）'!C53</f>
        <v>0</v>
      </c>
      <c r="R54" s="200">
        <f>'Ｓ５０（1975）'!E53</f>
        <v>0</v>
      </c>
      <c r="S54" s="262">
        <f>'Ｓ５０（1975）'!F53</f>
        <v>0</v>
      </c>
      <c r="T54" s="263">
        <f>'Ｓ５０（1975）'!H53</f>
        <v>0</v>
      </c>
      <c r="U54" s="202"/>
      <c r="V54" s="216" t="s">
        <v>90</v>
      </c>
      <c r="W54" s="217"/>
      <c r="X54" s="217"/>
      <c r="Y54" s="218" t="s">
        <v>12</v>
      </c>
      <c r="Z54" s="226">
        <f>+A172</f>
        <v>7129</v>
      </c>
      <c r="AA54" s="200">
        <f>+B172</f>
        <v>0</v>
      </c>
      <c r="AB54" s="200">
        <f>+C172</f>
        <v>0</v>
      </c>
      <c r="AC54" s="583">
        <f>+E172</f>
        <v>6100</v>
      </c>
      <c r="AD54" s="160"/>
      <c r="AE54" s="160"/>
      <c r="AF54" s="160"/>
      <c r="AG54" s="160"/>
      <c r="AH54" s="160"/>
    </row>
    <row r="55" spans="1:38" ht="14.45" customHeight="1" x14ac:dyDescent="0.15">
      <c r="A55" s="592">
        <v>0</v>
      </c>
      <c r="B55" s="593">
        <v>0</v>
      </c>
      <c r="C55" s="593">
        <v>0</v>
      </c>
      <c r="D55" s="593">
        <v>0</v>
      </c>
      <c r="E55" s="593">
        <v>0</v>
      </c>
      <c r="F55" s="593">
        <v>0</v>
      </c>
      <c r="G55" s="593">
        <v>0</v>
      </c>
      <c r="H55" s="594">
        <v>0</v>
      </c>
      <c r="I55" s="593"/>
      <c r="K55" s="194"/>
      <c r="L55" s="176" t="s">
        <v>92</v>
      </c>
      <c r="M55" s="196" t="s">
        <v>105</v>
      </c>
      <c r="N55" s="197"/>
      <c r="O55" s="198" t="s">
        <v>113</v>
      </c>
      <c r="P55" s="199">
        <f>'Ｓ５０（1975）'!A54</f>
        <v>0</v>
      </c>
      <c r="Q55" s="200">
        <f>'Ｓ５０（1975）'!C54</f>
        <v>0</v>
      </c>
      <c r="R55" s="200">
        <f>'Ｓ５０（1975）'!E54</f>
        <v>0</v>
      </c>
      <c r="S55" s="262">
        <f>'Ｓ５０（1975）'!F54</f>
        <v>0</v>
      </c>
      <c r="T55" s="263">
        <f>'Ｓ５０（1975）'!H54</f>
        <v>0</v>
      </c>
      <c r="U55" s="202"/>
      <c r="V55" s="173"/>
      <c r="W55" s="170"/>
      <c r="X55" s="170"/>
      <c r="Y55" s="211"/>
      <c r="Z55" s="231"/>
      <c r="AA55" s="232"/>
      <c r="AB55" s="232"/>
      <c r="AC55" s="233"/>
      <c r="AD55" s="160"/>
      <c r="AE55" s="160"/>
      <c r="AF55" s="160"/>
      <c r="AG55" s="160"/>
      <c r="AH55" s="160"/>
    </row>
    <row r="56" spans="1:38" ht="14.45" customHeight="1" x14ac:dyDescent="0.15">
      <c r="A56" s="592">
        <v>0</v>
      </c>
      <c r="B56" s="593">
        <v>0</v>
      </c>
      <c r="C56" s="593">
        <v>0</v>
      </c>
      <c r="D56" s="593">
        <v>0</v>
      </c>
      <c r="E56" s="593">
        <v>0</v>
      </c>
      <c r="F56" s="593">
        <v>0</v>
      </c>
      <c r="G56" s="593">
        <v>0</v>
      </c>
      <c r="H56" s="594">
        <v>0</v>
      </c>
      <c r="I56" s="593"/>
      <c r="K56" s="194"/>
      <c r="L56" s="176"/>
      <c r="M56" s="196" t="s">
        <v>106</v>
      </c>
      <c r="N56" s="197"/>
      <c r="O56" s="198" t="s">
        <v>114</v>
      </c>
      <c r="P56" s="199">
        <f>'Ｓ５０（1975）'!A55</f>
        <v>0</v>
      </c>
      <c r="Q56" s="200">
        <f>'Ｓ５０（1975）'!C55</f>
        <v>0</v>
      </c>
      <c r="R56" s="200">
        <f>'Ｓ５０（1975）'!E55</f>
        <v>0</v>
      </c>
      <c r="S56" s="262">
        <f>'Ｓ５０（1975）'!F55</f>
        <v>0</v>
      </c>
      <c r="T56" s="263">
        <f>'Ｓ５０（1975）'!H55</f>
        <v>0</v>
      </c>
      <c r="U56" s="202"/>
      <c r="V56" s="195"/>
      <c r="W56" s="167"/>
      <c r="X56" s="167"/>
      <c r="Y56" s="207"/>
      <c r="Z56" s="204"/>
      <c r="AA56" s="205"/>
      <c r="AB56" s="205"/>
      <c r="AC56" s="206"/>
      <c r="AD56" s="160"/>
      <c r="AE56" s="160"/>
      <c r="AF56" s="160"/>
      <c r="AG56" s="160"/>
      <c r="AH56" s="160"/>
    </row>
    <row r="57" spans="1:38" ht="14.45" customHeight="1" x14ac:dyDescent="0.15">
      <c r="A57" s="592">
        <v>0</v>
      </c>
      <c r="B57" s="593">
        <v>0</v>
      </c>
      <c r="C57" s="593">
        <v>0</v>
      </c>
      <c r="D57" s="593">
        <v>0</v>
      </c>
      <c r="E57" s="593">
        <v>0</v>
      </c>
      <c r="F57" s="593">
        <v>0</v>
      </c>
      <c r="G57" s="593">
        <v>0</v>
      </c>
      <c r="H57" s="594">
        <v>0</v>
      </c>
      <c r="I57" s="593"/>
      <c r="K57" s="194"/>
      <c r="L57" s="176"/>
      <c r="M57" s="196" t="s">
        <v>107</v>
      </c>
      <c r="N57" s="197"/>
      <c r="O57" s="198" t="s">
        <v>115</v>
      </c>
      <c r="P57" s="199">
        <f>'Ｓ５０（1975）'!A56</f>
        <v>0</v>
      </c>
      <c r="Q57" s="200">
        <f>'Ｓ５０（1975）'!C56</f>
        <v>0</v>
      </c>
      <c r="R57" s="200">
        <f>'Ｓ５０（1975）'!E56</f>
        <v>0</v>
      </c>
      <c r="S57" s="262">
        <f>'Ｓ５０（1975）'!F56</f>
        <v>0</v>
      </c>
      <c r="T57" s="263">
        <f>'Ｓ５０（1975）'!H56</f>
        <v>0</v>
      </c>
      <c r="U57" s="202"/>
      <c r="V57" s="196" t="s">
        <v>667</v>
      </c>
      <c r="W57" s="197"/>
      <c r="X57" s="197"/>
      <c r="Y57" s="198" t="s">
        <v>559</v>
      </c>
      <c r="Z57" s="199">
        <f>+A179</f>
        <v>0</v>
      </c>
      <c r="AA57" s="200">
        <f>+B179</f>
        <v>0</v>
      </c>
      <c r="AB57" s="200">
        <f>+C179</f>
        <v>0</v>
      </c>
      <c r="AC57" s="583">
        <f>+E179</f>
        <v>0</v>
      </c>
      <c r="AD57" s="160"/>
      <c r="AE57" s="160"/>
      <c r="AF57" s="160"/>
      <c r="AG57" s="160"/>
      <c r="AH57" s="160"/>
    </row>
    <row r="58" spans="1:38" ht="14.45" customHeight="1" thickBot="1" x14ac:dyDescent="0.2">
      <c r="A58" s="592">
        <v>0</v>
      </c>
      <c r="B58" s="593">
        <v>0</v>
      </c>
      <c r="C58" s="593">
        <v>0</v>
      </c>
      <c r="D58" s="593">
        <v>0</v>
      </c>
      <c r="E58" s="593">
        <v>0</v>
      </c>
      <c r="F58" s="593">
        <v>0</v>
      </c>
      <c r="G58" s="593">
        <v>0</v>
      </c>
      <c r="H58" s="594">
        <v>0</v>
      </c>
      <c r="I58" s="593"/>
      <c r="K58" s="194"/>
      <c r="L58" s="176" t="s">
        <v>41</v>
      </c>
      <c r="M58" s="196" t="s">
        <v>108</v>
      </c>
      <c r="N58" s="197"/>
      <c r="O58" s="198" t="s">
        <v>116</v>
      </c>
      <c r="P58" s="199">
        <f>'Ｓ５０（1975）'!A57</f>
        <v>0</v>
      </c>
      <c r="Q58" s="200">
        <f>'Ｓ５０（1975）'!C57</f>
        <v>0</v>
      </c>
      <c r="R58" s="200">
        <f>'Ｓ５０（1975）'!E57</f>
        <v>0</v>
      </c>
      <c r="S58" s="262">
        <f>'Ｓ５０（1975）'!F57</f>
        <v>0</v>
      </c>
      <c r="T58" s="263">
        <f>'Ｓ５０（1975）'!H57</f>
        <v>0</v>
      </c>
      <c r="U58" s="202"/>
      <c r="V58" s="173"/>
      <c r="W58" s="170"/>
      <c r="X58" s="170"/>
      <c r="Y58" s="287"/>
      <c r="Z58" s="212"/>
      <c r="AA58" s="214"/>
      <c r="AB58" s="214"/>
      <c r="AC58" s="482"/>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7">
        <v>0</v>
      </c>
      <c r="I59" s="593"/>
      <c r="K59" s="194"/>
      <c r="L59" s="216"/>
      <c r="M59" s="196" t="s">
        <v>13</v>
      </c>
      <c r="N59" s="197"/>
      <c r="O59" s="198" t="s">
        <v>117</v>
      </c>
      <c r="P59" s="199">
        <f>'Ｓ５０（1975）'!A58</f>
        <v>0</v>
      </c>
      <c r="Q59" s="200">
        <f>'Ｓ５０（1975）'!C58</f>
        <v>0</v>
      </c>
      <c r="R59" s="200">
        <f>'Ｓ５０（1975）'!E58</f>
        <v>0</v>
      </c>
      <c r="S59" s="262">
        <f>'Ｓ５０（1975）'!F58</f>
        <v>0</v>
      </c>
      <c r="T59" s="263">
        <f>'Ｓ５０（1975）'!H58</f>
        <v>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A60" s="134">
        <v>0</v>
      </c>
      <c r="B60" s="134">
        <v>0</v>
      </c>
      <c r="C60" s="134">
        <v>0</v>
      </c>
      <c r="E60" s="134">
        <v>0</v>
      </c>
      <c r="F60" s="134">
        <v>0</v>
      </c>
      <c r="H60" s="134">
        <v>0</v>
      </c>
      <c r="K60" s="194"/>
      <c r="L60" s="196" t="s">
        <v>13</v>
      </c>
      <c r="M60" s="197"/>
      <c r="N60" s="197"/>
      <c r="O60" s="198" t="s">
        <v>81</v>
      </c>
      <c r="P60" s="199">
        <f>'Ｓ５０（1975）'!A59</f>
        <v>0</v>
      </c>
      <c r="Q60" s="200">
        <f>'Ｓ５０（1975）'!C59</f>
        <v>0</v>
      </c>
      <c r="R60" s="200">
        <f>'Ｓ５０（1975）'!E59</f>
        <v>0</v>
      </c>
      <c r="S60" s="262">
        <f>'Ｓ５０（1975）'!F59</f>
        <v>0</v>
      </c>
      <c r="T60" s="263">
        <f>'Ｓ５０（1975）'!H59</f>
        <v>0</v>
      </c>
      <c r="U60" s="202"/>
      <c r="V60" s="216" t="s">
        <v>13</v>
      </c>
      <c r="W60" s="217"/>
      <c r="X60" s="217"/>
      <c r="Y60" s="218"/>
      <c r="Z60" s="483">
        <f>Z61-Z12-Z14-Z33-Z40-Z45-Z51-Z52-Z54-Z57</f>
        <v>0</v>
      </c>
      <c r="AA60" s="220">
        <f>AA61-AA12-AA14-AA33-AA40-AA45-AA51-AA52-AA54-AA57</f>
        <v>0</v>
      </c>
      <c r="AB60" s="292">
        <f>AB61-AB12-AB14-AB33-AB40-AB45-AB51-AB52-AB54-AB57</f>
        <v>0</v>
      </c>
      <c r="AC60" s="366">
        <f>AC61-AC12-AC14-AC33-AC40-AC45-AC51-AC52-AC54-AC57</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454270</v>
      </c>
      <c r="Q61" s="242">
        <f>SUM(Q8:Q60)-Q9-Q10-Q12-Q13-Q15-Q16-Q17-Q30-Q31-Q32-Q40-Q41-Q42-Q43-Q44-Q49-Q50</f>
        <v>204047</v>
      </c>
      <c r="R61" s="242">
        <f>SUM(R8:R60)-R9-R10-R12-R13-R15-R16-R17-R30-R31-R32-R40-R41-R42-R43-R44-R49-R50</f>
        <v>49265</v>
      </c>
      <c r="S61" s="331">
        <f>SUM(S8:S60)-S9-S10-S12-S13-S15-S16-S17-S30-S31-S32-S40-S41-S42-S43-S44-S49-S50</f>
        <v>310984</v>
      </c>
      <c r="T61" s="332">
        <f>SUM(T8:T60)-T9-T10-T12-T13-T15-T16-T17-T30-T31-T32-T40-T41-T42-T43-T44-T49-T50</f>
        <v>84000</v>
      </c>
      <c r="U61" s="244"/>
      <c r="V61" s="238" t="s">
        <v>82</v>
      </c>
      <c r="W61" s="239"/>
      <c r="X61" s="239"/>
      <c r="Y61" s="240" t="s">
        <v>561</v>
      </c>
      <c r="Z61" s="484">
        <f>+A181</f>
        <v>10564</v>
      </c>
      <c r="AA61" s="485">
        <f>+B181</f>
        <v>0</v>
      </c>
      <c r="AB61" s="485">
        <f>+C181</f>
        <v>0</v>
      </c>
      <c r="AC61" s="602">
        <f>+E181</f>
        <v>7500</v>
      </c>
      <c r="AD61" s="248"/>
      <c r="AE61" s="248"/>
      <c r="AF61" s="248"/>
      <c r="AG61" s="249"/>
      <c r="AH61" s="249"/>
      <c r="AI61" s="250" t="s">
        <v>5</v>
      </c>
      <c r="AJ61" s="180" t="s">
        <v>6</v>
      </c>
      <c r="AK61" s="180" t="s">
        <v>7</v>
      </c>
      <c r="AL61" s="251" t="s">
        <v>405</v>
      </c>
    </row>
    <row r="62" spans="1:38" ht="14.45" customHeight="1" x14ac:dyDescent="0.15">
      <c r="A62" s="589">
        <v>69712</v>
      </c>
      <c r="B62" s="590">
        <v>63808</v>
      </c>
      <c r="C62" s="590">
        <v>5904</v>
      </c>
      <c r="D62" s="590">
        <v>0</v>
      </c>
      <c r="E62" s="590">
        <v>2000</v>
      </c>
      <c r="F62" s="591">
        <v>13400</v>
      </c>
      <c r="K62" s="183"/>
      <c r="L62" s="184" t="s">
        <v>8</v>
      </c>
      <c r="M62" s="185"/>
      <c r="N62" s="185"/>
      <c r="O62" s="186" t="s">
        <v>9</v>
      </c>
      <c r="P62" s="252">
        <f>'Ｓ５０（1975）'!A63</f>
        <v>2694</v>
      </c>
      <c r="Q62" s="253">
        <f>'Ｓ５０（1975）'!B63</f>
        <v>2694</v>
      </c>
      <c r="R62" s="254"/>
      <c r="S62" s="255">
        <f>'Ｓ５０（1975）'!D63</f>
        <v>0</v>
      </c>
      <c r="T62" s="256">
        <f>'Ｓ５０（1975）'!F63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2694</v>
      </c>
      <c r="B63" s="593">
        <v>2694</v>
      </c>
      <c r="C63" s="593">
        <v>0</v>
      </c>
      <c r="D63" s="593">
        <v>0</v>
      </c>
      <c r="E63" s="593">
        <v>0</v>
      </c>
      <c r="F63" s="594">
        <v>0</v>
      </c>
      <c r="K63" s="194"/>
      <c r="L63" s="195"/>
      <c r="M63" s="196" t="s">
        <v>650</v>
      </c>
      <c r="N63" s="197"/>
      <c r="O63" s="198" t="s">
        <v>12</v>
      </c>
      <c r="P63" s="199">
        <f>'Ｓ５０（1975）'!A64</f>
        <v>568</v>
      </c>
      <c r="Q63" s="200">
        <f>'Ｓ５０（1975）'!B64</f>
        <v>568</v>
      </c>
      <c r="R63" s="220"/>
      <c r="S63" s="262">
        <f>'Ｓ５０（1975）'!D64</f>
        <v>0</v>
      </c>
      <c r="T63" s="263">
        <f>'Ｓ５０（1975）'!F64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568</v>
      </c>
      <c r="B64" s="593">
        <v>568</v>
      </c>
      <c r="C64" s="593">
        <v>0</v>
      </c>
      <c r="D64" s="593">
        <v>0</v>
      </c>
      <c r="E64" s="593">
        <v>0</v>
      </c>
      <c r="F64" s="594">
        <v>0</v>
      </c>
      <c r="K64" s="194"/>
      <c r="L64" s="195"/>
      <c r="M64" s="196" t="s">
        <v>13</v>
      </c>
      <c r="N64" s="167"/>
      <c r="O64" s="207"/>
      <c r="P64" s="208">
        <f>P62-P63</f>
        <v>2126</v>
      </c>
      <c r="Q64" s="209">
        <f>Q62-Q63</f>
        <v>2126</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774</v>
      </c>
      <c r="AI64" s="302">
        <f>+A140</f>
        <v>0</v>
      </c>
      <c r="AJ64" s="272">
        <f>+B140</f>
        <v>0</v>
      </c>
      <c r="AK64" s="272">
        <f>+C140</f>
        <v>0</v>
      </c>
      <c r="AL64" s="588">
        <f>+E140</f>
        <v>0</v>
      </c>
    </row>
    <row r="65" spans="1:38" ht="14.45" customHeight="1" x14ac:dyDescent="0.15">
      <c r="A65" s="592">
        <v>4293</v>
      </c>
      <c r="B65" s="593">
        <v>4293</v>
      </c>
      <c r="C65" s="593">
        <v>0</v>
      </c>
      <c r="D65" s="593">
        <v>0</v>
      </c>
      <c r="E65" s="593">
        <v>0</v>
      </c>
      <c r="F65" s="594">
        <v>1400</v>
      </c>
      <c r="K65" s="194" t="s">
        <v>4</v>
      </c>
      <c r="L65" s="173" t="s">
        <v>14</v>
      </c>
      <c r="M65" s="170"/>
      <c r="N65" s="170"/>
      <c r="O65" s="211" t="s">
        <v>15</v>
      </c>
      <c r="P65" s="212">
        <f>'Ｓ５０（1975）'!A65</f>
        <v>4293</v>
      </c>
      <c r="Q65" s="213">
        <f>'Ｓ５０（1975）'!B65</f>
        <v>4293</v>
      </c>
      <c r="R65" s="277"/>
      <c r="S65" s="278">
        <f>'Ｓ５０（1975）'!D65</f>
        <v>0</v>
      </c>
      <c r="T65" s="263">
        <f>'Ｓ５０（1975）'!F65</f>
        <v>1400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3485</v>
      </c>
      <c r="B66" s="593">
        <v>3485</v>
      </c>
      <c r="C66" s="593">
        <v>0</v>
      </c>
      <c r="D66" s="593">
        <v>0</v>
      </c>
      <c r="E66" s="593">
        <v>0</v>
      </c>
      <c r="F66" s="594">
        <v>1400</v>
      </c>
      <c r="K66" s="194"/>
      <c r="L66" s="195"/>
      <c r="M66" s="196" t="s">
        <v>16</v>
      </c>
      <c r="N66" s="197"/>
      <c r="O66" s="198" t="s">
        <v>17</v>
      </c>
      <c r="P66" s="199">
        <f>'Ｓ５０（1975）'!A66</f>
        <v>3485</v>
      </c>
      <c r="Q66" s="200">
        <f>'Ｓ５０（1975）'!B66</f>
        <v>3485</v>
      </c>
      <c r="R66" s="220"/>
      <c r="S66" s="262">
        <f>'Ｓ５０（1975）'!D66</f>
        <v>0</v>
      </c>
      <c r="T66" s="263">
        <f>'Ｓ５０（1975）'!F66</f>
        <v>1400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4">
        <v>0</v>
      </c>
      <c r="K67" s="194"/>
      <c r="L67" s="216"/>
      <c r="M67" s="196" t="s">
        <v>13</v>
      </c>
      <c r="N67" s="217"/>
      <c r="O67" s="218"/>
      <c r="P67" s="208">
        <f>P65-P66</f>
        <v>808</v>
      </c>
      <c r="Q67" s="209">
        <f>Q65-Q66</f>
        <v>808</v>
      </c>
      <c r="R67" s="209"/>
      <c r="S67" s="269">
        <f>S65-S66</f>
        <v>0</v>
      </c>
      <c r="T67" s="270">
        <f>T65-T66</f>
        <v>0</v>
      </c>
      <c r="U67" s="264"/>
      <c r="V67" s="216"/>
      <c r="W67" s="196" t="s">
        <v>13</v>
      </c>
      <c r="X67" s="217"/>
      <c r="Y67" s="207" t="s">
        <v>755</v>
      </c>
      <c r="Z67" s="302">
        <f>+A118</f>
        <v>0</v>
      </c>
      <c r="AA67" s="272">
        <f>+B118</f>
        <v>0</v>
      </c>
      <c r="AB67" s="272">
        <f>+C118</f>
        <v>0</v>
      </c>
      <c r="AC67" s="584">
        <f>+E118</f>
        <v>0</v>
      </c>
      <c r="AD67" s="264"/>
      <c r="AE67" s="216"/>
      <c r="AF67" s="196" t="s">
        <v>13</v>
      </c>
      <c r="AG67" s="217"/>
      <c r="AH67" s="207" t="s">
        <v>775</v>
      </c>
      <c r="AI67" s="302">
        <f>+A141</f>
        <v>0</v>
      </c>
      <c r="AJ67" s="272">
        <f>+B141</f>
        <v>0</v>
      </c>
      <c r="AK67" s="272">
        <f>+C141</f>
        <v>0</v>
      </c>
      <c r="AL67" s="588">
        <f>+E141</f>
        <v>0</v>
      </c>
    </row>
    <row r="68" spans="1:38" ht="14.45" customHeight="1" x14ac:dyDescent="0.15">
      <c r="A68" s="592">
        <v>0</v>
      </c>
      <c r="B68" s="593">
        <v>0</v>
      </c>
      <c r="C68" s="593">
        <v>0</v>
      </c>
      <c r="D68" s="593">
        <v>0</v>
      </c>
      <c r="E68" s="593">
        <v>0</v>
      </c>
      <c r="F68" s="594">
        <v>0</v>
      </c>
      <c r="K68" s="194" t="s">
        <v>4</v>
      </c>
      <c r="L68" s="169"/>
      <c r="M68" s="195" t="s">
        <v>94</v>
      </c>
      <c r="N68" s="197"/>
      <c r="O68" s="198" t="s">
        <v>93</v>
      </c>
      <c r="P68" s="199">
        <f>'Ｓ５０（1975）'!A68</f>
        <v>0</v>
      </c>
      <c r="Q68" s="200">
        <f>'Ｓ５０（1975）'!B68</f>
        <v>0</v>
      </c>
      <c r="R68" s="220"/>
      <c r="S68" s="262">
        <f>'Ｓ５０（1975）'!D68</f>
        <v>0</v>
      </c>
      <c r="T68" s="263">
        <f>'Ｓ５０（1975）'!F68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4">
        <v>0</v>
      </c>
      <c r="K69" s="194"/>
      <c r="L69" s="176" t="s">
        <v>102</v>
      </c>
      <c r="M69" s="195"/>
      <c r="N69" s="196" t="s">
        <v>139</v>
      </c>
      <c r="O69" s="198" t="s">
        <v>97</v>
      </c>
      <c r="P69" s="199">
        <f>'Ｓ５０（1975）'!A69</f>
        <v>0</v>
      </c>
      <c r="Q69" s="200">
        <f>'Ｓ５０（1975）'!B69</f>
        <v>0</v>
      </c>
      <c r="R69" s="220"/>
      <c r="S69" s="262">
        <f>'Ｓ５０（1975）'!D69</f>
        <v>0</v>
      </c>
      <c r="T69" s="263">
        <f>'Ｓ５０（1975）'!F69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4">
        <v>0</v>
      </c>
      <c r="K70" s="194"/>
      <c r="L70" s="176" t="s">
        <v>103</v>
      </c>
      <c r="M70" s="176"/>
      <c r="N70" s="196" t="s">
        <v>96</v>
      </c>
      <c r="O70" s="198" t="s">
        <v>34</v>
      </c>
      <c r="P70" s="199">
        <f>'Ｓ５０（1975）'!A70</f>
        <v>0</v>
      </c>
      <c r="Q70" s="200">
        <f>'Ｓ５０（1975）'!B70</f>
        <v>0</v>
      </c>
      <c r="R70" s="220"/>
      <c r="S70" s="262">
        <f>'Ｓ５０（1975）'!D70</f>
        <v>0</v>
      </c>
      <c r="T70" s="263">
        <f>'Ｓ５０（1975）'!F70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4">
        <v>0</v>
      </c>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4">
        <v>0</v>
      </c>
      <c r="K72" s="194"/>
      <c r="L72" s="176"/>
      <c r="M72" s="196" t="s">
        <v>95</v>
      </c>
      <c r="N72" s="197"/>
      <c r="O72" s="198" t="s">
        <v>98</v>
      </c>
      <c r="P72" s="199">
        <f>'Ｓ５０（1975）'!A71</f>
        <v>0</v>
      </c>
      <c r="Q72" s="200">
        <f>'Ｓ５０（1975）'!B71</f>
        <v>0</v>
      </c>
      <c r="R72" s="220"/>
      <c r="S72" s="262">
        <f>'Ｓ５０（1975）'!D71</f>
        <v>0</v>
      </c>
      <c r="T72" s="263">
        <f>'Ｓ５０（1975）'!F71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4">
        <v>0</v>
      </c>
      <c r="K73" s="194"/>
      <c r="L73" s="216"/>
      <c r="M73" s="196" t="s">
        <v>13</v>
      </c>
      <c r="N73" s="197"/>
      <c r="O73" s="198" t="s">
        <v>99</v>
      </c>
      <c r="P73" s="199">
        <f>'Ｓ５０（1975）'!A72</f>
        <v>0</v>
      </c>
      <c r="Q73" s="200">
        <f>'Ｓ５０（1975）'!B72</f>
        <v>0</v>
      </c>
      <c r="R73" s="220"/>
      <c r="S73" s="262">
        <f>'Ｓ５０（1975）'!D72</f>
        <v>0</v>
      </c>
      <c r="T73" s="263">
        <f>'Ｓ５０（1975）'!F72</f>
        <v>0</v>
      </c>
      <c r="U73" s="264"/>
      <c r="V73" s="216"/>
      <c r="W73" s="196" t="s">
        <v>13</v>
      </c>
      <c r="X73" s="197"/>
      <c r="Y73" s="211" t="s">
        <v>15</v>
      </c>
      <c r="Z73" s="302">
        <f t="shared" ref="Z73:AB75" si="1">+A119</f>
        <v>0</v>
      </c>
      <c r="AA73" s="272">
        <f t="shared" si="1"/>
        <v>0</v>
      </c>
      <c r="AB73" s="272">
        <f t="shared" si="1"/>
        <v>0</v>
      </c>
      <c r="AC73" s="584">
        <f>+E119</f>
        <v>0</v>
      </c>
      <c r="AD73" s="264"/>
      <c r="AE73" s="216"/>
      <c r="AF73" s="196" t="s">
        <v>13</v>
      </c>
      <c r="AG73" s="197"/>
      <c r="AH73" s="211" t="s">
        <v>776</v>
      </c>
      <c r="AI73" s="302">
        <f t="shared" ref="AI73:AK75" si="2">+A142</f>
        <v>0</v>
      </c>
      <c r="AJ73" s="272">
        <f t="shared" si="2"/>
        <v>0</v>
      </c>
      <c r="AK73" s="272">
        <f t="shared" si="2"/>
        <v>0</v>
      </c>
      <c r="AL73" s="588">
        <f>+E142</f>
        <v>0</v>
      </c>
    </row>
    <row r="74" spans="1:38" ht="14.45" customHeight="1" x14ac:dyDescent="0.15">
      <c r="A74" s="592">
        <v>20794</v>
      </c>
      <c r="B74" s="593">
        <v>18697</v>
      </c>
      <c r="C74" s="593">
        <v>2097</v>
      </c>
      <c r="D74" s="593">
        <v>0</v>
      </c>
      <c r="E74" s="593">
        <v>2000</v>
      </c>
      <c r="F74" s="594">
        <v>0</v>
      </c>
      <c r="K74" s="194"/>
      <c r="L74" s="196" t="s">
        <v>19</v>
      </c>
      <c r="M74" s="197"/>
      <c r="N74" s="197"/>
      <c r="O74" s="198" t="s">
        <v>20</v>
      </c>
      <c r="P74" s="199">
        <f>'Ｓ５０（1975）'!A73</f>
        <v>0</v>
      </c>
      <c r="Q74" s="200">
        <f>'Ｓ５０（1975）'!B73</f>
        <v>0</v>
      </c>
      <c r="R74" s="220"/>
      <c r="S74" s="262">
        <f>'Ｓ５０（1975）'!D73</f>
        <v>0</v>
      </c>
      <c r="T74" s="263">
        <f>'Ｓ５０（1975）'!F73</f>
        <v>0</v>
      </c>
      <c r="U74" s="264"/>
      <c r="V74" s="196" t="s">
        <v>19</v>
      </c>
      <c r="W74" s="197"/>
      <c r="X74" s="197"/>
      <c r="Y74" s="211" t="s">
        <v>756</v>
      </c>
      <c r="Z74" s="302">
        <f t="shared" si="1"/>
        <v>0</v>
      </c>
      <c r="AA74" s="272">
        <f t="shared" si="1"/>
        <v>0</v>
      </c>
      <c r="AB74" s="272">
        <f t="shared" si="1"/>
        <v>0</v>
      </c>
      <c r="AC74" s="584">
        <f>+E120</f>
        <v>0</v>
      </c>
      <c r="AD74" s="264"/>
      <c r="AE74" s="196" t="s">
        <v>19</v>
      </c>
      <c r="AF74" s="197"/>
      <c r="AG74" s="197"/>
      <c r="AH74" s="211" t="s">
        <v>777</v>
      </c>
      <c r="AI74" s="302">
        <f t="shared" si="2"/>
        <v>0</v>
      </c>
      <c r="AJ74" s="272">
        <f t="shared" si="2"/>
        <v>0</v>
      </c>
      <c r="AK74" s="272">
        <f t="shared" si="2"/>
        <v>0</v>
      </c>
      <c r="AL74" s="588">
        <f>+E143</f>
        <v>0</v>
      </c>
    </row>
    <row r="75" spans="1:38" ht="14.45" customHeight="1" x14ac:dyDescent="0.15">
      <c r="A75" s="592">
        <v>625</v>
      </c>
      <c r="B75" s="593">
        <v>625</v>
      </c>
      <c r="C75" s="593">
        <v>0</v>
      </c>
      <c r="D75" s="593">
        <v>0</v>
      </c>
      <c r="E75" s="593">
        <v>0</v>
      </c>
      <c r="F75" s="594">
        <v>0</v>
      </c>
      <c r="K75" s="194" t="s">
        <v>83</v>
      </c>
      <c r="L75" s="195"/>
      <c r="M75" s="196" t="s">
        <v>22</v>
      </c>
      <c r="N75" s="197"/>
      <c r="O75" s="198" t="s">
        <v>23</v>
      </c>
      <c r="P75" s="199">
        <f>'Ｓ５０（1975）'!A75</f>
        <v>625</v>
      </c>
      <c r="Q75" s="200">
        <f>'Ｓ５０（1975）'!B75</f>
        <v>625</v>
      </c>
      <c r="R75" s="220"/>
      <c r="S75" s="262">
        <f>'Ｓ５０（1975）'!D75</f>
        <v>0</v>
      </c>
      <c r="T75" s="263">
        <f>'Ｓ５０（1975）'!F75</f>
        <v>0</v>
      </c>
      <c r="U75" s="264" t="s">
        <v>411</v>
      </c>
      <c r="V75" s="195"/>
      <c r="W75" s="196" t="s">
        <v>412</v>
      </c>
      <c r="X75" s="197"/>
      <c r="Y75" s="211" t="s">
        <v>757</v>
      </c>
      <c r="Z75" s="302">
        <f t="shared" si="1"/>
        <v>15196</v>
      </c>
      <c r="AA75" s="272">
        <f t="shared" si="1"/>
        <v>0</v>
      </c>
      <c r="AB75" s="272">
        <f t="shared" si="1"/>
        <v>0</v>
      </c>
      <c r="AC75" s="584">
        <f>+E121</f>
        <v>14300</v>
      </c>
      <c r="AD75" s="264" t="s">
        <v>414</v>
      </c>
      <c r="AE75" s="195"/>
      <c r="AF75" s="196" t="s">
        <v>412</v>
      </c>
      <c r="AG75" s="197"/>
      <c r="AH75" s="211" t="s">
        <v>778</v>
      </c>
      <c r="AI75" s="302">
        <f t="shared" si="2"/>
        <v>0</v>
      </c>
      <c r="AJ75" s="272">
        <f t="shared" si="2"/>
        <v>0</v>
      </c>
      <c r="AK75" s="272">
        <f t="shared" si="2"/>
        <v>0</v>
      </c>
      <c r="AL75" s="588">
        <f>+E144</f>
        <v>0</v>
      </c>
    </row>
    <row r="76" spans="1:38" ht="14.45" customHeight="1" x14ac:dyDescent="0.15">
      <c r="A76" s="592">
        <v>0</v>
      </c>
      <c r="B76" s="593">
        <v>0</v>
      </c>
      <c r="C76" s="593">
        <v>0</v>
      </c>
      <c r="D76" s="593">
        <v>0</v>
      </c>
      <c r="E76" s="593">
        <v>0</v>
      </c>
      <c r="F76" s="594">
        <v>0</v>
      </c>
      <c r="K76" s="194"/>
      <c r="L76" s="195" t="s">
        <v>25</v>
      </c>
      <c r="M76" s="196" t="s">
        <v>26</v>
      </c>
      <c r="N76" s="197"/>
      <c r="O76" s="198" t="s">
        <v>27</v>
      </c>
      <c r="P76" s="199">
        <f>'Ｓ５０（1975）'!A76</f>
        <v>0</v>
      </c>
      <c r="Q76" s="200">
        <f>'Ｓ５０（1975）'!B76</f>
        <v>0</v>
      </c>
      <c r="R76" s="220"/>
      <c r="S76" s="262">
        <f>'Ｓ５０（1975）'!D76</f>
        <v>0</v>
      </c>
      <c r="T76" s="263">
        <f>'Ｓ５０（1975）'!F76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4">
        <v>0</v>
      </c>
      <c r="K77" s="194"/>
      <c r="L77" s="195" t="s">
        <v>28</v>
      </c>
      <c r="M77" s="196" t="s">
        <v>29</v>
      </c>
      <c r="N77" s="197"/>
      <c r="O77" s="198" t="s">
        <v>30</v>
      </c>
      <c r="P77" s="199">
        <f>'Ｓ５０（1975）'!A77</f>
        <v>0</v>
      </c>
      <c r="Q77" s="200">
        <f>'Ｓ５０（1975）'!B77</f>
        <v>0</v>
      </c>
      <c r="R77" s="220"/>
      <c r="S77" s="262">
        <f>'Ｓ５０（1975）'!D77</f>
        <v>0</v>
      </c>
      <c r="T77" s="263">
        <f>'Ｓ５０（1975）'!F77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4">
        <v>0</v>
      </c>
      <c r="K78" s="194"/>
      <c r="L78" s="195" t="s">
        <v>31</v>
      </c>
      <c r="M78" s="196" t="s">
        <v>32</v>
      </c>
      <c r="N78" s="197"/>
      <c r="O78" s="198" t="s">
        <v>33</v>
      </c>
      <c r="P78" s="199">
        <f>'Ｓ５０（1975）'!A78</f>
        <v>0</v>
      </c>
      <c r="Q78" s="200">
        <f>'Ｓ５０（1975）'!B78</f>
        <v>0</v>
      </c>
      <c r="R78" s="220"/>
      <c r="S78" s="262">
        <f>'Ｓ５０（1975）'!D78</f>
        <v>0</v>
      </c>
      <c r="T78" s="263">
        <f>'Ｓ５０（1975）'!F78</f>
        <v>0</v>
      </c>
      <c r="U78" s="264" t="s">
        <v>418</v>
      </c>
      <c r="V78" s="195" t="s">
        <v>31</v>
      </c>
      <c r="W78" s="195"/>
      <c r="X78" s="167"/>
      <c r="Y78" s="203"/>
      <c r="Z78" s="298"/>
      <c r="AA78" s="299"/>
      <c r="AB78" s="289"/>
      <c r="AC78" s="290"/>
      <c r="AD78" s="264" t="s">
        <v>779</v>
      </c>
      <c r="AE78" s="195" t="s">
        <v>31</v>
      </c>
      <c r="AF78" s="195"/>
      <c r="AG78" s="167"/>
      <c r="AH78" s="203"/>
      <c r="AI78" s="298"/>
      <c r="AJ78" s="299"/>
      <c r="AK78" s="289"/>
      <c r="AL78" s="291"/>
    </row>
    <row r="79" spans="1:38" ht="14.45" customHeight="1" x14ac:dyDescent="0.15">
      <c r="A79" s="592">
        <v>0</v>
      </c>
      <c r="B79" s="593">
        <v>0</v>
      </c>
      <c r="C79" s="593">
        <v>0</v>
      </c>
      <c r="D79" s="593">
        <v>0</v>
      </c>
      <c r="E79" s="593">
        <v>0</v>
      </c>
      <c r="F79" s="594">
        <v>0</v>
      </c>
      <c r="K79" s="194"/>
      <c r="L79" s="195" t="s">
        <v>35</v>
      </c>
      <c r="M79" s="196" t="s">
        <v>36</v>
      </c>
      <c r="N79" s="197"/>
      <c r="O79" s="198" t="s">
        <v>37</v>
      </c>
      <c r="P79" s="199">
        <f>'Ｓ５０（1975）'!A79</f>
        <v>0</v>
      </c>
      <c r="Q79" s="200">
        <f>'Ｓ５０（1975）'!B79</f>
        <v>0</v>
      </c>
      <c r="R79" s="220"/>
      <c r="S79" s="262">
        <f>'Ｓ５０（1975）'!D79</f>
        <v>0</v>
      </c>
      <c r="T79" s="263">
        <f>'Ｓ５０（1975）'!F79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4">
        <v>0</v>
      </c>
      <c r="K80" s="194"/>
      <c r="L80" s="195" t="s">
        <v>38</v>
      </c>
      <c r="M80" s="196" t="s">
        <v>39</v>
      </c>
      <c r="N80" s="197"/>
      <c r="O80" s="198" t="s">
        <v>40</v>
      </c>
      <c r="P80" s="199">
        <f>'Ｓ５０（1975）'!A80</f>
        <v>0</v>
      </c>
      <c r="Q80" s="200">
        <f>'Ｓ５０（1975）'!B80</f>
        <v>0</v>
      </c>
      <c r="R80" s="220"/>
      <c r="S80" s="262">
        <f>'Ｓ５０（1975）'!D80</f>
        <v>0</v>
      </c>
      <c r="T80" s="263">
        <f>'Ｓ５０（1975）'!F80</f>
        <v>0</v>
      </c>
      <c r="U80" s="264"/>
      <c r="V80" s="195" t="s">
        <v>38</v>
      </c>
      <c r="W80" s="196" t="s">
        <v>149</v>
      </c>
      <c r="X80" s="197"/>
      <c r="Y80" s="198" t="s">
        <v>758</v>
      </c>
      <c r="Z80" s="302">
        <f>+A122</f>
        <v>0</v>
      </c>
      <c r="AA80" s="272">
        <f>+B122</f>
        <v>0</v>
      </c>
      <c r="AB80" s="272">
        <f>+C122</f>
        <v>0</v>
      </c>
      <c r="AC80" s="584">
        <f>+E122</f>
        <v>0</v>
      </c>
      <c r="AD80" s="264" t="s">
        <v>421</v>
      </c>
      <c r="AE80" s="195" t="s">
        <v>38</v>
      </c>
      <c r="AF80" s="196" t="s">
        <v>149</v>
      </c>
      <c r="AG80" s="197"/>
      <c r="AH80" s="198" t="s">
        <v>780</v>
      </c>
      <c r="AI80" s="302">
        <f>+A145</f>
        <v>0</v>
      </c>
      <c r="AJ80" s="272">
        <f>+B145</f>
        <v>0</v>
      </c>
      <c r="AK80" s="272">
        <f>+C145</f>
        <v>0</v>
      </c>
      <c r="AL80" s="588">
        <f>+E145</f>
        <v>0</v>
      </c>
    </row>
    <row r="81" spans="1:38" ht="14.45" customHeight="1" x14ac:dyDescent="0.15">
      <c r="A81" s="592">
        <v>0</v>
      </c>
      <c r="B81" s="593">
        <v>0</v>
      </c>
      <c r="C81" s="593">
        <v>0</v>
      </c>
      <c r="D81" s="593">
        <v>0</v>
      </c>
      <c r="E81" s="593">
        <v>0</v>
      </c>
      <c r="F81" s="594">
        <v>0</v>
      </c>
      <c r="K81" s="194"/>
      <c r="L81" s="195" t="s">
        <v>41</v>
      </c>
      <c r="M81" s="196" t="s">
        <v>42</v>
      </c>
      <c r="N81" s="197"/>
      <c r="O81" s="198" t="s">
        <v>43</v>
      </c>
      <c r="P81" s="199">
        <f>'Ｓ５０（1975）'!A81</f>
        <v>0</v>
      </c>
      <c r="Q81" s="200">
        <f>'Ｓ５０（1975）'!B81</f>
        <v>0</v>
      </c>
      <c r="R81" s="220"/>
      <c r="S81" s="262">
        <f>'Ｓ５０（1975）'!D81</f>
        <v>0</v>
      </c>
      <c r="T81" s="263">
        <f>'Ｓ５０（1975）'!F81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20169</v>
      </c>
      <c r="B82" s="593">
        <v>18072</v>
      </c>
      <c r="C82" s="593">
        <v>2097</v>
      </c>
      <c r="D82" s="593">
        <v>0</v>
      </c>
      <c r="E82" s="593">
        <v>2000</v>
      </c>
      <c r="F82" s="594">
        <v>0</v>
      </c>
      <c r="K82" s="194" t="s">
        <v>131</v>
      </c>
      <c r="L82" s="216"/>
      <c r="M82" s="196" t="s">
        <v>13</v>
      </c>
      <c r="N82" s="197"/>
      <c r="O82" s="198" t="s">
        <v>44</v>
      </c>
      <c r="P82" s="199">
        <f>'Ｓ５０（1975）'!A82</f>
        <v>20169</v>
      </c>
      <c r="Q82" s="200">
        <f>'Ｓ５０（1975）'!B82</f>
        <v>18072</v>
      </c>
      <c r="R82" s="220"/>
      <c r="S82" s="262">
        <f>'Ｓ５０（1975）'!D82</f>
        <v>0</v>
      </c>
      <c r="T82" s="263">
        <f>'Ｓ５０（1975）'!F82</f>
        <v>0</v>
      </c>
      <c r="U82" s="264"/>
      <c r="V82" s="216"/>
      <c r="W82" s="196" t="s">
        <v>13</v>
      </c>
      <c r="X82" s="197"/>
      <c r="Y82" s="198"/>
      <c r="Z82" s="305">
        <f>Z75-Z80</f>
        <v>15196</v>
      </c>
      <c r="AA82" s="306">
        <f>AA75-AA80</f>
        <v>0</v>
      </c>
      <c r="AB82" s="273">
        <f>AB75-AB80</f>
        <v>0</v>
      </c>
      <c r="AC82" s="603">
        <f>AC75-AC80</f>
        <v>14300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4">
        <v>0</v>
      </c>
      <c r="K83" s="194" t="s">
        <v>4</v>
      </c>
      <c r="L83" s="173" t="s">
        <v>45</v>
      </c>
      <c r="M83" s="197"/>
      <c r="N83" s="197"/>
      <c r="O83" s="198" t="s">
        <v>46</v>
      </c>
      <c r="P83" s="199">
        <f>'Ｓ５０（1975）'!A83</f>
        <v>0</v>
      </c>
      <c r="Q83" s="200">
        <f>'Ｓ５０（1975）'!B83</f>
        <v>0</v>
      </c>
      <c r="R83" s="220"/>
      <c r="S83" s="262">
        <f>'Ｓ５０（1975）'!D83</f>
        <v>0</v>
      </c>
      <c r="T83" s="263">
        <f>'Ｓ５０（1975）'!F83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4">
        <v>0</v>
      </c>
      <c r="K84" s="194"/>
      <c r="L84" s="195"/>
      <c r="M84" s="196" t="s">
        <v>100</v>
      </c>
      <c r="N84" s="197"/>
      <c r="O84" s="198" t="s">
        <v>75</v>
      </c>
      <c r="P84" s="199">
        <f>'Ｓ５０（1975）'!A84</f>
        <v>0</v>
      </c>
      <c r="Q84" s="200">
        <f>'Ｓ５０（1975）'!B84</f>
        <v>0</v>
      </c>
      <c r="R84" s="220"/>
      <c r="S84" s="262">
        <f>'Ｓ５０（1975）'!D84</f>
        <v>0</v>
      </c>
      <c r="T84" s="263">
        <f>'Ｓ５０（1975）'!F84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592">
        <v>0</v>
      </c>
      <c r="B85" s="593">
        <v>0</v>
      </c>
      <c r="C85" s="593">
        <v>0</v>
      </c>
      <c r="D85" s="593">
        <v>0</v>
      </c>
      <c r="E85" s="593">
        <v>0</v>
      </c>
      <c r="F85" s="594">
        <v>0</v>
      </c>
      <c r="K85" s="194"/>
      <c r="L85" s="195"/>
      <c r="M85" s="196" t="s">
        <v>101</v>
      </c>
      <c r="N85" s="197"/>
      <c r="O85" s="198" t="s">
        <v>77</v>
      </c>
      <c r="P85" s="199">
        <f>'Ｓ５０（1975）'!A85</f>
        <v>0</v>
      </c>
      <c r="Q85" s="200">
        <f>'Ｓ５０（1975）'!B85</f>
        <v>0</v>
      </c>
      <c r="R85" s="220"/>
      <c r="S85" s="262">
        <f>'Ｓ５０（1975）'!D85</f>
        <v>0</v>
      </c>
      <c r="T85" s="263">
        <f>'Ｓ５０（1975）'!F85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22941</v>
      </c>
      <c r="B86" s="593">
        <v>19134</v>
      </c>
      <c r="C86" s="593">
        <v>3807</v>
      </c>
      <c r="D86" s="593">
        <v>0</v>
      </c>
      <c r="E86" s="593">
        <v>0</v>
      </c>
      <c r="F86" s="594">
        <v>5900</v>
      </c>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302">
        <f>+A123</f>
        <v>0</v>
      </c>
      <c r="AA86" s="272">
        <f>+B123</f>
        <v>0</v>
      </c>
      <c r="AB86" s="272">
        <f>+C123</f>
        <v>0</v>
      </c>
      <c r="AC86" s="584">
        <f>+E123</f>
        <v>0</v>
      </c>
      <c r="AD86" s="264" t="s">
        <v>430</v>
      </c>
      <c r="AE86" s="195"/>
      <c r="AF86" s="196" t="s">
        <v>13</v>
      </c>
      <c r="AG86" s="197"/>
      <c r="AH86" s="198" t="s">
        <v>684</v>
      </c>
      <c r="AI86" s="302">
        <f>+A146</f>
        <v>0</v>
      </c>
      <c r="AJ86" s="272">
        <f>+B146</f>
        <v>0</v>
      </c>
      <c r="AK86" s="272">
        <f>+C146</f>
        <v>0</v>
      </c>
      <c r="AL86" s="588">
        <f>+E146</f>
        <v>0</v>
      </c>
    </row>
    <row r="87" spans="1:38" ht="14.45" customHeight="1" x14ac:dyDescent="0.15">
      <c r="A87" s="592">
        <v>15877</v>
      </c>
      <c r="B87" s="593">
        <v>15722</v>
      </c>
      <c r="C87" s="593">
        <v>155</v>
      </c>
      <c r="D87" s="593">
        <v>0</v>
      </c>
      <c r="E87" s="593">
        <v>0</v>
      </c>
      <c r="F87" s="594">
        <v>5900</v>
      </c>
      <c r="K87" s="194"/>
      <c r="L87" s="173"/>
      <c r="M87" s="196" t="s">
        <v>47</v>
      </c>
      <c r="N87" s="197"/>
      <c r="O87" s="198" t="s">
        <v>48</v>
      </c>
      <c r="P87" s="199">
        <f>'Ｓ５０（1975）'!A87</f>
        <v>15877</v>
      </c>
      <c r="Q87" s="200">
        <f>'Ｓ５０（1975）'!B87</f>
        <v>15722</v>
      </c>
      <c r="R87" s="220"/>
      <c r="S87" s="262">
        <f>'Ｓ５０（1975）'!D87</f>
        <v>0</v>
      </c>
      <c r="T87" s="263">
        <f>'Ｓ５０（1975）'!F87</f>
        <v>5900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152</v>
      </c>
      <c r="B88" s="593">
        <v>0</v>
      </c>
      <c r="C88" s="593">
        <v>152</v>
      </c>
      <c r="D88" s="593">
        <v>0</v>
      </c>
      <c r="E88" s="593">
        <v>0</v>
      </c>
      <c r="F88" s="594">
        <v>0</v>
      </c>
      <c r="K88" s="194"/>
      <c r="L88" s="195"/>
      <c r="M88" s="196" t="s">
        <v>50</v>
      </c>
      <c r="N88" s="197"/>
      <c r="O88" s="198" t="s">
        <v>51</v>
      </c>
      <c r="P88" s="199">
        <f>'Ｓ５０（1975）'!A88</f>
        <v>152</v>
      </c>
      <c r="Q88" s="200">
        <f>'Ｓ５０（1975）'!B88</f>
        <v>0</v>
      </c>
      <c r="R88" s="220"/>
      <c r="S88" s="262">
        <f>'Ｓ５０（1975）'!D88</f>
        <v>0</v>
      </c>
      <c r="T88" s="263">
        <f>'Ｓ５０（1975）'!F88</f>
        <v>0</v>
      </c>
      <c r="U88" s="264"/>
      <c r="V88" s="195"/>
      <c r="W88" s="196" t="s">
        <v>433</v>
      </c>
      <c r="X88" s="197"/>
      <c r="Y88" s="198" t="s">
        <v>760</v>
      </c>
      <c r="Z88" s="302">
        <f t="shared" ref="Z88:AB89" si="3">+A125</f>
        <v>0</v>
      </c>
      <c r="AA88" s="272">
        <f t="shared" si="3"/>
        <v>0</v>
      </c>
      <c r="AB88" s="272">
        <f t="shared" si="3"/>
        <v>0</v>
      </c>
      <c r="AC88" s="584">
        <f>+E125</f>
        <v>0</v>
      </c>
      <c r="AD88" s="264"/>
      <c r="AE88" s="195"/>
      <c r="AF88" s="196" t="s">
        <v>433</v>
      </c>
      <c r="AG88" s="197"/>
      <c r="AH88" s="198" t="s">
        <v>781</v>
      </c>
      <c r="AI88" s="302">
        <f t="shared" ref="AI88:AK89" si="4">+A148</f>
        <v>0</v>
      </c>
      <c r="AJ88" s="272">
        <f t="shared" si="4"/>
        <v>0</v>
      </c>
      <c r="AK88" s="272">
        <f t="shared" si="4"/>
        <v>0</v>
      </c>
      <c r="AL88" s="588">
        <f>+E148</f>
        <v>0</v>
      </c>
    </row>
    <row r="89" spans="1:38" ht="14.45" customHeight="1" x14ac:dyDescent="0.15">
      <c r="A89" s="592">
        <v>0</v>
      </c>
      <c r="B89" s="593">
        <v>0</v>
      </c>
      <c r="C89" s="593">
        <v>0</v>
      </c>
      <c r="D89" s="593">
        <v>0</v>
      </c>
      <c r="E89" s="593">
        <v>0</v>
      </c>
      <c r="F89" s="594">
        <v>0</v>
      </c>
      <c r="K89" s="194" t="s">
        <v>129</v>
      </c>
      <c r="L89" s="195"/>
      <c r="M89" s="196" t="s">
        <v>52</v>
      </c>
      <c r="N89" s="197"/>
      <c r="O89" s="198" t="s">
        <v>53</v>
      </c>
      <c r="P89" s="199">
        <f>'Ｓ５０（1975）'!A89</f>
        <v>0</v>
      </c>
      <c r="Q89" s="200">
        <f>'Ｓ５０（1975）'!B89</f>
        <v>0</v>
      </c>
      <c r="R89" s="220"/>
      <c r="S89" s="262">
        <f>'Ｓ５０（1975）'!D89</f>
        <v>0</v>
      </c>
      <c r="T89" s="263">
        <f>'Ｓ５０（1975）'!F89</f>
        <v>0</v>
      </c>
      <c r="U89" s="264"/>
      <c r="V89" s="195"/>
      <c r="W89" s="196" t="s">
        <v>436</v>
      </c>
      <c r="X89" s="197"/>
      <c r="Y89" s="198" t="s">
        <v>761</v>
      </c>
      <c r="Z89" s="302">
        <f t="shared" si="3"/>
        <v>0</v>
      </c>
      <c r="AA89" s="272">
        <f t="shared" si="3"/>
        <v>0</v>
      </c>
      <c r="AB89" s="272">
        <f t="shared" si="3"/>
        <v>0</v>
      </c>
      <c r="AC89" s="584">
        <f>+E126</f>
        <v>0</v>
      </c>
      <c r="AD89" s="264"/>
      <c r="AE89" s="195"/>
      <c r="AF89" s="196" t="s">
        <v>436</v>
      </c>
      <c r="AG89" s="197"/>
      <c r="AH89" s="198" t="s">
        <v>782</v>
      </c>
      <c r="AI89" s="302">
        <f t="shared" si="4"/>
        <v>0</v>
      </c>
      <c r="AJ89" s="272">
        <f t="shared" si="4"/>
        <v>0</v>
      </c>
      <c r="AK89" s="272">
        <f t="shared" si="4"/>
        <v>0</v>
      </c>
      <c r="AL89" s="588">
        <f>+E149</f>
        <v>0</v>
      </c>
    </row>
    <row r="90" spans="1:38" ht="14.45" customHeight="1" x14ac:dyDescent="0.15">
      <c r="A90" s="592">
        <v>0</v>
      </c>
      <c r="B90" s="593">
        <v>0</v>
      </c>
      <c r="C90" s="593">
        <v>0</v>
      </c>
      <c r="D90" s="593">
        <v>0</v>
      </c>
      <c r="E90" s="593">
        <v>0</v>
      </c>
      <c r="F90" s="594">
        <v>0</v>
      </c>
      <c r="K90" s="194"/>
      <c r="L90" s="195" t="s">
        <v>54</v>
      </c>
      <c r="M90" s="196" t="s">
        <v>32</v>
      </c>
      <c r="N90" s="197"/>
      <c r="O90" s="198" t="s">
        <v>55</v>
      </c>
      <c r="P90" s="199">
        <f>'Ｓ５０（1975）'!A90</f>
        <v>0</v>
      </c>
      <c r="Q90" s="200">
        <f>'Ｓ５０（1975）'!B90</f>
        <v>0</v>
      </c>
      <c r="R90" s="220"/>
      <c r="S90" s="262">
        <f>'Ｓ５０（1975）'!D90</f>
        <v>0</v>
      </c>
      <c r="T90" s="263">
        <f>'Ｓ５０（1975）'!F90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4">
        <v>0</v>
      </c>
      <c r="K91" s="194"/>
      <c r="L91" s="195"/>
      <c r="M91" s="196" t="s">
        <v>42</v>
      </c>
      <c r="N91" s="197"/>
      <c r="O91" s="198" t="s">
        <v>56</v>
      </c>
      <c r="P91" s="199">
        <f>'Ｓ５０（1975）'!A91</f>
        <v>0</v>
      </c>
      <c r="Q91" s="200">
        <f>'Ｓ５０（1975）'!B91</f>
        <v>0</v>
      </c>
      <c r="R91" s="220"/>
      <c r="S91" s="262">
        <f>'Ｓ５０（1975）'!D91</f>
        <v>0</v>
      </c>
      <c r="T91" s="263">
        <f>'Ｓ５０（1975）'!F91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4">
        <v>0</v>
      </c>
      <c r="K92" s="194"/>
      <c r="L92" s="195"/>
      <c r="M92" s="196" t="s">
        <v>57</v>
      </c>
      <c r="N92" s="197"/>
      <c r="O92" s="198" t="s">
        <v>58</v>
      </c>
      <c r="P92" s="199">
        <f>'Ｓ５０（1975）'!A92</f>
        <v>0</v>
      </c>
      <c r="Q92" s="200">
        <f>'Ｓ５０（1975）'!B92</f>
        <v>0</v>
      </c>
      <c r="R92" s="220"/>
      <c r="S92" s="262">
        <f>'Ｓ５０（1975）'!D92</f>
        <v>0</v>
      </c>
      <c r="T92" s="263">
        <f>'Ｓ５０（1975）'!F92</f>
        <v>0</v>
      </c>
      <c r="U92" s="264"/>
      <c r="V92" s="195"/>
      <c r="W92" s="196" t="s">
        <v>57</v>
      </c>
      <c r="X92" s="197"/>
      <c r="Y92" s="198" t="s">
        <v>762</v>
      </c>
      <c r="Z92" s="302">
        <f t="shared" ref="Z92:AB96" si="5">+A127</f>
        <v>0</v>
      </c>
      <c r="AA92" s="272">
        <f t="shared" si="5"/>
        <v>0</v>
      </c>
      <c r="AB92" s="272">
        <f t="shared" si="5"/>
        <v>0</v>
      </c>
      <c r="AC92" s="584">
        <f>+E127</f>
        <v>0</v>
      </c>
      <c r="AD92" s="264"/>
      <c r="AE92" s="195"/>
      <c r="AF92" s="196" t="s">
        <v>57</v>
      </c>
      <c r="AG92" s="197"/>
      <c r="AH92" s="198" t="s">
        <v>783</v>
      </c>
      <c r="AI92" s="302">
        <f t="shared" ref="AI92:AK96" si="6">+A150</f>
        <v>0</v>
      </c>
      <c r="AJ92" s="272">
        <f t="shared" si="6"/>
        <v>0</v>
      </c>
      <c r="AK92" s="272">
        <f t="shared" si="6"/>
        <v>0</v>
      </c>
      <c r="AL92" s="588">
        <f>+E150</f>
        <v>0</v>
      </c>
    </row>
    <row r="93" spans="1:38" ht="14.45" customHeight="1" x14ac:dyDescent="0.15">
      <c r="A93" s="592">
        <v>3500</v>
      </c>
      <c r="B93" s="593">
        <v>0</v>
      </c>
      <c r="C93" s="593">
        <v>3500</v>
      </c>
      <c r="D93" s="593">
        <v>0</v>
      </c>
      <c r="E93" s="593">
        <v>0</v>
      </c>
      <c r="F93" s="594">
        <v>0</v>
      </c>
      <c r="K93" s="194"/>
      <c r="L93" s="195"/>
      <c r="M93" s="173" t="s">
        <v>60</v>
      </c>
      <c r="N93" s="197"/>
      <c r="O93" s="198" t="s">
        <v>61</v>
      </c>
      <c r="P93" s="199">
        <f>'Ｓ５０（1975）'!A93</f>
        <v>3500</v>
      </c>
      <c r="Q93" s="200">
        <f>'Ｓ５０（1975）'!B93</f>
        <v>0</v>
      </c>
      <c r="R93" s="220"/>
      <c r="S93" s="262">
        <f>'Ｓ５０（1975）'!D93</f>
        <v>0</v>
      </c>
      <c r="T93" s="263">
        <f>'Ｓ５０（1975）'!F93</f>
        <v>0</v>
      </c>
      <c r="U93" s="264" t="s">
        <v>441</v>
      </c>
      <c r="V93" s="195"/>
      <c r="W93" s="173" t="s">
        <v>60</v>
      </c>
      <c r="X93" s="197"/>
      <c r="Y93" s="198" t="s">
        <v>763</v>
      </c>
      <c r="Z93" s="302">
        <f t="shared" si="5"/>
        <v>0</v>
      </c>
      <c r="AA93" s="272">
        <f t="shared" si="5"/>
        <v>0</v>
      </c>
      <c r="AB93" s="272">
        <f t="shared" si="5"/>
        <v>0</v>
      </c>
      <c r="AC93" s="584">
        <f>+E128</f>
        <v>0</v>
      </c>
      <c r="AD93" s="264"/>
      <c r="AE93" s="195"/>
      <c r="AF93" s="173" t="s">
        <v>60</v>
      </c>
      <c r="AG93" s="197"/>
      <c r="AH93" s="198" t="s">
        <v>784</v>
      </c>
      <c r="AI93" s="302">
        <f t="shared" si="6"/>
        <v>0</v>
      </c>
      <c r="AJ93" s="272">
        <f t="shared" si="6"/>
        <v>0</v>
      </c>
      <c r="AK93" s="272">
        <f t="shared" si="6"/>
        <v>0</v>
      </c>
      <c r="AL93" s="588">
        <f>+E151</f>
        <v>0</v>
      </c>
    </row>
    <row r="94" spans="1:38" ht="14.45" customHeight="1" x14ac:dyDescent="0.15">
      <c r="A94" s="592">
        <v>0</v>
      </c>
      <c r="B94" s="593">
        <v>0</v>
      </c>
      <c r="C94" s="593">
        <v>0</v>
      </c>
      <c r="D94" s="593">
        <v>0</v>
      </c>
      <c r="E94" s="593">
        <v>0</v>
      </c>
      <c r="F94" s="594">
        <v>0</v>
      </c>
      <c r="K94" s="194"/>
      <c r="L94" s="195" t="s">
        <v>59</v>
      </c>
      <c r="M94" s="195"/>
      <c r="N94" s="196" t="s">
        <v>62</v>
      </c>
      <c r="O94" s="198" t="s">
        <v>63</v>
      </c>
      <c r="P94" s="199">
        <f>'Ｓ５０（1975）'!A94</f>
        <v>0</v>
      </c>
      <c r="Q94" s="200">
        <f>'Ｓ５０（1975）'!B94</f>
        <v>0</v>
      </c>
      <c r="R94" s="220"/>
      <c r="S94" s="262">
        <f>'Ｓ５０（1975）'!D94</f>
        <v>0</v>
      </c>
      <c r="T94" s="263">
        <f>'Ｓ５０（1975）'!F94</f>
        <v>0</v>
      </c>
      <c r="U94" s="264"/>
      <c r="V94" s="195" t="s">
        <v>59</v>
      </c>
      <c r="W94" s="195"/>
      <c r="X94" s="196" t="s">
        <v>62</v>
      </c>
      <c r="Y94" s="198" t="s">
        <v>764</v>
      </c>
      <c r="Z94" s="302">
        <f t="shared" si="5"/>
        <v>0</v>
      </c>
      <c r="AA94" s="272">
        <f t="shared" si="5"/>
        <v>0</v>
      </c>
      <c r="AB94" s="272">
        <f t="shared" si="5"/>
        <v>0</v>
      </c>
      <c r="AC94" s="584">
        <f>+D129</f>
        <v>0</v>
      </c>
      <c r="AD94" s="264"/>
      <c r="AE94" s="195" t="s">
        <v>59</v>
      </c>
      <c r="AF94" s="195"/>
      <c r="AG94" s="196" t="s">
        <v>62</v>
      </c>
      <c r="AH94" s="198" t="s">
        <v>785</v>
      </c>
      <c r="AI94" s="302">
        <f t="shared" si="6"/>
        <v>0</v>
      </c>
      <c r="AJ94" s="272">
        <f t="shared" si="6"/>
        <v>0</v>
      </c>
      <c r="AK94" s="272">
        <f t="shared" si="6"/>
        <v>0</v>
      </c>
      <c r="AL94" s="588">
        <f>+E152</f>
        <v>0</v>
      </c>
    </row>
    <row r="95" spans="1:38" ht="14.45" customHeight="1" x14ac:dyDescent="0.15">
      <c r="A95" s="592">
        <v>0</v>
      </c>
      <c r="B95" s="593">
        <v>0</v>
      </c>
      <c r="C95" s="593">
        <v>0</v>
      </c>
      <c r="D95" s="593">
        <v>0</v>
      </c>
      <c r="E95" s="593">
        <v>0</v>
      </c>
      <c r="F95" s="594">
        <v>0</v>
      </c>
      <c r="K95" s="194"/>
      <c r="L95" s="195"/>
      <c r="M95" s="195"/>
      <c r="N95" s="196" t="s">
        <v>64</v>
      </c>
      <c r="O95" s="198" t="s">
        <v>65</v>
      </c>
      <c r="P95" s="199">
        <f>'Ｓ５０（1975）'!A95</f>
        <v>0</v>
      </c>
      <c r="Q95" s="200">
        <f>'Ｓ５０（1975）'!B95</f>
        <v>0</v>
      </c>
      <c r="R95" s="220"/>
      <c r="S95" s="262">
        <f>'Ｓ５０（1975）'!D95</f>
        <v>0</v>
      </c>
      <c r="T95" s="263">
        <f>'Ｓ５０（1975）'!F95</f>
        <v>0</v>
      </c>
      <c r="U95" s="264"/>
      <c r="V95" s="195"/>
      <c r="W95" s="195"/>
      <c r="X95" s="196" t="s">
        <v>64</v>
      </c>
      <c r="Y95" s="198" t="s">
        <v>765</v>
      </c>
      <c r="Z95" s="302">
        <f t="shared" si="5"/>
        <v>0</v>
      </c>
      <c r="AA95" s="272">
        <f t="shared" si="5"/>
        <v>0</v>
      </c>
      <c r="AB95" s="272">
        <f t="shared" si="5"/>
        <v>0</v>
      </c>
      <c r="AC95" s="584">
        <f>+E130</f>
        <v>0</v>
      </c>
      <c r="AD95" s="264"/>
      <c r="AE95" s="195"/>
      <c r="AF95" s="195"/>
      <c r="AG95" s="196" t="s">
        <v>64</v>
      </c>
      <c r="AH95" s="198" t="s">
        <v>786</v>
      </c>
      <c r="AI95" s="302">
        <f t="shared" si="6"/>
        <v>0</v>
      </c>
      <c r="AJ95" s="272">
        <f t="shared" si="6"/>
        <v>0</v>
      </c>
      <c r="AK95" s="272">
        <f t="shared" si="6"/>
        <v>0</v>
      </c>
      <c r="AL95" s="588">
        <f>+E153</f>
        <v>0</v>
      </c>
    </row>
    <row r="96" spans="1:38" ht="14.45" customHeight="1" x14ac:dyDescent="0.15">
      <c r="A96" s="592">
        <v>3500</v>
      </c>
      <c r="B96" s="593">
        <v>0</v>
      </c>
      <c r="C96" s="593">
        <v>3500</v>
      </c>
      <c r="D96" s="593">
        <v>0</v>
      </c>
      <c r="E96" s="593">
        <v>0</v>
      </c>
      <c r="F96" s="594">
        <v>0</v>
      </c>
      <c r="K96" s="194" t="s">
        <v>38</v>
      </c>
      <c r="L96" s="195"/>
      <c r="M96" s="195"/>
      <c r="N96" s="196" t="s">
        <v>66</v>
      </c>
      <c r="O96" s="198" t="s">
        <v>67</v>
      </c>
      <c r="P96" s="199">
        <f>'Ｓ５０（1975）'!A96</f>
        <v>3500</v>
      </c>
      <c r="Q96" s="200">
        <f>'Ｓ５０（1975）'!B96</f>
        <v>0</v>
      </c>
      <c r="R96" s="220"/>
      <c r="S96" s="262">
        <f>'Ｓ５０（1975）'!D96</f>
        <v>0</v>
      </c>
      <c r="T96" s="263">
        <f>'Ｓ５０（1975）'!F96</f>
        <v>0</v>
      </c>
      <c r="U96" s="264"/>
      <c r="V96" s="195"/>
      <c r="W96" s="195"/>
      <c r="X96" s="196" t="s">
        <v>66</v>
      </c>
      <c r="Y96" s="198" t="s">
        <v>766</v>
      </c>
      <c r="Z96" s="302">
        <f t="shared" si="5"/>
        <v>0</v>
      </c>
      <c r="AA96" s="272">
        <f t="shared" si="5"/>
        <v>0</v>
      </c>
      <c r="AB96" s="272">
        <f t="shared" si="5"/>
        <v>0</v>
      </c>
      <c r="AC96" s="584">
        <f>+E131</f>
        <v>0</v>
      </c>
      <c r="AD96" s="264"/>
      <c r="AE96" s="195"/>
      <c r="AF96" s="195"/>
      <c r="AG96" s="196" t="s">
        <v>66</v>
      </c>
      <c r="AH96" s="198" t="s">
        <v>787</v>
      </c>
      <c r="AI96" s="302">
        <f t="shared" si="6"/>
        <v>0</v>
      </c>
      <c r="AJ96" s="272">
        <f t="shared" si="6"/>
        <v>0</v>
      </c>
      <c r="AK96" s="272">
        <f t="shared" si="6"/>
        <v>0</v>
      </c>
      <c r="AL96" s="588">
        <f>+E154</f>
        <v>0</v>
      </c>
    </row>
    <row r="97" spans="1:38" ht="14.45" customHeight="1" x14ac:dyDescent="0.15">
      <c r="A97" s="592">
        <v>0</v>
      </c>
      <c r="B97" s="593">
        <v>0</v>
      </c>
      <c r="C97" s="593">
        <v>0</v>
      </c>
      <c r="D97" s="593">
        <v>0</v>
      </c>
      <c r="E97" s="593">
        <v>0</v>
      </c>
      <c r="F97" s="594">
        <v>0</v>
      </c>
      <c r="K97" s="194"/>
      <c r="L97" s="195"/>
      <c r="M97" s="195"/>
      <c r="N97" s="196" t="s">
        <v>68</v>
      </c>
      <c r="O97" s="198" t="s">
        <v>69</v>
      </c>
      <c r="P97" s="199">
        <f>'Ｓ５０（1975）'!A97</f>
        <v>0</v>
      </c>
      <c r="Q97" s="200">
        <f>'Ｓ５０（1975）'!B97</f>
        <v>0</v>
      </c>
      <c r="R97" s="220"/>
      <c r="S97" s="262">
        <f>'Ｓ５０（1975）'!D97</f>
        <v>0</v>
      </c>
      <c r="T97" s="263">
        <f>'Ｓ５０（1975）'!F97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3412</v>
      </c>
      <c r="B98" s="593">
        <v>3412</v>
      </c>
      <c r="C98" s="593">
        <v>0</v>
      </c>
      <c r="D98" s="593">
        <v>0</v>
      </c>
      <c r="E98" s="593">
        <v>0</v>
      </c>
      <c r="F98" s="594">
        <v>0</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302">
        <f t="shared" ref="Z98:AB99" si="7">+A132</f>
        <v>0</v>
      </c>
      <c r="AA98" s="272">
        <f t="shared" si="7"/>
        <v>0</v>
      </c>
      <c r="AB98" s="272">
        <f t="shared" si="7"/>
        <v>0</v>
      </c>
      <c r="AC98" s="584">
        <f>+E132</f>
        <v>0</v>
      </c>
      <c r="AD98" s="264"/>
      <c r="AE98" s="195" t="s">
        <v>41</v>
      </c>
      <c r="AF98" s="216"/>
      <c r="AG98" s="196" t="s">
        <v>13</v>
      </c>
      <c r="AH98" s="198" t="s">
        <v>788</v>
      </c>
      <c r="AI98" s="302">
        <f t="shared" ref="AI98:AK99" si="8">+A155</f>
        <v>0</v>
      </c>
      <c r="AJ98" s="272">
        <f t="shared" si="8"/>
        <v>0</v>
      </c>
      <c r="AK98" s="272">
        <f t="shared" si="8"/>
        <v>0</v>
      </c>
      <c r="AL98" s="588">
        <f>+E155</f>
        <v>0</v>
      </c>
    </row>
    <row r="99" spans="1:38" ht="14.45" customHeight="1" x14ac:dyDescent="0.15">
      <c r="A99" s="592">
        <v>0</v>
      </c>
      <c r="B99" s="593">
        <v>0</v>
      </c>
      <c r="C99" s="593">
        <v>0</v>
      </c>
      <c r="D99" s="593">
        <v>0</v>
      </c>
      <c r="E99" s="593">
        <v>0</v>
      </c>
      <c r="F99" s="594">
        <v>0</v>
      </c>
      <c r="K99" s="222" t="s">
        <v>134</v>
      </c>
      <c r="L99" s="195"/>
      <c r="M99" s="196" t="s">
        <v>70</v>
      </c>
      <c r="N99" s="197"/>
      <c r="O99" s="198" t="s">
        <v>71</v>
      </c>
      <c r="P99" s="199">
        <f>'Ｓ５０（1975）'!A98</f>
        <v>3412</v>
      </c>
      <c r="Q99" s="200">
        <f>'Ｓ５０（1975）'!B98</f>
        <v>3412</v>
      </c>
      <c r="R99" s="220"/>
      <c r="S99" s="262">
        <f>'Ｓ５０（1975）'!D98</f>
        <v>0</v>
      </c>
      <c r="T99" s="263">
        <f>'Ｓ５０（1975）'!F98</f>
        <v>0</v>
      </c>
      <c r="U99" s="310" t="s">
        <v>768</v>
      </c>
      <c r="V99" s="195"/>
      <c r="W99" s="196" t="s">
        <v>70</v>
      </c>
      <c r="X99" s="197"/>
      <c r="Y99" s="198" t="s">
        <v>769</v>
      </c>
      <c r="Z99" s="302">
        <f t="shared" si="7"/>
        <v>0</v>
      </c>
      <c r="AA99" s="272">
        <f t="shared" si="7"/>
        <v>0</v>
      </c>
      <c r="AB99" s="272">
        <f t="shared" si="7"/>
        <v>0</v>
      </c>
      <c r="AC99" s="584">
        <f>+E133</f>
        <v>0</v>
      </c>
      <c r="AD99" s="310" t="s">
        <v>789</v>
      </c>
      <c r="AE99" s="195"/>
      <c r="AF99" s="196" t="s">
        <v>70</v>
      </c>
      <c r="AG99" s="197"/>
      <c r="AH99" s="198" t="s">
        <v>790</v>
      </c>
      <c r="AI99" s="302">
        <f t="shared" si="8"/>
        <v>0</v>
      </c>
      <c r="AJ99" s="272">
        <f t="shared" si="8"/>
        <v>0</v>
      </c>
      <c r="AK99" s="272">
        <f t="shared" si="8"/>
        <v>0</v>
      </c>
      <c r="AL99" s="588">
        <f>+E156</f>
        <v>0</v>
      </c>
    </row>
    <row r="100" spans="1:38" ht="14.45" customHeight="1" x14ac:dyDescent="0.15">
      <c r="A100" s="592">
        <v>0</v>
      </c>
      <c r="B100" s="593">
        <v>0</v>
      </c>
      <c r="C100" s="593">
        <v>0</v>
      </c>
      <c r="D100" s="593">
        <v>0</v>
      </c>
      <c r="E100" s="593">
        <v>0</v>
      </c>
      <c r="F100" s="594">
        <v>0</v>
      </c>
      <c r="K100" s="194" t="s">
        <v>130</v>
      </c>
      <c r="L100" s="195"/>
      <c r="M100" s="196" t="s">
        <v>73</v>
      </c>
      <c r="N100" s="197"/>
      <c r="O100" s="198" t="s">
        <v>74</v>
      </c>
      <c r="P100" s="199">
        <f>'Ｓ５０（1975）'!A99</f>
        <v>0</v>
      </c>
      <c r="Q100" s="200">
        <f>'Ｓ５０（1975）'!B99</f>
        <v>0</v>
      </c>
      <c r="R100" s="220"/>
      <c r="S100" s="262">
        <f>'Ｓ５０（1975）'!D99</f>
        <v>0</v>
      </c>
      <c r="T100" s="263">
        <f>'Ｓ５０（1975）'!F99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4">
        <v>0</v>
      </c>
      <c r="K101" s="194"/>
      <c r="L101" s="216"/>
      <c r="M101" s="196" t="s">
        <v>13</v>
      </c>
      <c r="N101" s="197"/>
      <c r="O101" s="198" t="s">
        <v>76</v>
      </c>
      <c r="P101" s="199">
        <f>'Ｓ５０（1975）'!A100</f>
        <v>0</v>
      </c>
      <c r="Q101" s="200">
        <f>'Ｓ５０（1975）'!B100</f>
        <v>0</v>
      </c>
      <c r="R101" s="220"/>
      <c r="S101" s="262">
        <f>'Ｓ５０（1975）'!D100</f>
        <v>0</v>
      </c>
      <c r="T101" s="263">
        <f>'Ｓ５０（1975）'!F100</f>
        <v>0</v>
      </c>
      <c r="U101" s="264"/>
      <c r="V101" s="216"/>
      <c r="W101" s="196" t="s">
        <v>13</v>
      </c>
      <c r="X101" s="197"/>
      <c r="Y101" s="198" t="s">
        <v>770</v>
      </c>
      <c r="Z101" s="302">
        <f>+A134</f>
        <v>0</v>
      </c>
      <c r="AA101" s="272">
        <f>+B134</f>
        <v>0</v>
      </c>
      <c r="AB101" s="272">
        <f>+C134</f>
        <v>0</v>
      </c>
      <c r="AC101" s="584">
        <f>+E134</f>
        <v>0</v>
      </c>
      <c r="AD101" s="264"/>
      <c r="AE101" s="216"/>
      <c r="AF101" s="196" t="s">
        <v>13</v>
      </c>
      <c r="AG101" s="197"/>
      <c r="AH101" s="198" t="s">
        <v>791</v>
      </c>
      <c r="AI101" s="302">
        <f>+A157</f>
        <v>0</v>
      </c>
      <c r="AJ101" s="272">
        <f>+B157</f>
        <v>0</v>
      </c>
      <c r="AK101" s="272">
        <f>+C157</f>
        <v>0</v>
      </c>
      <c r="AL101" s="588">
        <f>+E157</f>
        <v>0</v>
      </c>
    </row>
    <row r="102" spans="1:38" ht="14.45" customHeight="1" x14ac:dyDescent="0.15">
      <c r="A102" s="592">
        <v>0</v>
      </c>
      <c r="B102" s="593">
        <v>0</v>
      </c>
      <c r="C102" s="593">
        <v>0</v>
      </c>
      <c r="D102" s="593">
        <v>0</v>
      </c>
      <c r="E102" s="593">
        <v>0</v>
      </c>
      <c r="F102" s="594">
        <v>0</v>
      </c>
      <c r="K102" s="194" t="s">
        <v>4</v>
      </c>
      <c r="L102" s="173" t="s">
        <v>78</v>
      </c>
      <c r="M102" s="197"/>
      <c r="N102" s="197"/>
      <c r="O102" s="198" t="s">
        <v>79</v>
      </c>
      <c r="P102" s="199">
        <f>'Ｓ５０（1975）'!A101</f>
        <v>0</v>
      </c>
      <c r="Q102" s="200">
        <f>'Ｓ５０（1975）'!B101</f>
        <v>0</v>
      </c>
      <c r="R102" s="220"/>
      <c r="S102" s="262">
        <f>'Ｓ５０（1975）'!D101</f>
        <v>0</v>
      </c>
      <c r="T102" s="263">
        <f>'Ｓ５０（1975）'!F101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18990</v>
      </c>
      <c r="B103" s="593">
        <v>18990</v>
      </c>
      <c r="C103" s="593">
        <v>0</v>
      </c>
      <c r="D103" s="593">
        <v>0</v>
      </c>
      <c r="E103" s="593">
        <v>0</v>
      </c>
      <c r="F103" s="594">
        <v>6100</v>
      </c>
      <c r="K103" s="194"/>
      <c r="L103" s="195"/>
      <c r="M103" s="196" t="s">
        <v>11</v>
      </c>
      <c r="N103" s="197"/>
      <c r="O103" s="198" t="s">
        <v>80</v>
      </c>
      <c r="P103" s="199">
        <f>'Ｓ５０（1975）'!A102</f>
        <v>0</v>
      </c>
      <c r="Q103" s="200">
        <f>'Ｓ５０（1975）'!B102</f>
        <v>0</v>
      </c>
      <c r="R103" s="220"/>
      <c r="S103" s="262">
        <f>'Ｓ５０（1975）'!D102</f>
        <v>0</v>
      </c>
      <c r="T103" s="263">
        <f>'Ｓ５０（1975）'!F102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880</v>
      </c>
      <c r="B104" s="593">
        <v>880</v>
      </c>
      <c r="C104" s="593">
        <v>0</v>
      </c>
      <c r="D104" s="593">
        <v>0</v>
      </c>
      <c r="E104" s="593">
        <v>0</v>
      </c>
      <c r="F104" s="594">
        <v>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302">
        <f t="shared" ref="Z104:AB105" si="9">+A135</f>
        <v>0</v>
      </c>
      <c r="AA104" s="272">
        <f t="shared" si="9"/>
        <v>0</v>
      </c>
      <c r="AB104" s="272">
        <f t="shared" si="9"/>
        <v>0</v>
      </c>
      <c r="AC104" s="584">
        <f>+E135</f>
        <v>0</v>
      </c>
      <c r="AD104" s="264"/>
      <c r="AE104" s="216"/>
      <c r="AF104" s="196" t="s">
        <v>13</v>
      </c>
      <c r="AG104" s="197"/>
      <c r="AH104" s="198" t="s">
        <v>792</v>
      </c>
      <c r="AI104" s="302">
        <f t="shared" ref="AI104:AK105" si="10">+A158</f>
        <v>0</v>
      </c>
      <c r="AJ104" s="272">
        <f t="shared" si="10"/>
        <v>0</v>
      </c>
      <c r="AK104" s="272">
        <f t="shared" si="10"/>
        <v>0</v>
      </c>
      <c r="AL104" s="588">
        <f>+E158</f>
        <v>0</v>
      </c>
    </row>
    <row r="105" spans="1:38" ht="14.45" customHeight="1" x14ac:dyDescent="0.15">
      <c r="A105" s="592">
        <v>177</v>
      </c>
      <c r="B105" s="593">
        <v>177</v>
      </c>
      <c r="C105" s="593">
        <v>0</v>
      </c>
      <c r="D105" s="593">
        <v>0</v>
      </c>
      <c r="E105" s="593">
        <v>0</v>
      </c>
      <c r="F105" s="594">
        <v>0</v>
      </c>
      <c r="K105" s="194"/>
      <c r="L105" s="169"/>
      <c r="M105" s="196" t="s">
        <v>88</v>
      </c>
      <c r="N105" s="197"/>
      <c r="O105" s="198" t="s">
        <v>109</v>
      </c>
      <c r="P105" s="199">
        <f>'Ｓ５０（1975）'!A104</f>
        <v>880</v>
      </c>
      <c r="Q105" s="200">
        <f>'Ｓ５０（1975）'!B104</f>
        <v>880</v>
      </c>
      <c r="R105" s="220"/>
      <c r="S105" s="262">
        <f>'Ｓ５０（1975）'!D104</f>
        <v>0</v>
      </c>
      <c r="T105" s="263">
        <f>'Ｓ５０（1975）'!F104</f>
        <v>0</v>
      </c>
      <c r="U105" s="264"/>
      <c r="V105" s="169"/>
      <c r="W105" s="196" t="s">
        <v>459</v>
      </c>
      <c r="X105" s="197"/>
      <c r="Y105" s="198" t="s">
        <v>460</v>
      </c>
      <c r="Z105" s="302">
        <f t="shared" si="9"/>
        <v>0</v>
      </c>
      <c r="AA105" s="272">
        <f t="shared" si="9"/>
        <v>0</v>
      </c>
      <c r="AB105" s="272">
        <f t="shared" si="9"/>
        <v>0</v>
      </c>
      <c r="AC105" s="584">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592">
        <v>4878</v>
      </c>
      <c r="B106" s="593">
        <v>4878</v>
      </c>
      <c r="C106" s="593">
        <v>0</v>
      </c>
      <c r="D106" s="593">
        <v>0</v>
      </c>
      <c r="E106" s="593">
        <v>0</v>
      </c>
      <c r="F106" s="594">
        <v>0</v>
      </c>
      <c r="K106" s="194"/>
      <c r="L106" s="176" t="s">
        <v>91</v>
      </c>
      <c r="M106" s="196" t="s">
        <v>89</v>
      </c>
      <c r="N106" s="197"/>
      <c r="O106" s="198" t="s">
        <v>110</v>
      </c>
      <c r="P106" s="199">
        <f>'Ｓ５０（1975）'!A105</f>
        <v>177</v>
      </c>
      <c r="Q106" s="200">
        <f>'Ｓ５０（1975）'!B105</f>
        <v>177</v>
      </c>
      <c r="R106" s="220"/>
      <c r="S106" s="262">
        <f>'Ｓ５０（1975）'!D105</f>
        <v>0</v>
      </c>
      <c r="T106" s="263">
        <f>'Ｓ５０（1975）'!F105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7129</v>
      </c>
      <c r="B107" s="593">
        <v>7129</v>
      </c>
      <c r="C107" s="593">
        <v>0</v>
      </c>
      <c r="D107" s="593">
        <v>0</v>
      </c>
      <c r="E107" s="593">
        <v>0</v>
      </c>
      <c r="F107" s="594">
        <v>6100</v>
      </c>
      <c r="K107" s="194"/>
      <c r="L107" s="176"/>
      <c r="M107" s="196" t="s">
        <v>104</v>
      </c>
      <c r="N107" s="197"/>
      <c r="O107" s="198" t="s">
        <v>111</v>
      </c>
      <c r="P107" s="199">
        <f>'Ｓ５０（1975）'!A106</f>
        <v>4878</v>
      </c>
      <c r="Q107" s="200">
        <f>'Ｓ５０（1975）'!B106</f>
        <v>4878</v>
      </c>
      <c r="R107" s="220"/>
      <c r="S107" s="262">
        <f>'Ｓ５０（1975）'!D106</f>
        <v>0</v>
      </c>
      <c r="T107" s="263">
        <f>'Ｓ５０（1975）'!F106</f>
        <v>0</v>
      </c>
      <c r="U107" s="264"/>
      <c r="V107" s="176"/>
      <c r="W107" s="196" t="s">
        <v>104</v>
      </c>
      <c r="X107" s="197"/>
      <c r="Y107" s="198" t="s">
        <v>772</v>
      </c>
      <c r="Z107" s="302">
        <f>+A137</f>
        <v>0</v>
      </c>
      <c r="AA107" s="272">
        <f>+B137</f>
        <v>0</v>
      </c>
      <c r="AB107" s="272">
        <f>+C137</f>
        <v>0</v>
      </c>
      <c r="AC107" s="584">
        <f>+E137</f>
        <v>0</v>
      </c>
      <c r="AD107" s="264"/>
      <c r="AE107" s="176"/>
      <c r="AF107" s="196" t="s">
        <v>104</v>
      </c>
      <c r="AG107" s="197"/>
      <c r="AH107" s="198" t="s">
        <v>793</v>
      </c>
      <c r="AI107" s="302">
        <f>+A160</f>
        <v>0</v>
      </c>
      <c r="AJ107" s="272">
        <f>+B160</f>
        <v>0</v>
      </c>
      <c r="AK107" s="272">
        <f>+C160</f>
        <v>0</v>
      </c>
      <c r="AL107" s="588">
        <f>+E160</f>
        <v>0</v>
      </c>
    </row>
    <row r="108" spans="1:38" ht="14.45" customHeight="1" x14ac:dyDescent="0.15">
      <c r="A108" s="592">
        <v>0</v>
      </c>
      <c r="B108" s="593">
        <v>0</v>
      </c>
      <c r="C108" s="593">
        <v>0</v>
      </c>
      <c r="D108" s="593">
        <v>0</v>
      </c>
      <c r="E108" s="593">
        <v>0</v>
      </c>
      <c r="F108" s="594">
        <v>0</v>
      </c>
      <c r="K108" s="194"/>
      <c r="L108" s="176"/>
      <c r="M108" s="196" t="s">
        <v>90</v>
      </c>
      <c r="N108" s="197"/>
      <c r="O108" s="198" t="s">
        <v>112</v>
      </c>
      <c r="P108" s="199">
        <f>'Ｓ５０（1975）'!A107</f>
        <v>7129</v>
      </c>
      <c r="Q108" s="200">
        <f>'Ｓ５０（1975）'!B107</f>
        <v>7129</v>
      </c>
      <c r="R108" s="220"/>
      <c r="S108" s="262">
        <f>'Ｓ５０（1975）'!D107</f>
        <v>0</v>
      </c>
      <c r="T108" s="263">
        <f>'Ｓ５０（1975）'!F107</f>
        <v>6100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4">
        <v>0</v>
      </c>
      <c r="K109" s="194"/>
      <c r="L109" s="176" t="s">
        <v>92</v>
      </c>
      <c r="M109" s="196" t="s">
        <v>105</v>
      </c>
      <c r="N109" s="197"/>
      <c r="O109" s="198" t="s">
        <v>113</v>
      </c>
      <c r="P109" s="199">
        <f>'Ｓ５０（1975）'!A108</f>
        <v>0</v>
      </c>
      <c r="Q109" s="200">
        <f>'Ｓ５０（1975）'!B108</f>
        <v>0</v>
      </c>
      <c r="R109" s="220"/>
      <c r="S109" s="262">
        <f>'Ｓ５０（1975）'!D108</f>
        <v>0</v>
      </c>
      <c r="T109" s="263">
        <f>'Ｓ５０（1975）'!F108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4">
        <v>0</v>
      </c>
      <c r="K110" s="194"/>
      <c r="L110" s="176"/>
      <c r="M110" s="196" t="s">
        <v>106</v>
      </c>
      <c r="N110" s="197"/>
      <c r="O110" s="198" t="s">
        <v>114</v>
      </c>
      <c r="P110" s="199">
        <f>'Ｓ５０（1975）'!A109</f>
        <v>0</v>
      </c>
      <c r="Q110" s="200">
        <f>'Ｓ５０（1975）'!B109</f>
        <v>0</v>
      </c>
      <c r="R110" s="220"/>
      <c r="S110" s="262">
        <f>'Ｓ５０（1975）'!D109</f>
        <v>0</v>
      </c>
      <c r="T110" s="263">
        <f>'Ｓ５０（1975）'!F109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1079</v>
      </c>
      <c r="B111" s="593">
        <v>1079</v>
      </c>
      <c r="C111" s="593">
        <v>0</v>
      </c>
      <c r="D111" s="593">
        <v>0</v>
      </c>
      <c r="E111" s="593">
        <v>0</v>
      </c>
      <c r="F111" s="594">
        <v>0</v>
      </c>
      <c r="K111" s="194"/>
      <c r="L111" s="176"/>
      <c r="M111" s="196" t="s">
        <v>107</v>
      </c>
      <c r="N111" s="197"/>
      <c r="O111" s="198" t="s">
        <v>115</v>
      </c>
      <c r="P111" s="199">
        <f>'Ｓ５０（1975）'!A110</f>
        <v>0</v>
      </c>
      <c r="Q111" s="200">
        <f>'Ｓ５０（1975）'!B110</f>
        <v>0</v>
      </c>
      <c r="R111" s="220"/>
      <c r="S111" s="262">
        <f>'Ｓ５０（1975）'!D110</f>
        <v>0</v>
      </c>
      <c r="T111" s="263">
        <f>'Ｓ５０（1975）'!F110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4847</v>
      </c>
      <c r="B112" s="593">
        <v>4847</v>
      </c>
      <c r="C112" s="593">
        <v>0</v>
      </c>
      <c r="D112" s="593">
        <v>0</v>
      </c>
      <c r="E112" s="593">
        <v>0</v>
      </c>
      <c r="F112" s="594">
        <v>0</v>
      </c>
      <c r="K112" s="194"/>
      <c r="L112" s="176" t="s">
        <v>41</v>
      </c>
      <c r="M112" s="196" t="s">
        <v>108</v>
      </c>
      <c r="N112" s="197"/>
      <c r="O112" s="198" t="s">
        <v>116</v>
      </c>
      <c r="P112" s="199">
        <f>'Ｓ５０（1975）'!A111</f>
        <v>1079</v>
      </c>
      <c r="Q112" s="200">
        <f>'Ｓ５０（1975）'!B111</f>
        <v>1079</v>
      </c>
      <c r="R112" s="220"/>
      <c r="S112" s="262">
        <f>'Ｓ５０（1975）'!D111</f>
        <v>0</v>
      </c>
      <c r="T112" s="263">
        <f>'Ｓ５０（1975）'!F111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7">
        <v>0</v>
      </c>
      <c r="K113" s="194"/>
      <c r="L113" s="216"/>
      <c r="M113" s="196" t="s">
        <v>13</v>
      </c>
      <c r="N113" s="197"/>
      <c r="O113" s="198" t="s">
        <v>117</v>
      </c>
      <c r="P113" s="199">
        <f>'Ｓ５０（1975）'!A112</f>
        <v>4847</v>
      </c>
      <c r="Q113" s="200">
        <f>'Ｓ５０（1975）'!B112</f>
        <v>4847</v>
      </c>
      <c r="R113" s="220"/>
      <c r="S113" s="262">
        <f>'Ｓ５０（1975）'!D112</f>
        <v>0</v>
      </c>
      <c r="T113" s="263">
        <f>'Ｓ５０（1975）'!F112</f>
        <v>0</v>
      </c>
      <c r="U113" s="264"/>
      <c r="V113" s="216"/>
      <c r="W113" s="196" t="s">
        <v>13</v>
      </c>
      <c r="X113" s="197"/>
      <c r="Y113" s="198"/>
      <c r="Z113" s="305">
        <f>Z105-Z107</f>
        <v>0</v>
      </c>
      <c r="AA113" s="306">
        <f>AA105-AA107</f>
        <v>0</v>
      </c>
      <c r="AB113" s="273">
        <f>AB105-AB107</f>
        <v>0</v>
      </c>
      <c r="AC113" s="603">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'Ｓ５０（1975）'!A113</f>
        <v>0</v>
      </c>
      <c r="Q114" s="200">
        <f>'Ｓ５０（1975）'!B113</f>
        <v>0</v>
      </c>
      <c r="R114" s="220"/>
      <c r="S114" s="262">
        <f>'Ｓ５０（1975）'!D113</f>
        <v>0</v>
      </c>
      <c r="T114" s="263">
        <f>'Ｓ５０（1975）'!F113</f>
        <v>0</v>
      </c>
      <c r="U114" s="264"/>
      <c r="V114" s="196" t="s">
        <v>13</v>
      </c>
      <c r="W114" s="197"/>
      <c r="X114" s="197"/>
      <c r="Y114" s="198" t="s">
        <v>773</v>
      </c>
      <c r="Z114" s="302">
        <f>+A138</f>
        <v>0</v>
      </c>
      <c r="AA114" s="272">
        <f>+B138</f>
        <v>0</v>
      </c>
      <c r="AB114" s="272">
        <f>+C138</f>
        <v>0</v>
      </c>
      <c r="AC114" s="584">
        <f>+E138</f>
        <v>0</v>
      </c>
      <c r="AD114" s="264"/>
      <c r="AE114" s="196" t="s">
        <v>13</v>
      </c>
      <c r="AF114" s="197"/>
      <c r="AG114" s="197"/>
      <c r="AH114" s="198" t="s">
        <v>794</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69712</v>
      </c>
      <c r="Q115" s="316">
        <f>SUM(Q62:Q114)-Q63-Q64-Q66-Q67-Q69-Q70-Q71-Q84-Q85-Q86-Q94-Q95-Q96-Q97-Q98-Q103-Q104</f>
        <v>63808</v>
      </c>
      <c r="R115" s="316"/>
      <c r="S115" s="317">
        <f>SUM(S62:S114)-S63-S64-S66-S67-S69-S70-S71-S84-S85-S86-S94-S95-S96-S97-S98-S103-S104</f>
        <v>0</v>
      </c>
      <c r="T115" s="318">
        <f>SUM(T62:T114)-T63-T64-T66-T67-T69-T70-T71-T84-T85-T86-T94-T95-T96-T97-T98-T103-T104</f>
        <v>13400</v>
      </c>
      <c r="U115" s="319"/>
      <c r="V115" s="312" t="s">
        <v>82</v>
      </c>
      <c r="W115" s="313"/>
      <c r="X115" s="313"/>
      <c r="Y115" s="314"/>
      <c r="Z115" s="320">
        <f>Z64+Z67+Z73+Z74+Z75+Z86+Z88+Z89+Z92+Z93+Z99+Z101+Z104+Z105+Z114</f>
        <v>15196</v>
      </c>
      <c r="AA115" s="321">
        <f>AA64+AA67+AA73+AA74+AA75+AA86+AA88+AA89+AA92+AA93+AA99+AA101+AA104+AA105+AA114</f>
        <v>0</v>
      </c>
      <c r="AB115" s="322">
        <f>AB64+AB67+AB73+AB74+AB75+AB86+AB88+AB89+AB92+AB93+AB99+AB101+AB104+AB105+AB114</f>
        <v>0</v>
      </c>
      <c r="AC115" s="598">
        <f>AC64+AC67+AC73+AC74+AC75+AC86+AC88+AC89+AC92+AC93+AC99+AC101+AC104+AC105+AC114</f>
        <v>14300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589">
        <v>15196</v>
      </c>
      <c r="B116" s="590">
        <v>0</v>
      </c>
      <c r="C116" s="590">
        <v>0</v>
      </c>
      <c r="D116" s="590">
        <v>0</v>
      </c>
      <c r="E116" s="591">
        <v>14300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4">
        <v>0</v>
      </c>
      <c r="K118" s="159" t="s">
        <v>726</v>
      </c>
      <c r="L118" s="334"/>
      <c r="M118" s="334"/>
      <c r="N118" s="334"/>
      <c r="O118" s="335"/>
      <c r="P118" s="336"/>
      <c r="Q118" s="336"/>
      <c r="R118" s="568" t="s">
        <v>795</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4">
        <v>0</v>
      </c>
      <c r="K119" s="503"/>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4">
        <v>0</v>
      </c>
      <c r="K120" s="166"/>
      <c r="L120" s="167"/>
      <c r="M120" s="167"/>
      <c r="N120" s="167"/>
      <c r="O120" s="167"/>
      <c r="P120" s="168" t="s">
        <v>466</v>
      </c>
      <c r="Q120" s="169" t="s">
        <v>143</v>
      </c>
      <c r="R120" s="170" t="s">
        <v>122</v>
      </c>
      <c r="S120" s="170"/>
      <c r="T120" s="171"/>
      <c r="U120" s="172"/>
      <c r="V120" s="167"/>
      <c r="W120" s="167"/>
      <c r="X120" s="167"/>
      <c r="Y120" s="167"/>
      <c r="Z120" s="168" t="s">
        <v>467</v>
      </c>
      <c r="AA120" s="173" t="s">
        <v>124</v>
      </c>
      <c r="AB120" s="170"/>
      <c r="AC120" s="551"/>
      <c r="AE120" s="342"/>
      <c r="AF120" s="237"/>
      <c r="AG120" s="237"/>
      <c r="AH120" s="237"/>
      <c r="AI120" s="343" t="s">
        <v>152</v>
      </c>
      <c r="AJ120" s="344" t="s">
        <v>2</v>
      </c>
      <c r="AK120" s="345" t="s">
        <v>133</v>
      </c>
    </row>
    <row r="121" spans="1:38" ht="14.45" customHeight="1" x14ac:dyDescent="0.15">
      <c r="A121" s="592">
        <v>15196</v>
      </c>
      <c r="B121" s="593">
        <v>0</v>
      </c>
      <c r="C121" s="593">
        <v>0</v>
      </c>
      <c r="D121" s="593">
        <v>0</v>
      </c>
      <c r="E121" s="594">
        <v>14300</v>
      </c>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0</v>
      </c>
      <c r="B122" s="593">
        <v>0</v>
      </c>
      <c r="C122" s="593">
        <v>0</v>
      </c>
      <c r="D122" s="593">
        <v>0</v>
      </c>
      <c r="E122" s="594">
        <v>0</v>
      </c>
      <c r="K122" s="348"/>
      <c r="P122" s="349" t="s">
        <v>468</v>
      </c>
      <c r="Q122" s="350" t="s">
        <v>153</v>
      </c>
      <c r="R122" s="350" t="s">
        <v>154</v>
      </c>
      <c r="S122" s="351" t="s">
        <v>155</v>
      </c>
      <c r="T122" s="352" t="s">
        <v>469</v>
      </c>
      <c r="U122" s="353"/>
      <c r="V122" s="354"/>
      <c r="W122" s="354"/>
      <c r="X122" s="354"/>
      <c r="Y122" s="354"/>
      <c r="Z122" s="349" t="s">
        <v>470</v>
      </c>
      <c r="AA122" s="350" t="s">
        <v>471</v>
      </c>
      <c r="AB122" s="355" t="s">
        <v>472</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4">
        <v>0</v>
      </c>
      <c r="K123" s="183"/>
      <c r="L123" s="184" t="s">
        <v>8</v>
      </c>
      <c r="M123" s="185"/>
      <c r="N123" s="185"/>
      <c r="O123" s="186"/>
      <c r="P123" s="360">
        <f t="shared" ref="P123:T132" si="11">P8+P62</f>
        <v>2694</v>
      </c>
      <c r="Q123" s="254">
        <f t="shared" si="11"/>
        <v>2694</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0</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Q123-Z123</f>
        <v>2694</v>
      </c>
      <c r="AJ123" s="254">
        <f>SUM(AJ124:AJ125)</f>
        <v>0</v>
      </c>
      <c r="AK123" s="365">
        <f>SUM(AK124:AK125)</f>
        <v>0</v>
      </c>
    </row>
    <row r="124" spans="1:38" ht="14.45" customHeight="1" x14ac:dyDescent="0.15">
      <c r="A124" s="592">
        <v>0</v>
      </c>
      <c r="B124" s="593">
        <v>0</v>
      </c>
      <c r="C124" s="593">
        <v>0</v>
      </c>
      <c r="D124" s="593">
        <v>0</v>
      </c>
      <c r="E124" s="594">
        <v>0</v>
      </c>
      <c r="K124" s="194"/>
      <c r="L124" s="195"/>
      <c r="M124" s="196" t="s">
        <v>146</v>
      </c>
      <c r="N124" s="197"/>
      <c r="O124" s="198"/>
      <c r="P124" s="219">
        <f t="shared" si="11"/>
        <v>568</v>
      </c>
      <c r="Q124" s="220">
        <f t="shared" si="11"/>
        <v>568</v>
      </c>
      <c r="R124" s="220">
        <f t="shared" si="11"/>
        <v>0</v>
      </c>
      <c r="S124" s="221">
        <f t="shared" si="11"/>
        <v>0</v>
      </c>
      <c r="T124" s="270">
        <f t="shared" si="11"/>
        <v>0</v>
      </c>
      <c r="U124" s="202"/>
      <c r="V124" s="195"/>
      <c r="W124" s="196" t="s">
        <v>146</v>
      </c>
      <c r="X124" s="197"/>
      <c r="Y124" s="198" t="s">
        <v>156</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ref="AI124:AI176" si="12">Q124-Z124</f>
        <v>568</v>
      </c>
      <c r="AJ124" s="220">
        <f>IF($P124-$Z124=0,0,ROUND((R124-AA124)*$AI124/($P124-$Z124),0))</f>
        <v>0</v>
      </c>
      <c r="AK124" s="366">
        <f>IF(P124-Z124=0,0,ROUND((S124-AB124)*AI124/(P124-Z124),0))</f>
        <v>0</v>
      </c>
    </row>
    <row r="125" spans="1:38" ht="14.45" customHeight="1" x14ac:dyDescent="0.15">
      <c r="A125" s="592">
        <v>0</v>
      </c>
      <c r="B125" s="593">
        <v>0</v>
      </c>
      <c r="C125" s="593">
        <v>0</v>
      </c>
      <c r="D125" s="593">
        <v>0</v>
      </c>
      <c r="E125" s="594">
        <v>0</v>
      </c>
      <c r="K125" s="194"/>
      <c r="L125" s="195"/>
      <c r="M125" s="196" t="s">
        <v>13</v>
      </c>
      <c r="N125" s="167"/>
      <c r="O125" s="207"/>
      <c r="P125" s="219">
        <f t="shared" si="11"/>
        <v>2126</v>
      </c>
      <c r="Q125" s="220">
        <f t="shared" si="11"/>
        <v>2126</v>
      </c>
      <c r="R125" s="220">
        <f t="shared" si="11"/>
        <v>0</v>
      </c>
      <c r="S125" s="221">
        <f t="shared" si="11"/>
        <v>0</v>
      </c>
      <c r="T125" s="270">
        <f t="shared" si="11"/>
        <v>0</v>
      </c>
      <c r="U125" s="202"/>
      <c r="V125" s="195"/>
      <c r="W125" s="196" t="s">
        <v>13</v>
      </c>
      <c r="X125" s="167"/>
      <c r="Y125" s="207" t="s">
        <v>156</v>
      </c>
      <c r="Z125" s="219">
        <f>Z123-Z124</f>
        <v>0</v>
      </c>
      <c r="AA125" s="220">
        <f>AA123-AA124</f>
        <v>0</v>
      </c>
      <c r="AB125" s="292">
        <f>AB123-AB124</f>
        <v>0</v>
      </c>
      <c r="AC125" s="366">
        <f>AC123-AC124</f>
        <v>0</v>
      </c>
      <c r="AE125" s="194"/>
      <c r="AF125" s="195"/>
      <c r="AG125" s="196" t="s">
        <v>13</v>
      </c>
      <c r="AH125" s="167"/>
      <c r="AI125" s="219">
        <f t="shared" si="12"/>
        <v>2126</v>
      </c>
      <c r="AJ125" s="220">
        <f>IF($P125-$Z125=0,0,ROUND((R125-AA125)*$AI125/($P125-$Z125),0))</f>
        <v>0</v>
      </c>
      <c r="AK125" s="366">
        <f>IF(P125-Z125=0,0,ROUND((S125-AB125)*AI125/(P125-Z125),0))</f>
        <v>0</v>
      </c>
    </row>
    <row r="126" spans="1:38" ht="14.45" customHeight="1" x14ac:dyDescent="0.15">
      <c r="A126" s="592">
        <v>0</v>
      </c>
      <c r="B126" s="593">
        <v>0</v>
      </c>
      <c r="C126" s="593">
        <v>0</v>
      </c>
      <c r="D126" s="593">
        <v>0</v>
      </c>
      <c r="E126" s="594">
        <v>0</v>
      </c>
      <c r="K126" s="194" t="s">
        <v>4</v>
      </c>
      <c r="L126" s="173" t="s">
        <v>14</v>
      </c>
      <c r="M126" s="170"/>
      <c r="N126" s="170"/>
      <c r="O126" s="211"/>
      <c r="P126" s="219">
        <f t="shared" si="11"/>
        <v>69584</v>
      </c>
      <c r="Q126" s="220">
        <f t="shared" si="11"/>
        <v>69584</v>
      </c>
      <c r="R126" s="220">
        <f t="shared" si="11"/>
        <v>30589</v>
      </c>
      <c r="S126" s="221">
        <f t="shared" si="11"/>
        <v>11471</v>
      </c>
      <c r="T126" s="270">
        <f t="shared" si="11"/>
        <v>24200</v>
      </c>
      <c r="U126" s="202"/>
      <c r="V126" s="173" t="s">
        <v>14</v>
      </c>
      <c r="W126" s="170"/>
      <c r="X126" s="170"/>
      <c r="Y126" s="211" t="s">
        <v>654</v>
      </c>
      <c r="Z126" s="219">
        <f>Z127+Z128</f>
        <v>3435</v>
      </c>
      <c r="AA126" s="220">
        <f>AA127+AA128</f>
        <v>0</v>
      </c>
      <c r="AB126" s="292">
        <f>AB127+AB128</f>
        <v>0</v>
      </c>
      <c r="AC126" s="366">
        <f>AC127+AC128</f>
        <v>1400</v>
      </c>
      <c r="AE126" s="194"/>
      <c r="AF126" s="173" t="s">
        <v>14</v>
      </c>
      <c r="AG126" s="170"/>
      <c r="AH126" s="170"/>
      <c r="AI126" s="219">
        <f t="shared" si="12"/>
        <v>66149</v>
      </c>
      <c r="AJ126" s="220">
        <f>SUM(AJ127:AJ128)</f>
        <v>30589</v>
      </c>
      <c r="AK126" s="366">
        <f>SUM(AK127:AK128)</f>
        <v>11471</v>
      </c>
    </row>
    <row r="127" spans="1:38" ht="14.45" customHeight="1" x14ac:dyDescent="0.15">
      <c r="A127" s="592">
        <v>0</v>
      </c>
      <c r="B127" s="593">
        <v>0</v>
      </c>
      <c r="C127" s="593">
        <v>0</v>
      </c>
      <c r="D127" s="593">
        <v>0</v>
      </c>
      <c r="E127" s="594">
        <v>0</v>
      </c>
      <c r="K127" s="194"/>
      <c r="L127" s="195"/>
      <c r="M127" s="196" t="s">
        <v>16</v>
      </c>
      <c r="N127" s="197"/>
      <c r="O127" s="198"/>
      <c r="P127" s="219">
        <f t="shared" si="11"/>
        <v>68776</v>
      </c>
      <c r="Q127" s="220">
        <f t="shared" si="11"/>
        <v>68776</v>
      </c>
      <c r="R127" s="220">
        <f t="shared" si="11"/>
        <v>30589</v>
      </c>
      <c r="S127" s="221">
        <f t="shared" si="11"/>
        <v>11471</v>
      </c>
      <c r="T127" s="270">
        <f t="shared" si="11"/>
        <v>24200</v>
      </c>
      <c r="U127" s="202"/>
      <c r="V127" s="195"/>
      <c r="W127" s="196" t="s">
        <v>16</v>
      </c>
      <c r="X127" s="197"/>
      <c r="Y127" s="198"/>
      <c r="Z127" s="241">
        <f>Z12</f>
        <v>3435</v>
      </c>
      <c r="AA127" s="277">
        <f>AA12</f>
        <v>0</v>
      </c>
      <c r="AB127" s="567">
        <f>AB12</f>
        <v>0</v>
      </c>
      <c r="AC127" s="487">
        <f>AC12</f>
        <v>1400</v>
      </c>
      <c r="AE127" s="194"/>
      <c r="AF127" s="195"/>
      <c r="AG127" s="196" t="s">
        <v>16</v>
      </c>
      <c r="AH127" s="197"/>
      <c r="AI127" s="219">
        <f t="shared" si="12"/>
        <v>65341</v>
      </c>
      <c r="AJ127" s="220">
        <f>IF($P127-$Z127=0,0,ROUND((R127-AA127)*$AI127/($P127-$Z127),0))</f>
        <v>30589</v>
      </c>
      <c r="AK127" s="366">
        <f>IF(P127-Z127=0,0,ROUND((S127-AB127)*AI127/(P127-Z127),0))</f>
        <v>11471</v>
      </c>
    </row>
    <row r="128" spans="1:38" ht="14.45" customHeight="1" x14ac:dyDescent="0.15">
      <c r="A128" s="592">
        <v>0</v>
      </c>
      <c r="B128" s="593">
        <v>0</v>
      </c>
      <c r="C128" s="593">
        <v>0</v>
      </c>
      <c r="D128" s="593">
        <v>0</v>
      </c>
      <c r="E128" s="594">
        <v>0</v>
      </c>
      <c r="K128" s="194"/>
      <c r="L128" s="216"/>
      <c r="M128" s="196" t="s">
        <v>13</v>
      </c>
      <c r="N128" s="217"/>
      <c r="O128" s="218"/>
      <c r="P128" s="219">
        <f t="shared" si="11"/>
        <v>808</v>
      </c>
      <c r="Q128" s="220">
        <f t="shared" si="11"/>
        <v>808</v>
      </c>
      <c r="R128" s="220">
        <f t="shared" si="11"/>
        <v>0</v>
      </c>
      <c r="S128" s="221">
        <f t="shared" si="11"/>
        <v>0</v>
      </c>
      <c r="T128" s="270">
        <f t="shared" si="11"/>
        <v>0</v>
      </c>
      <c r="U128" s="202"/>
      <c r="V128" s="216"/>
      <c r="W128" s="196" t="s">
        <v>13</v>
      </c>
      <c r="X128" s="217"/>
      <c r="Y128" s="218" t="s">
        <v>654</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808</v>
      </c>
      <c r="AJ128" s="220">
        <f>IF($P128-$Z128=0,0,ROUND((R128-AA128)*$AI128/($P128-$Z128),0))</f>
        <v>0</v>
      </c>
      <c r="AK128" s="366">
        <f>IF(P128-Z128=0,0,ROUND((S128-AB128)*AI128/(P128-Z128),0))</f>
        <v>0</v>
      </c>
    </row>
    <row r="129" spans="1:37" ht="14.45" customHeight="1" x14ac:dyDescent="0.15">
      <c r="A129" s="592">
        <v>0</v>
      </c>
      <c r="B129" s="593">
        <v>0</v>
      </c>
      <c r="C129" s="593">
        <v>0</v>
      </c>
      <c r="D129" s="593">
        <v>0</v>
      </c>
      <c r="E129" s="594">
        <v>0</v>
      </c>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592">
        <v>0</v>
      </c>
      <c r="B130" s="593">
        <v>0</v>
      </c>
      <c r="C130" s="593">
        <v>0</v>
      </c>
      <c r="D130" s="593">
        <v>0</v>
      </c>
      <c r="E130" s="594">
        <v>0</v>
      </c>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43" si="14">IF($P130-$Z130=0,0,ROUND((R130-AA130)*$AI130/($P130-$Z130),0))</f>
        <v>0</v>
      </c>
      <c r="AK130" s="366">
        <f t="shared" ref="AK130:AK143" si="15">IF(P130-Z130=0,0,ROUND((S130-AB130)*AI130/(P130-Z130),0))</f>
        <v>0</v>
      </c>
    </row>
    <row r="131" spans="1:37" ht="14.45" customHeight="1" x14ac:dyDescent="0.15">
      <c r="A131" s="592">
        <v>0</v>
      </c>
      <c r="B131" s="593">
        <v>0</v>
      </c>
      <c r="C131" s="593">
        <v>0</v>
      </c>
      <c r="D131" s="593">
        <v>0</v>
      </c>
      <c r="E131" s="594">
        <v>0</v>
      </c>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592">
        <v>0</v>
      </c>
      <c r="B132" s="593">
        <v>0</v>
      </c>
      <c r="C132" s="593">
        <v>0</v>
      </c>
      <c r="D132" s="593">
        <v>0</v>
      </c>
      <c r="E132" s="594">
        <v>0</v>
      </c>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592">
        <v>0</v>
      </c>
      <c r="B133" s="593">
        <v>0</v>
      </c>
      <c r="C133" s="593">
        <v>0</v>
      </c>
      <c r="D133" s="593">
        <v>0</v>
      </c>
      <c r="E133" s="594">
        <v>0</v>
      </c>
      <c r="K133" s="194"/>
      <c r="L133" s="176"/>
      <c r="M133" s="196" t="s">
        <v>95</v>
      </c>
      <c r="N133" s="197"/>
      <c r="O133" s="198"/>
      <c r="P133" s="219">
        <f t="shared" ref="P133:T142" si="16">P18+P72</f>
        <v>0</v>
      </c>
      <c r="Q133" s="220">
        <f t="shared" si="16"/>
        <v>0</v>
      </c>
      <c r="R133" s="220">
        <f t="shared" si="16"/>
        <v>0</v>
      </c>
      <c r="S133" s="221">
        <f t="shared" si="16"/>
        <v>0</v>
      </c>
      <c r="T133" s="270">
        <f t="shared" si="16"/>
        <v>0</v>
      </c>
      <c r="U133" s="202"/>
      <c r="V133" s="176"/>
      <c r="W133" s="196" t="s">
        <v>95</v>
      </c>
      <c r="X133" s="197"/>
      <c r="Y133" s="198" t="s">
        <v>156</v>
      </c>
      <c r="Z133" s="219">
        <f t="shared" ref="Z133:AC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0">
        <f t="shared" si="17"/>
        <v>0</v>
      </c>
      <c r="AB133" s="292">
        <f t="shared" si="17"/>
        <v>0</v>
      </c>
      <c r="AC133" s="366">
        <f t="shared" si="17"/>
        <v>0</v>
      </c>
      <c r="AE133" s="194"/>
      <c r="AF133" s="176"/>
      <c r="AG133" s="196" t="s">
        <v>95</v>
      </c>
      <c r="AH133" s="197"/>
      <c r="AI133" s="219">
        <f t="shared" si="12"/>
        <v>0</v>
      </c>
      <c r="AJ133" s="220">
        <f t="shared" si="14"/>
        <v>0</v>
      </c>
      <c r="AK133" s="366">
        <f t="shared" si="15"/>
        <v>0</v>
      </c>
    </row>
    <row r="134" spans="1:37" ht="14.45" customHeight="1" x14ac:dyDescent="0.15">
      <c r="A134" s="592">
        <v>0</v>
      </c>
      <c r="B134" s="593">
        <v>0</v>
      </c>
      <c r="C134" s="593">
        <v>0</v>
      </c>
      <c r="D134" s="593">
        <v>0</v>
      </c>
      <c r="E134" s="594">
        <v>0</v>
      </c>
      <c r="K134" s="194"/>
      <c r="L134" s="216"/>
      <c r="M134" s="196" t="s">
        <v>13</v>
      </c>
      <c r="N134" s="197"/>
      <c r="O134" s="198"/>
      <c r="P134" s="219">
        <f t="shared" si="16"/>
        <v>48668</v>
      </c>
      <c r="Q134" s="220">
        <f t="shared" si="16"/>
        <v>48668</v>
      </c>
      <c r="R134" s="220">
        <f t="shared" si="16"/>
        <v>0</v>
      </c>
      <c r="S134" s="221">
        <f t="shared" si="16"/>
        <v>20000</v>
      </c>
      <c r="T134" s="270">
        <f t="shared" si="16"/>
        <v>26500</v>
      </c>
      <c r="U134" s="202"/>
      <c r="V134" s="216"/>
      <c r="W134" s="196" t="s">
        <v>13</v>
      </c>
      <c r="X134" s="197"/>
      <c r="Y134" s="198" t="s">
        <v>156</v>
      </c>
      <c r="Z134" s="219">
        <f t="shared" si="17"/>
        <v>0</v>
      </c>
      <c r="AA134" s="220">
        <f t="shared" si="17"/>
        <v>0</v>
      </c>
      <c r="AB134" s="292">
        <f t="shared" si="17"/>
        <v>0</v>
      </c>
      <c r="AC134" s="366">
        <f t="shared" si="17"/>
        <v>0</v>
      </c>
      <c r="AE134" s="194"/>
      <c r="AF134" s="216"/>
      <c r="AG134" s="196" t="s">
        <v>13</v>
      </c>
      <c r="AH134" s="197"/>
      <c r="AI134" s="219">
        <f t="shared" si="12"/>
        <v>48668</v>
      </c>
      <c r="AJ134" s="220">
        <f t="shared" si="14"/>
        <v>0</v>
      </c>
      <c r="AK134" s="366">
        <f t="shared" si="15"/>
        <v>20000</v>
      </c>
    </row>
    <row r="135" spans="1:37" ht="14.45" customHeight="1" x14ac:dyDescent="0.15">
      <c r="A135" s="592">
        <v>0</v>
      </c>
      <c r="B135" s="593">
        <v>0</v>
      </c>
      <c r="C135" s="593">
        <v>0</v>
      </c>
      <c r="D135" s="593">
        <v>0</v>
      </c>
      <c r="E135" s="594">
        <v>0</v>
      </c>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7"/>
        <v>0</v>
      </c>
      <c r="AB135" s="292">
        <f t="shared" si="17"/>
        <v>0</v>
      </c>
      <c r="AC135" s="366">
        <f t="shared" si="17"/>
        <v>0</v>
      </c>
      <c r="AE135" s="194" t="s">
        <v>4</v>
      </c>
      <c r="AF135" s="196" t="s">
        <v>19</v>
      </c>
      <c r="AG135" s="197"/>
      <c r="AH135" s="197"/>
      <c r="AI135" s="219">
        <f t="shared" si="12"/>
        <v>0</v>
      </c>
      <c r="AJ135" s="220">
        <f t="shared" si="14"/>
        <v>0</v>
      </c>
      <c r="AK135" s="366">
        <f t="shared" si="15"/>
        <v>0</v>
      </c>
    </row>
    <row r="136" spans="1:37" ht="14.45" customHeight="1" x14ac:dyDescent="0.15">
      <c r="A136" s="592">
        <v>0</v>
      </c>
      <c r="B136" s="593">
        <v>0</v>
      </c>
      <c r="C136" s="593">
        <v>0</v>
      </c>
      <c r="D136" s="593">
        <v>0</v>
      </c>
      <c r="E136" s="594">
        <v>0</v>
      </c>
      <c r="K136" s="194"/>
      <c r="L136" s="195"/>
      <c r="M136" s="196" t="s">
        <v>22</v>
      </c>
      <c r="N136" s="197"/>
      <c r="O136" s="198"/>
      <c r="P136" s="219">
        <f t="shared" si="16"/>
        <v>625</v>
      </c>
      <c r="Q136" s="220">
        <f t="shared" si="16"/>
        <v>625</v>
      </c>
      <c r="R136" s="220">
        <f t="shared" si="16"/>
        <v>0</v>
      </c>
      <c r="S136" s="221">
        <f t="shared" si="16"/>
        <v>0</v>
      </c>
      <c r="T136" s="270">
        <f t="shared" si="16"/>
        <v>0</v>
      </c>
      <c r="U136" s="202" t="s">
        <v>86</v>
      </c>
      <c r="V136" s="195"/>
      <c r="W136" s="196" t="s">
        <v>22</v>
      </c>
      <c r="X136" s="197"/>
      <c r="Y136" s="198" t="s">
        <v>156</v>
      </c>
      <c r="Z136" s="219">
        <f t="shared" si="17"/>
        <v>0</v>
      </c>
      <c r="AA136" s="220">
        <f t="shared" si="17"/>
        <v>0</v>
      </c>
      <c r="AB136" s="292">
        <f t="shared" si="17"/>
        <v>0</v>
      </c>
      <c r="AC136" s="366">
        <f t="shared" si="17"/>
        <v>0</v>
      </c>
      <c r="AE136" s="194"/>
      <c r="AF136" s="195"/>
      <c r="AG136" s="196" t="s">
        <v>22</v>
      </c>
      <c r="AH136" s="197"/>
      <c r="AI136" s="219">
        <f t="shared" si="12"/>
        <v>625</v>
      </c>
      <c r="AJ136" s="220">
        <f t="shared" si="14"/>
        <v>0</v>
      </c>
      <c r="AK136" s="366">
        <f t="shared" si="15"/>
        <v>0</v>
      </c>
    </row>
    <row r="137" spans="1:37" ht="14.45" customHeight="1" x14ac:dyDescent="0.15">
      <c r="A137" s="592">
        <v>0</v>
      </c>
      <c r="B137" s="593">
        <v>0</v>
      </c>
      <c r="C137" s="593">
        <v>0</v>
      </c>
      <c r="D137" s="593">
        <v>0</v>
      </c>
      <c r="E137" s="594">
        <v>0</v>
      </c>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7"/>
        <v>0</v>
      </c>
      <c r="AB137" s="292">
        <f t="shared" si="17"/>
        <v>0</v>
      </c>
      <c r="AC137" s="366">
        <f t="shared" si="17"/>
        <v>0</v>
      </c>
      <c r="AE137" s="194"/>
      <c r="AF137" s="195" t="s">
        <v>25</v>
      </c>
      <c r="AG137" s="196" t="s">
        <v>26</v>
      </c>
      <c r="AH137" s="197"/>
      <c r="AI137" s="219">
        <f t="shared" si="12"/>
        <v>0</v>
      </c>
      <c r="AJ137" s="220">
        <f t="shared" si="14"/>
        <v>0</v>
      </c>
      <c r="AK137" s="366">
        <f t="shared" si="15"/>
        <v>0</v>
      </c>
    </row>
    <row r="138" spans="1:37" ht="14.45" customHeight="1" x14ac:dyDescent="0.15">
      <c r="A138" s="592">
        <v>0</v>
      </c>
      <c r="B138" s="593">
        <v>0</v>
      </c>
      <c r="C138" s="593">
        <v>0</v>
      </c>
      <c r="D138" s="593">
        <v>0</v>
      </c>
      <c r="E138" s="594">
        <v>0</v>
      </c>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7"/>
        <v>0</v>
      </c>
      <c r="AB138" s="292">
        <f t="shared" si="17"/>
        <v>0</v>
      </c>
      <c r="AC138" s="366">
        <f t="shared" si="17"/>
        <v>0</v>
      </c>
      <c r="AE138" s="194"/>
      <c r="AF138" s="195" t="s">
        <v>28</v>
      </c>
      <c r="AG138" s="196" t="s">
        <v>29</v>
      </c>
      <c r="AH138" s="197"/>
      <c r="AI138" s="219">
        <f t="shared" si="12"/>
        <v>0</v>
      </c>
      <c r="AJ138" s="220">
        <f t="shared" si="14"/>
        <v>0</v>
      </c>
      <c r="AK138" s="366">
        <f t="shared" si="15"/>
        <v>0</v>
      </c>
    </row>
    <row r="139" spans="1:37" ht="14.45" customHeight="1" x14ac:dyDescent="0.15">
      <c r="A139" s="592">
        <v>0</v>
      </c>
      <c r="B139" s="593">
        <v>0</v>
      </c>
      <c r="C139" s="593">
        <v>0</v>
      </c>
      <c r="D139" s="593">
        <v>0</v>
      </c>
      <c r="E139" s="594">
        <v>0</v>
      </c>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7"/>
        <v>0</v>
      </c>
      <c r="AB139" s="292">
        <f t="shared" si="17"/>
        <v>0</v>
      </c>
      <c r="AC139" s="366">
        <f t="shared" si="17"/>
        <v>0</v>
      </c>
      <c r="AE139" s="194"/>
      <c r="AF139" s="195" t="s">
        <v>31</v>
      </c>
      <c r="AG139" s="196" t="s">
        <v>32</v>
      </c>
      <c r="AH139" s="197"/>
      <c r="AI139" s="219">
        <f t="shared" si="12"/>
        <v>0</v>
      </c>
      <c r="AJ139" s="220">
        <f t="shared" si="14"/>
        <v>0</v>
      </c>
      <c r="AK139" s="366">
        <f t="shared" si="15"/>
        <v>0</v>
      </c>
    </row>
    <row r="140" spans="1:37" ht="14.45" customHeight="1" x14ac:dyDescent="0.15">
      <c r="A140" s="592">
        <v>0</v>
      </c>
      <c r="B140" s="593">
        <v>0</v>
      </c>
      <c r="C140" s="593">
        <v>0</v>
      </c>
      <c r="D140" s="593">
        <v>0</v>
      </c>
      <c r="E140" s="594">
        <v>0</v>
      </c>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654</v>
      </c>
      <c r="Z140" s="219">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0">
        <f t="shared" si="17"/>
        <v>0</v>
      </c>
      <c r="AB140" s="292">
        <f t="shared" si="17"/>
        <v>0</v>
      </c>
      <c r="AC140" s="366">
        <f t="shared" si="17"/>
        <v>0</v>
      </c>
      <c r="AE140" s="194"/>
      <c r="AF140" s="195" t="s">
        <v>35</v>
      </c>
      <c r="AG140" s="196" t="s">
        <v>36</v>
      </c>
      <c r="AH140" s="197"/>
      <c r="AI140" s="219">
        <f t="shared" si="12"/>
        <v>0</v>
      </c>
      <c r="AJ140" s="220">
        <f t="shared" si="14"/>
        <v>0</v>
      </c>
      <c r="AK140" s="366">
        <f t="shared" si="15"/>
        <v>0</v>
      </c>
    </row>
    <row r="141" spans="1:37" ht="14.45" customHeight="1" x14ac:dyDescent="0.15">
      <c r="A141" s="592">
        <v>0</v>
      </c>
      <c r="B141" s="593">
        <v>0</v>
      </c>
      <c r="C141" s="593">
        <v>0</v>
      </c>
      <c r="D141" s="593">
        <v>0</v>
      </c>
      <c r="E141" s="594">
        <v>0</v>
      </c>
      <c r="K141" s="194"/>
      <c r="L141" s="195" t="s">
        <v>38</v>
      </c>
      <c r="M141" s="196" t="s">
        <v>149</v>
      </c>
      <c r="N141" s="197"/>
      <c r="O141" s="198"/>
      <c r="P141" s="219">
        <f t="shared" si="16"/>
        <v>58735</v>
      </c>
      <c r="Q141" s="220">
        <f t="shared" si="16"/>
        <v>58735</v>
      </c>
      <c r="R141" s="220">
        <f t="shared" si="16"/>
        <v>0</v>
      </c>
      <c r="S141" s="221">
        <f t="shared" si="16"/>
        <v>29290</v>
      </c>
      <c r="T141" s="270">
        <f t="shared" si="16"/>
        <v>27900</v>
      </c>
      <c r="U141" s="202"/>
      <c r="V141" s="195" t="s">
        <v>38</v>
      </c>
      <c r="W141" s="196" t="s">
        <v>149</v>
      </c>
      <c r="X141" s="197"/>
      <c r="Y141" s="198" t="s">
        <v>156</v>
      </c>
      <c r="Z141" s="219">
        <f t="shared" si="17"/>
        <v>0</v>
      </c>
      <c r="AA141" s="220">
        <f t="shared" si="17"/>
        <v>0</v>
      </c>
      <c r="AB141" s="292">
        <f t="shared" si="17"/>
        <v>0</v>
      </c>
      <c r="AC141" s="366">
        <f t="shared" si="17"/>
        <v>0</v>
      </c>
      <c r="AE141" s="194"/>
      <c r="AF141" s="195" t="s">
        <v>38</v>
      </c>
      <c r="AG141" s="196" t="s">
        <v>149</v>
      </c>
      <c r="AH141" s="197"/>
      <c r="AI141" s="219">
        <f t="shared" si="12"/>
        <v>58735</v>
      </c>
      <c r="AJ141" s="220">
        <f t="shared" si="14"/>
        <v>0</v>
      </c>
      <c r="AK141" s="366">
        <f t="shared" si="15"/>
        <v>29290</v>
      </c>
    </row>
    <row r="142" spans="1:37" ht="14.45" customHeight="1" x14ac:dyDescent="0.15">
      <c r="A142" s="592">
        <v>0</v>
      </c>
      <c r="B142" s="593">
        <v>0</v>
      </c>
      <c r="C142" s="593">
        <v>0</v>
      </c>
      <c r="D142" s="593">
        <v>0</v>
      </c>
      <c r="E142" s="594">
        <v>0</v>
      </c>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7"/>
        <v>0</v>
      </c>
      <c r="AB142" s="292">
        <f t="shared" si="17"/>
        <v>0</v>
      </c>
      <c r="AC142" s="366">
        <f t="shared" si="17"/>
        <v>0</v>
      </c>
      <c r="AE142" s="194" t="s">
        <v>157</v>
      </c>
      <c r="AF142" s="195" t="s">
        <v>41</v>
      </c>
      <c r="AG142" s="196" t="s">
        <v>42</v>
      </c>
      <c r="AH142" s="197"/>
      <c r="AI142" s="219">
        <f t="shared" si="12"/>
        <v>0</v>
      </c>
      <c r="AJ142" s="220">
        <f t="shared" si="14"/>
        <v>0</v>
      </c>
      <c r="AK142" s="366">
        <f t="shared" si="15"/>
        <v>0</v>
      </c>
    </row>
    <row r="143" spans="1:37" ht="14.45" customHeight="1" x14ac:dyDescent="0.15">
      <c r="A143" s="592">
        <v>0</v>
      </c>
      <c r="B143" s="593">
        <v>0</v>
      </c>
      <c r="C143" s="593">
        <v>0</v>
      </c>
      <c r="D143" s="593">
        <v>0</v>
      </c>
      <c r="E143" s="594">
        <v>0</v>
      </c>
      <c r="K143" s="194"/>
      <c r="L143" s="216"/>
      <c r="M143" s="196" t="s">
        <v>13</v>
      </c>
      <c r="N143" s="197"/>
      <c r="O143" s="198"/>
      <c r="P143" s="219">
        <f t="shared" ref="P143:T152" si="18">P28+P82</f>
        <v>270392</v>
      </c>
      <c r="Q143" s="220">
        <f t="shared" si="18"/>
        <v>18072</v>
      </c>
      <c r="R143" s="220">
        <f t="shared" si="18"/>
        <v>0</v>
      </c>
      <c r="S143" s="221">
        <f t="shared" si="18"/>
        <v>250223</v>
      </c>
      <c r="T143" s="270">
        <f t="shared" si="18"/>
        <v>0</v>
      </c>
      <c r="U143" s="202"/>
      <c r="V143" s="216"/>
      <c r="W143" s="196" t="s">
        <v>13</v>
      </c>
      <c r="X143" s="197"/>
      <c r="Y143" s="198" t="s">
        <v>156</v>
      </c>
      <c r="Z143" s="219">
        <f t="shared" si="17"/>
        <v>0</v>
      </c>
      <c r="AA143" s="220">
        <f t="shared" si="17"/>
        <v>0</v>
      </c>
      <c r="AB143" s="292">
        <f t="shared" si="17"/>
        <v>0</v>
      </c>
      <c r="AC143" s="366">
        <f t="shared" si="17"/>
        <v>0</v>
      </c>
      <c r="AE143" s="194" t="s">
        <v>158</v>
      </c>
      <c r="AF143" s="216"/>
      <c r="AG143" s="196" t="s">
        <v>13</v>
      </c>
      <c r="AH143" s="197"/>
      <c r="AI143" s="219">
        <f t="shared" si="12"/>
        <v>18072</v>
      </c>
      <c r="AJ143" s="220">
        <f t="shared" si="14"/>
        <v>0</v>
      </c>
      <c r="AK143" s="366">
        <f t="shared" si="15"/>
        <v>16724</v>
      </c>
    </row>
    <row r="144" spans="1:37" ht="14.45" customHeight="1" x14ac:dyDescent="0.15">
      <c r="A144" s="592">
        <v>0</v>
      </c>
      <c r="B144" s="593">
        <v>0</v>
      </c>
      <c r="C144" s="593">
        <v>0</v>
      </c>
      <c r="D144" s="593">
        <v>0</v>
      </c>
      <c r="E144" s="594">
        <v>0</v>
      </c>
      <c r="K144" s="194" t="s">
        <v>4</v>
      </c>
      <c r="L144" s="173" t="s">
        <v>45</v>
      </c>
      <c r="M144" s="197"/>
      <c r="N144" s="197"/>
      <c r="O144" s="198"/>
      <c r="P144" s="219">
        <f t="shared" si="18"/>
        <v>0</v>
      </c>
      <c r="Q144" s="220">
        <f t="shared" si="18"/>
        <v>0</v>
      </c>
      <c r="R144" s="220">
        <f t="shared" si="18"/>
        <v>0</v>
      </c>
      <c r="S144" s="221">
        <f t="shared" si="18"/>
        <v>0</v>
      </c>
      <c r="T144" s="270">
        <f t="shared" si="18"/>
        <v>0</v>
      </c>
      <c r="U144" s="202" t="s">
        <v>4</v>
      </c>
      <c r="V144" s="173" t="s">
        <v>45</v>
      </c>
      <c r="W144" s="197"/>
      <c r="X144" s="197"/>
      <c r="Y144" s="198" t="s">
        <v>156</v>
      </c>
      <c r="Z144" s="219">
        <f t="shared" si="17"/>
        <v>0</v>
      </c>
      <c r="AA144" s="220">
        <f t="shared" si="17"/>
        <v>0</v>
      </c>
      <c r="AB144" s="292">
        <f t="shared" si="17"/>
        <v>0</v>
      </c>
      <c r="AC144" s="366">
        <f t="shared" si="17"/>
        <v>0</v>
      </c>
      <c r="AE144" s="194" t="s">
        <v>159</v>
      </c>
      <c r="AF144" s="173" t="s">
        <v>45</v>
      </c>
      <c r="AG144" s="197"/>
      <c r="AH144" s="197"/>
      <c r="AI144" s="219">
        <f t="shared" si="12"/>
        <v>0</v>
      </c>
      <c r="AJ144" s="220">
        <f>SUM(AJ145:AJ147)</f>
        <v>0</v>
      </c>
      <c r="AK144" s="366">
        <f>SUM(AK145:AK147)</f>
        <v>0</v>
      </c>
    </row>
    <row r="145" spans="1:37" ht="14.45" customHeight="1" x14ac:dyDescent="0.15">
      <c r="A145" s="592">
        <v>0</v>
      </c>
      <c r="B145" s="593">
        <v>0</v>
      </c>
      <c r="C145" s="593">
        <v>0</v>
      </c>
      <c r="D145" s="593">
        <v>0</v>
      </c>
      <c r="E145" s="594">
        <v>0</v>
      </c>
      <c r="K145" s="194" t="s">
        <v>21</v>
      </c>
      <c r="L145" s="195"/>
      <c r="M145" s="196" t="s">
        <v>100</v>
      </c>
      <c r="N145" s="197"/>
      <c r="O145" s="198"/>
      <c r="P145" s="219">
        <f t="shared" si="18"/>
        <v>0</v>
      </c>
      <c r="Q145" s="220">
        <f t="shared" si="18"/>
        <v>0</v>
      </c>
      <c r="R145" s="220">
        <f t="shared" si="18"/>
        <v>0</v>
      </c>
      <c r="S145" s="221">
        <f t="shared" si="18"/>
        <v>0</v>
      </c>
      <c r="T145" s="270">
        <f t="shared" si="18"/>
        <v>0</v>
      </c>
      <c r="U145" s="202"/>
      <c r="V145" s="195"/>
      <c r="W145" s="196" t="s">
        <v>100</v>
      </c>
      <c r="X145" s="197"/>
      <c r="Y145" s="198" t="s">
        <v>156</v>
      </c>
      <c r="Z145" s="219">
        <f t="shared" ref="Z145:AC147" si="19">IF(ISERROR(Z$144*(Q145/Q$144)),0,ROUND(Z$144*(Q145/Q$144),0))</f>
        <v>0</v>
      </c>
      <c r="AA145" s="220">
        <f t="shared" si="19"/>
        <v>0</v>
      </c>
      <c r="AB145" s="292">
        <f t="shared" si="19"/>
        <v>0</v>
      </c>
      <c r="AC145" s="366">
        <f t="shared" si="19"/>
        <v>0</v>
      </c>
      <c r="AE145" s="194" t="s">
        <v>160</v>
      </c>
      <c r="AF145" s="195"/>
      <c r="AG145" s="196" t="s">
        <v>100</v>
      </c>
      <c r="AH145" s="197"/>
      <c r="AI145" s="219">
        <f t="shared" si="12"/>
        <v>0</v>
      </c>
      <c r="AJ145" s="220">
        <f t="shared" ref="AJ145:AJ153" si="20">IF($P145-$Z145=0,0,ROUND((R145-AA145)*$AI145/($P145-$Z145),0))</f>
        <v>0</v>
      </c>
      <c r="AK145" s="366">
        <f t="shared" ref="AK145:AK153" si="21">IF(P145-Z145=0,0,ROUND((S145-AB145)*AI145/(P145-Z145),0))</f>
        <v>0</v>
      </c>
    </row>
    <row r="146" spans="1:37" ht="14.45" customHeight="1" x14ac:dyDescent="0.15">
      <c r="A146" s="592">
        <v>0</v>
      </c>
      <c r="B146" s="593">
        <v>0</v>
      </c>
      <c r="C146" s="593">
        <v>0</v>
      </c>
      <c r="D146" s="593">
        <v>0</v>
      </c>
      <c r="E146" s="594">
        <v>0</v>
      </c>
      <c r="K146" s="194" t="s">
        <v>128</v>
      </c>
      <c r="L146" s="195"/>
      <c r="M146" s="196" t="s">
        <v>101</v>
      </c>
      <c r="N146" s="197"/>
      <c r="O146" s="198"/>
      <c r="P146" s="219">
        <f t="shared" si="18"/>
        <v>0</v>
      </c>
      <c r="Q146" s="220">
        <f t="shared" si="18"/>
        <v>0</v>
      </c>
      <c r="R146" s="220">
        <f t="shared" si="18"/>
        <v>0</v>
      </c>
      <c r="S146" s="221">
        <f t="shared" si="18"/>
        <v>0</v>
      </c>
      <c r="T146" s="270">
        <f t="shared" si="18"/>
        <v>0</v>
      </c>
      <c r="U146" s="202"/>
      <c r="V146" s="195"/>
      <c r="W146" s="196" t="s">
        <v>101</v>
      </c>
      <c r="X146" s="197"/>
      <c r="Y146" s="198" t="s">
        <v>156</v>
      </c>
      <c r="Z146" s="219">
        <f t="shared" si="19"/>
        <v>0</v>
      </c>
      <c r="AA146" s="220">
        <f t="shared" si="19"/>
        <v>0</v>
      </c>
      <c r="AB146" s="292">
        <f t="shared" si="19"/>
        <v>0</v>
      </c>
      <c r="AC146" s="366">
        <f t="shared" si="19"/>
        <v>0</v>
      </c>
      <c r="AE146" s="194" t="s">
        <v>41</v>
      </c>
      <c r="AF146" s="195"/>
      <c r="AG146" s="196" t="s">
        <v>101</v>
      </c>
      <c r="AH146" s="197"/>
      <c r="AI146" s="219">
        <f t="shared" si="12"/>
        <v>0</v>
      </c>
      <c r="AJ146" s="220">
        <f t="shared" si="20"/>
        <v>0</v>
      </c>
      <c r="AK146" s="366">
        <f t="shared" si="21"/>
        <v>0</v>
      </c>
    </row>
    <row r="147" spans="1:37" ht="14.45" customHeight="1" x14ac:dyDescent="0.15">
      <c r="A147" s="592">
        <v>0</v>
      </c>
      <c r="B147" s="593">
        <v>0</v>
      </c>
      <c r="C147" s="593">
        <v>0</v>
      </c>
      <c r="D147" s="593">
        <v>0</v>
      </c>
      <c r="E147" s="594">
        <v>0</v>
      </c>
      <c r="K147" s="194" t="s">
        <v>161</v>
      </c>
      <c r="L147" s="195"/>
      <c r="M147" s="196" t="s">
        <v>13</v>
      </c>
      <c r="N147" s="197"/>
      <c r="O147" s="198"/>
      <c r="P147" s="219">
        <f t="shared" si="18"/>
        <v>0</v>
      </c>
      <c r="Q147" s="220">
        <f t="shared" si="18"/>
        <v>0</v>
      </c>
      <c r="R147" s="220">
        <f t="shared" si="18"/>
        <v>0</v>
      </c>
      <c r="S147" s="221">
        <f t="shared" si="18"/>
        <v>0</v>
      </c>
      <c r="T147" s="270">
        <f t="shared" si="18"/>
        <v>0</v>
      </c>
      <c r="U147" s="202"/>
      <c r="V147" s="195"/>
      <c r="W147" s="196" t="s">
        <v>13</v>
      </c>
      <c r="X147" s="197"/>
      <c r="Y147" s="198" t="s">
        <v>156</v>
      </c>
      <c r="Z147" s="219">
        <f t="shared" si="19"/>
        <v>0</v>
      </c>
      <c r="AA147" s="220">
        <f t="shared" si="19"/>
        <v>0</v>
      </c>
      <c r="AB147" s="292">
        <f t="shared" si="19"/>
        <v>0</v>
      </c>
      <c r="AC147" s="366">
        <f t="shared" si="19"/>
        <v>0</v>
      </c>
      <c r="AE147" s="194" t="s">
        <v>162</v>
      </c>
      <c r="AF147" s="195"/>
      <c r="AG147" s="196" t="s">
        <v>13</v>
      </c>
      <c r="AH147" s="197"/>
      <c r="AI147" s="219">
        <f t="shared" si="12"/>
        <v>0</v>
      </c>
      <c r="AJ147" s="220">
        <f t="shared" si="20"/>
        <v>0</v>
      </c>
      <c r="AK147" s="366">
        <f t="shared" si="21"/>
        <v>0</v>
      </c>
    </row>
    <row r="148" spans="1:37" ht="14.45" customHeight="1" x14ac:dyDescent="0.15">
      <c r="A148" s="592">
        <v>0</v>
      </c>
      <c r="B148" s="593">
        <v>0</v>
      </c>
      <c r="C148" s="593">
        <v>0</v>
      </c>
      <c r="D148" s="593">
        <v>0</v>
      </c>
      <c r="E148" s="594">
        <v>0</v>
      </c>
      <c r="K148" s="194" t="s">
        <v>83</v>
      </c>
      <c r="L148" s="173"/>
      <c r="M148" s="196" t="s">
        <v>47</v>
      </c>
      <c r="N148" s="197"/>
      <c r="O148" s="198"/>
      <c r="P148" s="219">
        <f t="shared" si="18"/>
        <v>31428</v>
      </c>
      <c r="Q148" s="220">
        <f t="shared" si="18"/>
        <v>31273</v>
      </c>
      <c r="R148" s="220">
        <f t="shared" si="18"/>
        <v>10834</v>
      </c>
      <c r="S148" s="221">
        <f t="shared" si="18"/>
        <v>0</v>
      </c>
      <c r="T148" s="270">
        <f t="shared" si="18"/>
        <v>8300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31273</v>
      </c>
      <c r="AJ148" s="220">
        <f t="shared" si="20"/>
        <v>10781</v>
      </c>
      <c r="AK148" s="366">
        <f t="shared" si="21"/>
        <v>0</v>
      </c>
    </row>
    <row r="149" spans="1:37" ht="14.45" customHeight="1" x14ac:dyDescent="0.15">
      <c r="A149" s="592">
        <v>0</v>
      </c>
      <c r="B149" s="593">
        <v>0</v>
      </c>
      <c r="C149" s="593">
        <v>0</v>
      </c>
      <c r="D149" s="593">
        <v>0</v>
      </c>
      <c r="E149" s="594">
        <v>0</v>
      </c>
      <c r="K149" s="194" t="s">
        <v>131</v>
      </c>
      <c r="L149" s="195"/>
      <c r="M149" s="196" t="s">
        <v>50</v>
      </c>
      <c r="N149" s="197"/>
      <c r="O149" s="198"/>
      <c r="P149" s="219">
        <f t="shared" si="18"/>
        <v>152</v>
      </c>
      <c r="Q149" s="220">
        <f t="shared" si="18"/>
        <v>0</v>
      </c>
      <c r="R149" s="220">
        <f t="shared" si="18"/>
        <v>0</v>
      </c>
      <c r="S149" s="221">
        <f t="shared" si="18"/>
        <v>0</v>
      </c>
      <c r="T149" s="270">
        <f t="shared" si="18"/>
        <v>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0</v>
      </c>
      <c r="AJ149" s="220">
        <f t="shared" si="20"/>
        <v>0</v>
      </c>
      <c r="AK149" s="366">
        <f t="shared" si="21"/>
        <v>0</v>
      </c>
    </row>
    <row r="150" spans="1:37" ht="14.45" customHeight="1" x14ac:dyDescent="0.15">
      <c r="A150" s="592">
        <v>0</v>
      </c>
      <c r="B150" s="593">
        <v>0</v>
      </c>
      <c r="C150" s="593">
        <v>0</v>
      </c>
      <c r="D150" s="593">
        <v>0</v>
      </c>
      <c r="E150" s="594">
        <v>0</v>
      </c>
      <c r="K150" s="194" t="s">
        <v>129</v>
      </c>
      <c r="L150" s="195"/>
      <c r="M150" s="196" t="s">
        <v>52</v>
      </c>
      <c r="N150" s="197"/>
      <c r="O150" s="198"/>
      <c r="P150" s="219">
        <f t="shared" si="18"/>
        <v>0</v>
      </c>
      <c r="Q150" s="220">
        <f t="shared" si="18"/>
        <v>0</v>
      </c>
      <c r="R150" s="220">
        <f t="shared" si="18"/>
        <v>0</v>
      </c>
      <c r="S150" s="221">
        <f t="shared" si="18"/>
        <v>0</v>
      </c>
      <c r="T150" s="270">
        <f t="shared" si="18"/>
        <v>0</v>
      </c>
      <c r="U150" s="202"/>
      <c r="V150" s="195"/>
      <c r="W150" s="196" t="s">
        <v>52</v>
      </c>
      <c r="X150" s="197"/>
      <c r="Y150" s="198" t="s">
        <v>156</v>
      </c>
      <c r="Z150" s="219">
        <f t="shared" ref="Z150:AC153" si="22">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2"/>
        <v>0</v>
      </c>
      <c r="AB150" s="292">
        <f t="shared" si="22"/>
        <v>0</v>
      </c>
      <c r="AC150" s="366">
        <f t="shared" si="22"/>
        <v>0</v>
      </c>
      <c r="AE150" s="194" t="s">
        <v>165</v>
      </c>
      <c r="AF150" s="195"/>
      <c r="AG150" s="196" t="s">
        <v>52</v>
      </c>
      <c r="AH150" s="197"/>
      <c r="AI150" s="219">
        <f t="shared" si="12"/>
        <v>0</v>
      </c>
      <c r="AJ150" s="220">
        <f t="shared" si="20"/>
        <v>0</v>
      </c>
      <c r="AK150" s="366">
        <f t="shared" si="21"/>
        <v>0</v>
      </c>
    </row>
    <row r="151" spans="1:37" ht="14.45" customHeight="1" x14ac:dyDescent="0.15">
      <c r="A151" s="592">
        <v>0</v>
      </c>
      <c r="B151" s="593">
        <v>0</v>
      </c>
      <c r="C151" s="593">
        <v>0</v>
      </c>
      <c r="D151" s="593">
        <v>0</v>
      </c>
      <c r="E151" s="594">
        <v>0</v>
      </c>
      <c r="K151" s="194" t="s">
        <v>38</v>
      </c>
      <c r="L151" s="195" t="s">
        <v>54</v>
      </c>
      <c r="M151" s="196" t="s">
        <v>32</v>
      </c>
      <c r="N151" s="197"/>
      <c r="O151" s="198"/>
      <c r="P151" s="219">
        <f t="shared" si="18"/>
        <v>0</v>
      </c>
      <c r="Q151" s="220">
        <f t="shared" si="18"/>
        <v>0</v>
      </c>
      <c r="R151" s="220">
        <f t="shared" si="18"/>
        <v>0</v>
      </c>
      <c r="S151" s="221">
        <f t="shared" si="18"/>
        <v>0</v>
      </c>
      <c r="T151" s="270">
        <f t="shared" si="18"/>
        <v>0</v>
      </c>
      <c r="U151" s="202"/>
      <c r="V151" s="195" t="s">
        <v>54</v>
      </c>
      <c r="W151" s="196" t="s">
        <v>32</v>
      </c>
      <c r="X151" s="197"/>
      <c r="Y151" s="198" t="s">
        <v>156</v>
      </c>
      <c r="Z151" s="219">
        <f t="shared" si="22"/>
        <v>0</v>
      </c>
      <c r="AA151" s="220">
        <f t="shared" si="22"/>
        <v>0</v>
      </c>
      <c r="AB151" s="292">
        <f t="shared" si="22"/>
        <v>0</v>
      </c>
      <c r="AC151" s="366">
        <f t="shared" si="22"/>
        <v>0</v>
      </c>
      <c r="AE151" s="194" t="s">
        <v>166</v>
      </c>
      <c r="AF151" s="195" t="s">
        <v>54</v>
      </c>
      <c r="AG151" s="196" t="s">
        <v>32</v>
      </c>
      <c r="AH151" s="197"/>
      <c r="AI151" s="219">
        <f t="shared" si="12"/>
        <v>0</v>
      </c>
      <c r="AJ151" s="220">
        <f t="shared" si="20"/>
        <v>0</v>
      </c>
      <c r="AK151" s="366">
        <f t="shared" si="21"/>
        <v>0</v>
      </c>
    </row>
    <row r="152" spans="1:37" ht="14.45" customHeight="1" x14ac:dyDescent="0.15">
      <c r="A152" s="592">
        <v>0</v>
      </c>
      <c r="B152" s="593">
        <v>0</v>
      </c>
      <c r="C152" s="593">
        <v>0</v>
      </c>
      <c r="D152" s="593">
        <v>0</v>
      </c>
      <c r="E152" s="594">
        <v>0</v>
      </c>
      <c r="K152" s="194" t="s">
        <v>24</v>
      </c>
      <c r="L152" s="195"/>
      <c r="M152" s="196" t="s">
        <v>42</v>
      </c>
      <c r="N152" s="197"/>
      <c r="O152" s="198"/>
      <c r="P152" s="219">
        <f t="shared" si="18"/>
        <v>0</v>
      </c>
      <c r="Q152" s="220">
        <f t="shared" si="18"/>
        <v>0</v>
      </c>
      <c r="R152" s="220">
        <f t="shared" si="18"/>
        <v>0</v>
      </c>
      <c r="S152" s="221">
        <f t="shared" si="18"/>
        <v>0</v>
      </c>
      <c r="T152" s="270">
        <f t="shared" si="18"/>
        <v>0</v>
      </c>
      <c r="U152" s="202"/>
      <c r="V152" s="195"/>
      <c r="W152" s="196" t="s">
        <v>42</v>
      </c>
      <c r="X152" s="197"/>
      <c r="Y152" s="198" t="s">
        <v>156</v>
      </c>
      <c r="Z152" s="219">
        <f t="shared" si="22"/>
        <v>0</v>
      </c>
      <c r="AA152" s="220">
        <f t="shared" si="22"/>
        <v>0</v>
      </c>
      <c r="AB152" s="292">
        <f t="shared" si="22"/>
        <v>0</v>
      </c>
      <c r="AC152" s="366">
        <f t="shared" si="22"/>
        <v>0</v>
      </c>
      <c r="AE152" s="194" t="s">
        <v>167</v>
      </c>
      <c r="AF152" s="195"/>
      <c r="AG152" s="196" t="s">
        <v>42</v>
      </c>
      <c r="AH152" s="197"/>
      <c r="AI152" s="219">
        <f t="shared" si="12"/>
        <v>0</v>
      </c>
      <c r="AJ152" s="220">
        <f t="shared" si="20"/>
        <v>0</v>
      </c>
      <c r="AK152" s="366">
        <f t="shared" si="21"/>
        <v>0</v>
      </c>
    </row>
    <row r="153" spans="1:37" ht="14.45" customHeight="1" x14ac:dyDescent="0.15">
      <c r="A153" s="592">
        <v>0</v>
      </c>
      <c r="B153" s="593">
        <v>0</v>
      </c>
      <c r="C153" s="593">
        <v>0</v>
      </c>
      <c r="D153" s="593">
        <v>0</v>
      </c>
      <c r="E153" s="594">
        <v>0</v>
      </c>
      <c r="K153" s="194" t="s">
        <v>72</v>
      </c>
      <c r="L153" s="195"/>
      <c r="M153" s="196" t="s">
        <v>57</v>
      </c>
      <c r="N153" s="197"/>
      <c r="O153" s="198"/>
      <c r="P153" s="219">
        <f t="shared" ref="P153:T162" si="23">P38+P92</f>
        <v>0</v>
      </c>
      <c r="Q153" s="220">
        <f t="shared" si="23"/>
        <v>0</v>
      </c>
      <c r="R153" s="220">
        <f t="shared" si="23"/>
        <v>0</v>
      </c>
      <c r="S153" s="221">
        <f t="shared" si="23"/>
        <v>0</v>
      </c>
      <c r="T153" s="270">
        <f t="shared" si="23"/>
        <v>0</v>
      </c>
      <c r="U153" s="202"/>
      <c r="V153" s="195"/>
      <c r="W153" s="196" t="s">
        <v>57</v>
      </c>
      <c r="X153" s="197"/>
      <c r="Y153" s="198" t="s">
        <v>654</v>
      </c>
      <c r="Z153" s="219">
        <f t="shared" si="22"/>
        <v>0</v>
      </c>
      <c r="AA153" s="220">
        <f t="shared" si="22"/>
        <v>0</v>
      </c>
      <c r="AB153" s="292">
        <f t="shared" si="22"/>
        <v>0</v>
      </c>
      <c r="AC153" s="366">
        <f t="shared" si="22"/>
        <v>0</v>
      </c>
      <c r="AE153" s="194" t="s">
        <v>168</v>
      </c>
      <c r="AF153" s="195"/>
      <c r="AG153" s="196" t="s">
        <v>57</v>
      </c>
      <c r="AH153" s="197"/>
      <c r="AI153" s="219">
        <f t="shared" si="12"/>
        <v>0</v>
      </c>
      <c r="AJ153" s="220">
        <f t="shared" si="20"/>
        <v>0</v>
      </c>
      <c r="AK153" s="366">
        <f t="shared" si="21"/>
        <v>0</v>
      </c>
    </row>
    <row r="154" spans="1:37" ht="14.45" customHeight="1" x14ac:dyDescent="0.15">
      <c r="A154" s="592">
        <v>0</v>
      </c>
      <c r="B154" s="593">
        <v>0</v>
      </c>
      <c r="C154" s="593">
        <v>0</v>
      </c>
      <c r="D154" s="593">
        <v>0</v>
      </c>
      <c r="E154" s="594">
        <v>0</v>
      </c>
      <c r="K154" s="194"/>
      <c r="L154" s="195"/>
      <c r="M154" s="173" t="s">
        <v>60</v>
      </c>
      <c r="N154" s="197"/>
      <c r="O154" s="198"/>
      <c r="P154" s="219">
        <f t="shared" si="23"/>
        <v>3500</v>
      </c>
      <c r="Q154" s="220">
        <f t="shared" si="23"/>
        <v>0</v>
      </c>
      <c r="R154" s="220">
        <f t="shared" si="23"/>
        <v>0</v>
      </c>
      <c r="S154" s="221">
        <f t="shared" si="23"/>
        <v>0</v>
      </c>
      <c r="T154" s="270">
        <f t="shared" si="23"/>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0</v>
      </c>
      <c r="AJ154" s="220">
        <f>SUM(AJ155:AJ159)</f>
        <v>0</v>
      </c>
      <c r="AK154" s="366">
        <f>SUM(AK155:AK159)</f>
        <v>0</v>
      </c>
    </row>
    <row r="155" spans="1:37" ht="14.45" customHeight="1" x14ac:dyDescent="0.15">
      <c r="A155" s="592">
        <v>0</v>
      </c>
      <c r="B155" s="593">
        <v>0</v>
      </c>
      <c r="C155" s="593">
        <v>0</v>
      </c>
      <c r="D155" s="593">
        <v>0</v>
      </c>
      <c r="E155" s="594">
        <v>0</v>
      </c>
      <c r="K155" s="194"/>
      <c r="L155" s="195" t="s">
        <v>59</v>
      </c>
      <c r="M155" s="195"/>
      <c r="N155" s="196" t="s">
        <v>62</v>
      </c>
      <c r="O155" s="198"/>
      <c r="P155" s="219">
        <f t="shared" si="23"/>
        <v>0</v>
      </c>
      <c r="Q155" s="220">
        <f t="shared" si="23"/>
        <v>0</v>
      </c>
      <c r="R155" s="220">
        <f t="shared" si="23"/>
        <v>0</v>
      </c>
      <c r="S155" s="221">
        <f t="shared" si="23"/>
        <v>0</v>
      </c>
      <c r="T155" s="270">
        <f t="shared" si="23"/>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4">IF($P155-$Z155=0,0,ROUND((R155-AA155)*$AI155/($P155-$Z155),0))</f>
        <v>0</v>
      </c>
      <c r="AK155" s="366">
        <f t="shared" ref="AK155:AK162" si="25">IF(P155-Z155=0,0,ROUND((S155-AB155)*AI155/(P155-Z155),0))</f>
        <v>0</v>
      </c>
    </row>
    <row r="156" spans="1:37" ht="14.45" customHeight="1" x14ac:dyDescent="0.15">
      <c r="A156" s="592">
        <v>0</v>
      </c>
      <c r="B156" s="593">
        <v>0</v>
      </c>
      <c r="C156" s="593">
        <v>0</v>
      </c>
      <c r="D156" s="593">
        <v>0</v>
      </c>
      <c r="E156" s="594">
        <v>0</v>
      </c>
      <c r="K156" s="194"/>
      <c r="L156" s="195"/>
      <c r="M156" s="195"/>
      <c r="N156" s="196" t="s">
        <v>64</v>
      </c>
      <c r="O156" s="198"/>
      <c r="P156" s="219">
        <f t="shared" si="23"/>
        <v>0</v>
      </c>
      <c r="Q156" s="220">
        <f t="shared" si="23"/>
        <v>0</v>
      </c>
      <c r="R156" s="220">
        <f t="shared" si="23"/>
        <v>0</v>
      </c>
      <c r="S156" s="221">
        <f t="shared" si="23"/>
        <v>0</v>
      </c>
      <c r="T156" s="270">
        <f t="shared" si="23"/>
        <v>0</v>
      </c>
      <c r="U156" s="202"/>
      <c r="V156" s="195"/>
      <c r="W156" s="195"/>
      <c r="X156" s="196" t="s">
        <v>64</v>
      </c>
      <c r="Y156" s="198" t="s">
        <v>156</v>
      </c>
      <c r="Z156" s="219">
        <f t="shared" ref="Z156:AC159" si="26">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6"/>
        <v>0</v>
      </c>
      <c r="AB156" s="292">
        <f t="shared" si="26"/>
        <v>0</v>
      </c>
      <c r="AC156" s="366">
        <f t="shared" si="26"/>
        <v>0</v>
      </c>
      <c r="AE156" s="194" t="s">
        <v>35</v>
      </c>
      <c r="AF156" s="195"/>
      <c r="AG156" s="195"/>
      <c r="AH156" s="196" t="s">
        <v>64</v>
      </c>
      <c r="AI156" s="219">
        <f t="shared" si="12"/>
        <v>0</v>
      </c>
      <c r="AJ156" s="220">
        <f t="shared" si="24"/>
        <v>0</v>
      </c>
      <c r="AK156" s="366">
        <f t="shared" si="25"/>
        <v>0</v>
      </c>
    </row>
    <row r="157" spans="1:37" ht="14.45" customHeight="1" x14ac:dyDescent="0.15">
      <c r="A157" s="592">
        <v>0</v>
      </c>
      <c r="B157" s="593">
        <v>0</v>
      </c>
      <c r="C157" s="593">
        <v>0</v>
      </c>
      <c r="D157" s="593">
        <v>0</v>
      </c>
      <c r="E157" s="594">
        <v>0</v>
      </c>
      <c r="K157" s="194"/>
      <c r="L157" s="195"/>
      <c r="M157" s="195"/>
      <c r="N157" s="196" t="s">
        <v>66</v>
      </c>
      <c r="O157" s="198"/>
      <c r="P157" s="219">
        <f t="shared" si="23"/>
        <v>3500</v>
      </c>
      <c r="Q157" s="220">
        <f t="shared" si="23"/>
        <v>0</v>
      </c>
      <c r="R157" s="220">
        <f t="shared" si="23"/>
        <v>0</v>
      </c>
      <c r="S157" s="221">
        <f t="shared" si="23"/>
        <v>0</v>
      </c>
      <c r="T157" s="270">
        <f t="shared" si="23"/>
        <v>0</v>
      </c>
      <c r="U157" s="202"/>
      <c r="V157" s="195"/>
      <c r="W157" s="195"/>
      <c r="X157" s="196" t="s">
        <v>66</v>
      </c>
      <c r="Y157" s="198" t="s">
        <v>156</v>
      </c>
      <c r="Z157" s="219">
        <f t="shared" si="26"/>
        <v>0</v>
      </c>
      <c r="AA157" s="220">
        <f t="shared" si="26"/>
        <v>0</v>
      </c>
      <c r="AB157" s="292">
        <f t="shared" si="26"/>
        <v>0</v>
      </c>
      <c r="AC157" s="366">
        <f t="shared" si="26"/>
        <v>0</v>
      </c>
      <c r="AE157" s="194" t="s">
        <v>171</v>
      </c>
      <c r="AF157" s="195"/>
      <c r="AG157" s="195"/>
      <c r="AH157" s="196" t="s">
        <v>66</v>
      </c>
      <c r="AI157" s="219">
        <f t="shared" si="12"/>
        <v>0</v>
      </c>
      <c r="AJ157" s="220">
        <f t="shared" si="24"/>
        <v>0</v>
      </c>
      <c r="AK157" s="366">
        <f t="shared" si="25"/>
        <v>0</v>
      </c>
    </row>
    <row r="158" spans="1:37" ht="14.45" customHeight="1" x14ac:dyDescent="0.15">
      <c r="A158" s="592">
        <v>0</v>
      </c>
      <c r="B158" s="593">
        <v>0</v>
      </c>
      <c r="C158" s="593">
        <v>0</v>
      </c>
      <c r="D158" s="593">
        <v>0</v>
      </c>
      <c r="E158" s="594">
        <v>0</v>
      </c>
      <c r="K158" s="194"/>
      <c r="L158" s="195"/>
      <c r="M158" s="195"/>
      <c r="N158" s="196" t="s">
        <v>150</v>
      </c>
      <c r="O158" s="198"/>
      <c r="P158" s="219">
        <f t="shared" si="23"/>
        <v>0</v>
      </c>
      <c r="Q158" s="220">
        <f t="shared" si="23"/>
        <v>0</v>
      </c>
      <c r="R158" s="220">
        <f t="shared" si="23"/>
        <v>0</v>
      </c>
      <c r="S158" s="221">
        <f t="shared" si="23"/>
        <v>0</v>
      </c>
      <c r="T158" s="270">
        <f t="shared" si="23"/>
        <v>0</v>
      </c>
      <c r="U158" s="202"/>
      <c r="V158" s="195"/>
      <c r="W158" s="195"/>
      <c r="X158" s="196" t="s">
        <v>150</v>
      </c>
      <c r="Y158" s="505" t="s">
        <v>654</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6"/>
        <v>0</v>
      </c>
      <c r="AB158" s="292">
        <f t="shared" si="26"/>
        <v>0</v>
      </c>
      <c r="AC158" s="366">
        <f t="shared" si="26"/>
        <v>0</v>
      </c>
      <c r="AE158" s="194"/>
      <c r="AF158" s="195"/>
      <c r="AG158" s="195"/>
      <c r="AH158" s="196" t="s">
        <v>150</v>
      </c>
      <c r="AI158" s="219">
        <f t="shared" si="12"/>
        <v>0</v>
      </c>
      <c r="AJ158" s="220">
        <f t="shared" si="24"/>
        <v>0</v>
      </c>
      <c r="AK158" s="366">
        <f t="shared" si="25"/>
        <v>0</v>
      </c>
    </row>
    <row r="159" spans="1:37" ht="14.45" customHeight="1" x14ac:dyDescent="0.15">
      <c r="A159" s="592">
        <v>0</v>
      </c>
      <c r="B159" s="593">
        <v>0</v>
      </c>
      <c r="C159" s="593">
        <v>0</v>
      </c>
      <c r="D159" s="593">
        <v>0</v>
      </c>
      <c r="E159" s="594">
        <v>0</v>
      </c>
      <c r="K159" s="194"/>
      <c r="L159" s="195" t="s">
        <v>41</v>
      </c>
      <c r="M159" s="216"/>
      <c r="N159" s="196" t="s">
        <v>13</v>
      </c>
      <c r="O159" s="198"/>
      <c r="P159" s="219">
        <f t="shared" si="23"/>
        <v>0</v>
      </c>
      <c r="Q159" s="220">
        <f t="shared" si="23"/>
        <v>0</v>
      </c>
      <c r="R159" s="220">
        <f t="shared" si="23"/>
        <v>0</v>
      </c>
      <c r="S159" s="221">
        <f t="shared" si="23"/>
        <v>0</v>
      </c>
      <c r="T159" s="270">
        <f t="shared" si="23"/>
        <v>0</v>
      </c>
      <c r="U159" s="202"/>
      <c r="V159" s="195" t="s">
        <v>41</v>
      </c>
      <c r="W159" s="216"/>
      <c r="X159" s="196" t="s">
        <v>13</v>
      </c>
      <c r="Y159" s="198" t="s">
        <v>156</v>
      </c>
      <c r="Z159" s="219">
        <f t="shared" si="26"/>
        <v>0</v>
      </c>
      <c r="AA159" s="220">
        <f t="shared" si="26"/>
        <v>0</v>
      </c>
      <c r="AB159" s="292">
        <f t="shared" si="26"/>
        <v>0</v>
      </c>
      <c r="AC159" s="366">
        <f t="shared" si="26"/>
        <v>0</v>
      </c>
      <c r="AE159" s="194"/>
      <c r="AF159" s="195" t="s">
        <v>41</v>
      </c>
      <c r="AG159" s="216"/>
      <c r="AH159" s="196" t="s">
        <v>13</v>
      </c>
      <c r="AI159" s="219">
        <f t="shared" si="12"/>
        <v>0</v>
      </c>
      <c r="AJ159" s="220">
        <f t="shared" si="24"/>
        <v>0</v>
      </c>
      <c r="AK159" s="366">
        <f t="shared" si="25"/>
        <v>0</v>
      </c>
    </row>
    <row r="160" spans="1:37" ht="14.45" customHeight="1" x14ac:dyDescent="0.15">
      <c r="A160" s="592">
        <v>0</v>
      </c>
      <c r="B160" s="593">
        <v>0</v>
      </c>
      <c r="C160" s="593">
        <v>0</v>
      </c>
      <c r="D160" s="593">
        <v>0</v>
      </c>
      <c r="E160" s="594">
        <v>0</v>
      </c>
      <c r="K160" s="194"/>
      <c r="L160" s="195"/>
      <c r="M160" s="196" t="s">
        <v>70</v>
      </c>
      <c r="N160" s="197"/>
      <c r="O160" s="198"/>
      <c r="P160" s="219">
        <f t="shared" si="23"/>
        <v>3412</v>
      </c>
      <c r="Q160" s="220">
        <f t="shared" si="23"/>
        <v>3412</v>
      </c>
      <c r="R160" s="220">
        <f t="shared" si="23"/>
        <v>0</v>
      </c>
      <c r="S160" s="221">
        <f t="shared" si="23"/>
        <v>0</v>
      </c>
      <c r="T160" s="270">
        <f t="shared" si="23"/>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3412</v>
      </c>
      <c r="AJ160" s="220">
        <f t="shared" si="24"/>
        <v>0</v>
      </c>
      <c r="AK160" s="366">
        <f t="shared" si="25"/>
        <v>0</v>
      </c>
    </row>
    <row r="161" spans="1:37" ht="14.45" customHeight="1" x14ac:dyDescent="0.15">
      <c r="A161" s="592">
        <v>0</v>
      </c>
      <c r="B161" s="593">
        <v>0</v>
      </c>
      <c r="C161" s="593">
        <v>0</v>
      </c>
      <c r="D161" s="593">
        <v>0</v>
      </c>
      <c r="E161" s="594">
        <v>0</v>
      </c>
      <c r="K161" s="194"/>
      <c r="L161" s="195"/>
      <c r="M161" s="196" t="s">
        <v>73</v>
      </c>
      <c r="N161" s="197"/>
      <c r="O161" s="198"/>
      <c r="P161" s="219">
        <f t="shared" si="23"/>
        <v>0</v>
      </c>
      <c r="Q161" s="220">
        <f t="shared" si="23"/>
        <v>0</v>
      </c>
      <c r="R161" s="220">
        <f t="shared" si="23"/>
        <v>0</v>
      </c>
      <c r="S161" s="221">
        <f t="shared" si="23"/>
        <v>0</v>
      </c>
      <c r="T161" s="270">
        <f t="shared" si="23"/>
        <v>0</v>
      </c>
      <c r="U161" s="202"/>
      <c r="V161" s="195"/>
      <c r="W161" s="196" t="s">
        <v>73</v>
      </c>
      <c r="X161" s="197"/>
      <c r="Y161" s="198" t="s">
        <v>156</v>
      </c>
      <c r="Z161" s="219">
        <f t="shared" ref="Z161:AC163" si="27">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27"/>
        <v>0</v>
      </c>
      <c r="AB161" s="292">
        <f t="shared" si="27"/>
        <v>0</v>
      </c>
      <c r="AC161" s="366">
        <f t="shared" si="27"/>
        <v>0</v>
      </c>
      <c r="AE161" s="194"/>
      <c r="AF161" s="195"/>
      <c r="AG161" s="196" t="s">
        <v>73</v>
      </c>
      <c r="AH161" s="197"/>
      <c r="AI161" s="219">
        <f t="shared" si="12"/>
        <v>0</v>
      </c>
      <c r="AJ161" s="220">
        <f t="shared" si="24"/>
        <v>0</v>
      </c>
      <c r="AK161" s="366">
        <f t="shared" si="25"/>
        <v>0</v>
      </c>
    </row>
    <row r="162" spans="1:37" ht="14.45" customHeight="1" x14ac:dyDescent="0.15">
      <c r="A162" s="592">
        <v>0</v>
      </c>
      <c r="B162" s="593">
        <v>0</v>
      </c>
      <c r="C162" s="593">
        <v>0</v>
      </c>
      <c r="D162" s="593">
        <v>0</v>
      </c>
      <c r="E162" s="594">
        <v>0</v>
      </c>
      <c r="K162" s="194"/>
      <c r="L162" s="216"/>
      <c r="M162" s="196" t="s">
        <v>13</v>
      </c>
      <c r="N162" s="197"/>
      <c r="O162" s="198"/>
      <c r="P162" s="219">
        <f t="shared" si="23"/>
        <v>0</v>
      </c>
      <c r="Q162" s="220">
        <f t="shared" si="23"/>
        <v>0</v>
      </c>
      <c r="R162" s="220">
        <f t="shared" si="23"/>
        <v>0</v>
      </c>
      <c r="S162" s="221">
        <f t="shared" si="23"/>
        <v>0</v>
      </c>
      <c r="T162" s="270">
        <f t="shared" si="23"/>
        <v>0</v>
      </c>
      <c r="U162" s="202"/>
      <c r="V162" s="216"/>
      <c r="W162" s="196" t="s">
        <v>13</v>
      </c>
      <c r="X162" s="197"/>
      <c r="Y162" s="198" t="s">
        <v>156</v>
      </c>
      <c r="Z162" s="219">
        <f t="shared" si="27"/>
        <v>0</v>
      </c>
      <c r="AA162" s="220">
        <f t="shared" si="27"/>
        <v>0</v>
      </c>
      <c r="AB162" s="292">
        <f t="shared" si="27"/>
        <v>0</v>
      </c>
      <c r="AC162" s="366">
        <f t="shared" si="27"/>
        <v>0</v>
      </c>
      <c r="AE162" s="194"/>
      <c r="AF162" s="216"/>
      <c r="AG162" s="196" t="s">
        <v>13</v>
      </c>
      <c r="AH162" s="197"/>
      <c r="AI162" s="219">
        <f t="shared" si="12"/>
        <v>0</v>
      </c>
      <c r="AJ162" s="220">
        <f t="shared" si="24"/>
        <v>0</v>
      </c>
      <c r="AK162" s="366">
        <f t="shared" si="25"/>
        <v>0</v>
      </c>
    </row>
    <row r="163" spans="1:37" ht="14.45" customHeight="1" x14ac:dyDescent="0.15">
      <c r="A163" s="592">
        <v>0</v>
      </c>
      <c r="B163" s="593">
        <v>0</v>
      </c>
      <c r="C163" s="593">
        <v>0</v>
      </c>
      <c r="D163" s="593">
        <v>0</v>
      </c>
      <c r="E163" s="594">
        <v>0</v>
      </c>
      <c r="K163" s="194" t="s">
        <v>4</v>
      </c>
      <c r="L163" s="173" t="s">
        <v>78</v>
      </c>
      <c r="M163" s="197"/>
      <c r="N163" s="197"/>
      <c r="O163" s="198"/>
      <c r="P163" s="219">
        <f t="shared" ref="P163:T172" si="28">P48+P102</f>
        <v>0</v>
      </c>
      <c r="Q163" s="220">
        <f t="shared" si="28"/>
        <v>0</v>
      </c>
      <c r="R163" s="220">
        <f t="shared" si="28"/>
        <v>0</v>
      </c>
      <c r="S163" s="221">
        <f t="shared" si="28"/>
        <v>0</v>
      </c>
      <c r="T163" s="270">
        <f t="shared" si="28"/>
        <v>0</v>
      </c>
      <c r="U163" s="202" t="s">
        <v>4</v>
      </c>
      <c r="V163" s="173" t="s">
        <v>78</v>
      </c>
      <c r="W163" s="197"/>
      <c r="X163" s="197"/>
      <c r="Y163" s="198" t="s">
        <v>156</v>
      </c>
      <c r="Z163" s="219">
        <f t="shared" si="27"/>
        <v>0</v>
      </c>
      <c r="AA163" s="220">
        <f t="shared" si="27"/>
        <v>0</v>
      </c>
      <c r="AB163" s="292">
        <f t="shared" si="27"/>
        <v>0</v>
      </c>
      <c r="AC163" s="366">
        <f t="shared" si="27"/>
        <v>0</v>
      </c>
      <c r="AE163" s="194" t="s">
        <v>4</v>
      </c>
      <c r="AF163" s="173" t="s">
        <v>78</v>
      </c>
      <c r="AG163" s="197"/>
      <c r="AH163" s="197"/>
      <c r="AI163" s="219">
        <f t="shared" si="12"/>
        <v>0</v>
      </c>
      <c r="AJ163" s="220">
        <f>SUM(AJ164:AJ165)</f>
        <v>0</v>
      </c>
      <c r="AK163" s="366">
        <f>SUM(AK164:AK165)</f>
        <v>0</v>
      </c>
    </row>
    <row r="164" spans="1:37" ht="14.45" customHeight="1" x14ac:dyDescent="0.15">
      <c r="A164" s="592">
        <v>0</v>
      </c>
      <c r="B164" s="593">
        <v>0</v>
      </c>
      <c r="C164" s="593">
        <v>0</v>
      </c>
      <c r="D164" s="593">
        <v>0</v>
      </c>
      <c r="E164" s="594">
        <v>0</v>
      </c>
      <c r="K164" s="194"/>
      <c r="L164" s="195"/>
      <c r="M164" s="196" t="s">
        <v>11</v>
      </c>
      <c r="N164" s="197"/>
      <c r="O164" s="198"/>
      <c r="P164" s="219">
        <f t="shared" si="28"/>
        <v>0</v>
      </c>
      <c r="Q164" s="220">
        <f t="shared" si="28"/>
        <v>0</v>
      </c>
      <c r="R164" s="220">
        <f t="shared" si="28"/>
        <v>0</v>
      </c>
      <c r="S164" s="221">
        <f t="shared" si="28"/>
        <v>0</v>
      </c>
      <c r="T164" s="270">
        <f t="shared" si="28"/>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69" si="29">IF($P164-$Z164=0,0,ROUND((R164-AA164)*$AI164/($P164-$Z164),0))</f>
        <v>0</v>
      </c>
      <c r="AK164" s="366">
        <f t="shared" ref="AK164:AK169" si="30">IF(P164-Z164=0,0,ROUND((S164-AB164)*AI164/(P164-Z164),0))</f>
        <v>0</v>
      </c>
    </row>
    <row r="165" spans="1:37" ht="14.45" customHeight="1" x14ac:dyDescent="0.15">
      <c r="A165" s="592">
        <v>0</v>
      </c>
      <c r="B165" s="593">
        <v>0</v>
      </c>
      <c r="C165" s="593">
        <v>0</v>
      </c>
      <c r="D165" s="593">
        <v>0</v>
      </c>
      <c r="E165" s="594">
        <v>0</v>
      </c>
      <c r="K165" s="194"/>
      <c r="L165" s="216"/>
      <c r="M165" s="196" t="s">
        <v>13</v>
      </c>
      <c r="N165" s="197"/>
      <c r="O165" s="198"/>
      <c r="P165" s="219">
        <f t="shared" si="28"/>
        <v>0</v>
      </c>
      <c r="Q165" s="220">
        <f t="shared" si="28"/>
        <v>0</v>
      </c>
      <c r="R165" s="220">
        <f t="shared" si="28"/>
        <v>0</v>
      </c>
      <c r="S165" s="221">
        <f t="shared" si="28"/>
        <v>0</v>
      </c>
      <c r="T165" s="270">
        <f t="shared" si="28"/>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29"/>
        <v>0</v>
      </c>
      <c r="AK165" s="366">
        <f t="shared" si="30"/>
        <v>0</v>
      </c>
    </row>
    <row r="166" spans="1:37" ht="14.45" customHeight="1" x14ac:dyDescent="0.15">
      <c r="A166" s="592">
        <v>0</v>
      </c>
      <c r="B166" s="593">
        <v>0</v>
      </c>
      <c r="C166" s="593">
        <v>0</v>
      </c>
      <c r="D166" s="593">
        <v>0</v>
      </c>
      <c r="E166" s="594">
        <v>0</v>
      </c>
      <c r="K166" s="194"/>
      <c r="L166" s="169"/>
      <c r="M166" s="196" t="s">
        <v>88</v>
      </c>
      <c r="N166" s="197"/>
      <c r="O166" s="198"/>
      <c r="P166" s="219">
        <f t="shared" si="28"/>
        <v>16682</v>
      </c>
      <c r="Q166" s="220">
        <f t="shared" si="28"/>
        <v>16682</v>
      </c>
      <c r="R166" s="220">
        <f t="shared" si="28"/>
        <v>7842</v>
      </c>
      <c r="S166" s="221">
        <f t="shared" si="28"/>
        <v>0</v>
      </c>
      <c r="T166" s="270">
        <f t="shared" si="28"/>
        <v>4400</v>
      </c>
      <c r="U166" s="202"/>
      <c r="V166" s="169"/>
      <c r="W166" s="196" t="s">
        <v>88</v>
      </c>
      <c r="X166" s="197"/>
      <c r="Y166" s="198"/>
      <c r="Z166" s="219">
        <f t="shared" ref="Z166:AC167" si="31">Z51</f>
        <v>0</v>
      </c>
      <c r="AA166" s="220">
        <f t="shared" si="31"/>
        <v>0</v>
      </c>
      <c r="AB166" s="292">
        <f t="shared" si="31"/>
        <v>0</v>
      </c>
      <c r="AC166" s="366">
        <f t="shared" si="31"/>
        <v>0</v>
      </c>
      <c r="AE166" s="194"/>
      <c r="AF166" s="169"/>
      <c r="AG166" s="196" t="s">
        <v>88</v>
      </c>
      <c r="AH166" s="197"/>
      <c r="AI166" s="219">
        <f t="shared" si="12"/>
        <v>16682</v>
      </c>
      <c r="AJ166" s="220">
        <f t="shared" si="29"/>
        <v>7842</v>
      </c>
      <c r="AK166" s="366">
        <f t="shared" si="30"/>
        <v>0</v>
      </c>
    </row>
    <row r="167" spans="1:37" ht="14.45" customHeight="1" thickBot="1" x14ac:dyDescent="0.2">
      <c r="A167" s="595">
        <v>0</v>
      </c>
      <c r="B167" s="596">
        <v>0</v>
      </c>
      <c r="C167" s="596">
        <v>0</v>
      </c>
      <c r="D167" s="596">
        <v>0</v>
      </c>
      <c r="E167" s="597">
        <v>0</v>
      </c>
      <c r="K167" s="194"/>
      <c r="L167" s="176" t="s">
        <v>91</v>
      </c>
      <c r="M167" s="196" t="s">
        <v>89</v>
      </c>
      <c r="N167" s="197"/>
      <c r="O167" s="198"/>
      <c r="P167" s="219">
        <f t="shared" si="28"/>
        <v>177</v>
      </c>
      <c r="Q167" s="220">
        <f t="shared" si="28"/>
        <v>177</v>
      </c>
      <c r="R167" s="220">
        <f t="shared" si="28"/>
        <v>0</v>
      </c>
      <c r="S167" s="221">
        <f t="shared" si="28"/>
        <v>0</v>
      </c>
      <c r="T167" s="270">
        <f t="shared" si="28"/>
        <v>0</v>
      </c>
      <c r="U167" s="202"/>
      <c r="V167" s="176" t="s">
        <v>91</v>
      </c>
      <c r="W167" s="196" t="s">
        <v>89</v>
      </c>
      <c r="X167" s="197"/>
      <c r="Y167" s="198"/>
      <c r="Z167" s="219">
        <f t="shared" si="31"/>
        <v>0</v>
      </c>
      <c r="AA167" s="220">
        <f t="shared" si="31"/>
        <v>0</v>
      </c>
      <c r="AB167" s="292">
        <f t="shared" si="31"/>
        <v>0</v>
      </c>
      <c r="AC167" s="366">
        <f t="shared" si="31"/>
        <v>0</v>
      </c>
      <c r="AE167" s="194"/>
      <c r="AF167" s="176" t="s">
        <v>91</v>
      </c>
      <c r="AG167" s="196" t="s">
        <v>89</v>
      </c>
      <c r="AH167" s="197"/>
      <c r="AI167" s="219">
        <f t="shared" si="12"/>
        <v>177</v>
      </c>
      <c r="AJ167" s="220">
        <f t="shared" si="29"/>
        <v>0</v>
      </c>
      <c r="AK167" s="366">
        <f t="shared" si="30"/>
        <v>0</v>
      </c>
    </row>
    <row r="168" spans="1:37" ht="14.45" customHeight="1" x14ac:dyDescent="0.15">
      <c r="K168" s="194"/>
      <c r="L168" s="176"/>
      <c r="M168" s="196" t="s">
        <v>104</v>
      </c>
      <c r="N168" s="197"/>
      <c r="O168" s="198"/>
      <c r="P168" s="219">
        <f t="shared" si="28"/>
        <v>4878</v>
      </c>
      <c r="Q168" s="220">
        <f t="shared" si="28"/>
        <v>4878</v>
      </c>
      <c r="R168" s="220">
        <f t="shared" si="28"/>
        <v>0</v>
      </c>
      <c r="S168" s="221">
        <f t="shared" si="28"/>
        <v>0</v>
      </c>
      <c r="T168" s="270">
        <f t="shared" si="28"/>
        <v>0</v>
      </c>
      <c r="U168" s="202"/>
      <c r="V168" s="176"/>
      <c r="W168" s="196" t="s">
        <v>104</v>
      </c>
      <c r="X168" s="197"/>
      <c r="Y168" s="198" t="s">
        <v>654</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4878</v>
      </c>
      <c r="AJ168" s="220">
        <f t="shared" si="29"/>
        <v>0</v>
      </c>
      <c r="AK168" s="366">
        <f t="shared" si="30"/>
        <v>0</v>
      </c>
    </row>
    <row r="169" spans="1:37" ht="14.45" customHeight="1" thickBot="1" x14ac:dyDescent="0.2">
      <c r="K169" s="194"/>
      <c r="L169" s="176"/>
      <c r="M169" s="196" t="s">
        <v>90</v>
      </c>
      <c r="N169" s="197"/>
      <c r="O169" s="198"/>
      <c r="P169" s="219">
        <f t="shared" si="28"/>
        <v>7129</v>
      </c>
      <c r="Q169" s="220">
        <f t="shared" si="28"/>
        <v>7129</v>
      </c>
      <c r="R169" s="220">
        <f t="shared" si="28"/>
        <v>0</v>
      </c>
      <c r="S169" s="221">
        <f t="shared" si="28"/>
        <v>0</v>
      </c>
      <c r="T169" s="270">
        <f t="shared" si="28"/>
        <v>6100</v>
      </c>
      <c r="U169" s="202"/>
      <c r="V169" s="176"/>
      <c r="W169" s="196" t="s">
        <v>90</v>
      </c>
      <c r="X169" s="197"/>
      <c r="Y169" s="198"/>
      <c r="Z169" s="219">
        <f>Z54</f>
        <v>7129</v>
      </c>
      <c r="AA169" s="220">
        <f>AA54</f>
        <v>0</v>
      </c>
      <c r="AB169" s="292">
        <f>AB54</f>
        <v>0</v>
      </c>
      <c r="AC169" s="366">
        <f>AC54</f>
        <v>6100</v>
      </c>
      <c r="AE169" s="194"/>
      <c r="AF169" s="176"/>
      <c r="AG169" s="196" t="s">
        <v>90</v>
      </c>
      <c r="AH169" s="197"/>
      <c r="AI169" s="219">
        <f t="shared" si="12"/>
        <v>0</v>
      </c>
      <c r="AJ169" s="220">
        <f t="shared" si="29"/>
        <v>0</v>
      </c>
      <c r="AK169" s="366">
        <f t="shared" si="30"/>
        <v>0</v>
      </c>
    </row>
    <row r="170" spans="1:37" ht="14.45" customHeight="1" x14ac:dyDescent="0.15">
      <c r="A170" s="589">
        <v>0</v>
      </c>
      <c r="B170" s="590">
        <v>0</v>
      </c>
      <c r="C170" s="590">
        <v>0</v>
      </c>
      <c r="D170" s="590">
        <v>0</v>
      </c>
      <c r="E170" s="591">
        <v>0</v>
      </c>
      <c r="K170" s="194"/>
      <c r="L170" s="176" t="s">
        <v>92</v>
      </c>
      <c r="M170" s="196" t="s">
        <v>105</v>
      </c>
      <c r="N170" s="197"/>
      <c r="O170" s="198"/>
      <c r="P170" s="219">
        <f t="shared" si="28"/>
        <v>0</v>
      </c>
      <c r="Q170" s="220">
        <f t="shared" si="28"/>
        <v>0</v>
      </c>
      <c r="R170" s="220">
        <f t="shared" si="28"/>
        <v>0</v>
      </c>
      <c r="S170" s="221">
        <f t="shared" si="28"/>
        <v>0</v>
      </c>
      <c r="T170" s="270">
        <f t="shared" si="28"/>
        <v>0</v>
      </c>
      <c r="U170" s="202"/>
      <c r="V170" s="176" t="s">
        <v>92</v>
      </c>
      <c r="W170" s="196" t="s">
        <v>105</v>
      </c>
      <c r="X170" s="197"/>
      <c r="Y170" s="198" t="s">
        <v>156</v>
      </c>
      <c r="Z170" s="219">
        <f t="shared" ref="Z170:AC172" si="32">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2"/>
        <v>0</v>
      </c>
      <c r="AB170" s="292">
        <f t="shared" si="32"/>
        <v>0</v>
      </c>
      <c r="AC170" s="366">
        <f t="shared" si="32"/>
        <v>0</v>
      </c>
      <c r="AE170" s="194"/>
      <c r="AF170" s="176" t="s">
        <v>92</v>
      </c>
      <c r="AG170" s="196" t="s">
        <v>105</v>
      </c>
      <c r="AH170" s="197"/>
      <c r="AI170" s="219">
        <f t="shared" si="12"/>
        <v>0</v>
      </c>
      <c r="AJ170" s="220">
        <f t="shared" ref="AJ170:AJ175" si="33">IF($P170-$Z170=0,0,ROUND((R170-AA170)*$AI170/($P170-$Z170),0))</f>
        <v>0</v>
      </c>
      <c r="AK170" s="366">
        <f t="shared" ref="AK170:AK175" si="34">IF(P170-Z170=0,0,ROUND((S170-AB170)*AI170/(P170-Z170),0))</f>
        <v>0</v>
      </c>
    </row>
    <row r="171" spans="1:37" ht="14.45" customHeight="1" x14ac:dyDescent="0.15">
      <c r="A171" s="592">
        <v>0</v>
      </c>
      <c r="B171" s="593">
        <v>0</v>
      </c>
      <c r="C171" s="593">
        <v>0</v>
      </c>
      <c r="D171" s="593">
        <v>0</v>
      </c>
      <c r="E171" s="594">
        <v>0</v>
      </c>
      <c r="K171" s="194"/>
      <c r="L171" s="176"/>
      <c r="M171" s="196" t="s">
        <v>106</v>
      </c>
      <c r="N171" s="197"/>
      <c r="O171" s="198"/>
      <c r="P171" s="219">
        <f t="shared" si="28"/>
        <v>0</v>
      </c>
      <c r="Q171" s="220">
        <f t="shared" si="28"/>
        <v>0</v>
      </c>
      <c r="R171" s="220">
        <f t="shared" si="28"/>
        <v>0</v>
      </c>
      <c r="S171" s="221">
        <f t="shared" si="28"/>
        <v>0</v>
      </c>
      <c r="T171" s="270">
        <f t="shared" si="28"/>
        <v>0</v>
      </c>
      <c r="U171" s="202"/>
      <c r="V171" s="176"/>
      <c r="W171" s="196" t="s">
        <v>106</v>
      </c>
      <c r="X171" s="197"/>
      <c r="Y171" s="198" t="s">
        <v>156</v>
      </c>
      <c r="Z171" s="219">
        <f t="shared" si="32"/>
        <v>0</v>
      </c>
      <c r="AA171" s="220">
        <f t="shared" si="32"/>
        <v>0</v>
      </c>
      <c r="AB171" s="292">
        <f t="shared" si="32"/>
        <v>0</v>
      </c>
      <c r="AC171" s="366">
        <f t="shared" si="32"/>
        <v>0</v>
      </c>
      <c r="AE171" s="194"/>
      <c r="AF171" s="176"/>
      <c r="AG171" s="196" t="s">
        <v>106</v>
      </c>
      <c r="AH171" s="197"/>
      <c r="AI171" s="219">
        <f t="shared" si="12"/>
        <v>0</v>
      </c>
      <c r="AJ171" s="220">
        <f t="shared" si="33"/>
        <v>0</v>
      </c>
      <c r="AK171" s="366">
        <f t="shared" si="34"/>
        <v>0</v>
      </c>
    </row>
    <row r="172" spans="1:37" ht="14.45" customHeight="1" x14ac:dyDescent="0.15">
      <c r="A172" s="592">
        <v>7129</v>
      </c>
      <c r="B172" s="593">
        <v>0</v>
      </c>
      <c r="C172" s="593">
        <v>0</v>
      </c>
      <c r="D172" s="593">
        <v>0</v>
      </c>
      <c r="E172" s="594">
        <v>6100</v>
      </c>
      <c r="K172" s="194"/>
      <c r="L172" s="176"/>
      <c r="M172" s="196" t="s">
        <v>107</v>
      </c>
      <c r="N172" s="197"/>
      <c r="O172" s="198"/>
      <c r="P172" s="219">
        <f t="shared" si="28"/>
        <v>0</v>
      </c>
      <c r="Q172" s="220">
        <f t="shared" si="28"/>
        <v>0</v>
      </c>
      <c r="R172" s="220">
        <f t="shared" si="28"/>
        <v>0</v>
      </c>
      <c r="S172" s="221">
        <f t="shared" si="28"/>
        <v>0</v>
      </c>
      <c r="T172" s="270">
        <f t="shared" si="28"/>
        <v>0</v>
      </c>
      <c r="U172" s="202"/>
      <c r="V172" s="176"/>
      <c r="W172" s="196" t="s">
        <v>107</v>
      </c>
      <c r="X172" s="197"/>
      <c r="Y172" s="198" t="s">
        <v>156</v>
      </c>
      <c r="Z172" s="219">
        <f t="shared" si="32"/>
        <v>0</v>
      </c>
      <c r="AA172" s="220">
        <f t="shared" si="32"/>
        <v>0</v>
      </c>
      <c r="AB172" s="292">
        <f t="shared" si="32"/>
        <v>0</v>
      </c>
      <c r="AC172" s="366">
        <f t="shared" si="32"/>
        <v>0</v>
      </c>
      <c r="AE172" s="194"/>
      <c r="AF172" s="176"/>
      <c r="AG172" s="196" t="s">
        <v>107</v>
      </c>
      <c r="AH172" s="197"/>
      <c r="AI172" s="219">
        <f t="shared" si="12"/>
        <v>0</v>
      </c>
      <c r="AJ172" s="220">
        <f t="shared" si="33"/>
        <v>0</v>
      </c>
      <c r="AK172" s="366">
        <f t="shared" si="34"/>
        <v>0</v>
      </c>
    </row>
    <row r="173" spans="1:37" ht="14.45" customHeight="1" x14ac:dyDescent="0.15">
      <c r="A173" s="592">
        <v>3435</v>
      </c>
      <c r="B173" s="593">
        <v>0</v>
      </c>
      <c r="C173" s="593">
        <v>0</v>
      </c>
      <c r="D173" s="593">
        <v>0</v>
      </c>
      <c r="E173" s="594">
        <v>1400</v>
      </c>
      <c r="K173" s="194"/>
      <c r="L173" s="176" t="s">
        <v>41</v>
      </c>
      <c r="M173" s="196" t="s">
        <v>108</v>
      </c>
      <c r="N173" s="197"/>
      <c r="O173" s="198"/>
      <c r="P173" s="219">
        <f t="shared" ref="P173:T176" si="35">P58+P112</f>
        <v>1079</v>
      </c>
      <c r="Q173" s="220">
        <f t="shared" si="35"/>
        <v>1079</v>
      </c>
      <c r="R173" s="220">
        <f t="shared" si="35"/>
        <v>0</v>
      </c>
      <c r="S173" s="221">
        <f t="shared" si="35"/>
        <v>0</v>
      </c>
      <c r="T173" s="270">
        <f t="shared" si="35"/>
        <v>0</v>
      </c>
      <c r="U173" s="202"/>
      <c r="V173" s="176" t="s">
        <v>41</v>
      </c>
      <c r="W173" s="196" t="s">
        <v>108</v>
      </c>
      <c r="X173" s="197"/>
      <c r="Y173" s="198"/>
      <c r="Z173" s="219">
        <f>Z57</f>
        <v>0</v>
      </c>
      <c r="AA173" s="220">
        <f>AA57</f>
        <v>0</v>
      </c>
      <c r="AB173" s="292">
        <f>AB57</f>
        <v>0</v>
      </c>
      <c r="AC173" s="366">
        <f>AC57</f>
        <v>0</v>
      </c>
      <c r="AE173" s="194"/>
      <c r="AF173" s="176" t="s">
        <v>41</v>
      </c>
      <c r="AG173" s="196" t="s">
        <v>108</v>
      </c>
      <c r="AH173" s="197"/>
      <c r="AI173" s="219">
        <f t="shared" si="12"/>
        <v>1079</v>
      </c>
      <c r="AJ173" s="220">
        <f t="shared" si="33"/>
        <v>0</v>
      </c>
      <c r="AK173" s="366">
        <f t="shared" si="34"/>
        <v>0</v>
      </c>
    </row>
    <row r="174" spans="1:37" ht="14.45" customHeight="1" x14ac:dyDescent="0.15">
      <c r="A174" s="592">
        <v>0</v>
      </c>
      <c r="B174" s="593">
        <v>0</v>
      </c>
      <c r="C174" s="593">
        <v>0</v>
      </c>
      <c r="D174" s="593">
        <v>0</v>
      </c>
      <c r="E174" s="594">
        <v>0</v>
      </c>
      <c r="K174" s="194"/>
      <c r="L174" s="216"/>
      <c r="M174" s="196" t="s">
        <v>13</v>
      </c>
      <c r="N174" s="197"/>
      <c r="O174" s="198"/>
      <c r="P174" s="219">
        <f t="shared" si="35"/>
        <v>4847</v>
      </c>
      <c r="Q174" s="220">
        <f t="shared" si="35"/>
        <v>4847</v>
      </c>
      <c r="R174" s="220">
        <f t="shared" si="35"/>
        <v>0</v>
      </c>
      <c r="S174" s="221">
        <f t="shared" si="35"/>
        <v>0</v>
      </c>
      <c r="T174" s="270">
        <f t="shared" si="35"/>
        <v>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4847</v>
      </c>
      <c r="AJ174" s="220">
        <f t="shared" si="33"/>
        <v>0</v>
      </c>
      <c r="AK174" s="366">
        <f t="shared" si="34"/>
        <v>0</v>
      </c>
    </row>
    <row r="175" spans="1:37" ht="14.45" customHeight="1" x14ac:dyDescent="0.15">
      <c r="A175" s="592">
        <v>0</v>
      </c>
      <c r="B175" s="593">
        <v>0</v>
      </c>
      <c r="C175" s="593">
        <v>0</v>
      </c>
      <c r="D175" s="593">
        <v>0</v>
      </c>
      <c r="E175" s="594">
        <v>0</v>
      </c>
      <c r="K175" s="194"/>
      <c r="L175" s="196" t="s">
        <v>13</v>
      </c>
      <c r="M175" s="197"/>
      <c r="N175" s="197"/>
      <c r="O175" s="198"/>
      <c r="P175" s="219">
        <f t="shared" si="35"/>
        <v>0</v>
      </c>
      <c r="Q175" s="220">
        <f t="shared" si="35"/>
        <v>0</v>
      </c>
      <c r="R175" s="220">
        <f t="shared" si="35"/>
        <v>0</v>
      </c>
      <c r="S175" s="221">
        <f t="shared" si="35"/>
        <v>0</v>
      </c>
      <c r="T175" s="270">
        <f t="shared" si="35"/>
        <v>0</v>
      </c>
      <c r="U175" s="202"/>
      <c r="V175" s="196" t="s">
        <v>13</v>
      </c>
      <c r="W175" s="197"/>
      <c r="X175" s="197"/>
      <c r="Y175" s="198" t="s">
        <v>156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0</v>
      </c>
      <c r="AJ175" s="220">
        <f t="shared" si="33"/>
        <v>0</v>
      </c>
      <c r="AK175" s="366">
        <f t="shared" si="34"/>
        <v>0</v>
      </c>
    </row>
    <row r="176" spans="1:37" ht="14.45" customHeight="1" thickBot="1" x14ac:dyDescent="0.2">
      <c r="A176" s="592">
        <v>0</v>
      </c>
      <c r="B176" s="593">
        <v>0</v>
      </c>
      <c r="C176" s="593">
        <v>0</v>
      </c>
      <c r="D176" s="593">
        <v>0</v>
      </c>
      <c r="E176" s="594">
        <v>0</v>
      </c>
      <c r="K176" s="311"/>
      <c r="L176" s="312" t="s">
        <v>82</v>
      </c>
      <c r="M176" s="313"/>
      <c r="N176" s="313"/>
      <c r="O176" s="314"/>
      <c r="P176" s="315">
        <f t="shared" si="35"/>
        <v>523982</v>
      </c>
      <c r="Q176" s="316">
        <f t="shared" si="35"/>
        <v>267855</v>
      </c>
      <c r="R176" s="316">
        <f t="shared" si="35"/>
        <v>49265</v>
      </c>
      <c r="S176" s="317">
        <f t="shared" si="35"/>
        <v>310984</v>
      </c>
      <c r="T176" s="318">
        <f t="shared" si="35"/>
        <v>97400</v>
      </c>
      <c r="U176" s="367"/>
      <c r="V176" s="312" t="s">
        <v>82</v>
      </c>
      <c r="W176" s="313"/>
      <c r="X176" s="313"/>
      <c r="Y176" s="314"/>
      <c r="Z176" s="315">
        <f>Z61</f>
        <v>10564</v>
      </c>
      <c r="AA176" s="316">
        <f>AA61</f>
        <v>0</v>
      </c>
      <c r="AB176" s="550">
        <f>AB61</f>
        <v>0</v>
      </c>
      <c r="AC176" s="368">
        <f>AC61</f>
        <v>7500</v>
      </c>
      <c r="AE176" s="369"/>
      <c r="AF176" s="312" t="s">
        <v>82</v>
      </c>
      <c r="AG176" s="313"/>
      <c r="AH176" s="313"/>
      <c r="AI176" s="370">
        <f t="shared" si="12"/>
        <v>257291</v>
      </c>
      <c r="AJ176" s="316">
        <f>SUM(AJ123,AJ126,AJ129,AJ133:AJ144,AJ148:AJ154,AJ160:AJ163,AJ166:AJ175)</f>
        <v>49212</v>
      </c>
      <c r="AK176" s="368">
        <f>SUM(AK123,AK126,AK129,AK133:AK144,AK148:AK154,AK160:AK163,AK166:AK175)</f>
        <v>77485</v>
      </c>
    </row>
    <row r="177" spans="1:29" ht="14.45" customHeight="1" thickTop="1" x14ac:dyDescent="0.15">
      <c r="A177" s="592">
        <v>0</v>
      </c>
      <c r="B177" s="593">
        <v>0</v>
      </c>
      <c r="C177" s="593">
        <v>0</v>
      </c>
      <c r="D177" s="593">
        <v>0</v>
      </c>
      <c r="E177" s="594">
        <v>0</v>
      </c>
      <c r="Z177" s="480"/>
      <c r="AC177" s="481"/>
    </row>
    <row r="178" spans="1:29" ht="14.45" customHeight="1" x14ac:dyDescent="0.15">
      <c r="A178" s="592">
        <v>0</v>
      </c>
      <c r="B178" s="593">
        <v>0</v>
      </c>
      <c r="C178" s="593">
        <v>0</v>
      </c>
      <c r="D178" s="593">
        <v>0</v>
      </c>
      <c r="E178" s="594">
        <v>0</v>
      </c>
      <c r="AC178" s="481"/>
    </row>
    <row r="179" spans="1:29" x14ac:dyDescent="0.15">
      <c r="A179" s="592">
        <v>0</v>
      </c>
      <c r="B179" s="593">
        <v>0</v>
      </c>
      <c r="C179" s="593">
        <v>0</v>
      </c>
      <c r="D179" s="593">
        <v>0</v>
      </c>
      <c r="E179" s="594">
        <v>0</v>
      </c>
      <c r="AC179" s="481"/>
    </row>
    <row r="180" spans="1:29" x14ac:dyDescent="0.15">
      <c r="A180" s="592">
        <v>0</v>
      </c>
      <c r="B180" s="593">
        <v>0</v>
      </c>
      <c r="C180" s="593">
        <v>0</v>
      </c>
      <c r="D180" s="593">
        <v>0</v>
      </c>
      <c r="E180" s="594">
        <v>0</v>
      </c>
      <c r="AC180" s="481"/>
    </row>
    <row r="181" spans="1:29" ht="14.25" thickBot="1" x14ac:dyDescent="0.2">
      <c r="A181" s="592">
        <v>10564</v>
      </c>
      <c r="B181" s="593">
        <v>0</v>
      </c>
      <c r="C181" s="593">
        <v>0</v>
      </c>
      <c r="D181" s="593">
        <v>0</v>
      </c>
      <c r="E181" s="594">
        <v>7500</v>
      </c>
      <c r="AC181" s="481"/>
    </row>
    <row r="182" spans="1:29" x14ac:dyDescent="0.15">
      <c r="A182" s="590"/>
      <c r="B182" s="590"/>
      <c r="C182" s="590"/>
      <c r="D182" s="590"/>
      <c r="E182" s="590"/>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59" t="s">
        <v>921</v>
      </c>
      <c r="AA2" s="160"/>
      <c r="AB2" s="160" t="s">
        <v>1</v>
      </c>
      <c r="AC2" s="160"/>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121</v>
      </c>
      <c r="Q5" s="169" t="s">
        <v>143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144</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177" t="s">
        <v>125</v>
      </c>
      <c r="Q7" s="178" t="s">
        <v>401</v>
      </c>
      <c r="R7" s="179" t="s">
        <v>126</v>
      </c>
      <c r="S7" s="180" t="s">
        <v>127</v>
      </c>
      <c r="T7" s="181" t="s">
        <v>402</v>
      </c>
      <c r="U7" s="172"/>
      <c r="V7" s="167"/>
      <c r="W7" s="167"/>
      <c r="X7" s="167"/>
      <c r="Y7" s="167"/>
      <c r="Z7" s="177" t="s">
        <v>5</v>
      </c>
      <c r="AA7" s="181" t="s">
        <v>6</v>
      </c>
      <c r="AB7" s="181" t="s">
        <v>7</v>
      </c>
      <c r="AC7" s="182" t="s">
        <v>405</v>
      </c>
      <c r="AD7" s="160"/>
      <c r="AE7" s="160"/>
      <c r="AF7" s="160"/>
      <c r="AG7" s="160"/>
      <c r="AH7" s="160"/>
    </row>
    <row r="8" spans="1:34" ht="14.45" customHeight="1" x14ac:dyDescent="0.15">
      <c r="A8" s="639">
        <v>389797</v>
      </c>
      <c r="B8" s="640">
        <v>353474</v>
      </c>
      <c r="C8" s="640">
        <v>36323</v>
      </c>
      <c r="D8" s="640">
        <v>92717</v>
      </c>
      <c r="E8" s="640">
        <v>78539</v>
      </c>
      <c r="F8" s="640">
        <v>41390</v>
      </c>
      <c r="G8" s="641">
        <v>133100</v>
      </c>
      <c r="H8" s="643"/>
      <c r="I8" s="643"/>
      <c r="K8" s="183"/>
      <c r="L8" s="184" t="s">
        <v>8</v>
      </c>
      <c r="M8" s="185"/>
      <c r="N8" s="185"/>
      <c r="O8" s="186" t="s">
        <v>9</v>
      </c>
      <c r="P8" s="187">
        <f>'Ｓ４９（1974）'!A9</f>
        <v>0</v>
      </c>
      <c r="Q8" s="188">
        <f>'Ｓ４９（1974）'!B9</f>
        <v>0</v>
      </c>
      <c r="R8" s="188">
        <f>'Ｓ４９（1974）'!D9</f>
        <v>0</v>
      </c>
      <c r="S8" s="188">
        <f>'Ｓ４９（1974）'!E9</f>
        <v>0</v>
      </c>
      <c r="T8" s="189">
        <f>'Ｓ４９（1974）'!G9</f>
        <v>0</v>
      </c>
      <c r="U8" s="190"/>
      <c r="V8" s="184"/>
      <c r="W8" s="185"/>
      <c r="X8" s="185"/>
      <c r="Y8" s="186"/>
      <c r="Z8" s="191"/>
      <c r="AA8" s="192"/>
      <c r="AB8" s="192"/>
      <c r="AC8" s="193"/>
      <c r="AD8" s="160"/>
      <c r="AE8" s="160"/>
      <c r="AF8" s="160"/>
      <c r="AG8" s="160"/>
      <c r="AH8" s="160"/>
    </row>
    <row r="9" spans="1:34" ht="14.45" customHeight="1" x14ac:dyDescent="0.15">
      <c r="A9" s="642">
        <v>0</v>
      </c>
      <c r="B9" s="643">
        <v>0</v>
      </c>
      <c r="C9" s="643">
        <v>0</v>
      </c>
      <c r="D9" s="643">
        <v>0</v>
      </c>
      <c r="E9" s="643">
        <v>0</v>
      </c>
      <c r="F9" s="643">
        <v>0</v>
      </c>
      <c r="G9" s="644">
        <v>0</v>
      </c>
      <c r="H9" s="643"/>
      <c r="I9" s="643"/>
      <c r="K9" s="194"/>
      <c r="L9" s="195"/>
      <c r="M9" s="196" t="s">
        <v>146</v>
      </c>
      <c r="N9" s="197"/>
      <c r="O9" s="198" t="s">
        <v>12</v>
      </c>
      <c r="P9" s="199">
        <f>'Ｓ４９（1974）'!A10</f>
        <v>0</v>
      </c>
      <c r="Q9" s="200">
        <f>'Ｓ４９（1974）'!B10</f>
        <v>0</v>
      </c>
      <c r="R9" s="200">
        <f>'Ｓ４９（1974）'!D10</f>
        <v>0</v>
      </c>
      <c r="S9" s="200">
        <f>'Ｓ４９（1974）'!E10</f>
        <v>0</v>
      </c>
      <c r="T9" s="201">
        <f>'Ｓ４９（1974）'!G10</f>
        <v>0</v>
      </c>
      <c r="U9" s="202"/>
      <c r="V9" s="195"/>
      <c r="W9" s="167"/>
      <c r="X9" s="167"/>
      <c r="Y9" s="203"/>
      <c r="Z9" s="204"/>
      <c r="AA9" s="205"/>
      <c r="AB9" s="205"/>
      <c r="AC9" s="206"/>
      <c r="AD9" s="160"/>
      <c r="AE9" s="160"/>
      <c r="AF9" s="160"/>
      <c r="AG9" s="160"/>
      <c r="AH9" s="160"/>
    </row>
    <row r="10" spans="1:34" ht="14.45" customHeight="1" x14ac:dyDescent="0.15">
      <c r="A10" s="642">
        <v>0</v>
      </c>
      <c r="B10" s="643">
        <v>0</v>
      </c>
      <c r="C10" s="643">
        <v>0</v>
      </c>
      <c r="D10" s="643">
        <v>0</v>
      </c>
      <c r="E10" s="643">
        <v>0</v>
      </c>
      <c r="F10" s="643">
        <v>0</v>
      </c>
      <c r="G10" s="644">
        <v>0</v>
      </c>
      <c r="H10" s="643"/>
      <c r="I10" s="643"/>
      <c r="K10" s="194"/>
      <c r="L10" s="195"/>
      <c r="M10" s="196" t="s">
        <v>13</v>
      </c>
      <c r="N10" s="167"/>
      <c r="O10" s="207"/>
      <c r="P10" s="208">
        <f>P8-P9</f>
        <v>0</v>
      </c>
      <c r="Q10" s="209">
        <f>Q8-Q9</f>
        <v>0</v>
      </c>
      <c r="R10" s="209">
        <f>R8-R9</f>
        <v>0</v>
      </c>
      <c r="S10" s="209">
        <f>S8-S9</f>
        <v>0</v>
      </c>
      <c r="T10" s="210">
        <f>T8-T9</f>
        <v>0</v>
      </c>
      <c r="U10" s="202"/>
      <c r="V10" s="195"/>
      <c r="W10" s="167"/>
      <c r="X10" s="167"/>
      <c r="Y10" s="203"/>
      <c r="Z10" s="204"/>
      <c r="AA10" s="205"/>
      <c r="AB10" s="205"/>
      <c r="AC10" s="206"/>
      <c r="AD10" s="160"/>
      <c r="AE10" s="160"/>
      <c r="AF10" s="160"/>
      <c r="AG10" s="160"/>
      <c r="AH10" s="160"/>
    </row>
    <row r="11" spans="1:34" ht="14.45" customHeight="1" x14ac:dyDescent="0.15">
      <c r="A11" s="642">
        <v>0</v>
      </c>
      <c r="B11" s="643">
        <v>0</v>
      </c>
      <c r="C11" s="643">
        <v>0</v>
      </c>
      <c r="D11" s="643">
        <v>0</v>
      </c>
      <c r="E11" s="643">
        <v>0</v>
      </c>
      <c r="F11" s="643">
        <v>0</v>
      </c>
      <c r="G11" s="644">
        <v>0</v>
      </c>
      <c r="H11" s="643"/>
      <c r="I11" s="643"/>
      <c r="K11" s="194" t="s">
        <v>4</v>
      </c>
      <c r="L11" s="173" t="s">
        <v>14</v>
      </c>
      <c r="M11" s="170"/>
      <c r="N11" s="170"/>
      <c r="O11" s="211" t="s">
        <v>15</v>
      </c>
      <c r="P11" s="212">
        <f>'Ｓ４９（1974）'!A11</f>
        <v>0</v>
      </c>
      <c r="Q11" s="213">
        <f>'Ｓ４９（1974）'!B11</f>
        <v>0</v>
      </c>
      <c r="R11" s="213">
        <f>'Ｓ４９（1974）'!D11</f>
        <v>0</v>
      </c>
      <c r="S11" s="213">
        <f>'Ｓ４９（1974）'!E11</f>
        <v>0</v>
      </c>
      <c r="T11" s="214">
        <f>'Ｓ４９（1974）'!G11</f>
        <v>0</v>
      </c>
      <c r="U11" s="202"/>
      <c r="V11" s="195"/>
      <c r="W11" s="167"/>
      <c r="X11" s="167"/>
      <c r="Y11" s="203"/>
      <c r="Z11" s="204"/>
      <c r="AA11" s="205"/>
      <c r="AB11" s="205"/>
      <c r="AC11" s="206"/>
      <c r="AD11" s="160"/>
      <c r="AE11" s="160"/>
      <c r="AF11" s="160"/>
      <c r="AG11" s="160"/>
      <c r="AH11" s="160"/>
    </row>
    <row r="12" spans="1:34" ht="14.45" customHeight="1" x14ac:dyDescent="0.15">
      <c r="A12" s="642">
        <v>0</v>
      </c>
      <c r="B12" s="643">
        <v>0</v>
      </c>
      <c r="C12" s="643">
        <v>0</v>
      </c>
      <c r="D12" s="643">
        <v>0</v>
      </c>
      <c r="E12" s="643">
        <v>0</v>
      </c>
      <c r="F12" s="643">
        <v>0</v>
      </c>
      <c r="G12" s="644">
        <v>0</v>
      </c>
      <c r="H12" s="643"/>
      <c r="I12" s="643"/>
      <c r="K12" s="194"/>
      <c r="L12" s="195"/>
      <c r="M12" s="196" t="s">
        <v>16</v>
      </c>
      <c r="N12" s="197"/>
      <c r="O12" s="198" t="s">
        <v>17</v>
      </c>
      <c r="P12" s="199">
        <f>'Ｓ４９（1974）'!A12</f>
        <v>0</v>
      </c>
      <c r="Q12" s="200">
        <f>'Ｓ４９（1974）'!B12</f>
        <v>0</v>
      </c>
      <c r="R12" s="200">
        <f>'Ｓ４９（1974）'!D12</f>
        <v>0</v>
      </c>
      <c r="S12" s="200">
        <f>'Ｓ４９（1974）'!E12</f>
        <v>0</v>
      </c>
      <c r="T12" s="201">
        <f>'Ｓ４９（1974）'!G12</f>
        <v>0</v>
      </c>
      <c r="U12" s="202"/>
      <c r="V12" s="196" t="s">
        <v>16</v>
      </c>
      <c r="W12" s="197"/>
      <c r="X12" s="197"/>
      <c r="Y12" s="215" t="s">
        <v>15</v>
      </c>
      <c r="Z12" s="199">
        <f>+A173</f>
        <v>0</v>
      </c>
      <c r="AA12" s="200">
        <f>+B173</f>
        <v>0</v>
      </c>
      <c r="AB12" s="200">
        <f>+C173</f>
        <v>0</v>
      </c>
      <c r="AC12" s="583">
        <f>+E173</f>
        <v>0</v>
      </c>
      <c r="AD12" s="160"/>
      <c r="AE12" s="160"/>
      <c r="AF12" s="160"/>
      <c r="AG12" s="160"/>
      <c r="AH12" s="160"/>
    </row>
    <row r="13" spans="1:34" ht="14.45" customHeight="1" x14ac:dyDescent="0.15">
      <c r="A13" s="642">
        <v>0</v>
      </c>
      <c r="B13" s="643">
        <v>0</v>
      </c>
      <c r="C13" s="643">
        <v>0</v>
      </c>
      <c r="D13" s="643">
        <v>0</v>
      </c>
      <c r="E13" s="643">
        <v>0</v>
      </c>
      <c r="F13" s="643">
        <v>0</v>
      </c>
      <c r="G13" s="644">
        <v>0</v>
      </c>
      <c r="H13" s="643"/>
      <c r="I13" s="643"/>
      <c r="K13" s="194"/>
      <c r="L13" s="216"/>
      <c r="M13" s="196" t="s">
        <v>13</v>
      </c>
      <c r="N13" s="217"/>
      <c r="O13" s="218"/>
      <c r="P13" s="208">
        <f>P11-P12</f>
        <v>0</v>
      </c>
      <c r="Q13" s="209">
        <f>Q11-Q12</f>
        <v>0</v>
      </c>
      <c r="R13" s="209">
        <f>R11-R12</f>
        <v>0</v>
      </c>
      <c r="S13" s="209">
        <f>S11-S12</f>
        <v>0</v>
      </c>
      <c r="T13" s="210">
        <f>T11-T12</f>
        <v>0</v>
      </c>
      <c r="U13" s="202"/>
      <c r="V13" s="195"/>
      <c r="W13" s="167"/>
      <c r="X13" s="167"/>
      <c r="Y13" s="207"/>
      <c r="Z13" s="204"/>
      <c r="AA13" s="205"/>
      <c r="AB13" s="205"/>
      <c r="AC13" s="206"/>
      <c r="AD13" s="160"/>
      <c r="AE13" s="160"/>
      <c r="AF13" s="160"/>
      <c r="AG13" s="160"/>
      <c r="AH13" s="160"/>
    </row>
    <row r="14" spans="1:34" ht="14.45" customHeight="1" x14ac:dyDescent="0.15">
      <c r="A14" s="642">
        <v>0</v>
      </c>
      <c r="B14" s="643">
        <v>0</v>
      </c>
      <c r="C14" s="643">
        <v>0</v>
      </c>
      <c r="D14" s="643">
        <v>0</v>
      </c>
      <c r="E14" s="643">
        <v>0</v>
      </c>
      <c r="F14" s="643">
        <v>0</v>
      </c>
      <c r="G14" s="644">
        <v>0</v>
      </c>
      <c r="H14" s="643"/>
      <c r="I14" s="643"/>
      <c r="K14" s="194" t="s">
        <v>4</v>
      </c>
      <c r="L14" s="169"/>
      <c r="M14" s="195" t="s">
        <v>94</v>
      </c>
      <c r="N14" s="197"/>
      <c r="O14" s="198" t="s">
        <v>93</v>
      </c>
      <c r="P14" s="199">
        <f>'Ｓ４９（1974）'!A14</f>
        <v>0</v>
      </c>
      <c r="Q14" s="200">
        <f>'Ｓ４９（1974）'!B14</f>
        <v>0</v>
      </c>
      <c r="R14" s="200">
        <f>'Ｓ４９（1974）'!D14</f>
        <v>0</v>
      </c>
      <c r="S14" s="200">
        <f>'Ｓ４９（1974）'!E14</f>
        <v>0</v>
      </c>
      <c r="T14" s="201">
        <f>'Ｓ４９（1974）'!G14</f>
        <v>0</v>
      </c>
      <c r="U14" s="202"/>
      <c r="V14" s="196" t="s">
        <v>135</v>
      </c>
      <c r="W14" s="197"/>
      <c r="X14" s="197"/>
      <c r="Y14" s="215" t="s">
        <v>34</v>
      </c>
      <c r="Z14" s="199">
        <f>+A178</f>
        <v>0</v>
      </c>
      <c r="AA14" s="200">
        <f>+B178</f>
        <v>0</v>
      </c>
      <c r="AB14" s="200">
        <f>+C178</f>
        <v>0</v>
      </c>
      <c r="AC14" s="583">
        <f>+E178</f>
        <v>0</v>
      </c>
      <c r="AD14" s="160"/>
      <c r="AE14" s="160"/>
      <c r="AF14" s="160"/>
      <c r="AG14" s="160"/>
      <c r="AH14" s="160"/>
    </row>
    <row r="15" spans="1:34" ht="14.45" customHeight="1" x14ac:dyDescent="0.15">
      <c r="A15" s="642">
        <v>0</v>
      </c>
      <c r="B15" s="643">
        <v>0</v>
      </c>
      <c r="C15" s="643">
        <v>0</v>
      </c>
      <c r="D15" s="643">
        <v>0</v>
      </c>
      <c r="E15" s="643">
        <v>0</v>
      </c>
      <c r="F15" s="643">
        <v>0</v>
      </c>
      <c r="G15" s="644">
        <v>0</v>
      </c>
      <c r="H15" s="643"/>
      <c r="I15" s="643"/>
      <c r="K15" s="194"/>
      <c r="L15" s="176" t="s">
        <v>102</v>
      </c>
      <c r="M15" s="195"/>
      <c r="N15" s="196" t="s">
        <v>148</v>
      </c>
      <c r="O15" s="198" t="s">
        <v>97</v>
      </c>
      <c r="P15" s="199">
        <f>'Ｓ４９（1974）'!A15</f>
        <v>0</v>
      </c>
      <c r="Q15" s="200">
        <f>'Ｓ４９（1974）'!B15</f>
        <v>0</v>
      </c>
      <c r="R15" s="200">
        <f>'Ｓ４９（1974）'!D15</f>
        <v>0</v>
      </c>
      <c r="S15" s="200">
        <f>'Ｓ４９（1974）'!E15</f>
        <v>0</v>
      </c>
      <c r="T15" s="201">
        <f>'Ｓ４９（1974）'!G15</f>
        <v>0</v>
      </c>
      <c r="U15" s="202"/>
      <c r="V15" s="195"/>
      <c r="W15" s="167"/>
      <c r="X15" s="167"/>
      <c r="Y15" s="207"/>
      <c r="Z15" s="204"/>
      <c r="AA15" s="205"/>
      <c r="AB15" s="205"/>
      <c r="AC15" s="206"/>
      <c r="AD15" s="160"/>
      <c r="AE15" s="160"/>
      <c r="AF15" s="160"/>
      <c r="AG15" s="160"/>
      <c r="AH15" s="160"/>
    </row>
    <row r="16" spans="1:34" ht="14.45" customHeight="1" x14ac:dyDescent="0.15">
      <c r="A16" s="642">
        <v>0</v>
      </c>
      <c r="B16" s="643">
        <v>0</v>
      </c>
      <c r="C16" s="643">
        <v>0</v>
      </c>
      <c r="D16" s="643">
        <v>0</v>
      </c>
      <c r="E16" s="643">
        <v>0</v>
      </c>
      <c r="F16" s="643">
        <v>0</v>
      </c>
      <c r="G16" s="644">
        <v>0</v>
      </c>
      <c r="H16" s="643"/>
      <c r="I16" s="643"/>
      <c r="K16" s="194"/>
      <c r="L16" s="176" t="s">
        <v>103</v>
      </c>
      <c r="M16" s="176"/>
      <c r="N16" s="196" t="s">
        <v>96</v>
      </c>
      <c r="O16" s="198" t="s">
        <v>34</v>
      </c>
      <c r="P16" s="199">
        <f>'Ｓ４９（1974）'!A16</f>
        <v>0</v>
      </c>
      <c r="Q16" s="200">
        <f>'Ｓ４９（1974）'!B16</f>
        <v>0</v>
      </c>
      <c r="R16" s="200">
        <f>'Ｓ４９（1974）'!D16</f>
        <v>0</v>
      </c>
      <c r="S16" s="200">
        <f>'Ｓ４９（1974）'!E16</f>
        <v>0</v>
      </c>
      <c r="T16" s="201">
        <f>'Ｓ４９（1974）'!G16</f>
        <v>0</v>
      </c>
      <c r="U16" s="202"/>
      <c r="V16" s="195"/>
      <c r="W16" s="167"/>
      <c r="X16" s="167"/>
      <c r="Y16" s="207"/>
      <c r="Z16" s="204"/>
      <c r="AA16" s="205"/>
      <c r="AB16" s="205"/>
      <c r="AC16" s="206"/>
      <c r="AD16" s="160"/>
      <c r="AE16" s="160"/>
      <c r="AF16" s="160"/>
      <c r="AG16" s="160"/>
      <c r="AH16" s="160"/>
    </row>
    <row r="17" spans="1:34" ht="14.45" customHeight="1" x14ac:dyDescent="0.15">
      <c r="A17" s="642">
        <v>0</v>
      </c>
      <c r="B17" s="643">
        <v>0</v>
      </c>
      <c r="C17" s="643">
        <v>0</v>
      </c>
      <c r="D17" s="643">
        <v>0</v>
      </c>
      <c r="E17" s="643">
        <v>0</v>
      </c>
      <c r="F17" s="643">
        <v>0</v>
      </c>
      <c r="G17" s="644">
        <v>0</v>
      </c>
      <c r="H17" s="643"/>
      <c r="I17" s="643"/>
      <c r="K17" s="194"/>
      <c r="L17" s="176" t="s">
        <v>41</v>
      </c>
      <c r="M17" s="216"/>
      <c r="N17" s="196" t="s">
        <v>13</v>
      </c>
      <c r="O17" s="198"/>
      <c r="P17" s="219">
        <f>P14-P15-P16</f>
        <v>0</v>
      </c>
      <c r="Q17" s="220">
        <f>Q14-Q15-Q16</f>
        <v>0</v>
      </c>
      <c r="R17" s="220">
        <f>R14-R15-R16</f>
        <v>0</v>
      </c>
      <c r="S17" s="220">
        <f>S14-S15-S16</f>
        <v>0</v>
      </c>
      <c r="T17" s="221">
        <f>T14-T15-T16</f>
        <v>0</v>
      </c>
      <c r="U17" s="202"/>
      <c r="V17" s="195"/>
      <c r="W17" s="167"/>
      <c r="X17" s="167"/>
      <c r="Y17" s="207"/>
      <c r="Z17" s="204"/>
      <c r="AA17" s="205"/>
      <c r="AB17" s="205"/>
      <c r="AC17" s="206"/>
      <c r="AD17" s="160"/>
      <c r="AE17" s="160"/>
      <c r="AF17" s="160"/>
      <c r="AG17" s="160"/>
      <c r="AH17" s="160"/>
    </row>
    <row r="18" spans="1:34" ht="14.45" customHeight="1" x14ac:dyDescent="0.15">
      <c r="A18" s="642">
        <v>0</v>
      </c>
      <c r="B18" s="643">
        <v>0</v>
      </c>
      <c r="C18" s="643">
        <v>0</v>
      </c>
      <c r="D18" s="643">
        <v>0</v>
      </c>
      <c r="E18" s="643">
        <v>0</v>
      </c>
      <c r="F18" s="643">
        <v>0</v>
      </c>
      <c r="G18" s="644">
        <v>0</v>
      </c>
      <c r="H18" s="643"/>
      <c r="I18" s="643"/>
      <c r="K18" s="194"/>
      <c r="L18" s="176"/>
      <c r="M18" s="196" t="s">
        <v>95</v>
      </c>
      <c r="N18" s="197"/>
      <c r="O18" s="198" t="s">
        <v>98</v>
      </c>
      <c r="P18" s="199">
        <f>'Ｓ４９（1974）'!A17</f>
        <v>0</v>
      </c>
      <c r="Q18" s="200">
        <f>'Ｓ４９（1974）'!B17</f>
        <v>0</v>
      </c>
      <c r="R18" s="200">
        <f>'Ｓ４９（1974）'!D17</f>
        <v>0</v>
      </c>
      <c r="S18" s="200">
        <f>'Ｓ４９（1974）'!E17</f>
        <v>0</v>
      </c>
      <c r="T18" s="201">
        <f>'Ｓ４９（1974）'!G17</f>
        <v>0</v>
      </c>
      <c r="U18" s="202"/>
      <c r="V18" s="195"/>
      <c r="W18" s="167"/>
      <c r="X18" s="167"/>
      <c r="Y18" s="207"/>
      <c r="Z18" s="204"/>
      <c r="AA18" s="205"/>
      <c r="AB18" s="205"/>
      <c r="AC18" s="206"/>
      <c r="AD18" s="160"/>
      <c r="AE18" s="160"/>
      <c r="AF18" s="160"/>
      <c r="AG18" s="160"/>
      <c r="AH18" s="160"/>
    </row>
    <row r="19" spans="1:34" ht="14.45" customHeight="1" x14ac:dyDescent="0.15">
      <c r="A19" s="642">
        <v>0</v>
      </c>
      <c r="B19" s="643">
        <v>0</v>
      </c>
      <c r="C19" s="643">
        <v>0</v>
      </c>
      <c r="D19" s="643">
        <v>0</v>
      </c>
      <c r="E19" s="643">
        <v>0</v>
      </c>
      <c r="F19" s="643">
        <v>0</v>
      </c>
      <c r="G19" s="644">
        <v>0</v>
      </c>
      <c r="H19" s="643"/>
      <c r="I19" s="643"/>
      <c r="K19" s="194"/>
      <c r="L19" s="216"/>
      <c r="M19" s="196" t="s">
        <v>13</v>
      </c>
      <c r="N19" s="197"/>
      <c r="O19" s="198" t="s">
        <v>99</v>
      </c>
      <c r="P19" s="199">
        <f>'Ｓ４９（1974）'!A18</f>
        <v>0</v>
      </c>
      <c r="Q19" s="200">
        <f>'Ｓ４９（1974）'!B18</f>
        <v>0</v>
      </c>
      <c r="R19" s="200">
        <f>'Ｓ４９（1974）'!D18</f>
        <v>0</v>
      </c>
      <c r="S19" s="200">
        <f>'Ｓ４９（1974）'!E18</f>
        <v>0</v>
      </c>
      <c r="T19" s="201">
        <f>'Ｓ４９（1974）'!G18</f>
        <v>0</v>
      </c>
      <c r="U19" s="202"/>
      <c r="V19" s="195"/>
      <c r="W19" s="167"/>
      <c r="X19" s="167"/>
      <c r="Y19" s="207"/>
      <c r="Z19" s="204"/>
      <c r="AA19" s="205"/>
      <c r="AB19" s="205"/>
      <c r="AC19" s="206"/>
      <c r="AD19" s="160"/>
      <c r="AE19" s="160"/>
      <c r="AF19" s="160"/>
      <c r="AG19" s="160"/>
      <c r="AH19" s="160"/>
    </row>
    <row r="20" spans="1:34" ht="14.45" customHeight="1" x14ac:dyDescent="0.15">
      <c r="A20" s="642">
        <v>121434</v>
      </c>
      <c r="B20" s="643">
        <v>85111</v>
      </c>
      <c r="C20" s="643">
        <v>36323</v>
      </c>
      <c r="D20" s="643">
        <v>0</v>
      </c>
      <c r="E20" s="643">
        <v>78539</v>
      </c>
      <c r="F20" s="643">
        <v>39790</v>
      </c>
      <c r="G20" s="644">
        <v>0</v>
      </c>
      <c r="H20" s="643"/>
      <c r="I20" s="643"/>
      <c r="K20" s="194"/>
      <c r="L20" s="196" t="s">
        <v>19</v>
      </c>
      <c r="M20" s="197"/>
      <c r="N20" s="197"/>
      <c r="O20" s="198" t="s">
        <v>20</v>
      </c>
      <c r="P20" s="199">
        <f>'Ｓ４９（1974）'!A19</f>
        <v>0</v>
      </c>
      <c r="Q20" s="200">
        <f>'Ｓ４９（1974）'!B19</f>
        <v>0</v>
      </c>
      <c r="R20" s="200">
        <f>'Ｓ４９（1974）'!D19</f>
        <v>0</v>
      </c>
      <c r="S20" s="200">
        <f>'Ｓ４９（1974）'!E19</f>
        <v>0</v>
      </c>
      <c r="T20" s="201">
        <f>'Ｓ４９（1974）'!G19</f>
        <v>0</v>
      </c>
      <c r="U20" s="202" t="s">
        <v>4</v>
      </c>
      <c r="V20" s="195"/>
      <c r="W20" s="167"/>
      <c r="X20" s="167"/>
      <c r="Y20" s="207"/>
      <c r="Z20" s="204"/>
      <c r="AA20" s="205"/>
      <c r="AB20" s="205"/>
      <c r="AC20" s="206"/>
      <c r="AD20" s="160"/>
      <c r="AE20" s="160"/>
      <c r="AF20" s="160"/>
      <c r="AG20" s="160"/>
      <c r="AH20" s="160"/>
    </row>
    <row r="21" spans="1:34" ht="14.45" customHeight="1" x14ac:dyDescent="0.15">
      <c r="A21" s="642">
        <v>0</v>
      </c>
      <c r="B21" s="643">
        <v>0</v>
      </c>
      <c r="C21" s="643">
        <v>0</v>
      </c>
      <c r="D21" s="643">
        <v>0</v>
      </c>
      <c r="E21" s="643">
        <v>0</v>
      </c>
      <c r="F21" s="643">
        <v>0</v>
      </c>
      <c r="G21" s="644">
        <v>0</v>
      </c>
      <c r="H21" s="643"/>
      <c r="I21" s="643"/>
      <c r="K21" s="194" t="s">
        <v>21</v>
      </c>
      <c r="L21" s="195"/>
      <c r="M21" s="196" t="s">
        <v>22</v>
      </c>
      <c r="N21" s="197"/>
      <c r="O21" s="198" t="s">
        <v>23</v>
      </c>
      <c r="P21" s="199">
        <f>'Ｓ４９（1974）'!A21</f>
        <v>0</v>
      </c>
      <c r="Q21" s="200">
        <f>'Ｓ４９（1974）'!B21</f>
        <v>0</v>
      </c>
      <c r="R21" s="200">
        <f>'Ｓ４９（1974）'!D21</f>
        <v>0</v>
      </c>
      <c r="S21" s="200">
        <f>'Ｓ４９（1974）'!E21</f>
        <v>0</v>
      </c>
      <c r="T21" s="201">
        <f>'Ｓ４９（1974）'!G21</f>
        <v>0</v>
      </c>
      <c r="U21" s="202" t="s">
        <v>24</v>
      </c>
      <c r="V21" s="195"/>
      <c r="W21" s="207"/>
      <c r="X21" s="207"/>
      <c r="Y21" s="207"/>
      <c r="Z21" s="204"/>
      <c r="AA21" s="205"/>
      <c r="AB21" s="205"/>
      <c r="AC21" s="206"/>
      <c r="AD21" s="160"/>
      <c r="AE21" s="160"/>
      <c r="AF21" s="160"/>
      <c r="AG21" s="160"/>
      <c r="AH21" s="160"/>
    </row>
    <row r="22" spans="1:34" ht="14.45" customHeight="1" x14ac:dyDescent="0.15">
      <c r="A22" s="642">
        <v>0</v>
      </c>
      <c r="B22" s="643">
        <v>0</v>
      </c>
      <c r="C22" s="643">
        <v>0</v>
      </c>
      <c r="D22" s="643">
        <v>0</v>
      </c>
      <c r="E22" s="643">
        <v>0</v>
      </c>
      <c r="F22" s="643">
        <v>0</v>
      </c>
      <c r="G22" s="644">
        <v>0</v>
      </c>
      <c r="H22" s="643"/>
      <c r="I22" s="643"/>
      <c r="K22" s="194"/>
      <c r="L22" s="195" t="s">
        <v>25</v>
      </c>
      <c r="M22" s="196" t="s">
        <v>26</v>
      </c>
      <c r="N22" s="197"/>
      <c r="O22" s="198" t="s">
        <v>27</v>
      </c>
      <c r="P22" s="199">
        <f>'Ｓ４９（1974）'!A22</f>
        <v>0</v>
      </c>
      <c r="Q22" s="200">
        <f>'Ｓ４９（1974）'!B22</f>
        <v>0</v>
      </c>
      <c r="R22" s="200">
        <f>'Ｓ４９（1974）'!D22</f>
        <v>0</v>
      </c>
      <c r="S22" s="200">
        <f>'Ｓ４９（1974）'!E22</f>
        <v>0</v>
      </c>
      <c r="T22" s="201">
        <f>'Ｓ４９（1974）'!G22</f>
        <v>0</v>
      </c>
      <c r="U22" s="202"/>
      <c r="V22" s="195"/>
      <c r="W22" s="167"/>
      <c r="X22" s="167"/>
      <c r="Y22" s="207"/>
      <c r="Z22" s="204"/>
      <c r="AA22" s="205"/>
      <c r="AB22" s="205"/>
      <c r="AC22" s="206"/>
      <c r="AD22" s="160"/>
      <c r="AE22" s="160"/>
      <c r="AF22" s="160"/>
      <c r="AG22" s="160"/>
      <c r="AH22" s="160"/>
    </row>
    <row r="23" spans="1:34" ht="14.45" customHeight="1" x14ac:dyDescent="0.15">
      <c r="A23" s="642">
        <v>0</v>
      </c>
      <c r="B23" s="643">
        <v>0</v>
      </c>
      <c r="C23" s="643">
        <v>0</v>
      </c>
      <c r="D23" s="643">
        <v>0</v>
      </c>
      <c r="E23" s="643">
        <v>0</v>
      </c>
      <c r="F23" s="643">
        <v>0</v>
      </c>
      <c r="G23" s="644">
        <v>0</v>
      </c>
      <c r="H23" s="643"/>
      <c r="I23" s="643"/>
      <c r="K23" s="194"/>
      <c r="L23" s="195" t="s">
        <v>28</v>
      </c>
      <c r="M23" s="196" t="s">
        <v>29</v>
      </c>
      <c r="N23" s="197"/>
      <c r="O23" s="198" t="s">
        <v>30</v>
      </c>
      <c r="P23" s="199">
        <f>'Ｓ４９（1974）'!A23</f>
        <v>0</v>
      </c>
      <c r="Q23" s="200">
        <f>'Ｓ４９（1974）'!B23</f>
        <v>0</v>
      </c>
      <c r="R23" s="200">
        <f>'Ｓ４９（1974）'!D23</f>
        <v>0</v>
      </c>
      <c r="S23" s="200">
        <f>'Ｓ４９（1974）'!E23</f>
        <v>0</v>
      </c>
      <c r="T23" s="201">
        <f>'Ｓ４９（1974）'!G23</f>
        <v>0</v>
      </c>
      <c r="U23" s="202"/>
      <c r="V23" s="195"/>
      <c r="W23" s="167"/>
      <c r="X23" s="167"/>
      <c r="Y23" s="167"/>
      <c r="Z23" s="204"/>
      <c r="AA23" s="205"/>
      <c r="AB23" s="205"/>
      <c r="AC23" s="206"/>
      <c r="AD23" s="160"/>
      <c r="AE23" s="160"/>
      <c r="AF23" s="160"/>
      <c r="AG23" s="160"/>
      <c r="AH23" s="160"/>
    </row>
    <row r="24" spans="1:34" ht="14.45" customHeight="1" x14ac:dyDescent="0.15">
      <c r="A24" s="642">
        <v>0</v>
      </c>
      <c r="B24" s="643">
        <v>0</v>
      </c>
      <c r="C24" s="643">
        <v>0</v>
      </c>
      <c r="D24" s="643">
        <v>0</v>
      </c>
      <c r="E24" s="643">
        <v>0</v>
      </c>
      <c r="F24" s="643">
        <v>0</v>
      </c>
      <c r="G24" s="644">
        <v>0</v>
      </c>
      <c r="H24" s="643"/>
      <c r="I24" s="643"/>
      <c r="K24" s="194"/>
      <c r="L24" s="195" t="s">
        <v>31</v>
      </c>
      <c r="M24" s="196" t="s">
        <v>32</v>
      </c>
      <c r="N24" s="197"/>
      <c r="O24" s="198" t="s">
        <v>33</v>
      </c>
      <c r="P24" s="199">
        <f>'Ｓ４９（1974）'!A24</f>
        <v>0</v>
      </c>
      <c r="Q24" s="200">
        <f>'Ｓ４９（1974）'!B24</f>
        <v>0</v>
      </c>
      <c r="R24" s="200">
        <f>'Ｓ４９（1974）'!D24</f>
        <v>0</v>
      </c>
      <c r="S24" s="200">
        <f>'Ｓ４９（1974）'!E24</f>
        <v>0</v>
      </c>
      <c r="T24" s="201">
        <f>'Ｓ４９（1974）'!G24</f>
        <v>0</v>
      </c>
      <c r="U24" s="202"/>
      <c r="V24" s="195"/>
      <c r="W24" s="207"/>
      <c r="X24" s="207"/>
      <c r="Y24" s="207"/>
      <c r="Z24" s="204"/>
      <c r="AA24" s="205"/>
      <c r="AB24" s="205"/>
      <c r="AC24" s="206"/>
      <c r="AD24" s="160"/>
      <c r="AE24" s="160"/>
      <c r="AF24" s="160"/>
      <c r="AG24" s="160"/>
      <c r="AH24" s="160"/>
    </row>
    <row r="25" spans="1:34" ht="14.45" customHeight="1" x14ac:dyDescent="0.15">
      <c r="A25" s="642">
        <v>0</v>
      </c>
      <c r="B25" s="643">
        <v>0</v>
      </c>
      <c r="C25" s="643">
        <v>0</v>
      </c>
      <c r="D25" s="643">
        <v>0</v>
      </c>
      <c r="E25" s="643">
        <v>0</v>
      </c>
      <c r="F25" s="643">
        <v>0</v>
      </c>
      <c r="G25" s="644">
        <v>0</v>
      </c>
      <c r="H25" s="643"/>
      <c r="I25" s="643"/>
      <c r="K25" s="194"/>
      <c r="L25" s="195" t="s">
        <v>35</v>
      </c>
      <c r="M25" s="196" t="s">
        <v>36</v>
      </c>
      <c r="N25" s="197"/>
      <c r="O25" s="198" t="s">
        <v>37</v>
      </c>
      <c r="P25" s="199">
        <f>'Ｓ４９（1974）'!A25</f>
        <v>0</v>
      </c>
      <c r="Q25" s="200">
        <f>'Ｓ４９（1974）'!B25</f>
        <v>0</v>
      </c>
      <c r="R25" s="200">
        <f>'Ｓ４９（1974）'!D25</f>
        <v>0</v>
      </c>
      <c r="S25" s="200">
        <f>'Ｓ４９（1974）'!E25</f>
        <v>0</v>
      </c>
      <c r="T25" s="201">
        <f>'Ｓ４９（1974）'!G25</f>
        <v>0</v>
      </c>
      <c r="U25" s="202"/>
      <c r="V25" s="195"/>
      <c r="W25" s="167"/>
      <c r="X25" s="167"/>
      <c r="Y25" s="207"/>
      <c r="Z25" s="204"/>
      <c r="AA25" s="205"/>
      <c r="AB25" s="205"/>
      <c r="AC25" s="206"/>
      <c r="AD25" s="160"/>
      <c r="AE25" s="160"/>
      <c r="AF25" s="160"/>
      <c r="AG25" s="160"/>
      <c r="AH25" s="160"/>
    </row>
    <row r="26" spans="1:34" ht="14.45" customHeight="1" x14ac:dyDescent="0.15">
      <c r="A26" s="642">
        <v>85111</v>
      </c>
      <c r="B26" s="643">
        <v>85111</v>
      </c>
      <c r="C26" s="643">
        <v>0</v>
      </c>
      <c r="D26" s="643">
        <v>0</v>
      </c>
      <c r="E26" s="643">
        <v>42216</v>
      </c>
      <c r="F26" s="643">
        <v>39790</v>
      </c>
      <c r="G26" s="644">
        <v>0</v>
      </c>
      <c r="H26" s="643"/>
      <c r="I26" s="643"/>
      <c r="K26" s="194"/>
      <c r="L26" s="195" t="s">
        <v>38</v>
      </c>
      <c r="M26" s="196" t="s">
        <v>39</v>
      </c>
      <c r="N26" s="197"/>
      <c r="O26" s="198" t="s">
        <v>40</v>
      </c>
      <c r="P26" s="199">
        <f>'Ｓ４９（1974）'!A26</f>
        <v>85111</v>
      </c>
      <c r="Q26" s="200">
        <f>'Ｓ４９（1974）'!B26</f>
        <v>85111</v>
      </c>
      <c r="R26" s="200">
        <f>'Ｓ４９（1974）'!D26</f>
        <v>0</v>
      </c>
      <c r="S26" s="200">
        <f>'Ｓ４９（1974）'!E26</f>
        <v>42216</v>
      </c>
      <c r="T26" s="201">
        <f>'Ｓ４９（1974）'!G26</f>
        <v>0</v>
      </c>
      <c r="U26" s="202"/>
      <c r="V26" s="195"/>
      <c r="W26" s="167"/>
      <c r="X26" s="167"/>
      <c r="Y26" s="167"/>
      <c r="Z26" s="204"/>
      <c r="AA26" s="205"/>
      <c r="AB26" s="205"/>
      <c r="AC26" s="206"/>
      <c r="AD26" s="160"/>
      <c r="AE26" s="160"/>
      <c r="AF26" s="160"/>
      <c r="AG26" s="160"/>
      <c r="AH26" s="160"/>
    </row>
    <row r="27" spans="1:34" ht="14.45" customHeight="1" x14ac:dyDescent="0.15">
      <c r="A27" s="642">
        <v>0</v>
      </c>
      <c r="B27" s="643">
        <v>0</v>
      </c>
      <c r="C27" s="643">
        <v>0</v>
      </c>
      <c r="D27" s="643">
        <v>0</v>
      </c>
      <c r="E27" s="643">
        <v>0</v>
      </c>
      <c r="F27" s="643">
        <v>0</v>
      </c>
      <c r="G27" s="644">
        <v>0</v>
      </c>
      <c r="H27" s="643"/>
      <c r="I27" s="643"/>
      <c r="K27" s="194"/>
      <c r="L27" s="195" t="s">
        <v>41</v>
      </c>
      <c r="M27" s="196" t="s">
        <v>42</v>
      </c>
      <c r="N27" s="197"/>
      <c r="O27" s="198" t="s">
        <v>43</v>
      </c>
      <c r="P27" s="199">
        <f>'Ｓ４９（1974）'!A27</f>
        <v>0</v>
      </c>
      <c r="Q27" s="200">
        <f>'Ｓ４９（1974）'!B27</f>
        <v>0</v>
      </c>
      <c r="R27" s="200">
        <f>'Ｓ４９（1974）'!D27</f>
        <v>0</v>
      </c>
      <c r="S27" s="200">
        <f>'Ｓ４９（1974）'!E27</f>
        <v>0</v>
      </c>
      <c r="T27" s="201">
        <f>'Ｓ４９（1974）'!G27</f>
        <v>0</v>
      </c>
      <c r="U27" s="202"/>
      <c r="V27" s="195"/>
      <c r="W27" s="167"/>
      <c r="X27" s="167"/>
      <c r="Y27" s="167"/>
      <c r="Z27" s="204"/>
      <c r="AA27" s="205"/>
      <c r="AB27" s="205"/>
      <c r="AC27" s="206"/>
      <c r="AD27" s="160"/>
      <c r="AE27" s="160"/>
      <c r="AF27" s="160"/>
      <c r="AG27" s="160"/>
      <c r="AH27" s="160"/>
    </row>
    <row r="28" spans="1:34" ht="14.45" customHeight="1" x14ac:dyDescent="0.15">
      <c r="A28" s="642">
        <v>36323</v>
      </c>
      <c r="B28" s="643">
        <v>0</v>
      </c>
      <c r="C28" s="643">
        <v>36323</v>
      </c>
      <c r="D28" s="643">
        <v>0</v>
      </c>
      <c r="E28" s="643">
        <v>36323</v>
      </c>
      <c r="F28" s="643">
        <v>0</v>
      </c>
      <c r="G28" s="644">
        <v>0</v>
      </c>
      <c r="H28" s="643"/>
      <c r="I28" s="643"/>
      <c r="K28" s="194" t="s">
        <v>128</v>
      </c>
      <c r="L28" s="216"/>
      <c r="M28" s="196" t="s">
        <v>13</v>
      </c>
      <c r="N28" s="197"/>
      <c r="O28" s="198" t="s">
        <v>44</v>
      </c>
      <c r="P28" s="199">
        <f>'Ｓ４９（1974）'!A28</f>
        <v>36323</v>
      </c>
      <c r="Q28" s="200">
        <f>'Ｓ４９（1974）'!B28</f>
        <v>0</v>
      </c>
      <c r="R28" s="200">
        <f>'Ｓ４９（1974）'!D28</f>
        <v>0</v>
      </c>
      <c r="S28" s="200">
        <f>'Ｓ４９（1974）'!E28</f>
        <v>36323</v>
      </c>
      <c r="T28" s="201">
        <f>'Ｓ４９（1974）'!G28</f>
        <v>0</v>
      </c>
      <c r="U28" s="202"/>
      <c r="V28" s="195"/>
      <c r="W28" s="167"/>
      <c r="X28" s="167"/>
      <c r="Y28" s="167"/>
      <c r="Z28" s="204"/>
      <c r="AA28" s="205"/>
      <c r="AB28" s="205"/>
      <c r="AC28" s="206"/>
      <c r="AD28" s="160"/>
      <c r="AE28" s="160"/>
      <c r="AF28" s="160"/>
      <c r="AG28" s="160"/>
      <c r="AH28" s="160"/>
    </row>
    <row r="29" spans="1:34" ht="14.45" customHeight="1" x14ac:dyDescent="0.15">
      <c r="A29" s="642">
        <v>0</v>
      </c>
      <c r="B29" s="643">
        <v>0</v>
      </c>
      <c r="C29" s="643">
        <v>0</v>
      </c>
      <c r="D29" s="643">
        <v>0</v>
      </c>
      <c r="E29" s="643">
        <v>0</v>
      </c>
      <c r="F29" s="643">
        <v>0</v>
      </c>
      <c r="G29" s="644">
        <v>0</v>
      </c>
      <c r="H29" s="643"/>
      <c r="I29" s="643"/>
      <c r="K29" s="194" t="s">
        <v>4</v>
      </c>
      <c r="L29" s="173" t="s">
        <v>45</v>
      </c>
      <c r="M29" s="197"/>
      <c r="N29" s="197"/>
      <c r="O29" s="198" t="s">
        <v>46</v>
      </c>
      <c r="P29" s="199">
        <f>'Ｓ４９（1974）'!A29</f>
        <v>0</v>
      </c>
      <c r="Q29" s="200">
        <f>'Ｓ４９（1974）'!B29</f>
        <v>0</v>
      </c>
      <c r="R29" s="200">
        <f>'Ｓ４９（1974）'!D29</f>
        <v>0</v>
      </c>
      <c r="S29" s="200">
        <f>'Ｓ４９（1974）'!E29</f>
        <v>0</v>
      </c>
      <c r="T29" s="201">
        <f>'Ｓ４９（1974）'!G29</f>
        <v>0</v>
      </c>
      <c r="U29" s="202" t="s">
        <v>4</v>
      </c>
      <c r="V29" s="195"/>
      <c r="W29" s="167"/>
      <c r="X29" s="167"/>
      <c r="Y29" s="207"/>
      <c r="Z29" s="204"/>
      <c r="AA29" s="205"/>
      <c r="AB29" s="205"/>
      <c r="AC29" s="206"/>
      <c r="AD29" s="160"/>
      <c r="AE29" s="160"/>
      <c r="AF29" s="160"/>
      <c r="AG29" s="160"/>
      <c r="AH29" s="160"/>
    </row>
    <row r="30" spans="1:34" ht="14.45" customHeight="1" x14ac:dyDescent="0.15">
      <c r="A30" s="642">
        <v>0</v>
      </c>
      <c r="B30" s="643">
        <v>0</v>
      </c>
      <c r="C30" s="643">
        <v>0</v>
      </c>
      <c r="D30" s="643">
        <v>0</v>
      </c>
      <c r="E30" s="643">
        <v>0</v>
      </c>
      <c r="F30" s="643">
        <v>0</v>
      </c>
      <c r="G30" s="644">
        <v>0</v>
      </c>
      <c r="H30" s="643"/>
      <c r="I30" s="643"/>
      <c r="K30" s="194"/>
      <c r="L30" s="195"/>
      <c r="M30" s="196" t="s">
        <v>100</v>
      </c>
      <c r="N30" s="197"/>
      <c r="O30" s="198" t="s">
        <v>75</v>
      </c>
      <c r="P30" s="199">
        <f>'Ｓ４９（1974）'!A30</f>
        <v>0</v>
      </c>
      <c r="Q30" s="200">
        <f>'Ｓ４９（1974）'!B30</f>
        <v>0</v>
      </c>
      <c r="R30" s="200">
        <f>'Ｓ４９（1974）'!D30</f>
        <v>0</v>
      </c>
      <c r="S30" s="200">
        <f>'Ｓ４９（1974）'!E30</f>
        <v>0</v>
      </c>
      <c r="T30" s="201">
        <f>'Ｓ４９（1974）'!G30</f>
        <v>0</v>
      </c>
      <c r="U30" s="202"/>
      <c r="V30" s="195"/>
      <c r="W30" s="167"/>
      <c r="X30" s="167"/>
      <c r="Y30" s="207"/>
      <c r="Z30" s="204"/>
      <c r="AA30" s="205"/>
      <c r="AB30" s="205"/>
      <c r="AC30" s="206"/>
      <c r="AD30" s="160"/>
      <c r="AE30" s="160"/>
      <c r="AF30" s="160"/>
      <c r="AG30" s="160"/>
      <c r="AH30" s="160"/>
    </row>
    <row r="31" spans="1:34" ht="14.45" customHeight="1" x14ac:dyDescent="0.15">
      <c r="A31" s="642">
        <v>0</v>
      </c>
      <c r="B31" s="643">
        <v>0</v>
      </c>
      <c r="C31" s="643">
        <v>0</v>
      </c>
      <c r="D31" s="643">
        <v>0</v>
      </c>
      <c r="E31" s="643">
        <v>0</v>
      </c>
      <c r="F31" s="643">
        <v>0</v>
      </c>
      <c r="G31" s="644">
        <v>0</v>
      </c>
      <c r="H31" s="643"/>
      <c r="I31" s="643"/>
      <c r="K31" s="194"/>
      <c r="L31" s="195"/>
      <c r="M31" s="196" t="s">
        <v>101</v>
      </c>
      <c r="N31" s="197"/>
      <c r="O31" s="198" t="s">
        <v>77</v>
      </c>
      <c r="P31" s="199">
        <f>'Ｓ４９（1974）'!A31</f>
        <v>0</v>
      </c>
      <c r="Q31" s="200">
        <f>'Ｓ４９（1974）'!B31</f>
        <v>0</v>
      </c>
      <c r="R31" s="200">
        <f>'Ｓ４９（1974）'!D31</f>
        <v>0</v>
      </c>
      <c r="S31" s="200">
        <f>'Ｓ４９（1974）'!E31</f>
        <v>0</v>
      </c>
      <c r="T31" s="201">
        <f>'Ｓ４９（1974）'!G31</f>
        <v>0</v>
      </c>
      <c r="U31" s="202"/>
      <c r="V31" s="195"/>
      <c r="W31" s="167"/>
      <c r="X31" s="167"/>
      <c r="Y31" s="207"/>
      <c r="Z31" s="204"/>
      <c r="AA31" s="205"/>
      <c r="AB31" s="205"/>
      <c r="AC31" s="206"/>
      <c r="AD31" s="160"/>
      <c r="AE31" s="160"/>
      <c r="AF31" s="160"/>
      <c r="AG31" s="160"/>
      <c r="AH31" s="160"/>
    </row>
    <row r="32" spans="1:34" ht="14.45" customHeight="1" x14ac:dyDescent="0.15">
      <c r="A32" s="642">
        <v>104909</v>
      </c>
      <c r="B32" s="643">
        <v>104909</v>
      </c>
      <c r="C32" s="643">
        <v>0</v>
      </c>
      <c r="D32" s="643">
        <v>76617</v>
      </c>
      <c r="E32" s="643">
        <v>0</v>
      </c>
      <c r="F32" s="643">
        <v>1600</v>
      </c>
      <c r="G32" s="644">
        <v>20300</v>
      </c>
      <c r="H32" s="643"/>
      <c r="I32" s="643"/>
      <c r="K32" s="194"/>
      <c r="L32" s="195"/>
      <c r="M32" s="196" t="s">
        <v>13</v>
      </c>
      <c r="N32" s="197"/>
      <c r="O32" s="198"/>
      <c r="P32" s="219">
        <f>P29-P30-P31</f>
        <v>0</v>
      </c>
      <c r="Q32" s="220">
        <f>Q29-Q30-Q31</f>
        <v>0</v>
      </c>
      <c r="R32" s="220">
        <f>R29-R30-R31</f>
        <v>0</v>
      </c>
      <c r="S32" s="220">
        <f>S29-S30-S31</f>
        <v>0</v>
      </c>
      <c r="T32" s="221">
        <f>T29-T30-T31</f>
        <v>0</v>
      </c>
      <c r="U32" s="202"/>
      <c r="V32" s="195"/>
      <c r="W32" s="167"/>
      <c r="X32" s="167"/>
      <c r="Y32" s="207"/>
      <c r="Z32" s="204"/>
      <c r="AA32" s="205"/>
      <c r="AB32" s="205"/>
      <c r="AC32" s="206"/>
      <c r="AD32" s="160"/>
      <c r="AE32" s="160"/>
      <c r="AF32" s="160"/>
      <c r="AG32" s="160"/>
      <c r="AH32" s="160"/>
    </row>
    <row r="33" spans="1:34" ht="14.45" customHeight="1" x14ac:dyDescent="0.15">
      <c r="A33" s="642">
        <v>16092</v>
      </c>
      <c r="B33" s="643">
        <v>16092</v>
      </c>
      <c r="C33" s="643">
        <v>0</v>
      </c>
      <c r="D33" s="643">
        <v>10728</v>
      </c>
      <c r="E33" s="643">
        <v>0</v>
      </c>
      <c r="F33" s="643">
        <v>0</v>
      </c>
      <c r="G33" s="644">
        <v>2200</v>
      </c>
      <c r="H33" s="643"/>
      <c r="I33" s="643"/>
      <c r="K33" s="194"/>
      <c r="L33" s="173"/>
      <c r="M33" s="196" t="s">
        <v>47</v>
      </c>
      <c r="N33" s="197"/>
      <c r="O33" s="198" t="s">
        <v>48</v>
      </c>
      <c r="P33" s="199">
        <f>'Ｓ４９（1974）'!A33</f>
        <v>16092</v>
      </c>
      <c r="Q33" s="200">
        <f>'Ｓ４９（1974）'!B33</f>
        <v>16092</v>
      </c>
      <c r="R33" s="200">
        <f>'Ｓ４９（1974）'!D33</f>
        <v>10728</v>
      </c>
      <c r="S33" s="200">
        <f>'Ｓ４９（1974）'!E33</f>
        <v>0</v>
      </c>
      <c r="T33" s="201">
        <f>'Ｓ４９（1974）'!G33</f>
        <v>2200</v>
      </c>
      <c r="U33" s="202" t="s">
        <v>4</v>
      </c>
      <c r="V33" s="196" t="s">
        <v>49</v>
      </c>
      <c r="W33" s="197"/>
      <c r="X33" s="197"/>
      <c r="Y33" s="198" t="s">
        <v>17</v>
      </c>
      <c r="Z33" s="199">
        <f>+A174</f>
        <v>0</v>
      </c>
      <c r="AA33" s="200">
        <f>+B174</f>
        <v>0</v>
      </c>
      <c r="AB33" s="200">
        <f>+C174</f>
        <v>0</v>
      </c>
      <c r="AC33" s="583">
        <f>+E174</f>
        <v>0</v>
      </c>
      <c r="AD33" s="160"/>
      <c r="AE33" s="160"/>
      <c r="AF33" s="160"/>
      <c r="AG33" s="160"/>
      <c r="AH33" s="160"/>
    </row>
    <row r="34" spans="1:34" ht="14.45" customHeight="1" x14ac:dyDescent="0.15">
      <c r="A34" s="642">
        <v>88817</v>
      </c>
      <c r="B34" s="643">
        <v>88817</v>
      </c>
      <c r="C34" s="643">
        <v>0</v>
      </c>
      <c r="D34" s="643">
        <v>65889</v>
      </c>
      <c r="E34" s="643">
        <v>0</v>
      </c>
      <c r="F34" s="643">
        <v>1600</v>
      </c>
      <c r="G34" s="644">
        <v>18100</v>
      </c>
      <c r="H34" s="643"/>
      <c r="I34" s="643"/>
      <c r="K34" s="194"/>
      <c r="L34" s="195"/>
      <c r="M34" s="196" t="s">
        <v>50</v>
      </c>
      <c r="N34" s="197"/>
      <c r="O34" s="198" t="s">
        <v>51</v>
      </c>
      <c r="P34" s="199">
        <f>'Ｓ４９（1974）'!A34</f>
        <v>88817</v>
      </c>
      <c r="Q34" s="200">
        <f>'Ｓ４９（1974）'!B34</f>
        <v>88817</v>
      </c>
      <c r="R34" s="200">
        <f>'Ｓ４９（1974）'!D34</f>
        <v>65889</v>
      </c>
      <c r="S34" s="200">
        <f>'Ｓ４９（1974）'!E34</f>
        <v>0</v>
      </c>
      <c r="T34" s="201">
        <f>'Ｓ４９（1974）'!G34</f>
        <v>18100</v>
      </c>
      <c r="U34" s="202"/>
      <c r="V34" s="195"/>
      <c r="W34" s="167"/>
      <c r="X34" s="167"/>
      <c r="Y34" s="207"/>
      <c r="Z34" s="204"/>
      <c r="AA34" s="205"/>
      <c r="AB34" s="205"/>
      <c r="AC34" s="206"/>
      <c r="AD34" s="160"/>
      <c r="AE34" s="160"/>
      <c r="AF34" s="160"/>
      <c r="AG34" s="160"/>
      <c r="AH34" s="160"/>
    </row>
    <row r="35" spans="1:34" ht="14.45" customHeight="1" x14ac:dyDescent="0.15">
      <c r="A35" s="642">
        <v>0</v>
      </c>
      <c r="B35" s="643">
        <v>0</v>
      </c>
      <c r="C35" s="643">
        <v>0</v>
      </c>
      <c r="D35" s="643">
        <v>0</v>
      </c>
      <c r="E35" s="643">
        <v>0</v>
      </c>
      <c r="F35" s="643">
        <v>0</v>
      </c>
      <c r="G35" s="644">
        <v>0</v>
      </c>
      <c r="H35" s="643"/>
      <c r="I35" s="643"/>
      <c r="K35" s="194" t="s">
        <v>129</v>
      </c>
      <c r="L35" s="195"/>
      <c r="M35" s="196" t="s">
        <v>52</v>
      </c>
      <c r="N35" s="197"/>
      <c r="O35" s="198" t="s">
        <v>53</v>
      </c>
      <c r="P35" s="199">
        <f>'Ｓ４９（1974）'!A35</f>
        <v>0</v>
      </c>
      <c r="Q35" s="200">
        <f>'Ｓ４９（1974）'!B35</f>
        <v>0</v>
      </c>
      <c r="R35" s="200">
        <f>'Ｓ４９（1974）'!D35</f>
        <v>0</v>
      </c>
      <c r="S35" s="200">
        <f>'Ｓ４９（1974）'!E35</f>
        <v>0</v>
      </c>
      <c r="T35" s="201">
        <f>'Ｓ４９（1974）'!G35</f>
        <v>0</v>
      </c>
      <c r="U35" s="202"/>
      <c r="V35" s="195"/>
      <c r="W35" s="167"/>
      <c r="X35" s="167"/>
      <c r="Y35" s="207"/>
      <c r="Z35" s="204"/>
      <c r="AA35" s="205"/>
      <c r="AB35" s="205"/>
      <c r="AC35" s="206"/>
      <c r="AD35" s="160"/>
      <c r="AE35" s="160"/>
      <c r="AF35" s="160"/>
      <c r="AG35" s="160"/>
      <c r="AH35" s="160"/>
    </row>
    <row r="36" spans="1:34" ht="14.45" customHeight="1" x14ac:dyDescent="0.15">
      <c r="A36" s="642">
        <v>0</v>
      </c>
      <c r="B36" s="643">
        <v>0</v>
      </c>
      <c r="C36" s="643">
        <v>0</v>
      </c>
      <c r="D36" s="643">
        <v>0</v>
      </c>
      <c r="E36" s="643">
        <v>0</v>
      </c>
      <c r="F36" s="643">
        <v>0</v>
      </c>
      <c r="G36" s="644">
        <v>0</v>
      </c>
      <c r="H36" s="643"/>
      <c r="I36" s="643"/>
      <c r="K36" s="194"/>
      <c r="L36" s="195" t="s">
        <v>54</v>
      </c>
      <c r="M36" s="196" t="s">
        <v>32</v>
      </c>
      <c r="N36" s="197"/>
      <c r="O36" s="198" t="s">
        <v>55</v>
      </c>
      <c r="P36" s="199">
        <f>'Ｓ４９（1974）'!A36</f>
        <v>0</v>
      </c>
      <c r="Q36" s="200">
        <f>'Ｓ４９（1974）'!B36</f>
        <v>0</v>
      </c>
      <c r="R36" s="200">
        <f>'Ｓ４９（1974）'!D36</f>
        <v>0</v>
      </c>
      <c r="S36" s="200">
        <f>'Ｓ４９（1974）'!E36</f>
        <v>0</v>
      </c>
      <c r="T36" s="201">
        <f>'Ｓ４９（1974）'!G36</f>
        <v>0</v>
      </c>
      <c r="U36" s="202"/>
      <c r="V36" s="195"/>
      <c r="W36" s="167"/>
      <c r="X36" s="167"/>
      <c r="Y36" s="207"/>
      <c r="Z36" s="204"/>
      <c r="AA36" s="205"/>
      <c r="AB36" s="205"/>
      <c r="AC36" s="206"/>
      <c r="AD36" s="160"/>
      <c r="AE36" s="160"/>
      <c r="AF36" s="160"/>
      <c r="AG36" s="160"/>
      <c r="AH36" s="160"/>
    </row>
    <row r="37" spans="1:34" ht="14.45" customHeight="1" x14ac:dyDescent="0.15">
      <c r="A37" s="642">
        <v>0</v>
      </c>
      <c r="B37" s="643">
        <v>0</v>
      </c>
      <c r="C37" s="643">
        <v>0</v>
      </c>
      <c r="D37" s="643">
        <v>0</v>
      </c>
      <c r="E37" s="643">
        <v>0</v>
      </c>
      <c r="F37" s="643">
        <v>0</v>
      </c>
      <c r="G37" s="644">
        <v>0</v>
      </c>
      <c r="H37" s="643"/>
      <c r="I37" s="643"/>
      <c r="K37" s="194"/>
      <c r="L37" s="195"/>
      <c r="M37" s="196" t="s">
        <v>42</v>
      </c>
      <c r="N37" s="197"/>
      <c r="O37" s="198" t="s">
        <v>56</v>
      </c>
      <c r="P37" s="199">
        <f>'Ｓ４９（1974）'!A37</f>
        <v>0</v>
      </c>
      <c r="Q37" s="200">
        <f>'Ｓ４９（1974）'!B37</f>
        <v>0</v>
      </c>
      <c r="R37" s="200">
        <f>'Ｓ４９（1974）'!D37</f>
        <v>0</v>
      </c>
      <c r="S37" s="200">
        <f>'Ｓ４９（1974）'!E37</f>
        <v>0</v>
      </c>
      <c r="T37" s="201">
        <f>'Ｓ４９（1974）'!G37</f>
        <v>0</v>
      </c>
      <c r="U37" s="202"/>
      <c r="V37" s="195"/>
      <c r="W37" s="167"/>
      <c r="X37" s="167"/>
      <c r="Y37" s="207"/>
      <c r="Z37" s="204"/>
      <c r="AA37" s="205"/>
      <c r="AB37" s="205"/>
      <c r="AC37" s="206"/>
      <c r="AD37" s="160"/>
      <c r="AE37" s="160"/>
      <c r="AF37" s="160"/>
      <c r="AG37" s="160"/>
      <c r="AH37" s="160"/>
    </row>
    <row r="38" spans="1:34" ht="14.45" customHeight="1" x14ac:dyDescent="0.15">
      <c r="A38" s="642">
        <v>0</v>
      </c>
      <c r="B38" s="643">
        <v>0</v>
      </c>
      <c r="C38" s="643">
        <v>0</v>
      </c>
      <c r="D38" s="643">
        <v>0</v>
      </c>
      <c r="E38" s="643">
        <v>0</v>
      </c>
      <c r="F38" s="643">
        <v>0</v>
      </c>
      <c r="G38" s="644">
        <v>0</v>
      </c>
      <c r="H38" s="643"/>
      <c r="I38" s="643"/>
      <c r="K38" s="194"/>
      <c r="L38" s="195"/>
      <c r="M38" s="196" t="s">
        <v>57</v>
      </c>
      <c r="N38" s="197"/>
      <c r="O38" s="198" t="s">
        <v>58</v>
      </c>
      <c r="P38" s="199">
        <f>'Ｓ４９（1974）'!A38</f>
        <v>0</v>
      </c>
      <c r="Q38" s="200">
        <f>'Ｓ４９（1974）'!B38</f>
        <v>0</v>
      </c>
      <c r="R38" s="200">
        <f>'Ｓ４９（1974）'!D38</f>
        <v>0</v>
      </c>
      <c r="S38" s="200">
        <f>'Ｓ４９（1974）'!E38</f>
        <v>0</v>
      </c>
      <c r="T38" s="201">
        <f>'Ｓ４９（1974）'!G38</f>
        <v>0</v>
      </c>
      <c r="U38" s="202"/>
      <c r="V38" s="195"/>
      <c r="W38" s="167"/>
      <c r="X38" s="167"/>
      <c r="Y38" s="207"/>
      <c r="Z38" s="204"/>
      <c r="AA38" s="205"/>
      <c r="AB38" s="205"/>
      <c r="AC38" s="206"/>
      <c r="AD38" s="160"/>
      <c r="AE38" s="160"/>
      <c r="AF38" s="160"/>
      <c r="AG38" s="160"/>
      <c r="AH38" s="160"/>
    </row>
    <row r="39" spans="1:34" ht="14.45" customHeight="1" x14ac:dyDescent="0.15">
      <c r="A39" s="642">
        <v>0</v>
      </c>
      <c r="B39" s="643">
        <v>0</v>
      </c>
      <c r="C39" s="643">
        <v>0</v>
      </c>
      <c r="D39" s="643">
        <v>0</v>
      </c>
      <c r="E39" s="643">
        <v>0</v>
      </c>
      <c r="F39" s="643">
        <v>0</v>
      </c>
      <c r="G39" s="644">
        <v>0</v>
      </c>
      <c r="H39" s="643"/>
      <c r="I39" s="643"/>
      <c r="K39" s="194"/>
      <c r="L39" s="195"/>
      <c r="M39" s="173" t="s">
        <v>60</v>
      </c>
      <c r="N39" s="197"/>
      <c r="O39" s="198" t="s">
        <v>61</v>
      </c>
      <c r="P39" s="199">
        <f>'Ｓ４９（1974）'!A39</f>
        <v>0</v>
      </c>
      <c r="Q39" s="200">
        <f>'Ｓ４９（1974）'!B39</f>
        <v>0</v>
      </c>
      <c r="R39" s="200">
        <f>'Ｓ４９（1974）'!D39</f>
        <v>0</v>
      </c>
      <c r="S39" s="200">
        <f>'Ｓ４９（1974）'!E39</f>
        <v>0</v>
      </c>
      <c r="T39" s="201">
        <f>'Ｓ４９（1974）'!G39</f>
        <v>0</v>
      </c>
      <c r="U39" s="202"/>
      <c r="V39" s="195"/>
      <c r="W39" s="167"/>
      <c r="X39" s="167"/>
      <c r="Y39" s="207"/>
      <c r="Z39" s="204"/>
      <c r="AA39" s="205"/>
      <c r="AB39" s="205"/>
      <c r="AC39" s="206"/>
      <c r="AD39" s="160"/>
      <c r="AE39" s="160"/>
      <c r="AF39" s="160"/>
      <c r="AG39" s="160"/>
      <c r="AH39" s="160"/>
    </row>
    <row r="40" spans="1:34" ht="14.45" customHeight="1" x14ac:dyDescent="0.15">
      <c r="A40" s="642">
        <v>0</v>
      </c>
      <c r="B40" s="643">
        <v>0</v>
      </c>
      <c r="C40" s="643">
        <v>0</v>
      </c>
      <c r="D40" s="643">
        <v>0</v>
      </c>
      <c r="E40" s="643">
        <v>0</v>
      </c>
      <c r="F40" s="643">
        <v>0</v>
      </c>
      <c r="G40" s="644">
        <v>0</v>
      </c>
      <c r="H40" s="643"/>
      <c r="I40" s="643"/>
      <c r="K40" s="194"/>
      <c r="L40" s="195" t="s">
        <v>59</v>
      </c>
      <c r="M40" s="195"/>
      <c r="N40" s="196" t="s">
        <v>62</v>
      </c>
      <c r="O40" s="198" t="s">
        <v>63</v>
      </c>
      <c r="P40" s="199">
        <f>'Ｓ４９（1974）'!A40</f>
        <v>0</v>
      </c>
      <c r="Q40" s="200">
        <f>'Ｓ４９（1974）'!B40</f>
        <v>0</v>
      </c>
      <c r="R40" s="200">
        <f>'Ｓ４９（1974）'!D40</f>
        <v>0</v>
      </c>
      <c r="S40" s="200">
        <f>'Ｓ４９（1974）'!E40</f>
        <v>0</v>
      </c>
      <c r="T40" s="201">
        <f>'Ｓ４９（1974）'!G40</f>
        <v>0</v>
      </c>
      <c r="U40" s="202"/>
      <c r="V40" s="196" t="s">
        <v>62</v>
      </c>
      <c r="W40" s="197"/>
      <c r="X40" s="197"/>
      <c r="Y40" s="198" t="s">
        <v>18</v>
      </c>
      <c r="Z40" s="199">
        <f>+A175</f>
        <v>0</v>
      </c>
      <c r="AA40" s="200">
        <f>+B175</f>
        <v>0</v>
      </c>
      <c r="AB40" s="200">
        <f>+C175</f>
        <v>0</v>
      </c>
      <c r="AC40" s="583">
        <f>+E175</f>
        <v>0</v>
      </c>
      <c r="AD40" s="160"/>
      <c r="AE40" s="160"/>
      <c r="AF40" s="160"/>
      <c r="AG40" s="160"/>
      <c r="AH40" s="160"/>
    </row>
    <row r="41" spans="1:34" ht="14.45" customHeight="1" x14ac:dyDescent="0.15">
      <c r="A41" s="642">
        <v>0</v>
      </c>
      <c r="B41" s="643">
        <v>0</v>
      </c>
      <c r="C41" s="643">
        <v>0</v>
      </c>
      <c r="D41" s="643">
        <v>0</v>
      </c>
      <c r="E41" s="643">
        <v>0</v>
      </c>
      <c r="F41" s="643">
        <v>0</v>
      </c>
      <c r="G41" s="644">
        <v>0</v>
      </c>
      <c r="H41" s="643"/>
      <c r="I41" s="643"/>
      <c r="K41" s="194"/>
      <c r="L41" s="195"/>
      <c r="M41" s="195"/>
      <c r="N41" s="196" t="s">
        <v>64</v>
      </c>
      <c r="O41" s="198" t="s">
        <v>65</v>
      </c>
      <c r="P41" s="199">
        <f>'Ｓ４９（1974）'!A41</f>
        <v>0</v>
      </c>
      <c r="Q41" s="200">
        <f>'Ｓ４９（1974）'!B41</f>
        <v>0</v>
      </c>
      <c r="R41" s="200">
        <f>'Ｓ４９（1974）'!D41</f>
        <v>0</v>
      </c>
      <c r="S41" s="200">
        <f>'Ｓ４９（1974）'!E41</f>
        <v>0</v>
      </c>
      <c r="T41" s="201">
        <f>'Ｓ４９（1974）'!G41</f>
        <v>0</v>
      </c>
      <c r="U41" s="202"/>
      <c r="V41" s="195"/>
      <c r="W41" s="167"/>
      <c r="X41" s="167"/>
      <c r="Y41" s="207"/>
      <c r="Z41" s="204"/>
      <c r="AA41" s="205"/>
      <c r="AB41" s="205"/>
      <c r="AC41" s="206"/>
      <c r="AD41" s="160"/>
      <c r="AE41" s="160"/>
      <c r="AF41" s="160"/>
      <c r="AG41" s="160"/>
      <c r="AH41" s="160"/>
    </row>
    <row r="42" spans="1:34" ht="14.45" customHeight="1" x14ac:dyDescent="0.15">
      <c r="A42" s="642">
        <v>0</v>
      </c>
      <c r="B42" s="643">
        <v>0</v>
      </c>
      <c r="C42" s="643">
        <v>0</v>
      </c>
      <c r="D42" s="643">
        <v>0</v>
      </c>
      <c r="E42" s="643">
        <v>0</v>
      </c>
      <c r="F42" s="643">
        <v>0</v>
      </c>
      <c r="G42" s="644">
        <v>0</v>
      </c>
      <c r="H42" s="643"/>
      <c r="I42" s="643"/>
      <c r="K42" s="194" t="s">
        <v>38</v>
      </c>
      <c r="L42" s="195"/>
      <c r="M42" s="195"/>
      <c r="N42" s="196" t="s">
        <v>66</v>
      </c>
      <c r="O42" s="198" t="s">
        <v>67</v>
      </c>
      <c r="P42" s="199">
        <f>'Ｓ４９（1974）'!A42</f>
        <v>0</v>
      </c>
      <c r="Q42" s="200">
        <f>'Ｓ４９（1974）'!B42</f>
        <v>0</v>
      </c>
      <c r="R42" s="200">
        <f>'Ｓ４９（1974）'!D42</f>
        <v>0</v>
      </c>
      <c r="S42" s="200">
        <f>'Ｓ４９（1974）'!E42</f>
        <v>0</v>
      </c>
      <c r="T42" s="201">
        <f>'Ｓ４９（1974）'!G42</f>
        <v>0</v>
      </c>
      <c r="U42" s="202"/>
      <c r="V42" s="195"/>
      <c r="W42" s="167"/>
      <c r="X42" s="167"/>
      <c r="Y42" s="207"/>
      <c r="Z42" s="204"/>
      <c r="AA42" s="205"/>
      <c r="AB42" s="205"/>
      <c r="AC42" s="206"/>
      <c r="AD42" s="160"/>
      <c r="AE42" s="160"/>
      <c r="AF42" s="160"/>
      <c r="AG42" s="160"/>
      <c r="AH42" s="160"/>
    </row>
    <row r="43" spans="1:34" ht="14.45" customHeight="1" x14ac:dyDescent="0.15">
      <c r="A43" s="642">
        <v>0</v>
      </c>
      <c r="B43" s="643">
        <v>0</v>
      </c>
      <c r="C43" s="643">
        <v>0</v>
      </c>
      <c r="D43" s="643">
        <v>0</v>
      </c>
      <c r="E43" s="643">
        <v>0</v>
      </c>
      <c r="F43" s="643">
        <v>0</v>
      </c>
      <c r="G43" s="644">
        <v>0</v>
      </c>
      <c r="H43" s="643"/>
      <c r="I43" s="643"/>
      <c r="K43" s="194"/>
      <c r="L43" s="195"/>
      <c r="M43" s="195"/>
      <c r="N43" s="196" t="s">
        <v>68</v>
      </c>
      <c r="O43" s="198" t="s">
        <v>69</v>
      </c>
      <c r="P43" s="199">
        <f>'Ｓ４９（1974）'!A43</f>
        <v>0</v>
      </c>
      <c r="Q43" s="200">
        <f>'Ｓ４９（1974）'!B43</f>
        <v>0</v>
      </c>
      <c r="R43" s="200">
        <f>'Ｓ４９（1974）'!D43</f>
        <v>0</v>
      </c>
      <c r="S43" s="200">
        <f>'Ｓ４９（1974）'!E43</f>
        <v>0</v>
      </c>
      <c r="T43" s="201">
        <f>'Ｓ４９（1974）'!G43</f>
        <v>0</v>
      </c>
      <c r="U43" s="202"/>
      <c r="V43" s="195"/>
      <c r="W43" s="167"/>
      <c r="X43" s="167"/>
      <c r="Y43" s="207"/>
      <c r="Z43" s="204"/>
      <c r="AA43" s="205"/>
      <c r="AB43" s="205"/>
      <c r="AC43" s="206"/>
      <c r="AD43" s="160"/>
      <c r="AE43" s="160"/>
      <c r="AF43" s="160"/>
      <c r="AG43" s="160"/>
      <c r="AH43" s="160"/>
    </row>
    <row r="44" spans="1:34" ht="14.45" customHeight="1" x14ac:dyDescent="0.15">
      <c r="A44" s="642">
        <v>0</v>
      </c>
      <c r="B44" s="643">
        <v>0</v>
      </c>
      <c r="C44" s="643">
        <v>0</v>
      </c>
      <c r="D44" s="643">
        <v>0</v>
      </c>
      <c r="E44" s="643">
        <v>0</v>
      </c>
      <c r="F44" s="643">
        <v>0</v>
      </c>
      <c r="G44" s="644">
        <v>0</v>
      </c>
      <c r="H44" s="643"/>
      <c r="I44" s="643"/>
      <c r="K44" s="194"/>
      <c r="L44" s="195" t="s">
        <v>41</v>
      </c>
      <c r="M44" s="216"/>
      <c r="N44" s="196" t="s">
        <v>13</v>
      </c>
      <c r="O44" s="198"/>
      <c r="P44" s="219">
        <f>P39-P40-P41-P42-P43</f>
        <v>0</v>
      </c>
      <c r="Q44" s="220">
        <f>Q39-Q40-Q41-Q42-Q43</f>
        <v>0</v>
      </c>
      <c r="R44" s="220">
        <f>R39-R40-R41-R42-R43</f>
        <v>0</v>
      </c>
      <c r="S44" s="220">
        <f>S39-S40-S41-S42-S43</f>
        <v>0</v>
      </c>
      <c r="T44" s="221">
        <f>T39-T40-T41-T42-T43</f>
        <v>0</v>
      </c>
      <c r="U44" s="202"/>
      <c r="V44" s="195"/>
      <c r="W44" s="167"/>
      <c r="X44" s="167"/>
      <c r="Y44" s="207"/>
      <c r="Z44" s="204"/>
      <c r="AA44" s="205"/>
      <c r="AB44" s="205"/>
      <c r="AC44" s="206"/>
      <c r="AD44" s="160"/>
      <c r="AE44" s="160"/>
      <c r="AF44" s="160"/>
      <c r="AG44" s="160"/>
      <c r="AH44" s="160"/>
    </row>
    <row r="45" spans="1:34" ht="14.45" customHeight="1" x14ac:dyDescent="0.15">
      <c r="A45" s="642">
        <v>0</v>
      </c>
      <c r="B45" s="643">
        <v>0</v>
      </c>
      <c r="C45" s="643">
        <v>0</v>
      </c>
      <c r="D45" s="643">
        <v>0</v>
      </c>
      <c r="E45" s="643">
        <v>0</v>
      </c>
      <c r="F45" s="643">
        <v>0</v>
      </c>
      <c r="G45" s="644">
        <v>0</v>
      </c>
      <c r="H45" s="643"/>
      <c r="I45" s="643"/>
      <c r="K45" s="222" t="s">
        <v>132</v>
      </c>
      <c r="L45" s="195"/>
      <c r="M45" s="196" t="s">
        <v>70</v>
      </c>
      <c r="N45" s="197"/>
      <c r="O45" s="198" t="s">
        <v>71</v>
      </c>
      <c r="P45" s="199">
        <f>'Ｓ４９（1974）'!A44</f>
        <v>0</v>
      </c>
      <c r="Q45" s="200">
        <f>'Ｓ４９（1974）'!B44</f>
        <v>0</v>
      </c>
      <c r="R45" s="200">
        <f>'Ｓ４９（1974）'!D44</f>
        <v>0</v>
      </c>
      <c r="S45" s="200">
        <f>'Ｓ４９（1974）'!E44</f>
        <v>0</v>
      </c>
      <c r="T45" s="201">
        <f>'Ｓ４９（1974）'!G44</f>
        <v>0</v>
      </c>
      <c r="U45" s="202" t="s">
        <v>72</v>
      </c>
      <c r="V45" s="196" t="s">
        <v>87</v>
      </c>
      <c r="W45" s="197"/>
      <c r="X45" s="197"/>
      <c r="Y45" s="198" t="s">
        <v>93</v>
      </c>
      <c r="Z45" s="199">
        <f>+A176</f>
        <v>0</v>
      </c>
      <c r="AA45" s="200">
        <f>+B176</f>
        <v>0</v>
      </c>
      <c r="AB45" s="200">
        <f>+C176</f>
        <v>0</v>
      </c>
      <c r="AC45" s="583">
        <f>+E176</f>
        <v>0</v>
      </c>
      <c r="AD45" s="160"/>
      <c r="AE45" s="160"/>
      <c r="AF45" s="160"/>
      <c r="AG45" s="160"/>
      <c r="AH45" s="160"/>
    </row>
    <row r="46" spans="1:34" ht="14.45" customHeight="1" x14ac:dyDescent="0.15">
      <c r="A46" s="642">
        <v>0</v>
      </c>
      <c r="B46" s="643">
        <v>0</v>
      </c>
      <c r="C46" s="643">
        <v>0</v>
      </c>
      <c r="D46" s="643">
        <v>0</v>
      </c>
      <c r="E46" s="643">
        <v>0</v>
      </c>
      <c r="F46" s="643">
        <v>0</v>
      </c>
      <c r="G46" s="644">
        <v>0</v>
      </c>
      <c r="H46" s="643"/>
      <c r="I46" s="643"/>
      <c r="K46" s="194" t="s">
        <v>130</v>
      </c>
      <c r="L46" s="195"/>
      <c r="M46" s="196" t="s">
        <v>73</v>
      </c>
      <c r="N46" s="197"/>
      <c r="O46" s="198" t="s">
        <v>74</v>
      </c>
      <c r="P46" s="199">
        <f>'Ｓ４９（1974）'!A45</f>
        <v>0</v>
      </c>
      <c r="Q46" s="200">
        <f>'Ｓ４９（1974）'!B45</f>
        <v>0</v>
      </c>
      <c r="R46" s="200">
        <f>'Ｓ４９（1974）'!D45</f>
        <v>0</v>
      </c>
      <c r="S46" s="200">
        <f>'Ｓ４９（1974）'!E45</f>
        <v>0</v>
      </c>
      <c r="T46" s="201">
        <f>'Ｓ４９（1974）'!G45</f>
        <v>0</v>
      </c>
      <c r="U46" s="202"/>
      <c r="V46" s="195"/>
      <c r="W46" s="167"/>
      <c r="X46" s="167"/>
      <c r="Y46" s="207"/>
      <c r="Z46" s="204"/>
      <c r="AA46" s="205"/>
      <c r="AB46" s="205"/>
      <c r="AC46" s="206"/>
      <c r="AD46" s="160"/>
      <c r="AE46" s="160"/>
      <c r="AF46" s="160"/>
      <c r="AG46" s="160"/>
      <c r="AH46" s="160"/>
    </row>
    <row r="47" spans="1:34" ht="14.45" customHeight="1" x14ac:dyDescent="0.15">
      <c r="A47" s="642">
        <v>0</v>
      </c>
      <c r="B47" s="643">
        <v>0</v>
      </c>
      <c r="C47" s="643">
        <v>0</v>
      </c>
      <c r="D47" s="643">
        <v>0</v>
      </c>
      <c r="E47" s="643">
        <v>0</v>
      </c>
      <c r="F47" s="643">
        <v>0</v>
      </c>
      <c r="G47" s="644">
        <v>0</v>
      </c>
      <c r="H47" s="643"/>
      <c r="I47" s="643"/>
      <c r="K47" s="194"/>
      <c r="L47" s="216"/>
      <c r="M47" s="196" t="s">
        <v>13</v>
      </c>
      <c r="N47" s="197"/>
      <c r="O47" s="198" t="s">
        <v>76</v>
      </c>
      <c r="P47" s="199">
        <f>'Ｓ４９（1974）'!A46</f>
        <v>0</v>
      </c>
      <c r="Q47" s="200">
        <f>'Ｓ４９（1974）'!B46</f>
        <v>0</v>
      </c>
      <c r="R47" s="200">
        <f>'Ｓ４９（1974）'!D46</f>
        <v>0</v>
      </c>
      <c r="S47" s="200">
        <f>'Ｓ４９（1974）'!E46</f>
        <v>0</v>
      </c>
      <c r="T47" s="201">
        <f>'Ｓ４９（1974）'!G46</f>
        <v>0</v>
      </c>
      <c r="U47" s="202"/>
      <c r="V47" s="195"/>
      <c r="W47" s="167"/>
      <c r="X47" s="167"/>
      <c r="Y47" s="207"/>
      <c r="Z47" s="204"/>
      <c r="AA47" s="205"/>
      <c r="AB47" s="205"/>
      <c r="AC47" s="206"/>
      <c r="AD47" s="160"/>
      <c r="AE47" s="160"/>
      <c r="AF47" s="160"/>
      <c r="AG47" s="160"/>
      <c r="AH47" s="160"/>
    </row>
    <row r="48" spans="1:34" ht="14.45" customHeight="1" x14ac:dyDescent="0.15">
      <c r="A48" s="642">
        <v>0</v>
      </c>
      <c r="B48" s="643">
        <v>0</v>
      </c>
      <c r="C48" s="643">
        <v>0</v>
      </c>
      <c r="D48" s="643">
        <v>0</v>
      </c>
      <c r="E48" s="643">
        <v>0</v>
      </c>
      <c r="F48" s="643">
        <v>0</v>
      </c>
      <c r="G48" s="644">
        <v>0</v>
      </c>
      <c r="H48" s="643"/>
      <c r="I48" s="643"/>
      <c r="K48" s="194" t="s">
        <v>4</v>
      </c>
      <c r="L48" s="173" t="s">
        <v>78</v>
      </c>
      <c r="M48" s="197"/>
      <c r="N48" s="197"/>
      <c r="O48" s="198" t="s">
        <v>79</v>
      </c>
      <c r="P48" s="199">
        <f>'Ｓ４９（1974）'!A47</f>
        <v>0</v>
      </c>
      <c r="Q48" s="200">
        <f>'Ｓ４９（1974）'!B47</f>
        <v>0</v>
      </c>
      <c r="R48" s="200">
        <f>'Ｓ４９（1974）'!D47</f>
        <v>0</v>
      </c>
      <c r="S48" s="200">
        <f>'Ｓ４９（1974）'!E47</f>
        <v>0</v>
      </c>
      <c r="T48" s="201">
        <f>'Ｓ４９（1974）'!G47</f>
        <v>0</v>
      </c>
      <c r="U48" s="202" t="s">
        <v>4</v>
      </c>
      <c r="V48" s="195"/>
      <c r="W48" s="167"/>
      <c r="X48" s="167"/>
      <c r="Y48" s="207"/>
      <c r="Z48" s="204"/>
      <c r="AA48" s="205"/>
      <c r="AB48" s="205"/>
      <c r="AC48" s="206"/>
      <c r="AD48" s="160"/>
      <c r="AE48" s="160"/>
      <c r="AF48" s="160"/>
      <c r="AG48" s="160"/>
      <c r="AH48" s="160"/>
    </row>
    <row r="49" spans="1:38" ht="14.45" customHeight="1" x14ac:dyDescent="0.15">
      <c r="A49" s="642">
        <v>163454</v>
      </c>
      <c r="B49" s="643">
        <v>163454</v>
      </c>
      <c r="C49" s="643">
        <v>0</v>
      </c>
      <c r="D49" s="643">
        <v>16100</v>
      </c>
      <c r="E49" s="643">
        <v>0</v>
      </c>
      <c r="F49" s="643">
        <v>0</v>
      </c>
      <c r="G49" s="644">
        <v>112800</v>
      </c>
      <c r="H49" s="643"/>
      <c r="I49" s="643"/>
      <c r="K49" s="194"/>
      <c r="L49" s="195"/>
      <c r="M49" s="196" t="s">
        <v>11</v>
      </c>
      <c r="N49" s="197"/>
      <c r="O49" s="198" t="s">
        <v>80</v>
      </c>
      <c r="P49" s="199">
        <f>'Ｓ４９（1974）'!A48</f>
        <v>0</v>
      </c>
      <c r="Q49" s="200">
        <f>'Ｓ４９（1974）'!B48</f>
        <v>0</v>
      </c>
      <c r="R49" s="200">
        <f>'Ｓ４９（1974）'!D48</f>
        <v>0</v>
      </c>
      <c r="S49" s="200">
        <f>'Ｓ４９（1974）'!E48</f>
        <v>0</v>
      </c>
      <c r="T49" s="201">
        <f>'Ｓ４９（1974）'!G48</f>
        <v>0</v>
      </c>
      <c r="U49" s="202"/>
      <c r="V49" s="195"/>
      <c r="W49" s="167"/>
      <c r="X49" s="167"/>
      <c r="Y49" s="207"/>
      <c r="Z49" s="204"/>
      <c r="AA49" s="205"/>
      <c r="AB49" s="205"/>
      <c r="AC49" s="206"/>
      <c r="AD49" s="160"/>
      <c r="AE49" s="160"/>
      <c r="AF49" s="160"/>
      <c r="AG49" s="160"/>
      <c r="AH49" s="160"/>
    </row>
    <row r="50" spans="1:38" ht="14.45" customHeight="1" x14ac:dyDescent="0.15">
      <c r="A50" s="642">
        <v>0</v>
      </c>
      <c r="B50" s="643">
        <v>0</v>
      </c>
      <c r="C50" s="643">
        <v>0</v>
      </c>
      <c r="D50" s="643">
        <v>0</v>
      </c>
      <c r="E50" s="643">
        <v>0</v>
      </c>
      <c r="F50" s="643">
        <v>0</v>
      </c>
      <c r="G50" s="644">
        <v>0</v>
      </c>
      <c r="H50" s="643"/>
      <c r="I50" s="643"/>
      <c r="K50" s="194"/>
      <c r="L50" s="216"/>
      <c r="M50" s="196" t="s">
        <v>13</v>
      </c>
      <c r="N50" s="197"/>
      <c r="O50" s="198"/>
      <c r="P50" s="219">
        <f>P48-P49</f>
        <v>0</v>
      </c>
      <c r="Q50" s="220">
        <f>Q48-Q49</f>
        <v>0</v>
      </c>
      <c r="R50" s="220">
        <f>R48-R49</f>
        <v>0</v>
      </c>
      <c r="S50" s="220">
        <f>S48-S49</f>
        <v>0</v>
      </c>
      <c r="T50" s="221">
        <f>T48-T49</f>
        <v>0</v>
      </c>
      <c r="U50" s="202"/>
      <c r="V50" s="216"/>
      <c r="W50" s="217"/>
      <c r="X50" s="217"/>
      <c r="Y50" s="218"/>
      <c r="Z50" s="223"/>
      <c r="AA50" s="224"/>
      <c r="AB50" s="224"/>
      <c r="AC50" s="225"/>
      <c r="AD50" s="160"/>
      <c r="AE50" s="160"/>
      <c r="AF50" s="160"/>
      <c r="AG50" s="160"/>
      <c r="AH50" s="160"/>
    </row>
    <row r="51" spans="1:38" ht="14.45" customHeight="1" x14ac:dyDescent="0.15">
      <c r="A51" s="642">
        <v>0</v>
      </c>
      <c r="B51" s="643">
        <v>0</v>
      </c>
      <c r="C51" s="643">
        <v>0</v>
      </c>
      <c r="D51" s="643">
        <v>0</v>
      </c>
      <c r="E51" s="643">
        <v>0</v>
      </c>
      <c r="F51" s="643">
        <v>0</v>
      </c>
      <c r="G51" s="644">
        <v>0</v>
      </c>
      <c r="H51" s="643"/>
      <c r="I51" s="643"/>
      <c r="K51" s="194"/>
      <c r="L51" s="169"/>
      <c r="M51" s="196" t="s">
        <v>88</v>
      </c>
      <c r="N51" s="197"/>
      <c r="O51" s="198" t="s">
        <v>109</v>
      </c>
      <c r="P51" s="199">
        <f>'Ｓ４９（1974）'!A50</f>
        <v>0</v>
      </c>
      <c r="Q51" s="200">
        <f>'Ｓ４９（1974）'!B50</f>
        <v>0</v>
      </c>
      <c r="R51" s="200">
        <f>'Ｓ４９（1974）'!D50</f>
        <v>0</v>
      </c>
      <c r="S51" s="200">
        <f>'Ｓ４９（1974）'!E50</f>
        <v>0</v>
      </c>
      <c r="T51" s="201">
        <f>'Ｓ４９（1974）'!G50</f>
        <v>0</v>
      </c>
      <c r="U51" s="202"/>
      <c r="V51" s="196" t="s">
        <v>88</v>
      </c>
      <c r="W51" s="217"/>
      <c r="X51" s="217"/>
      <c r="Y51" s="218" t="s">
        <v>10</v>
      </c>
      <c r="Z51" s="226">
        <f>+A170</f>
        <v>1417</v>
      </c>
      <c r="AA51" s="200">
        <f t="shared" ref="Z51:AB52" si="0">+B170</f>
        <v>0</v>
      </c>
      <c r="AB51" s="200">
        <f t="shared" si="0"/>
        <v>0</v>
      </c>
      <c r="AC51" s="583">
        <f>+E170</f>
        <v>0</v>
      </c>
      <c r="AD51" s="160"/>
      <c r="AE51" s="160"/>
      <c r="AF51" s="160"/>
      <c r="AG51" s="160"/>
      <c r="AH51" s="160"/>
    </row>
    <row r="52" spans="1:38" ht="14.45" customHeight="1" x14ac:dyDescent="0.15">
      <c r="A52" s="642">
        <v>0</v>
      </c>
      <c r="B52" s="643">
        <v>0</v>
      </c>
      <c r="C52" s="643">
        <v>0</v>
      </c>
      <c r="D52" s="643">
        <v>0</v>
      </c>
      <c r="E52" s="643">
        <v>0</v>
      </c>
      <c r="F52" s="643">
        <v>0</v>
      </c>
      <c r="G52" s="644">
        <v>0</v>
      </c>
      <c r="H52" s="643"/>
      <c r="I52" s="643"/>
      <c r="K52" s="194"/>
      <c r="L52" s="176" t="s">
        <v>91</v>
      </c>
      <c r="M52" s="196" t="s">
        <v>89</v>
      </c>
      <c r="N52" s="197"/>
      <c r="O52" s="198" t="s">
        <v>110</v>
      </c>
      <c r="P52" s="199">
        <f>'Ｓ４９（1974）'!A51</f>
        <v>0</v>
      </c>
      <c r="Q52" s="200">
        <f>'Ｓ４９（1974）'!B51</f>
        <v>0</v>
      </c>
      <c r="R52" s="200">
        <f>'Ｓ４９（1974）'!D51</f>
        <v>0</v>
      </c>
      <c r="S52" s="200">
        <f>'Ｓ４９（1974）'!E51</f>
        <v>0</v>
      </c>
      <c r="T52" s="201">
        <f>'Ｓ４９（1974）'!G51</f>
        <v>0</v>
      </c>
      <c r="U52" s="202"/>
      <c r="V52" s="216" t="s">
        <v>89</v>
      </c>
      <c r="W52" s="217"/>
      <c r="X52" s="217"/>
      <c r="Y52" s="218" t="s">
        <v>9</v>
      </c>
      <c r="Z52" s="226">
        <f t="shared" si="0"/>
        <v>0</v>
      </c>
      <c r="AA52" s="200">
        <f t="shared" si="0"/>
        <v>0</v>
      </c>
      <c r="AB52" s="200">
        <f t="shared" si="0"/>
        <v>0</v>
      </c>
      <c r="AC52" s="583">
        <f>+E171</f>
        <v>0</v>
      </c>
      <c r="AD52" s="160"/>
      <c r="AE52" s="160"/>
      <c r="AF52" s="160"/>
      <c r="AG52" s="160"/>
      <c r="AH52" s="160"/>
    </row>
    <row r="53" spans="1:38" ht="14.45" customHeight="1" x14ac:dyDescent="0.15">
      <c r="A53" s="642">
        <v>0</v>
      </c>
      <c r="B53" s="643">
        <v>0</v>
      </c>
      <c r="C53" s="643">
        <v>0</v>
      </c>
      <c r="D53" s="643">
        <v>0</v>
      </c>
      <c r="E53" s="643">
        <v>0</v>
      </c>
      <c r="F53" s="643">
        <v>0</v>
      </c>
      <c r="G53" s="644">
        <v>0</v>
      </c>
      <c r="H53" s="643"/>
      <c r="I53" s="643"/>
      <c r="K53" s="194"/>
      <c r="L53" s="176"/>
      <c r="M53" s="196" t="s">
        <v>104</v>
      </c>
      <c r="N53" s="197"/>
      <c r="O53" s="198" t="s">
        <v>111</v>
      </c>
      <c r="P53" s="199">
        <f>'Ｓ４９（1974）'!A52</f>
        <v>0</v>
      </c>
      <c r="Q53" s="200">
        <f>'Ｓ４９（1974）'!B52</f>
        <v>0</v>
      </c>
      <c r="R53" s="200">
        <f>'Ｓ４９（1974）'!D52</f>
        <v>0</v>
      </c>
      <c r="S53" s="200">
        <f>'Ｓ４９（1974）'!E52</f>
        <v>0</v>
      </c>
      <c r="T53" s="201">
        <f>'Ｓ４９（1974）'!G52</f>
        <v>0</v>
      </c>
      <c r="U53" s="202"/>
      <c r="V53" s="216"/>
      <c r="W53" s="217"/>
      <c r="X53" s="217"/>
      <c r="Y53" s="218"/>
      <c r="Z53" s="223"/>
      <c r="AA53" s="229"/>
      <c r="AB53" s="224"/>
      <c r="AC53" s="230"/>
      <c r="AD53" s="160"/>
      <c r="AE53" s="160"/>
      <c r="AF53" s="160"/>
      <c r="AG53" s="160"/>
      <c r="AH53" s="160"/>
    </row>
    <row r="54" spans="1:38" ht="14.45" customHeight="1" x14ac:dyDescent="0.15">
      <c r="A54" s="642">
        <v>0</v>
      </c>
      <c r="B54" s="643">
        <v>0</v>
      </c>
      <c r="C54" s="643">
        <v>0</v>
      </c>
      <c r="D54" s="643">
        <v>0</v>
      </c>
      <c r="E54" s="643">
        <v>0</v>
      </c>
      <c r="F54" s="643">
        <v>0</v>
      </c>
      <c r="G54" s="644">
        <v>0</v>
      </c>
      <c r="H54" s="643"/>
      <c r="I54" s="643"/>
      <c r="K54" s="194"/>
      <c r="L54" s="176"/>
      <c r="M54" s="196" t="s">
        <v>90</v>
      </c>
      <c r="N54" s="197"/>
      <c r="O54" s="198" t="s">
        <v>112</v>
      </c>
      <c r="P54" s="199">
        <f>'Ｓ４９（1974）'!A53</f>
        <v>0</v>
      </c>
      <c r="Q54" s="200">
        <f>'Ｓ４９（1974）'!B53</f>
        <v>0</v>
      </c>
      <c r="R54" s="200">
        <f>'Ｓ４９（1974）'!D53</f>
        <v>0</v>
      </c>
      <c r="S54" s="200">
        <f>'Ｓ４９（1974）'!E53</f>
        <v>0</v>
      </c>
      <c r="T54" s="201">
        <f>'Ｓ４９（1974）'!G53</f>
        <v>0</v>
      </c>
      <c r="U54" s="202"/>
      <c r="V54" s="216" t="s">
        <v>90</v>
      </c>
      <c r="W54" s="217"/>
      <c r="X54" s="217"/>
      <c r="Y54" s="218" t="s">
        <v>12</v>
      </c>
      <c r="Z54" s="226">
        <f>+A172</f>
        <v>0</v>
      </c>
      <c r="AA54" s="200">
        <f>+B172</f>
        <v>0</v>
      </c>
      <c r="AB54" s="200">
        <f>+C172</f>
        <v>0</v>
      </c>
      <c r="AC54" s="583">
        <f>+E172</f>
        <v>0</v>
      </c>
      <c r="AD54" s="160"/>
      <c r="AE54" s="160"/>
      <c r="AF54" s="160"/>
      <c r="AG54" s="160"/>
      <c r="AH54" s="160"/>
    </row>
    <row r="55" spans="1:38" ht="14.45" customHeight="1" x14ac:dyDescent="0.15">
      <c r="A55" s="642">
        <v>0</v>
      </c>
      <c r="B55" s="643">
        <v>0</v>
      </c>
      <c r="C55" s="643">
        <v>0</v>
      </c>
      <c r="D55" s="643">
        <v>0</v>
      </c>
      <c r="E55" s="643">
        <v>0</v>
      </c>
      <c r="F55" s="643">
        <v>0</v>
      </c>
      <c r="G55" s="644">
        <v>0</v>
      </c>
      <c r="H55" s="643"/>
      <c r="I55" s="643"/>
      <c r="K55" s="194"/>
      <c r="L55" s="176" t="s">
        <v>92</v>
      </c>
      <c r="M55" s="196" t="s">
        <v>105</v>
      </c>
      <c r="N55" s="197"/>
      <c r="O55" s="198" t="s">
        <v>113</v>
      </c>
      <c r="P55" s="199">
        <f>'Ｓ４９（1974）'!A54</f>
        <v>0</v>
      </c>
      <c r="Q55" s="200">
        <f>'Ｓ４９（1974）'!B54</f>
        <v>0</v>
      </c>
      <c r="R55" s="200">
        <f>'Ｓ４９（1974）'!D54</f>
        <v>0</v>
      </c>
      <c r="S55" s="200">
        <f>'Ｓ４９（1974）'!E54</f>
        <v>0</v>
      </c>
      <c r="T55" s="201">
        <f>'Ｓ４９（1974）'!G54</f>
        <v>0</v>
      </c>
      <c r="U55" s="202"/>
      <c r="V55" s="173"/>
      <c r="W55" s="170"/>
      <c r="X55" s="170"/>
      <c r="Y55" s="211"/>
      <c r="Z55" s="231"/>
      <c r="AA55" s="232"/>
      <c r="AB55" s="232"/>
      <c r="AC55" s="233"/>
      <c r="AD55" s="160"/>
      <c r="AE55" s="160"/>
      <c r="AF55" s="160"/>
      <c r="AG55" s="160"/>
      <c r="AH55" s="160"/>
    </row>
    <row r="56" spans="1:38" ht="14.45" customHeight="1" x14ac:dyDescent="0.15">
      <c r="A56" s="642">
        <v>0</v>
      </c>
      <c r="B56" s="643">
        <v>0</v>
      </c>
      <c r="C56" s="643">
        <v>0</v>
      </c>
      <c r="D56" s="643">
        <v>0</v>
      </c>
      <c r="E56" s="643">
        <v>0</v>
      </c>
      <c r="F56" s="643">
        <v>0</v>
      </c>
      <c r="G56" s="644">
        <v>0</v>
      </c>
      <c r="H56" s="643"/>
      <c r="I56" s="643"/>
      <c r="K56" s="194"/>
      <c r="L56" s="176"/>
      <c r="M56" s="196" t="s">
        <v>106</v>
      </c>
      <c r="N56" s="197"/>
      <c r="O56" s="198" t="s">
        <v>114</v>
      </c>
      <c r="P56" s="199">
        <f>'Ｓ４９（1974）'!A55</f>
        <v>0</v>
      </c>
      <c r="Q56" s="200">
        <f>'Ｓ４９（1974）'!B55</f>
        <v>0</v>
      </c>
      <c r="R56" s="200">
        <f>'Ｓ４９（1974）'!D55</f>
        <v>0</v>
      </c>
      <c r="S56" s="200">
        <f>'Ｓ４９（1974）'!E55</f>
        <v>0</v>
      </c>
      <c r="T56" s="201">
        <f>'Ｓ４９（1974）'!G55</f>
        <v>0</v>
      </c>
      <c r="U56" s="202"/>
      <c r="V56" s="195"/>
      <c r="W56" s="167"/>
      <c r="X56" s="167"/>
      <c r="Y56" s="207"/>
      <c r="Z56" s="204"/>
      <c r="AA56" s="205"/>
      <c r="AB56" s="205"/>
      <c r="AC56" s="206"/>
      <c r="AD56" s="160"/>
      <c r="AE56" s="160"/>
      <c r="AF56" s="160"/>
      <c r="AG56" s="160"/>
      <c r="AH56" s="160"/>
    </row>
    <row r="57" spans="1:38" ht="14.45" customHeight="1" x14ac:dyDescent="0.15">
      <c r="A57" s="642">
        <v>163454</v>
      </c>
      <c r="B57" s="643">
        <v>163454</v>
      </c>
      <c r="C57" s="643">
        <v>0</v>
      </c>
      <c r="D57" s="643">
        <v>16100</v>
      </c>
      <c r="E57" s="643">
        <v>0</v>
      </c>
      <c r="F57" s="643">
        <v>0</v>
      </c>
      <c r="G57" s="644">
        <v>112800</v>
      </c>
      <c r="H57" s="643"/>
      <c r="I57" s="643"/>
      <c r="K57" s="194"/>
      <c r="L57" s="176"/>
      <c r="M57" s="196" t="s">
        <v>107</v>
      </c>
      <c r="N57" s="197"/>
      <c r="O57" s="198" t="s">
        <v>115</v>
      </c>
      <c r="P57" s="199">
        <f>'Ｓ４９（1974）'!A56</f>
        <v>0</v>
      </c>
      <c r="Q57" s="200">
        <f>'Ｓ４９（1974）'!B56</f>
        <v>0</v>
      </c>
      <c r="R57" s="200">
        <f>'Ｓ４９（1974）'!D56</f>
        <v>0</v>
      </c>
      <c r="S57" s="200">
        <f>'Ｓ４９（1974）'!E56</f>
        <v>0</v>
      </c>
      <c r="T57" s="201">
        <f>'Ｓ４９（1974）'!G56</f>
        <v>0</v>
      </c>
      <c r="U57" s="202"/>
      <c r="V57" s="196" t="s">
        <v>136</v>
      </c>
      <c r="W57" s="197"/>
      <c r="X57" s="197"/>
      <c r="Y57" s="198" t="s">
        <v>98</v>
      </c>
      <c r="Z57" s="199">
        <f>+A179</f>
        <v>4435</v>
      </c>
      <c r="AA57" s="200">
        <f>+B179</f>
        <v>0</v>
      </c>
      <c r="AB57" s="200">
        <f>+C179</f>
        <v>0</v>
      </c>
      <c r="AC57" s="583">
        <f>+E179</f>
        <v>0</v>
      </c>
      <c r="AD57" s="160"/>
      <c r="AE57" s="160"/>
      <c r="AF57" s="160"/>
      <c r="AG57" s="160"/>
      <c r="AH57" s="160"/>
    </row>
    <row r="58" spans="1:38" ht="14.45" customHeight="1" thickBot="1" x14ac:dyDescent="0.2">
      <c r="A58" s="642">
        <v>0</v>
      </c>
      <c r="B58" s="643">
        <v>0</v>
      </c>
      <c r="C58" s="643">
        <v>0</v>
      </c>
      <c r="D58" s="643">
        <v>0</v>
      </c>
      <c r="E58" s="643">
        <v>0</v>
      </c>
      <c r="F58" s="643">
        <v>0</v>
      </c>
      <c r="G58" s="644">
        <v>0</v>
      </c>
      <c r="H58" s="643"/>
      <c r="I58" s="643"/>
      <c r="K58" s="194"/>
      <c r="L58" s="176" t="s">
        <v>41</v>
      </c>
      <c r="M58" s="196" t="s">
        <v>108</v>
      </c>
      <c r="N58" s="197"/>
      <c r="O58" s="198" t="s">
        <v>116</v>
      </c>
      <c r="P58" s="199">
        <f>'Ｓ４９（1974）'!A57</f>
        <v>163454</v>
      </c>
      <c r="Q58" s="200">
        <f>'Ｓ４９（1974）'!B57</f>
        <v>163454</v>
      </c>
      <c r="R58" s="200">
        <f>'Ｓ４９（1974）'!D57</f>
        <v>16100</v>
      </c>
      <c r="S58" s="200">
        <f>'Ｓ４９（1974）'!E57</f>
        <v>0</v>
      </c>
      <c r="T58" s="201">
        <f>'Ｓ４９（1974）'!G57</f>
        <v>112800</v>
      </c>
      <c r="U58" s="202"/>
      <c r="V58" s="173"/>
      <c r="W58" s="170"/>
      <c r="X58" s="170"/>
      <c r="Y58" s="211"/>
      <c r="Z58" s="212"/>
      <c r="AA58" s="214"/>
      <c r="AB58" s="214"/>
      <c r="AC58" s="482"/>
      <c r="AD58" s="160"/>
      <c r="AE58" s="160"/>
      <c r="AF58" s="160"/>
      <c r="AG58" s="160"/>
      <c r="AH58" s="160"/>
    </row>
    <row r="59" spans="1:38" ht="14.45" customHeight="1" thickTop="1" thickBot="1" x14ac:dyDescent="0.2">
      <c r="A59" s="645">
        <v>0</v>
      </c>
      <c r="B59" s="646">
        <v>0</v>
      </c>
      <c r="C59" s="646">
        <v>0</v>
      </c>
      <c r="D59" s="646">
        <v>0</v>
      </c>
      <c r="E59" s="646">
        <v>0</v>
      </c>
      <c r="F59" s="646">
        <v>0</v>
      </c>
      <c r="G59" s="647">
        <v>0</v>
      </c>
      <c r="H59" s="643"/>
      <c r="I59" s="643"/>
      <c r="K59" s="194"/>
      <c r="L59" s="216"/>
      <c r="M59" s="196" t="s">
        <v>13</v>
      </c>
      <c r="N59" s="197"/>
      <c r="O59" s="198" t="s">
        <v>117</v>
      </c>
      <c r="P59" s="199">
        <f>'Ｓ４９（1974）'!A58</f>
        <v>0</v>
      </c>
      <c r="Q59" s="200">
        <f>'Ｓ４９（1974）'!B58</f>
        <v>0</v>
      </c>
      <c r="R59" s="200">
        <f>'Ｓ４９（1974）'!D58</f>
        <v>0</v>
      </c>
      <c r="S59" s="200">
        <f>'Ｓ４９（1974）'!E58</f>
        <v>0</v>
      </c>
      <c r="T59" s="201">
        <f>'Ｓ４９（1974）'!G58</f>
        <v>0</v>
      </c>
      <c r="U59" s="202"/>
      <c r="V59" s="216"/>
      <c r="W59" s="217"/>
      <c r="X59" s="217"/>
      <c r="Y59" s="218"/>
      <c r="Z59" s="223"/>
      <c r="AA59" s="224"/>
      <c r="AB59" s="224"/>
      <c r="AC59" s="225"/>
      <c r="AD59" s="234"/>
      <c r="AE59" s="234"/>
      <c r="AF59" s="234"/>
      <c r="AG59" s="162"/>
      <c r="AH59" s="162"/>
      <c r="AI59" s="163" t="s">
        <v>403</v>
      </c>
      <c r="AJ59" s="235" t="s">
        <v>404</v>
      </c>
      <c r="AK59" s="162"/>
      <c r="AL59" s="236"/>
    </row>
    <row r="60" spans="1:38" ht="14.45" customHeight="1" x14ac:dyDescent="0.15">
      <c r="K60" s="194"/>
      <c r="L60" s="196" t="s">
        <v>13</v>
      </c>
      <c r="M60" s="197"/>
      <c r="N60" s="197"/>
      <c r="O60" s="198" t="s">
        <v>81</v>
      </c>
      <c r="P60" s="199">
        <f>'Ｓ４９（1974）'!A59</f>
        <v>0</v>
      </c>
      <c r="Q60" s="200">
        <f>'Ｓ４９（1974）'!B59</f>
        <v>0</v>
      </c>
      <c r="R60" s="200">
        <f>'Ｓ４９（1974）'!D59</f>
        <v>0</v>
      </c>
      <c r="S60" s="200">
        <f>'Ｓ４９（1974）'!E59</f>
        <v>0</v>
      </c>
      <c r="T60" s="201">
        <f>'Ｓ４９（1974）'!G59</f>
        <v>0</v>
      </c>
      <c r="U60" s="202"/>
      <c r="V60" s="216" t="s">
        <v>13</v>
      </c>
      <c r="W60" s="217"/>
      <c r="X60" s="217"/>
      <c r="Y60" s="218"/>
      <c r="Z60" s="483">
        <f>Z61-Z12-Z14-Z33-Z40-Z45-Z51-Z52-Z54-Z57</f>
        <v>4246</v>
      </c>
      <c r="AA60" s="220">
        <f>AA61-AA12-AA14-AA33-AA40-AA45-AA51-AA52-AA54-AA57</f>
        <v>0</v>
      </c>
      <c r="AB60" s="292">
        <f>AB61-AB12-AB14-AB33-AB40-AB45-AB51-AB52-AB54-AB57</f>
        <v>1183</v>
      </c>
      <c r="AC60" s="366">
        <f>AC61-AC12-AC14-AC33-AC40-AC45-AC51-AC52-AC54-AC57</f>
        <v>0</v>
      </c>
      <c r="AD60" s="237"/>
      <c r="AE60" s="237"/>
      <c r="AF60" s="237"/>
      <c r="AG60" s="167"/>
      <c r="AH60" s="167"/>
      <c r="AI60" s="175"/>
      <c r="AJ60" s="173" t="s">
        <v>2</v>
      </c>
      <c r="AK60" s="173" t="s">
        <v>3</v>
      </c>
      <c r="AL60" s="174" t="s">
        <v>400</v>
      </c>
    </row>
    <row r="61" spans="1:38" ht="14.45" customHeight="1" thickBot="1" x14ac:dyDescent="0.2">
      <c r="K61" s="194"/>
      <c r="L61" s="238" t="s">
        <v>82</v>
      </c>
      <c r="M61" s="239"/>
      <c r="N61" s="239"/>
      <c r="O61" s="240"/>
      <c r="P61" s="241">
        <f>SUM(P8:P60)-P9-P10-P12-P13-P15-P16-P17-P30-P31-P32-P40-P41-P42-P43-P44-P49-P50</f>
        <v>389797</v>
      </c>
      <c r="Q61" s="242">
        <f>SUM(Q8:Q60)-Q9-Q10-Q12-Q13-Q15-Q16-Q17-Q30-Q31-Q32-Q40-Q41-Q42-Q43-Q44-Q49-Q50</f>
        <v>353474</v>
      </c>
      <c r="R61" s="242">
        <f>SUM(R8:R60)-R9-R10-R12-R13-R15-R16-R17-R30-R31-R32-R40-R41-R42-R43-R44-R49-R50</f>
        <v>92717</v>
      </c>
      <c r="S61" s="242">
        <f>SUM(S8:S60)-S9-S10-S12-S13-S15-S16-S17-S30-S31-S32-S40-S41-S42-S43-S44-S49-S50</f>
        <v>78539</v>
      </c>
      <c r="T61" s="243">
        <f>SUM(T8:T60)-T9-T10-T12-T13-T15-T16-T17-T30-T31-T32-T40-T41-T42-T43-T44-T49-T50</f>
        <v>133100</v>
      </c>
      <c r="U61" s="244"/>
      <c r="V61" s="238" t="s">
        <v>82</v>
      </c>
      <c r="W61" s="239"/>
      <c r="X61" s="239"/>
      <c r="Y61" s="240" t="s">
        <v>20</v>
      </c>
      <c r="Z61" s="484">
        <f>+A181</f>
        <v>10098</v>
      </c>
      <c r="AA61" s="485">
        <f>+B181</f>
        <v>0</v>
      </c>
      <c r="AB61" s="485">
        <f>+C181</f>
        <v>1183</v>
      </c>
      <c r="AC61" s="602">
        <f>+E181</f>
        <v>0</v>
      </c>
      <c r="AD61" s="248"/>
      <c r="AE61" s="248"/>
      <c r="AF61" s="248"/>
      <c r="AG61" s="249"/>
      <c r="AH61" s="249"/>
      <c r="AI61" s="250" t="s">
        <v>5</v>
      </c>
      <c r="AJ61" s="180" t="s">
        <v>6</v>
      </c>
      <c r="AK61" s="180" t="s">
        <v>7</v>
      </c>
      <c r="AL61" s="251" t="s">
        <v>405</v>
      </c>
    </row>
    <row r="62" spans="1:38" ht="14.45" customHeight="1" x14ac:dyDescent="0.15">
      <c r="A62" s="630">
        <v>51754</v>
      </c>
      <c r="B62" s="631">
        <v>47244</v>
      </c>
      <c r="C62" s="631">
        <v>4510</v>
      </c>
      <c r="D62" s="631">
        <v>0</v>
      </c>
      <c r="E62" s="631">
        <v>3050</v>
      </c>
      <c r="F62" s="632">
        <v>0</v>
      </c>
      <c r="G62" s="599"/>
      <c r="H62" s="599"/>
      <c r="I62" s="599"/>
      <c r="K62" s="183"/>
      <c r="L62" s="184" t="s">
        <v>8</v>
      </c>
      <c r="M62" s="185"/>
      <c r="N62" s="185"/>
      <c r="O62" s="186" t="s">
        <v>9</v>
      </c>
      <c r="P62" s="252">
        <f>'Ｓ４９（1974）'!A63</f>
        <v>1872</v>
      </c>
      <c r="Q62" s="253">
        <f>'Ｓ４９（1974）'!B63</f>
        <v>1872</v>
      </c>
      <c r="R62" s="254"/>
      <c r="S62" s="255">
        <f>'Ｓ４９（1974）'!D63</f>
        <v>0</v>
      </c>
      <c r="T62" s="256">
        <f>'Ｓ４９（1974）'!F63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633">
        <v>1872</v>
      </c>
      <c r="B63" s="634">
        <v>1872</v>
      </c>
      <c r="C63" s="634">
        <v>0</v>
      </c>
      <c r="D63" s="634">
        <v>0</v>
      </c>
      <c r="E63" s="634">
        <v>0</v>
      </c>
      <c r="F63" s="635">
        <v>0</v>
      </c>
      <c r="G63" s="599"/>
      <c r="H63" s="599"/>
      <c r="I63" s="599"/>
      <c r="K63" s="194"/>
      <c r="L63" s="195"/>
      <c r="M63" s="196" t="s">
        <v>146</v>
      </c>
      <c r="N63" s="197"/>
      <c r="O63" s="198" t="s">
        <v>12</v>
      </c>
      <c r="P63" s="199">
        <f>'Ｓ４９（1974）'!A64</f>
        <v>260</v>
      </c>
      <c r="Q63" s="200">
        <f>'Ｓ４９（1974）'!B64</f>
        <v>260</v>
      </c>
      <c r="R63" s="220"/>
      <c r="S63" s="262">
        <f>'Ｓ４９（1974）'!D64</f>
        <v>0</v>
      </c>
      <c r="T63" s="263">
        <f>'Ｓ４９（1974）'!F64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633">
        <v>260</v>
      </c>
      <c r="B64" s="634">
        <v>260</v>
      </c>
      <c r="C64" s="634">
        <v>0</v>
      </c>
      <c r="D64" s="634">
        <v>0</v>
      </c>
      <c r="E64" s="634">
        <v>0</v>
      </c>
      <c r="F64" s="635">
        <v>0</v>
      </c>
      <c r="G64" s="599"/>
      <c r="H64" s="599"/>
      <c r="I64" s="599"/>
      <c r="K64" s="194"/>
      <c r="L64" s="195"/>
      <c r="M64" s="196" t="s">
        <v>13</v>
      </c>
      <c r="N64" s="167"/>
      <c r="O64" s="207"/>
      <c r="P64" s="208">
        <f>P62-P63</f>
        <v>1612</v>
      </c>
      <c r="Q64" s="209">
        <f>Q62-Q63</f>
        <v>1612</v>
      </c>
      <c r="R64" s="209"/>
      <c r="S64" s="269">
        <f>S62-S63</f>
        <v>0</v>
      </c>
      <c r="T64" s="270">
        <f>T62-T63</f>
        <v>0</v>
      </c>
      <c r="U64" s="264"/>
      <c r="V64" s="195"/>
      <c r="W64" s="196" t="s">
        <v>13</v>
      </c>
      <c r="X64" s="167"/>
      <c r="Y64" s="207" t="s">
        <v>9</v>
      </c>
      <c r="Z64" s="302">
        <f>+A117</f>
        <v>0</v>
      </c>
      <c r="AA64" s="272">
        <f>+B117</f>
        <v>0</v>
      </c>
      <c r="AB64" s="272">
        <f>+C117</f>
        <v>0</v>
      </c>
      <c r="AC64" s="584">
        <f>+E117</f>
        <v>0</v>
      </c>
      <c r="AD64" s="264"/>
      <c r="AE64" s="195"/>
      <c r="AF64" s="196" t="s">
        <v>13</v>
      </c>
      <c r="AG64" s="167"/>
      <c r="AH64" s="207" t="s">
        <v>406</v>
      </c>
      <c r="AI64" s="302">
        <f>+A140</f>
        <v>0</v>
      </c>
      <c r="AJ64" s="272">
        <f>+B140</f>
        <v>0</v>
      </c>
      <c r="AK64" s="272">
        <f>+C140</f>
        <v>0</v>
      </c>
      <c r="AL64" s="588">
        <f>+E140</f>
        <v>0</v>
      </c>
    </row>
    <row r="65" spans="1:38" ht="14.45" customHeight="1" x14ac:dyDescent="0.15">
      <c r="A65" s="633">
        <v>864</v>
      </c>
      <c r="B65" s="634">
        <v>864</v>
      </c>
      <c r="C65" s="634">
        <v>0</v>
      </c>
      <c r="D65" s="634">
        <v>0</v>
      </c>
      <c r="E65" s="634">
        <v>0</v>
      </c>
      <c r="F65" s="635">
        <v>0</v>
      </c>
      <c r="G65" s="599"/>
      <c r="H65" s="599"/>
      <c r="I65" s="599"/>
      <c r="K65" s="194" t="s">
        <v>4</v>
      </c>
      <c r="L65" s="173" t="s">
        <v>14</v>
      </c>
      <c r="M65" s="170"/>
      <c r="N65" s="170"/>
      <c r="O65" s="211" t="s">
        <v>15</v>
      </c>
      <c r="P65" s="212">
        <f>'Ｓ４９（1974）'!A65</f>
        <v>864</v>
      </c>
      <c r="Q65" s="213">
        <f>'Ｓ４９（1974）'!B65</f>
        <v>864</v>
      </c>
      <c r="R65" s="277"/>
      <c r="S65" s="278">
        <f>'Ｓ４９（1974）'!D65</f>
        <v>0</v>
      </c>
      <c r="T65" s="263">
        <f>'Ｓ４９（1974）'!F65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633">
        <v>133</v>
      </c>
      <c r="B66" s="634">
        <v>133</v>
      </c>
      <c r="C66" s="634">
        <v>0</v>
      </c>
      <c r="D66" s="634">
        <v>0</v>
      </c>
      <c r="E66" s="634">
        <v>0</v>
      </c>
      <c r="F66" s="635">
        <v>0</v>
      </c>
      <c r="G66" s="599"/>
      <c r="H66" s="599"/>
      <c r="I66" s="599"/>
      <c r="K66" s="194"/>
      <c r="L66" s="195"/>
      <c r="M66" s="196" t="s">
        <v>16</v>
      </c>
      <c r="N66" s="197"/>
      <c r="O66" s="198" t="s">
        <v>17</v>
      </c>
      <c r="P66" s="199">
        <f>'Ｓ４９（1974）'!A66</f>
        <v>133</v>
      </c>
      <c r="Q66" s="200">
        <f>'Ｓ４９（1974）'!B66</f>
        <v>133</v>
      </c>
      <c r="R66" s="220"/>
      <c r="S66" s="262">
        <f>'Ｓ４９（1974）'!D66</f>
        <v>0</v>
      </c>
      <c r="T66" s="263">
        <f>'Ｓ４９（1974）'!F66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633">
        <v>877</v>
      </c>
      <c r="B67" s="634">
        <v>877</v>
      </c>
      <c r="C67" s="634">
        <v>0</v>
      </c>
      <c r="D67" s="634">
        <v>0</v>
      </c>
      <c r="E67" s="634">
        <v>0</v>
      </c>
      <c r="F67" s="635">
        <v>0</v>
      </c>
      <c r="G67" s="599"/>
      <c r="H67" s="599"/>
      <c r="I67" s="599"/>
      <c r="K67" s="194"/>
      <c r="L67" s="216"/>
      <c r="M67" s="196" t="s">
        <v>13</v>
      </c>
      <c r="N67" s="217"/>
      <c r="O67" s="218"/>
      <c r="P67" s="208">
        <f>P65-P66</f>
        <v>731</v>
      </c>
      <c r="Q67" s="209">
        <f>Q65-Q66</f>
        <v>731</v>
      </c>
      <c r="R67" s="209"/>
      <c r="S67" s="269">
        <f>S65-S66</f>
        <v>0</v>
      </c>
      <c r="T67" s="270">
        <f>T65-T66</f>
        <v>0</v>
      </c>
      <c r="U67" s="264"/>
      <c r="V67" s="216"/>
      <c r="W67" s="196" t="s">
        <v>13</v>
      </c>
      <c r="X67" s="217"/>
      <c r="Y67" s="207" t="s">
        <v>407</v>
      </c>
      <c r="Z67" s="302">
        <f>+A118</f>
        <v>0</v>
      </c>
      <c r="AA67" s="272">
        <f>+B118</f>
        <v>0</v>
      </c>
      <c r="AB67" s="272">
        <f>+C118</f>
        <v>0</v>
      </c>
      <c r="AC67" s="584">
        <f>+E118</f>
        <v>0</v>
      </c>
      <c r="AD67" s="264"/>
      <c r="AE67" s="216"/>
      <c r="AF67" s="196" t="s">
        <v>13</v>
      </c>
      <c r="AG67" s="217"/>
      <c r="AH67" s="207" t="s">
        <v>408</v>
      </c>
      <c r="AI67" s="302">
        <f>+A141</f>
        <v>0</v>
      </c>
      <c r="AJ67" s="272">
        <f>+B141</f>
        <v>0</v>
      </c>
      <c r="AK67" s="272">
        <f>+C141</f>
        <v>0</v>
      </c>
      <c r="AL67" s="588">
        <f>+E141</f>
        <v>0</v>
      </c>
    </row>
    <row r="68" spans="1:38" ht="14.45" customHeight="1" x14ac:dyDescent="0.15">
      <c r="A68" s="633">
        <v>0</v>
      </c>
      <c r="B68" s="634">
        <v>0</v>
      </c>
      <c r="C68" s="634">
        <v>0</v>
      </c>
      <c r="D68" s="634">
        <v>0</v>
      </c>
      <c r="E68" s="634">
        <v>0</v>
      </c>
      <c r="F68" s="635">
        <v>0</v>
      </c>
      <c r="G68" s="599"/>
      <c r="H68" s="599"/>
      <c r="I68" s="599"/>
      <c r="K68" s="194" t="s">
        <v>4</v>
      </c>
      <c r="L68" s="169"/>
      <c r="M68" s="195" t="s">
        <v>94</v>
      </c>
      <c r="N68" s="197"/>
      <c r="O68" s="198" t="s">
        <v>93</v>
      </c>
      <c r="P68" s="199">
        <f>'Ｓ４９（1974）'!A68</f>
        <v>0</v>
      </c>
      <c r="Q68" s="200">
        <f>'Ｓ４９（1974）'!B68</f>
        <v>0</v>
      </c>
      <c r="R68" s="220"/>
      <c r="S68" s="262">
        <f>'Ｓ４９（1974）'!D68</f>
        <v>0</v>
      </c>
      <c r="T68" s="263">
        <f>'Ｓ４９（1974）'!F68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633">
        <v>0</v>
      </c>
      <c r="B69" s="634">
        <v>0</v>
      </c>
      <c r="C69" s="634">
        <v>0</v>
      </c>
      <c r="D69" s="634">
        <v>0</v>
      </c>
      <c r="E69" s="634">
        <v>0</v>
      </c>
      <c r="F69" s="635">
        <v>0</v>
      </c>
      <c r="G69" s="599"/>
      <c r="H69" s="599"/>
      <c r="I69" s="599"/>
      <c r="K69" s="194"/>
      <c r="L69" s="176" t="s">
        <v>102</v>
      </c>
      <c r="M69" s="195"/>
      <c r="N69" s="196" t="s">
        <v>148</v>
      </c>
      <c r="O69" s="198" t="s">
        <v>97</v>
      </c>
      <c r="P69" s="199">
        <f>'Ｓ４９（1974）'!A69</f>
        <v>0</v>
      </c>
      <c r="Q69" s="200">
        <f>'Ｓ４９（1974）'!B69</f>
        <v>0</v>
      </c>
      <c r="R69" s="220"/>
      <c r="S69" s="262">
        <f>'Ｓ４９（1974）'!D69</f>
        <v>0</v>
      </c>
      <c r="T69" s="263">
        <f>'Ｓ４９（1974）'!F69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633">
        <v>0</v>
      </c>
      <c r="B70" s="634">
        <v>0</v>
      </c>
      <c r="C70" s="634">
        <v>0</v>
      </c>
      <c r="D70" s="634">
        <v>0</v>
      </c>
      <c r="E70" s="634">
        <v>0</v>
      </c>
      <c r="F70" s="635">
        <v>0</v>
      </c>
      <c r="G70" s="599"/>
      <c r="H70" s="599"/>
      <c r="I70" s="599"/>
      <c r="K70" s="194"/>
      <c r="L70" s="176" t="s">
        <v>103</v>
      </c>
      <c r="M70" s="176"/>
      <c r="N70" s="196" t="s">
        <v>96</v>
      </c>
      <c r="O70" s="198" t="s">
        <v>34</v>
      </c>
      <c r="P70" s="199">
        <f>'Ｓ４９（1974）'!A70</f>
        <v>0</v>
      </c>
      <c r="Q70" s="200">
        <f>'Ｓ４９（1974）'!B70</f>
        <v>0</v>
      </c>
      <c r="R70" s="220"/>
      <c r="S70" s="262">
        <f>'Ｓ４９（1974）'!D70</f>
        <v>0</v>
      </c>
      <c r="T70" s="263">
        <f>'Ｓ４９（1974）'!F70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633">
        <v>877</v>
      </c>
      <c r="B71" s="634">
        <v>877</v>
      </c>
      <c r="C71" s="634">
        <v>0</v>
      </c>
      <c r="D71" s="634">
        <v>0</v>
      </c>
      <c r="E71" s="634">
        <v>0</v>
      </c>
      <c r="F71" s="635">
        <v>0</v>
      </c>
      <c r="G71" s="599"/>
      <c r="H71" s="599"/>
      <c r="I71" s="599"/>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633">
        <v>0</v>
      </c>
      <c r="B72" s="634">
        <v>0</v>
      </c>
      <c r="C72" s="634">
        <v>0</v>
      </c>
      <c r="D72" s="634">
        <v>0</v>
      </c>
      <c r="E72" s="634">
        <v>0</v>
      </c>
      <c r="F72" s="635">
        <v>0</v>
      </c>
      <c r="G72" s="599"/>
      <c r="H72" s="599"/>
      <c r="I72" s="599"/>
      <c r="K72" s="194"/>
      <c r="L72" s="176"/>
      <c r="M72" s="196" t="s">
        <v>95</v>
      </c>
      <c r="N72" s="197"/>
      <c r="O72" s="198" t="s">
        <v>98</v>
      </c>
      <c r="P72" s="199">
        <f>'Ｓ４９（1974）'!A71</f>
        <v>877</v>
      </c>
      <c r="Q72" s="200">
        <f>'Ｓ４９（1974）'!B71</f>
        <v>877</v>
      </c>
      <c r="R72" s="220"/>
      <c r="S72" s="262">
        <f>'Ｓ４９（1974）'!D71</f>
        <v>0</v>
      </c>
      <c r="T72" s="263">
        <f>'Ｓ４９（1974）'!F71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633">
        <v>0</v>
      </c>
      <c r="B73" s="634">
        <v>0</v>
      </c>
      <c r="C73" s="634">
        <v>0</v>
      </c>
      <c r="D73" s="634">
        <v>0</v>
      </c>
      <c r="E73" s="634">
        <v>0</v>
      </c>
      <c r="F73" s="635">
        <v>0</v>
      </c>
      <c r="G73" s="599"/>
      <c r="H73" s="599"/>
      <c r="I73" s="599"/>
      <c r="K73" s="194"/>
      <c r="L73" s="216"/>
      <c r="M73" s="196" t="s">
        <v>13</v>
      </c>
      <c r="N73" s="197"/>
      <c r="O73" s="198" t="s">
        <v>99</v>
      </c>
      <c r="P73" s="199">
        <f>'Ｓ４９（1974）'!A72</f>
        <v>0</v>
      </c>
      <c r="Q73" s="200">
        <f>'Ｓ４９（1974）'!B72</f>
        <v>0</v>
      </c>
      <c r="R73" s="220"/>
      <c r="S73" s="262">
        <f>'Ｓ４９（1974）'!D72</f>
        <v>0</v>
      </c>
      <c r="T73" s="263">
        <f>'Ｓ４９（1974）'!F72</f>
        <v>0</v>
      </c>
      <c r="U73" s="264"/>
      <c r="V73" s="216"/>
      <c r="W73" s="196" t="s">
        <v>13</v>
      </c>
      <c r="X73" s="197"/>
      <c r="Y73" s="211" t="s">
        <v>15</v>
      </c>
      <c r="Z73" s="302">
        <f t="shared" ref="Z73:AB75" si="1">+A119</f>
        <v>0</v>
      </c>
      <c r="AA73" s="272">
        <f t="shared" si="1"/>
        <v>0</v>
      </c>
      <c r="AB73" s="272">
        <f t="shared" si="1"/>
        <v>0</v>
      </c>
      <c r="AC73" s="584">
        <f>+E119</f>
        <v>0</v>
      </c>
      <c r="AD73" s="264"/>
      <c r="AE73" s="216"/>
      <c r="AF73" s="196" t="s">
        <v>13</v>
      </c>
      <c r="AG73" s="197"/>
      <c r="AH73" s="211" t="s">
        <v>409</v>
      </c>
      <c r="AI73" s="302">
        <f t="shared" ref="AI73:AK75" si="2">+A142</f>
        <v>0</v>
      </c>
      <c r="AJ73" s="272">
        <f t="shared" si="2"/>
        <v>0</v>
      </c>
      <c r="AK73" s="272">
        <f t="shared" si="2"/>
        <v>0</v>
      </c>
      <c r="AL73" s="588">
        <f>+E142</f>
        <v>0</v>
      </c>
    </row>
    <row r="74" spans="1:38" ht="14.45" customHeight="1" x14ac:dyDescent="0.15">
      <c r="A74" s="633">
        <v>7897</v>
      </c>
      <c r="B74" s="634">
        <v>5963</v>
      </c>
      <c r="C74" s="634">
        <v>1934</v>
      </c>
      <c r="D74" s="634">
        <v>0</v>
      </c>
      <c r="E74" s="634">
        <v>300</v>
      </c>
      <c r="F74" s="635">
        <v>0</v>
      </c>
      <c r="G74" s="599"/>
      <c r="H74" s="599"/>
      <c r="I74" s="599"/>
      <c r="K74" s="194"/>
      <c r="L74" s="196" t="s">
        <v>19</v>
      </c>
      <c r="M74" s="197"/>
      <c r="N74" s="197"/>
      <c r="O74" s="198" t="s">
        <v>20</v>
      </c>
      <c r="P74" s="199">
        <f>'Ｓ４９（1974）'!A73</f>
        <v>0</v>
      </c>
      <c r="Q74" s="200">
        <f>'Ｓ４９（1974）'!B73</f>
        <v>0</v>
      </c>
      <c r="R74" s="220"/>
      <c r="S74" s="262">
        <f>'Ｓ４９（1974）'!D73</f>
        <v>0</v>
      </c>
      <c r="T74" s="263">
        <f>'Ｓ４９（1974）'!F73</f>
        <v>0</v>
      </c>
      <c r="U74" s="264"/>
      <c r="V74" s="196" t="s">
        <v>19</v>
      </c>
      <c r="W74" s="197"/>
      <c r="X74" s="197"/>
      <c r="Y74" s="211" t="s">
        <v>142</v>
      </c>
      <c r="Z74" s="302">
        <f t="shared" si="1"/>
        <v>0</v>
      </c>
      <c r="AA74" s="272">
        <f t="shared" si="1"/>
        <v>0</v>
      </c>
      <c r="AB74" s="272">
        <f t="shared" si="1"/>
        <v>0</v>
      </c>
      <c r="AC74" s="584">
        <f>+E120</f>
        <v>0</v>
      </c>
      <c r="AD74" s="264"/>
      <c r="AE74" s="196" t="s">
        <v>19</v>
      </c>
      <c r="AF74" s="197"/>
      <c r="AG74" s="197"/>
      <c r="AH74" s="211" t="s">
        <v>410</v>
      </c>
      <c r="AI74" s="302">
        <f t="shared" si="2"/>
        <v>0</v>
      </c>
      <c r="AJ74" s="272">
        <f t="shared" si="2"/>
        <v>0</v>
      </c>
      <c r="AK74" s="272">
        <f t="shared" si="2"/>
        <v>0</v>
      </c>
      <c r="AL74" s="588">
        <f>+E143</f>
        <v>0</v>
      </c>
    </row>
    <row r="75" spans="1:38" ht="14.45" customHeight="1" x14ac:dyDescent="0.15">
      <c r="A75" s="633">
        <v>904</v>
      </c>
      <c r="B75" s="634">
        <v>804</v>
      </c>
      <c r="C75" s="634">
        <v>100</v>
      </c>
      <c r="D75" s="634">
        <v>0</v>
      </c>
      <c r="E75" s="634">
        <v>0</v>
      </c>
      <c r="F75" s="635">
        <v>0</v>
      </c>
      <c r="G75" s="599"/>
      <c r="H75" s="599"/>
      <c r="I75" s="599"/>
      <c r="K75" s="194" t="s">
        <v>83</v>
      </c>
      <c r="L75" s="195"/>
      <c r="M75" s="196" t="s">
        <v>22</v>
      </c>
      <c r="N75" s="197"/>
      <c r="O75" s="198" t="s">
        <v>23</v>
      </c>
      <c r="P75" s="199">
        <f>'Ｓ４９（1974）'!A75</f>
        <v>904</v>
      </c>
      <c r="Q75" s="200">
        <f>'Ｓ４９（1974）'!B75</f>
        <v>804</v>
      </c>
      <c r="R75" s="220"/>
      <c r="S75" s="262">
        <f>'Ｓ４９（1974）'!D75</f>
        <v>0</v>
      </c>
      <c r="T75" s="263">
        <f>'Ｓ４９（1974）'!F75</f>
        <v>0</v>
      </c>
      <c r="U75" s="264" t="s">
        <v>411</v>
      </c>
      <c r="V75" s="195"/>
      <c r="W75" s="196" t="s">
        <v>412</v>
      </c>
      <c r="X75" s="197"/>
      <c r="Y75" s="211" t="s">
        <v>413</v>
      </c>
      <c r="Z75" s="302">
        <f t="shared" si="1"/>
        <v>10500</v>
      </c>
      <c r="AA75" s="272">
        <f t="shared" si="1"/>
        <v>0</v>
      </c>
      <c r="AB75" s="272">
        <f t="shared" si="1"/>
        <v>0</v>
      </c>
      <c r="AC75" s="584">
        <f>+E121</f>
        <v>2800</v>
      </c>
      <c r="AD75" s="264" t="s">
        <v>414</v>
      </c>
      <c r="AE75" s="195"/>
      <c r="AF75" s="196" t="s">
        <v>412</v>
      </c>
      <c r="AG75" s="197"/>
      <c r="AH75" s="211" t="s">
        <v>415</v>
      </c>
      <c r="AI75" s="302">
        <f t="shared" si="2"/>
        <v>239</v>
      </c>
      <c r="AJ75" s="272">
        <f t="shared" si="2"/>
        <v>0</v>
      </c>
      <c r="AK75" s="272">
        <f t="shared" si="2"/>
        <v>239</v>
      </c>
      <c r="AL75" s="588">
        <f>+E144</f>
        <v>0</v>
      </c>
    </row>
    <row r="76" spans="1:38" ht="14.45" customHeight="1" x14ac:dyDescent="0.15">
      <c r="A76" s="633">
        <v>0</v>
      </c>
      <c r="B76" s="634">
        <v>0</v>
      </c>
      <c r="C76" s="634">
        <v>0</v>
      </c>
      <c r="D76" s="634">
        <v>0</v>
      </c>
      <c r="E76" s="634">
        <v>0</v>
      </c>
      <c r="F76" s="635">
        <v>0</v>
      </c>
      <c r="G76" s="599"/>
      <c r="H76" s="599"/>
      <c r="I76" s="599"/>
      <c r="K76" s="194"/>
      <c r="L76" s="195" t="s">
        <v>25</v>
      </c>
      <c r="M76" s="196" t="s">
        <v>26</v>
      </c>
      <c r="N76" s="197"/>
      <c r="O76" s="198" t="s">
        <v>27</v>
      </c>
      <c r="P76" s="199">
        <f>'Ｓ４９（1974）'!A76</f>
        <v>0</v>
      </c>
      <c r="Q76" s="200">
        <f>'Ｓ４９（1974）'!B76</f>
        <v>0</v>
      </c>
      <c r="R76" s="220"/>
      <c r="S76" s="262">
        <f>'Ｓ４９（1974）'!D76</f>
        <v>0</v>
      </c>
      <c r="T76" s="263">
        <f>'Ｓ４９（1974）'!F76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633">
        <v>0</v>
      </c>
      <c r="B77" s="634">
        <v>0</v>
      </c>
      <c r="C77" s="634">
        <v>0</v>
      </c>
      <c r="D77" s="634">
        <v>0</v>
      </c>
      <c r="E77" s="634">
        <v>0</v>
      </c>
      <c r="F77" s="635">
        <v>0</v>
      </c>
      <c r="G77" s="599"/>
      <c r="H77" s="599"/>
      <c r="I77" s="599"/>
      <c r="K77" s="194"/>
      <c r="L77" s="195" t="s">
        <v>28</v>
      </c>
      <c r="M77" s="196" t="s">
        <v>29</v>
      </c>
      <c r="N77" s="197"/>
      <c r="O77" s="198" t="s">
        <v>30</v>
      </c>
      <c r="P77" s="199">
        <f>'Ｓ４９（1974）'!A77</f>
        <v>0</v>
      </c>
      <c r="Q77" s="200">
        <f>'Ｓ４９（1974）'!B77</f>
        <v>0</v>
      </c>
      <c r="R77" s="220"/>
      <c r="S77" s="262">
        <f>'Ｓ４９（1974）'!D77</f>
        <v>0</v>
      </c>
      <c r="T77" s="263">
        <f>'Ｓ４９（1974）'!F77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633">
        <v>0</v>
      </c>
      <c r="B78" s="634">
        <v>0</v>
      </c>
      <c r="C78" s="634">
        <v>0</v>
      </c>
      <c r="D78" s="634">
        <v>0</v>
      </c>
      <c r="E78" s="634">
        <v>0</v>
      </c>
      <c r="F78" s="635">
        <v>0</v>
      </c>
      <c r="G78" s="599"/>
      <c r="H78" s="599"/>
      <c r="I78" s="599"/>
      <c r="K78" s="194"/>
      <c r="L78" s="195" t="s">
        <v>31</v>
      </c>
      <c r="M78" s="196" t="s">
        <v>32</v>
      </c>
      <c r="N78" s="197"/>
      <c r="O78" s="198" t="s">
        <v>33</v>
      </c>
      <c r="P78" s="199">
        <f>'Ｓ４９（1974）'!A78</f>
        <v>0</v>
      </c>
      <c r="Q78" s="200">
        <f>'Ｓ４９（1974）'!B78</f>
        <v>0</v>
      </c>
      <c r="R78" s="220"/>
      <c r="S78" s="262">
        <f>'Ｓ４９（1974）'!D78</f>
        <v>0</v>
      </c>
      <c r="T78" s="263">
        <f>'Ｓ４９（1974）'!F78</f>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633">
        <v>0</v>
      </c>
      <c r="B79" s="634">
        <v>0</v>
      </c>
      <c r="C79" s="634">
        <v>0</v>
      </c>
      <c r="D79" s="634">
        <v>0</v>
      </c>
      <c r="E79" s="634">
        <v>0</v>
      </c>
      <c r="F79" s="635">
        <v>0</v>
      </c>
      <c r="G79" s="599"/>
      <c r="H79" s="599"/>
      <c r="I79" s="599"/>
      <c r="K79" s="194"/>
      <c r="L79" s="195" t="s">
        <v>35</v>
      </c>
      <c r="M79" s="196" t="s">
        <v>36</v>
      </c>
      <c r="N79" s="197"/>
      <c r="O79" s="198" t="s">
        <v>37</v>
      </c>
      <c r="P79" s="199">
        <f>'Ｓ４９（1974）'!A79</f>
        <v>0</v>
      </c>
      <c r="Q79" s="200">
        <f>'Ｓ４９（1974）'!B79</f>
        <v>0</v>
      </c>
      <c r="R79" s="220"/>
      <c r="S79" s="262">
        <f>'Ｓ４９（1974）'!D79</f>
        <v>0</v>
      </c>
      <c r="T79" s="263">
        <f>'Ｓ４９（1974）'!F79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633">
        <v>0</v>
      </c>
      <c r="B80" s="634">
        <v>0</v>
      </c>
      <c r="C80" s="634">
        <v>0</v>
      </c>
      <c r="D80" s="634">
        <v>0</v>
      </c>
      <c r="E80" s="634">
        <v>0</v>
      </c>
      <c r="F80" s="635">
        <v>0</v>
      </c>
      <c r="G80" s="599"/>
      <c r="H80" s="599"/>
      <c r="I80" s="599"/>
      <c r="K80" s="194"/>
      <c r="L80" s="195" t="s">
        <v>38</v>
      </c>
      <c r="M80" s="196" t="s">
        <v>39</v>
      </c>
      <c r="N80" s="197"/>
      <c r="O80" s="198" t="s">
        <v>40</v>
      </c>
      <c r="P80" s="199">
        <f>'Ｓ４９（1974）'!A80</f>
        <v>0</v>
      </c>
      <c r="Q80" s="200">
        <f>'Ｓ４９（1974）'!B80</f>
        <v>0</v>
      </c>
      <c r="R80" s="220"/>
      <c r="S80" s="262">
        <f>'Ｓ４９（1974）'!D80</f>
        <v>0</v>
      </c>
      <c r="T80" s="263">
        <f>'Ｓ４９（1974）'!F80</f>
        <v>0</v>
      </c>
      <c r="U80" s="264"/>
      <c r="V80" s="195" t="s">
        <v>38</v>
      </c>
      <c r="W80" s="196" t="s">
        <v>149</v>
      </c>
      <c r="X80" s="197"/>
      <c r="Y80" s="198" t="s">
        <v>420</v>
      </c>
      <c r="Z80" s="302">
        <f>+A122</f>
        <v>10500</v>
      </c>
      <c r="AA80" s="272">
        <f>+B122</f>
        <v>0</v>
      </c>
      <c r="AB80" s="272">
        <f>+C122</f>
        <v>0</v>
      </c>
      <c r="AC80" s="584">
        <f>+E122</f>
        <v>2800</v>
      </c>
      <c r="AD80" s="264" t="s">
        <v>421</v>
      </c>
      <c r="AE80" s="195" t="s">
        <v>38</v>
      </c>
      <c r="AF80" s="196" t="s">
        <v>149</v>
      </c>
      <c r="AG80" s="197"/>
      <c r="AH80" s="198" t="s">
        <v>422</v>
      </c>
      <c r="AI80" s="302">
        <f>+A145</f>
        <v>0</v>
      </c>
      <c r="AJ80" s="272">
        <f>+B145</f>
        <v>0</v>
      </c>
      <c r="AK80" s="272">
        <f>+C145</f>
        <v>0</v>
      </c>
      <c r="AL80" s="588">
        <f>+E145</f>
        <v>0</v>
      </c>
    </row>
    <row r="81" spans="1:38" ht="14.45" customHeight="1" x14ac:dyDescent="0.15">
      <c r="A81" s="633">
        <v>0</v>
      </c>
      <c r="B81" s="634">
        <v>0</v>
      </c>
      <c r="C81" s="634">
        <v>0</v>
      </c>
      <c r="D81" s="634">
        <v>0</v>
      </c>
      <c r="E81" s="634">
        <v>0</v>
      </c>
      <c r="F81" s="635">
        <v>0</v>
      </c>
      <c r="G81" s="599"/>
      <c r="H81" s="599"/>
      <c r="I81" s="599"/>
      <c r="K81" s="194"/>
      <c r="L81" s="195" t="s">
        <v>41</v>
      </c>
      <c r="M81" s="196" t="s">
        <v>42</v>
      </c>
      <c r="N81" s="197"/>
      <c r="O81" s="198" t="s">
        <v>43</v>
      </c>
      <c r="P81" s="199">
        <f>'Ｓ４９（1974）'!A81</f>
        <v>0</v>
      </c>
      <c r="Q81" s="200">
        <f>'Ｓ４９（1974）'!B81</f>
        <v>0</v>
      </c>
      <c r="R81" s="220"/>
      <c r="S81" s="262">
        <f>'Ｓ４９（1974）'!D81</f>
        <v>0</v>
      </c>
      <c r="T81" s="263">
        <f>'Ｓ４９（1974）'!F81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633">
        <v>6993</v>
      </c>
      <c r="B82" s="634">
        <v>5159</v>
      </c>
      <c r="C82" s="634">
        <v>1834</v>
      </c>
      <c r="D82" s="634">
        <v>0</v>
      </c>
      <c r="E82" s="634">
        <v>300</v>
      </c>
      <c r="F82" s="635">
        <v>0</v>
      </c>
      <c r="G82" s="599"/>
      <c r="H82" s="599"/>
      <c r="I82" s="599"/>
      <c r="K82" s="194" t="s">
        <v>131</v>
      </c>
      <c r="L82" s="216"/>
      <c r="M82" s="196" t="s">
        <v>13</v>
      </c>
      <c r="N82" s="197"/>
      <c r="O82" s="198" t="s">
        <v>44</v>
      </c>
      <c r="P82" s="199">
        <f>'Ｓ４９（1974）'!A82</f>
        <v>6993</v>
      </c>
      <c r="Q82" s="200">
        <f>'Ｓ４９（1974）'!B82</f>
        <v>5159</v>
      </c>
      <c r="R82" s="220"/>
      <c r="S82" s="262">
        <f>'Ｓ４９（1974）'!D82</f>
        <v>0</v>
      </c>
      <c r="T82" s="263">
        <f>'Ｓ４９（1974）'!F82</f>
        <v>0</v>
      </c>
      <c r="U82" s="264"/>
      <c r="V82" s="216"/>
      <c r="W82" s="196" t="s">
        <v>13</v>
      </c>
      <c r="X82" s="197"/>
      <c r="Y82" s="198"/>
      <c r="Z82" s="305">
        <f>Z75-Z80</f>
        <v>0</v>
      </c>
      <c r="AA82" s="306">
        <f>AA75-AA80</f>
        <v>0</v>
      </c>
      <c r="AB82" s="273">
        <f>AB75-AB80</f>
        <v>0</v>
      </c>
      <c r="AC82" s="603">
        <f>AC75-AC80</f>
        <v>0</v>
      </c>
      <c r="AD82" s="264" t="s">
        <v>425</v>
      </c>
      <c r="AE82" s="216"/>
      <c r="AF82" s="196" t="s">
        <v>13</v>
      </c>
      <c r="AG82" s="197"/>
      <c r="AH82" s="198"/>
      <c r="AI82" s="305">
        <f>AI75-AI80</f>
        <v>239</v>
      </c>
      <c r="AJ82" s="306">
        <f>AJ75-AJ80</f>
        <v>0</v>
      </c>
      <c r="AK82" s="273">
        <f>AK75-AK80</f>
        <v>239</v>
      </c>
      <c r="AL82" s="307">
        <f>AL75-AL80</f>
        <v>0</v>
      </c>
    </row>
    <row r="83" spans="1:38" ht="14.45" customHeight="1" x14ac:dyDescent="0.15">
      <c r="A83" s="633">
        <v>0</v>
      </c>
      <c r="B83" s="634">
        <v>0</v>
      </c>
      <c r="C83" s="634">
        <v>0</v>
      </c>
      <c r="D83" s="634">
        <v>0</v>
      </c>
      <c r="E83" s="634">
        <v>0</v>
      </c>
      <c r="F83" s="635">
        <v>0</v>
      </c>
      <c r="G83" s="599"/>
      <c r="H83" s="599"/>
      <c r="I83" s="599"/>
      <c r="K83" s="194" t="s">
        <v>4</v>
      </c>
      <c r="L83" s="173" t="s">
        <v>45</v>
      </c>
      <c r="M83" s="197"/>
      <c r="N83" s="197"/>
      <c r="O83" s="198" t="s">
        <v>46</v>
      </c>
      <c r="P83" s="199">
        <f>'Ｓ４９（1974）'!A83</f>
        <v>0</v>
      </c>
      <c r="Q83" s="200">
        <f>'Ｓ４９（1974）'!B83</f>
        <v>0</v>
      </c>
      <c r="R83" s="220"/>
      <c r="S83" s="262">
        <f>'Ｓ４９（1974）'!D83</f>
        <v>0</v>
      </c>
      <c r="T83" s="263">
        <f>'Ｓ４９（1974）'!F83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633">
        <v>0</v>
      </c>
      <c r="B84" s="634">
        <v>0</v>
      </c>
      <c r="C84" s="634">
        <v>0</v>
      </c>
      <c r="D84" s="634">
        <v>0</v>
      </c>
      <c r="E84" s="634">
        <v>0</v>
      </c>
      <c r="F84" s="635">
        <v>0</v>
      </c>
      <c r="G84" s="599"/>
      <c r="H84" s="599"/>
      <c r="I84" s="599"/>
      <c r="K84" s="194"/>
      <c r="L84" s="195"/>
      <c r="M84" s="196" t="s">
        <v>100</v>
      </c>
      <c r="N84" s="197"/>
      <c r="O84" s="198" t="s">
        <v>75</v>
      </c>
      <c r="P84" s="199">
        <f>'Ｓ４９（1974）'!A84</f>
        <v>0</v>
      </c>
      <c r="Q84" s="200">
        <f>'Ｓ４９（1974）'!B84</f>
        <v>0</v>
      </c>
      <c r="R84" s="220"/>
      <c r="S84" s="262">
        <f>'Ｓ４９（1974）'!D84</f>
        <v>0</v>
      </c>
      <c r="T84" s="263">
        <f>'Ｓ４９（1974）'!F84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633">
        <v>0</v>
      </c>
      <c r="B85" s="634">
        <v>0</v>
      </c>
      <c r="C85" s="634">
        <v>0</v>
      </c>
      <c r="D85" s="634">
        <v>0</v>
      </c>
      <c r="E85" s="634">
        <v>0</v>
      </c>
      <c r="F85" s="635">
        <v>0</v>
      </c>
      <c r="G85" s="599"/>
      <c r="H85" s="599"/>
      <c r="I85" s="599"/>
      <c r="K85" s="194"/>
      <c r="L85" s="195"/>
      <c r="M85" s="196" t="s">
        <v>101</v>
      </c>
      <c r="N85" s="197"/>
      <c r="O85" s="198" t="s">
        <v>77</v>
      </c>
      <c r="P85" s="199">
        <f>'Ｓ４９（1974）'!A85</f>
        <v>0</v>
      </c>
      <c r="Q85" s="200">
        <f>'Ｓ４９（1974）'!B85</f>
        <v>0</v>
      </c>
      <c r="R85" s="220"/>
      <c r="S85" s="262">
        <f>'Ｓ４９（1974）'!D85</f>
        <v>0</v>
      </c>
      <c r="T85" s="263">
        <f>'Ｓ４９（1974）'!F85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633">
        <v>30510</v>
      </c>
      <c r="B86" s="634">
        <v>27934</v>
      </c>
      <c r="C86" s="634">
        <v>2576</v>
      </c>
      <c r="D86" s="634">
        <v>0</v>
      </c>
      <c r="E86" s="634">
        <v>2750</v>
      </c>
      <c r="F86" s="635">
        <v>0</v>
      </c>
      <c r="G86" s="599"/>
      <c r="H86" s="599"/>
      <c r="I86" s="599"/>
      <c r="K86" s="194"/>
      <c r="L86" s="195"/>
      <c r="M86" s="196" t="s">
        <v>13</v>
      </c>
      <c r="N86" s="197"/>
      <c r="O86" s="198"/>
      <c r="P86" s="219">
        <f>P83-P84-P85</f>
        <v>0</v>
      </c>
      <c r="Q86" s="220">
        <f>Q83-Q84-Q85</f>
        <v>0</v>
      </c>
      <c r="R86" s="220"/>
      <c r="S86" s="292">
        <f>S83-S84-S85</f>
        <v>0</v>
      </c>
      <c r="T86" s="270">
        <f>T83-T84-T85</f>
        <v>0</v>
      </c>
      <c r="U86" s="264"/>
      <c r="V86" s="195"/>
      <c r="W86" s="196" t="s">
        <v>13</v>
      </c>
      <c r="X86" s="197"/>
      <c r="Y86" s="198" t="s">
        <v>683</v>
      </c>
      <c r="Z86" s="302">
        <f>+A123</f>
        <v>0</v>
      </c>
      <c r="AA86" s="272">
        <f>+B123</f>
        <v>0</v>
      </c>
      <c r="AB86" s="272">
        <f>+C123</f>
        <v>0</v>
      </c>
      <c r="AC86" s="584">
        <f>+E123</f>
        <v>0</v>
      </c>
      <c r="AD86" s="264" t="s">
        <v>430</v>
      </c>
      <c r="AE86" s="195"/>
      <c r="AF86" s="196" t="s">
        <v>13</v>
      </c>
      <c r="AG86" s="197"/>
      <c r="AH86" s="198" t="s">
        <v>684</v>
      </c>
      <c r="AI86" s="302">
        <f>+A146</f>
        <v>0</v>
      </c>
      <c r="AJ86" s="272">
        <f>+B146</f>
        <v>0</v>
      </c>
      <c r="AK86" s="272">
        <f>+C146</f>
        <v>0</v>
      </c>
      <c r="AL86" s="588">
        <f>+E146</f>
        <v>0</v>
      </c>
    </row>
    <row r="87" spans="1:38" ht="14.45" customHeight="1" x14ac:dyDescent="0.15">
      <c r="A87" s="633">
        <v>26913</v>
      </c>
      <c r="B87" s="634">
        <v>24555</v>
      </c>
      <c r="C87" s="634">
        <v>2358</v>
      </c>
      <c r="D87" s="634">
        <v>0</v>
      </c>
      <c r="E87" s="634">
        <v>2750</v>
      </c>
      <c r="F87" s="635">
        <v>0</v>
      </c>
      <c r="G87" s="599"/>
      <c r="H87" s="599"/>
      <c r="I87" s="599"/>
      <c r="K87" s="194"/>
      <c r="L87" s="173"/>
      <c r="M87" s="196" t="s">
        <v>47</v>
      </c>
      <c r="N87" s="197"/>
      <c r="O87" s="198" t="s">
        <v>48</v>
      </c>
      <c r="P87" s="199">
        <f>'Ｓ４９（1974）'!A87</f>
        <v>26913</v>
      </c>
      <c r="Q87" s="200">
        <f>'Ｓ４９（1974）'!B87</f>
        <v>24555</v>
      </c>
      <c r="R87" s="220"/>
      <c r="S87" s="262">
        <f>'Ｓ４９（1974）'!D87</f>
        <v>0</v>
      </c>
      <c r="T87" s="263">
        <f>'Ｓ４９（1974）'!F87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633">
        <v>218</v>
      </c>
      <c r="B88" s="634">
        <v>0</v>
      </c>
      <c r="C88" s="634">
        <v>218</v>
      </c>
      <c r="D88" s="634">
        <v>0</v>
      </c>
      <c r="E88" s="634">
        <v>0</v>
      </c>
      <c r="F88" s="635">
        <v>0</v>
      </c>
      <c r="G88" s="599"/>
      <c r="H88" s="599"/>
      <c r="I88" s="599"/>
      <c r="K88" s="194"/>
      <c r="L88" s="195"/>
      <c r="M88" s="196" t="s">
        <v>50</v>
      </c>
      <c r="N88" s="197"/>
      <c r="O88" s="198" t="s">
        <v>51</v>
      </c>
      <c r="P88" s="199">
        <f>'Ｓ４９（1974）'!A88</f>
        <v>218</v>
      </c>
      <c r="Q88" s="200">
        <f>'Ｓ４９（1974）'!B88</f>
        <v>0</v>
      </c>
      <c r="R88" s="220"/>
      <c r="S88" s="262">
        <f>'Ｓ４９（1974）'!D88</f>
        <v>0</v>
      </c>
      <c r="T88" s="263">
        <f>'Ｓ４９（1974）'!F88</f>
        <v>0</v>
      </c>
      <c r="U88" s="264"/>
      <c r="V88" s="195"/>
      <c r="W88" s="196" t="s">
        <v>433</v>
      </c>
      <c r="X88" s="197"/>
      <c r="Y88" s="198" t="s">
        <v>685</v>
      </c>
      <c r="Z88" s="302">
        <f t="shared" ref="Z88:AB89" si="3">+A125</f>
        <v>0</v>
      </c>
      <c r="AA88" s="272">
        <f t="shared" si="3"/>
        <v>0</v>
      </c>
      <c r="AB88" s="272">
        <f t="shared" si="3"/>
        <v>0</v>
      </c>
      <c r="AC88" s="584">
        <f>+E125</f>
        <v>0</v>
      </c>
      <c r="AD88" s="264"/>
      <c r="AE88" s="195"/>
      <c r="AF88" s="196" t="s">
        <v>433</v>
      </c>
      <c r="AG88" s="197"/>
      <c r="AH88" s="198" t="s">
        <v>686</v>
      </c>
      <c r="AI88" s="302">
        <f t="shared" ref="AI88:AK89" si="4">+A148</f>
        <v>0</v>
      </c>
      <c r="AJ88" s="272">
        <f t="shared" si="4"/>
        <v>0</v>
      </c>
      <c r="AK88" s="272">
        <f t="shared" si="4"/>
        <v>0</v>
      </c>
      <c r="AL88" s="588">
        <f>+E148</f>
        <v>0</v>
      </c>
    </row>
    <row r="89" spans="1:38" ht="14.45" customHeight="1" x14ac:dyDescent="0.15">
      <c r="A89" s="633">
        <v>0</v>
      </c>
      <c r="B89" s="634">
        <v>0</v>
      </c>
      <c r="C89" s="634">
        <v>0</v>
      </c>
      <c r="D89" s="634">
        <v>0</v>
      </c>
      <c r="E89" s="634">
        <v>0</v>
      </c>
      <c r="F89" s="635">
        <v>0</v>
      </c>
      <c r="G89" s="599"/>
      <c r="H89" s="599"/>
      <c r="I89" s="599"/>
      <c r="K89" s="194" t="s">
        <v>129</v>
      </c>
      <c r="L89" s="195"/>
      <c r="M89" s="196" t="s">
        <v>52</v>
      </c>
      <c r="N89" s="197"/>
      <c r="O89" s="198" t="s">
        <v>53</v>
      </c>
      <c r="P89" s="199">
        <f>'Ｓ４９（1974）'!A89</f>
        <v>0</v>
      </c>
      <c r="Q89" s="200">
        <f>'Ｓ４９（1974）'!B89</f>
        <v>0</v>
      </c>
      <c r="R89" s="220"/>
      <c r="S89" s="262">
        <f>'Ｓ４９（1974）'!D89</f>
        <v>0</v>
      </c>
      <c r="T89" s="263">
        <f>'Ｓ４９（1974）'!F89</f>
        <v>0</v>
      </c>
      <c r="U89" s="264"/>
      <c r="V89" s="195"/>
      <c r="W89" s="196" t="s">
        <v>436</v>
      </c>
      <c r="X89" s="197"/>
      <c r="Y89" s="198" t="s">
        <v>687</v>
      </c>
      <c r="Z89" s="302">
        <f t="shared" si="3"/>
        <v>0</v>
      </c>
      <c r="AA89" s="272">
        <f t="shared" si="3"/>
        <v>0</v>
      </c>
      <c r="AB89" s="272">
        <f t="shared" si="3"/>
        <v>0</v>
      </c>
      <c r="AC89" s="584">
        <f>+E126</f>
        <v>0</v>
      </c>
      <c r="AD89" s="264"/>
      <c r="AE89" s="195"/>
      <c r="AF89" s="196" t="s">
        <v>436</v>
      </c>
      <c r="AG89" s="197"/>
      <c r="AH89" s="198" t="s">
        <v>688</v>
      </c>
      <c r="AI89" s="302">
        <f t="shared" si="4"/>
        <v>0</v>
      </c>
      <c r="AJ89" s="272">
        <f t="shared" si="4"/>
        <v>0</v>
      </c>
      <c r="AK89" s="272">
        <f t="shared" si="4"/>
        <v>0</v>
      </c>
      <c r="AL89" s="588">
        <f>+E149</f>
        <v>0</v>
      </c>
    </row>
    <row r="90" spans="1:38" ht="14.45" customHeight="1" x14ac:dyDescent="0.15">
      <c r="A90" s="633">
        <v>0</v>
      </c>
      <c r="B90" s="634">
        <v>0</v>
      </c>
      <c r="C90" s="634">
        <v>0</v>
      </c>
      <c r="D90" s="634">
        <v>0</v>
      </c>
      <c r="E90" s="634">
        <v>0</v>
      </c>
      <c r="F90" s="635">
        <v>0</v>
      </c>
      <c r="G90" s="599"/>
      <c r="H90" s="599"/>
      <c r="I90" s="599"/>
      <c r="K90" s="194"/>
      <c r="L90" s="195" t="s">
        <v>54</v>
      </c>
      <c r="M90" s="196" t="s">
        <v>32</v>
      </c>
      <c r="N90" s="197"/>
      <c r="O90" s="198" t="s">
        <v>55</v>
      </c>
      <c r="P90" s="199">
        <f>'Ｓ４９（1974）'!A90</f>
        <v>0</v>
      </c>
      <c r="Q90" s="200">
        <f>'Ｓ４９（1974）'!B90</f>
        <v>0</v>
      </c>
      <c r="R90" s="220"/>
      <c r="S90" s="262">
        <f>'Ｓ４９（1974）'!D90</f>
        <v>0</v>
      </c>
      <c r="T90" s="263">
        <f>'Ｓ４９（1974）'!F90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633">
        <v>0</v>
      </c>
      <c r="B91" s="634">
        <v>0</v>
      </c>
      <c r="C91" s="634">
        <v>0</v>
      </c>
      <c r="D91" s="634">
        <v>0</v>
      </c>
      <c r="E91" s="634">
        <v>0</v>
      </c>
      <c r="F91" s="635">
        <v>0</v>
      </c>
      <c r="G91" s="599"/>
      <c r="H91" s="599"/>
      <c r="I91" s="599"/>
      <c r="K91" s="194"/>
      <c r="L91" s="195"/>
      <c r="M91" s="196" t="s">
        <v>42</v>
      </c>
      <c r="N91" s="197"/>
      <c r="O91" s="198" t="s">
        <v>56</v>
      </c>
      <c r="P91" s="199">
        <f>'Ｓ４９（1974）'!A91</f>
        <v>0</v>
      </c>
      <c r="Q91" s="200">
        <f>'Ｓ４９（1974）'!B91</f>
        <v>0</v>
      </c>
      <c r="R91" s="220"/>
      <c r="S91" s="262">
        <f>'Ｓ４９（1974）'!D91</f>
        <v>0</v>
      </c>
      <c r="T91" s="263">
        <f>'Ｓ４９（1974）'!F91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633">
        <v>0</v>
      </c>
      <c r="B92" s="634">
        <v>0</v>
      </c>
      <c r="C92" s="634">
        <v>0</v>
      </c>
      <c r="D92" s="634">
        <v>0</v>
      </c>
      <c r="E92" s="634">
        <v>0</v>
      </c>
      <c r="F92" s="635">
        <v>0</v>
      </c>
      <c r="G92" s="599"/>
      <c r="H92" s="599"/>
      <c r="I92" s="599"/>
      <c r="K92" s="194"/>
      <c r="L92" s="195"/>
      <c r="M92" s="196" t="s">
        <v>57</v>
      </c>
      <c r="N92" s="197"/>
      <c r="O92" s="198" t="s">
        <v>58</v>
      </c>
      <c r="P92" s="199">
        <f>'Ｓ４９（1974）'!A92</f>
        <v>0</v>
      </c>
      <c r="Q92" s="200">
        <f>'Ｓ４９（1974）'!B92</f>
        <v>0</v>
      </c>
      <c r="R92" s="220"/>
      <c r="S92" s="262">
        <f>'Ｓ４９（1974）'!D92</f>
        <v>0</v>
      </c>
      <c r="T92" s="263">
        <f>'Ｓ４９（1974）'!F92</f>
        <v>0</v>
      </c>
      <c r="U92" s="264"/>
      <c r="V92" s="195"/>
      <c r="W92" s="196" t="s">
        <v>57</v>
      </c>
      <c r="X92" s="197"/>
      <c r="Y92" s="198" t="s">
        <v>689</v>
      </c>
      <c r="Z92" s="302">
        <f t="shared" ref="Z92:AB96" si="5">+A127</f>
        <v>0</v>
      </c>
      <c r="AA92" s="272">
        <f t="shared" si="5"/>
        <v>0</v>
      </c>
      <c r="AB92" s="272">
        <f t="shared" si="5"/>
        <v>0</v>
      </c>
      <c r="AC92" s="584">
        <f>+E127</f>
        <v>0</v>
      </c>
      <c r="AD92" s="264"/>
      <c r="AE92" s="195"/>
      <c r="AF92" s="196" t="s">
        <v>57</v>
      </c>
      <c r="AG92" s="197"/>
      <c r="AH92" s="198" t="s">
        <v>690</v>
      </c>
      <c r="AI92" s="302">
        <f t="shared" ref="AI92:AK96" si="6">+A150</f>
        <v>0</v>
      </c>
      <c r="AJ92" s="272">
        <f t="shared" si="6"/>
        <v>0</v>
      </c>
      <c r="AK92" s="272">
        <f t="shared" si="6"/>
        <v>0</v>
      </c>
      <c r="AL92" s="588">
        <f>+E150</f>
        <v>0</v>
      </c>
    </row>
    <row r="93" spans="1:38" ht="14.45" customHeight="1" x14ac:dyDescent="0.15">
      <c r="A93" s="633">
        <v>0</v>
      </c>
      <c r="B93" s="634">
        <v>0</v>
      </c>
      <c r="C93" s="634">
        <v>0</v>
      </c>
      <c r="D93" s="634">
        <v>0</v>
      </c>
      <c r="E93" s="634">
        <v>0</v>
      </c>
      <c r="F93" s="635">
        <v>0</v>
      </c>
      <c r="G93" s="599"/>
      <c r="H93" s="599"/>
      <c r="I93" s="599"/>
      <c r="K93" s="194"/>
      <c r="L93" s="195"/>
      <c r="M93" s="173" t="s">
        <v>60</v>
      </c>
      <c r="N93" s="197"/>
      <c r="O93" s="198" t="s">
        <v>61</v>
      </c>
      <c r="P93" s="199">
        <f>'Ｓ４９（1974）'!A93</f>
        <v>0</v>
      </c>
      <c r="Q93" s="200">
        <f>'Ｓ４９（1974）'!B93</f>
        <v>0</v>
      </c>
      <c r="R93" s="220"/>
      <c r="S93" s="262">
        <f>'Ｓ４９（1974）'!D93</f>
        <v>0</v>
      </c>
      <c r="T93" s="263">
        <f>'Ｓ４９（1974）'!F93</f>
        <v>0</v>
      </c>
      <c r="U93" s="264" t="s">
        <v>441</v>
      </c>
      <c r="V93" s="195"/>
      <c r="W93" s="173" t="s">
        <v>60</v>
      </c>
      <c r="X93" s="197"/>
      <c r="Y93" s="198" t="s">
        <v>691</v>
      </c>
      <c r="Z93" s="302">
        <f t="shared" si="5"/>
        <v>0</v>
      </c>
      <c r="AA93" s="272">
        <f t="shared" si="5"/>
        <v>0</v>
      </c>
      <c r="AB93" s="272">
        <f t="shared" si="5"/>
        <v>0</v>
      </c>
      <c r="AC93" s="584">
        <f>+E128</f>
        <v>0</v>
      </c>
      <c r="AD93" s="264"/>
      <c r="AE93" s="195"/>
      <c r="AF93" s="173" t="s">
        <v>60</v>
      </c>
      <c r="AG93" s="197"/>
      <c r="AH93" s="198" t="s">
        <v>692</v>
      </c>
      <c r="AI93" s="302">
        <f t="shared" si="6"/>
        <v>0</v>
      </c>
      <c r="AJ93" s="272">
        <f t="shared" si="6"/>
        <v>0</v>
      </c>
      <c r="AK93" s="272">
        <f t="shared" si="6"/>
        <v>0</v>
      </c>
      <c r="AL93" s="588">
        <f>+E151</f>
        <v>0</v>
      </c>
    </row>
    <row r="94" spans="1:38" ht="14.45" customHeight="1" x14ac:dyDescent="0.15">
      <c r="A94" s="633">
        <v>0</v>
      </c>
      <c r="B94" s="634">
        <v>0</v>
      </c>
      <c r="C94" s="634">
        <v>0</v>
      </c>
      <c r="D94" s="634">
        <v>0</v>
      </c>
      <c r="E94" s="634">
        <v>0</v>
      </c>
      <c r="F94" s="635">
        <v>0</v>
      </c>
      <c r="G94" s="599"/>
      <c r="H94" s="599"/>
      <c r="I94" s="599"/>
      <c r="K94" s="194"/>
      <c r="L94" s="195" t="s">
        <v>59</v>
      </c>
      <c r="M94" s="195"/>
      <c r="N94" s="196" t="s">
        <v>62</v>
      </c>
      <c r="O94" s="198" t="s">
        <v>63</v>
      </c>
      <c r="P94" s="199">
        <f>'Ｓ４９（1974）'!A94</f>
        <v>0</v>
      </c>
      <c r="Q94" s="200">
        <f>'Ｓ４９（1974）'!B94</f>
        <v>0</v>
      </c>
      <c r="R94" s="220"/>
      <c r="S94" s="262">
        <f>'Ｓ４９（1974）'!D94</f>
        <v>0</v>
      </c>
      <c r="T94" s="263">
        <f>'Ｓ４９（1974）'!F94</f>
        <v>0</v>
      </c>
      <c r="U94" s="264"/>
      <c r="V94" s="195" t="s">
        <v>59</v>
      </c>
      <c r="W94" s="195"/>
      <c r="X94" s="196" t="s">
        <v>62</v>
      </c>
      <c r="Y94" s="198" t="s">
        <v>693</v>
      </c>
      <c r="Z94" s="302">
        <f t="shared" si="5"/>
        <v>0</v>
      </c>
      <c r="AA94" s="272">
        <f t="shared" si="5"/>
        <v>0</v>
      </c>
      <c r="AB94" s="272">
        <f t="shared" si="5"/>
        <v>0</v>
      </c>
      <c r="AC94" s="584">
        <f>+E129</f>
        <v>0</v>
      </c>
      <c r="AD94" s="264"/>
      <c r="AE94" s="195" t="s">
        <v>59</v>
      </c>
      <c r="AF94" s="195"/>
      <c r="AG94" s="196" t="s">
        <v>62</v>
      </c>
      <c r="AH94" s="198" t="s">
        <v>694</v>
      </c>
      <c r="AI94" s="302">
        <f t="shared" si="6"/>
        <v>0</v>
      </c>
      <c r="AJ94" s="272">
        <f t="shared" si="6"/>
        <v>0</v>
      </c>
      <c r="AK94" s="272">
        <f t="shared" si="6"/>
        <v>0</v>
      </c>
      <c r="AL94" s="588">
        <f>+E152</f>
        <v>0</v>
      </c>
    </row>
    <row r="95" spans="1:38" ht="14.45" customHeight="1" x14ac:dyDescent="0.15">
      <c r="A95" s="633">
        <v>0</v>
      </c>
      <c r="B95" s="634">
        <v>0</v>
      </c>
      <c r="C95" s="634">
        <v>0</v>
      </c>
      <c r="D95" s="634">
        <v>0</v>
      </c>
      <c r="E95" s="634">
        <v>0</v>
      </c>
      <c r="F95" s="635">
        <v>0</v>
      </c>
      <c r="G95" s="599"/>
      <c r="H95" s="599"/>
      <c r="I95" s="599"/>
      <c r="K95" s="194"/>
      <c r="L95" s="195"/>
      <c r="M95" s="195"/>
      <c r="N95" s="196" t="s">
        <v>64</v>
      </c>
      <c r="O95" s="198" t="s">
        <v>65</v>
      </c>
      <c r="P95" s="199">
        <f>'Ｓ４９（1974）'!A95</f>
        <v>0</v>
      </c>
      <c r="Q95" s="200">
        <f>'Ｓ４９（1974）'!B95</f>
        <v>0</v>
      </c>
      <c r="R95" s="220"/>
      <c r="S95" s="262">
        <f>'Ｓ４９（1974）'!D95</f>
        <v>0</v>
      </c>
      <c r="T95" s="263">
        <f>'Ｓ４９（1974）'!F95</f>
        <v>0</v>
      </c>
      <c r="U95" s="264"/>
      <c r="V95" s="195"/>
      <c r="W95" s="195"/>
      <c r="X95" s="196" t="s">
        <v>64</v>
      </c>
      <c r="Y95" s="198" t="s">
        <v>695</v>
      </c>
      <c r="Z95" s="302">
        <f t="shared" si="5"/>
        <v>0</v>
      </c>
      <c r="AA95" s="272">
        <f t="shared" si="5"/>
        <v>0</v>
      </c>
      <c r="AB95" s="272">
        <f t="shared" si="5"/>
        <v>0</v>
      </c>
      <c r="AC95" s="584">
        <f>+E130</f>
        <v>0</v>
      </c>
      <c r="AD95" s="264"/>
      <c r="AE95" s="195"/>
      <c r="AF95" s="195"/>
      <c r="AG95" s="196" t="s">
        <v>64</v>
      </c>
      <c r="AH95" s="198" t="s">
        <v>696</v>
      </c>
      <c r="AI95" s="302">
        <f t="shared" si="6"/>
        <v>0</v>
      </c>
      <c r="AJ95" s="272">
        <f t="shared" si="6"/>
        <v>0</v>
      </c>
      <c r="AK95" s="272">
        <f t="shared" si="6"/>
        <v>0</v>
      </c>
      <c r="AL95" s="588">
        <f>+E153</f>
        <v>0</v>
      </c>
    </row>
    <row r="96" spans="1:38" ht="14.45" customHeight="1" x14ac:dyDescent="0.15">
      <c r="A96" s="633">
        <v>0</v>
      </c>
      <c r="B96" s="634">
        <v>0</v>
      </c>
      <c r="C96" s="634">
        <v>0</v>
      </c>
      <c r="D96" s="634">
        <v>0</v>
      </c>
      <c r="E96" s="634">
        <v>0</v>
      </c>
      <c r="F96" s="635">
        <v>0</v>
      </c>
      <c r="G96" s="599"/>
      <c r="H96" s="599"/>
      <c r="I96" s="599"/>
      <c r="K96" s="194" t="s">
        <v>38</v>
      </c>
      <c r="L96" s="195"/>
      <c r="M96" s="195"/>
      <c r="N96" s="196" t="s">
        <v>66</v>
      </c>
      <c r="O96" s="198" t="s">
        <v>67</v>
      </c>
      <c r="P96" s="199">
        <f>'Ｓ４９（1974）'!A96</f>
        <v>0</v>
      </c>
      <c r="Q96" s="200">
        <f>'Ｓ４９（1974）'!B96</f>
        <v>0</v>
      </c>
      <c r="R96" s="220"/>
      <c r="S96" s="262">
        <f>'Ｓ４９（1974）'!D96</f>
        <v>0</v>
      </c>
      <c r="T96" s="263">
        <f>'Ｓ４９（1974）'!F96</f>
        <v>0</v>
      </c>
      <c r="U96" s="264"/>
      <c r="V96" s="195"/>
      <c r="W96" s="195"/>
      <c r="X96" s="196" t="s">
        <v>66</v>
      </c>
      <c r="Y96" s="198" t="s">
        <v>697</v>
      </c>
      <c r="Z96" s="302">
        <f t="shared" si="5"/>
        <v>0</v>
      </c>
      <c r="AA96" s="272">
        <f t="shared" si="5"/>
        <v>0</v>
      </c>
      <c r="AB96" s="272">
        <f t="shared" si="5"/>
        <v>0</v>
      </c>
      <c r="AC96" s="584">
        <f>+E131</f>
        <v>0</v>
      </c>
      <c r="AD96" s="264"/>
      <c r="AE96" s="195"/>
      <c r="AF96" s="195"/>
      <c r="AG96" s="196" t="s">
        <v>66</v>
      </c>
      <c r="AH96" s="198" t="s">
        <v>698</v>
      </c>
      <c r="AI96" s="302">
        <f t="shared" si="6"/>
        <v>0</v>
      </c>
      <c r="AJ96" s="272">
        <f t="shared" si="6"/>
        <v>0</v>
      </c>
      <c r="AK96" s="272">
        <f t="shared" si="6"/>
        <v>0</v>
      </c>
      <c r="AL96" s="588">
        <f>+E154</f>
        <v>0</v>
      </c>
    </row>
    <row r="97" spans="1:38" ht="14.45" customHeight="1" x14ac:dyDescent="0.15">
      <c r="A97" s="633">
        <v>0</v>
      </c>
      <c r="B97" s="634">
        <v>0</v>
      </c>
      <c r="C97" s="634">
        <v>0</v>
      </c>
      <c r="D97" s="634">
        <v>0</v>
      </c>
      <c r="E97" s="634">
        <v>0</v>
      </c>
      <c r="F97" s="635">
        <v>0</v>
      </c>
      <c r="G97" s="599"/>
      <c r="H97" s="599"/>
      <c r="I97" s="599"/>
      <c r="K97" s="194"/>
      <c r="L97" s="195"/>
      <c r="M97" s="195"/>
      <c r="N97" s="196" t="s">
        <v>68</v>
      </c>
      <c r="O97" s="198" t="s">
        <v>69</v>
      </c>
      <c r="P97" s="199">
        <f>'Ｓ４９（1974）'!A97</f>
        <v>0</v>
      </c>
      <c r="Q97" s="200">
        <f>'Ｓ４９（1974）'!B97</f>
        <v>0</v>
      </c>
      <c r="R97" s="220"/>
      <c r="S97" s="262">
        <f>'Ｓ４９（1974）'!D97</f>
        <v>0</v>
      </c>
      <c r="T97" s="263">
        <f>'Ｓ４９（1974）'!F97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633">
        <v>3379</v>
      </c>
      <c r="B98" s="634">
        <v>3379</v>
      </c>
      <c r="C98" s="634">
        <v>0</v>
      </c>
      <c r="D98" s="634">
        <v>0</v>
      </c>
      <c r="E98" s="634">
        <v>0</v>
      </c>
      <c r="F98" s="635">
        <v>0</v>
      </c>
      <c r="G98" s="599"/>
      <c r="H98" s="599"/>
      <c r="I98" s="599"/>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302">
        <f t="shared" ref="Z98:AB99" si="7">+A132</f>
        <v>0</v>
      </c>
      <c r="AA98" s="272">
        <f t="shared" si="7"/>
        <v>0</v>
      </c>
      <c r="AB98" s="303">
        <f t="shared" si="7"/>
        <v>0</v>
      </c>
      <c r="AC98" s="584">
        <f>+E132</f>
        <v>0</v>
      </c>
      <c r="AD98" s="264"/>
      <c r="AE98" s="195" t="s">
        <v>41</v>
      </c>
      <c r="AF98" s="216"/>
      <c r="AG98" s="196" t="s">
        <v>13</v>
      </c>
      <c r="AH98" s="198" t="s">
        <v>700</v>
      </c>
      <c r="AI98" s="302">
        <f t="shared" ref="AI98:AK99" si="8">+A155</f>
        <v>0</v>
      </c>
      <c r="AJ98" s="272">
        <f t="shared" si="8"/>
        <v>0</v>
      </c>
      <c r="AK98" s="272">
        <f t="shared" si="8"/>
        <v>0</v>
      </c>
      <c r="AL98" s="588">
        <f>+E155</f>
        <v>0</v>
      </c>
    </row>
    <row r="99" spans="1:38" ht="14.45" customHeight="1" x14ac:dyDescent="0.15">
      <c r="A99" s="633">
        <v>0</v>
      </c>
      <c r="B99" s="634">
        <v>0</v>
      </c>
      <c r="C99" s="634">
        <v>0</v>
      </c>
      <c r="D99" s="634">
        <v>0</v>
      </c>
      <c r="E99" s="634">
        <v>0</v>
      </c>
      <c r="F99" s="635">
        <v>0</v>
      </c>
      <c r="G99" s="599"/>
      <c r="H99" s="599"/>
      <c r="I99" s="599"/>
      <c r="K99" s="222" t="s">
        <v>134</v>
      </c>
      <c r="L99" s="195"/>
      <c r="M99" s="196" t="s">
        <v>70</v>
      </c>
      <c r="N99" s="197"/>
      <c r="O99" s="198" t="s">
        <v>71</v>
      </c>
      <c r="P99" s="199">
        <f>'Ｓ４９（1974）'!A98</f>
        <v>3379</v>
      </c>
      <c r="Q99" s="200">
        <f>'Ｓ４９（1974）'!B98</f>
        <v>3379</v>
      </c>
      <c r="R99" s="220"/>
      <c r="S99" s="262">
        <f>'Ｓ４９（1974）'!D98</f>
        <v>0</v>
      </c>
      <c r="T99" s="263">
        <f>'Ｓ４９（1974）'!F98</f>
        <v>0</v>
      </c>
      <c r="U99" s="310" t="s">
        <v>701</v>
      </c>
      <c r="V99" s="195"/>
      <c r="W99" s="196" t="s">
        <v>70</v>
      </c>
      <c r="X99" s="197"/>
      <c r="Y99" s="198" t="s">
        <v>702</v>
      </c>
      <c r="Z99" s="302">
        <f t="shared" si="7"/>
        <v>0</v>
      </c>
      <c r="AA99" s="272">
        <f t="shared" si="7"/>
        <v>0</v>
      </c>
      <c r="AB99" s="303">
        <f t="shared" si="7"/>
        <v>0</v>
      </c>
      <c r="AC99" s="584">
        <f>+E133</f>
        <v>0</v>
      </c>
      <c r="AD99" s="310" t="s">
        <v>701</v>
      </c>
      <c r="AE99" s="195"/>
      <c r="AF99" s="196" t="s">
        <v>70</v>
      </c>
      <c r="AG99" s="197"/>
      <c r="AH99" s="198" t="s">
        <v>703</v>
      </c>
      <c r="AI99" s="302">
        <f t="shared" si="8"/>
        <v>0</v>
      </c>
      <c r="AJ99" s="272">
        <f t="shared" si="8"/>
        <v>0</v>
      </c>
      <c r="AK99" s="272">
        <f t="shared" si="8"/>
        <v>0</v>
      </c>
      <c r="AL99" s="588">
        <f>+E156</f>
        <v>0</v>
      </c>
    </row>
    <row r="100" spans="1:38" ht="14.45" customHeight="1" x14ac:dyDescent="0.15">
      <c r="A100" s="633">
        <v>0</v>
      </c>
      <c r="B100" s="634">
        <v>0</v>
      </c>
      <c r="C100" s="634">
        <v>0</v>
      </c>
      <c r="D100" s="634">
        <v>0</v>
      </c>
      <c r="E100" s="634">
        <v>0</v>
      </c>
      <c r="F100" s="635">
        <v>0</v>
      </c>
      <c r="G100" s="599"/>
      <c r="H100" s="599"/>
      <c r="I100" s="599"/>
      <c r="K100" s="194" t="s">
        <v>130</v>
      </c>
      <c r="L100" s="195"/>
      <c r="M100" s="196" t="s">
        <v>73</v>
      </c>
      <c r="N100" s="197"/>
      <c r="O100" s="198" t="s">
        <v>74</v>
      </c>
      <c r="P100" s="199">
        <f>'Ｓ４９（1974）'!A99</f>
        <v>0</v>
      </c>
      <c r="Q100" s="200">
        <f>'Ｓ４９（1974）'!B99</f>
        <v>0</v>
      </c>
      <c r="R100" s="220"/>
      <c r="S100" s="262">
        <f>'Ｓ４９（1974）'!D99</f>
        <v>0</v>
      </c>
      <c r="T100" s="263">
        <f>'Ｓ４９（1974）'!F99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633">
        <v>0</v>
      </c>
      <c r="B101" s="634">
        <v>0</v>
      </c>
      <c r="C101" s="634">
        <v>0</v>
      </c>
      <c r="D101" s="634">
        <v>0</v>
      </c>
      <c r="E101" s="634">
        <v>0</v>
      </c>
      <c r="F101" s="635">
        <v>0</v>
      </c>
      <c r="G101" s="599"/>
      <c r="H101" s="599"/>
      <c r="I101" s="599"/>
      <c r="K101" s="194"/>
      <c r="L101" s="216"/>
      <c r="M101" s="196" t="s">
        <v>13</v>
      </c>
      <c r="N101" s="197"/>
      <c r="O101" s="198" t="s">
        <v>76</v>
      </c>
      <c r="P101" s="199">
        <f>'Ｓ４９（1974）'!A100</f>
        <v>0</v>
      </c>
      <c r="Q101" s="200">
        <f>'Ｓ４９（1974）'!B100</f>
        <v>0</v>
      </c>
      <c r="R101" s="220"/>
      <c r="S101" s="262">
        <f>'Ｓ４９（1974）'!D100</f>
        <v>0</v>
      </c>
      <c r="T101" s="263">
        <f>'Ｓ４９（1974）'!F100</f>
        <v>0</v>
      </c>
      <c r="U101" s="264"/>
      <c r="V101" s="216"/>
      <c r="W101" s="196" t="s">
        <v>13</v>
      </c>
      <c r="X101" s="197"/>
      <c r="Y101" s="198" t="s">
        <v>704</v>
      </c>
      <c r="Z101" s="302">
        <f>+A134</f>
        <v>0</v>
      </c>
      <c r="AA101" s="272">
        <f>+B134</f>
        <v>0</v>
      </c>
      <c r="AB101" s="272">
        <f>+C134</f>
        <v>0</v>
      </c>
      <c r="AC101" s="606">
        <f>+E134</f>
        <v>0</v>
      </c>
      <c r="AD101" s="264"/>
      <c r="AE101" s="216"/>
      <c r="AF101" s="196" t="s">
        <v>13</v>
      </c>
      <c r="AG101" s="197"/>
      <c r="AH101" s="198" t="s">
        <v>705</v>
      </c>
      <c r="AI101" s="302">
        <f>+A157</f>
        <v>0</v>
      </c>
      <c r="AJ101" s="272">
        <f>+B157</f>
        <v>0</v>
      </c>
      <c r="AK101" s="272">
        <f>+C157</f>
        <v>0</v>
      </c>
      <c r="AL101" s="588">
        <f>+E157</f>
        <v>0</v>
      </c>
    </row>
    <row r="102" spans="1:38" ht="14.45" customHeight="1" x14ac:dyDescent="0.15">
      <c r="A102" s="633">
        <v>0</v>
      </c>
      <c r="B102" s="634">
        <v>0</v>
      </c>
      <c r="C102" s="634">
        <v>0</v>
      </c>
      <c r="D102" s="634">
        <v>0</v>
      </c>
      <c r="E102" s="634">
        <v>0</v>
      </c>
      <c r="F102" s="635">
        <v>0</v>
      </c>
      <c r="G102" s="599"/>
      <c r="H102" s="599"/>
      <c r="I102" s="599"/>
      <c r="K102" s="194" t="s">
        <v>4</v>
      </c>
      <c r="L102" s="173" t="s">
        <v>78</v>
      </c>
      <c r="M102" s="197"/>
      <c r="N102" s="197"/>
      <c r="O102" s="198" t="s">
        <v>79</v>
      </c>
      <c r="P102" s="199">
        <f>'Ｓ４９（1974）'!A101</f>
        <v>0</v>
      </c>
      <c r="Q102" s="200">
        <f>'Ｓ４９（1974）'!B101</f>
        <v>0</v>
      </c>
      <c r="R102" s="220"/>
      <c r="S102" s="262">
        <f>'Ｓ４９（1974）'!D101</f>
        <v>0</v>
      </c>
      <c r="T102" s="263">
        <f>'Ｓ４９（1974）'!F101</f>
        <v>0</v>
      </c>
      <c r="U102" s="264" t="s">
        <v>4</v>
      </c>
      <c r="V102" s="173" t="s">
        <v>78</v>
      </c>
      <c r="W102" s="197"/>
      <c r="X102" s="197"/>
      <c r="Y102" s="198"/>
      <c r="Z102" s="308"/>
      <c r="AA102" s="309"/>
      <c r="AB102" s="309"/>
      <c r="AC102" s="604"/>
      <c r="AD102" s="264" t="s">
        <v>4</v>
      </c>
      <c r="AE102" s="173" t="s">
        <v>78</v>
      </c>
      <c r="AF102" s="197"/>
      <c r="AG102" s="197"/>
      <c r="AH102" s="198"/>
      <c r="AI102" s="308"/>
      <c r="AJ102" s="309"/>
      <c r="AK102" s="280"/>
      <c r="AL102" s="282"/>
    </row>
    <row r="103" spans="1:38" ht="14.45" customHeight="1" x14ac:dyDescent="0.15">
      <c r="A103" s="633">
        <v>8305</v>
      </c>
      <c r="B103" s="634">
        <v>8305</v>
      </c>
      <c r="C103" s="634">
        <v>0</v>
      </c>
      <c r="D103" s="634">
        <v>0</v>
      </c>
      <c r="E103" s="634">
        <v>0</v>
      </c>
      <c r="F103" s="635">
        <v>0</v>
      </c>
      <c r="G103" s="599"/>
      <c r="H103" s="599"/>
      <c r="I103" s="599"/>
      <c r="K103" s="194"/>
      <c r="L103" s="195"/>
      <c r="M103" s="196" t="s">
        <v>11</v>
      </c>
      <c r="N103" s="197"/>
      <c r="O103" s="198" t="s">
        <v>80</v>
      </c>
      <c r="P103" s="199">
        <f>'Ｓ４９（1974）'!A102</f>
        <v>0</v>
      </c>
      <c r="Q103" s="200">
        <f>'Ｓ４９（1974）'!B102</f>
        <v>0</v>
      </c>
      <c r="R103" s="220"/>
      <c r="S103" s="262">
        <f>'Ｓ４９（1974）'!D102</f>
        <v>0</v>
      </c>
      <c r="T103" s="263">
        <f>'Ｓ４９（1974）'!F102</f>
        <v>0</v>
      </c>
      <c r="U103" s="264"/>
      <c r="V103" s="195"/>
      <c r="W103" s="196"/>
      <c r="X103" s="197"/>
      <c r="Y103" s="198"/>
      <c r="Z103" s="300"/>
      <c r="AA103" s="301"/>
      <c r="AB103" s="301"/>
      <c r="AC103" s="605"/>
      <c r="AD103" s="264"/>
      <c r="AE103" s="195"/>
      <c r="AF103" s="196"/>
      <c r="AG103" s="197"/>
      <c r="AH103" s="198"/>
      <c r="AI103" s="300"/>
      <c r="AJ103" s="301"/>
      <c r="AK103" s="284"/>
      <c r="AL103" s="286"/>
    </row>
    <row r="104" spans="1:38" ht="14.45" customHeight="1" x14ac:dyDescent="0.15">
      <c r="A104" s="633">
        <v>2762</v>
      </c>
      <c r="B104" s="634">
        <v>2762</v>
      </c>
      <c r="C104" s="634">
        <v>0</v>
      </c>
      <c r="D104" s="634">
        <v>0</v>
      </c>
      <c r="E104" s="634">
        <v>0</v>
      </c>
      <c r="F104" s="635">
        <v>0</v>
      </c>
      <c r="G104" s="599"/>
      <c r="H104" s="599"/>
      <c r="I104" s="599"/>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302">
        <f t="shared" ref="Z104:AB105" si="9">+A135</f>
        <v>0</v>
      </c>
      <c r="AA104" s="272">
        <f t="shared" si="9"/>
        <v>0</v>
      </c>
      <c r="AB104" s="272">
        <f t="shared" si="9"/>
        <v>0</v>
      </c>
      <c r="AC104" s="606">
        <f>+E135</f>
        <v>0</v>
      </c>
      <c r="AD104" s="264"/>
      <c r="AE104" s="216"/>
      <c r="AF104" s="196" t="s">
        <v>13</v>
      </c>
      <c r="AG104" s="197"/>
      <c r="AH104" s="198" t="s">
        <v>707</v>
      </c>
      <c r="AI104" s="302">
        <f t="shared" ref="AI104:AK105" si="10">+A158</f>
        <v>0</v>
      </c>
      <c r="AJ104" s="272">
        <f t="shared" si="10"/>
        <v>0</v>
      </c>
      <c r="AK104" s="272">
        <f t="shared" si="10"/>
        <v>0</v>
      </c>
      <c r="AL104" s="588">
        <f>+E158</f>
        <v>0</v>
      </c>
    </row>
    <row r="105" spans="1:38" ht="14.45" customHeight="1" x14ac:dyDescent="0.15">
      <c r="A105" s="633">
        <v>244</v>
      </c>
      <c r="B105" s="634">
        <v>244</v>
      </c>
      <c r="C105" s="634">
        <v>0</v>
      </c>
      <c r="D105" s="634">
        <v>0</v>
      </c>
      <c r="E105" s="634">
        <v>0</v>
      </c>
      <c r="F105" s="635">
        <v>0</v>
      </c>
      <c r="G105" s="599"/>
      <c r="H105" s="599"/>
      <c r="I105" s="599"/>
      <c r="K105" s="194"/>
      <c r="L105" s="169"/>
      <c r="M105" s="196" t="s">
        <v>88</v>
      </c>
      <c r="N105" s="197"/>
      <c r="O105" s="198" t="s">
        <v>109</v>
      </c>
      <c r="P105" s="199">
        <f>'Ｓ４９（1974）'!A104</f>
        <v>2762</v>
      </c>
      <c r="Q105" s="200">
        <f>'Ｓ４９（1974）'!B104</f>
        <v>2762</v>
      </c>
      <c r="R105" s="220"/>
      <c r="S105" s="262">
        <f>'Ｓ４９（1974）'!D104</f>
        <v>0</v>
      </c>
      <c r="T105" s="263">
        <f>'Ｓ４９（1974）'!F104</f>
        <v>0</v>
      </c>
      <c r="U105" s="264"/>
      <c r="V105" s="169"/>
      <c r="W105" s="196" t="s">
        <v>459</v>
      </c>
      <c r="X105" s="197"/>
      <c r="Y105" s="198" t="s">
        <v>460</v>
      </c>
      <c r="Z105" s="302">
        <f t="shared" si="9"/>
        <v>0</v>
      </c>
      <c r="AA105" s="272">
        <f t="shared" si="9"/>
        <v>0</v>
      </c>
      <c r="AB105" s="272">
        <f t="shared" si="9"/>
        <v>0</v>
      </c>
      <c r="AC105" s="606">
        <f>+E136</f>
        <v>0</v>
      </c>
      <c r="AD105" s="264"/>
      <c r="AE105" s="169"/>
      <c r="AF105" s="196" t="s">
        <v>459</v>
      </c>
      <c r="AG105" s="197"/>
      <c r="AH105" s="198" t="s">
        <v>461</v>
      </c>
      <c r="AI105" s="302">
        <f t="shared" si="10"/>
        <v>0</v>
      </c>
      <c r="AJ105" s="272">
        <f t="shared" si="10"/>
        <v>0</v>
      </c>
      <c r="AK105" s="272">
        <f t="shared" si="10"/>
        <v>0</v>
      </c>
      <c r="AL105" s="588">
        <f>+E159</f>
        <v>0</v>
      </c>
    </row>
    <row r="106" spans="1:38" ht="14.45" customHeight="1" x14ac:dyDescent="0.15">
      <c r="A106" s="633">
        <v>560</v>
      </c>
      <c r="B106" s="634">
        <v>560</v>
      </c>
      <c r="C106" s="634">
        <v>0</v>
      </c>
      <c r="D106" s="634">
        <v>0</v>
      </c>
      <c r="E106" s="634">
        <v>0</v>
      </c>
      <c r="F106" s="635">
        <v>0</v>
      </c>
      <c r="G106" s="599"/>
      <c r="H106" s="599"/>
      <c r="I106" s="599"/>
      <c r="K106" s="194"/>
      <c r="L106" s="176" t="s">
        <v>91</v>
      </c>
      <c r="M106" s="196" t="s">
        <v>89</v>
      </c>
      <c r="N106" s="197"/>
      <c r="O106" s="198" t="s">
        <v>110</v>
      </c>
      <c r="P106" s="199">
        <f>'Ｓ４９（1974）'!A105</f>
        <v>244</v>
      </c>
      <c r="Q106" s="200">
        <f>'Ｓ４９（1974）'!B105</f>
        <v>244</v>
      </c>
      <c r="R106" s="220"/>
      <c r="S106" s="262">
        <f>'Ｓ４９（1974）'!D105</f>
        <v>0</v>
      </c>
      <c r="T106" s="263">
        <f>'Ｓ４９（1974）'!F105</f>
        <v>0</v>
      </c>
      <c r="U106" s="264"/>
      <c r="V106" s="176" t="s">
        <v>91</v>
      </c>
      <c r="W106" s="196"/>
      <c r="X106" s="197"/>
      <c r="Y106" s="198"/>
      <c r="Z106" s="302"/>
      <c r="AA106" s="303"/>
      <c r="AB106" s="303"/>
      <c r="AC106" s="606"/>
      <c r="AD106" s="264"/>
      <c r="AE106" s="176" t="s">
        <v>91</v>
      </c>
      <c r="AF106" s="196"/>
      <c r="AG106" s="197"/>
      <c r="AH106" s="198"/>
      <c r="AI106" s="302"/>
      <c r="AJ106" s="303"/>
      <c r="AK106" s="296"/>
      <c r="AL106" s="297"/>
    </row>
    <row r="107" spans="1:38" ht="14.45" customHeight="1" x14ac:dyDescent="0.15">
      <c r="A107" s="633">
        <v>0</v>
      </c>
      <c r="B107" s="634">
        <v>0</v>
      </c>
      <c r="C107" s="634">
        <v>0</v>
      </c>
      <c r="D107" s="634">
        <v>0</v>
      </c>
      <c r="E107" s="634">
        <v>0</v>
      </c>
      <c r="F107" s="635">
        <v>0</v>
      </c>
      <c r="G107" s="599"/>
      <c r="H107" s="599"/>
      <c r="I107" s="599"/>
      <c r="K107" s="194"/>
      <c r="L107" s="176"/>
      <c r="M107" s="196" t="s">
        <v>104</v>
      </c>
      <c r="N107" s="197"/>
      <c r="O107" s="198" t="s">
        <v>111</v>
      </c>
      <c r="P107" s="199">
        <f>'Ｓ４９（1974）'!A106</f>
        <v>560</v>
      </c>
      <c r="Q107" s="200">
        <f>'Ｓ４９（1974）'!B106</f>
        <v>560</v>
      </c>
      <c r="R107" s="220"/>
      <c r="S107" s="262">
        <f>'Ｓ４９（1974）'!D106</f>
        <v>0</v>
      </c>
      <c r="T107" s="263">
        <f>'Ｓ４９（1974）'!F106</f>
        <v>0</v>
      </c>
      <c r="U107" s="264"/>
      <c r="V107" s="176"/>
      <c r="W107" s="196" t="s">
        <v>104</v>
      </c>
      <c r="X107" s="197"/>
      <c r="Y107" s="198" t="s">
        <v>708</v>
      </c>
      <c r="Z107" s="302">
        <f>+A137</f>
        <v>0</v>
      </c>
      <c r="AA107" s="272">
        <f>+B137</f>
        <v>0</v>
      </c>
      <c r="AB107" s="272">
        <f>+C137</f>
        <v>0</v>
      </c>
      <c r="AC107" s="606">
        <f>+E137</f>
        <v>0</v>
      </c>
      <c r="AD107" s="264"/>
      <c r="AE107" s="176"/>
      <c r="AF107" s="196" t="s">
        <v>104</v>
      </c>
      <c r="AG107" s="197"/>
      <c r="AH107" s="198" t="s">
        <v>709</v>
      </c>
      <c r="AI107" s="302">
        <f>+A160</f>
        <v>0</v>
      </c>
      <c r="AJ107" s="272">
        <f>+B160</f>
        <v>0</v>
      </c>
      <c r="AK107" s="272">
        <f>+C160</f>
        <v>0</v>
      </c>
      <c r="AL107" s="588">
        <f>+E160</f>
        <v>0</v>
      </c>
    </row>
    <row r="108" spans="1:38" ht="14.45" customHeight="1" x14ac:dyDescent="0.15">
      <c r="A108" s="633">
        <v>0</v>
      </c>
      <c r="B108" s="634">
        <v>0</v>
      </c>
      <c r="C108" s="634">
        <v>0</v>
      </c>
      <c r="D108" s="634">
        <v>0</v>
      </c>
      <c r="E108" s="634">
        <v>0</v>
      </c>
      <c r="F108" s="635">
        <v>0</v>
      </c>
      <c r="G108" s="599"/>
      <c r="H108" s="599"/>
      <c r="I108" s="599"/>
      <c r="K108" s="194"/>
      <c r="L108" s="176"/>
      <c r="M108" s="196" t="s">
        <v>90</v>
      </c>
      <c r="N108" s="197"/>
      <c r="O108" s="198" t="s">
        <v>112</v>
      </c>
      <c r="P108" s="199">
        <f>'Ｓ４９（1974）'!A107</f>
        <v>0</v>
      </c>
      <c r="Q108" s="200">
        <f>'Ｓ４９（1974）'!B107</f>
        <v>0</v>
      </c>
      <c r="R108" s="220"/>
      <c r="S108" s="262">
        <f>'Ｓ４９（1974）'!D107</f>
        <v>0</v>
      </c>
      <c r="T108" s="263">
        <f>'Ｓ４９（1974）'!F107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633">
        <v>0</v>
      </c>
      <c r="B109" s="634">
        <v>0</v>
      </c>
      <c r="C109" s="634">
        <v>0</v>
      </c>
      <c r="D109" s="634">
        <v>0</v>
      </c>
      <c r="E109" s="634">
        <v>0</v>
      </c>
      <c r="F109" s="635">
        <v>0</v>
      </c>
      <c r="G109" s="599"/>
      <c r="H109" s="599"/>
      <c r="I109" s="599"/>
      <c r="K109" s="194"/>
      <c r="L109" s="176" t="s">
        <v>92</v>
      </c>
      <c r="M109" s="196" t="s">
        <v>105</v>
      </c>
      <c r="N109" s="197"/>
      <c r="O109" s="198" t="s">
        <v>113</v>
      </c>
      <c r="P109" s="199">
        <f>'Ｓ４９（1974）'!A108</f>
        <v>0</v>
      </c>
      <c r="Q109" s="200">
        <f>'Ｓ４９（1974）'!B108</f>
        <v>0</v>
      </c>
      <c r="R109" s="220"/>
      <c r="S109" s="262">
        <f>'Ｓ４９（1974）'!D108</f>
        <v>0</v>
      </c>
      <c r="T109" s="263">
        <f>'Ｓ４９（1974）'!F108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633">
        <v>0</v>
      </c>
      <c r="B110" s="634">
        <v>0</v>
      </c>
      <c r="C110" s="634">
        <v>0</v>
      </c>
      <c r="D110" s="634">
        <v>0</v>
      </c>
      <c r="E110" s="634">
        <v>0</v>
      </c>
      <c r="F110" s="635">
        <v>0</v>
      </c>
      <c r="G110" s="599"/>
      <c r="H110" s="599"/>
      <c r="I110" s="599"/>
      <c r="K110" s="194"/>
      <c r="L110" s="176"/>
      <c r="M110" s="196" t="s">
        <v>106</v>
      </c>
      <c r="N110" s="197"/>
      <c r="O110" s="198" t="s">
        <v>114</v>
      </c>
      <c r="P110" s="199">
        <f>'Ｓ４９（1974）'!A109</f>
        <v>0</v>
      </c>
      <c r="Q110" s="200">
        <f>'Ｓ４９（1974）'!B109</f>
        <v>0</v>
      </c>
      <c r="R110" s="220"/>
      <c r="S110" s="262">
        <f>'Ｓ４９（1974）'!D109</f>
        <v>0</v>
      </c>
      <c r="T110" s="263">
        <f>'Ｓ４９（1974）'!F109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633">
        <v>0</v>
      </c>
      <c r="B111" s="634">
        <v>0</v>
      </c>
      <c r="C111" s="634">
        <v>0</v>
      </c>
      <c r="D111" s="634">
        <v>0</v>
      </c>
      <c r="E111" s="634">
        <v>0</v>
      </c>
      <c r="F111" s="635">
        <v>0</v>
      </c>
      <c r="G111" s="599"/>
      <c r="H111" s="599"/>
      <c r="I111" s="599"/>
      <c r="K111" s="194"/>
      <c r="L111" s="176"/>
      <c r="M111" s="196" t="s">
        <v>107</v>
      </c>
      <c r="N111" s="197"/>
      <c r="O111" s="198" t="s">
        <v>115</v>
      </c>
      <c r="P111" s="199">
        <f>'Ｓ４９（1974）'!A110</f>
        <v>0</v>
      </c>
      <c r="Q111" s="200">
        <f>'Ｓ４９（1974）'!B110</f>
        <v>0</v>
      </c>
      <c r="R111" s="220"/>
      <c r="S111" s="262">
        <f>'Ｓ４９（1974）'!D110</f>
        <v>0</v>
      </c>
      <c r="T111" s="263">
        <f>'Ｓ４９（1974）'!F110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633">
        <v>4739</v>
      </c>
      <c r="B112" s="634">
        <v>4739</v>
      </c>
      <c r="C112" s="634">
        <v>0</v>
      </c>
      <c r="D112" s="634">
        <v>0</v>
      </c>
      <c r="E112" s="634">
        <v>0</v>
      </c>
      <c r="F112" s="635">
        <v>0</v>
      </c>
      <c r="G112" s="599"/>
      <c r="H112" s="599"/>
      <c r="I112" s="599"/>
      <c r="K112" s="194"/>
      <c r="L112" s="176" t="s">
        <v>41</v>
      </c>
      <c r="M112" s="196" t="s">
        <v>108</v>
      </c>
      <c r="N112" s="197"/>
      <c r="O112" s="198" t="s">
        <v>116</v>
      </c>
      <c r="P112" s="199">
        <f>'Ｓ４９（1974）'!A111</f>
        <v>0</v>
      </c>
      <c r="Q112" s="200">
        <f>'Ｓ４９（1974）'!B111</f>
        <v>0</v>
      </c>
      <c r="R112" s="220"/>
      <c r="S112" s="262">
        <f>'Ｓ４９（1974）'!D111</f>
        <v>0</v>
      </c>
      <c r="T112" s="263">
        <f>'Ｓ４９（1974）'!F111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636">
        <v>1429</v>
      </c>
      <c r="B113" s="637">
        <v>1429</v>
      </c>
      <c r="C113" s="637">
        <v>0</v>
      </c>
      <c r="D113" s="637">
        <v>0</v>
      </c>
      <c r="E113" s="637">
        <v>0</v>
      </c>
      <c r="F113" s="638">
        <v>0</v>
      </c>
      <c r="G113" s="599"/>
      <c r="H113" s="599"/>
      <c r="I113" s="599"/>
      <c r="K113" s="194"/>
      <c r="L113" s="216"/>
      <c r="M113" s="196" t="s">
        <v>13</v>
      </c>
      <c r="N113" s="197"/>
      <c r="O113" s="198" t="s">
        <v>117</v>
      </c>
      <c r="P113" s="199">
        <f>'Ｓ４９（1974）'!A112</f>
        <v>4739</v>
      </c>
      <c r="Q113" s="200">
        <f>'Ｓ４９（1974）'!B112</f>
        <v>4739</v>
      </c>
      <c r="R113" s="220"/>
      <c r="S113" s="262">
        <f>'Ｓ４９（1974）'!D112</f>
        <v>0</v>
      </c>
      <c r="T113" s="263">
        <f>'Ｓ４９（1974）'!F112</f>
        <v>0</v>
      </c>
      <c r="U113" s="264"/>
      <c r="V113" s="216"/>
      <c r="W113" s="196" t="s">
        <v>13</v>
      </c>
      <c r="X113" s="197"/>
      <c r="Y113" s="198"/>
      <c r="Z113" s="305">
        <f>Z105-Z107</f>
        <v>0</v>
      </c>
      <c r="AA113" s="306">
        <f>AA105-AA107</f>
        <v>0</v>
      </c>
      <c r="AB113" s="273">
        <f>AB105-AB107</f>
        <v>0</v>
      </c>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'Ｓ４９（1974）'!A113</f>
        <v>1429</v>
      </c>
      <c r="Q114" s="200">
        <f>'Ｓ４９（1974）'!B113</f>
        <v>1429</v>
      </c>
      <c r="R114" s="220"/>
      <c r="S114" s="262">
        <f>'Ｓ４９（1974）'!D113</f>
        <v>0</v>
      </c>
      <c r="T114" s="263">
        <f>'Ｓ４９（1974）'!F113</f>
        <v>0</v>
      </c>
      <c r="U114" s="264"/>
      <c r="V114" s="196" t="s">
        <v>13</v>
      </c>
      <c r="W114" s="197"/>
      <c r="X114" s="197"/>
      <c r="Y114" s="198" t="s">
        <v>710</v>
      </c>
      <c r="Z114" s="302">
        <f>+A138</f>
        <v>0</v>
      </c>
      <c r="AA114" s="272">
        <f>+B138</f>
        <v>0</v>
      </c>
      <c r="AB114" s="272">
        <f>+C138</f>
        <v>0</v>
      </c>
      <c r="AC114" s="584">
        <f>+D138</f>
        <v>0</v>
      </c>
      <c r="AD114" s="264"/>
      <c r="AE114" s="196" t="s">
        <v>13</v>
      </c>
      <c r="AF114" s="197"/>
      <c r="AG114" s="197"/>
      <c r="AH114" s="198" t="s">
        <v>711</v>
      </c>
      <c r="AI114" s="302">
        <f>+A161</f>
        <v>0</v>
      </c>
      <c r="AJ114" s="272">
        <f>+B161</f>
        <v>0</v>
      </c>
      <c r="AK114" s="272">
        <f>+C161</f>
        <v>0</v>
      </c>
      <c r="AL114" s="588">
        <f>+E161</f>
        <v>0</v>
      </c>
    </row>
    <row r="115" spans="1:38" ht="14.45" customHeight="1" thickBot="1" x14ac:dyDescent="0.2">
      <c r="K115" s="311"/>
      <c r="L115" s="312" t="s">
        <v>82</v>
      </c>
      <c r="M115" s="313"/>
      <c r="N115" s="313"/>
      <c r="O115" s="314"/>
      <c r="P115" s="315">
        <f>SUM(P62:P114)-P63-P64-P66-P67-P69-P70-P71-P84-P85-P86-P94-P95-P96-P97-P98-P103-P104</f>
        <v>51754</v>
      </c>
      <c r="Q115" s="316">
        <f>SUM(Q62:Q114)-Q63-Q64-Q66-Q67-Q69-Q70-Q71-Q84-Q85-Q86-Q94-Q95-Q96-Q97-Q98-Q103-Q104</f>
        <v>47244</v>
      </c>
      <c r="R115" s="316"/>
      <c r="S115" s="317">
        <f>SUM(S62:S114)-S63-S64-S66-S67-S69-S70-S71-S84-S85-S86-S94-S95-S96-S97-S98-S103-S104</f>
        <v>0</v>
      </c>
      <c r="T115" s="318">
        <f>SUM(T62:T114)-T63-T64-T66-T67-T69-T70-T71-T84-T85-T86-T94-T95-T96-T97-T98-T103-T104</f>
        <v>0</v>
      </c>
      <c r="U115" s="319"/>
      <c r="V115" s="312" t="s">
        <v>82</v>
      </c>
      <c r="W115" s="313"/>
      <c r="X115" s="313"/>
      <c r="Y115" s="314"/>
      <c r="Z115" s="320">
        <f>Z64+Z67+Z73+Z74+Z75+Z86+Z88+Z89+Z92+Z93+Z99+Z101+Z104+Z105+Z114</f>
        <v>10500</v>
      </c>
      <c r="AA115" s="321">
        <f>AA64+AA67+AA73+AA74+AA75+AA86+AA88+AA89+AA92+AA93+AA99+AA101+AA104+AA105+AA114</f>
        <v>0</v>
      </c>
      <c r="AB115" s="322">
        <f>AB64+AB67+AB73+AB74+AB75+AB86+AB88+AB89+AB92+AB93+AB99+AB101+AB104+AB105+AB114</f>
        <v>0</v>
      </c>
      <c r="AC115" s="323">
        <f>AC64+AC67+AC73+AC74+AC75+AC86+AC88+AC89+AC92+AC93+AC99+AC101+AC104+AC105+AC114</f>
        <v>2800</v>
      </c>
      <c r="AD115" s="319"/>
      <c r="AE115" s="312" t="s">
        <v>82</v>
      </c>
      <c r="AF115" s="313"/>
      <c r="AG115" s="313"/>
      <c r="AH115" s="314"/>
      <c r="AI115" s="320">
        <f>AI64+AI67+AI73+AI74+AI75+AI86+AI88+AI89+AI92+AI93+AI99+AI101+AI104+AI105+AI114</f>
        <v>239</v>
      </c>
      <c r="AJ115" s="321">
        <f>AJ64+AJ67+AJ73+AJ74+AJ75+AJ86+AJ88+AJ89+AJ92+AJ93+AJ99+AJ101+AJ104+AJ105+AJ114</f>
        <v>0</v>
      </c>
      <c r="AK115" s="322">
        <f>AK64+AK67+AK73+AK74+AK75+AK86+AK88+AK89+AK92+AK93+AK99+AK101+AK104+AK105+AK114</f>
        <v>239</v>
      </c>
      <c r="AL115" s="324">
        <f>AL64+AL67+AL73+AL74+AL75+AL86+AL88+AL89+AL92+AL93+AL99+AL101+AL104+AL105+AL114</f>
        <v>0</v>
      </c>
    </row>
    <row r="116" spans="1:38" ht="14.45" customHeight="1" thickTop="1" x14ac:dyDescent="0.15">
      <c r="A116" s="621">
        <v>10500</v>
      </c>
      <c r="B116" s="622">
        <v>0</v>
      </c>
      <c r="C116" s="622">
        <v>0</v>
      </c>
      <c r="D116" s="622">
        <v>6750</v>
      </c>
      <c r="E116" s="623">
        <v>2800</v>
      </c>
      <c r="F116" s="599"/>
      <c r="G116" s="599"/>
      <c r="H116" s="599"/>
      <c r="I116" s="599"/>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624">
        <v>0</v>
      </c>
      <c r="B117" s="625">
        <v>0</v>
      </c>
      <c r="C117" s="625">
        <v>0</v>
      </c>
      <c r="D117" s="625">
        <v>0</v>
      </c>
      <c r="E117" s="626">
        <v>0</v>
      </c>
      <c r="F117" s="599"/>
      <c r="G117" s="599"/>
      <c r="H117" s="599"/>
      <c r="I117" s="599"/>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624">
        <v>0</v>
      </c>
      <c r="B118" s="625">
        <v>0</v>
      </c>
      <c r="C118" s="625">
        <v>0</v>
      </c>
      <c r="D118" s="625">
        <v>0</v>
      </c>
      <c r="E118" s="626">
        <v>0</v>
      </c>
      <c r="F118" s="599"/>
      <c r="G118" s="599"/>
      <c r="H118" s="599"/>
      <c r="I118" s="599"/>
      <c r="K118" s="159" t="s">
        <v>726</v>
      </c>
      <c r="L118" s="334"/>
      <c r="M118" s="334"/>
      <c r="N118" s="334"/>
      <c r="O118" s="335"/>
      <c r="P118" s="336"/>
      <c r="Q118" s="336"/>
      <c r="R118" s="568" t="s">
        <v>921</v>
      </c>
      <c r="S118" s="336"/>
      <c r="T118" s="336"/>
      <c r="U118" s="337"/>
      <c r="V118" s="333"/>
      <c r="W118" s="333"/>
      <c r="X118" s="333"/>
      <c r="Y118" s="333"/>
      <c r="Z118" s="333"/>
      <c r="AA118" s="333"/>
      <c r="AB118" s="333"/>
      <c r="AC118" s="237"/>
    </row>
    <row r="119" spans="1:38" ht="14.45" customHeight="1" thickTop="1" x14ac:dyDescent="0.15">
      <c r="A119" s="624">
        <v>0</v>
      </c>
      <c r="B119" s="625">
        <v>0</v>
      </c>
      <c r="C119" s="625">
        <v>0</v>
      </c>
      <c r="D119" s="625">
        <v>0</v>
      </c>
      <c r="E119" s="626">
        <v>0</v>
      </c>
      <c r="F119" s="599"/>
      <c r="G119" s="599"/>
      <c r="H119" s="599"/>
      <c r="I119" s="599"/>
      <c r="K119" s="161"/>
      <c r="L119" s="162"/>
      <c r="M119" s="162"/>
      <c r="N119" s="162"/>
      <c r="O119" s="162"/>
      <c r="P119" s="163" t="s">
        <v>119</v>
      </c>
      <c r="Q119" s="162"/>
      <c r="R119" s="162"/>
      <c r="S119" s="162"/>
      <c r="T119" s="162"/>
      <c r="U119" s="164"/>
      <c r="V119" s="162"/>
      <c r="W119" s="162"/>
      <c r="X119" s="162"/>
      <c r="Y119" s="162"/>
      <c r="Z119" s="163" t="s">
        <v>174</v>
      </c>
      <c r="AA119" s="162"/>
      <c r="AB119" s="162"/>
      <c r="AC119" s="236"/>
      <c r="AE119" s="338"/>
      <c r="AF119" s="234"/>
      <c r="AG119" s="234"/>
      <c r="AH119" s="234"/>
      <c r="AI119" s="339" t="s">
        <v>84</v>
      </c>
      <c r="AJ119" s="340" t="s">
        <v>85</v>
      </c>
      <c r="AK119" s="341" t="s">
        <v>85</v>
      </c>
    </row>
    <row r="120" spans="1:38" ht="14.45" customHeight="1" x14ac:dyDescent="0.15">
      <c r="A120" s="624">
        <v>0</v>
      </c>
      <c r="B120" s="625">
        <v>0</v>
      </c>
      <c r="C120" s="625">
        <v>0</v>
      </c>
      <c r="D120" s="625">
        <v>0</v>
      </c>
      <c r="E120" s="626">
        <v>0</v>
      </c>
      <c r="F120" s="599"/>
      <c r="G120" s="599"/>
      <c r="H120" s="599"/>
      <c r="I120" s="599"/>
      <c r="K120" s="166"/>
      <c r="L120" s="167"/>
      <c r="M120" s="167"/>
      <c r="N120" s="167"/>
      <c r="O120" s="167"/>
      <c r="P120" s="168" t="s">
        <v>712</v>
      </c>
      <c r="Q120" s="169" t="s">
        <v>143</v>
      </c>
      <c r="R120" s="170" t="s">
        <v>122</v>
      </c>
      <c r="S120" s="170"/>
      <c r="T120" s="171"/>
      <c r="U120" s="172"/>
      <c r="V120" s="167"/>
      <c r="W120" s="167"/>
      <c r="X120" s="167"/>
      <c r="Y120" s="167"/>
      <c r="Z120" s="168" t="s">
        <v>713</v>
      </c>
      <c r="AA120" s="173" t="s">
        <v>124</v>
      </c>
      <c r="AB120" s="170"/>
      <c r="AC120" s="551"/>
      <c r="AE120" s="342"/>
      <c r="AF120" s="237"/>
      <c r="AG120" s="237"/>
      <c r="AH120" s="237"/>
      <c r="AI120" s="343" t="s">
        <v>152</v>
      </c>
      <c r="AJ120" s="344" t="s">
        <v>2</v>
      </c>
      <c r="AK120" s="345" t="s">
        <v>133</v>
      </c>
    </row>
    <row r="121" spans="1:38" ht="14.45" customHeight="1" x14ac:dyDescent="0.15">
      <c r="A121" s="624">
        <v>10500</v>
      </c>
      <c r="B121" s="625">
        <v>0</v>
      </c>
      <c r="C121" s="625">
        <v>0</v>
      </c>
      <c r="D121" s="625">
        <v>6750</v>
      </c>
      <c r="E121" s="626">
        <v>2800</v>
      </c>
      <c r="F121" s="599"/>
      <c r="G121" s="599"/>
      <c r="H121" s="599"/>
      <c r="I121" s="599"/>
      <c r="K121" s="166"/>
      <c r="L121" s="167"/>
      <c r="M121" s="167"/>
      <c r="N121" s="167"/>
      <c r="O121" s="167"/>
      <c r="P121" s="175"/>
      <c r="Q121" s="176" t="s">
        <v>144</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624">
        <v>10500</v>
      </c>
      <c r="B122" s="625">
        <v>0</v>
      </c>
      <c r="C122" s="625">
        <v>0</v>
      </c>
      <c r="D122" s="625">
        <v>6750</v>
      </c>
      <c r="E122" s="626">
        <v>2800</v>
      </c>
      <c r="F122" s="599"/>
      <c r="G122" s="599"/>
      <c r="H122" s="599"/>
      <c r="I122" s="599"/>
      <c r="K122" s="348"/>
      <c r="P122" s="349" t="s">
        <v>717</v>
      </c>
      <c r="Q122" s="350" t="s">
        <v>153</v>
      </c>
      <c r="R122" s="350" t="s">
        <v>154</v>
      </c>
      <c r="S122" s="351" t="s">
        <v>155</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row>
    <row r="123" spans="1:38" ht="14.45" customHeight="1" x14ac:dyDescent="0.15">
      <c r="A123" s="624">
        <v>0</v>
      </c>
      <c r="B123" s="625">
        <v>0</v>
      </c>
      <c r="C123" s="625">
        <v>0</v>
      </c>
      <c r="D123" s="625">
        <v>0</v>
      </c>
      <c r="E123" s="626">
        <v>0</v>
      </c>
      <c r="F123" s="599"/>
      <c r="G123" s="599"/>
      <c r="H123" s="599"/>
      <c r="I123" s="599"/>
      <c r="K123" s="183"/>
      <c r="L123" s="184" t="s">
        <v>8</v>
      </c>
      <c r="M123" s="185"/>
      <c r="N123" s="185"/>
      <c r="O123" s="186"/>
      <c r="P123" s="360">
        <f t="shared" ref="P123:T132" si="11">P8+P62</f>
        <v>1872</v>
      </c>
      <c r="Q123" s="254">
        <f t="shared" si="11"/>
        <v>1872</v>
      </c>
      <c r="R123" s="254">
        <f t="shared" si="11"/>
        <v>0</v>
      </c>
      <c r="S123" s="329">
        <f t="shared" si="11"/>
        <v>0</v>
      </c>
      <c r="T123" s="361">
        <f t="shared" si="11"/>
        <v>0</v>
      </c>
      <c r="U123" s="190"/>
      <c r="V123" s="184" t="s">
        <v>8</v>
      </c>
      <c r="W123" s="185"/>
      <c r="X123" s="185"/>
      <c r="Y123" s="186" t="s">
        <v>156</v>
      </c>
      <c r="Z123" s="362">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78</v>
      </c>
      <c r="AA123" s="363">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54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4">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3"/>
      <c r="AF123" s="184" t="s">
        <v>8</v>
      </c>
      <c r="AG123" s="185"/>
      <c r="AH123" s="185"/>
      <c r="AI123" s="360">
        <f>Q123-Z123</f>
        <v>1794</v>
      </c>
      <c r="AJ123" s="254">
        <f>SUM(AJ124:AJ125)</f>
        <v>0</v>
      </c>
      <c r="AK123" s="365">
        <f>SUM(AK124:AK125)</f>
        <v>0</v>
      </c>
    </row>
    <row r="124" spans="1:38" ht="14.45" customHeight="1" x14ac:dyDescent="0.15">
      <c r="A124" s="624">
        <v>0</v>
      </c>
      <c r="B124" s="625">
        <v>0</v>
      </c>
      <c r="C124" s="625">
        <v>0</v>
      </c>
      <c r="D124" s="625">
        <v>0</v>
      </c>
      <c r="E124" s="626">
        <v>0</v>
      </c>
      <c r="F124" s="599"/>
      <c r="G124" s="599"/>
      <c r="H124" s="599"/>
      <c r="I124" s="599"/>
      <c r="K124" s="194"/>
      <c r="L124" s="195"/>
      <c r="M124" s="196" t="s">
        <v>146</v>
      </c>
      <c r="N124" s="197"/>
      <c r="O124" s="198"/>
      <c r="P124" s="219">
        <f t="shared" si="11"/>
        <v>260</v>
      </c>
      <c r="Q124" s="220">
        <f t="shared" si="11"/>
        <v>260</v>
      </c>
      <c r="R124" s="220">
        <f t="shared" si="11"/>
        <v>0</v>
      </c>
      <c r="S124" s="221">
        <f t="shared" si="11"/>
        <v>0</v>
      </c>
      <c r="T124" s="270">
        <f t="shared" si="11"/>
        <v>0</v>
      </c>
      <c r="U124" s="202"/>
      <c r="V124" s="195"/>
      <c r="W124" s="196" t="s">
        <v>146</v>
      </c>
      <c r="X124" s="197"/>
      <c r="Y124" s="198" t="s">
        <v>156</v>
      </c>
      <c r="Z124" s="219">
        <f>IF(ISERROR(Z123*(Q124/Q123)),0,ROUND(Z123*(Q124/Q123),0))</f>
        <v>11</v>
      </c>
      <c r="AA124" s="220">
        <f>IF(ISERROR(AA123*(R124/R123)),0,ROUND(AA123*(R124/R123),0))</f>
        <v>0</v>
      </c>
      <c r="AB124" s="292">
        <f>IF(ISERROR(AB123*(S124/S123)),0,ROUND(AB123*(S124/S123),0))</f>
        <v>0</v>
      </c>
      <c r="AC124" s="366">
        <f>IF(ISERROR(AC123*(T124/T123)),0,ROUND(AC123*(T124/T123),0))</f>
        <v>0</v>
      </c>
      <c r="AE124" s="194"/>
      <c r="AF124" s="195"/>
      <c r="AG124" s="196" t="s">
        <v>146</v>
      </c>
      <c r="AH124" s="197"/>
      <c r="AI124" s="219">
        <f t="shared" ref="AI124:AI176" si="12">Q124-Z124</f>
        <v>249</v>
      </c>
      <c r="AJ124" s="220">
        <f>IF($P124-$Z124=0,0,ROUND((R124-AA124)*$AI124/($P124-$Z124),0))</f>
        <v>0</v>
      </c>
      <c r="AK124" s="366">
        <f>IF(P124-Z124=0,0,ROUND((S124-AB124)*AI124/(P124-Z124),0))</f>
        <v>0</v>
      </c>
    </row>
    <row r="125" spans="1:38" ht="14.45" customHeight="1" x14ac:dyDescent="0.15">
      <c r="A125" s="624">
        <v>0</v>
      </c>
      <c r="B125" s="625">
        <v>0</v>
      </c>
      <c r="C125" s="625">
        <v>0</v>
      </c>
      <c r="D125" s="625">
        <v>0</v>
      </c>
      <c r="E125" s="626">
        <v>0</v>
      </c>
      <c r="F125" s="599"/>
      <c r="G125" s="599"/>
      <c r="H125" s="599"/>
      <c r="I125" s="599"/>
      <c r="K125" s="194"/>
      <c r="L125" s="195"/>
      <c r="M125" s="196" t="s">
        <v>13</v>
      </c>
      <c r="N125" s="167"/>
      <c r="O125" s="207"/>
      <c r="P125" s="219">
        <f t="shared" si="11"/>
        <v>1612</v>
      </c>
      <c r="Q125" s="220">
        <f t="shared" si="11"/>
        <v>1612</v>
      </c>
      <c r="R125" s="220">
        <f t="shared" si="11"/>
        <v>0</v>
      </c>
      <c r="S125" s="221">
        <f t="shared" si="11"/>
        <v>0</v>
      </c>
      <c r="T125" s="270">
        <f t="shared" si="11"/>
        <v>0</v>
      </c>
      <c r="U125" s="202"/>
      <c r="V125" s="195"/>
      <c r="W125" s="196" t="s">
        <v>13</v>
      </c>
      <c r="X125" s="167"/>
      <c r="Y125" s="207" t="s">
        <v>156</v>
      </c>
      <c r="Z125" s="219">
        <f>Z123-Z124</f>
        <v>67</v>
      </c>
      <c r="AA125" s="220">
        <f>AA123-AA124</f>
        <v>0</v>
      </c>
      <c r="AB125" s="292">
        <f>AB123-AB124</f>
        <v>0</v>
      </c>
      <c r="AC125" s="366">
        <f>AC123-AC124</f>
        <v>0</v>
      </c>
      <c r="AE125" s="194"/>
      <c r="AF125" s="195"/>
      <c r="AG125" s="196" t="s">
        <v>13</v>
      </c>
      <c r="AH125" s="167"/>
      <c r="AI125" s="219">
        <f t="shared" si="12"/>
        <v>1545</v>
      </c>
      <c r="AJ125" s="220">
        <f>IF($P125-$Z125=0,0,ROUND((R125-AA125)*$AI125/($P125-$Z125),0))</f>
        <v>0</v>
      </c>
      <c r="AK125" s="366">
        <f>IF(P125-Z125=0,0,ROUND((S125-AB125)*AI125/(P125-Z125),0))</f>
        <v>0</v>
      </c>
    </row>
    <row r="126" spans="1:38" ht="14.45" customHeight="1" x14ac:dyDescent="0.15">
      <c r="A126" s="624">
        <v>0</v>
      </c>
      <c r="B126" s="625">
        <v>0</v>
      </c>
      <c r="C126" s="625">
        <v>0</v>
      </c>
      <c r="D126" s="625">
        <v>0</v>
      </c>
      <c r="E126" s="626">
        <v>0</v>
      </c>
      <c r="F126" s="599"/>
      <c r="G126" s="599"/>
      <c r="H126" s="599"/>
      <c r="I126" s="599"/>
      <c r="K126" s="194" t="s">
        <v>4</v>
      </c>
      <c r="L126" s="173" t="s">
        <v>14</v>
      </c>
      <c r="M126" s="170"/>
      <c r="N126" s="170"/>
      <c r="O126" s="211"/>
      <c r="P126" s="219">
        <f t="shared" si="11"/>
        <v>864</v>
      </c>
      <c r="Q126" s="220">
        <f t="shared" si="11"/>
        <v>864</v>
      </c>
      <c r="R126" s="220">
        <f t="shared" si="11"/>
        <v>0</v>
      </c>
      <c r="S126" s="221">
        <f t="shared" si="11"/>
        <v>0</v>
      </c>
      <c r="T126" s="270">
        <f t="shared" si="11"/>
        <v>0</v>
      </c>
      <c r="U126" s="202"/>
      <c r="V126" s="173" t="s">
        <v>14</v>
      </c>
      <c r="W126" s="170"/>
      <c r="X126" s="170"/>
      <c r="Y126" s="211" t="s">
        <v>156</v>
      </c>
      <c r="Z126" s="219">
        <f>Z127+Z128</f>
        <v>31</v>
      </c>
      <c r="AA126" s="220">
        <f>AA127+AA128</f>
        <v>0</v>
      </c>
      <c r="AB126" s="292">
        <f>AB127+AB128</f>
        <v>0</v>
      </c>
      <c r="AC126" s="366">
        <f>AC127+AC128</f>
        <v>0</v>
      </c>
      <c r="AE126" s="194"/>
      <c r="AF126" s="173" t="s">
        <v>14</v>
      </c>
      <c r="AG126" s="170"/>
      <c r="AH126" s="170"/>
      <c r="AI126" s="219">
        <f t="shared" si="12"/>
        <v>833</v>
      </c>
      <c r="AJ126" s="220">
        <f>SUM(AJ127:AJ128)</f>
        <v>0</v>
      </c>
      <c r="AK126" s="366">
        <f>SUM(AK127:AK128)</f>
        <v>0</v>
      </c>
    </row>
    <row r="127" spans="1:38" ht="14.45" customHeight="1" x14ac:dyDescent="0.15">
      <c r="A127" s="624">
        <v>0</v>
      </c>
      <c r="B127" s="625">
        <v>0</v>
      </c>
      <c r="C127" s="625">
        <v>0</v>
      </c>
      <c r="D127" s="625">
        <v>0</v>
      </c>
      <c r="E127" s="626">
        <v>0</v>
      </c>
      <c r="F127" s="599"/>
      <c r="G127" s="599"/>
      <c r="H127" s="599"/>
      <c r="I127" s="599"/>
      <c r="K127" s="194"/>
      <c r="L127" s="195"/>
      <c r="M127" s="196" t="s">
        <v>16</v>
      </c>
      <c r="N127" s="197"/>
      <c r="O127" s="198"/>
      <c r="P127" s="219">
        <f t="shared" si="11"/>
        <v>133</v>
      </c>
      <c r="Q127" s="220">
        <f t="shared" si="11"/>
        <v>133</v>
      </c>
      <c r="R127" s="220">
        <f t="shared" si="11"/>
        <v>0</v>
      </c>
      <c r="S127" s="221">
        <f t="shared" si="11"/>
        <v>0</v>
      </c>
      <c r="T127" s="270">
        <f t="shared" si="11"/>
        <v>0</v>
      </c>
      <c r="U127" s="202"/>
      <c r="V127" s="195"/>
      <c r="W127" s="196" t="s">
        <v>16</v>
      </c>
      <c r="X127" s="197"/>
      <c r="Y127" s="198"/>
      <c r="Z127" s="241">
        <f>Z12</f>
        <v>0</v>
      </c>
      <c r="AA127" s="277">
        <f>AA12</f>
        <v>0</v>
      </c>
      <c r="AB127" s="567">
        <f>AB12</f>
        <v>0</v>
      </c>
      <c r="AC127" s="487">
        <f>AC12</f>
        <v>0</v>
      </c>
      <c r="AE127" s="194"/>
      <c r="AF127" s="195"/>
      <c r="AG127" s="196" t="s">
        <v>16</v>
      </c>
      <c r="AH127" s="197"/>
      <c r="AI127" s="219">
        <f t="shared" si="12"/>
        <v>133</v>
      </c>
      <c r="AJ127" s="220">
        <f>IF($P127-$Z127=0,0,ROUND((R127-AA127)*$AI127/($P127-$Z127),0))</f>
        <v>0</v>
      </c>
      <c r="AK127" s="366">
        <f>IF(P127-Z127=0,0,ROUND((S127-AB127)*AI127/(P127-Z127),0))</f>
        <v>0</v>
      </c>
    </row>
    <row r="128" spans="1:38" ht="14.45" customHeight="1" x14ac:dyDescent="0.15">
      <c r="A128" s="624">
        <v>0</v>
      </c>
      <c r="B128" s="625">
        <v>0</v>
      </c>
      <c r="C128" s="625">
        <v>0</v>
      </c>
      <c r="D128" s="625">
        <v>0</v>
      </c>
      <c r="E128" s="626">
        <v>0</v>
      </c>
      <c r="F128" s="599"/>
      <c r="G128" s="599"/>
      <c r="H128" s="599"/>
      <c r="I128" s="599"/>
      <c r="K128" s="194"/>
      <c r="L128" s="216"/>
      <c r="M128" s="196" t="s">
        <v>13</v>
      </c>
      <c r="N128" s="217"/>
      <c r="O128" s="218"/>
      <c r="P128" s="219">
        <f t="shared" si="11"/>
        <v>731</v>
      </c>
      <c r="Q128" s="220">
        <f t="shared" si="11"/>
        <v>731</v>
      </c>
      <c r="R128" s="220">
        <f t="shared" si="11"/>
        <v>0</v>
      </c>
      <c r="S128" s="221">
        <f t="shared" si="11"/>
        <v>0</v>
      </c>
      <c r="T128" s="270">
        <f t="shared" si="11"/>
        <v>0</v>
      </c>
      <c r="U128" s="202"/>
      <c r="V128" s="216"/>
      <c r="W128" s="196" t="s">
        <v>13</v>
      </c>
      <c r="X128" s="217"/>
      <c r="Y128" s="218" t="s">
        <v>156</v>
      </c>
      <c r="Z128" s="219">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31</v>
      </c>
      <c r="AA128" s="220">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2">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66">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4"/>
      <c r="AF128" s="216"/>
      <c r="AG128" s="196" t="s">
        <v>13</v>
      </c>
      <c r="AH128" s="217"/>
      <c r="AI128" s="219">
        <f t="shared" si="12"/>
        <v>700</v>
      </c>
      <c r="AJ128" s="220">
        <f>IF($P128-$Z128=0,0,ROUND((R128-AA128)*$AI128/($P128-$Z128),0))</f>
        <v>0</v>
      </c>
      <c r="AK128" s="366">
        <f>IF(P128-Z128=0,0,ROUND((S128-AB128)*AI128/(P128-Z128),0))</f>
        <v>0</v>
      </c>
    </row>
    <row r="129" spans="1:37" ht="14.45" customHeight="1" x14ac:dyDescent="0.15">
      <c r="A129" s="624">
        <v>0</v>
      </c>
      <c r="B129" s="625">
        <v>0</v>
      </c>
      <c r="C129" s="625">
        <v>0</v>
      </c>
      <c r="D129" s="625">
        <v>0</v>
      </c>
      <c r="E129" s="626">
        <v>0</v>
      </c>
      <c r="F129" s="599"/>
      <c r="G129" s="599"/>
      <c r="H129" s="599"/>
      <c r="I129" s="599"/>
      <c r="K129" s="194" t="s">
        <v>4</v>
      </c>
      <c r="L129" s="169"/>
      <c r="M129" s="195" t="s">
        <v>94</v>
      </c>
      <c r="N129" s="197"/>
      <c r="O129" s="198"/>
      <c r="P129" s="219">
        <f t="shared" si="11"/>
        <v>0</v>
      </c>
      <c r="Q129" s="220">
        <f t="shared" si="11"/>
        <v>0</v>
      </c>
      <c r="R129" s="220">
        <f t="shared" si="11"/>
        <v>0</v>
      </c>
      <c r="S129" s="221">
        <f t="shared" si="11"/>
        <v>0</v>
      </c>
      <c r="T129" s="270">
        <f t="shared" si="11"/>
        <v>0</v>
      </c>
      <c r="U129" s="202"/>
      <c r="V129" s="169"/>
      <c r="W129" s="195" t="s">
        <v>94</v>
      </c>
      <c r="X129" s="197"/>
      <c r="Y129" s="198"/>
      <c r="Z129" s="219">
        <f>Z14</f>
        <v>0</v>
      </c>
      <c r="AA129" s="220">
        <f>AA14</f>
        <v>0</v>
      </c>
      <c r="AB129" s="292">
        <f>AB14</f>
        <v>0</v>
      </c>
      <c r="AC129" s="366">
        <f>AC14</f>
        <v>0</v>
      </c>
      <c r="AE129" s="194"/>
      <c r="AF129" s="169"/>
      <c r="AG129" s="195" t="s">
        <v>94</v>
      </c>
      <c r="AH129" s="197"/>
      <c r="AI129" s="219">
        <f t="shared" si="12"/>
        <v>0</v>
      </c>
      <c r="AJ129" s="220">
        <f>SUM(AJ130:AJ132)</f>
        <v>0</v>
      </c>
      <c r="AK129" s="366">
        <f>SUM(AK130:AK132)</f>
        <v>0</v>
      </c>
    </row>
    <row r="130" spans="1:37" ht="14.45" customHeight="1" x14ac:dyDescent="0.15">
      <c r="A130" s="624">
        <v>0</v>
      </c>
      <c r="B130" s="625">
        <v>0</v>
      </c>
      <c r="C130" s="625">
        <v>0</v>
      </c>
      <c r="D130" s="625">
        <v>0</v>
      </c>
      <c r="E130" s="626">
        <v>0</v>
      </c>
      <c r="F130" s="599"/>
      <c r="G130" s="599"/>
      <c r="H130" s="599"/>
      <c r="I130" s="599"/>
      <c r="K130" s="194"/>
      <c r="L130" s="176" t="s">
        <v>102</v>
      </c>
      <c r="M130" s="195"/>
      <c r="N130" s="196" t="s">
        <v>148</v>
      </c>
      <c r="O130" s="198"/>
      <c r="P130" s="219">
        <f t="shared" si="11"/>
        <v>0</v>
      </c>
      <c r="Q130" s="220">
        <f t="shared" si="11"/>
        <v>0</v>
      </c>
      <c r="R130" s="220">
        <f t="shared" si="11"/>
        <v>0</v>
      </c>
      <c r="S130" s="221">
        <f t="shared" si="11"/>
        <v>0</v>
      </c>
      <c r="T130" s="270">
        <f t="shared" si="11"/>
        <v>0</v>
      </c>
      <c r="U130" s="202"/>
      <c r="V130" s="176" t="s">
        <v>102</v>
      </c>
      <c r="W130" s="195"/>
      <c r="X130" s="196" t="s">
        <v>148</v>
      </c>
      <c r="Y130" s="198" t="s">
        <v>156</v>
      </c>
      <c r="Z130" s="219">
        <f t="shared" ref="Z130:AC132" si="13">IF(ISERROR(Z$129*(Q130/Q$129)),0,ROUND(Z$129*(Q130/Q$129),0))</f>
        <v>0</v>
      </c>
      <c r="AA130" s="220">
        <f t="shared" si="13"/>
        <v>0</v>
      </c>
      <c r="AB130" s="292">
        <f t="shared" si="13"/>
        <v>0</v>
      </c>
      <c r="AC130" s="366">
        <f t="shared" si="13"/>
        <v>0</v>
      </c>
      <c r="AE130" s="194"/>
      <c r="AF130" s="176" t="s">
        <v>102</v>
      </c>
      <c r="AG130" s="195"/>
      <c r="AH130" s="196" t="s">
        <v>148</v>
      </c>
      <c r="AI130" s="219">
        <f t="shared" si="12"/>
        <v>0</v>
      </c>
      <c r="AJ130" s="220">
        <f t="shared" ref="AJ130:AJ135" si="14">IF($P130-$Z130=0,0,ROUND((R130-AA130)*$AI130/($P130-$Z130),0))</f>
        <v>0</v>
      </c>
      <c r="AK130" s="366">
        <f t="shared" ref="AK130:AK143" si="15">IF(P130-Z130=0,0,ROUND((S130-AB130)*AI130/(P130-Z130),0))</f>
        <v>0</v>
      </c>
    </row>
    <row r="131" spans="1:37" ht="14.45" customHeight="1" x14ac:dyDescent="0.15">
      <c r="A131" s="624">
        <v>0</v>
      </c>
      <c r="B131" s="625">
        <v>0</v>
      </c>
      <c r="C131" s="625">
        <v>0</v>
      </c>
      <c r="D131" s="625">
        <v>0</v>
      </c>
      <c r="E131" s="626">
        <v>0</v>
      </c>
      <c r="F131" s="599"/>
      <c r="G131" s="599"/>
      <c r="H131" s="599"/>
      <c r="I131" s="599"/>
      <c r="K131" s="194"/>
      <c r="L131" s="176" t="s">
        <v>103</v>
      </c>
      <c r="M131" s="176"/>
      <c r="N131" s="196" t="s">
        <v>96</v>
      </c>
      <c r="O131" s="198"/>
      <c r="P131" s="219">
        <f t="shared" si="11"/>
        <v>0</v>
      </c>
      <c r="Q131" s="220">
        <f t="shared" si="11"/>
        <v>0</v>
      </c>
      <c r="R131" s="220">
        <f t="shared" si="11"/>
        <v>0</v>
      </c>
      <c r="S131" s="221">
        <f t="shared" si="11"/>
        <v>0</v>
      </c>
      <c r="T131" s="270">
        <f t="shared" si="11"/>
        <v>0</v>
      </c>
      <c r="U131" s="202"/>
      <c r="V131" s="176" t="s">
        <v>103</v>
      </c>
      <c r="W131" s="176"/>
      <c r="X131" s="196" t="s">
        <v>96</v>
      </c>
      <c r="Y131" s="198" t="s">
        <v>156</v>
      </c>
      <c r="Z131" s="219">
        <f t="shared" si="13"/>
        <v>0</v>
      </c>
      <c r="AA131" s="220">
        <f t="shared" si="13"/>
        <v>0</v>
      </c>
      <c r="AB131" s="292">
        <f t="shared" si="13"/>
        <v>0</v>
      </c>
      <c r="AC131" s="366">
        <f t="shared" si="13"/>
        <v>0</v>
      </c>
      <c r="AE131" s="194"/>
      <c r="AF131" s="176" t="s">
        <v>103</v>
      </c>
      <c r="AG131" s="176"/>
      <c r="AH131" s="196" t="s">
        <v>96</v>
      </c>
      <c r="AI131" s="219">
        <f t="shared" si="12"/>
        <v>0</v>
      </c>
      <c r="AJ131" s="220">
        <f t="shared" si="14"/>
        <v>0</v>
      </c>
      <c r="AK131" s="366">
        <f t="shared" si="15"/>
        <v>0</v>
      </c>
    </row>
    <row r="132" spans="1:37" ht="14.45" customHeight="1" x14ac:dyDescent="0.15">
      <c r="A132" s="624">
        <v>0</v>
      </c>
      <c r="B132" s="625">
        <v>0</v>
      </c>
      <c r="C132" s="625">
        <v>0</v>
      </c>
      <c r="D132" s="625">
        <v>0</v>
      </c>
      <c r="E132" s="626">
        <v>0</v>
      </c>
      <c r="F132" s="599"/>
      <c r="G132" s="599"/>
      <c r="H132" s="599"/>
      <c r="I132" s="599"/>
      <c r="K132" s="194"/>
      <c r="L132" s="176" t="s">
        <v>41</v>
      </c>
      <c r="M132" s="216"/>
      <c r="N132" s="196" t="s">
        <v>13</v>
      </c>
      <c r="O132" s="198"/>
      <c r="P132" s="219">
        <f t="shared" si="11"/>
        <v>0</v>
      </c>
      <c r="Q132" s="220">
        <f t="shared" si="11"/>
        <v>0</v>
      </c>
      <c r="R132" s="220">
        <f t="shared" si="11"/>
        <v>0</v>
      </c>
      <c r="S132" s="221">
        <f t="shared" si="11"/>
        <v>0</v>
      </c>
      <c r="T132" s="270">
        <f t="shared" si="11"/>
        <v>0</v>
      </c>
      <c r="U132" s="202"/>
      <c r="V132" s="176" t="s">
        <v>41</v>
      </c>
      <c r="W132" s="216"/>
      <c r="X132" s="196" t="s">
        <v>13</v>
      </c>
      <c r="Y132" s="198" t="s">
        <v>156</v>
      </c>
      <c r="Z132" s="219">
        <f t="shared" si="13"/>
        <v>0</v>
      </c>
      <c r="AA132" s="220">
        <f t="shared" si="13"/>
        <v>0</v>
      </c>
      <c r="AB132" s="292">
        <f t="shared" si="13"/>
        <v>0</v>
      </c>
      <c r="AC132" s="366">
        <f t="shared" si="13"/>
        <v>0</v>
      </c>
      <c r="AE132" s="194"/>
      <c r="AF132" s="176" t="s">
        <v>41</v>
      </c>
      <c r="AG132" s="216"/>
      <c r="AH132" s="196" t="s">
        <v>13</v>
      </c>
      <c r="AI132" s="219">
        <f t="shared" si="12"/>
        <v>0</v>
      </c>
      <c r="AJ132" s="220">
        <f t="shared" si="14"/>
        <v>0</v>
      </c>
      <c r="AK132" s="366">
        <f t="shared" si="15"/>
        <v>0</v>
      </c>
    </row>
    <row r="133" spans="1:37" ht="14.45" customHeight="1" x14ac:dyDescent="0.15">
      <c r="A133" s="624">
        <v>0</v>
      </c>
      <c r="B133" s="625">
        <v>0</v>
      </c>
      <c r="C133" s="625">
        <v>0</v>
      </c>
      <c r="D133" s="625">
        <v>0</v>
      </c>
      <c r="E133" s="626">
        <v>0</v>
      </c>
      <c r="F133" s="599"/>
      <c r="G133" s="599"/>
      <c r="H133" s="599"/>
      <c r="I133" s="599"/>
      <c r="K133" s="194"/>
      <c r="L133" s="176"/>
      <c r="M133" s="196" t="s">
        <v>95</v>
      </c>
      <c r="N133" s="197"/>
      <c r="O133" s="198"/>
      <c r="P133" s="219">
        <f t="shared" ref="P133:T142" si="16">P18+P72</f>
        <v>877</v>
      </c>
      <c r="Q133" s="220">
        <f t="shared" si="16"/>
        <v>877</v>
      </c>
      <c r="R133" s="220">
        <f t="shared" si="16"/>
        <v>0</v>
      </c>
      <c r="S133" s="221">
        <f t="shared" si="16"/>
        <v>0</v>
      </c>
      <c r="T133" s="270">
        <f t="shared" si="16"/>
        <v>0</v>
      </c>
      <c r="U133" s="202"/>
      <c r="V133" s="176"/>
      <c r="W133" s="196" t="s">
        <v>95</v>
      </c>
      <c r="X133" s="197"/>
      <c r="Y133" s="198" t="s">
        <v>156</v>
      </c>
      <c r="Z133" s="219">
        <f t="shared" ref="Z133:Z144" si="17">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37</v>
      </c>
      <c r="AA133" s="220">
        <f t="shared" ref="AA133:AA144" si="18">IF(ISERROR(AA$60*(R133/(R$123+R$128+R$133+R$134+R$135+R$136+R$137+R$138+R$139+R$140+R$141+R$142+R$143+R$144+R$150+R$151+R$152+R$153+R$156+R$157+R$158+R$159+R$161+R$162+R$163+R$168+R$170+R$171+R$172+R$174+R$175))),0,ROUND(AA$60*(R133/(R$123+R$128+R$133+R$134+R$135+R$136+R$137+R$138+R$139+R$140+R$141+R$142+R$143+R$144+R$150+R$151+R$152+R$153+R$156+R$157+R$158+R$159+R$161+R$162+R$163+R$168+R$170+R$171+R$172+R$174+R$175)),0))</f>
        <v>0</v>
      </c>
      <c r="AB133" s="292">
        <f t="shared" ref="AB133:AC144" si="19">IF(ISERROR(AB$60*(S133/(S$123+S$128+S$133+S$134+S$135+S$136+S$137+S$138+S$139+S$140+S$141+S$142+S$143+S$144+S$150+S$151+S$152+S$153+S$156+S$157+S$158+S$159+S$161+S$162+S$163+S$168+S$170+S$171+S$172+S$174+S$175))),0,ROUND(AB$60*(S133/(S$123+S$128+S$133+S$134+S$135+S$136+S$137+S$138+S$139+S$140+S$141+S$142+S$143+S$144+S$150+S$151+S$152+S$153+S$156+S$157+S$158+S$159+S$161+S$162+S$163+S$168+S$170+S$171+S$172+S$174+S$175)),0))</f>
        <v>0</v>
      </c>
      <c r="AC133" s="366">
        <f t="shared" si="19"/>
        <v>0</v>
      </c>
      <c r="AE133" s="194"/>
      <c r="AF133" s="176"/>
      <c r="AG133" s="196" t="s">
        <v>95</v>
      </c>
      <c r="AH133" s="197"/>
      <c r="AI133" s="219">
        <f t="shared" si="12"/>
        <v>840</v>
      </c>
      <c r="AJ133" s="220">
        <f t="shared" si="14"/>
        <v>0</v>
      </c>
      <c r="AK133" s="366">
        <f t="shared" si="15"/>
        <v>0</v>
      </c>
    </row>
    <row r="134" spans="1:37" ht="14.45" customHeight="1" x14ac:dyDescent="0.15">
      <c r="A134" s="624">
        <v>0</v>
      </c>
      <c r="B134" s="625">
        <v>0</v>
      </c>
      <c r="C134" s="625">
        <v>0</v>
      </c>
      <c r="D134" s="625">
        <v>0</v>
      </c>
      <c r="E134" s="626">
        <v>0</v>
      </c>
      <c r="F134" s="599"/>
      <c r="G134" s="599"/>
      <c r="H134" s="599"/>
      <c r="I134" s="599"/>
      <c r="K134" s="194"/>
      <c r="L134" s="216"/>
      <c r="M134" s="196" t="s">
        <v>13</v>
      </c>
      <c r="N134" s="197"/>
      <c r="O134" s="198"/>
      <c r="P134" s="219">
        <f t="shared" si="16"/>
        <v>0</v>
      </c>
      <c r="Q134" s="220">
        <f t="shared" si="16"/>
        <v>0</v>
      </c>
      <c r="R134" s="220">
        <f t="shared" si="16"/>
        <v>0</v>
      </c>
      <c r="S134" s="221">
        <f t="shared" si="16"/>
        <v>0</v>
      </c>
      <c r="T134" s="270">
        <f t="shared" si="16"/>
        <v>0</v>
      </c>
      <c r="U134" s="202"/>
      <c r="V134" s="216"/>
      <c r="W134" s="196" t="s">
        <v>13</v>
      </c>
      <c r="X134" s="197"/>
      <c r="Y134" s="198" t="s">
        <v>156</v>
      </c>
      <c r="Z134" s="219">
        <f t="shared" si="17"/>
        <v>0</v>
      </c>
      <c r="AA134" s="220">
        <f t="shared" si="18"/>
        <v>0</v>
      </c>
      <c r="AB134" s="292">
        <f t="shared" si="19"/>
        <v>0</v>
      </c>
      <c r="AC134" s="366">
        <f t="shared" si="19"/>
        <v>0</v>
      </c>
      <c r="AE134" s="194"/>
      <c r="AF134" s="216"/>
      <c r="AG134" s="196" t="s">
        <v>13</v>
      </c>
      <c r="AH134" s="197"/>
      <c r="AI134" s="219">
        <f t="shared" si="12"/>
        <v>0</v>
      </c>
      <c r="AJ134" s="220">
        <f t="shared" si="14"/>
        <v>0</v>
      </c>
      <c r="AK134" s="366">
        <f t="shared" si="15"/>
        <v>0</v>
      </c>
    </row>
    <row r="135" spans="1:37" ht="14.45" customHeight="1" x14ac:dyDescent="0.15">
      <c r="A135" s="624">
        <v>0</v>
      </c>
      <c r="B135" s="625">
        <v>0</v>
      </c>
      <c r="C135" s="625">
        <v>0</v>
      </c>
      <c r="D135" s="625">
        <v>0</v>
      </c>
      <c r="E135" s="626">
        <v>0</v>
      </c>
      <c r="F135" s="599"/>
      <c r="G135" s="599"/>
      <c r="H135" s="599"/>
      <c r="I135" s="599"/>
      <c r="K135" s="194"/>
      <c r="L135" s="196" t="s">
        <v>19</v>
      </c>
      <c r="M135" s="197"/>
      <c r="N135" s="197"/>
      <c r="O135" s="198"/>
      <c r="P135" s="219">
        <f t="shared" si="16"/>
        <v>0</v>
      </c>
      <c r="Q135" s="220">
        <f t="shared" si="16"/>
        <v>0</v>
      </c>
      <c r="R135" s="220">
        <f t="shared" si="16"/>
        <v>0</v>
      </c>
      <c r="S135" s="221">
        <f t="shared" si="16"/>
        <v>0</v>
      </c>
      <c r="T135" s="270">
        <f t="shared" si="16"/>
        <v>0</v>
      </c>
      <c r="U135" s="202" t="s">
        <v>4</v>
      </c>
      <c r="V135" s="196" t="s">
        <v>19</v>
      </c>
      <c r="W135" s="197"/>
      <c r="X135" s="197"/>
      <c r="Y135" s="198" t="s">
        <v>156</v>
      </c>
      <c r="Z135" s="219">
        <f t="shared" si="17"/>
        <v>0</v>
      </c>
      <c r="AA135" s="220">
        <f t="shared" si="18"/>
        <v>0</v>
      </c>
      <c r="AB135" s="292">
        <f t="shared" si="19"/>
        <v>0</v>
      </c>
      <c r="AC135" s="366">
        <f t="shared" si="19"/>
        <v>0</v>
      </c>
      <c r="AE135" s="194" t="s">
        <v>4</v>
      </c>
      <c r="AF135" s="196" t="s">
        <v>19</v>
      </c>
      <c r="AG135" s="197"/>
      <c r="AH135" s="197"/>
      <c r="AI135" s="219">
        <f t="shared" si="12"/>
        <v>0</v>
      </c>
      <c r="AJ135" s="220">
        <f t="shared" si="14"/>
        <v>0</v>
      </c>
      <c r="AK135" s="366">
        <f t="shared" si="15"/>
        <v>0</v>
      </c>
    </row>
    <row r="136" spans="1:37" ht="14.45" customHeight="1" x14ac:dyDescent="0.15">
      <c r="A136" s="624">
        <v>0</v>
      </c>
      <c r="B136" s="625">
        <v>0</v>
      </c>
      <c r="C136" s="625">
        <v>0</v>
      </c>
      <c r="D136" s="625">
        <v>0</v>
      </c>
      <c r="E136" s="626">
        <v>0</v>
      </c>
      <c r="F136" s="599"/>
      <c r="G136" s="599"/>
      <c r="H136" s="599"/>
      <c r="I136" s="599"/>
      <c r="K136" s="194"/>
      <c r="L136" s="195"/>
      <c r="M136" s="196" t="s">
        <v>22</v>
      </c>
      <c r="N136" s="197"/>
      <c r="O136" s="198"/>
      <c r="P136" s="219">
        <f t="shared" si="16"/>
        <v>904</v>
      </c>
      <c r="Q136" s="220">
        <f t="shared" si="16"/>
        <v>804</v>
      </c>
      <c r="R136" s="220">
        <f t="shared" si="16"/>
        <v>0</v>
      </c>
      <c r="S136" s="221">
        <f t="shared" si="16"/>
        <v>0</v>
      </c>
      <c r="T136" s="270">
        <f t="shared" si="16"/>
        <v>0</v>
      </c>
      <c r="U136" s="202" t="s">
        <v>86</v>
      </c>
      <c r="V136" s="195"/>
      <c r="W136" s="196" t="s">
        <v>22</v>
      </c>
      <c r="X136" s="197"/>
      <c r="Y136" s="198" t="s">
        <v>156</v>
      </c>
      <c r="Z136" s="219">
        <f t="shared" si="17"/>
        <v>34</v>
      </c>
      <c r="AA136" s="220">
        <f t="shared" si="18"/>
        <v>0</v>
      </c>
      <c r="AB136" s="292">
        <f t="shared" si="19"/>
        <v>0</v>
      </c>
      <c r="AC136" s="366">
        <f t="shared" si="19"/>
        <v>0</v>
      </c>
      <c r="AE136" s="194"/>
      <c r="AF136" s="195"/>
      <c r="AG136" s="196" t="s">
        <v>22</v>
      </c>
      <c r="AH136" s="197"/>
      <c r="AI136" s="219">
        <f t="shared" si="12"/>
        <v>770</v>
      </c>
      <c r="AJ136" s="220">
        <f t="shared" ref="AJ136:AJ145" si="20">IF($P136-$Z136=0,0,ROUND((R136-AA136)*$AI136/($P136-$Z136),0))</f>
        <v>0</v>
      </c>
      <c r="AK136" s="366">
        <f t="shared" si="15"/>
        <v>0</v>
      </c>
    </row>
    <row r="137" spans="1:37" ht="14.45" customHeight="1" x14ac:dyDescent="0.15">
      <c r="A137" s="624">
        <v>0</v>
      </c>
      <c r="B137" s="625">
        <v>0</v>
      </c>
      <c r="C137" s="625">
        <v>0</v>
      </c>
      <c r="D137" s="625">
        <v>0</v>
      </c>
      <c r="E137" s="626">
        <v>0</v>
      </c>
      <c r="F137" s="599"/>
      <c r="G137" s="599"/>
      <c r="H137" s="599"/>
      <c r="I137" s="599"/>
      <c r="K137" s="194"/>
      <c r="L137" s="195" t="s">
        <v>25</v>
      </c>
      <c r="M137" s="196" t="s">
        <v>26</v>
      </c>
      <c r="N137" s="197"/>
      <c r="O137" s="198"/>
      <c r="P137" s="219">
        <f t="shared" si="16"/>
        <v>0</v>
      </c>
      <c r="Q137" s="220">
        <f t="shared" si="16"/>
        <v>0</v>
      </c>
      <c r="R137" s="220">
        <f t="shared" si="16"/>
        <v>0</v>
      </c>
      <c r="S137" s="221">
        <f t="shared" si="16"/>
        <v>0</v>
      </c>
      <c r="T137" s="270">
        <f t="shared" si="16"/>
        <v>0</v>
      </c>
      <c r="U137" s="202"/>
      <c r="V137" s="195" t="s">
        <v>25</v>
      </c>
      <c r="W137" s="196" t="s">
        <v>26</v>
      </c>
      <c r="X137" s="197"/>
      <c r="Y137" s="198" t="s">
        <v>156</v>
      </c>
      <c r="Z137" s="219">
        <f t="shared" si="17"/>
        <v>0</v>
      </c>
      <c r="AA137" s="220">
        <f t="shared" si="18"/>
        <v>0</v>
      </c>
      <c r="AB137" s="292">
        <f t="shared" si="19"/>
        <v>0</v>
      </c>
      <c r="AC137" s="366">
        <f t="shared" si="19"/>
        <v>0</v>
      </c>
      <c r="AE137" s="194"/>
      <c r="AF137" s="195" t="s">
        <v>25</v>
      </c>
      <c r="AG137" s="196" t="s">
        <v>26</v>
      </c>
      <c r="AH137" s="197"/>
      <c r="AI137" s="219">
        <f t="shared" si="12"/>
        <v>0</v>
      </c>
      <c r="AJ137" s="220">
        <f t="shared" si="20"/>
        <v>0</v>
      </c>
      <c r="AK137" s="366">
        <f t="shared" si="15"/>
        <v>0</v>
      </c>
    </row>
    <row r="138" spans="1:37" ht="14.45" customHeight="1" x14ac:dyDescent="0.15">
      <c r="A138" s="624">
        <v>0</v>
      </c>
      <c r="B138" s="625">
        <v>0</v>
      </c>
      <c r="C138" s="625">
        <v>0</v>
      </c>
      <c r="D138" s="625">
        <v>0</v>
      </c>
      <c r="E138" s="626">
        <v>0</v>
      </c>
      <c r="F138" s="599"/>
      <c r="G138" s="599"/>
      <c r="H138" s="599"/>
      <c r="I138" s="599"/>
      <c r="K138" s="194"/>
      <c r="L138" s="195" t="s">
        <v>28</v>
      </c>
      <c r="M138" s="196" t="s">
        <v>29</v>
      </c>
      <c r="N138" s="197"/>
      <c r="O138" s="198"/>
      <c r="P138" s="219">
        <f t="shared" si="16"/>
        <v>0</v>
      </c>
      <c r="Q138" s="220">
        <f t="shared" si="16"/>
        <v>0</v>
      </c>
      <c r="R138" s="220">
        <f t="shared" si="16"/>
        <v>0</v>
      </c>
      <c r="S138" s="221">
        <f t="shared" si="16"/>
        <v>0</v>
      </c>
      <c r="T138" s="270">
        <f t="shared" si="16"/>
        <v>0</v>
      </c>
      <c r="U138" s="202"/>
      <c r="V138" s="195" t="s">
        <v>28</v>
      </c>
      <c r="W138" s="196" t="s">
        <v>29</v>
      </c>
      <c r="X138" s="197"/>
      <c r="Y138" s="198" t="s">
        <v>156</v>
      </c>
      <c r="Z138" s="219">
        <f t="shared" si="17"/>
        <v>0</v>
      </c>
      <c r="AA138" s="220">
        <f t="shared" si="18"/>
        <v>0</v>
      </c>
      <c r="AB138" s="292">
        <f t="shared" si="19"/>
        <v>0</v>
      </c>
      <c r="AC138" s="366">
        <f t="shared" si="19"/>
        <v>0</v>
      </c>
      <c r="AE138" s="194"/>
      <c r="AF138" s="195" t="s">
        <v>28</v>
      </c>
      <c r="AG138" s="196" t="s">
        <v>29</v>
      </c>
      <c r="AH138" s="197"/>
      <c r="AI138" s="219">
        <f t="shared" si="12"/>
        <v>0</v>
      </c>
      <c r="AJ138" s="220">
        <f t="shared" si="20"/>
        <v>0</v>
      </c>
      <c r="AK138" s="366">
        <f t="shared" si="15"/>
        <v>0</v>
      </c>
    </row>
    <row r="139" spans="1:37" ht="14.45" customHeight="1" x14ac:dyDescent="0.15">
      <c r="A139" s="624">
        <v>239</v>
      </c>
      <c r="B139" s="625">
        <v>0</v>
      </c>
      <c r="C139" s="625">
        <v>239</v>
      </c>
      <c r="D139" s="625">
        <v>0</v>
      </c>
      <c r="E139" s="626">
        <v>0</v>
      </c>
      <c r="F139" s="599"/>
      <c r="G139" s="599"/>
      <c r="H139" s="599"/>
      <c r="I139" s="599"/>
      <c r="K139" s="194"/>
      <c r="L139" s="195" t="s">
        <v>31</v>
      </c>
      <c r="M139" s="196" t="s">
        <v>32</v>
      </c>
      <c r="N139" s="197"/>
      <c r="O139" s="198"/>
      <c r="P139" s="219">
        <f t="shared" si="16"/>
        <v>0</v>
      </c>
      <c r="Q139" s="220">
        <f t="shared" si="16"/>
        <v>0</v>
      </c>
      <c r="R139" s="220">
        <f t="shared" si="16"/>
        <v>0</v>
      </c>
      <c r="S139" s="221">
        <f t="shared" si="16"/>
        <v>0</v>
      </c>
      <c r="T139" s="270">
        <f t="shared" si="16"/>
        <v>0</v>
      </c>
      <c r="U139" s="202"/>
      <c r="V139" s="195" t="s">
        <v>31</v>
      </c>
      <c r="W139" s="196" t="s">
        <v>32</v>
      </c>
      <c r="X139" s="197"/>
      <c r="Y139" s="198" t="s">
        <v>156</v>
      </c>
      <c r="Z139" s="219">
        <f t="shared" si="17"/>
        <v>0</v>
      </c>
      <c r="AA139" s="220">
        <f t="shared" si="18"/>
        <v>0</v>
      </c>
      <c r="AB139" s="292">
        <f t="shared" si="19"/>
        <v>0</v>
      </c>
      <c r="AC139" s="366">
        <f t="shared" si="19"/>
        <v>0</v>
      </c>
      <c r="AE139" s="194"/>
      <c r="AF139" s="195" t="s">
        <v>31</v>
      </c>
      <c r="AG139" s="196" t="s">
        <v>32</v>
      </c>
      <c r="AH139" s="197"/>
      <c r="AI139" s="219">
        <f t="shared" si="12"/>
        <v>0</v>
      </c>
      <c r="AJ139" s="220">
        <f t="shared" si="20"/>
        <v>0</v>
      </c>
      <c r="AK139" s="366">
        <f t="shared" si="15"/>
        <v>0</v>
      </c>
    </row>
    <row r="140" spans="1:37" ht="14.45" customHeight="1" x14ac:dyDescent="0.15">
      <c r="A140" s="624">
        <v>0</v>
      </c>
      <c r="B140" s="625">
        <v>0</v>
      </c>
      <c r="C140" s="625">
        <v>0</v>
      </c>
      <c r="D140" s="625">
        <v>0</v>
      </c>
      <c r="E140" s="626">
        <v>0</v>
      </c>
      <c r="F140" s="599"/>
      <c r="G140" s="599"/>
      <c r="H140" s="599"/>
      <c r="I140" s="599"/>
      <c r="K140" s="194"/>
      <c r="L140" s="195" t="s">
        <v>35</v>
      </c>
      <c r="M140" s="196" t="s">
        <v>36</v>
      </c>
      <c r="N140" s="197"/>
      <c r="O140" s="198"/>
      <c r="P140" s="219">
        <f t="shared" si="16"/>
        <v>0</v>
      </c>
      <c r="Q140" s="220">
        <f t="shared" si="16"/>
        <v>0</v>
      </c>
      <c r="R140" s="220">
        <f t="shared" si="16"/>
        <v>0</v>
      </c>
      <c r="S140" s="221">
        <f t="shared" si="16"/>
        <v>0</v>
      </c>
      <c r="T140" s="270">
        <f t="shared" si="16"/>
        <v>0</v>
      </c>
      <c r="U140" s="202"/>
      <c r="V140" s="195" t="s">
        <v>35</v>
      </c>
      <c r="W140" s="196" t="s">
        <v>36</v>
      </c>
      <c r="X140" s="197"/>
      <c r="Y140" s="198" t="s">
        <v>156</v>
      </c>
      <c r="Z140" s="219">
        <f t="shared" si="17"/>
        <v>0</v>
      </c>
      <c r="AA140" s="220">
        <f t="shared" si="18"/>
        <v>0</v>
      </c>
      <c r="AB140" s="292">
        <f t="shared" si="19"/>
        <v>0</v>
      </c>
      <c r="AC140" s="366">
        <f t="shared" si="19"/>
        <v>0</v>
      </c>
      <c r="AE140" s="194"/>
      <c r="AF140" s="195" t="s">
        <v>35</v>
      </c>
      <c r="AG140" s="196" t="s">
        <v>36</v>
      </c>
      <c r="AH140" s="197"/>
      <c r="AI140" s="219">
        <f t="shared" si="12"/>
        <v>0</v>
      </c>
      <c r="AJ140" s="220">
        <f t="shared" si="20"/>
        <v>0</v>
      </c>
      <c r="AK140" s="366">
        <f t="shared" si="15"/>
        <v>0</v>
      </c>
    </row>
    <row r="141" spans="1:37" ht="14.45" customHeight="1" x14ac:dyDescent="0.15">
      <c r="A141" s="624">
        <v>0</v>
      </c>
      <c r="B141" s="625">
        <v>0</v>
      </c>
      <c r="C141" s="625">
        <v>0</v>
      </c>
      <c r="D141" s="625">
        <v>0</v>
      </c>
      <c r="E141" s="626">
        <v>0</v>
      </c>
      <c r="F141" s="599"/>
      <c r="G141" s="599"/>
      <c r="H141" s="599"/>
      <c r="I141" s="599"/>
      <c r="K141" s="194"/>
      <c r="L141" s="195" t="s">
        <v>38</v>
      </c>
      <c r="M141" s="196" t="s">
        <v>39</v>
      </c>
      <c r="N141" s="197"/>
      <c r="O141" s="198"/>
      <c r="P141" s="219">
        <f t="shared" si="16"/>
        <v>85111</v>
      </c>
      <c r="Q141" s="220">
        <f t="shared" si="16"/>
        <v>85111</v>
      </c>
      <c r="R141" s="220">
        <f t="shared" si="16"/>
        <v>0</v>
      </c>
      <c r="S141" s="221">
        <f t="shared" si="16"/>
        <v>42216</v>
      </c>
      <c r="T141" s="270">
        <f t="shared" si="16"/>
        <v>0</v>
      </c>
      <c r="U141" s="202"/>
      <c r="V141" s="195" t="s">
        <v>38</v>
      </c>
      <c r="W141" s="196" t="s">
        <v>39</v>
      </c>
      <c r="X141" s="197"/>
      <c r="Y141" s="198" t="s">
        <v>156</v>
      </c>
      <c r="Z141" s="219">
        <f t="shared" si="17"/>
        <v>3568</v>
      </c>
      <c r="AA141" s="220">
        <f t="shared" si="18"/>
        <v>0</v>
      </c>
      <c r="AB141" s="292">
        <f t="shared" si="19"/>
        <v>636</v>
      </c>
      <c r="AC141" s="366">
        <f t="shared" si="19"/>
        <v>0</v>
      </c>
      <c r="AE141" s="194"/>
      <c r="AF141" s="195" t="s">
        <v>38</v>
      </c>
      <c r="AG141" s="196" t="s">
        <v>39</v>
      </c>
      <c r="AH141" s="197"/>
      <c r="AI141" s="219">
        <f t="shared" si="12"/>
        <v>81543</v>
      </c>
      <c r="AJ141" s="220">
        <f t="shared" si="20"/>
        <v>0</v>
      </c>
      <c r="AK141" s="366">
        <f t="shared" si="15"/>
        <v>41580</v>
      </c>
    </row>
    <row r="142" spans="1:37" ht="14.45" customHeight="1" x14ac:dyDescent="0.15">
      <c r="A142" s="624">
        <v>0</v>
      </c>
      <c r="B142" s="625">
        <v>0</v>
      </c>
      <c r="C142" s="625">
        <v>0</v>
      </c>
      <c r="D142" s="625">
        <v>0</v>
      </c>
      <c r="E142" s="626">
        <v>0</v>
      </c>
      <c r="F142" s="599"/>
      <c r="G142" s="599"/>
      <c r="H142" s="599"/>
      <c r="I142" s="599"/>
      <c r="K142" s="194"/>
      <c r="L142" s="195" t="s">
        <v>41</v>
      </c>
      <c r="M142" s="196" t="s">
        <v>42</v>
      </c>
      <c r="N142" s="197"/>
      <c r="O142" s="198"/>
      <c r="P142" s="219">
        <f t="shared" si="16"/>
        <v>0</v>
      </c>
      <c r="Q142" s="220">
        <f t="shared" si="16"/>
        <v>0</v>
      </c>
      <c r="R142" s="220">
        <f t="shared" si="16"/>
        <v>0</v>
      </c>
      <c r="S142" s="221">
        <f t="shared" si="16"/>
        <v>0</v>
      </c>
      <c r="T142" s="270">
        <f t="shared" si="16"/>
        <v>0</v>
      </c>
      <c r="U142" s="202"/>
      <c r="V142" s="195" t="s">
        <v>41</v>
      </c>
      <c r="W142" s="196" t="s">
        <v>42</v>
      </c>
      <c r="X142" s="197"/>
      <c r="Y142" s="198" t="s">
        <v>156</v>
      </c>
      <c r="Z142" s="219">
        <f t="shared" si="17"/>
        <v>0</v>
      </c>
      <c r="AA142" s="220">
        <f t="shared" si="18"/>
        <v>0</v>
      </c>
      <c r="AB142" s="292">
        <f t="shared" si="19"/>
        <v>0</v>
      </c>
      <c r="AC142" s="366">
        <f t="shared" si="19"/>
        <v>0</v>
      </c>
      <c r="AE142" s="194" t="s">
        <v>157</v>
      </c>
      <c r="AF142" s="195" t="s">
        <v>41</v>
      </c>
      <c r="AG142" s="196" t="s">
        <v>42</v>
      </c>
      <c r="AH142" s="197"/>
      <c r="AI142" s="219">
        <f t="shared" si="12"/>
        <v>0</v>
      </c>
      <c r="AJ142" s="220">
        <f t="shared" si="20"/>
        <v>0</v>
      </c>
      <c r="AK142" s="366">
        <f t="shared" si="15"/>
        <v>0</v>
      </c>
    </row>
    <row r="143" spans="1:37" ht="14.45" customHeight="1" x14ac:dyDescent="0.15">
      <c r="A143" s="624">
        <v>0</v>
      </c>
      <c r="B143" s="625">
        <v>0</v>
      </c>
      <c r="C143" s="625">
        <v>0</v>
      </c>
      <c r="D143" s="625">
        <v>0</v>
      </c>
      <c r="E143" s="626">
        <v>0</v>
      </c>
      <c r="F143" s="599"/>
      <c r="G143" s="599"/>
      <c r="H143" s="599"/>
      <c r="I143" s="599"/>
      <c r="K143" s="194"/>
      <c r="L143" s="216"/>
      <c r="M143" s="196" t="s">
        <v>13</v>
      </c>
      <c r="N143" s="197"/>
      <c r="O143" s="198"/>
      <c r="P143" s="219">
        <f t="shared" ref="P143:T152" si="21">P28+P82</f>
        <v>43316</v>
      </c>
      <c r="Q143" s="220">
        <f t="shared" si="21"/>
        <v>5159</v>
      </c>
      <c r="R143" s="220">
        <f t="shared" si="21"/>
        <v>0</v>
      </c>
      <c r="S143" s="221">
        <f t="shared" si="21"/>
        <v>36323</v>
      </c>
      <c r="T143" s="270">
        <f t="shared" si="21"/>
        <v>0</v>
      </c>
      <c r="U143" s="202"/>
      <c r="V143" s="216"/>
      <c r="W143" s="196" t="s">
        <v>13</v>
      </c>
      <c r="X143" s="197"/>
      <c r="Y143" s="198" t="s">
        <v>156</v>
      </c>
      <c r="Z143" s="219">
        <f t="shared" si="17"/>
        <v>216</v>
      </c>
      <c r="AA143" s="220">
        <f t="shared" si="18"/>
        <v>0</v>
      </c>
      <c r="AB143" s="292">
        <f t="shared" si="19"/>
        <v>547</v>
      </c>
      <c r="AC143" s="366">
        <f t="shared" si="19"/>
        <v>0</v>
      </c>
      <c r="AE143" s="194" t="s">
        <v>158</v>
      </c>
      <c r="AF143" s="216"/>
      <c r="AG143" s="196" t="s">
        <v>13</v>
      </c>
      <c r="AH143" s="197"/>
      <c r="AI143" s="219">
        <f t="shared" si="12"/>
        <v>4943</v>
      </c>
      <c r="AJ143" s="220">
        <f t="shared" si="20"/>
        <v>0</v>
      </c>
      <c r="AK143" s="366">
        <f t="shared" si="15"/>
        <v>4103</v>
      </c>
    </row>
    <row r="144" spans="1:37" ht="14.45" customHeight="1" x14ac:dyDescent="0.15">
      <c r="A144" s="624">
        <v>239</v>
      </c>
      <c r="B144" s="625">
        <v>0</v>
      </c>
      <c r="C144" s="625">
        <v>239</v>
      </c>
      <c r="D144" s="625">
        <v>0</v>
      </c>
      <c r="E144" s="626">
        <v>0</v>
      </c>
      <c r="F144" s="599"/>
      <c r="G144" s="599"/>
      <c r="H144" s="599"/>
      <c r="I144" s="599"/>
      <c r="K144" s="194" t="s">
        <v>4</v>
      </c>
      <c r="L144" s="173" t="s">
        <v>45</v>
      </c>
      <c r="M144" s="197"/>
      <c r="N144" s="197"/>
      <c r="O144" s="198"/>
      <c r="P144" s="219">
        <f t="shared" si="21"/>
        <v>0</v>
      </c>
      <c r="Q144" s="220">
        <f t="shared" si="21"/>
        <v>0</v>
      </c>
      <c r="R144" s="220">
        <f t="shared" si="21"/>
        <v>0</v>
      </c>
      <c r="S144" s="221">
        <f t="shared" si="21"/>
        <v>0</v>
      </c>
      <c r="T144" s="270">
        <f t="shared" si="21"/>
        <v>0</v>
      </c>
      <c r="U144" s="202" t="s">
        <v>4</v>
      </c>
      <c r="V144" s="173" t="s">
        <v>45</v>
      </c>
      <c r="W144" s="197"/>
      <c r="X144" s="197"/>
      <c r="Y144" s="198" t="s">
        <v>156</v>
      </c>
      <c r="Z144" s="219">
        <f t="shared" si="17"/>
        <v>0</v>
      </c>
      <c r="AA144" s="220">
        <f t="shared" si="18"/>
        <v>0</v>
      </c>
      <c r="AB144" s="292">
        <f t="shared" si="19"/>
        <v>0</v>
      </c>
      <c r="AC144" s="366">
        <f t="shared" si="19"/>
        <v>0</v>
      </c>
      <c r="AE144" s="194" t="s">
        <v>159</v>
      </c>
      <c r="AF144" s="173" t="s">
        <v>45</v>
      </c>
      <c r="AG144" s="197"/>
      <c r="AH144" s="197"/>
      <c r="AI144" s="219">
        <f t="shared" si="12"/>
        <v>0</v>
      </c>
      <c r="AJ144" s="220">
        <f>SUM(AJ145:AJ147)</f>
        <v>0</v>
      </c>
      <c r="AK144" s="366">
        <f>SUM(AK145:AK147)</f>
        <v>0</v>
      </c>
    </row>
    <row r="145" spans="1:37" ht="14.45" customHeight="1" x14ac:dyDescent="0.15">
      <c r="A145" s="624">
        <v>0</v>
      </c>
      <c r="B145" s="625">
        <v>0</v>
      </c>
      <c r="C145" s="625">
        <v>0</v>
      </c>
      <c r="D145" s="625">
        <v>0</v>
      </c>
      <c r="E145" s="626">
        <v>0</v>
      </c>
      <c r="F145" s="599"/>
      <c r="G145" s="599"/>
      <c r="H145" s="599"/>
      <c r="I145" s="599"/>
      <c r="K145" s="194" t="s">
        <v>21</v>
      </c>
      <c r="L145" s="195"/>
      <c r="M145" s="196" t="s">
        <v>100</v>
      </c>
      <c r="N145" s="197"/>
      <c r="O145" s="198"/>
      <c r="P145" s="219">
        <f t="shared" si="21"/>
        <v>0</v>
      </c>
      <c r="Q145" s="220">
        <f t="shared" si="21"/>
        <v>0</v>
      </c>
      <c r="R145" s="220">
        <f t="shared" si="21"/>
        <v>0</v>
      </c>
      <c r="S145" s="221">
        <f t="shared" si="21"/>
        <v>0</v>
      </c>
      <c r="T145" s="270">
        <f t="shared" si="21"/>
        <v>0</v>
      </c>
      <c r="U145" s="202"/>
      <c r="V145" s="195"/>
      <c r="W145" s="196" t="s">
        <v>100</v>
      </c>
      <c r="X145" s="197"/>
      <c r="Y145" s="198" t="s">
        <v>156</v>
      </c>
      <c r="Z145" s="219">
        <f t="shared" ref="Z145:AC147" si="22">IF(ISERROR(Z$144*(Q145/Q$144)),0,ROUND(Z$144*(Q145/Q$144),0))</f>
        <v>0</v>
      </c>
      <c r="AA145" s="220">
        <f t="shared" si="22"/>
        <v>0</v>
      </c>
      <c r="AB145" s="292">
        <f t="shared" si="22"/>
        <v>0</v>
      </c>
      <c r="AC145" s="366">
        <f t="shared" si="22"/>
        <v>0</v>
      </c>
      <c r="AE145" s="194" t="s">
        <v>160</v>
      </c>
      <c r="AF145" s="195"/>
      <c r="AG145" s="196" t="s">
        <v>100</v>
      </c>
      <c r="AH145" s="197"/>
      <c r="AI145" s="219">
        <f t="shared" si="12"/>
        <v>0</v>
      </c>
      <c r="AJ145" s="220">
        <f t="shared" si="20"/>
        <v>0</v>
      </c>
      <c r="AK145" s="366">
        <f t="shared" ref="AK145:AK153" si="23">IF(P145-Z145=0,0,ROUND((S145-AB145)*AI145/(P145-Z145),0))</f>
        <v>0</v>
      </c>
    </row>
    <row r="146" spans="1:37" ht="14.45" customHeight="1" x14ac:dyDescent="0.15">
      <c r="A146" s="624">
        <v>0</v>
      </c>
      <c r="B146" s="625">
        <v>0</v>
      </c>
      <c r="C146" s="625">
        <v>0</v>
      </c>
      <c r="D146" s="625">
        <v>0</v>
      </c>
      <c r="E146" s="626">
        <v>0</v>
      </c>
      <c r="F146" s="599"/>
      <c r="G146" s="599"/>
      <c r="H146" s="599"/>
      <c r="I146" s="599"/>
      <c r="K146" s="194" t="s">
        <v>128</v>
      </c>
      <c r="L146" s="195"/>
      <c r="M146" s="196" t="s">
        <v>101</v>
      </c>
      <c r="N146" s="197"/>
      <c r="O146" s="198"/>
      <c r="P146" s="219">
        <f t="shared" si="21"/>
        <v>0</v>
      </c>
      <c r="Q146" s="220">
        <f t="shared" si="21"/>
        <v>0</v>
      </c>
      <c r="R146" s="220">
        <f t="shared" si="21"/>
        <v>0</v>
      </c>
      <c r="S146" s="221">
        <f t="shared" si="21"/>
        <v>0</v>
      </c>
      <c r="T146" s="270">
        <f t="shared" si="21"/>
        <v>0</v>
      </c>
      <c r="U146" s="202"/>
      <c r="V146" s="195"/>
      <c r="W146" s="196" t="s">
        <v>101</v>
      </c>
      <c r="X146" s="197"/>
      <c r="Y146" s="198" t="s">
        <v>156</v>
      </c>
      <c r="Z146" s="219">
        <f t="shared" si="22"/>
        <v>0</v>
      </c>
      <c r="AA146" s="220">
        <f t="shared" si="22"/>
        <v>0</v>
      </c>
      <c r="AB146" s="292">
        <f t="shared" si="22"/>
        <v>0</v>
      </c>
      <c r="AC146" s="366">
        <f t="shared" si="22"/>
        <v>0</v>
      </c>
      <c r="AE146" s="194" t="s">
        <v>41</v>
      </c>
      <c r="AF146" s="195"/>
      <c r="AG146" s="196" t="s">
        <v>101</v>
      </c>
      <c r="AH146" s="197"/>
      <c r="AI146" s="219">
        <f t="shared" si="12"/>
        <v>0</v>
      </c>
      <c r="AJ146" s="220">
        <f>IF($P146-$Z146=0,0,ROUND((R146-AA146)*$AI146/($P146-$Z146),0))</f>
        <v>0</v>
      </c>
      <c r="AK146" s="366">
        <f t="shared" si="23"/>
        <v>0</v>
      </c>
    </row>
    <row r="147" spans="1:37" ht="14.45" customHeight="1" x14ac:dyDescent="0.15">
      <c r="A147" s="624">
        <v>0</v>
      </c>
      <c r="B147" s="625">
        <v>0</v>
      </c>
      <c r="C147" s="625">
        <v>0</v>
      </c>
      <c r="D147" s="625">
        <v>0</v>
      </c>
      <c r="E147" s="626">
        <v>0</v>
      </c>
      <c r="F147" s="599"/>
      <c r="G147" s="599"/>
      <c r="H147" s="599"/>
      <c r="I147" s="599"/>
      <c r="K147" s="194" t="s">
        <v>161</v>
      </c>
      <c r="L147" s="195"/>
      <c r="M147" s="196" t="s">
        <v>13</v>
      </c>
      <c r="N147" s="197"/>
      <c r="O147" s="198"/>
      <c r="P147" s="219">
        <f t="shared" si="21"/>
        <v>0</v>
      </c>
      <c r="Q147" s="220">
        <f t="shared" si="21"/>
        <v>0</v>
      </c>
      <c r="R147" s="220">
        <f t="shared" si="21"/>
        <v>0</v>
      </c>
      <c r="S147" s="221">
        <f t="shared" si="21"/>
        <v>0</v>
      </c>
      <c r="T147" s="270">
        <f t="shared" si="21"/>
        <v>0</v>
      </c>
      <c r="U147" s="202"/>
      <c r="V147" s="195"/>
      <c r="W147" s="196" t="s">
        <v>13</v>
      </c>
      <c r="X147" s="197"/>
      <c r="Y147" s="198" t="s">
        <v>156</v>
      </c>
      <c r="Z147" s="219">
        <f t="shared" si="22"/>
        <v>0</v>
      </c>
      <c r="AA147" s="220">
        <f t="shared" si="22"/>
        <v>0</v>
      </c>
      <c r="AB147" s="292">
        <f t="shared" si="22"/>
        <v>0</v>
      </c>
      <c r="AC147" s="366">
        <f t="shared" si="22"/>
        <v>0</v>
      </c>
      <c r="AE147" s="194" t="s">
        <v>162</v>
      </c>
      <c r="AF147" s="195"/>
      <c r="AG147" s="196" t="s">
        <v>13</v>
      </c>
      <c r="AH147" s="197"/>
      <c r="AI147" s="219">
        <f t="shared" si="12"/>
        <v>0</v>
      </c>
      <c r="AJ147" s="220">
        <f t="shared" ref="AJ147:AJ153" si="24">IF($P147-$Z147=0,0,ROUND((R147-AA147)*$AI147/($P147-$Z147),0))</f>
        <v>0</v>
      </c>
      <c r="AK147" s="366">
        <f t="shared" si="23"/>
        <v>0</v>
      </c>
    </row>
    <row r="148" spans="1:37" ht="14.45" customHeight="1" x14ac:dyDescent="0.15">
      <c r="A148" s="624">
        <v>0</v>
      </c>
      <c r="B148" s="625">
        <v>0</v>
      </c>
      <c r="C148" s="625">
        <v>0</v>
      </c>
      <c r="D148" s="625">
        <v>0</v>
      </c>
      <c r="E148" s="626">
        <v>0</v>
      </c>
      <c r="F148" s="599"/>
      <c r="G148" s="599"/>
      <c r="H148" s="599"/>
      <c r="I148" s="599"/>
      <c r="K148" s="194" t="s">
        <v>83</v>
      </c>
      <c r="L148" s="173"/>
      <c r="M148" s="196" t="s">
        <v>47</v>
      </c>
      <c r="N148" s="197"/>
      <c r="O148" s="198"/>
      <c r="P148" s="219">
        <f t="shared" si="21"/>
        <v>43005</v>
      </c>
      <c r="Q148" s="220">
        <f t="shared" si="21"/>
        <v>40647</v>
      </c>
      <c r="R148" s="220">
        <f t="shared" si="21"/>
        <v>10728</v>
      </c>
      <c r="S148" s="221">
        <f t="shared" si="21"/>
        <v>0</v>
      </c>
      <c r="T148" s="270">
        <f t="shared" si="21"/>
        <v>2200</v>
      </c>
      <c r="U148" s="202" t="s">
        <v>4</v>
      </c>
      <c r="V148" s="173"/>
      <c r="W148" s="196" t="s">
        <v>47</v>
      </c>
      <c r="X148" s="197"/>
      <c r="Y148" s="198" t="s">
        <v>156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163</v>
      </c>
      <c r="AF148" s="173"/>
      <c r="AG148" s="196" t="s">
        <v>47</v>
      </c>
      <c r="AH148" s="197"/>
      <c r="AI148" s="219">
        <f t="shared" si="12"/>
        <v>40647</v>
      </c>
      <c r="AJ148" s="220">
        <f t="shared" si="24"/>
        <v>10140</v>
      </c>
      <c r="AK148" s="366">
        <f t="shared" si="23"/>
        <v>0</v>
      </c>
    </row>
    <row r="149" spans="1:37" ht="14.45" customHeight="1" x14ac:dyDescent="0.15">
      <c r="A149" s="624">
        <v>0</v>
      </c>
      <c r="B149" s="625">
        <v>0</v>
      </c>
      <c r="C149" s="625">
        <v>0</v>
      </c>
      <c r="D149" s="625">
        <v>0</v>
      </c>
      <c r="E149" s="626">
        <v>0</v>
      </c>
      <c r="F149" s="599"/>
      <c r="G149" s="599"/>
      <c r="H149" s="599"/>
      <c r="I149" s="599"/>
      <c r="K149" s="194" t="s">
        <v>131</v>
      </c>
      <c r="L149" s="195"/>
      <c r="M149" s="196" t="s">
        <v>50</v>
      </c>
      <c r="N149" s="197"/>
      <c r="O149" s="198"/>
      <c r="P149" s="219">
        <f t="shared" si="21"/>
        <v>89035</v>
      </c>
      <c r="Q149" s="220">
        <f t="shared" si="21"/>
        <v>88817</v>
      </c>
      <c r="R149" s="220">
        <f t="shared" si="21"/>
        <v>65889</v>
      </c>
      <c r="S149" s="221">
        <f t="shared" si="21"/>
        <v>0</v>
      </c>
      <c r="T149" s="270">
        <f t="shared" si="21"/>
        <v>18100</v>
      </c>
      <c r="U149" s="202"/>
      <c r="V149" s="195"/>
      <c r="W149" s="196" t="s">
        <v>50</v>
      </c>
      <c r="X149" s="197"/>
      <c r="Y149" s="198" t="s">
        <v>156</v>
      </c>
      <c r="Z149" s="219">
        <f>Z33-Z148</f>
        <v>0</v>
      </c>
      <c r="AA149" s="220">
        <f>AA33-AA148</f>
        <v>0</v>
      </c>
      <c r="AB149" s="292">
        <f>AB33-AB148</f>
        <v>0</v>
      </c>
      <c r="AC149" s="366">
        <f>AC33-AC148</f>
        <v>0</v>
      </c>
      <c r="AE149" s="194" t="s">
        <v>164</v>
      </c>
      <c r="AF149" s="195"/>
      <c r="AG149" s="196" t="s">
        <v>50</v>
      </c>
      <c r="AH149" s="197"/>
      <c r="AI149" s="219">
        <f t="shared" si="12"/>
        <v>88817</v>
      </c>
      <c r="AJ149" s="220">
        <f t="shared" si="24"/>
        <v>65728</v>
      </c>
      <c r="AK149" s="366">
        <f t="shared" si="23"/>
        <v>0</v>
      </c>
    </row>
    <row r="150" spans="1:37" ht="14.45" customHeight="1" x14ac:dyDescent="0.15">
      <c r="A150" s="624">
        <v>0</v>
      </c>
      <c r="B150" s="625">
        <v>0</v>
      </c>
      <c r="C150" s="625">
        <v>0</v>
      </c>
      <c r="D150" s="625">
        <v>0</v>
      </c>
      <c r="E150" s="626">
        <v>0</v>
      </c>
      <c r="F150" s="599"/>
      <c r="G150" s="599"/>
      <c r="H150" s="599"/>
      <c r="I150" s="599"/>
      <c r="K150" s="194" t="s">
        <v>129</v>
      </c>
      <c r="L150" s="195"/>
      <c r="M150" s="196" t="s">
        <v>52</v>
      </c>
      <c r="N150" s="197"/>
      <c r="O150" s="198"/>
      <c r="P150" s="219">
        <f t="shared" si="21"/>
        <v>0</v>
      </c>
      <c r="Q150" s="220">
        <f t="shared" si="21"/>
        <v>0</v>
      </c>
      <c r="R150" s="220">
        <f t="shared" si="21"/>
        <v>0</v>
      </c>
      <c r="S150" s="221">
        <f t="shared" si="21"/>
        <v>0</v>
      </c>
      <c r="T150" s="270">
        <f t="shared" si="21"/>
        <v>0</v>
      </c>
      <c r="U150" s="202"/>
      <c r="V150" s="195"/>
      <c r="W150" s="196" t="s">
        <v>52</v>
      </c>
      <c r="X150" s="197"/>
      <c r="Y150" s="198" t="s">
        <v>156</v>
      </c>
      <c r="Z150" s="219">
        <f t="shared" ref="Z150:AC153" si="25">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0">
        <f t="shared" si="25"/>
        <v>0</v>
      </c>
      <c r="AB150" s="292">
        <f t="shared" si="25"/>
        <v>0</v>
      </c>
      <c r="AC150" s="366">
        <f t="shared" si="25"/>
        <v>0</v>
      </c>
      <c r="AE150" s="194" t="s">
        <v>165</v>
      </c>
      <c r="AF150" s="195"/>
      <c r="AG150" s="196" t="s">
        <v>52</v>
      </c>
      <c r="AH150" s="197"/>
      <c r="AI150" s="219">
        <f t="shared" si="12"/>
        <v>0</v>
      </c>
      <c r="AJ150" s="220">
        <f t="shared" si="24"/>
        <v>0</v>
      </c>
      <c r="AK150" s="366">
        <f t="shared" si="23"/>
        <v>0</v>
      </c>
    </row>
    <row r="151" spans="1:37" ht="14.45" customHeight="1" x14ac:dyDescent="0.15">
      <c r="A151" s="624">
        <v>0</v>
      </c>
      <c r="B151" s="625">
        <v>0</v>
      </c>
      <c r="C151" s="625">
        <v>0</v>
      </c>
      <c r="D151" s="625">
        <v>0</v>
      </c>
      <c r="E151" s="626">
        <v>0</v>
      </c>
      <c r="F151" s="599"/>
      <c r="G151" s="599"/>
      <c r="H151" s="599"/>
      <c r="I151" s="599"/>
      <c r="K151" s="194" t="s">
        <v>38</v>
      </c>
      <c r="L151" s="195" t="s">
        <v>54</v>
      </c>
      <c r="M151" s="196" t="s">
        <v>32</v>
      </c>
      <c r="N151" s="197"/>
      <c r="O151" s="198"/>
      <c r="P151" s="219">
        <f t="shared" si="21"/>
        <v>0</v>
      </c>
      <c r="Q151" s="220">
        <f t="shared" si="21"/>
        <v>0</v>
      </c>
      <c r="R151" s="220">
        <f t="shared" si="21"/>
        <v>0</v>
      </c>
      <c r="S151" s="221">
        <f t="shared" si="21"/>
        <v>0</v>
      </c>
      <c r="T151" s="270">
        <f t="shared" si="21"/>
        <v>0</v>
      </c>
      <c r="U151" s="202"/>
      <c r="V151" s="195" t="s">
        <v>54</v>
      </c>
      <c r="W151" s="196" t="s">
        <v>32</v>
      </c>
      <c r="X151" s="197"/>
      <c r="Y151" s="198" t="s">
        <v>156</v>
      </c>
      <c r="Z151" s="219">
        <f t="shared" si="25"/>
        <v>0</v>
      </c>
      <c r="AA151" s="220">
        <f t="shared" si="25"/>
        <v>0</v>
      </c>
      <c r="AB151" s="292">
        <f t="shared" si="25"/>
        <v>0</v>
      </c>
      <c r="AC151" s="366">
        <f t="shared" si="25"/>
        <v>0</v>
      </c>
      <c r="AE151" s="194" t="s">
        <v>166</v>
      </c>
      <c r="AF151" s="195" t="s">
        <v>54</v>
      </c>
      <c r="AG151" s="196" t="s">
        <v>32</v>
      </c>
      <c r="AH151" s="197"/>
      <c r="AI151" s="219">
        <f t="shared" si="12"/>
        <v>0</v>
      </c>
      <c r="AJ151" s="220">
        <f t="shared" si="24"/>
        <v>0</v>
      </c>
      <c r="AK151" s="366">
        <f t="shared" si="23"/>
        <v>0</v>
      </c>
    </row>
    <row r="152" spans="1:37" ht="14.45" customHeight="1" x14ac:dyDescent="0.15">
      <c r="A152" s="624">
        <v>0</v>
      </c>
      <c r="B152" s="625">
        <v>0</v>
      </c>
      <c r="C152" s="625">
        <v>0</v>
      </c>
      <c r="D152" s="625">
        <v>0</v>
      </c>
      <c r="E152" s="626">
        <v>0</v>
      </c>
      <c r="F152" s="599"/>
      <c r="G152" s="599"/>
      <c r="H152" s="599"/>
      <c r="I152" s="599"/>
      <c r="K152" s="194" t="s">
        <v>24</v>
      </c>
      <c r="L152" s="195"/>
      <c r="M152" s="196" t="s">
        <v>42</v>
      </c>
      <c r="N152" s="197"/>
      <c r="O152" s="198"/>
      <c r="P152" s="219">
        <f t="shared" si="21"/>
        <v>0</v>
      </c>
      <c r="Q152" s="220">
        <f t="shared" si="21"/>
        <v>0</v>
      </c>
      <c r="R152" s="220">
        <f t="shared" si="21"/>
        <v>0</v>
      </c>
      <c r="S152" s="221">
        <f t="shared" si="21"/>
        <v>0</v>
      </c>
      <c r="T152" s="270">
        <f t="shared" si="21"/>
        <v>0</v>
      </c>
      <c r="U152" s="202"/>
      <c r="V152" s="195"/>
      <c r="W152" s="196" t="s">
        <v>42</v>
      </c>
      <c r="X152" s="197"/>
      <c r="Y152" s="198" t="s">
        <v>156</v>
      </c>
      <c r="Z152" s="219">
        <f t="shared" si="25"/>
        <v>0</v>
      </c>
      <c r="AA152" s="220">
        <f t="shared" si="25"/>
        <v>0</v>
      </c>
      <c r="AB152" s="292">
        <f t="shared" si="25"/>
        <v>0</v>
      </c>
      <c r="AC152" s="366">
        <f t="shared" si="25"/>
        <v>0</v>
      </c>
      <c r="AE152" s="194" t="s">
        <v>167</v>
      </c>
      <c r="AF152" s="195"/>
      <c r="AG152" s="196" t="s">
        <v>42</v>
      </c>
      <c r="AH152" s="197"/>
      <c r="AI152" s="219">
        <f t="shared" si="12"/>
        <v>0</v>
      </c>
      <c r="AJ152" s="220">
        <f t="shared" si="24"/>
        <v>0</v>
      </c>
      <c r="AK152" s="366">
        <f t="shared" si="23"/>
        <v>0</v>
      </c>
    </row>
    <row r="153" spans="1:37" ht="14.45" customHeight="1" x14ac:dyDescent="0.15">
      <c r="A153" s="624">
        <v>0</v>
      </c>
      <c r="B153" s="625">
        <v>0</v>
      </c>
      <c r="C153" s="625">
        <v>0</v>
      </c>
      <c r="D153" s="625">
        <v>0</v>
      </c>
      <c r="E153" s="626">
        <v>0</v>
      </c>
      <c r="F153" s="599"/>
      <c r="G153" s="599"/>
      <c r="H153" s="599"/>
      <c r="I153" s="599"/>
      <c r="K153" s="194" t="s">
        <v>72</v>
      </c>
      <c r="L153" s="195"/>
      <c r="M153" s="196" t="s">
        <v>57</v>
      </c>
      <c r="N153" s="197"/>
      <c r="O153" s="198"/>
      <c r="P153" s="219">
        <f t="shared" ref="P153:T162" si="26">P38+P92</f>
        <v>0</v>
      </c>
      <c r="Q153" s="220">
        <f t="shared" si="26"/>
        <v>0</v>
      </c>
      <c r="R153" s="220">
        <f t="shared" si="26"/>
        <v>0</v>
      </c>
      <c r="S153" s="221">
        <f t="shared" si="26"/>
        <v>0</v>
      </c>
      <c r="T153" s="270">
        <f t="shared" si="26"/>
        <v>0</v>
      </c>
      <c r="U153" s="202"/>
      <c r="V153" s="195"/>
      <c r="W153" s="196" t="s">
        <v>57</v>
      </c>
      <c r="X153" s="197"/>
      <c r="Y153" s="198" t="s">
        <v>156</v>
      </c>
      <c r="Z153" s="219">
        <f t="shared" si="25"/>
        <v>0</v>
      </c>
      <c r="AA153" s="220">
        <f t="shared" si="25"/>
        <v>0</v>
      </c>
      <c r="AB153" s="292">
        <f t="shared" si="25"/>
        <v>0</v>
      </c>
      <c r="AC153" s="366">
        <f t="shared" si="25"/>
        <v>0</v>
      </c>
      <c r="AE153" s="194" t="s">
        <v>168</v>
      </c>
      <c r="AF153" s="195"/>
      <c r="AG153" s="196" t="s">
        <v>57</v>
      </c>
      <c r="AH153" s="197"/>
      <c r="AI153" s="219">
        <f t="shared" si="12"/>
        <v>0</v>
      </c>
      <c r="AJ153" s="220">
        <f t="shared" si="24"/>
        <v>0</v>
      </c>
      <c r="AK153" s="366">
        <f t="shared" si="23"/>
        <v>0</v>
      </c>
    </row>
    <row r="154" spans="1:37" ht="14.45" customHeight="1" x14ac:dyDescent="0.15">
      <c r="A154" s="624">
        <v>0</v>
      </c>
      <c r="B154" s="625">
        <v>0</v>
      </c>
      <c r="C154" s="625">
        <v>0</v>
      </c>
      <c r="D154" s="625">
        <v>0</v>
      </c>
      <c r="E154" s="626">
        <v>0</v>
      </c>
      <c r="F154" s="599"/>
      <c r="G154" s="599"/>
      <c r="H154" s="599"/>
      <c r="I154" s="599"/>
      <c r="K154" s="194"/>
      <c r="L154" s="195"/>
      <c r="M154" s="173" t="s">
        <v>60</v>
      </c>
      <c r="N154" s="197"/>
      <c r="O154" s="198"/>
      <c r="P154" s="219">
        <f t="shared" si="26"/>
        <v>0</v>
      </c>
      <c r="Q154" s="220">
        <f t="shared" si="26"/>
        <v>0</v>
      </c>
      <c r="R154" s="220">
        <f t="shared" si="26"/>
        <v>0</v>
      </c>
      <c r="S154" s="221">
        <f t="shared" si="26"/>
        <v>0</v>
      </c>
      <c r="T154" s="270">
        <f t="shared" si="26"/>
        <v>0</v>
      </c>
      <c r="U154" s="202"/>
      <c r="V154" s="195"/>
      <c r="W154" s="173" t="s">
        <v>60</v>
      </c>
      <c r="X154" s="197"/>
      <c r="Y154" s="198" t="s">
        <v>156</v>
      </c>
      <c r="Z154" s="219">
        <f>SUM(Z155:Z159)</f>
        <v>0</v>
      </c>
      <c r="AA154" s="220">
        <f>SUM(AA155:AA159)</f>
        <v>0</v>
      </c>
      <c r="AB154" s="292">
        <f>SUM(AB155:AB159)</f>
        <v>0</v>
      </c>
      <c r="AC154" s="366">
        <f>SUM(AC155:AC159)</f>
        <v>0</v>
      </c>
      <c r="AE154" s="194" t="s">
        <v>169</v>
      </c>
      <c r="AF154" s="195"/>
      <c r="AG154" s="173" t="s">
        <v>60</v>
      </c>
      <c r="AH154" s="197"/>
      <c r="AI154" s="219">
        <f t="shared" si="12"/>
        <v>0</v>
      </c>
      <c r="AJ154" s="220">
        <f>SUM(AJ155:AJ159)</f>
        <v>0</v>
      </c>
      <c r="AK154" s="366">
        <f>SUM(AK155:AK159)</f>
        <v>0</v>
      </c>
    </row>
    <row r="155" spans="1:37" ht="14.45" customHeight="1" x14ac:dyDescent="0.15">
      <c r="A155" s="624">
        <v>0</v>
      </c>
      <c r="B155" s="625">
        <v>0</v>
      </c>
      <c r="C155" s="625">
        <v>0</v>
      </c>
      <c r="D155" s="625">
        <v>0</v>
      </c>
      <c r="E155" s="626">
        <v>0</v>
      </c>
      <c r="F155" s="599"/>
      <c r="G155" s="599"/>
      <c r="H155" s="599"/>
      <c r="I155" s="599"/>
      <c r="K155" s="194"/>
      <c r="L155" s="195" t="s">
        <v>59</v>
      </c>
      <c r="M155" s="195"/>
      <c r="N155" s="196" t="s">
        <v>62</v>
      </c>
      <c r="O155" s="198"/>
      <c r="P155" s="219">
        <f t="shared" si="26"/>
        <v>0</v>
      </c>
      <c r="Q155" s="220">
        <f t="shared" si="26"/>
        <v>0</v>
      </c>
      <c r="R155" s="220">
        <f t="shared" si="26"/>
        <v>0</v>
      </c>
      <c r="S155" s="221">
        <f t="shared" si="26"/>
        <v>0</v>
      </c>
      <c r="T155" s="270">
        <f t="shared" si="26"/>
        <v>0</v>
      </c>
      <c r="U155" s="202"/>
      <c r="V155" s="195" t="s">
        <v>59</v>
      </c>
      <c r="W155" s="195"/>
      <c r="X155" s="196" t="s">
        <v>62</v>
      </c>
      <c r="Y155" s="198"/>
      <c r="Z155" s="219">
        <f>Z40</f>
        <v>0</v>
      </c>
      <c r="AA155" s="220">
        <f>AA40</f>
        <v>0</v>
      </c>
      <c r="AB155" s="292">
        <f>AB40</f>
        <v>0</v>
      </c>
      <c r="AC155" s="366">
        <f>AC40</f>
        <v>0</v>
      </c>
      <c r="AE155" s="194" t="s">
        <v>170</v>
      </c>
      <c r="AF155" s="195" t="s">
        <v>59</v>
      </c>
      <c r="AG155" s="195"/>
      <c r="AH155" s="196" t="s">
        <v>62</v>
      </c>
      <c r="AI155" s="219">
        <f t="shared" si="12"/>
        <v>0</v>
      </c>
      <c r="AJ155" s="220">
        <f t="shared" ref="AJ155:AJ162" si="27">IF($P155-$Z155=0,0,ROUND((R155-AA155)*$AI155/($P155-$Z155),0))</f>
        <v>0</v>
      </c>
      <c r="AK155" s="366">
        <f t="shared" ref="AK155:AK162" si="28">IF(P155-Z155=0,0,ROUND((S155-AB155)*AI155/(P155-Z155),0))</f>
        <v>0</v>
      </c>
    </row>
    <row r="156" spans="1:37" ht="14.45" customHeight="1" x14ac:dyDescent="0.15">
      <c r="A156" s="624">
        <v>0</v>
      </c>
      <c r="B156" s="625">
        <v>0</v>
      </c>
      <c r="C156" s="625">
        <v>0</v>
      </c>
      <c r="D156" s="625">
        <v>0</v>
      </c>
      <c r="E156" s="626">
        <v>0</v>
      </c>
      <c r="F156" s="599"/>
      <c r="G156" s="599"/>
      <c r="H156" s="599"/>
      <c r="I156" s="599"/>
      <c r="K156" s="194"/>
      <c r="L156" s="195"/>
      <c r="M156" s="195"/>
      <c r="N156" s="196" t="s">
        <v>64</v>
      </c>
      <c r="O156" s="198"/>
      <c r="P156" s="219">
        <f t="shared" si="26"/>
        <v>0</v>
      </c>
      <c r="Q156" s="220">
        <f t="shared" si="26"/>
        <v>0</v>
      </c>
      <c r="R156" s="220">
        <f t="shared" si="26"/>
        <v>0</v>
      </c>
      <c r="S156" s="221">
        <f t="shared" si="26"/>
        <v>0</v>
      </c>
      <c r="T156" s="270">
        <f t="shared" si="26"/>
        <v>0</v>
      </c>
      <c r="U156" s="202"/>
      <c r="V156" s="195"/>
      <c r="W156" s="195"/>
      <c r="X156" s="196" t="s">
        <v>64</v>
      </c>
      <c r="Y156" s="198" t="s">
        <v>156</v>
      </c>
      <c r="Z156" s="219">
        <f t="shared" ref="Z156:AC159" si="29">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0">
        <f t="shared" si="29"/>
        <v>0</v>
      </c>
      <c r="AB156" s="292">
        <f t="shared" si="29"/>
        <v>0</v>
      </c>
      <c r="AC156" s="366">
        <f t="shared" si="29"/>
        <v>0</v>
      </c>
      <c r="AE156" s="194" t="s">
        <v>35</v>
      </c>
      <c r="AF156" s="195"/>
      <c r="AG156" s="195"/>
      <c r="AH156" s="196" t="s">
        <v>64</v>
      </c>
      <c r="AI156" s="219">
        <f t="shared" si="12"/>
        <v>0</v>
      </c>
      <c r="AJ156" s="220">
        <f t="shared" si="27"/>
        <v>0</v>
      </c>
      <c r="AK156" s="366">
        <f t="shared" si="28"/>
        <v>0</v>
      </c>
    </row>
    <row r="157" spans="1:37" ht="14.45" customHeight="1" x14ac:dyDescent="0.15">
      <c r="A157" s="624">
        <v>0</v>
      </c>
      <c r="B157" s="625">
        <v>0</v>
      </c>
      <c r="C157" s="625">
        <v>0</v>
      </c>
      <c r="D157" s="625">
        <v>0</v>
      </c>
      <c r="E157" s="626">
        <v>0</v>
      </c>
      <c r="F157" s="599"/>
      <c r="G157" s="599"/>
      <c r="H157" s="599"/>
      <c r="I157" s="599"/>
      <c r="K157" s="194"/>
      <c r="L157" s="195"/>
      <c r="M157" s="195"/>
      <c r="N157" s="196" t="s">
        <v>66</v>
      </c>
      <c r="O157" s="198"/>
      <c r="P157" s="219">
        <f t="shared" si="26"/>
        <v>0</v>
      </c>
      <c r="Q157" s="220">
        <f t="shared" si="26"/>
        <v>0</v>
      </c>
      <c r="R157" s="220">
        <f t="shared" si="26"/>
        <v>0</v>
      </c>
      <c r="S157" s="221">
        <f t="shared" si="26"/>
        <v>0</v>
      </c>
      <c r="T157" s="270">
        <f t="shared" si="26"/>
        <v>0</v>
      </c>
      <c r="U157" s="202"/>
      <c r="V157" s="195"/>
      <c r="W157" s="195"/>
      <c r="X157" s="196" t="s">
        <v>66</v>
      </c>
      <c r="Y157" s="198" t="s">
        <v>156</v>
      </c>
      <c r="Z157" s="219">
        <f t="shared" si="29"/>
        <v>0</v>
      </c>
      <c r="AA157" s="220">
        <f t="shared" si="29"/>
        <v>0</v>
      </c>
      <c r="AB157" s="292">
        <f t="shared" si="29"/>
        <v>0</v>
      </c>
      <c r="AC157" s="366">
        <f t="shared" si="29"/>
        <v>0</v>
      </c>
      <c r="AE157" s="194" t="s">
        <v>171</v>
      </c>
      <c r="AF157" s="195"/>
      <c r="AG157" s="195"/>
      <c r="AH157" s="196" t="s">
        <v>66</v>
      </c>
      <c r="AI157" s="219">
        <f t="shared" si="12"/>
        <v>0</v>
      </c>
      <c r="AJ157" s="220">
        <f t="shared" si="27"/>
        <v>0</v>
      </c>
      <c r="AK157" s="366">
        <f t="shared" si="28"/>
        <v>0</v>
      </c>
    </row>
    <row r="158" spans="1:37" ht="14.45" customHeight="1" x14ac:dyDescent="0.15">
      <c r="A158" s="624">
        <v>0</v>
      </c>
      <c r="B158" s="625">
        <v>0</v>
      </c>
      <c r="C158" s="625">
        <v>0</v>
      </c>
      <c r="D158" s="625">
        <v>0</v>
      </c>
      <c r="E158" s="626">
        <v>0</v>
      </c>
      <c r="F158" s="599"/>
      <c r="G158" s="599"/>
      <c r="H158" s="599"/>
      <c r="I158" s="599"/>
      <c r="K158" s="194"/>
      <c r="L158" s="195"/>
      <c r="M158" s="195"/>
      <c r="N158" s="196" t="s">
        <v>68</v>
      </c>
      <c r="O158" s="198"/>
      <c r="P158" s="219">
        <f t="shared" si="26"/>
        <v>0</v>
      </c>
      <c r="Q158" s="220">
        <f t="shared" si="26"/>
        <v>0</v>
      </c>
      <c r="R158" s="220">
        <f t="shared" si="26"/>
        <v>0</v>
      </c>
      <c r="S158" s="221">
        <f t="shared" si="26"/>
        <v>0</v>
      </c>
      <c r="T158" s="270">
        <f t="shared" si="26"/>
        <v>0</v>
      </c>
      <c r="U158" s="202"/>
      <c r="V158" s="195"/>
      <c r="W158" s="195"/>
      <c r="X158" s="196" t="s">
        <v>68</v>
      </c>
      <c r="Y158" s="198" t="s">
        <v>156</v>
      </c>
      <c r="Z158" s="219">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0">
        <f t="shared" si="29"/>
        <v>0</v>
      </c>
      <c r="AB158" s="292">
        <f t="shared" si="29"/>
        <v>0</v>
      </c>
      <c r="AC158" s="366">
        <f t="shared" si="29"/>
        <v>0</v>
      </c>
      <c r="AE158" s="194"/>
      <c r="AF158" s="195"/>
      <c r="AG158" s="195"/>
      <c r="AH158" s="196" t="s">
        <v>68</v>
      </c>
      <c r="AI158" s="219">
        <f t="shared" si="12"/>
        <v>0</v>
      </c>
      <c r="AJ158" s="220">
        <f t="shared" si="27"/>
        <v>0</v>
      </c>
      <c r="AK158" s="366">
        <f t="shared" si="28"/>
        <v>0</v>
      </c>
    </row>
    <row r="159" spans="1:37" ht="14.45" customHeight="1" x14ac:dyDescent="0.15">
      <c r="A159" s="624">
        <v>0</v>
      </c>
      <c r="B159" s="625">
        <v>0</v>
      </c>
      <c r="C159" s="625">
        <v>0</v>
      </c>
      <c r="D159" s="625">
        <v>0</v>
      </c>
      <c r="E159" s="626">
        <v>0</v>
      </c>
      <c r="F159" s="599"/>
      <c r="G159" s="599"/>
      <c r="H159" s="599"/>
      <c r="I159" s="599"/>
      <c r="K159" s="194"/>
      <c r="L159" s="195" t="s">
        <v>41</v>
      </c>
      <c r="M159" s="216"/>
      <c r="N159" s="196" t="s">
        <v>13</v>
      </c>
      <c r="O159" s="198"/>
      <c r="P159" s="219">
        <f t="shared" si="26"/>
        <v>0</v>
      </c>
      <c r="Q159" s="220">
        <f t="shared" si="26"/>
        <v>0</v>
      </c>
      <c r="R159" s="220">
        <f t="shared" si="26"/>
        <v>0</v>
      </c>
      <c r="S159" s="221">
        <f t="shared" si="26"/>
        <v>0</v>
      </c>
      <c r="T159" s="270">
        <f t="shared" si="26"/>
        <v>0</v>
      </c>
      <c r="U159" s="202"/>
      <c r="V159" s="195" t="s">
        <v>41</v>
      </c>
      <c r="W159" s="216"/>
      <c r="X159" s="196" t="s">
        <v>13</v>
      </c>
      <c r="Y159" s="198" t="s">
        <v>156</v>
      </c>
      <c r="Z159" s="219">
        <f t="shared" si="29"/>
        <v>0</v>
      </c>
      <c r="AA159" s="220">
        <f t="shared" si="29"/>
        <v>0</v>
      </c>
      <c r="AB159" s="292">
        <f t="shared" si="29"/>
        <v>0</v>
      </c>
      <c r="AC159" s="366">
        <f t="shared" si="29"/>
        <v>0</v>
      </c>
      <c r="AE159" s="194"/>
      <c r="AF159" s="195" t="s">
        <v>41</v>
      </c>
      <c r="AG159" s="216"/>
      <c r="AH159" s="196" t="s">
        <v>13</v>
      </c>
      <c r="AI159" s="219">
        <f t="shared" si="12"/>
        <v>0</v>
      </c>
      <c r="AJ159" s="220">
        <f t="shared" si="27"/>
        <v>0</v>
      </c>
      <c r="AK159" s="366">
        <f t="shared" si="28"/>
        <v>0</v>
      </c>
    </row>
    <row r="160" spans="1:37" ht="14.45" customHeight="1" x14ac:dyDescent="0.15">
      <c r="A160" s="624">
        <v>0</v>
      </c>
      <c r="B160" s="625">
        <v>0</v>
      </c>
      <c r="C160" s="625">
        <v>0</v>
      </c>
      <c r="D160" s="625">
        <v>0</v>
      </c>
      <c r="E160" s="626">
        <v>0</v>
      </c>
      <c r="F160" s="599"/>
      <c r="G160" s="599"/>
      <c r="H160" s="599"/>
      <c r="I160" s="599"/>
      <c r="K160" s="194"/>
      <c r="L160" s="195"/>
      <c r="M160" s="196" t="s">
        <v>70</v>
      </c>
      <c r="N160" s="197"/>
      <c r="O160" s="198"/>
      <c r="P160" s="219">
        <f t="shared" si="26"/>
        <v>3379</v>
      </c>
      <c r="Q160" s="220">
        <f t="shared" si="26"/>
        <v>3379</v>
      </c>
      <c r="R160" s="220">
        <f t="shared" si="26"/>
        <v>0</v>
      </c>
      <c r="S160" s="221">
        <f t="shared" si="26"/>
        <v>0</v>
      </c>
      <c r="T160" s="270">
        <f t="shared" si="26"/>
        <v>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2"/>
        <v>3379</v>
      </c>
      <c r="AJ160" s="220">
        <f t="shared" si="27"/>
        <v>0</v>
      </c>
      <c r="AK160" s="366">
        <f t="shared" si="28"/>
        <v>0</v>
      </c>
    </row>
    <row r="161" spans="1:37" ht="14.45" customHeight="1" x14ac:dyDescent="0.15">
      <c r="A161" s="624">
        <v>0</v>
      </c>
      <c r="B161" s="625">
        <v>0</v>
      </c>
      <c r="C161" s="625">
        <v>0</v>
      </c>
      <c r="D161" s="625">
        <v>0</v>
      </c>
      <c r="E161" s="626">
        <v>0</v>
      </c>
      <c r="F161" s="599"/>
      <c r="G161" s="599"/>
      <c r="H161" s="599"/>
      <c r="I161" s="599"/>
      <c r="K161" s="194"/>
      <c r="L161" s="195"/>
      <c r="M161" s="196" t="s">
        <v>73</v>
      </c>
      <c r="N161" s="197"/>
      <c r="O161" s="198"/>
      <c r="P161" s="219">
        <f t="shared" si="26"/>
        <v>0</v>
      </c>
      <c r="Q161" s="220">
        <f t="shared" si="26"/>
        <v>0</v>
      </c>
      <c r="R161" s="220">
        <f t="shared" si="26"/>
        <v>0</v>
      </c>
      <c r="S161" s="221">
        <f t="shared" si="26"/>
        <v>0</v>
      </c>
      <c r="T161" s="270">
        <f t="shared" si="26"/>
        <v>0</v>
      </c>
      <c r="U161" s="202"/>
      <c r="V161" s="195"/>
      <c r="W161" s="196" t="s">
        <v>73</v>
      </c>
      <c r="X161" s="197"/>
      <c r="Y161" s="198" t="s">
        <v>156</v>
      </c>
      <c r="Z161" s="219">
        <f t="shared" ref="Z161:AC163" si="30">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0">
        <f t="shared" si="30"/>
        <v>0</v>
      </c>
      <c r="AB161" s="292">
        <f t="shared" si="30"/>
        <v>0</v>
      </c>
      <c r="AC161" s="366">
        <f t="shared" si="30"/>
        <v>0</v>
      </c>
      <c r="AE161" s="194"/>
      <c r="AF161" s="195"/>
      <c r="AG161" s="196" t="s">
        <v>73</v>
      </c>
      <c r="AH161" s="197"/>
      <c r="AI161" s="219">
        <f t="shared" si="12"/>
        <v>0</v>
      </c>
      <c r="AJ161" s="220">
        <f t="shared" si="27"/>
        <v>0</v>
      </c>
      <c r="AK161" s="366">
        <f t="shared" si="28"/>
        <v>0</v>
      </c>
    </row>
    <row r="162" spans="1:37" ht="14.45" customHeight="1" x14ac:dyDescent="0.15">
      <c r="A162" s="624">
        <v>0</v>
      </c>
      <c r="B162" s="625">
        <v>0</v>
      </c>
      <c r="C162" s="625">
        <v>0</v>
      </c>
      <c r="D162" s="625">
        <v>0</v>
      </c>
      <c r="E162" s="626">
        <v>0</v>
      </c>
      <c r="F162" s="599"/>
      <c r="G162" s="599"/>
      <c r="H162" s="599"/>
      <c r="I162" s="599"/>
      <c r="K162" s="194"/>
      <c r="L162" s="216"/>
      <c r="M162" s="196" t="s">
        <v>13</v>
      </c>
      <c r="N162" s="197"/>
      <c r="O162" s="198"/>
      <c r="P162" s="219">
        <f t="shared" si="26"/>
        <v>0</v>
      </c>
      <c r="Q162" s="220">
        <f t="shared" si="26"/>
        <v>0</v>
      </c>
      <c r="R162" s="220">
        <f t="shared" si="26"/>
        <v>0</v>
      </c>
      <c r="S162" s="221">
        <f t="shared" si="26"/>
        <v>0</v>
      </c>
      <c r="T162" s="270">
        <f t="shared" si="26"/>
        <v>0</v>
      </c>
      <c r="U162" s="202"/>
      <c r="V162" s="216"/>
      <c r="W162" s="196" t="s">
        <v>13</v>
      </c>
      <c r="X162" s="197"/>
      <c r="Y162" s="198" t="s">
        <v>156</v>
      </c>
      <c r="Z162" s="219">
        <f t="shared" si="30"/>
        <v>0</v>
      </c>
      <c r="AA162" s="220">
        <f t="shared" si="30"/>
        <v>0</v>
      </c>
      <c r="AB162" s="292">
        <f t="shared" si="30"/>
        <v>0</v>
      </c>
      <c r="AC162" s="366">
        <f t="shared" si="30"/>
        <v>0</v>
      </c>
      <c r="AE162" s="194"/>
      <c r="AF162" s="216"/>
      <c r="AG162" s="196" t="s">
        <v>13</v>
      </c>
      <c r="AH162" s="197"/>
      <c r="AI162" s="219">
        <f t="shared" si="12"/>
        <v>0</v>
      </c>
      <c r="AJ162" s="220">
        <f t="shared" si="27"/>
        <v>0</v>
      </c>
      <c r="AK162" s="366">
        <f t="shared" si="28"/>
        <v>0</v>
      </c>
    </row>
    <row r="163" spans="1:37" ht="14.45" customHeight="1" x14ac:dyDescent="0.15">
      <c r="A163" s="624">
        <v>0</v>
      </c>
      <c r="B163" s="625">
        <v>0</v>
      </c>
      <c r="C163" s="625">
        <v>0</v>
      </c>
      <c r="D163" s="625">
        <v>0</v>
      </c>
      <c r="E163" s="626">
        <v>0</v>
      </c>
      <c r="F163" s="599"/>
      <c r="G163" s="599"/>
      <c r="H163" s="599"/>
      <c r="I163" s="599"/>
      <c r="K163" s="194" t="s">
        <v>4</v>
      </c>
      <c r="L163" s="173" t="s">
        <v>78</v>
      </c>
      <c r="M163" s="197"/>
      <c r="N163" s="197"/>
      <c r="O163" s="198"/>
      <c r="P163" s="219">
        <f t="shared" ref="P163:T172" si="31">P48+P102</f>
        <v>0</v>
      </c>
      <c r="Q163" s="220">
        <f t="shared" si="31"/>
        <v>0</v>
      </c>
      <c r="R163" s="220">
        <f t="shared" si="31"/>
        <v>0</v>
      </c>
      <c r="S163" s="221">
        <f t="shared" si="31"/>
        <v>0</v>
      </c>
      <c r="T163" s="270">
        <f t="shared" si="31"/>
        <v>0</v>
      </c>
      <c r="U163" s="202" t="s">
        <v>4</v>
      </c>
      <c r="V163" s="173" t="s">
        <v>78</v>
      </c>
      <c r="W163" s="197"/>
      <c r="X163" s="197"/>
      <c r="Y163" s="198" t="s">
        <v>156</v>
      </c>
      <c r="Z163" s="219">
        <f t="shared" si="30"/>
        <v>0</v>
      </c>
      <c r="AA163" s="220">
        <f t="shared" si="30"/>
        <v>0</v>
      </c>
      <c r="AB163" s="292">
        <f t="shared" si="30"/>
        <v>0</v>
      </c>
      <c r="AC163" s="366">
        <f t="shared" si="30"/>
        <v>0</v>
      </c>
      <c r="AE163" s="194" t="s">
        <v>4</v>
      </c>
      <c r="AF163" s="173" t="s">
        <v>78</v>
      </c>
      <c r="AG163" s="197"/>
      <c r="AH163" s="197"/>
      <c r="AI163" s="219">
        <f t="shared" si="12"/>
        <v>0</v>
      </c>
      <c r="AJ163" s="220">
        <f>SUM(AJ164:AJ165)</f>
        <v>0</v>
      </c>
      <c r="AK163" s="366">
        <f>SUM(AK164:AK165)</f>
        <v>0</v>
      </c>
    </row>
    <row r="164" spans="1:37" ht="14.45" customHeight="1" x14ac:dyDescent="0.15">
      <c r="A164" s="624">
        <v>0</v>
      </c>
      <c r="B164" s="625">
        <v>0</v>
      </c>
      <c r="C164" s="625">
        <v>0</v>
      </c>
      <c r="D164" s="625">
        <v>0</v>
      </c>
      <c r="E164" s="626">
        <v>0</v>
      </c>
      <c r="F164" s="599"/>
      <c r="G164" s="599"/>
      <c r="H164" s="599"/>
      <c r="I164" s="599"/>
      <c r="K164" s="194"/>
      <c r="L164" s="195"/>
      <c r="M164" s="196" t="s">
        <v>11</v>
      </c>
      <c r="N164" s="197"/>
      <c r="O164" s="198"/>
      <c r="P164" s="219">
        <f t="shared" si="31"/>
        <v>0</v>
      </c>
      <c r="Q164" s="220">
        <f t="shared" si="31"/>
        <v>0</v>
      </c>
      <c r="R164" s="220">
        <f t="shared" si="31"/>
        <v>0</v>
      </c>
      <c r="S164" s="221">
        <f t="shared" si="31"/>
        <v>0</v>
      </c>
      <c r="T164" s="270">
        <f t="shared" si="31"/>
        <v>0</v>
      </c>
      <c r="U164" s="202"/>
      <c r="V164" s="195"/>
      <c r="W164" s="196" t="s">
        <v>11</v>
      </c>
      <c r="X164" s="197"/>
      <c r="Y164" s="198" t="s">
        <v>156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2"/>
        <v>0</v>
      </c>
      <c r="AJ164" s="220">
        <f t="shared" ref="AJ164:AJ174" si="32">IF($P164-$Z164=0,0,ROUND((R164-AA164)*$AI164/($P164-$Z164),0))</f>
        <v>0</v>
      </c>
      <c r="AK164" s="366">
        <f t="shared" ref="AK164:AK169" si="33">IF(P164-Z164=0,0,ROUND((S164-AB164)*AI164/(P164-Z164),0))</f>
        <v>0</v>
      </c>
    </row>
    <row r="165" spans="1:37" ht="14.45" customHeight="1" x14ac:dyDescent="0.15">
      <c r="A165" s="624">
        <v>0</v>
      </c>
      <c r="B165" s="625">
        <v>0</v>
      </c>
      <c r="C165" s="625">
        <v>0</v>
      </c>
      <c r="D165" s="625">
        <v>0</v>
      </c>
      <c r="E165" s="626">
        <v>0</v>
      </c>
      <c r="F165" s="599"/>
      <c r="G165" s="599"/>
      <c r="H165" s="599"/>
      <c r="I165" s="599"/>
      <c r="K165" s="194"/>
      <c r="L165" s="216"/>
      <c r="M165" s="196" t="s">
        <v>13</v>
      </c>
      <c r="N165" s="197"/>
      <c r="O165" s="198"/>
      <c r="P165" s="219">
        <f t="shared" si="31"/>
        <v>0</v>
      </c>
      <c r="Q165" s="220">
        <f t="shared" si="31"/>
        <v>0</v>
      </c>
      <c r="R165" s="220">
        <f t="shared" si="31"/>
        <v>0</v>
      </c>
      <c r="S165" s="221">
        <f t="shared" si="31"/>
        <v>0</v>
      </c>
      <c r="T165" s="270">
        <f t="shared" si="31"/>
        <v>0</v>
      </c>
      <c r="U165" s="202"/>
      <c r="V165" s="216"/>
      <c r="W165" s="196" t="s">
        <v>13</v>
      </c>
      <c r="X165" s="197"/>
      <c r="Y165" s="198" t="s">
        <v>156</v>
      </c>
      <c r="Z165" s="219">
        <f>Z163-Z164</f>
        <v>0</v>
      </c>
      <c r="AA165" s="220">
        <f>AA163-AA164</f>
        <v>0</v>
      </c>
      <c r="AB165" s="292">
        <f>AB163-AB164</f>
        <v>0</v>
      </c>
      <c r="AC165" s="366">
        <f>AC163-AC164</f>
        <v>0</v>
      </c>
      <c r="AE165" s="194"/>
      <c r="AF165" s="216"/>
      <c r="AG165" s="196" t="s">
        <v>13</v>
      </c>
      <c r="AH165" s="197"/>
      <c r="AI165" s="219">
        <f t="shared" si="12"/>
        <v>0</v>
      </c>
      <c r="AJ165" s="220">
        <f t="shared" si="32"/>
        <v>0</v>
      </c>
      <c r="AK165" s="366">
        <f t="shared" si="33"/>
        <v>0</v>
      </c>
    </row>
    <row r="166" spans="1:37" ht="14.45" customHeight="1" x14ac:dyDescent="0.15">
      <c r="A166" s="624">
        <v>0</v>
      </c>
      <c r="B166" s="625">
        <v>0</v>
      </c>
      <c r="C166" s="625">
        <v>0</v>
      </c>
      <c r="D166" s="625">
        <v>0</v>
      </c>
      <c r="E166" s="626">
        <v>0</v>
      </c>
      <c r="F166" s="599"/>
      <c r="G166" s="599"/>
      <c r="H166" s="599"/>
      <c r="I166" s="599"/>
      <c r="K166" s="194"/>
      <c r="L166" s="169"/>
      <c r="M166" s="196" t="s">
        <v>88</v>
      </c>
      <c r="N166" s="197"/>
      <c r="O166" s="198"/>
      <c r="P166" s="219">
        <f t="shared" si="31"/>
        <v>2762</v>
      </c>
      <c r="Q166" s="220">
        <f t="shared" si="31"/>
        <v>2762</v>
      </c>
      <c r="R166" s="220">
        <f t="shared" si="31"/>
        <v>0</v>
      </c>
      <c r="S166" s="221">
        <f t="shared" si="31"/>
        <v>0</v>
      </c>
      <c r="T166" s="270">
        <f t="shared" si="31"/>
        <v>0</v>
      </c>
      <c r="U166" s="202"/>
      <c r="V166" s="169"/>
      <c r="W166" s="196" t="s">
        <v>88</v>
      </c>
      <c r="X166" s="197"/>
      <c r="Y166" s="198"/>
      <c r="Z166" s="219">
        <f t="shared" ref="Z166:AB167" si="34">Z51</f>
        <v>1417</v>
      </c>
      <c r="AA166" s="220">
        <f t="shared" si="34"/>
        <v>0</v>
      </c>
      <c r="AB166" s="292">
        <f t="shared" si="34"/>
        <v>0</v>
      </c>
      <c r="AC166" s="366">
        <f>AC51</f>
        <v>0</v>
      </c>
      <c r="AE166" s="194"/>
      <c r="AF166" s="169"/>
      <c r="AG166" s="196" t="s">
        <v>88</v>
      </c>
      <c r="AH166" s="197"/>
      <c r="AI166" s="219">
        <f t="shared" si="12"/>
        <v>1345</v>
      </c>
      <c r="AJ166" s="220">
        <f t="shared" si="32"/>
        <v>0</v>
      </c>
      <c r="AK166" s="366">
        <f t="shared" si="33"/>
        <v>0</v>
      </c>
    </row>
    <row r="167" spans="1:37" ht="14.45" customHeight="1" thickBot="1" x14ac:dyDescent="0.2">
      <c r="A167" s="627">
        <v>0</v>
      </c>
      <c r="B167" s="628">
        <v>0</v>
      </c>
      <c r="C167" s="628">
        <v>0</v>
      </c>
      <c r="D167" s="628">
        <v>0</v>
      </c>
      <c r="E167" s="629">
        <v>0</v>
      </c>
      <c r="F167" s="599"/>
      <c r="G167" s="599"/>
      <c r="H167" s="599"/>
      <c r="I167" s="599"/>
      <c r="K167" s="194"/>
      <c r="L167" s="176" t="s">
        <v>91</v>
      </c>
      <c r="M167" s="196" t="s">
        <v>89</v>
      </c>
      <c r="N167" s="197"/>
      <c r="O167" s="198"/>
      <c r="P167" s="219">
        <f t="shared" si="31"/>
        <v>244</v>
      </c>
      <c r="Q167" s="220">
        <f t="shared" si="31"/>
        <v>244</v>
      </c>
      <c r="R167" s="220">
        <f t="shared" si="31"/>
        <v>0</v>
      </c>
      <c r="S167" s="221">
        <f t="shared" si="31"/>
        <v>0</v>
      </c>
      <c r="T167" s="270">
        <f t="shared" si="31"/>
        <v>0</v>
      </c>
      <c r="U167" s="202"/>
      <c r="V167" s="176" t="s">
        <v>91</v>
      </c>
      <c r="W167" s="196" t="s">
        <v>89</v>
      </c>
      <c r="X167" s="197"/>
      <c r="Y167" s="198"/>
      <c r="Z167" s="219">
        <f t="shared" si="34"/>
        <v>0</v>
      </c>
      <c r="AA167" s="220">
        <f t="shared" si="34"/>
        <v>0</v>
      </c>
      <c r="AB167" s="292">
        <f t="shared" si="34"/>
        <v>0</v>
      </c>
      <c r="AC167" s="366">
        <f>AC52</f>
        <v>0</v>
      </c>
      <c r="AE167" s="194"/>
      <c r="AF167" s="176" t="s">
        <v>91</v>
      </c>
      <c r="AG167" s="196" t="s">
        <v>89</v>
      </c>
      <c r="AH167" s="197"/>
      <c r="AI167" s="219">
        <f t="shared" si="12"/>
        <v>244</v>
      </c>
      <c r="AJ167" s="220">
        <f t="shared" si="32"/>
        <v>0</v>
      </c>
      <c r="AK167" s="366">
        <f t="shared" si="33"/>
        <v>0</v>
      </c>
    </row>
    <row r="168" spans="1:37" ht="14.45" customHeight="1" x14ac:dyDescent="0.15">
      <c r="K168" s="194"/>
      <c r="L168" s="176"/>
      <c r="M168" s="196" t="s">
        <v>104</v>
      </c>
      <c r="N168" s="197"/>
      <c r="O168" s="198"/>
      <c r="P168" s="219">
        <f t="shared" si="31"/>
        <v>560</v>
      </c>
      <c r="Q168" s="220">
        <f t="shared" si="31"/>
        <v>560</v>
      </c>
      <c r="R168" s="220">
        <f t="shared" si="31"/>
        <v>0</v>
      </c>
      <c r="S168" s="221">
        <f t="shared" si="31"/>
        <v>0</v>
      </c>
      <c r="T168" s="270">
        <f t="shared" si="31"/>
        <v>0</v>
      </c>
      <c r="U168" s="202"/>
      <c r="V168" s="176"/>
      <c r="W168" s="196" t="s">
        <v>104</v>
      </c>
      <c r="X168" s="197"/>
      <c r="Y168" s="198" t="s">
        <v>156</v>
      </c>
      <c r="Z168" s="219">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23</v>
      </c>
      <c r="AA168" s="220">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2">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66">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4"/>
      <c r="AF168" s="176"/>
      <c r="AG168" s="196" t="s">
        <v>104</v>
      </c>
      <c r="AH168" s="197"/>
      <c r="AI168" s="219">
        <f t="shared" si="12"/>
        <v>537</v>
      </c>
      <c r="AJ168" s="220">
        <f t="shared" si="32"/>
        <v>0</v>
      </c>
      <c r="AK168" s="366">
        <f t="shared" si="33"/>
        <v>0</v>
      </c>
    </row>
    <row r="169" spans="1:37" ht="14.45" customHeight="1" thickBot="1" x14ac:dyDescent="0.2">
      <c r="K169" s="194"/>
      <c r="L169" s="176"/>
      <c r="M169" s="196" t="s">
        <v>90</v>
      </c>
      <c r="N169" s="197"/>
      <c r="O169" s="198"/>
      <c r="P169" s="219">
        <f t="shared" si="31"/>
        <v>0</v>
      </c>
      <c r="Q169" s="220">
        <f t="shared" si="31"/>
        <v>0</v>
      </c>
      <c r="R169" s="220">
        <f t="shared" si="31"/>
        <v>0</v>
      </c>
      <c r="S169" s="221">
        <f t="shared" si="31"/>
        <v>0</v>
      </c>
      <c r="T169" s="270">
        <f t="shared" si="31"/>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2"/>
        <v>0</v>
      </c>
      <c r="AJ169" s="220">
        <f t="shared" si="32"/>
        <v>0</v>
      </c>
      <c r="AK169" s="366">
        <f t="shared" si="33"/>
        <v>0</v>
      </c>
    </row>
    <row r="170" spans="1:37" ht="14.45" customHeight="1" x14ac:dyDescent="0.15">
      <c r="A170" s="609">
        <v>1417</v>
      </c>
      <c r="B170" s="610">
        <v>0</v>
      </c>
      <c r="C170" s="610">
        <v>0</v>
      </c>
      <c r="D170" s="610">
        <v>0</v>
      </c>
      <c r="E170" s="611">
        <v>0</v>
      </c>
      <c r="F170" s="599"/>
      <c r="G170" s="607"/>
      <c r="H170" s="607"/>
      <c r="I170" s="607"/>
      <c r="K170" s="194"/>
      <c r="L170" s="176" t="s">
        <v>92</v>
      </c>
      <c r="M170" s="196" t="s">
        <v>105</v>
      </c>
      <c r="N170" s="197"/>
      <c r="O170" s="198"/>
      <c r="P170" s="219">
        <f t="shared" si="31"/>
        <v>0</v>
      </c>
      <c r="Q170" s="220">
        <f t="shared" si="31"/>
        <v>0</v>
      </c>
      <c r="R170" s="220">
        <f t="shared" si="31"/>
        <v>0</v>
      </c>
      <c r="S170" s="221">
        <f t="shared" si="31"/>
        <v>0</v>
      </c>
      <c r="T170" s="270">
        <f t="shared" si="31"/>
        <v>0</v>
      </c>
      <c r="U170" s="202"/>
      <c r="V170" s="176" t="s">
        <v>92</v>
      </c>
      <c r="W170" s="196" t="s">
        <v>105</v>
      </c>
      <c r="X170" s="197"/>
      <c r="Y170" s="198" t="s">
        <v>156</v>
      </c>
      <c r="Z170" s="219">
        <f t="shared" ref="Z170:AC172" si="35">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0">
        <f t="shared" si="35"/>
        <v>0</v>
      </c>
      <c r="AB170" s="292">
        <f t="shared" si="35"/>
        <v>0</v>
      </c>
      <c r="AC170" s="366">
        <f t="shared" si="35"/>
        <v>0</v>
      </c>
      <c r="AE170" s="194"/>
      <c r="AF170" s="176" t="s">
        <v>92</v>
      </c>
      <c r="AG170" s="196" t="s">
        <v>105</v>
      </c>
      <c r="AH170" s="197"/>
      <c r="AI170" s="219">
        <f t="shared" si="12"/>
        <v>0</v>
      </c>
      <c r="AJ170" s="220">
        <f t="shared" si="32"/>
        <v>0</v>
      </c>
      <c r="AK170" s="366">
        <f t="shared" ref="AK170:AK175" si="36">IF(P170-Z170=0,0,ROUND((S170-AB170)*AI170/(P170-Z170),0))</f>
        <v>0</v>
      </c>
    </row>
    <row r="171" spans="1:37" ht="14.45" customHeight="1" x14ac:dyDescent="0.15">
      <c r="A171" s="612">
        <v>0</v>
      </c>
      <c r="B171" s="613">
        <v>0</v>
      </c>
      <c r="C171" s="613">
        <v>0</v>
      </c>
      <c r="D171" s="613">
        <v>0</v>
      </c>
      <c r="E171" s="614">
        <v>0</v>
      </c>
      <c r="F171" s="599"/>
      <c r="G171" s="607"/>
      <c r="H171" s="607"/>
      <c r="I171" s="607"/>
      <c r="K171" s="194"/>
      <c r="L171" s="176"/>
      <c r="M171" s="196" t="s">
        <v>106</v>
      </c>
      <c r="N171" s="197"/>
      <c r="O171" s="198"/>
      <c r="P171" s="219">
        <f t="shared" si="31"/>
        <v>0</v>
      </c>
      <c r="Q171" s="220">
        <f t="shared" si="31"/>
        <v>0</v>
      </c>
      <c r="R171" s="220">
        <f t="shared" si="31"/>
        <v>0</v>
      </c>
      <c r="S171" s="221">
        <f t="shared" si="31"/>
        <v>0</v>
      </c>
      <c r="T171" s="270">
        <f t="shared" si="31"/>
        <v>0</v>
      </c>
      <c r="U171" s="202"/>
      <c r="V171" s="176"/>
      <c r="W171" s="196" t="s">
        <v>106</v>
      </c>
      <c r="X171" s="197"/>
      <c r="Y171" s="198" t="s">
        <v>156</v>
      </c>
      <c r="Z171" s="219">
        <f t="shared" si="35"/>
        <v>0</v>
      </c>
      <c r="AA171" s="220">
        <f t="shared" si="35"/>
        <v>0</v>
      </c>
      <c r="AB171" s="292">
        <f t="shared" si="35"/>
        <v>0</v>
      </c>
      <c r="AC171" s="366">
        <f t="shared" si="35"/>
        <v>0</v>
      </c>
      <c r="AE171" s="194"/>
      <c r="AF171" s="176"/>
      <c r="AG171" s="196" t="s">
        <v>106</v>
      </c>
      <c r="AH171" s="197"/>
      <c r="AI171" s="219">
        <f t="shared" si="12"/>
        <v>0</v>
      </c>
      <c r="AJ171" s="220">
        <f t="shared" si="32"/>
        <v>0</v>
      </c>
      <c r="AK171" s="366">
        <f t="shared" si="36"/>
        <v>0</v>
      </c>
    </row>
    <row r="172" spans="1:37" ht="14.45" customHeight="1" x14ac:dyDescent="0.15">
      <c r="A172" s="612">
        <v>0</v>
      </c>
      <c r="B172" s="613">
        <v>0</v>
      </c>
      <c r="C172" s="613">
        <v>0</v>
      </c>
      <c r="D172" s="613">
        <v>0</v>
      </c>
      <c r="E172" s="614">
        <v>0</v>
      </c>
      <c r="F172" s="599"/>
      <c r="G172" s="607"/>
      <c r="H172" s="607"/>
      <c r="I172" s="607"/>
      <c r="K172" s="194"/>
      <c r="L172" s="176"/>
      <c r="M172" s="196" t="s">
        <v>107</v>
      </c>
      <c r="N172" s="197"/>
      <c r="O172" s="198"/>
      <c r="P172" s="219">
        <f t="shared" si="31"/>
        <v>0</v>
      </c>
      <c r="Q172" s="220">
        <f t="shared" si="31"/>
        <v>0</v>
      </c>
      <c r="R172" s="220">
        <f t="shared" si="31"/>
        <v>0</v>
      </c>
      <c r="S172" s="221">
        <f t="shared" si="31"/>
        <v>0</v>
      </c>
      <c r="T172" s="270">
        <f t="shared" si="31"/>
        <v>0</v>
      </c>
      <c r="U172" s="202"/>
      <c r="V172" s="176"/>
      <c r="W172" s="196" t="s">
        <v>107</v>
      </c>
      <c r="X172" s="197"/>
      <c r="Y172" s="198" t="s">
        <v>156</v>
      </c>
      <c r="Z172" s="219">
        <f t="shared" si="35"/>
        <v>0</v>
      </c>
      <c r="AA172" s="220">
        <f t="shared" si="35"/>
        <v>0</v>
      </c>
      <c r="AB172" s="292">
        <f t="shared" si="35"/>
        <v>0</v>
      </c>
      <c r="AC172" s="366">
        <f t="shared" si="35"/>
        <v>0</v>
      </c>
      <c r="AE172" s="194"/>
      <c r="AF172" s="176"/>
      <c r="AG172" s="196" t="s">
        <v>107</v>
      </c>
      <c r="AH172" s="197"/>
      <c r="AI172" s="219">
        <f t="shared" si="12"/>
        <v>0</v>
      </c>
      <c r="AJ172" s="220">
        <f t="shared" si="32"/>
        <v>0</v>
      </c>
      <c r="AK172" s="366">
        <f t="shared" si="36"/>
        <v>0</v>
      </c>
    </row>
    <row r="173" spans="1:37" ht="14.45" customHeight="1" x14ac:dyDescent="0.15">
      <c r="A173" s="612">
        <v>0</v>
      </c>
      <c r="B173" s="613">
        <v>0</v>
      </c>
      <c r="C173" s="613">
        <v>0</v>
      </c>
      <c r="D173" s="613">
        <v>0</v>
      </c>
      <c r="E173" s="614">
        <v>0</v>
      </c>
      <c r="F173" s="599"/>
      <c r="G173" s="607"/>
      <c r="H173" s="607"/>
      <c r="I173" s="607"/>
      <c r="K173" s="194"/>
      <c r="L173" s="176" t="s">
        <v>41</v>
      </c>
      <c r="M173" s="196" t="s">
        <v>108</v>
      </c>
      <c r="N173" s="197"/>
      <c r="O173" s="198"/>
      <c r="P173" s="219">
        <f t="shared" ref="P173:T176" si="37">P58+P112</f>
        <v>163454</v>
      </c>
      <c r="Q173" s="220">
        <f t="shared" si="37"/>
        <v>163454</v>
      </c>
      <c r="R173" s="220">
        <f t="shared" si="37"/>
        <v>16100</v>
      </c>
      <c r="S173" s="221">
        <f t="shared" si="37"/>
        <v>0</v>
      </c>
      <c r="T173" s="270">
        <f t="shared" si="37"/>
        <v>112800</v>
      </c>
      <c r="U173" s="202"/>
      <c r="V173" s="176" t="s">
        <v>41</v>
      </c>
      <c r="W173" s="196" t="s">
        <v>108</v>
      </c>
      <c r="X173" s="197"/>
      <c r="Y173" s="198"/>
      <c r="Z173" s="219">
        <f>Z57</f>
        <v>4435</v>
      </c>
      <c r="AA173" s="220">
        <f>AA57</f>
        <v>0</v>
      </c>
      <c r="AB173" s="292">
        <f>AB57</f>
        <v>0</v>
      </c>
      <c r="AC173" s="366">
        <f>AC57</f>
        <v>0</v>
      </c>
      <c r="AE173" s="194"/>
      <c r="AF173" s="176" t="s">
        <v>41</v>
      </c>
      <c r="AG173" s="196" t="s">
        <v>108</v>
      </c>
      <c r="AH173" s="197"/>
      <c r="AI173" s="219">
        <f t="shared" si="12"/>
        <v>159019</v>
      </c>
      <c r="AJ173" s="220">
        <f t="shared" si="32"/>
        <v>16100</v>
      </c>
      <c r="AK173" s="366">
        <f t="shared" si="36"/>
        <v>0</v>
      </c>
    </row>
    <row r="174" spans="1:37" ht="14.45" customHeight="1" x14ac:dyDescent="0.15">
      <c r="A174" s="612">
        <v>0</v>
      </c>
      <c r="B174" s="613">
        <v>0</v>
      </c>
      <c r="C174" s="613">
        <v>0</v>
      </c>
      <c r="D174" s="613">
        <v>0</v>
      </c>
      <c r="E174" s="614">
        <v>0</v>
      </c>
      <c r="F174" s="599"/>
      <c r="G174" s="607"/>
      <c r="H174" s="607"/>
      <c r="I174" s="607"/>
      <c r="K174" s="194"/>
      <c r="L174" s="216"/>
      <c r="M174" s="196" t="s">
        <v>13</v>
      </c>
      <c r="N174" s="197"/>
      <c r="O174" s="198"/>
      <c r="P174" s="219">
        <f t="shared" si="37"/>
        <v>4739</v>
      </c>
      <c r="Q174" s="220">
        <f t="shared" si="37"/>
        <v>4739</v>
      </c>
      <c r="R174" s="220">
        <f t="shared" si="37"/>
        <v>0</v>
      </c>
      <c r="S174" s="221">
        <f t="shared" si="37"/>
        <v>0</v>
      </c>
      <c r="T174" s="270">
        <f t="shared" si="37"/>
        <v>0</v>
      </c>
      <c r="U174" s="202"/>
      <c r="V174" s="216"/>
      <c r="W174" s="196" t="s">
        <v>13</v>
      </c>
      <c r="X174" s="197"/>
      <c r="Y174" s="198" t="s">
        <v>156</v>
      </c>
      <c r="Z174" s="219">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199</v>
      </c>
      <c r="AA174" s="220">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2">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66">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4"/>
      <c r="AF174" s="216"/>
      <c r="AG174" s="196" t="s">
        <v>13</v>
      </c>
      <c r="AH174" s="197"/>
      <c r="AI174" s="219">
        <f t="shared" si="12"/>
        <v>4540</v>
      </c>
      <c r="AJ174" s="220">
        <f t="shared" si="32"/>
        <v>0</v>
      </c>
      <c r="AK174" s="366">
        <f t="shared" si="36"/>
        <v>0</v>
      </c>
    </row>
    <row r="175" spans="1:37" ht="14.45" customHeight="1" x14ac:dyDescent="0.15">
      <c r="A175" s="612">
        <v>0</v>
      </c>
      <c r="B175" s="613">
        <v>0</v>
      </c>
      <c r="C175" s="613">
        <v>0</v>
      </c>
      <c r="D175" s="613">
        <v>0</v>
      </c>
      <c r="E175" s="614">
        <v>0</v>
      </c>
      <c r="F175" s="599"/>
      <c r="G175" s="607"/>
      <c r="H175" s="607"/>
      <c r="I175" s="607"/>
      <c r="K175" s="194"/>
      <c r="L175" s="196" t="s">
        <v>13</v>
      </c>
      <c r="M175" s="197"/>
      <c r="N175" s="197"/>
      <c r="O175" s="198"/>
      <c r="P175" s="219">
        <f t="shared" si="37"/>
        <v>1429</v>
      </c>
      <c r="Q175" s="220">
        <f t="shared" si="37"/>
        <v>1429</v>
      </c>
      <c r="R175" s="220">
        <f t="shared" si="37"/>
        <v>0</v>
      </c>
      <c r="S175" s="221">
        <f t="shared" si="37"/>
        <v>0</v>
      </c>
      <c r="T175" s="270">
        <f t="shared" si="37"/>
        <v>0</v>
      </c>
      <c r="U175" s="202"/>
      <c r="V175" s="196" t="s">
        <v>13</v>
      </c>
      <c r="W175" s="197"/>
      <c r="X175" s="197"/>
      <c r="Y175" s="198" t="s">
        <v>156</v>
      </c>
      <c r="Z175" s="219">
        <f>Z61-SUM(Z123,Z126,Z129,Z133:Z144,Z148:Z154,Z160:Z163,Z166:Z174)</f>
        <v>60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2"/>
        <v>1369</v>
      </c>
      <c r="AJ175" s="220">
        <f>IF($P175-$Z175=0,0,ROUND((R175-AA175)*$AI175/($P175-$Z175),0))</f>
        <v>0</v>
      </c>
      <c r="AK175" s="366">
        <f t="shared" si="36"/>
        <v>0</v>
      </c>
    </row>
    <row r="176" spans="1:37" ht="14.45" customHeight="1" thickBot="1" x14ac:dyDescent="0.2">
      <c r="A176" s="612">
        <v>0</v>
      </c>
      <c r="B176" s="613">
        <v>0</v>
      </c>
      <c r="C176" s="613">
        <v>0</v>
      </c>
      <c r="D176" s="613">
        <v>0</v>
      </c>
      <c r="E176" s="614">
        <v>0</v>
      </c>
      <c r="F176" s="599"/>
      <c r="G176" s="607"/>
      <c r="H176" s="607"/>
      <c r="I176" s="607"/>
      <c r="K176" s="311"/>
      <c r="L176" s="312" t="s">
        <v>82</v>
      </c>
      <c r="M176" s="313"/>
      <c r="N176" s="313"/>
      <c r="O176" s="314"/>
      <c r="P176" s="315">
        <f t="shared" si="37"/>
        <v>441551</v>
      </c>
      <c r="Q176" s="316">
        <f t="shared" si="37"/>
        <v>400718</v>
      </c>
      <c r="R176" s="316">
        <f t="shared" si="37"/>
        <v>92717</v>
      </c>
      <c r="S176" s="317">
        <f t="shared" si="37"/>
        <v>78539</v>
      </c>
      <c r="T176" s="318">
        <f t="shared" si="37"/>
        <v>133100</v>
      </c>
      <c r="U176" s="367"/>
      <c r="V176" s="312" t="s">
        <v>82</v>
      </c>
      <c r="W176" s="313"/>
      <c r="X176" s="313"/>
      <c r="Y176" s="314"/>
      <c r="Z176" s="315">
        <f>Z61</f>
        <v>10098</v>
      </c>
      <c r="AA176" s="316">
        <f>AA61</f>
        <v>0</v>
      </c>
      <c r="AB176" s="550">
        <f>AB61</f>
        <v>1183</v>
      </c>
      <c r="AC176" s="368">
        <f>AC61</f>
        <v>0</v>
      </c>
      <c r="AE176" s="369"/>
      <c r="AF176" s="312" t="s">
        <v>82</v>
      </c>
      <c r="AG176" s="313"/>
      <c r="AH176" s="313"/>
      <c r="AI176" s="370">
        <f t="shared" si="12"/>
        <v>390620</v>
      </c>
      <c r="AJ176" s="316">
        <f>SUM(AJ123,AJ126,AJ129,AJ133:AJ144,AJ148:AJ154,AJ160:AJ163,AJ166:AJ175)</f>
        <v>91968</v>
      </c>
      <c r="AK176" s="368">
        <f>SUM(AK123,AK126,AK129,AK133:AK144,AK148:AK154,AK160:AK163,AK166:AK175)</f>
        <v>45683</v>
      </c>
    </row>
    <row r="177" spans="1:29" ht="14.45" customHeight="1" thickTop="1" x14ac:dyDescent="0.15">
      <c r="A177" s="612">
        <v>0</v>
      </c>
      <c r="B177" s="613">
        <v>0</v>
      </c>
      <c r="C177" s="613">
        <v>0</v>
      </c>
      <c r="D177" s="613">
        <v>0</v>
      </c>
      <c r="E177" s="614">
        <v>0</v>
      </c>
      <c r="F177" s="599"/>
      <c r="G177" s="607"/>
      <c r="H177" s="607"/>
      <c r="I177" s="607"/>
      <c r="Z177" s="480"/>
      <c r="AC177" s="481"/>
    </row>
    <row r="178" spans="1:29" ht="14.45" customHeight="1" x14ac:dyDescent="0.15">
      <c r="A178" s="612">
        <v>0</v>
      </c>
      <c r="B178" s="613">
        <v>0</v>
      </c>
      <c r="C178" s="613">
        <v>0</v>
      </c>
      <c r="D178" s="613">
        <v>0</v>
      </c>
      <c r="E178" s="614">
        <v>0</v>
      </c>
      <c r="F178" s="599"/>
      <c r="G178" s="607"/>
      <c r="H178" s="607"/>
      <c r="I178" s="607"/>
      <c r="AC178" s="481"/>
    </row>
    <row r="179" spans="1:29" x14ac:dyDescent="0.15">
      <c r="A179" s="612">
        <v>4435</v>
      </c>
      <c r="B179" s="613">
        <v>0</v>
      </c>
      <c r="C179" s="613">
        <v>0</v>
      </c>
      <c r="D179" s="613">
        <v>0</v>
      </c>
      <c r="E179" s="614">
        <v>0</v>
      </c>
      <c r="F179" s="599"/>
      <c r="G179" s="607"/>
      <c r="H179" s="607"/>
      <c r="I179" s="607"/>
      <c r="AC179" s="481"/>
    </row>
    <row r="180" spans="1:29" x14ac:dyDescent="0.15">
      <c r="A180" s="615">
        <v>4246</v>
      </c>
      <c r="B180" s="616">
        <v>0</v>
      </c>
      <c r="C180" s="616">
        <v>1183</v>
      </c>
      <c r="D180" s="616">
        <v>1060</v>
      </c>
      <c r="E180" s="617">
        <v>0</v>
      </c>
      <c r="F180" s="599"/>
      <c r="G180" s="599"/>
      <c r="H180" s="599"/>
      <c r="I180" s="599"/>
      <c r="AC180" s="481"/>
    </row>
    <row r="181" spans="1:29" ht="14.25" thickBot="1" x14ac:dyDescent="0.2">
      <c r="A181" s="618">
        <v>10098</v>
      </c>
      <c r="B181" s="619">
        <v>0</v>
      </c>
      <c r="C181" s="619">
        <v>1183</v>
      </c>
      <c r="D181" s="619">
        <v>1060</v>
      </c>
      <c r="E181" s="620">
        <v>0</v>
      </c>
      <c r="F181" s="599"/>
      <c r="G181" s="599"/>
      <c r="H181" s="599"/>
      <c r="I181" s="599"/>
      <c r="AC181" s="481"/>
    </row>
    <row r="182" spans="1:29" x14ac:dyDescent="0.15">
      <c r="A182" s="608"/>
      <c r="B182" s="608"/>
      <c r="C182" s="608"/>
      <c r="D182" s="608"/>
      <c r="E182" s="608"/>
      <c r="F182" s="599"/>
      <c r="G182" s="599"/>
      <c r="H182" s="599"/>
      <c r="I182" s="599"/>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4"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4" orientation="portrait" horizontalDpi="4294967292" r:id="rId2"/>
  <headerFooter alignWithMargins="0"/>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84"/>
  <sheetViews>
    <sheetView workbookViewId="0">
      <selection activeCell="A9" sqref="A9"/>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39" width="2.875" style="134" bestFit="1" customWidth="1"/>
    <col min="40" max="40" width="2" style="134" customWidth="1"/>
    <col min="41" max="41" width="3.75" style="134" customWidth="1"/>
    <col min="42" max="42" width="7.75" style="134" customWidth="1"/>
    <col min="43" max="45" width="11.625" style="134" customWidth="1"/>
    <col min="46" max="46" width="3" style="134" customWidth="1"/>
    <col min="47" max="47" width="2.875" style="134" customWidth="1"/>
    <col min="48" max="48" width="2" style="134" customWidth="1"/>
    <col min="49" max="49" width="3.75" style="134" customWidth="1"/>
    <col min="50" max="50" width="7.75" style="134" customWidth="1"/>
    <col min="51" max="52" width="11.625" style="134" customWidth="1"/>
    <col min="53" max="16384" width="9" style="134"/>
  </cols>
  <sheetData>
    <row r="1" spans="1:34" ht="9" customHeight="1" x14ac:dyDescent="0.15"/>
    <row r="2" spans="1:34" ht="14.45" customHeight="1" x14ac:dyDescent="0.15">
      <c r="I2" s="159"/>
      <c r="J2" s="159"/>
      <c r="K2" s="554" t="s">
        <v>727</v>
      </c>
      <c r="R2" s="159" t="s">
        <v>916</v>
      </c>
      <c r="AA2" s="160"/>
      <c r="AC2" s="160" t="s">
        <v>1</v>
      </c>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802</v>
      </c>
      <c r="AA4" s="162"/>
      <c r="AB4" s="162"/>
      <c r="AC4" s="165"/>
      <c r="AD4" s="160"/>
      <c r="AE4" s="160"/>
      <c r="AF4" s="160"/>
      <c r="AG4" s="160"/>
      <c r="AH4" s="160"/>
    </row>
    <row r="5" spans="1:34" ht="14.45" customHeight="1" x14ac:dyDescent="0.15">
      <c r="K5" s="166"/>
      <c r="L5" s="167"/>
      <c r="M5" s="167"/>
      <c r="N5" s="167"/>
      <c r="O5" s="167"/>
      <c r="P5" s="168" t="s">
        <v>121</v>
      </c>
      <c r="Q5" s="169" t="s">
        <v>803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649</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570" t="s">
        <v>125</v>
      </c>
      <c r="Q7" s="571" t="s">
        <v>804</v>
      </c>
      <c r="R7" s="328" t="s">
        <v>805</v>
      </c>
      <c r="S7" s="572" t="s">
        <v>806</v>
      </c>
      <c r="T7" s="573" t="s">
        <v>807</v>
      </c>
      <c r="U7" s="172"/>
      <c r="V7" s="167"/>
      <c r="W7" s="167"/>
      <c r="X7" s="167"/>
      <c r="Y7" s="167"/>
      <c r="Z7" s="177" t="s">
        <v>5</v>
      </c>
      <c r="AA7" s="181" t="s">
        <v>6</v>
      </c>
      <c r="AB7" s="181" t="s">
        <v>7</v>
      </c>
      <c r="AC7" s="182" t="s">
        <v>808</v>
      </c>
      <c r="AD7" s="160"/>
      <c r="AE7" s="160"/>
      <c r="AF7" s="160"/>
      <c r="AG7" s="160"/>
      <c r="AH7" s="160"/>
    </row>
    <row r="8" spans="1:34" ht="14.45" customHeight="1" x14ac:dyDescent="0.15">
      <c r="A8" s="589">
        <v>234865</v>
      </c>
      <c r="B8" s="590">
        <v>206959</v>
      </c>
      <c r="C8" s="590">
        <v>27906</v>
      </c>
      <c r="D8" s="590">
        <v>89922</v>
      </c>
      <c r="E8" s="590">
        <v>51213</v>
      </c>
      <c r="F8" s="590">
        <v>7770</v>
      </c>
      <c r="G8" s="590">
        <v>60700</v>
      </c>
      <c r="H8" s="590">
        <v>0</v>
      </c>
      <c r="I8" s="591">
        <v>25260</v>
      </c>
      <c r="K8" s="183"/>
      <c r="L8" s="184" t="s">
        <v>8</v>
      </c>
      <c r="M8" s="185"/>
      <c r="N8" s="185"/>
      <c r="O8" s="186" t="s">
        <v>9</v>
      </c>
      <c r="P8" s="187">
        <f>'Ｓ４８（1973）'!A9</f>
        <v>0</v>
      </c>
      <c r="Q8" s="188">
        <f>'Ｓ４８（1973）'!B9</f>
        <v>0</v>
      </c>
      <c r="R8" s="188">
        <f>'Ｓ４８（1973）'!D9</f>
        <v>0</v>
      </c>
      <c r="S8" s="188">
        <f>'Ｓ４８（1973）'!E9</f>
        <v>0</v>
      </c>
      <c r="T8" s="189">
        <f>'Ｓ４８（1973）'!G9</f>
        <v>0</v>
      </c>
      <c r="U8" s="190"/>
      <c r="V8" s="184"/>
      <c r="W8" s="185"/>
      <c r="X8" s="185"/>
      <c r="Y8" s="186"/>
      <c r="Z8" s="191"/>
      <c r="AA8" s="192"/>
      <c r="AB8" s="192"/>
      <c r="AC8" s="569"/>
      <c r="AD8" s="160"/>
      <c r="AE8" s="160"/>
      <c r="AF8" s="160"/>
      <c r="AG8" s="160"/>
      <c r="AH8" s="160"/>
    </row>
    <row r="9" spans="1:34" ht="14.45" customHeight="1" x14ac:dyDescent="0.15">
      <c r="A9" s="592">
        <v>0</v>
      </c>
      <c r="B9" s="593">
        <v>0</v>
      </c>
      <c r="C9" s="593">
        <v>0</v>
      </c>
      <c r="D9" s="593">
        <v>0</v>
      </c>
      <c r="E9" s="593">
        <v>0</v>
      </c>
      <c r="F9" s="593">
        <v>0</v>
      </c>
      <c r="G9" s="593">
        <v>0</v>
      </c>
      <c r="H9" s="593">
        <v>0</v>
      </c>
      <c r="I9" s="594">
        <v>0</v>
      </c>
      <c r="K9" s="194"/>
      <c r="L9" s="195"/>
      <c r="M9" s="196" t="s">
        <v>650</v>
      </c>
      <c r="N9" s="197"/>
      <c r="O9" s="198" t="s">
        <v>12</v>
      </c>
      <c r="P9" s="199">
        <f>'Ｓ４８（1973）'!A10</f>
        <v>0</v>
      </c>
      <c r="Q9" s="200">
        <f>'Ｓ４８（1973）'!B10</f>
        <v>0</v>
      </c>
      <c r="R9" s="200">
        <f>'Ｓ４８（1973）'!D10</f>
        <v>0</v>
      </c>
      <c r="S9" s="200">
        <f>'Ｓ４８（1973）'!E10</f>
        <v>0</v>
      </c>
      <c r="T9" s="201">
        <f>'Ｓ４８（1973）'!G10</f>
        <v>0</v>
      </c>
      <c r="U9" s="202"/>
      <c r="V9" s="195"/>
      <c r="W9" s="167"/>
      <c r="X9" s="167"/>
      <c r="Y9" s="203"/>
      <c r="Z9" s="204"/>
      <c r="AA9" s="205"/>
      <c r="AB9" s="205"/>
      <c r="AC9" s="560"/>
      <c r="AD9" s="160"/>
      <c r="AE9" s="160"/>
      <c r="AF9" s="160"/>
      <c r="AG9" s="160"/>
      <c r="AH9" s="160"/>
    </row>
    <row r="10" spans="1:34" ht="14.45" customHeight="1" x14ac:dyDescent="0.15">
      <c r="A10" s="592">
        <v>0</v>
      </c>
      <c r="B10" s="593">
        <v>0</v>
      </c>
      <c r="C10" s="593">
        <v>0</v>
      </c>
      <c r="D10" s="593">
        <v>0</v>
      </c>
      <c r="E10" s="593">
        <v>0</v>
      </c>
      <c r="F10" s="593">
        <v>0</v>
      </c>
      <c r="G10" s="593">
        <v>0</v>
      </c>
      <c r="H10" s="593">
        <v>0</v>
      </c>
      <c r="I10" s="594">
        <v>0</v>
      </c>
      <c r="K10" s="194"/>
      <c r="L10" s="195"/>
      <c r="M10" s="196" t="s">
        <v>13</v>
      </c>
      <c r="N10" s="167"/>
      <c r="O10" s="207"/>
      <c r="P10" s="208">
        <f>P8-P9</f>
        <v>0</v>
      </c>
      <c r="Q10" s="209">
        <f>Q8-Q9</f>
        <v>0</v>
      </c>
      <c r="R10" s="209">
        <f>R8-R9</f>
        <v>0</v>
      </c>
      <c r="S10" s="209">
        <f>S8-S9</f>
        <v>0</v>
      </c>
      <c r="T10" s="210">
        <f>T8-T9</f>
        <v>0</v>
      </c>
      <c r="U10" s="202"/>
      <c r="V10" s="195"/>
      <c r="W10" s="167"/>
      <c r="X10" s="167"/>
      <c r="Y10" s="203"/>
      <c r="Z10" s="204"/>
      <c r="AA10" s="205"/>
      <c r="AB10" s="205"/>
      <c r="AC10" s="560"/>
      <c r="AD10" s="160"/>
      <c r="AE10" s="160"/>
      <c r="AF10" s="160"/>
      <c r="AG10" s="160"/>
      <c r="AH10" s="160"/>
    </row>
    <row r="11" spans="1:34" ht="14.45" customHeight="1" x14ac:dyDescent="0.15">
      <c r="A11" s="592">
        <v>0</v>
      </c>
      <c r="B11" s="593">
        <v>0</v>
      </c>
      <c r="C11" s="593">
        <v>0</v>
      </c>
      <c r="D11" s="593">
        <v>0</v>
      </c>
      <c r="E11" s="593">
        <v>0</v>
      </c>
      <c r="F11" s="593">
        <v>0</v>
      </c>
      <c r="G11" s="593">
        <v>0</v>
      </c>
      <c r="H11" s="593">
        <v>0</v>
      </c>
      <c r="I11" s="594">
        <v>0</v>
      </c>
      <c r="K11" s="194" t="s">
        <v>4</v>
      </c>
      <c r="L11" s="173" t="s">
        <v>14</v>
      </c>
      <c r="M11" s="170"/>
      <c r="N11" s="170"/>
      <c r="O11" s="211" t="s">
        <v>15</v>
      </c>
      <c r="P11" s="212">
        <f>'Ｓ４８（1973）'!A11</f>
        <v>0</v>
      </c>
      <c r="Q11" s="213">
        <f>'Ｓ４８（1973）'!B11</f>
        <v>0</v>
      </c>
      <c r="R11" s="213">
        <f>'Ｓ４８（1973）'!D11</f>
        <v>0</v>
      </c>
      <c r="S11" s="213">
        <f>'Ｓ４８（1973）'!E11</f>
        <v>0</v>
      </c>
      <c r="T11" s="214">
        <f>'Ｓ４８（1973）'!G11</f>
        <v>0</v>
      </c>
      <c r="U11" s="202"/>
      <c r="V11" s="195"/>
      <c r="W11" s="167"/>
      <c r="X11" s="167"/>
      <c r="Y11" s="203"/>
      <c r="Z11" s="204"/>
      <c r="AA11" s="205"/>
      <c r="AB11" s="205"/>
      <c r="AC11" s="560"/>
      <c r="AD11" s="160"/>
      <c r="AE11" s="160"/>
      <c r="AF11" s="160"/>
      <c r="AG11" s="160"/>
      <c r="AH11" s="160"/>
    </row>
    <row r="12" spans="1:34" ht="14.45" customHeight="1" x14ac:dyDescent="0.15">
      <c r="A12" s="592">
        <v>0</v>
      </c>
      <c r="B12" s="593">
        <v>0</v>
      </c>
      <c r="C12" s="593">
        <v>0</v>
      </c>
      <c r="D12" s="593">
        <v>0</v>
      </c>
      <c r="E12" s="593">
        <v>0</v>
      </c>
      <c r="F12" s="593">
        <v>0</v>
      </c>
      <c r="G12" s="593">
        <v>0</v>
      </c>
      <c r="H12" s="593">
        <v>0</v>
      </c>
      <c r="I12" s="594">
        <v>0</v>
      </c>
      <c r="K12" s="194"/>
      <c r="L12" s="195"/>
      <c r="M12" s="196" t="s">
        <v>16</v>
      </c>
      <c r="N12" s="197"/>
      <c r="O12" s="198" t="s">
        <v>17</v>
      </c>
      <c r="P12" s="199">
        <f>'Ｓ４８（1973）'!A12</f>
        <v>0</v>
      </c>
      <c r="Q12" s="200">
        <f>'Ｓ４８（1973）'!B12</f>
        <v>0</v>
      </c>
      <c r="R12" s="200">
        <f>'Ｓ４８（1973）'!D12</f>
        <v>0</v>
      </c>
      <c r="S12" s="200">
        <f>'Ｓ４８（1973）'!E12</f>
        <v>0</v>
      </c>
      <c r="T12" s="201">
        <f>'Ｓ４８（1973）'!G12</f>
        <v>0</v>
      </c>
      <c r="U12" s="202"/>
      <c r="V12" s="196" t="s">
        <v>16</v>
      </c>
      <c r="W12" s="197"/>
      <c r="X12" s="197"/>
      <c r="Y12" s="215" t="s">
        <v>15</v>
      </c>
      <c r="Z12" s="199">
        <f>'Ｓ４８（1973）'!A173</f>
        <v>0</v>
      </c>
      <c r="AA12" s="200">
        <f>'Ｓ４８（1973）'!B173</f>
        <v>0</v>
      </c>
      <c r="AB12" s="201">
        <f>'Ｓ４８（1973）'!C173</f>
        <v>0</v>
      </c>
      <c r="AC12" s="556">
        <f>'Ｓ４８（1973）'!E173</f>
        <v>0</v>
      </c>
      <c r="AD12" s="160"/>
      <c r="AE12" s="160"/>
      <c r="AF12" s="160"/>
      <c r="AG12" s="160"/>
      <c r="AH12" s="160"/>
    </row>
    <row r="13" spans="1:34" ht="14.45" customHeight="1" x14ac:dyDescent="0.15">
      <c r="A13" s="592">
        <v>0</v>
      </c>
      <c r="B13" s="593">
        <v>0</v>
      </c>
      <c r="C13" s="593">
        <v>0</v>
      </c>
      <c r="D13" s="593">
        <v>0</v>
      </c>
      <c r="E13" s="593">
        <v>0</v>
      </c>
      <c r="F13" s="593">
        <v>0</v>
      </c>
      <c r="G13" s="593">
        <v>0</v>
      </c>
      <c r="H13" s="593">
        <v>0</v>
      </c>
      <c r="I13" s="594">
        <v>0</v>
      </c>
      <c r="K13" s="194"/>
      <c r="L13" s="216"/>
      <c r="M13" s="196" t="s">
        <v>13</v>
      </c>
      <c r="N13" s="217"/>
      <c r="O13" s="218"/>
      <c r="P13" s="208">
        <f>P11-P12</f>
        <v>0</v>
      </c>
      <c r="Q13" s="209">
        <f>Q11-Q12</f>
        <v>0</v>
      </c>
      <c r="R13" s="209">
        <f>R11-R12</f>
        <v>0</v>
      </c>
      <c r="S13" s="209">
        <f>S11-S12</f>
        <v>0</v>
      </c>
      <c r="T13" s="210">
        <f>T11-T12</f>
        <v>0</v>
      </c>
      <c r="U13" s="202"/>
      <c r="V13" s="195"/>
      <c r="W13" s="167"/>
      <c r="X13" s="167"/>
      <c r="Y13" s="207"/>
      <c r="Z13" s="204"/>
      <c r="AA13" s="205"/>
      <c r="AB13" s="205"/>
      <c r="AC13" s="560"/>
      <c r="AD13" s="160"/>
      <c r="AE13" s="160"/>
      <c r="AF13" s="160"/>
      <c r="AG13" s="160"/>
      <c r="AH13" s="160"/>
    </row>
    <row r="14" spans="1:34" ht="14.45" customHeight="1" x14ac:dyDescent="0.15">
      <c r="A14" s="592">
        <v>0</v>
      </c>
      <c r="B14" s="593">
        <v>0</v>
      </c>
      <c r="C14" s="593">
        <v>0</v>
      </c>
      <c r="D14" s="593">
        <v>0</v>
      </c>
      <c r="E14" s="593">
        <v>0</v>
      </c>
      <c r="F14" s="593">
        <v>0</v>
      </c>
      <c r="G14" s="593">
        <v>0</v>
      </c>
      <c r="H14" s="593">
        <v>0</v>
      </c>
      <c r="I14" s="594">
        <v>0</v>
      </c>
      <c r="K14" s="194" t="s">
        <v>4</v>
      </c>
      <c r="L14" s="169"/>
      <c r="M14" s="195" t="s">
        <v>94</v>
      </c>
      <c r="N14" s="197"/>
      <c r="O14" s="198" t="s">
        <v>93</v>
      </c>
      <c r="P14" s="199">
        <f>'Ｓ４８（1973）'!A14</f>
        <v>0</v>
      </c>
      <c r="Q14" s="200">
        <f>'Ｓ４８（1973）'!B14</f>
        <v>0</v>
      </c>
      <c r="R14" s="200">
        <f>'Ｓ４８（1973）'!D14</f>
        <v>0</v>
      </c>
      <c r="S14" s="200">
        <f>'Ｓ４８（1973）'!E14</f>
        <v>0</v>
      </c>
      <c r="T14" s="201">
        <f>'Ｓ４８（1973）'!G14</f>
        <v>0</v>
      </c>
      <c r="U14" s="202"/>
      <c r="V14" s="195"/>
      <c r="W14" s="167"/>
      <c r="X14" s="167"/>
      <c r="Y14" s="207"/>
      <c r="Z14" s="204"/>
      <c r="AA14" s="205"/>
      <c r="AB14" s="205"/>
      <c r="AC14" s="560"/>
      <c r="AD14" s="160"/>
      <c r="AE14" s="160"/>
      <c r="AF14" s="160"/>
      <c r="AG14" s="160"/>
      <c r="AH14" s="160"/>
    </row>
    <row r="15" spans="1:34" ht="14.45" customHeight="1" x14ac:dyDescent="0.15">
      <c r="A15" s="592">
        <v>0</v>
      </c>
      <c r="B15" s="593">
        <v>0</v>
      </c>
      <c r="C15" s="593">
        <v>0</v>
      </c>
      <c r="D15" s="593">
        <v>0</v>
      </c>
      <c r="E15" s="593">
        <v>0</v>
      </c>
      <c r="F15" s="593">
        <v>0</v>
      </c>
      <c r="G15" s="593">
        <v>0</v>
      </c>
      <c r="H15" s="593">
        <v>0</v>
      </c>
      <c r="I15" s="594">
        <v>0</v>
      </c>
      <c r="K15" s="194"/>
      <c r="L15" s="176" t="s">
        <v>102</v>
      </c>
      <c r="M15" s="195"/>
      <c r="N15" s="196" t="s">
        <v>809</v>
      </c>
      <c r="O15" s="198" t="s">
        <v>97</v>
      </c>
      <c r="P15" s="199">
        <f>'Ｓ４８（1973）'!A15</f>
        <v>0</v>
      </c>
      <c r="Q15" s="200">
        <f>'Ｓ４８（1973）'!B15</f>
        <v>0</v>
      </c>
      <c r="R15" s="200">
        <f>'Ｓ４８（1973）'!D15</f>
        <v>0</v>
      </c>
      <c r="S15" s="200">
        <f>'Ｓ４８（1973）'!E15</f>
        <v>0</v>
      </c>
      <c r="T15" s="201">
        <f>'Ｓ４８（1973）'!G15</f>
        <v>0</v>
      </c>
      <c r="U15" s="202"/>
      <c r="V15" s="195"/>
      <c r="W15" s="167"/>
      <c r="X15" s="167"/>
      <c r="Y15" s="207"/>
      <c r="Z15" s="204"/>
      <c r="AA15" s="205"/>
      <c r="AB15" s="205"/>
      <c r="AC15" s="560"/>
      <c r="AD15" s="160"/>
      <c r="AE15" s="160"/>
      <c r="AF15" s="160"/>
      <c r="AG15" s="160"/>
      <c r="AH15" s="160"/>
    </row>
    <row r="16" spans="1:34" ht="14.45" customHeight="1" x14ac:dyDescent="0.15">
      <c r="A16" s="592">
        <v>0</v>
      </c>
      <c r="B16" s="593">
        <v>0</v>
      </c>
      <c r="C16" s="593">
        <v>0</v>
      </c>
      <c r="D16" s="593">
        <v>0</v>
      </c>
      <c r="E16" s="593">
        <v>0</v>
      </c>
      <c r="F16" s="593">
        <v>0</v>
      </c>
      <c r="G16" s="593">
        <v>0</v>
      </c>
      <c r="H16" s="593">
        <v>0</v>
      </c>
      <c r="I16" s="594">
        <v>0</v>
      </c>
      <c r="K16" s="194"/>
      <c r="L16" s="176" t="s">
        <v>103</v>
      </c>
      <c r="M16" s="176"/>
      <c r="N16" s="196" t="s">
        <v>96</v>
      </c>
      <c r="O16" s="198" t="s">
        <v>34</v>
      </c>
      <c r="P16" s="199">
        <f>'Ｓ４８（1973）'!A16</f>
        <v>0</v>
      </c>
      <c r="Q16" s="200">
        <f>'Ｓ４８（1973）'!B16</f>
        <v>0</v>
      </c>
      <c r="R16" s="200">
        <f>'Ｓ４８（1973）'!D16</f>
        <v>0</v>
      </c>
      <c r="S16" s="200">
        <f>'Ｓ４８（1973）'!E16</f>
        <v>0</v>
      </c>
      <c r="T16" s="201">
        <f>'Ｓ４８（1973）'!G16</f>
        <v>0</v>
      </c>
      <c r="U16" s="202"/>
      <c r="V16" s="195"/>
      <c r="W16" s="167"/>
      <c r="X16" s="167"/>
      <c r="Y16" s="207"/>
      <c r="Z16" s="204"/>
      <c r="AA16" s="205"/>
      <c r="AB16" s="205"/>
      <c r="AC16" s="560"/>
      <c r="AD16" s="160"/>
      <c r="AE16" s="160"/>
      <c r="AF16" s="160"/>
      <c r="AG16" s="160"/>
      <c r="AH16" s="160"/>
    </row>
    <row r="17" spans="1:34" ht="14.45" customHeight="1" x14ac:dyDescent="0.15">
      <c r="A17" s="592">
        <v>0</v>
      </c>
      <c r="B17" s="593">
        <v>0</v>
      </c>
      <c r="C17" s="593">
        <v>0</v>
      </c>
      <c r="D17" s="593">
        <v>0</v>
      </c>
      <c r="E17" s="593">
        <v>0</v>
      </c>
      <c r="F17" s="593">
        <v>0</v>
      </c>
      <c r="G17" s="593">
        <v>0</v>
      </c>
      <c r="H17" s="593">
        <v>0</v>
      </c>
      <c r="I17" s="594">
        <v>0</v>
      </c>
      <c r="K17" s="194"/>
      <c r="L17" s="176" t="s">
        <v>41</v>
      </c>
      <c r="M17" s="216"/>
      <c r="N17" s="196" t="s">
        <v>13</v>
      </c>
      <c r="O17" s="198"/>
      <c r="P17" s="219">
        <f>P14-P15-P16</f>
        <v>0</v>
      </c>
      <c r="Q17" s="220">
        <f>Q14-Q15-Q16</f>
        <v>0</v>
      </c>
      <c r="R17" s="220">
        <f>R14-R15-R16</f>
        <v>0</v>
      </c>
      <c r="S17" s="220">
        <f>S14-S15-S16</f>
        <v>0</v>
      </c>
      <c r="T17" s="221">
        <f>T14-T15-T16</f>
        <v>0</v>
      </c>
      <c r="U17" s="202"/>
      <c r="V17" s="195"/>
      <c r="W17" s="167"/>
      <c r="X17" s="167"/>
      <c r="Y17" s="207"/>
      <c r="Z17" s="204"/>
      <c r="AA17" s="205"/>
      <c r="AB17" s="205"/>
      <c r="AC17" s="560"/>
      <c r="AD17" s="160"/>
      <c r="AE17" s="160"/>
      <c r="AF17" s="160"/>
      <c r="AG17" s="160"/>
      <c r="AH17" s="160"/>
    </row>
    <row r="18" spans="1:34" ht="14.45" customHeight="1" x14ac:dyDescent="0.15">
      <c r="A18" s="592">
        <v>0</v>
      </c>
      <c r="B18" s="593">
        <v>0</v>
      </c>
      <c r="C18" s="593">
        <v>0</v>
      </c>
      <c r="D18" s="593">
        <v>0</v>
      </c>
      <c r="E18" s="593">
        <v>0</v>
      </c>
      <c r="F18" s="593">
        <v>0</v>
      </c>
      <c r="G18" s="593">
        <v>0</v>
      </c>
      <c r="H18" s="593">
        <v>0</v>
      </c>
      <c r="I18" s="594">
        <v>0</v>
      </c>
      <c r="K18" s="194"/>
      <c r="L18" s="176"/>
      <c r="M18" s="196" t="s">
        <v>95</v>
      </c>
      <c r="N18" s="197"/>
      <c r="O18" s="198" t="s">
        <v>98</v>
      </c>
      <c r="P18" s="199">
        <f>'Ｓ４８（1973）'!A17</f>
        <v>0</v>
      </c>
      <c r="Q18" s="200">
        <f>'Ｓ４８（1973）'!B17</f>
        <v>0</v>
      </c>
      <c r="R18" s="200">
        <f>'Ｓ４８（1973）'!D17</f>
        <v>0</v>
      </c>
      <c r="S18" s="200">
        <f>'Ｓ４８（1973）'!E17</f>
        <v>0</v>
      </c>
      <c r="T18" s="201">
        <f>'Ｓ４８（1973）'!G17</f>
        <v>0</v>
      </c>
      <c r="U18" s="202"/>
      <c r="V18" s="195"/>
      <c r="W18" s="167"/>
      <c r="X18" s="167"/>
      <c r="Y18" s="207"/>
      <c r="Z18" s="204"/>
      <c r="AA18" s="205"/>
      <c r="AB18" s="205"/>
      <c r="AC18" s="560"/>
      <c r="AD18" s="160"/>
      <c r="AE18" s="160"/>
      <c r="AF18" s="160"/>
      <c r="AG18" s="160"/>
      <c r="AH18" s="160"/>
    </row>
    <row r="19" spans="1:34" ht="14.45" customHeight="1" x14ac:dyDescent="0.15">
      <c r="A19" s="592">
        <v>0</v>
      </c>
      <c r="B19" s="593">
        <v>0</v>
      </c>
      <c r="C19" s="593">
        <v>0</v>
      </c>
      <c r="D19" s="593">
        <v>0</v>
      </c>
      <c r="E19" s="593">
        <v>0</v>
      </c>
      <c r="F19" s="593">
        <v>0</v>
      </c>
      <c r="G19" s="593">
        <v>0</v>
      </c>
      <c r="H19" s="593">
        <v>0</v>
      </c>
      <c r="I19" s="594">
        <v>0</v>
      </c>
      <c r="K19" s="194"/>
      <c r="L19" s="216"/>
      <c r="M19" s="196" t="s">
        <v>13</v>
      </c>
      <c r="N19" s="197"/>
      <c r="O19" s="198" t="s">
        <v>99</v>
      </c>
      <c r="P19" s="199">
        <f>'Ｓ４８（1973）'!A18</f>
        <v>0</v>
      </c>
      <c r="Q19" s="200">
        <f>'Ｓ４８（1973）'!B18</f>
        <v>0</v>
      </c>
      <c r="R19" s="200">
        <f>'Ｓ４８（1973）'!D18</f>
        <v>0</v>
      </c>
      <c r="S19" s="200">
        <f>'Ｓ４８（1973）'!E18</f>
        <v>0</v>
      </c>
      <c r="T19" s="201">
        <f>'Ｓ４８（1973）'!G18</f>
        <v>0</v>
      </c>
      <c r="U19" s="202"/>
      <c r="V19" s="195"/>
      <c r="W19" s="167"/>
      <c r="X19" s="167"/>
      <c r="Y19" s="207"/>
      <c r="Z19" s="204"/>
      <c r="AA19" s="205"/>
      <c r="AB19" s="205"/>
      <c r="AC19" s="560"/>
      <c r="AD19" s="160"/>
      <c r="AE19" s="160"/>
      <c r="AF19" s="160"/>
      <c r="AG19" s="160"/>
      <c r="AH19" s="160"/>
    </row>
    <row r="20" spans="1:34" ht="14.45" customHeight="1" x14ac:dyDescent="0.15">
      <c r="A20" s="592">
        <v>74137</v>
      </c>
      <c r="B20" s="593">
        <v>46231</v>
      </c>
      <c r="C20" s="593">
        <v>27906</v>
      </c>
      <c r="D20" s="593">
        <v>0</v>
      </c>
      <c r="E20" s="593">
        <v>51021</v>
      </c>
      <c r="F20" s="593">
        <v>6980</v>
      </c>
      <c r="G20" s="593">
        <v>12900</v>
      </c>
      <c r="H20" s="593">
        <v>0</v>
      </c>
      <c r="I20" s="594">
        <v>3236</v>
      </c>
      <c r="K20" s="194"/>
      <c r="L20" s="196" t="s">
        <v>19</v>
      </c>
      <c r="M20" s="197"/>
      <c r="N20" s="197"/>
      <c r="O20" s="198" t="s">
        <v>20</v>
      </c>
      <c r="P20" s="199">
        <f>'Ｓ４８（1973）'!A19</f>
        <v>0</v>
      </c>
      <c r="Q20" s="200">
        <f>'Ｓ４８（1973）'!B19</f>
        <v>0</v>
      </c>
      <c r="R20" s="200">
        <f>'Ｓ４８（1973）'!D19</f>
        <v>0</v>
      </c>
      <c r="S20" s="200">
        <f>'Ｓ４８（1973）'!E19</f>
        <v>0</v>
      </c>
      <c r="T20" s="201">
        <f>'Ｓ４８（1973）'!G19</f>
        <v>0</v>
      </c>
      <c r="U20" s="202" t="s">
        <v>4</v>
      </c>
      <c r="V20" s="195"/>
      <c r="W20" s="167"/>
      <c r="X20" s="167"/>
      <c r="Y20" s="207"/>
      <c r="Z20" s="204"/>
      <c r="AA20" s="205"/>
      <c r="AB20" s="205"/>
      <c r="AC20" s="560"/>
      <c r="AD20" s="160"/>
      <c r="AE20" s="160"/>
      <c r="AF20" s="160"/>
      <c r="AG20" s="160"/>
      <c r="AH20" s="160"/>
    </row>
    <row r="21" spans="1:34" ht="14.45" customHeight="1" x14ac:dyDescent="0.15">
      <c r="A21" s="592">
        <v>0</v>
      </c>
      <c r="B21" s="593">
        <v>0</v>
      </c>
      <c r="C21" s="593">
        <v>0</v>
      </c>
      <c r="D21" s="593">
        <v>0</v>
      </c>
      <c r="E21" s="593">
        <v>0</v>
      </c>
      <c r="F21" s="593">
        <v>0</v>
      </c>
      <c r="G21" s="593">
        <v>0</v>
      </c>
      <c r="H21" s="593">
        <v>0</v>
      </c>
      <c r="I21" s="594">
        <v>0</v>
      </c>
      <c r="K21" s="194" t="s">
        <v>21</v>
      </c>
      <c r="L21" s="195"/>
      <c r="M21" s="196" t="s">
        <v>22</v>
      </c>
      <c r="N21" s="197"/>
      <c r="O21" s="198" t="s">
        <v>23</v>
      </c>
      <c r="P21" s="199">
        <f>'Ｓ４８（1973）'!A21</f>
        <v>0</v>
      </c>
      <c r="Q21" s="200">
        <f>'Ｓ４８（1973）'!B21</f>
        <v>0</v>
      </c>
      <c r="R21" s="200">
        <f>'Ｓ４８（1973）'!D21</f>
        <v>0</v>
      </c>
      <c r="S21" s="200">
        <f>'Ｓ４８（1973）'!E21</f>
        <v>0</v>
      </c>
      <c r="T21" s="201">
        <f>'Ｓ４８（1973）'!G21</f>
        <v>0</v>
      </c>
      <c r="U21" s="202" t="s">
        <v>24</v>
      </c>
      <c r="V21" s="195"/>
      <c r="W21" s="207"/>
      <c r="X21" s="207"/>
      <c r="Y21" s="207"/>
      <c r="Z21" s="204"/>
      <c r="AA21" s="205"/>
      <c r="AB21" s="205"/>
      <c r="AC21" s="560"/>
      <c r="AD21" s="160"/>
      <c r="AE21" s="160"/>
      <c r="AF21" s="160"/>
      <c r="AG21" s="160"/>
      <c r="AH21" s="160"/>
    </row>
    <row r="22" spans="1:34" ht="14.45" customHeight="1" x14ac:dyDescent="0.15">
      <c r="A22" s="592">
        <v>0</v>
      </c>
      <c r="B22" s="593">
        <v>0</v>
      </c>
      <c r="C22" s="593">
        <v>0</v>
      </c>
      <c r="D22" s="593">
        <v>0</v>
      </c>
      <c r="E22" s="593">
        <v>0</v>
      </c>
      <c r="F22" s="593">
        <v>0</v>
      </c>
      <c r="G22" s="593">
        <v>0</v>
      </c>
      <c r="H22" s="593">
        <v>0</v>
      </c>
      <c r="I22" s="594">
        <v>0</v>
      </c>
      <c r="K22" s="194"/>
      <c r="L22" s="195" t="s">
        <v>25</v>
      </c>
      <c r="M22" s="196" t="s">
        <v>26</v>
      </c>
      <c r="N22" s="197"/>
      <c r="O22" s="198" t="s">
        <v>27</v>
      </c>
      <c r="P22" s="199">
        <f>'Ｓ４８（1973）'!A22</f>
        <v>0</v>
      </c>
      <c r="Q22" s="200">
        <f>'Ｓ４８（1973）'!B22</f>
        <v>0</v>
      </c>
      <c r="R22" s="200">
        <f>'Ｓ４８（1973）'!D22</f>
        <v>0</v>
      </c>
      <c r="S22" s="200">
        <f>'Ｓ４８（1973）'!E22</f>
        <v>0</v>
      </c>
      <c r="T22" s="201">
        <f>'Ｓ４８（1973）'!G22</f>
        <v>0</v>
      </c>
      <c r="U22" s="202"/>
      <c r="V22" s="195"/>
      <c r="W22" s="167"/>
      <c r="X22" s="167"/>
      <c r="Y22" s="207"/>
      <c r="Z22" s="204"/>
      <c r="AA22" s="205"/>
      <c r="AB22" s="205"/>
      <c r="AC22" s="560"/>
      <c r="AD22" s="160"/>
      <c r="AE22" s="160"/>
      <c r="AF22" s="160"/>
      <c r="AG22" s="160"/>
      <c r="AH22" s="160"/>
    </row>
    <row r="23" spans="1:34" ht="14.45" customHeight="1" x14ac:dyDescent="0.15">
      <c r="A23" s="592">
        <v>0</v>
      </c>
      <c r="B23" s="593">
        <v>0</v>
      </c>
      <c r="C23" s="593">
        <v>0</v>
      </c>
      <c r="D23" s="593">
        <v>0</v>
      </c>
      <c r="E23" s="593">
        <v>0</v>
      </c>
      <c r="F23" s="593">
        <v>0</v>
      </c>
      <c r="G23" s="593">
        <v>0</v>
      </c>
      <c r="H23" s="593">
        <v>0</v>
      </c>
      <c r="I23" s="594">
        <v>0</v>
      </c>
      <c r="K23" s="194"/>
      <c r="L23" s="195" t="s">
        <v>28</v>
      </c>
      <c r="M23" s="196" t="s">
        <v>29</v>
      </c>
      <c r="N23" s="197"/>
      <c r="O23" s="198" t="s">
        <v>30</v>
      </c>
      <c r="P23" s="199">
        <f>'Ｓ４８（1973）'!A23</f>
        <v>0</v>
      </c>
      <c r="Q23" s="200">
        <f>'Ｓ４８（1973）'!B23</f>
        <v>0</v>
      </c>
      <c r="R23" s="200">
        <f>'Ｓ４８（1973）'!D23</f>
        <v>0</v>
      </c>
      <c r="S23" s="200">
        <f>'Ｓ４８（1973）'!E23</f>
        <v>0</v>
      </c>
      <c r="T23" s="201">
        <f>'Ｓ４８（1973）'!G23</f>
        <v>0</v>
      </c>
      <c r="U23" s="202"/>
      <c r="V23" s="195"/>
      <c r="W23" s="167"/>
      <c r="X23" s="167"/>
      <c r="Y23" s="167"/>
      <c r="Z23" s="204"/>
      <c r="AA23" s="205"/>
      <c r="AB23" s="205"/>
      <c r="AC23" s="560"/>
      <c r="AD23" s="160"/>
      <c r="AE23" s="160"/>
      <c r="AF23" s="160"/>
      <c r="AG23" s="160"/>
      <c r="AH23" s="160"/>
    </row>
    <row r="24" spans="1:34" ht="14.45" customHeight="1" x14ac:dyDescent="0.15">
      <c r="A24" s="592">
        <v>0</v>
      </c>
      <c r="B24" s="593">
        <v>0</v>
      </c>
      <c r="C24" s="593">
        <v>0</v>
      </c>
      <c r="D24" s="593">
        <v>0</v>
      </c>
      <c r="E24" s="593">
        <v>0</v>
      </c>
      <c r="F24" s="593">
        <v>0</v>
      </c>
      <c r="G24" s="593">
        <v>0</v>
      </c>
      <c r="H24" s="593">
        <v>0</v>
      </c>
      <c r="I24" s="594">
        <v>0</v>
      </c>
      <c r="K24" s="194"/>
      <c r="L24" s="195" t="s">
        <v>31</v>
      </c>
      <c r="M24" s="196" t="s">
        <v>32</v>
      </c>
      <c r="N24" s="197"/>
      <c r="O24" s="198" t="s">
        <v>33</v>
      </c>
      <c r="P24" s="199">
        <f>'Ｓ４８（1973）'!A24</f>
        <v>0</v>
      </c>
      <c r="Q24" s="200">
        <f>'Ｓ４８（1973）'!B24</f>
        <v>0</v>
      </c>
      <c r="R24" s="200">
        <f>'Ｓ４８（1973）'!D24</f>
        <v>0</v>
      </c>
      <c r="S24" s="200">
        <f>'Ｓ４８（1973）'!E24</f>
        <v>0</v>
      </c>
      <c r="T24" s="201">
        <f>'Ｓ４８（1973）'!G24</f>
        <v>0</v>
      </c>
      <c r="U24" s="202"/>
      <c r="V24" s="195"/>
      <c r="W24" s="207"/>
      <c r="X24" s="207"/>
      <c r="Y24" s="207"/>
      <c r="Z24" s="204"/>
      <c r="AA24" s="205"/>
      <c r="AB24" s="205"/>
      <c r="AC24" s="560"/>
      <c r="AD24" s="160"/>
      <c r="AE24" s="160"/>
      <c r="AF24" s="160"/>
      <c r="AG24" s="160"/>
      <c r="AH24" s="160"/>
    </row>
    <row r="25" spans="1:34" ht="14.45" customHeight="1" x14ac:dyDescent="0.15">
      <c r="A25" s="592">
        <v>0</v>
      </c>
      <c r="B25" s="593">
        <v>0</v>
      </c>
      <c r="C25" s="593">
        <v>0</v>
      </c>
      <c r="D25" s="593">
        <v>0</v>
      </c>
      <c r="E25" s="593">
        <v>0</v>
      </c>
      <c r="F25" s="593">
        <v>0</v>
      </c>
      <c r="G25" s="593">
        <v>0</v>
      </c>
      <c r="H25" s="593">
        <v>0</v>
      </c>
      <c r="I25" s="594">
        <v>0</v>
      </c>
      <c r="K25" s="194"/>
      <c r="L25" s="195" t="s">
        <v>35</v>
      </c>
      <c r="M25" s="196" t="s">
        <v>36</v>
      </c>
      <c r="N25" s="197"/>
      <c r="O25" s="198" t="s">
        <v>37</v>
      </c>
      <c r="P25" s="199">
        <f>'Ｓ４８（1973）'!A25</f>
        <v>0</v>
      </c>
      <c r="Q25" s="200">
        <f>'Ｓ４８（1973）'!B25</f>
        <v>0</v>
      </c>
      <c r="R25" s="200">
        <f>'Ｓ４８（1973）'!D25</f>
        <v>0</v>
      </c>
      <c r="S25" s="200">
        <f>'Ｓ４８（1973）'!E25</f>
        <v>0</v>
      </c>
      <c r="T25" s="201">
        <f>'Ｓ４８（1973）'!G25</f>
        <v>0</v>
      </c>
      <c r="U25" s="202"/>
      <c r="V25" s="195"/>
      <c r="W25" s="167"/>
      <c r="X25" s="167"/>
      <c r="Y25" s="207"/>
      <c r="Z25" s="204"/>
      <c r="AA25" s="205"/>
      <c r="AB25" s="205"/>
      <c r="AC25" s="560"/>
      <c r="AD25" s="160"/>
      <c r="AE25" s="160"/>
      <c r="AF25" s="160"/>
      <c r="AG25" s="160"/>
      <c r="AH25" s="160"/>
    </row>
    <row r="26" spans="1:34" ht="14.45" customHeight="1" x14ac:dyDescent="0.15">
      <c r="A26" s="592">
        <v>46231</v>
      </c>
      <c r="B26" s="593">
        <v>46231</v>
      </c>
      <c r="C26" s="593">
        <v>0</v>
      </c>
      <c r="D26" s="593">
        <v>0</v>
      </c>
      <c r="E26" s="593">
        <v>23115</v>
      </c>
      <c r="F26" s="593">
        <v>6980</v>
      </c>
      <c r="G26" s="593">
        <v>12900</v>
      </c>
      <c r="H26" s="593">
        <v>0</v>
      </c>
      <c r="I26" s="594">
        <v>3236</v>
      </c>
      <c r="K26" s="194"/>
      <c r="L26" s="195" t="s">
        <v>38</v>
      </c>
      <c r="M26" s="196" t="s">
        <v>651</v>
      </c>
      <c r="N26" s="197"/>
      <c r="O26" s="198" t="s">
        <v>40</v>
      </c>
      <c r="P26" s="199">
        <f>'Ｓ４８（1973）'!A26</f>
        <v>46231</v>
      </c>
      <c r="Q26" s="200">
        <f>'Ｓ４８（1973）'!B26</f>
        <v>46231</v>
      </c>
      <c r="R26" s="200">
        <f>'Ｓ４８（1973）'!D26</f>
        <v>0</v>
      </c>
      <c r="S26" s="200">
        <f>'Ｓ４８（1973）'!E26</f>
        <v>23115</v>
      </c>
      <c r="T26" s="201">
        <f>'Ｓ４８（1973）'!G26</f>
        <v>12900</v>
      </c>
      <c r="U26" s="202"/>
      <c r="V26" s="195"/>
      <c r="W26" s="167"/>
      <c r="X26" s="167"/>
      <c r="Y26" s="167"/>
      <c r="Z26" s="204"/>
      <c r="AA26" s="205"/>
      <c r="AB26" s="205"/>
      <c r="AC26" s="560"/>
      <c r="AD26" s="160"/>
      <c r="AE26" s="160"/>
      <c r="AF26" s="160"/>
      <c r="AG26" s="160"/>
      <c r="AH26" s="160"/>
    </row>
    <row r="27" spans="1:34" ht="14.45" customHeight="1" x14ac:dyDescent="0.15">
      <c r="A27" s="592">
        <v>0</v>
      </c>
      <c r="B27" s="593">
        <v>0</v>
      </c>
      <c r="C27" s="593">
        <v>0</v>
      </c>
      <c r="D27" s="593">
        <v>0</v>
      </c>
      <c r="E27" s="593">
        <v>0</v>
      </c>
      <c r="F27" s="593">
        <v>0</v>
      </c>
      <c r="G27" s="593">
        <v>0</v>
      </c>
      <c r="H27" s="593">
        <v>0</v>
      </c>
      <c r="I27" s="594">
        <v>0</v>
      </c>
      <c r="K27" s="194"/>
      <c r="L27" s="195" t="s">
        <v>41</v>
      </c>
      <c r="M27" s="196" t="s">
        <v>42</v>
      </c>
      <c r="N27" s="197"/>
      <c r="O27" s="198" t="s">
        <v>43</v>
      </c>
      <c r="P27" s="199">
        <f>'Ｓ４８（1973）'!A27</f>
        <v>0</v>
      </c>
      <c r="Q27" s="200">
        <f>'Ｓ４８（1973）'!B27</f>
        <v>0</v>
      </c>
      <c r="R27" s="200">
        <f>'Ｓ４８（1973）'!D27</f>
        <v>0</v>
      </c>
      <c r="S27" s="200">
        <f>'Ｓ４８（1973）'!E27</f>
        <v>0</v>
      </c>
      <c r="T27" s="201">
        <f>'Ｓ４８（1973）'!G27</f>
        <v>0</v>
      </c>
      <c r="U27" s="202"/>
      <c r="V27" s="195"/>
      <c r="W27" s="167"/>
      <c r="X27" s="167"/>
      <c r="Y27" s="167"/>
      <c r="Z27" s="204"/>
      <c r="AA27" s="205"/>
      <c r="AB27" s="205"/>
      <c r="AC27" s="560"/>
      <c r="AD27" s="160"/>
      <c r="AE27" s="160"/>
      <c r="AF27" s="160"/>
      <c r="AG27" s="160"/>
      <c r="AH27" s="160"/>
    </row>
    <row r="28" spans="1:34" ht="14.45" customHeight="1" x14ac:dyDescent="0.15">
      <c r="A28" s="592">
        <v>27906</v>
      </c>
      <c r="B28" s="593">
        <v>0</v>
      </c>
      <c r="C28" s="593">
        <v>27906</v>
      </c>
      <c r="D28" s="593">
        <v>0</v>
      </c>
      <c r="E28" s="593">
        <v>27906</v>
      </c>
      <c r="F28" s="593">
        <v>0</v>
      </c>
      <c r="G28" s="593">
        <v>0</v>
      </c>
      <c r="H28" s="593">
        <v>0</v>
      </c>
      <c r="I28" s="594">
        <v>0</v>
      </c>
      <c r="K28" s="194" t="s">
        <v>128</v>
      </c>
      <c r="L28" s="216"/>
      <c r="M28" s="196" t="s">
        <v>13</v>
      </c>
      <c r="N28" s="197"/>
      <c r="O28" s="198" t="s">
        <v>44</v>
      </c>
      <c r="P28" s="199">
        <f>'Ｓ４８（1973）'!A28</f>
        <v>27906</v>
      </c>
      <c r="Q28" s="200">
        <f>'Ｓ４８（1973）'!B28</f>
        <v>0</v>
      </c>
      <c r="R28" s="200">
        <f>'Ｓ４８（1973）'!D28</f>
        <v>0</v>
      </c>
      <c r="S28" s="200">
        <f>'Ｓ４８（1973）'!E28</f>
        <v>27906</v>
      </c>
      <c r="T28" s="201">
        <f>'Ｓ４８（1973）'!G28</f>
        <v>0</v>
      </c>
      <c r="U28" s="202"/>
      <c r="V28" s="195"/>
      <c r="W28" s="167"/>
      <c r="X28" s="167"/>
      <c r="Y28" s="167"/>
      <c r="Z28" s="204"/>
      <c r="AA28" s="205"/>
      <c r="AB28" s="205"/>
      <c r="AC28" s="560"/>
      <c r="AD28" s="160"/>
      <c r="AE28" s="160"/>
      <c r="AF28" s="160"/>
      <c r="AG28" s="160"/>
      <c r="AH28" s="160"/>
    </row>
    <row r="29" spans="1:34" ht="14.45" customHeight="1" x14ac:dyDescent="0.15">
      <c r="A29" s="592">
        <v>0</v>
      </c>
      <c r="B29" s="593">
        <v>0</v>
      </c>
      <c r="C29" s="593">
        <v>0</v>
      </c>
      <c r="D29" s="593">
        <v>0</v>
      </c>
      <c r="E29" s="593">
        <v>0</v>
      </c>
      <c r="F29" s="593">
        <v>0</v>
      </c>
      <c r="G29" s="593">
        <v>0</v>
      </c>
      <c r="H29" s="593">
        <v>0</v>
      </c>
      <c r="I29" s="594">
        <v>0</v>
      </c>
      <c r="K29" s="194" t="s">
        <v>4</v>
      </c>
      <c r="L29" s="173" t="s">
        <v>45</v>
      </c>
      <c r="M29" s="197"/>
      <c r="N29" s="197"/>
      <c r="O29" s="198" t="s">
        <v>46</v>
      </c>
      <c r="P29" s="199">
        <f>'Ｓ４８（1973）'!A29</f>
        <v>0</v>
      </c>
      <c r="Q29" s="200">
        <f>'Ｓ４８（1973）'!B29</f>
        <v>0</v>
      </c>
      <c r="R29" s="200">
        <f>'Ｓ４８（1973）'!D29</f>
        <v>0</v>
      </c>
      <c r="S29" s="200">
        <f>'Ｓ４８（1973）'!E29</f>
        <v>0</v>
      </c>
      <c r="T29" s="201">
        <f>'Ｓ４８（1973）'!G29</f>
        <v>0</v>
      </c>
      <c r="U29" s="202" t="s">
        <v>4</v>
      </c>
      <c r="V29" s="195"/>
      <c r="W29" s="167"/>
      <c r="X29" s="167"/>
      <c r="Y29" s="207"/>
      <c r="Z29" s="204"/>
      <c r="AA29" s="205"/>
      <c r="AB29" s="205"/>
      <c r="AC29" s="560"/>
      <c r="AD29" s="160"/>
      <c r="AE29" s="160"/>
      <c r="AF29" s="160"/>
      <c r="AG29" s="160"/>
      <c r="AH29" s="160"/>
    </row>
    <row r="30" spans="1:34" ht="14.45" customHeight="1" x14ac:dyDescent="0.15">
      <c r="A30" s="592">
        <v>0</v>
      </c>
      <c r="B30" s="593">
        <v>0</v>
      </c>
      <c r="C30" s="593">
        <v>0</v>
      </c>
      <c r="D30" s="593">
        <v>0</v>
      </c>
      <c r="E30" s="593">
        <v>0</v>
      </c>
      <c r="F30" s="593">
        <v>0</v>
      </c>
      <c r="G30" s="593">
        <v>0</v>
      </c>
      <c r="H30" s="593">
        <v>0</v>
      </c>
      <c r="I30" s="594">
        <v>0</v>
      </c>
      <c r="K30" s="194"/>
      <c r="L30" s="195"/>
      <c r="M30" s="196" t="s">
        <v>100</v>
      </c>
      <c r="N30" s="197"/>
      <c r="O30" s="198" t="s">
        <v>75</v>
      </c>
      <c r="P30" s="199">
        <f>'Ｓ４８（1973）'!A30</f>
        <v>0</v>
      </c>
      <c r="Q30" s="200">
        <f>'Ｓ４８（1973）'!B30</f>
        <v>0</v>
      </c>
      <c r="R30" s="200">
        <f>'Ｓ４８（1973）'!D30</f>
        <v>0</v>
      </c>
      <c r="S30" s="200">
        <f>'Ｓ４８（1973）'!E30</f>
        <v>0</v>
      </c>
      <c r="T30" s="201">
        <f>'Ｓ４８（1973）'!G30</f>
        <v>0</v>
      </c>
      <c r="U30" s="202"/>
      <c r="V30" s="195"/>
      <c r="W30" s="167"/>
      <c r="X30" s="167"/>
      <c r="Y30" s="207"/>
      <c r="Z30" s="204"/>
      <c r="AA30" s="205"/>
      <c r="AB30" s="205"/>
      <c r="AC30" s="560"/>
      <c r="AD30" s="160"/>
      <c r="AE30" s="160"/>
      <c r="AF30" s="160"/>
      <c r="AG30" s="160"/>
      <c r="AH30" s="160"/>
    </row>
    <row r="31" spans="1:34" ht="14.45" customHeight="1" x14ac:dyDescent="0.15">
      <c r="A31" s="592">
        <v>0</v>
      </c>
      <c r="B31" s="593">
        <v>0</v>
      </c>
      <c r="C31" s="593">
        <v>0</v>
      </c>
      <c r="D31" s="593">
        <v>0</v>
      </c>
      <c r="E31" s="593">
        <v>0</v>
      </c>
      <c r="F31" s="593">
        <v>0</v>
      </c>
      <c r="G31" s="593">
        <v>0</v>
      </c>
      <c r="H31" s="593">
        <v>0</v>
      </c>
      <c r="I31" s="594">
        <v>0</v>
      </c>
      <c r="K31" s="194"/>
      <c r="L31" s="195"/>
      <c r="M31" s="196" t="s">
        <v>101</v>
      </c>
      <c r="N31" s="197"/>
      <c r="O31" s="198" t="s">
        <v>77</v>
      </c>
      <c r="P31" s="199">
        <f>'Ｓ４８（1973）'!A31</f>
        <v>0</v>
      </c>
      <c r="Q31" s="200">
        <f>'Ｓ４８（1973）'!B31</f>
        <v>0</v>
      </c>
      <c r="R31" s="200">
        <f>'Ｓ４８（1973）'!D31</f>
        <v>0</v>
      </c>
      <c r="S31" s="200">
        <f>'Ｓ４８（1973）'!E31</f>
        <v>0</v>
      </c>
      <c r="T31" s="201">
        <f>'Ｓ４８（1973）'!G31</f>
        <v>0</v>
      </c>
      <c r="U31" s="202"/>
      <c r="V31" s="195"/>
      <c r="W31" s="167"/>
      <c r="X31" s="167"/>
      <c r="Y31" s="207"/>
      <c r="Z31" s="204"/>
      <c r="AA31" s="205"/>
      <c r="AB31" s="205"/>
      <c r="AC31" s="560"/>
      <c r="AD31" s="160"/>
      <c r="AE31" s="160"/>
      <c r="AF31" s="160"/>
      <c r="AG31" s="160"/>
      <c r="AH31" s="160"/>
    </row>
    <row r="32" spans="1:34" ht="14.45" customHeight="1" x14ac:dyDescent="0.15">
      <c r="A32" s="592">
        <v>89690</v>
      </c>
      <c r="B32" s="593">
        <v>89690</v>
      </c>
      <c r="C32" s="593">
        <v>0</v>
      </c>
      <c r="D32" s="593">
        <v>58287</v>
      </c>
      <c r="E32" s="593">
        <v>192</v>
      </c>
      <c r="F32" s="593">
        <v>790</v>
      </c>
      <c r="G32" s="593">
        <v>22800</v>
      </c>
      <c r="H32" s="593">
        <v>0</v>
      </c>
      <c r="I32" s="594">
        <v>7621</v>
      </c>
      <c r="K32" s="194"/>
      <c r="L32" s="195"/>
      <c r="M32" s="196" t="s">
        <v>13</v>
      </c>
      <c r="N32" s="197"/>
      <c r="O32" s="198"/>
      <c r="P32" s="219">
        <f>P29-P30-P31</f>
        <v>0</v>
      </c>
      <c r="Q32" s="220">
        <f>Q29-Q30-Q31</f>
        <v>0</v>
      </c>
      <c r="R32" s="220">
        <f>R29-R30-R31</f>
        <v>0</v>
      </c>
      <c r="S32" s="220">
        <f>S29-S30-S31</f>
        <v>0</v>
      </c>
      <c r="T32" s="221">
        <f>T29-T30-T31</f>
        <v>0</v>
      </c>
      <c r="U32" s="202"/>
      <c r="V32" s="195"/>
      <c r="W32" s="167"/>
      <c r="X32" s="167"/>
      <c r="Y32" s="207"/>
      <c r="Z32" s="204"/>
      <c r="AA32" s="205"/>
      <c r="AB32" s="205"/>
      <c r="AC32" s="560"/>
      <c r="AD32" s="160"/>
      <c r="AE32" s="160"/>
      <c r="AF32" s="160"/>
      <c r="AG32" s="160"/>
      <c r="AH32" s="160"/>
    </row>
    <row r="33" spans="1:34" ht="14.45" customHeight="1" x14ac:dyDescent="0.15">
      <c r="A33" s="592">
        <v>0</v>
      </c>
      <c r="B33" s="593">
        <v>0</v>
      </c>
      <c r="C33" s="593">
        <v>0</v>
      </c>
      <c r="D33" s="593">
        <v>0</v>
      </c>
      <c r="E33" s="593">
        <v>0</v>
      </c>
      <c r="F33" s="593">
        <v>0</v>
      </c>
      <c r="G33" s="593">
        <v>0</v>
      </c>
      <c r="H33" s="593">
        <v>0</v>
      </c>
      <c r="I33" s="594">
        <v>0</v>
      </c>
      <c r="K33" s="194"/>
      <c r="L33" s="173"/>
      <c r="M33" s="196" t="s">
        <v>47</v>
      </c>
      <c r="N33" s="197"/>
      <c r="O33" s="198" t="s">
        <v>48</v>
      </c>
      <c r="P33" s="199">
        <f>'Ｓ４８（1973）'!A33</f>
        <v>0</v>
      </c>
      <c r="Q33" s="200">
        <f>'Ｓ４８（1973）'!B33</f>
        <v>0</v>
      </c>
      <c r="R33" s="200">
        <f>'Ｓ４８（1973）'!D33</f>
        <v>0</v>
      </c>
      <c r="S33" s="200">
        <f>'Ｓ４８（1973）'!E33</f>
        <v>0</v>
      </c>
      <c r="T33" s="201">
        <f>'Ｓ４８（1973）'!G33</f>
        <v>0</v>
      </c>
      <c r="U33" s="202" t="s">
        <v>4</v>
      </c>
      <c r="V33" s="196" t="s">
        <v>49</v>
      </c>
      <c r="W33" s="197"/>
      <c r="X33" s="197"/>
      <c r="Y33" s="198" t="s">
        <v>17</v>
      </c>
      <c r="Z33" s="199">
        <f>'Ｓ４８（1973）'!A174</f>
        <v>0</v>
      </c>
      <c r="AA33" s="200">
        <f>'Ｓ４８（1973）'!B174</f>
        <v>0</v>
      </c>
      <c r="AB33" s="201">
        <f>'Ｓ４８（1973）'!C174</f>
        <v>0</v>
      </c>
      <c r="AC33" s="556">
        <f>'Ｓ４８（1973）'!E174</f>
        <v>0</v>
      </c>
      <c r="AD33" s="160"/>
      <c r="AE33" s="160"/>
      <c r="AF33" s="160"/>
      <c r="AG33" s="160"/>
      <c r="AH33" s="160"/>
    </row>
    <row r="34" spans="1:34" ht="14.45" customHeight="1" x14ac:dyDescent="0.15">
      <c r="A34" s="592">
        <v>64798</v>
      </c>
      <c r="B34" s="593">
        <v>64798</v>
      </c>
      <c r="C34" s="593">
        <v>0</v>
      </c>
      <c r="D34" s="593">
        <v>48128</v>
      </c>
      <c r="E34" s="593">
        <v>0</v>
      </c>
      <c r="F34" s="593">
        <v>790</v>
      </c>
      <c r="G34" s="593">
        <v>14300</v>
      </c>
      <c r="H34" s="593">
        <v>0</v>
      </c>
      <c r="I34" s="594">
        <v>1580</v>
      </c>
      <c r="K34" s="194"/>
      <c r="L34" s="195"/>
      <c r="M34" s="196" t="s">
        <v>50</v>
      </c>
      <c r="N34" s="197"/>
      <c r="O34" s="198" t="s">
        <v>51</v>
      </c>
      <c r="P34" s="199">
        <f>'Ｓ４８（1973）'!A34</f>
        <v>64798</v>
      </c>
      <c r="Q34" s="200">
        <f>'Ｓ４８（1973）'!B34</f>
        <v>64798</v>
      </c>
      <c r="R34" s="200">
        <f>'Ｓ４８（1973）'!D34</f>
        <v>48128</v>
      </c>
      <c r="S34" s="200">
        <f>'Ｓ４８（1973）'!E34</f>
        <v>0</v>
      </c>
      <c r="T34" s="201">
        <f>'Ｓ４８（1973）'!G34</f>
        <v>14300</v>
      </c>
      <c r="U34" s="202"/>
      <c r="V34" s="195"/>
      <c r="W34" s="167"/>
      <c r="X34" s="167"/>
      <c r="Y34" s="207"/>
      <c r="Z34" s="204"/>
      <c r="AA34" s="205"/>
      <c r="AB34" s="205"/>
      <c r="AC34" s="560"/>
      <c r="AD34" s="160"/>
      <c r="AE34" s="160"/>
      <c r="AF34" s="160"/>
      <c r="AG34" s="160"/>
      <c r="AH34" s="160"/>
    </row>
    <row r="35" spans="1:34" ht="14.45" customHeight="1" x14ac:dyDescent="0.15">
      <c r="A35" s="592">
        <v>0</v>
      </c>
      <c r="B35" s="593">
        <v>0</v>
      </c>
      <c r="C35" s="593">
        <v>0</v>
      </c>
      <c r="D35" s="593">
        <v>0</v>
      </c>
      <c r="E35" s="593">
        <v>0</v>
      </c>
      <c r="F35" s="593">
        <v>0</v>
      </c>
      <c r="G35" s="593">
        <v>0</v>
      </c>
      <c r="H35" s="593">
        <v>0</v>
      </c>
      <c r="I35" s="594">
        <v>0</v>
      </c>
      <c r="K35" s="194" t="s">
        <v>129</v>
      </c>
      <c r="L35" s="195"/>
      <c r="M35" s="196" t="s">
        <v>52</v>
      </c>
      <c r="N35" s="197"/>
      <c r="O35" s="198" t="s">
        <v>53</v>
      </c>
      <c r="P35" s="199">
        <f>'Ｓ４８（1973）'!A35</f>
        <v>0</v>
      </c>
      <c r="Q35" s="200">
        <f>'Ｓ４８（1973）'!B35</f>
        <v>0</v>
      </c>
      <c r="R35" s="200">
        <f>'Ｓ４８（1973）'!D35</f>
        <v>0</v>
      </c>
      <c r="S35" s="200">
        <f>'Ｓ４８（1973）'!E35</f>
        <v>0</v>
      </c>
      <c r="T35" s="201">
        <f>'Ｓ４８（1973）'!G35</f>
        <v>0</v>
      </c>
      <c r="U35" s="202"/>
      <c r="V35" s="195"/>
      <c r="W35" s="167"/>
      <c r="X35" s="167"/>
      <c r="Y35" s="207"/>
      <c r="Z35" s="204"/>
      <c r="AA35" s="205"/>
      <c r="AB35" s="205"/>
      <c r="AC35" s="560"/>
      <c r="AD35" s="160"/>
      <c r="AE35" s="160"/>
      <c r="AF35" s="160"/>
      <c r="AG35" s="160"/>
      <c r="AH35" s="160"/>
    </row>
    <row r="36" spans="1:34" ht="14.45" customHeight="1" x14ac:dyDescent="0.15">
      <c r="A36" s="592">
        <v>0</v>
      </c>
      <c r="B36" s="593">
        <v>0</v>
      </c>
      <c r="C36" s="593">
        <v>0</v>
      </c>
      <c r="D36" s="593">
        <v>0</v>
      </c>
      <c r="E36" s="593">
        <v>0</v>
      </c>
      <c r="F36" s="593">
        <v>0</v>
      </c>
      <c r="G36" s="593">
        <v>0</v>
      </c>
      <c r="H36" s="593">
        <v>0</v>
      </c>
      <c r="I36" s="594">
        <v>0</v>
      </c>
      <c r="K36" s="194"/>
      <c r="L36" s="195" t="s">
        <v>54</v>
      </c>
      <c r="M36" s="196" t="s">
        <v>32</v>
      </c>
      <c r="N36" s="197"/>
      <c r="O36" s="198" t="s">
        <v>55</v>
      </c>
      <c r="P36" s="199">
        <f>'Ｓ４８（1973）'!A36</f>
        <v>0</v>
      </c>
      <c r="Q36" s="200">
        <f>'Ｓ４８（1973）'!B36</f>
        <v>0</v>
      </c>
      <c r="R36" s="200">
        <f>'Ｓ４８（1973）'!D36</f>
        <v>0</v>
      </c>
      <c r="S36" s="200">
        <f>'Ｓ４８（1973）'!E36</f>
        <v>0</v>
      </c>
      <c r="T36" s="201">
        <f>'Ｓ４８（1973）'!G36</f>
        <v>0</v>
      </c>
      <c r="U36" s="202"/>
      <c r="V36" s="195"/>
      <c r="W36" s="167"/>
      <c r="X36" s="167"/>
      <c r="Y36" s="207"/>
      <c r="Z36" s="204"/>
      <c r="AA36" s="205"/>
      <c r="AB36" s="205"/>
      <c r="AC36" s="560"/>
      <c r="AD36" s="160"/>
      <c r="AE36" s="160"/>
      <c r="AF36" s="160"/>
      <c r="AG36" s="160"/>
      <c r="AH36" s="160"/>
    </row>
    <row r="37" spans="1:34" ht="14.45" customHeight="1" x14ac:dyDescent="0.15">
      <c r="A37" s="592">
        <v>0</v>
      </c>
      <c r="B37" s="593">
        <v>0</v>
      </c>
      <c r="C37" s="593">
        <v>0</v>
      </c>
      <c r="D37" s="593">
        <v>0</v>
      </c>
      <c r="E37" s="593">
        <v>0</v>
      </c>
      <c r="F37" s="593">
        <v>0</v>
      </c>
      <c r="G37" s="593">
        <v>0</v>
      </c>
      <c r="H37" s="593">
        <v>0</v>
      </c>
      <c r="I37" s="594">
        <v>0</v>
      </c>
      <c r="K37" s="194"/>
      <c r="L37" s="195"/>
      <c r="M37" s="196" t="s">
        <v>42</v>
      </c>
      <c r="N37" s="197"/>
      <c r="O37" s="198" t="s">
        <v>56</v>
      </c>
      <c r="P37" s="199">
        <f>'Ｓ４８（1973）'!A37</f>
        <v>0</v>
      </c>
      <c r="Q37" s="200">
        <f>'Ｓ４８（1973）'!B37</f>
        <v>0</v>
      </c>
      <c r="R37" s="200">
        <f>'Ｓ４８（1973）'!D37</f>
        <v>0</v>
      </c>
      <c r="S37" s="200">
        <f>'Ｓ４８（1973）'!E37</f>
        <v>0</v>
      </c>
      <c r="T37" s="201">
        <f>'Ｓ４８（1973）'!G37</f>
        <v>0</v>
      </c>
      <c r="U37" s="202"/>
      <c r="V37" s="195"/>
      <c r="W37" s="167"/>
      <c r="X37" s="167"/>
      <c r="Y37" s="207"/>
      <c r="Z37" s="204"/>
      <c r="AA37" s="205"/>
      <c r="AB37" s="205"/>
      <c r="AC37" s="560"/>
      <c r="AD37" s="160"/>
      <c r="AE37" s="160"/>
      <c r="AF37" s="160"/>
      <c r="AG37" s="160"/>
      <c r="AH37" s="160"/>
    </row>
    <row r="38" spans="1:34" ht="14.45" customHeight="1" x14ac:dyDescent="0.15">
      <c r="A38" s="592">
        <v>0</v>
      </c>
      <c r="B38" s="593">
        <v>0</v>
      </c>
      <c r="C38" s="593">
        <v>0</v>
      </c>
      <c r="D38" s="593">
        <v>0</v>
      </c>
      <c r="E38" s="593">
        <v>0</v>
      </c>
      <c r="F38" s="593">
        <v>0</v>
      </c>
      <c r="G38" s="593">
        <v>0</v>
      </c>
      <c r="H38" s="593">
        <v>0</v>
      </c>
      <c r="I38" s="594">
        <v>0</v>
      </c>
      <c r="K38" s="194"/>
      <c r="L38" s="195"/>
      <c r="M38" s="196" t="s">
        <v>57</v>
      </c>
      <c r="N38" s="197"/>
      <c r="O38" s="198" t="s">
        <v>58</v>
      </c>
      <c r="P38" s="199">
        <f>'Ｓ４８（1973）'!A38</f>
        <v>0</v>
      </c>
      <c r="Q38" s="200">
        <f>'Ｓ４８（1973）'!B38</f>
        <v>0</v>
      </c>
      <c r="R38" s="200">
        <f>'Ｓ４８（1973）'!D38</f>
        <v>0</v>
      </c>
      <c r="S38" s="200">
        <f>'Ｓ４８（1973）'!E38</f>
        <v>0</v>
      </c>
      <c r="T38" s="201">
        <f>'Ｓ４８（1973）'!G38</f>
        <v>0</v>
      </c>
      <c r="U38" s="202"/>
      <c r="V38" s="195"/>
      <c r="W38" s="167"/>
      <c r="X38" s="167"/>
      <c r="Y38" s="207"/>
      <c r="Z38" s="204"/>
      <c r="AA38" s="205"/>
      <c r="AB38" s="205"/>
      <c r="AC38" s="560"/>
      <c r="AD38" s="160"/>
      <c r="AE38" s="160"/>
      <c r="AF38" s="160"/>
      <c r="AG38" s="160"/>
      <c r="AH38" s="160"/>
    </row>
    <row r="39" spans="1:34" ht="14.45" customHeight="1" x14ac:dyDescent="0.15">
      <c r="A39" s="592">
        <v>0</v>
      </c>
      <c r="B39" s="593">
        <v>0</v>
      </c>
      <c r="C39" s="593">
        <v>0</v>
      </c>
      <c r="D39" s="593">
        <v>0</v>
      </c>
      <c r="E39" s="593">
        <v>0</v>
      </c>
      <c r="F39" s="593">
        <v>0</v>
      </c>
      <c r="G39" s="593">
        <v>0</v>
      </c>
      <c r="H39" s="593">
        <v>0</v>
      </c>
      <c r="I39" s="594">
        <v>0</v>
      </c>
      <c r="K39" s="194"/>
      <c r="L39" s="195"/>
      <c r="M39" s="173" t="s">
        <v>60</v>
      </c>
      <c r="N39" s="197"/>
      <c r="O39" s="198" t="s">
        <v>61</v>
      </c>
      <c r="P39" s="199">
        <f>'Ｓ４８（1973）'!A39</f>
        <v>0</v>
      </c>
      <c r="Q39" s="200">
        <f>'Ｓ４８（1973）'!B39</f>
        <v>0</v>
      </c>
      <c r="R39" s="200">
        <f>'Ｓ４８（1973）'!D39</f>
        <v>0</v>
      </c>
      <c r="S39" s="200">
        <f>'Ｓ４８（1973）'!E39</f>
        <v>0</v>
      </c>
      <c r="T39" s="201">
        <f>'Ｓ４８（1973）'!G39</f>
        <v>0</v>
      </c>
      <c r="U39" s="202"/>
      <c r="V39" s="195"/>
      <c r="W39" s="167"/>
      <c r="X39" s="167"/>
      <c r="Y39" s="207"/>
      <c r="Z39" s="204"/>
      <c r="AA39" s="205"/>
      <c r="AB39" s="205"/>
      <c r="AC39" s="560"/>
      <c r="AD39" s="160"/>
      <c r="AE39" s="160"/>
      <c r="AF39" s="160"/>
      <c r="AG39" s="160"/>
      <c r="AH39" s="160"/>
    </row>
    <row r="40" spans="1:34" ht="14.45" customHeight="1" x14ac:dyDescent="0.15">
      <c r="A40" s="592">
        <v>0</v>
      </c>
      <c r="B40" s="593">
        <v>0</v>
      </c>
      <c r="C40" s="593">
        <v>0</v>
      </c>
      <c r="D40" s="593">
        <v>0</v>
      </c>
      <c r="E40" s="593">
        <v>0</v>
      </c>
      <c r="F40" s="593">
        <v>0</v>
      </c>
      <c r="G40" s="593">
        <v>0</v>
      </c>
      <c r="H40" s="593">
        <v>0</v>
      </c>
      <c r="I40" s="594">
        <v>0</v>
      </c>
      <c r="K40" s="194"/>
      <c r="L40" s="195" t="s">
        <v>59</v>
      </c>
      <c r="M40" s="195"/>
      <c r="N40" s="196" t="s">
        <v>62</v>
      </c>
      <c r="O40" s="198" t="s">
        <v>63</v>
      </c>
      <c r="P40" s="199">
        <f>'Ｓ４８（1973）'!A40</f>
        <v>0</v>
      </c>
      <c r="Q40" s="200">
        <f>'Ｓ４８（1973）'!B40</f>
        <v>0</v>
      </c>
      <c r="R40" s="200">
        <f>'Ｓ４８（1973）'!D40</f>
        <v>0</v>
      </c>
      <c r="S40" s="200">
        <f>'Ｓ４８（1973）'!E40</f>
        <v>0</v>
      </c>
      <c r="T40" s="201">
        <f>'Ｓ４８（1973）'!G40</f>
        <v>0</v>
      </c>
      <c r="U40" s="202"/>
      <c r="V40" s="196" t="s">
        <v>62</v>
      </c>
      <c r="W40" s="197"/>
      <c r="X40" s="197"/>
      <c r="Y40" s="198" t="s">
        <v>18</v>
      </c>
      <c r="Z40" s="199">
        <f>'Ｓ４８（1973）'!A175</f>
        <v>0</v>
      </c>
      <c r="AA40" s="200">
        <f>'Ｓ４８（1973）'!B175</f>
        <v>0</v>
      </c>
      <c r="AB40" s="201">
        <f>'Ｓ４８（1973）'!C175</f>
        <v>0</v>
      </c>
      <c r="AC40" s="556">
        <f>'Ｓ４８（1973）'!E175</f>
        <v>0</v>
      </c>
      <c r="AD40" s="160"/>
      <c r="AE40" s="160"/>
      <c r="AF40" s="160"/>
      <c r="AG40" s="160"/>
      <c r="AH40" s="160"/>
    </row>
    <row r="41" spans="1:34" ht="14.45" customHeight="1" x14ac:dyDescent="0.15">
      <c r="A41" s="592">
        <v>0</v>
      </c>
      <c r="B41" s="593">
        <v>0</v>
      </c>
      <c r="C41" s="593">
        <v>0</v>
      </c>
      <c r="D41" s="593">
        <v>0</v>
      </c>
      <c r="E41" s="593">
        <v>0</v>
      </c>
      <c r="F41" s="593">
        <v>0</v>
      </c>
      <c r="G41" s="593">
        <v>0</v>
      </c>
      <c r="H41" s="593">
        <v>0</v>
      </c>
      <c r="I41" s="594">
        <v>0</v>
      </c>
      <c r="K41" s="194"/>
      <c r="L41" s="195"/>
      <c r="M41" s="195"/>
      <c r="N41" s="196" t="s">
        <v>64</v>
      </c>
      <c r="O41" s="198" t="s">
        <v>65</v>
      </c>
      <c r="P41" s="199">
        <f>'Ｓ４８（1973）'!A41</f>
        <v>0</v>
      </c>
      <c r="Q41" s="200">
        <f>'Ｓ４８（1973）'!B41</f>
        <v>0</v>
      </c>
      <c r="R41" s="200">
        <f>'Ｓ４８（1973）'!D41</f>
        <v>0</v>
      </c>
      <c r="S41" s="200">
        <f>'Ｓ４８（1973）'!E41</f>
        <v>0</v>
      </c>
      <c r="T41" s="201">
        <f>'Ｓ４８（1973）'!G41</f>
        <v>0</v>
      </c>
      <c r="U41" s="202"/>
      <c r="V41" s="195"/>
      <c r="W41" s="167"/>
      <c r="X41" s="167"/>
      <c r="Y41" s="207"/>
      <c r="Z41" s="204"/>
      <c r="AA41" s="205"/>
      <c r="AB41" s="205"/>
      <c r="AC41" s="560"/>
      <c r="AD41" s="160"/>
      <c r="AE41" s="160"/>
      <c r="AF41" s="160"/>
      <c r="AG41" s="160"/>
      <c r="AH41" s="160"/>
    </row>
    <row r="42" spans="1:34" ht="14.45" customHeight="1" x14ac:dyDescent="0.15">
      <c r="A42" s="592">
        <v>0</v>
      </c>
      <c r="B42" s="593">
        <v>0</v>
      </c>
      <c r="C42" s="593">
        <v>0</v>
      </c>
      <c r="D42" s="593">
        <v>0</v>
      </c>
      <c r="E42" s="593">
        <v>0</v>
      </c>
      <c r="F42" s="593">
        <v>0</v>
      </c>
      <c r="G42" s="593">
        <v>0</v>
      </c>
      <c r="H42" s="593">
        <v>0</v>
      </c>
      <c r="I42" s="594">
        <v>0</v>
      </c>
      <c r="K42" s="194" t="s">
        <v>38</v>
      </c>
      <c r="L42" s="195"/>
      <c r="M42" s="195"/>
      <c r="N42" s="196" t="s">
        <v>66</v>
      </c>
      <c r="O42" s="198" t="s">
        <v>67</v>
      </c>
      <c r="P42" s="199">
        <f>'Ｓ４８（1973）'!A42</f>
        <v>0</v>
      </c>
      <c r="Q42" s="200">
        <f>'Ｓ４８（1973）'!B42</f>
        <v>0</v>
      </c>
      <c r="R42" s="200">
        <f>'Ｓ４８（1973）'!D42</f>
        <v>0</v>
      </c>
      <c r="S42" s="200">
        <f>'Ｓ４８（1973）'!E42</f>
        <v>0</v>
      </c>
      <c r="T42" s="201">
        <f>'Ｓ４８（1973）'!G42</f>
        <v>0</v>
      </c>
      <c r="U42" s="202"/>
      <c r="V42" s="195"/>
      <c r="W42" s="167"/>
      <c r="X42" s="167"/>
      <c r="Y42" s="207"/>
      <c r="Z42" s="204"/>
      <c r="AA42" s="205"/>
      <c r="AB42" s="205"/>
      <c r="AC42" s="560"/>
      <c r="AD42" s="160"/>
      <c r="AE42" s="160"/>
      <c r="AF42" s="160"/>
      <c r="AG42" s="160"/>
      <c r="AH42" s="160"/>
    </row>
    <row r="43" spans="1:34" ht="14.45" customHeight="1" x14ac:dyDescent="0.15">
      <c r="A43" s="592">
        <v>0</v>
      </c>
      <c r="B43" s="593">
        <v>0</v>
      </c>
      <c r="C43" s="593">
        <v>0</v>
      </c>
      <c r="D43" s="593">
        <v>0</v>
      </c>
      <c r="E43" s="593">
        <v>0</v>
      </c>
      <c r="F43" s="593">
        <v>0</v>
      </c>
      <c r="G43" s="593">
        <v>0</v>
      </c>
      <c r="H43" s="593">
        <v>0</v>
      </c>
      <c r="I43" s="594">
        <v>0</v>
      </c>
      <c r="K43" s="194"/>
      <c r="L43" s="195"/>
      <c r="M43" s="195"/>
      <c r="N43" s="196" t="s">
        <v>652</v>
      </c>
      <c r="O43" s="198" t="s">
        <v>69</v>
      </c>
      <c r="P43" s="199">
        <f>'Ｓ４８（1973）'!A43</f>
        <v>0</v>
      </c>
      <c r="Q43" s="200">
        <f>'Ｓ４８（1973）'!B43</f>
        <v>0</v>
      </c>
      <c r="R43" s="200">
        <f>'Ｓ４８（1973）'!D43</f>
        <v>0</v>
      </c>
      <c r="S43" s="200">
        <f>'Ｓ４８（1973）'!E43</f>
        <v>0</v>
      </c>
      <c r="T43" s="201">
        <f>'Ｓ４８（1973）'!G43</f>
        <v>0</v>
      </c>
      <c r="U43" s="202"/>
      <c r="V43" s="195"/>
      <c r="W43" s="167"/>
      <c r="X43" s="167"/>
      <c r="Y43" s="207"/>
      <c r="Z43" s="204"/>
      <c r="AA43" s="205"/>
      <c r="AB43" s="205"/>
      <c r="AC43" s="560"/>
      <c r="AD43" s="160"/>
      <c r="AE43" s="160"/>
      <c r="AF43" s="160"/>
      <c r="AG43" s="160"/>
      <c r="AH43" s="160"/>
    </row>
    <row r="44" spans="1:34" ht="14.45" customHeight="1" x14ac:dyDescent="0.15">
      <c r="A44" s="592">
        <v>24892</v>
      </c>
      <c r="B44" s="593">
        <v>24892</v>
      </c>
      <c r="C44" s="593">
        <v>0</v>
      </c>
      <c r="D44" s="593">
        <v>10159</v>
      </c>
      <c r="E44" s="593">
        <v>192</v>
      </c>
      <c r="F44" s="593">
        <v>0</v>
      </c>
      <c r="G44" s="593">
        <v>8500</v>
      </c>
      <c r="H44" s="593">
        <v>0</v>
      </c>
      <c r="I44" s="594">
        <v>6041</v>
      </c>
      <c r="K44" s="194"/>
      <c r="L44" s="195" t="s">
        <v>41</v>
      </c>
      <c r="M44" s="216"/>
      <c r="N44" s="196" t="s">
        <v>13</v>
      </c>
      <c r="O44" s="198"/>
      <c r="P44" s="219">
        <f>P39-P40-P41-P42-P43</f>
        <v>0</v>
      </c>
      <c r="Q44" s="220">
        <f>Q39-Q40-Q41-Q42-Q43</f>
        <v>0</v>
      </c>
      <c r="R44" s="220">
        <f>R39-R40-R41-R42-R43</f>
        <v>0</v>
      </c>
      <c r="S44" s="220">
        <f>S39-S40-S41-S42-S43</f>
        <v>0</v>
      </c>
      <c r="T44" s="221">
        <f>T39-T40-T41-T42-T43</f>
        <v>0</v>
      </c>
      <c r="U44" s="202"/>
      <c r="V44" s="195"/>
      <c r="W44" s="167"/>
      <c r="X44" s="167"/>
      <c r="Y44" s="207"/>
      <c r="Z44" s="204"/>
      <c r="AA44" s="205"/>
      <c r="AB44" s="205"/>
      <c r="AC44" s="560"/>
      <c r="AD44" s="160"/>
      <c r="AE44" s="160"/>
      <c r="AF44" s="160"/>
      <c r="AG44" s="160"/>
      <c r="AH44" s="160"/>
    </row>
    <row r="45" spans="1:34" ht="14.45" customHeight="1" x14ac:dyDescent="0.15">
      <c r="A45" s="592">
        <v>0</v>
      </c>
      <c r="B45" s="593">
        <v>0</v>
      </c>
      <c r="C45" s="593">
        <v>0</v>
      </c>
      <c r="D45" s="593">
        <v>0</v>
      </c>
      <c r="E45" s="593">
        <v>0</v>
      </c>
      <c r="F45" s="593">
        <v>0</v>
      </c>
      <c r="G45" s="593">
        <v>0</v>
      </c>
      <c r="H45" s="593">
        <v>0</v>
      </c>
      <c r="I45" s="594">
        <v>0</v>
      </c>
      <c r="K45" s="222" t="s">
        <v>810</v>
      </c>
      <c r="L45" s="195"/>
      <c r="M45" s="196" t="s">
        <v>70</v>
      </c>
      <c r="N45" s="197"/>
      <c r="O45" s="198" t="s">
        <v>71</v>
      </c>
      <c r="P45" s="199">
        <f>'Ｓ４８（1973）'!A44</f>
        <v>24892</v>
      </c>
      <c r="Q45" s="200">
        <f>'Ｓ４８（1973）'!B44</f>
        <v>24892</v>
      </c>
      <c r="R45" s="200">
        <f>'Ｓ４８（1973）'!D44</f>
        <v>10159</v>
      </c>
      <c r="S45" s="200">
        <f>'Ｓ４８（1973）'!E44</f>
        <v>192</v>
      </c>
      <c r="T45" s="201">
        <f>'Ｓ４８（1973）'!G44</f>
        <v>8500</v>
      </c>
      <c r="U45" s="202" t="s">
        <v>72</v>
      </c>
      <c r="V45" s="196" t="s">
        <v>87</v>
      </c>
      <c r="W45" s="197"/>
      <c r="X45" s="197"/>
      <c r="Y45" s="198" t="s">
        <v>93</v>
      </c>
      <c r="Z45" s="199">
        <f>'Ｓ４８（1973）'!A176</f>
        <v>0</v>
      </c>
      <c r="AA45" s="200">
        <f>'Ｓ４８（1973）'!B176</f>
        <v>0</v>
      </c>
      <c r="AB45" s="201">
        <f>'Ｓ４８（1973）'!C176</f>
        <v>0</v>
      </c>
      <c r="AC45" s="556">
        <f>'Ｓ４８（1973）'!E176</f>
        <v>0</v>
      </c>
      <c r="AD45" s="160"/>
      <c r="AE45" s="160"/>
      <c r="AF45" s="160"/>
      <c r="AG45" s="160"/>
      <c r="AH45" s="160"/>
    </row>
    <row r="46" spans="1:34" ht="14.45" customHeight="1" x14ac:dyDescent="0.15">
      <c r="A46" s="592">
        <v>0</v>
      </c>
      <c r="B46" s="593">
        <v>0</v>
      </c>
      <c r="C46" s="593">
        <v>0</v>
      </c>
      <c r="D46" s="593">
        <v>0</v>
      </c>
      <c r="E46" s="593">
        <v>0</v>
      </c>
      <c r="F46" s="593">
        <v>0</v>
      </c>
      <c r="G46" s="593">
        <v>0</v>
      </c>
      <c r="H46" s="593">
        <v>0</v>
      </c>
      <c r="I46" s="594">
        <v>0</v>
      </c>
      <c r="K46" s="194" t="s">
        <v>130</v>
      </c>
      <c r="L46" s="195"/>
      <c r="M46" s="196" t="s">
        <v>73</v>
      </c>
      <c r="N46" s="197"/>
      <c r="O46" s="198" t="s">
        <v>74</v>
      </c>
      <c r="P46" s="199">
        <f>'Ｓ４８（1973）'!A45</f>
        <v>0</v>
      </c>
      <c r="Q46" s="200">
        <f>'Ｓ４８（1973）'!B45</f>
        <v>0</v>
      </c>
      <c r="R46" s="200">
        <f>'Ｓ４８（1973）'!D45</f>
        <v>0</v>
      </c>
      <c r="S46" s="200">
        <f>'Ｓ４８（1973）'!E45</f>
        <v>0</v>
      </c>
      <c r="T46" s="201">
        <f>'Ｓ４８（1973）'!G45</f>
        <v>0</v>
      </c>
      <c r="U46" s="202"/>
      <c r="V46" s="195"/>
      <c r="W46" s="167"/>
      <c r="X46" s="167"/>
      <c r="Y46" s="207"/>
      <c r="Z46" s="204"/>
      <c r="AA46" s="205"/>
      <c r="AB46" s="205"/>
      <c r="AC46" s="560"/>
      <c r="AD46" s="160"/>
      <c r="AE46" s="160"/>
      <c r="AF46" s="160"/>
      <c r="AG46" s="160"/>
      <c r="AH46" s="160"/>
    </row>
    <row r="47" spans="1:34" ht="14.45" customHeight="1" x14ac:dyDescent="0.15">
      <c r="A47" s="592">
        <v>0</v>
      </c>
      <c r="B47" s="593">
        <v>0</v>
      </c>
      <c r="C47" s="593">
        <v>0</v>
      </c>
      <c r="D47" s="593">
        <v>0</v>
      </c>
      <c r="E47" s="593">
        <v>0</v>
      </c>
      <c r="F47" s="593">
        <v>0</v>
      </c>
      <c r="G47" s="593">
        <v>0</v>
      </c>
      <c r="H47" s="593">
        <v>0</v>
      </c>
      <c r="I47" s="594">
        <v>0</v>
      </c>
      <c r="K47" s="194"/>
      <c r="L47" s="216"/>
      <c r="M47" s="196" t="s">
        <v>13</v>
      </c>
      <c r="N47" s="197"/>
      <c r="O47" s="198" t="s">
        <v>76</v>
      </c>
      <c r="P47" s="199">
        <f>'Ｓ４８（1973）'!A46</f>
        <v>0</v>
      </c>
      <c r="Q47" s="200">
        <f>'Ｓ４８（1973）'!B46</f>
        <v>0</v>
      </c>
      <c r="R47" s="200">
        <f>'Ｓ４８（1973）'!D46</f>
        <v>0</v>
      </c>
      <c r="S47" s="200">
        <f>'Ｓ４８（1973）'!E46</f>
        <v>0</v>
      </c>
      <c r="T47" s="201">
        <f>'Ｓ４８（1973）'!G46</f>
        <v>0</v>
      </c>
      <c r="U47" s="202"/>
      <c r="V47" s="195"/>
      <c r="W47" s="167"/>
      <c r="X47" s="167"/>
      <c r="Y47" s="207"/>
      <c r="Z47" s="204"/>
      <c r="AA47" s="205"/>
      <c r="AB47" s="205"/>
      <c r="AC47" s="560"/>
      <c r="AD47" s="160"/>
      <c r="AE47" s="160"/>
      <c r="AF47" s="160"/>
      <c r="AG47" s="160"/>
      <c r="AH47" s="160"/>
    </row>
    <row r="48" spans="1:34" ht="14.45" customHeight="1" x14ac:dyDescent="0.15">
      <c r="A48" s="592">
        <v>0</v>
      </c>
      <c r="B48" s="593">
        <v>0</v>
      </c>
      <c r="C48" s="593">
        <v>0</v>
      </c>
      <c r="D48" s="593">
        <v>0</v>
      </c>
      <c r="E48" s="593">
        <v>0</v>
      </c>
      <c r="F48" s="593">
        <v>0</v>
      </c>
      <c r="G48" s="593">
        <v>0</v>
      </c>
      <c r="H48" s="593">
        <v>0</v>
      </c>
      <c r="I48" s="594">
        <v>0</v>
      </c>
      <c r="K48" s="194" t="s">
        <v>4</v>
      </c>
      <c r="L48" s="173" t="s">
        <v>78</v>
      </c>
      <c r="M48" s="197"/>
      <c r="N48" s="197"/>
      <c r="O48" s="198" t="s">
        <v>79</v>
      </c>
      <c r="P48" s="199">
        <f>'Ｓ４８（1973）'!A47</f>
        <v>0</v>
      </c>
      <c r="Q48" s="200">
        <f>'Ｓ４８（1973）'!B47</f>
        <v>0</v>
      </c>
      <c r="R48" s="200">
        <f>'Ｓ４８（1973）'!D47</f>
        <v>0</v>
      </c>
      <c r="S48" s="200">
        <f>'Ｓ４８（1973）'!E47</f>
        <v>0</v>
      </c>
      <c r="T48" s="201">
        <f>'Ｓ４８（1973）'!G47</f>
        <v>0</v>
      </c>
      <c r="U48" s="202" t="s">
        <v>4</v>
      </c>
      <c r="V48" s="195"/>
      <c r="W48" s="167"/>
      <c r="X48" s="167"/>
      <c r="Y48" s="207"/>
      <c r="Z48" s="204"/>
      <c r="AA48" s="205"/>
      <c r="AB48" s="205"/>
      <c r="AC48" s="560"/>
      <c r="AD48" s="160"/>
      <c r="AE48" s="160"/>
      <c r="AF48" s="160"/>
      <c r="AG48" s="160"/>
      <c r="AH48" s="160"/>
    </row>
    <row r="49" spans="1:38" ht="14.45" customHeight="1" x14ac:dyDescent="0.15">
      <c r="A49" s="592">
        <v>71038</v>
      </c>
      <c r="B49" s="593">
        <v>71038</v>
      </c>
      <c r="C49" s="593">
        <v>0</v>
      </c>
      <c r="D49" s="593">
        <v>31635</v>
      </c>
      <c r="E49" s="593">
        <v>0</v>
      </c>
      <c r="F49" s="593">
        <v>0</v>
      </c>
      <c r="G49" s="593">
        <v>25000</v>
      </c>
      <c r="H49" s="593">
        <v>0</v>
      </c>
      <c r="I49" s="594">
        <v>14403</v>
      </c>
      <c r="K49" s="194"/>
      <c r="L49" s="195"/>
      <c r="M49" s="196" t="s">
        <v>11</v>
      </c>
      <c r="N49" s="197"/>
      <c r="O49" s="198" t="s">
        <v>80</v>
      </c>
      <c r="P49" s="199">
        <f>'Ｓ４８（1973）'!A48</f>
        <v>0</v>
      </c>
      <c r="Q49" s="200">
        <f>'Ｓ４８（1973）'!B48</f>
        <v>0</v>
      </c>
      <c r="R49" s="200">
        <f>'Ｓ４８（1973）'!D48</f>
        <v>0</v>
      </c>
      <c r="S49" s="200">
        <f>'Ｓ４８（1973）'!E48</f>
        <v>0</v>
      </c>
      <c r="T49" s="201">
        <f>'Ｓ４８（1973）'!G48</f>
        <v>0</v>
      </c>
      <c r="U49" s="202"/>
      <c r="V49" s="195"/>
      <c r="W49" s="167"/>
      <c r="X49" s="167"/>
      <c r="Y49" s="207"/>
      <c r="Z49" s="204"/>
      <c r="AA49" s="205"/>
      <c r="AB49" s="205"/>
      <c r="AC49" s="560"/>
      <c r="AD49" s="160"/>
      <c r="AE49" s="160"/>
      <c r="AF49" s="160"/>
      <c r="AG49" s="160"/>
      <c r="AH49" s="160"/>
    </row>
    <row r="50" spans="1:38" ht="14.45" customHeight="1" x14ac:dyDescent="0.15">
      <c r="A50" s="592">
        <v>71038</v>
      </c>
      <c r="B50" s="593">
        <v>71038</v>
      </c>
      <c r="C50" s="593">
        <v>0</v>
      </c>
      <c r="D50" s="593">
        <v>31635</v>
      </c>
      <c r="E50" s="593">
        <v>0</v>
      </c>
      <c r="F50" s="593">
        <v>0</v>
      </c>
      <c r="G50" s="593">
        <v>25000</v>
      </c>
      <c r="H50" s="593">
        <v>0</v>
      </c>
      <c r="I50" s="594">
        <v>14403</v>
      </c>
      <c r="K50" s="194"/>
      <c r="L50" s="216"/>
      <c r="M50" s="196" t="s">
        <v>13</v>
      </c>
      <c r="N50" s="197"/>
      <c r="O50" s="198"/>
      <c r="P50" s="219">
        <f>P48-P49</f>
        <v>0</v>
      </c>
      <c r="Q50" s="220">
        <f>Q48-Q49</f>
        <v>0</v>
      </c>
      <c r="R50" s="220">
        <f>R48-R49</f>
        <v>0</v>
      </c>
      <c r="S50" s="220">
        <f>S48-S49</f>
        <v>0</v>
      </c>
      <c r="T50" s="221">
        <f>T48-T49</f>
        <v>0</v>
      </c>
      <c r="U50" s="202"/>
      <c r="V50" s="216"/>
      <c r="W50" s="217"/>
      <c r="X50" s="217"/>
      <c r="Y50" s="218"/>
      <c r="Z50" s="223"/>
      <c r="AA50" s="224"/>
      <c r="AB50" s="224"/>
      <c r="AC50" s="562"/>
      <c r="AD50" s="160"/>
      <c r="AE50" s="160"/>
      <c r="AF50" s="160"/>
      <c r="AG50" s="160"/>
      <c r="AH50" s="160"/>
    </row>
    <row r="51" spans="1:38" ht="14.45" customHeight="1" x14ac:dyDescent="0.15">
      <c r="A51" s="592">
        <v>0</v>
      </c>
      <c r="B51" s="593">
        <v>0</v>
      </c>
      <c r="C51" s="593">
        <v>0</v>
      </c>
      <c r="D51" s="593">
        <v>0</v>
      </c>
      <c r="E51" s="593">
        <v>0</v>
      </c>
      <c r="F51" s="593">
        <v>0</v>
      </c>
      <c r="G51" s="593">
        <v>0</v>
      </c>
      <c r="H51" s="593">
        <v>0</v>
      </c>
      <c r="I51" s="594">
        <v>0</v>
      </c>
      <c r="K51" s="194"/>
      <c r="L51" s="169"/>
      <c r="M51" s="196" t="s">
        <v>88</v>
      </c>
      <c r="N51" s="197"/>
      <c r="O51" s="198" t="s">
        <v>109</v>
      </c>
      <c r="P51" s="199">
        <f>'Ｓ４８（1973）'!A50</f>
        <v>71038</v>
      </c>
      <c r="Q51" s="200">
        <f>'Ｓ４８（1973）'!B50</f>
        <v>71038</v>
      </c>
      <c r="R51" s="200">
        <f>'Ｓ４８（1973）'!D50</f>
        <v>31635</v>
      </c>
      <c r="S51" s="200">
        <f>'Ｓ４８（1973）'!E50</f>
        <v>0</v>
      </c>
      <c r="T51" s="201">
        <f>'Ｓ４８（1973）'!G50</f>
        <v>25000</v>
      </c>
      <c r="U51" s="202"/>
      <c r="V51" s="196" t="s">
        <v>88</v>
      </c>
      <c r="W51" s="217"/>
      <c r="X51" s="217"/>
      <c r="Y51" s="218" t="s">
        <v>10</v>
      </c>
      <c r="Z51" s="226">
        <f>'Ｓ４８（1973）'!A170</f>
        <v>0</v>
      </c>
      <c r="AA51" s="227">
        <f>'Ｓ４８（1973）'!B170</f>
        <v>0</v>
      </c>
      <c r="AB51" s="228">
        <f>'Ｓ４８（1973）'!C170</f>
        <v>0</v>
      </c>
      <c r="AC51" s="563">
        <f>'Ｓ４８（1973）'!E170</f>
        <v>0</v>
      </c>
      <c r="AD51" s="160"/>
      <c r="AE51" s="160"/>
      <c r="AF51" s="160"/>
      <c r="AG51" s="160"/>
      <c r="AH51" s="160"/>
    </row>
    <row r="52" spans="1:38" ht="14.45" customHeight="1" x14ac:dyDescent="0.15">
      <c r="A52" s="592">
        <v>0</v>
      </c>
      <c r="B52" s="593">
        <v>0</v>
      </c>
      <c r="C52" s="593">
        <v>0</v>
      </c>
      <c r="D52" s="593">
        <v>0</v>
      </c>
      <c r="E52" s="593">
        <v>0</v>
      </c>
      <c r="F52" s="593">
        <v>0</v>
      </c>
      <c r="G52" s="593">
        <v>0</v>
      </c>
      <c r="H52" s="593">
        <v>0</v>
      </c>
      <c r="I52" s="594">
        <v>0</v>
      </c>
      <c r="K52" s="194"/>
      <c r="L52" s="176" t="s">
        <v>91</v>
      </c>
      <c r="M52" s="196" t="s">
        <v>89</v>
      </c>
      <c r="N52" s="197"/>
      <c r="O52" s="198" t="s">
        <v>110</v>
      </c>
      <c r="P52" s="199">
        <f>'Ｓ４８（1973）'!A51</f>
        <v>0</v>
      </c>
      <c r="Q52" s="200">
        <f>'Ｓ４８（1973）'!B51</f>
        <v>0</v>
      </c>
      <c r="R52" s="200">
        <f>'Ｓ４８（1973）'!D51</f>
        <v>0</v>
      </c>
      <c r="S52" s="200">
        <f>'Ｓ４８（1973）'!E51</f>
        <v>0</v>
      </c>
      <c r="T52" s="201">
        <f>'Ｓ４８（1973）'!G51</f>
        <v>0</v>
      </c>
      <c r="U52" s="202"/>
      <c r="V52" s="216" t="s">
        <v>89</v>
      </c>
      <c r="W52" s="217"/>
      <c r="X52" s="217"/>
      <c r="Y52" s="218" t="s">
        <v>9</v>
      </c>
      <c r="Z52" s="226">
        <f>'Ｓ４８（1973）'!A171</f>
        <v>0</v>
      </c>
      <c r="AA52" s="227">
        <f>'Ｓ４８（1973）'!B171</f>
        <v>0</v>
      </c>
      <c r="AB52" s="228">
        <f>'Ｓ４８（1973）'!C171</f>
        <v>0</v>
      </c>
      <c r="AC52" s="563">
        <f>'Ｓ４８（1973）'!E171</f>
        <v>0</v>
      </c>
      <c r="AD52" s="160"/>
      <c r="AE52" s="160"/>
      <c r="AF52" s="160"/>
      <c r="AG52" s="160"/>
      <c r="AH52" s="160"/>
    </row>
    <row r="53" spans="1:38" ht="14.45" customHeight="1" x14ac:dyDescent="0.15">
      <c r="A53" s="592">
        <v>0</v>
      </c>
      <c r="B53" s="593">
        <v>0</v>
      </c>
      <c r="C53" s="593">
        <v>0</v>
      </c>
      <c r="D53" s="593">
        <v>0</v>
      </c>
      <c r="E53" s="593">
        <v>0</v>
      </c>
      <c r="F53" s="593">
        <v>0</v>
      </c>
      <c r="G53" s="593">
        <v>0</v>
      </c>
      <c r="H53" s="593">
        <v>0</v>
      </c>
      <c r="I53" s="594">
        <v>0</v>
      </c>
      <c r="K53" s="194"/>
      <c r="L53" s="176"/>
      <c r="M53" s="196" t="s">
        <v>104</v>
      </c>
      <c r="N53" s="197"/>
      <c r="O53" s="198" t="s">
        <v>111</v>
      </c>
      <c r="P53" s="199">
        <f>'Ｓ４８（1973）'!A52</f>
        <v>0</v>
      </c>
      <c r="Q53" s="200">
        <f>'Ｓ４８（1973）'!B52</f>
        <v>0</v>
      </c>
      <c r="R53" s="200">
        <f>'Ｓ４８（1973）'!D52</f>
        <v>0</v>
      </c>
      <c r="S53" s="200">
        <f>'Ｓ４８（1973）'!E52</f>
        <v>0</v>
      </c>
      <c r="T53" s="201">
        <f>'Ｓ４８（1973）'!G52</f>
        <v>0</v>
      </c>
      <c r="U53" s="202"/>
      <c r="V53" s="216"/>
      <c r="W53" s="217"/>
      <c r="X53" s="217"/>
      <c r="Y53" s="218"/>
      <c r="Z53" s="223"/>
      <c r="AA53" s="229"/>
      <c r="AB53" s="224"/>
      <c r="AC53" s="562"/>
      <c r="AD53" s="160"/>
      <c r="AE53" s="160"/>
      <c r="AF53" s="160"/>
      <c r="AG53" s="160"/>
      <c r="AH53" s="160"/>
    </row>
    <row r="54" spans="1:38" ht="14.45" customHeight="1" x14ac:dyDescent="0.15">
      <c r="A54" s="592">
        <v>0</v>
      </c>
      <c r="B54" s="593">
        <v>0</v>
      </c>
      <c r="C54" s="593">
        <v>0</v>
      </c>
      <c r="D54" s="593">
        <v>0</v>
      </c>
      <c r="E54" s="593">
        <v>0</v>
      </c>
      <c r="F54" s="593">
        <v>0</v>
      </c>
      <c r="G54" s="593">
        <v>0</v>
      </c>
      <c r="H54" s="593">
        <v>0</v>
      </c>
      <c r="I54" s="594">
        <v>0</v>
      </c>
      <c r="K54" s="194"/>
      <c r="L54" s="176"/>
      <c r="M54" s="196" t="s">
        <v>90</v>
      </c>
      <c r="N54" s="197"/>
      <c r="O54" s="198" t="s">
        <v>112</v>
      </c>
      <c r="P54" s="199">
        <f>'Ｓ４８（1973）'!A53</f>
        <v>0</v>
      </c>
      <c r="Q54" s="200">
        <f>'Ｓ４８（1973）'!B53</f>
        <v>0</v>
      </c>
      <c r="R54" s="200">
        <f>'Ｓ４８（1973）'!D53</f>
        <v>0</v>
      </c>
      <c r="S54" s="200">
        <f>'Ｓ４８（1973）'!E53</f>
        <v>0</v>
      </c>
      <c r="T54" s="201">
        <f>'Ｓ４８（1973）'!G53</f>
        <v>0</v>
      </c>
      <c r="U54" s="202"/>
      <c r="V54" s="216" t="s">
        <v>90</v>
      </c>
      <c r="W54" s="217"/>
      <c r="X54" s="217"/>
      <c r="Y54" s="218" t="s">
        <v>12</v>
      </c>
      <c r="Z54" s="226">
        <f>'Ｓ４８（1973）'!A172</f>
        <v>0</v>
      </c>
      <c r="AA54" s="227">
        <f>'Ｓ４８（1973）'!B172</f>
        <v>0</v>
      </c>
      <c r="AB54" s="228">
        <f>'Ｓ４８（1973）'!C172</f>
        <v>0</v>
      </c>
      <c r="AC54" s="563">
        <f>'Ｓ４８（1973）'!E172</f>
        <v>0</v>
      </c>
      <c r="AD54" s="160"/>
      <c r="AE54" s="160"/>
      <c r="AF54" s="160"/>
      <c r="AG54" s="160"/>
      <c r="AH54" s="160"/>
    </row>
    <row r="55" spans="1:38" ht="14.45" customHeight="1" x14ac:dyDescent="0.15">
      <c r="A55" s="592">
        <v>0</v>
      </c>
      <c r="B55" s="593">
        <v>0</v>
      </c>
      <c r="C55" s="593">
        <v>0</v>
      </c>
      <c r="D55" s="593">
        <v>0</v>
      </c>
      <c r="E55" s="593">
        <v>0</v>
      </c>
      <c r="F55" s="593">
        <v>0</v>
      </c>
      <c r="G55" s="593">
        <v>0</v>
      </c>
      <c r="H55" s="593">
        <v>0</v>
      </c>
      <c r="I55" s="594">
        <v>0</v>
      </c>
      <c r="K55" s="194"/>
      <c r="L55" s="176" t="s">
        <v>92</v>
      </c>
      <c r="M55" s="196" t="s">
        <v>105</v>
      </c>
      <c r="N55" s="197"/>
      <c r="O55" s="198" t="s">
        <v>113</v>
      </c>
      <c r="P55" s="199">
        <f>'Ｓ４８（1973）'!A54</f>
        <v>0</v>
      </c>
      <c r="Q55" s="200">
        <f>'Ｓ４８（1973）'!B54</f>
        <v>0</v>
      </c>
      <c r="R55" s="200">
        <f>'Ｓ４８（1973）'!D54</f>
        <v>0</v>
      </c>
      <c r="S55" s="200">
        <f>'Ｓ４８（1973）'!E54</f>
        <v>0</v>
      </c>
      <c r="T55" s="201">
        <f>'Ｓ４８（1973）'!G54</f>
        <v>0</v>
      </c>
      <c r="U55" s="202"/>
      <c r="V55" s="173"/>
      <c r="W55" s="170"/>
      <c r="X55" s="170"/>
      <c r="Y55" s="211"/>
      <c r="Z55" s="231"/>
      <c r="AA55" s="232"/>
      <c r="AB55" s="232"/>
      <c r="AC55" s="564"/>
      <c r="AD55" s="160"/>
      <c r="AE55" s="160"/>
      <c r="AF55" s="160"/>
      <c r="AG55" s="160"/>
      <c r="AH55" s="160"/>
    </row>
    <row r="56" spans="1:38" ht="14.45" customHeight="1" x14ac:dyDescent="0.15">
      <c r="A56" s="592">
        <v>0</v>
      </c>
      <c r="B56" s="593">
        <v>0</v>
      </c>
      <c r="C56" s="593">
        <v>0</v>
      </c>
      <c r="D56" s="593">
        <v>0</v>
      </c>
      <c r="E56" s="593">
        <v>0</v>
      </c>
      <c r="F56" s="593">
        <v>0</v>
      </c>
      <c r="G56" s="593">
        <v>0</v>
      </c>
      <c r="H56" s="593">
        <v>0</v>
      </c>
      <c r="I56" s="594">
        <v>0</v>
      </c>
      <c r="K56" s="194"/>
      <c r="L56" s="176"/>
      <c r="M56" s="196" t="s">
        <v>106</v>
      </c>
      <c r="N56" s="197"/>
      <c r="O56" s="198" t="s">
        <v>114</v>
      </c>
      <c r="P56" s="199">
        <f>'Ｓ４８（1973）'!A55</f>
        <v>0</v>
      </c>
      <c r="Q56" s="200">
        <f>'Ｓ４８（1973）'!B55</f>
        <v>0</v>
      </c>
      <c r="R56" s="200">
        <f>'Ｓ４８（1973）'!D55</f>
        <v>0</v>
      </c>
      <c r="S56" s="200">
        <f>'Ｓ４８（1973）'!E55</f>
        <v>0</v>
      </c>
      <c r="T56" s="201">
        <f>'Ｓ４８（1973）'!G55</f>
        <v>0</v>
      </c>
      <c r="U56" s="202"/>
      <c r="V56" s="195"/>
      <c r="W56" s="167"/>
      <c r="X56" s="167"/>
      <c r="Y56" s="207"/>
      <c r="Z56" s="204"/>
      <c r="AA56" s="205"/>
      <c r="AB56" s="205"/>
      <c r="AC56" s="560"/>
      <c r="AD56" s="160"/>
      <c r="AE56" s="160"/>
      <c r="AF56" s="160"/>
      <c r="AG56" s="160"/>
      <c r="AH56" s="160"/>
    </row>
    <row r="57" spans="1:38" ht="14.45" customHeight="1" x14ac:dyDescent="0.15">
      <c r="A57" s="592">
        <v>0</v>
      </c>
      <c r="B57" s="593">
        <v>0</v>
      </c>
      <c r="C57" s="593">
        <v>0</v>
      </c>
      <c r="D57" s="593">
        <v>0</v>
      </c>
      <c r="E57" s="593">
        <v>0</v>
      </c>
      <c r="F57" s="593">
        <v>0</v>
      </c>
      <c r="G57" s="593">
        <v>0</v>
      </c>
      <c r="H57" s="593">
        <v>0</v>
      </c>
      <c r="I57" s="594">
        <v>0</v>
      </c>
      <c r="K57" s="194"/>
      <c r="L57" s="176"/>
      <c r="M57" s="196" t="s">
        <v>107</v>
      </c>
      <c r="N57" s="197"/>
      <c r="O57" s="198" t="s">
        <v>115</v>
      </c>
      <c r="P57" s="199">
        <f>'Ｓ４８（1973）'!A56</f>
        <v>0</v>
      </c>
      <c r="Q57" s="200">
        <f>'Ｓ４８（1973）'!B56</f>
        <v>0</v>
      </c>
      <c r="R57" s="200">
        <f>'Ｓ４８（1973）'!D56</f>
        <v>0</v>
      </c>
      <c r="S57" s="200">
        <f>'Ｓ４８（1973）'!E56</f>
        <v>0</v>
      </c>
      <c r="T57" s="201">
        <f>'Ｓ４８（1973）'!G56</f>
        <v>0</v>
      </c>
      <c r="U57" s="202"/>
      <c r="V57" s="195"/>
      <c r="W57" s="167"/>
      <c r="X57" s="167"/>
      <c r="Y57" s="207"/>
      <c r="Z57" s="204"/>
      <c r="AA57" s="205"/>
      <c r="AB57" s="205"/>
      <c r="AC57" s="560"/>
      <c r="AD57" s="160"/>
      <c r="AE57" s="160"/>
      <c r="AF57" s="160"/>
      <c r="AG57" s="160"/>
      <c r="AH57" s="160"/>
    </row>
    <row r="58" spans="1:38" ht="14.45" customHeight="1" thickBot="1" x14ac:dyDescent="0.2">
      <c r="A58" s="592">
        <v>0</v>
      </c>
      <c r="B58" s="593">
        <v>0</v>
      </c>
      <c r="C58" s="593">
        <v>0</v>
      </c>
      <c r="D58" s="593">
        <v>0</v>
      </c>
      <c r="E58" s="593">
        <v>0</v>
      </c>
      <c r="F58" s="593">
        <v>0</v>
      </c>
      <c r="G58" s="593">
        <v>0</v>
      </c>
      <c r="H58" s="593">
        <v>0</v>
      </c>
      <c r="I58" s="594">
        <v>0</v>
      </c>
      <c r="K58" s="194"/>
      <c r="L58" s="176" t="s">
        <v>41</v>
      </c>
      <c r="M58" s="196" t="s">
        <v>108</v>
      </c>
      <c r="N58" s="197"/>
      <c r="O58" s="198" t="s">
        <v>116</v>
      </c>
      <c r="P58" s="199">
        <f>'Ｓ４８（1973）'!A57</f>
        <v>0</v>
      </c>
      <c r="Q58" s="200">
        <f>'Ｓ４８（1973）'!B57</f>
        <v>0</v>
      </c>
      <c r="R58" s="200">
        <f>'Ｓ４８（1973）'!D57</f>
        <v>0</v>
      </c>
      <c r="S58" s="200">
        <f>'Ｓ４８（1973）'!E57</f>
        <v>0</v>
      </c>
      <c r="T58" s="201">
        <f>'Ｓ４８（1973）'!G57</f>
        <v>0</v>
      </c>
      <c r="U58" s="202"/>
      <c r="V58" s="195"/>
      <c r="W58" s="167"/>
      <c r="X58" s="167"/>
      <c r="Y58" s="207"/>
      <c r="Z58" s="204"/>
      <c r="AA58" s="205"/>
      <c r="AB58" s="205"/>
      <c r="AC58" s="560"/>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6">
        <v>0</v>
      </c>
      <c r="I59" s="597">
        <v>0</v>
      </c>
      <c r="K59" s="194"/>
      <c r="L59" s="216"/>
      <c r="M59" s="196" t="s">
        <v>13</v>
      </c>
      <c r="N59" s="197"/>
      <c r="O59" s="198" t="s">
        <v>117</v>
      </c>
      <c r="P59" s="199">
        <f>'Ｓ４８（1973）'!A58</f>
        <v>0</v>
      </c>
      <c r="Q59" s="200">
        <f>'Ｓ４８（1973）'!B58</f>
        <v>0</v>
      </c>
      <c r="R59" s="200">
        <f>'Ｓ４８（1973）'!D58</f>
        <v>0</v>
      </c>
      <c r="S59" s="200">
        <f>'Ｓ４８（1973）'!E58</f>
        <v>0</v>
      </c>
      <c r="T59" s="201">
        <f>'Ｓ４８（1973）'!G58</f>
        <v>0</v>
      </c>
      <c r="U59" s="202"/>
      <c r="V59" s="216"/>
      <c r="W59" s="217"/>
      <c r="X59" s="217"/>
      <c r="Y59" s="218"/>
      <c r="Z59" s="223"/>
      <c r="AA59" s="224"/>
      <c r="AB59" s="224"/>
      <c r="AC59" s="562"/>
      <c r="AD59" s="234"/>
      <c r="AE59" s="234"/>
      <c r="AF59" s="234"/>
      <c r="AG59" s="162"/>
      <c r="AH59" s="162"/>
      <c r="AI59" s="163" t="s">
        <v>811</v>
      </c>
      <c r="AJ59" s="235" t="s">
        <v>812</v>
      </c>
      <c r="AK59" s="162"/>
      <c r="AL59" s="236"/>
    </row>
    <row r="60" spans="1:38" ht="14.45" customHeight="1" x14ac:dyDescent="0.15">
      <c r="A60" s="599"/>
      <c r="B60" s="599"/>
      <c r="C60" s="599"/>
      <c r="D60" s="599"/>
      <c r="E60" s="599"/>
      <c r="F60" s="599"/>
      <c r="G60" s="599"/>
      <c r="H60" s="599"/>
      <c r="I60" s="599"/>
      <c r="K60" s="194"/>
      <c r="L60" s="196" t="s">
        <v>13</v>
      </c>
      <c r="M60" s="197"/>
      <c r="N60" s="197"/>
      <c r="O60" s="198" t="s">
        <v>81</v>
      </c>
      <c r="P60" s="199">
        <f>'Ｓ４８（1973）'!A59</f>
        <v>0</v>
      </c>
      <c r="Q60" s="200">
        <f>'Ｓ４８（1973）'!B59</f>
        <v>0</v>
      </c>
      <c r="R60" s="200">
        <f>'Ｓ４８（1973）'!D59</f>
        <v>0</v>
      </c>
      <c r="S60" s="200">
        <f>'Ｓ４８（1973）'!E59</f>
        <v>0</v>
      </c>
      <c r="T60" s="201">
        <f>'Ｓ４８（1973）'!G59</f>
        <v>0</v>
      </c>
      <c r="U60" s="202"/>
      <c r="V60" s="216" t="s">
        <v>13</v>
      </c>
      <c r="W60" s="217"/>
      <c r="X60" s="217"/>
      <c r="Y60" s="218" t="s">
        <v>759</v>
      </c>
      <c r="Z60" s="226">
        <f>'Ｓ４８（1973）'!A177</f>
        <v>216</v>
      </c>
      <c r="AA60" s="227">
        <f>'Ｓ４８（1973）'!B177</f>
        <v>0</v>
      </c>
      <c r="AB60" s="228">
        <f>'Ｓ４８（1973）'!C177</f>
        <v>0</v>
      </c>
      <c r="AC60" s="563">
        <f>'Ｓ４８（1973）'!E177</f>
        <v>0</v>
      </c>
      <c r="AD60" s="237"/>
      <c r="AE60" s="237"/>
      <c r="AF60" s="237"/>
      <c r="AG60" s="167"/>
      <c r="AH60" s="167"/>
      <c r="AI60" s="175"/>
      <c r="AJ60" s="173" t="s">
        <v>2</v>
      </c>
      <c r="AK60" s="173" t="s">
        <v>3</v>
      </c>
      <c r="AL60" s="174" t="s">
        <v>400</v>
      </c>
    </row>
    <row r="61" spans="1:38" ht="14.45" customHeight="1" thickBot="1" x14ac:dyDescent="0.2">
      <c r="A61" s="599"/>
      <c r="B61" s="599"/>
      <c r="C61" s="599"/>
      <c r="D61" s="599"/>
      <c r="E61" s="599"/>
      <c r="F61" s="599"/>
      <c r="G61" s="599"/>
      <c r="H61" s="599"/>
      <c r="I61" s="599"/>
      <c r="K61" s="194"/>
      <c r="L61" s="238" t="s">
        <v>82</v>
      </c>
      <c r="M61" s="239"/>
      <c r="N61" s="239"/>
      <c r="O61" s="240"/>
      <c r="P61" s="241">
        <f>SUM(P8:P60)-P9-P10-P12-P13-P15-P16-P17-P30-P31-P32-P40-P41-P42-P43-P44-P49-P50</f>
        <v>234865</v>
      </c>
      <c r="Q61" s="242">
        <f>SUM(Q8:Q60)-Q9-Q10-Q12-Q13-Q15-Q16-Q17-Q30-Q31-Q32-Q40-Q41-Q42-Q43-Q44-Q49-Q50</f>
        <v>206959</v>
      </c>
      <c r="R61" s="242">
        <f>SUM(R8:R60)-R9-R10-R12-R13-R15-R16-R17-R30-R31-R32-R40-R41-R42-R43-R44-R49-R50</f>
        <v>89922</v>
      </c>
      <c r="S61" s="242">
        <f>SUM(S8:S60)-S9-S10-S12-S13-S15-S16-S17-S30-S31-S32-S40-S41-S42-S43-S44-S49-S50</f>
        <v>51213</v>
      </c>
      <c r="T61" s="243">
        <f>SUM(T8:T60)-T9-T10-T12-T13-T15-T16-T17-T30-T31-T32-T40-T41-T42-T43-T44-T49-T50</f>
        <v>60700</v>
      </c>
      <c r="U61" s="244"/>
      <c r="V61" s="238" t="s">
        <v>82</v>
      </c>
      <c r="W61" s="239"/>
      <c r="X61" s="239"/>
      <c r="Y61" s="240"/>
      <c r="Z61" s="245">
        <f>Z12+Z33+Z40+Z45+Z51+Z52+Z54+Z60</f>
        <v>216</v>
      </c>
      <c r="AA61" s="242">
        <f>AA12+AA33+AA40+AA45+AA51+AA52+AA54+AA60</f>
        <v>0</v>
      </c>
      <c r="AB61" s="246">
        <f>AB12+AB33+AB40+AB45+AB51+AB52+AB54+AB60</f>
        <v>0</v>
      </c>
      <c r="AC61" s="566">
        <f>AC12+AC33+AC40+AC45+AC51+AC52+AC54+AC60</f>
        <v>0</v>
      </c>
      <c r="AD61" s="248"/>
      <c r="AE61" s="248"/>
      <c r="AF61" s="248"/>
      <c r="AG61" s="249"/>
      <c r="AH61" s="249"/>
      <c r="AI61" s="250" t="s">
        <v>5</v>
      </c>
      <c r="AJ61" s="180" t="s">
        <v>6</v>
      </c>
      <c r="AK61" s="180" t="s">
        <v>7</v>
      </c>
      <c r="AL61" s="251" t="s">
        <v>405</v>
      </c>
    </row>
    <row r="62" spans="1:38" ht="14.45" customHeight="1" x14ac:dyDescent="0.15">
      <c r="A62" s="589">
        <v>75639</v>
      </c>
      <c r="B62" s="590">
        <v>74341</v>
      </c>
      <c r="C62" s="590">
        <v>1298</v>
      </c>
      <c r="D62" s="590">
        <v>0</v>
      </c>
      <c r="E62" s="590">
        <v>0</v>
      </c>
      <c r="F62" s="590">
        <v>20000</v>
      </c>
      <c r="G62" s="590">
        <v>15100</v>
      </c>
      <c r="H62" s="591">
        <v>40539</v>
      </c>
      <c r="I62" s="599"/>
      <c r="K62" s="183"/>
      <c r="L62" s="184" t="s">
        <v>8</v>
      </c>
      <c r="M62" s="185"/>
      <c r="N62" s="185"/>
      <c r="O62" s="186" t="s">
        <v>9</v>
      </c>
      <c r="P62" s="252">
        <f>'Ｓ４８（1973）'!A63</f>
        <v>4149</v>
      </c>
      <c r="Q62" s="253">
        <f>'Ｓ４８（1973）'!B63</f>
        <v>3649</v>
      </c>
      <c r="R62" s="254"/>
      <c r="S62" s="255">
        <f>'Ｓ４８（1973）'!D63</f>
        <v>0</v>
      </c>
      <c r="T62" s="256">
        <f>'Ｓ４８（1973）'!F63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4149</v>
      </c>
      <c r="B63" s="593">
        <v>3649</v>
      </c>
      <c r="C63" s="593">
        <v>500</v>
      </c>
      <c r="D63" s="593">
        <v>0</v>
      </c>
      <c r="E63" s="593">
        <v>0</v>
      </c>
      <c r="F63" s="593">
        <v>0</v>
      </c>
      <c r="G63" s="593">
        <v>0</v>
      </c>
      <c r="H63" s="594">
        <v>4149</v>
      </c>
      <c r="I63" s="599"/>
      <c r="K63" s="194"/>
      <c r="L63" s="195"/>
      <c r="M63" s="196" t="s">
        <v>650</v>
      </c>
      <c r="N63" s="197"/>
      <c r="O63" s="198" t="s">
        <v>12</v>
      </c>
      <c r="P63" s="199">
        <f>'Ｓ４８（1973）'!A64</f>
        <v>190</v>
      </c>
      <c r="Q63" s="200">
        <f>'Ｓ４８（1973）'!B64</f>
        <v>190</v>
      </c>
      <c r="R63" s="220"/>
      <c r="S63" s="262">
        <f>'Ｓ４８（1973）'!D64</f>
        <v>0</v>
      </c>
      <c r="T63" s="263">
        <f>'Ｓ４８（1973）'!F64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190</v>
      </c>
      <c r="B64" s="593">
        <v>190</v>
      </c>
      <c r="C64" s="593">
        <v>0</v>
      </c>
      <c r="D64" s="593">
        <v>0</v>
      </c>
      <c r="E64" s="593">
        <v>0</v>
      </c>
      <c r="F64" s="593">
        <v>0</v>
      </c>
      <c r="G64" s="593">
        <v>0</v>
      </c>
      <c r="H64" s="594">
        <v>190</v>
      </c>
      <c r="I64" s="599"/>
      <c r="K64" s="194"/>
      <c r="L64" s="195"/>
      <c r="M64" s="196" t="s">
        <v>13</v>
      </c>
      <c r="N64" s="167"/>
      <c r="O64" s="207"/>
      <c r="P64" s="208">
        <f>P62-P63</f>
        <v>3959</v>
      </c>
      <c r="Q64" s="209">
        <f>Q62-Q63</f>
        <v>3459</v>
      </c>
      <c r="R64" s="209"/>
      <c r="S64" s="269">
        <f>S62-S63</f>
        <v>0</v>
      </c>
      <c r="T64" s="270">
        <f>T62-T63</f>
        <v>0</v>
      </c>
      <c r="U64" s="264"/>
      <c r="V64" s="195"/>
      <c r="W64" s="196" t="s">
        <v>13</v>
      </c>
      <c r="X64" s="167"/>
      <c r="Y64" s="207" t="s">
        <v>9</v>
      </c>
      <c r="Z64" s="271">
        <f>'Ｓ４８（1973）'!A117</f>
        <v>0</v>
      </c>
      <c r="AA64" s="272">
        <f>'Ｓ４８（1973）'!B117</f>
        <v>0</v>
      </c>
      <c r="AB64" s="273">
        <f>'Ｓ４８（1973）'!C117</f>
        <v>0</v>
      </c>
      <c r="AC64" s="274">
        <f>'Ｓ４８（1973）'!E117</f>
        <v>0</v>
      </c>
      <c r="AD64" s="264"/>
      <c r="AE64" s="195"/>
      <c r="AF64" s="196" t="s">
        <v>13</v>
      </c>
      <c r="AG64" s="167"/>
      <c r="AH64" s="207" t="s">
        <v>774</v>
      </c>
      <c r="AI64" s="271">
        <f>'Ｓ４８（1973）'!A140</f>
        <v>0</v>
      </c>
      <c r="AJ64" s="272">
        <f>'Ｓ４８（1973）'!B140</f>
        <v>0</v>
      </c>
      <c r="AK64" s="275">
        <f>'Ｓ４８（1973）'!C140</f>
        <v>0</v>
      </c>
      <c r="AL64" s="276">
        <f>'Ｓ４８（1973）'!E140</f>
        <v>0</v>
      </c>
    </row>
    <row r="65" spans="1:38" ht="14.45" customHeight="1" x14ac:dyDescent="0.15">
      <c r="A65" s="592">
        <v>1022</v>
      </c>
      <c r="B65" s="593">
        <v>1022</v>
      </c>
      <c r="C65" s="593">
        <v>0</v>
      </c>
      <c r="D65" s="593">
        <v>0</v>
      </c>
      <c r="E65" s="593">
        <v>0</v>
      </c>
      <c r="F65" s="593">
        <v>0</v>
      </c>
      <c r="G65" s="593">
        <v>0</v>
      </c>
      <c r="H65" s="594">
        <v>1022</v>
      </c>
      <c r="I65" s="599"/>
      <c r="K65" s="194" t="s">
        <v>4</v>
      </c>
      <c r="L65" s="173" t="s">
        <v>14</v>
      </c>
      <c r="M65" s="170"/>
      <c r="N65" s="170"/>
      <c r="O65" s="211" t="s">
        <v>15</v>
      </c>
      <c r="P65" s="212">
        <f>'Ｓ４８（1973）'!A65</f>
        <v>1022</v>
      </c>
      <c r="Q65" s="213">
        <f>'Ｓ４８（1973）'!B65</f>
        <v>1022</v>
      </c>
      <c r="R65" s="277"/>
      <c r="S65" s="278">
        <f>'Ｓ４８（1973）'!D65</f>
        <v>0</v>
      </c>
      <c r="T65" s="263">
        <f>'Ｓ４８（1973）'!F65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3">
        <v>0</v>
      </c>
      <c r="G66" s="593">
        <v>0</v>
      </c>
      <c r="H66" s="594">
        <v>0</v>
      </c>
      <c r="I66" s="599"/>
      <c r="K66" s="194"/>
      <c r="L66" s="195"/>
      <c r="M66" s="196" t="s">
        <v>16</v>
      </c>
      <c r="N66" s="197"/>
      <c r="O66" s="198" t="s">
        <v>17</v>
      </c>
      <c r="P66" s="199">
        <f>'Ｓ４８（1973）'!A66</f>
        <v>0</v>
      </c>
      <c r="Q66" s="200">
        <f>'Ｓ４８（1973）'!B66</f>
        <v>0</v>
      </c>
      <c r="R66" s="220"/>
      <c r="S66" s="262">
        <f>'Ｓ４８（1973）'!D66</f>
        <v>0</v>
      </c>
      <c r="T66" s="263">
        <f>'Ｓ４８（1973）'!F66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3">
        <v>0</v>
      </c>
      <c r="G67" s="593">
        <v>0</v>
      </c>
      <c r="H67" s="594">
        <v>0</v>
      </c>
      <c r="I67" s="599"/>
      <c r="K67" s="194"/>
      <c r="L67" s="216"/>
      <c r="M67" s="196" t="s">
        <v>13</v>
      </c>
      <c r="N67" s="217"/>
      <c r="O67" s="218"/>
      <c r="P67" s="208">
        <f>P65-P66</f>
        <v>1022</v>
      </c>
      <c r="Q67" s="209">
        <f>Q65-Q66</f>
        <v>1022</v>
      </c>
      <c r="R67" s="209"/>
      <c r="S67" s="269">
        <f>S65-S66</f>
        <v>0</v>
      </c>
      <c r="T67" s="270">
        <f>T65-T66</f>
        <v>0</v>
      </c>
      <c r="U67" s="264"/>
      <c r="V67" s="216"/>
      <c r="W67" s="196" t="s">
        <v>13</v>
      </c>
      <c r="X67" s="217"/>
      <c r="Y67" s="207" t="s">
        <v>755</v>
      </c>
      <c r="Z67" s="271">
        <f>'Ｓ４８（1973）'!A118</f>
        <v>0</v>
      </c>
      <c r="AA67" s="272">
        <f>'Ｓ４８（1973）'!B118</f>
        <v>0</v>
      </c>
      <c r="AB67" s="273">
        <f>'Ｓ４８（1973）'!C118</f>
        <v>0</v>
      </c>
      <c r="AC67" s="274">
        <f>'Ｓ４８（1973）'!E118</f>
        <v>0</v>
      </c>
      <c r="AD67" s="264"/>
      <c r="AE67" s="216"/>
      <c r="AF67" s="196" t="s">
        <v>13</v>
      </c>
      <c r="AG67" s="217"/>
      <c r="AH67" s="207" t="s">
        <v>775</v>
      </c>
      <c r="AI67" s="271">
        <f>'Ｓ４８（1973）'!A141</f>
        <v>0</v>
      </c>
      <c r="AJ67" s="272">
        <f>'Ｓ４８（1973）'!B141</f>
        <v>0</v>
      </c>
      <c r="AK67" s="275">
        <f>'Ｓ４８（1973）'!C141</f>
        <v>0</v>
      </c>
      <c r="AL67" s="276">
        <f>'Ｓ４８（1973）'!E141</f>
        <v>0</v>
      </c>
    </row>
    <row r="68" spans="1:38" ht="14.45" customHeight="1" x14ac:dyDescent="0.15">
      <c r="A68" s="592">
        <v>0</v>
      </c>
      <c r="B68" s="593">
        <v>0</v>
      </c>
      <c r="C68" s="593">
        <v>0</v>
      </c>
      <c r="D68" s="593">
        <v>0</v>
      </c>
      <c r="E68" s="593">
        <v>0</v>
      </c>
      <c r="F68" s="593">
        <v>0</v>
      </c>
      <c r="G68" s="593">
        <v>0</v>
      </c>
      <c r="H68" s="594">
        <v>0</v>
      </c>
      <c r="I68" s="599"/>
      <c r="K68" s="194" t="s">
        <v>4</v>
      </c>
      <c r="L68" s="169"/>
      <c r="M68" s="195" t="s">
        <v>94</v>
      </c>
      <c r="N68" s="197"/>
      <c r="O68" s="198" t="s">
        <v>93</v>
      </c>
      <c r="P68" s="199">
        <f>'Ｓ４８（1973）'!A68</f>
        <v>0</v>
      </c>
      <c r="Q68" s="200">
        <f>'Ｓ４８（1973）'!B68</f>
        <v>0</v>
      </c>
      <c r="R68" s="220"/>
      <c r="S68" s="262">
        <f>'Ｓ４８（1973）'!D68</f>
        <v>0</v>
      </c>
      <c r="T68" s="263">
        <f>'Ｓ４８（1973）'!F68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3">
        <v>0</v>
      </c>
      <c r="G69" s="593">
        <v>0</v>
      </c>
      <c r="H69" s="594">
        <v>0</v>
      </c>
      <c r="I69" s="599"/>
      <c r="K69" s="194"/>
      <c r="L69" s="176" t="s">
        <v>102</v>
      </c>
      <c r="M69" s="195"/>
      <c r="N69" s="196" t="s">
        <v>809</v>
      </c>
      <c r="O69" s="198" t="s">
        <v>97</v>
      </c>
      <c r="P69" s="199">
        <f>'Ｓ４８（1973）'!A69</f>
        <v>0</v>
      </c>
      <c r="Q69" s="200">
        <f>'Ｓ４８（1973）'!B69</f>
        <v>0</v>
      </c>
      <c r="R69" s="220"/>
      <c r="S69" s="262">
        <f>'Ｓ４８（1973）'!D69</f>
        <v>0</v>
      </c>
      <c r="T69" s="263">
        <f>'Ｓ４８（1973）'!F69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3">
        <v>0</v>
      </c>
      <c r="G70" s="593">
        <v>0</v>
      </c>
      <c r="H70" s="594">
        <v>0</v>
      </c>
      <c r="I70" s="599"/>
      <c r="K70" s="194"/>
      <c r="L70" s="176" t="s">
        <v>103</v>
      </c>
      <c r="M70" s="176"/>
      <c r="N70" s="196" t="s">
        <v>96</v>
      </c>
      <c r="O70" s="198" t="s">
        <v>34</v>
      </c>
      <c r="P70" s="199">
        <f>'Ｓ４８（1973）'!A70</f>
        <v>0</v>
      </c>
      <c r="Q70" s="200">
        <f>'Ｓ４８（1973）'!B70</f>
        <v>0</v>
      </c>
      <c r="R70" s="220"/>
      <c r="S70" s="262">
        <f>'Ｓ４８（1973）'!D70</f>
        <v>0</v>
      </c>
      <c r="T70" s="263">
        <f>'Ｓ４８（1973）'!F70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3">
        <v>0</v>
      </c>
      <c r="G71" s="593">
        <v>0</v>
      </c>
      <c r="H71" s="594">
        <v>0</v>
      </c>
      <c r="I71" s="599"/>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3">
        <v>0</v>
      </c>
      <c r="G72" s="593">
        <v>0</v>
      </c>
      <c r="H72" s="594">
        <v>0</v>
      </c>
      <c r="I72" s="599"/>
      <c r="K72" s="194"/>
      <c r="L72" s="176"/>
      <c r="M72" s="196" t="s">
        <v>95</v>
      </c>
      <c r="N72" s="197"/>
      <c r="O72" s="198" t="s">
        <v>98</v>
      </c>
      <c r="P72" s="199">
        <f>'Ｓ４８（1973）'!A71</f>
        <v>0</v>
      </c>
      <c r="Q72" s="200">
        <f>'Ｓ４８（1973）'!B71</f>
        <v>0</v>
      </c>
      <c r="R72" s="220"/>
      <c r="S72" s="262">
        <f>'Ｓ４８（1973）'!D71</f>
        <v>0</v>
      </c>
      <c r="T72" s="263">
        <f>'Ｓ４８（1973）'!F71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3">
        <v>0</v>
      </c>
      <c r="G73" s="593">
        <v>0</v>
      </c>
      <c r="H73" s="594">
        <v>0</v>
      </c>
      <c r="I73" s="599"/>
      <c r="K73" s="194"/>
      <c r="L73" s="216"/>
      <c r="M73" s="196" t="s">
        <v>13</v>
      </c>
      <c r="N73" s="197"/>
      <c r="O73" s="198" t="s">
        <v>99</v>
      </c>
      <c r="P73" s="199">
        <f>'Ｓ４８（1973）'!A72</f>
        <v>0</v>
      </c>
      <c r="Q73" s="200">
        <f>'Ｓ４８（1973）'!B72</f>
        <v>0</v>
      </c>
      <c r="R73" s="220"/>
      <c r="S73" s="262">
        <f>'Ｓ４８（1973）'!D72</f>
        <v>0</v>
      </c>
      <c r="T73" s="263">
        <f>'Ｓ４８（1973）'!F72</f>
        <v>0</v>
      </c>
      <c r="U73" s="264"/>
      <c r="V73" s="216"/>
      <c r="W73" s="196" t="s">
        <v>13</v>
      </c>
      <c r="X73" s="197"/>
      <c r="Y73" s="211" t="s">
        <v>15</v>
      </c>
      <c r="Z73" s="271">
        <f>'Ｓ４８（1973）'!A119</f>
        <v>0</v>
      </c>
      <c r="AA73" s="272">
        <f>'Ｓ４８（1973）'!B119</f>
        <v>0</v>
      </c>
      <c r="AB73" s="273">
        <f>'Ｓ４８（1973）'!C119</f>
        <v>0</v>
      </c>
      <c r="AC73" s="274">
        <f>'Ｓ４８（1973）'!E119</f>
        <v>0</v>
      </c>
      <c r="AD73" s="264"/>
      <c r="AE73" s="216"/>
      <c r="AF73" s="196" t="s">
        <v>13</v>
      </c>
      <c r="AG73" s="197"/>
      <c r="AH73" s="211" t="s">
        <v>776</v>
      </c>
      <c r="AI73" s="271">
        <f>'Ｓ４８（1973）'!A142</f>
        <v>0</v>
      </c>
      <c r="AJ73" s="272">
        <f>'Ｓ４８（1973）'!B142</f>
        <v>0</v>
      </c>
      <c r="AK73" s="275">
        <f>'Ｓ４８（1973）'!C142</f>
        <v>0</v>
      </c>
      <c r="AL73" s="276">
        <f>'Ｓ４８（1973）'!E142</f>
        <v>0</v>
      </c>
    </row>
    <row r="74" spans="1:38" ht="14.45" customHeight="1" x14ac:dyDescent="0.15">
      <c r="A74" s="592">
        <v>7699</v>
      </c>
      <c r="B74" s="593">
        <v>6901</v>
      </c>
      <c r="C74" s="593">
        <v>798</v>
      </c>
      <c r="D74" s="593">
        <v>0</v>
      </c>
      <c r="E74" s="593">
        <v>0</v>
      </c>
      <c r="F74" s="593">
        <v>0</v>
      </c>
      <c r="G74" s="593">
        <v>0</v>
      </c>
      <c r="H74" s="594">
        <v>7699</v>
      </c>
      <c r="I74" s="599"/>
      <c r="K74" s="194"/>
      <c r="L74" s="196" t="s">
        <v>19</v>
      </c>
      <c r="M74" s="197"/>
      <c r="N74" s="197"/>
      <c r="O74" s="198" t="s">
        <v>20</v>
      </c>
      <c r="P74" s="199">
        <f>'Ｓ４８（1973）'!A73</f>
        <v>0</v>
      </c>
      <c r="Q74" s="200">
        <f>'Ｓ４８（1973）'!B73</f>
        <v>0</v>
      </c>
      <c r="R74" s="220"/>
      <c r="S74" s="262">
        <f>'Ｓ４８（1973）'!D73</f>
        <v>0</v>
      </c>
      <c r="T74" s="263">
        <f>'Ｓ４８（1973）'!F73</f>
        <v>0</v>
      </c>
      <c r="U74" s="264"/>
      <c r="V74" s="196" t="s">
        <v>19</v>
      </c>
      <c r="W74" s="197"/>
      <c r="X74" s="197"/>
      <c r="Y74" s="211" t="s">
        <v>756</v>
      </c>
      <c r="Z74" s="294">
        <f>'Ｓ４８（1973）'!A120</f>
        <v>0</v>
      </c>
      <c r="AA74" s="272">
        <f>'Ｓ４８（1973）'!B120</f>
        <v>0</v>
      </c>
      <c r="AB74" s="295">
        <f>'Ｓ４８（1973）'!C120</f>
        <v>0</v>
      </c>
      <c r="AC74" s="274">
        <f>'Ｓ４８（1973）'!E120</f>
        <v>0</v>
      </c>
      <c r="AD74" s="264"/>
      <c r="AE74" s="196" t="s">
        <v>19</v>
      </c>
      <c r="AF74" s="197"/>
      <c r="AG74" s="197"/>
      <c r="AH74" s="211" t="s">
        <v>777</v>
      </c>
      <c r="AI74" s="294">
        <f>'Ｓ４８（1973）'!A143</f>
        <v>0</v>
      </c>
      <c r="AJ74" s="272">
        <f>'Ｓ４８（1973）'!B143</f>
        <v>0</v>
      </c>
      <c r="AK74" s="296">
        <f>'Ｓ４８（1973）'!C143</f>
        <v>0</v>
      </c>
      <c r="AL74" s="297">
        <f>'Ｓ４８（1973）'!E143</f>
        <v>0</v>
      </c>
    </row>
    <row r="75" spans="1:38" ht="14.45" customHeight="1" x14ac:dyDescent="0.15">
      <c r="A75" s="592">
        <v>802</v>
      </c>
      <c r="B75" s="593">
        <v>802</v>
      </c>
      <c r="C75" s="593">
        <v>0</v>
      </c>
      <c r="D75" s="593">
        <v>0</v>
      </c>
      <c r="E75" s="593">
        <v>0</v>
      </c>
      <c r="F75" s="593">
        <v>0</v>
      </c>
      <c r="G75" s="593">
        <v>0</v>
      </c>
      <c r="H75" s="594">
        <v>802</v>
      </c>
      <c r="I75" s="599"/>
      <c r="K75" s="194" t="s">
        <v>83</v>
      </c>
      <c r="L75" s="195"/>
      <c r="M75" s="196" t="s">
        <v>22</v>
      </c>
      <c r="N75" s="197"/>
      <c r="O75" s="198" t="s">
        <v>23</v>
      </c>
      <c r="P75" s="199">
        <f>'Ｓ４８（1973）'!A75</f>
        <v>802</v>
      </c>
      <c r="Q75" s="200">
        <f>'Ｓ４８（1973）'!B75</f>
        <v>802</v>
      </c>
      <c r="R75" s="220"/>
      <c r="S75" s="262">
        <f>'Ｓ４８（1973）'!D75</f>
        <v>0</v>
      </c>
      <c r="T75" s="263">
        <f>'Ｓ４８（1973）'!F75</f>
        <v>0</v>
      </c>
      <c r="U75" s="264" t="s">
        <v>411</v>
      </c>
      <c r="V75" s="195"/>
      <c r="W75" s="196" t="s">
        <v>412</v>
      </c>
      <c r="X75" s="197"/>
      <c r="Y75" s="211" t="s">
        <v>757</v>
      </c>
      <c r="Z75" s="294">
        <f>'Ｓ４８（1973）'!A121</f>
        <v>5625</v>
      </c>
      <c r="AA75" s="272">
        <f>'Ｓ４８（1973）'!B121</f>
        <v>0</v>
      </c>
      <c r="AB75" s="295">
        <f>'Ｓ４８（1973）'!C121</f>
        <v>0</v>
      </c>
      <c r="AC75" s="274">
        <f>'Ｓ４８（1973）'!E121</f>
        <v>5300</v>
      </c>
      <c r="AD75" s="264" t="s">
        <v>414</v>
      </c>
      <c r="AE75" s="195"/>
      <c r="AF75" s="196" t="s">
        <v>412</v>
      </c>
      <c r="AG75" s="197"/>
      <c r="AH75" s="211" t="s">
        <v>778</v>
      </c>
      <c r="AI75" s="294">
        <f>'Ｓ４８（1973）'!A144</f>
        <v>0</v>
      </c>
      <c r="AJ75" s="272">
        <f>'Ｓ４８（1973）'!B144</f>
        <v>0</v>
      </c>
      <c r="AK75" s="296">
        <f>'Ｓ４８（1973）'!C144</f>
        <v>0</v>
      </c>
      <c r="AL75" s="297">
        <f>'Ｓ４８（1973）'!E144</f>
        <v>0</v>
      </c>
    </row>
    <row r="76" spans="1:38" ht="14.45" customHeight="1" x14ac:dyDescent="0.15">
      <c r="A76" s="592">
        <v>0</v>
      </c>
      <c r="B76" s="593">
        <v>0</v>
      </c>
      <c r="C76" s="593">
        <v>0</v>
      </c>
      <c r="D76" s="593">
        <v>0</v>
      </c>
      <c r="E76" s="593">
        <v>0</v>
      </c>
      <c r="F76" s="593">
        <v>0</v>
      </c>
      <c r="G76" s="593">
        <v>0</v>
      </c>
      <c r="H76" s="594">
        <v>0</v>
      </c>
      <c r="I76" s="599"/>
      <c r="K76" s="194"/>
      <c r="L76" s="195" t="s">
        <v>25</v>
      </c>
      <c r="M76" s="196" t="s">
        <v>26</v>
      </c>
      <c r="N76" s="197"/>
      <c r="O76" s="198" t="s">
        <v>27</v>
      </c>
      <c r="P76" s="199">
        <f>'Ｓ４８（1973）'!A76</f>
        <v>0</v>
      </c>
      <c r="Q76" s="200">
        <f>'Ｓ４８（1973）'!B76</f>
        <v>0</v>
      </c>
      <c r="R76" s="220"/>
      <c r="S76" s="262">
        <f>'Ｓ４８（1973）'!D76</f>
        <v>0</v>
      </c>
      <c r="T76" s="263">
        <f>'Ｓ４８（1973）'!F76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3">
        <v>0</v>
      </c>
      <c r="G77" s="593">
        <v>0</v>
      </c>
      <c r="H77" s="594">
        <v>0</v>
      </c>
      <c r="I77" s="599"/>
      <c r="K77" s="194"/>
      <c r="L77" s="195" t="s">
        <v>28</v>
      </c>
      <c r="M77" s="196" t="s">
        <v>29</v>
      </c>
      <c r="N77" s="197"/>
      <c r="O77" s="198" t="s">
        <v>30</v>
      </c>
      <c r="P77" s="199">
        <f>'Ｓ４８（1973）'!A77</f>
        <v>0</v>
      </c>
      <c r="Q77" s="200">
        <f>'Ｓ４８（1973）'!B77</f>
        <v>0</v>
      </c>
      <c r="R77" s="220"/>
      <c r="S77" s="262">
        <f>'Ｓ４８（1973）'!D77</f>
        <v>0</v>
      </c>
      <c r="T77" s="263">
        <f>'Ｓ４８（1973）'!F77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3">
        <v>0</v>
      </c>
      <c r="G78" s="593">
        <v>0</v>
      </c>
      <c r="H78" s="594">
        <v>0</v>
      </c>
      <c r="I78" s="599"/>
      <c r="K78" s="194"/>
      <c r="L78" s="195" t="s">
        <v>31</v>
      </c>
      <c r="M78" s="196" t="s">
        <v>32</v>
      </c>
      <c r="N78" s="197"/>
      <c r="O78" s="198" t="s">
        <v>33</v>
      </c>
      <c r="P78" s="199">
        <f>'Ｓ４８（1973）'!A78</f>
        <v>0</v>
      </c>
      <c r="Q78" s="200">
        <f>'Ｓ４８（1973）'!B78</f>
        <v>0</v>
      </c>
      <c r="R78" s="220"/>
      <c r="S78" s="262">
        <f>'Ｓ４８（1973）'!D78</f>
        <v>0</v>
      </c>
      <c r="T78" s="263">
        <f>'Ｓ４８（1973）'!F78</f>
        <v>0</v>
      </c>
      <c r="U78" s="264" t="s">
        <v>418</v>
      </c>
      <c r="V78" s="195" t="s">
        <v>31</v>
      </c>
      <c r="W78" s="195"/>
      <c r="X78" s="167"/>
      <c r="Y78" s="203"/>
      <c r="Z78" s="298"/>
      <c r="AA78" s="299"/>
      <c r="AB78" s="289"/>
      <c r="AC78" s="290"/>
      <c r="AD78" s="264" t="s">
        <v>779</v>
      </c>
      <c r="AE78" s="195" t="s">
        <v>31</v>
      </c>
      <c r="AF78" s="195"/>
      <c r="AG78" s="167"/>
      <c r="AH78" s="203"/>
      <c r="AI78" s="298"/>
      <c r="AJ78" s="299"/>
      <c r="AK78" s="289"/>
      <c r="AL78" s="291"/>
    </row>
    <row r="79" spans="1:38" ht="14.45" customHeight="1" x14ac:dyDescent="0.15">
      <c r="A79" s="592">
        <v>0</v>
      </c>
      <c r="B79" s="593">
        <v>0</v>
      </c>
      <c r="C79" s="593">
        <v>0</v>
      </c>
      <c r="D79" s="593">
        <v>0</v>
      </c>
      <c r="E79" s="593">
        <v>0</v>
      </c>
      <c r="F79" s="593">
        <v>0</v>
      </c>
      <c r="G79" s="593">
        <v>0</v>
      </c>
      <c r="H79" s="594">
        <v>0</v>
      </c>
      <c r="I79" s="599"/>
      <c r="K79" s="194"/>
      <c r="L79" s="195" t="s">
        <v>35</v>
      </c>
      <c r="M79" s="196" t="s">
        <v>36</v>
      </c>
      <c r="N79" s="197"/>
      <c r="O79" s="198" t="s">
        <v>37</v>
      </c>
      <c r="P79" s="199">
        <f>'Ｓ４８（1973）'!A79</f>
        <v>0</v>
      </c>
      <c r="Q79" s="200">
        <f>'Ｓ４８（1973）'!B79</f>
        <v>0</v>
      </c>
      <c r="R79" s="220"/>
      <c r="S79" s="262">
        <f>'Ｓ４８（1973）'!D79</f>
        <v>0</v>
      </c>
      <c r="T79" s="263">
        <f>'Ｓ４８（1973）'!F79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3">
        <v>0</v>
      </c>
      <c r="G80" s="593">
        <v>0</v>
      </c>
      <c r="H80" s="594">
        <v>0</v>
      </c>
      <c r="I80" s="599"/>
      <c r="K80" s="194"/>
      <c r="L80" s="195" t="s">
        <v>38</v>
      </c>
      <c r="M80" s="196" t="s">
        <v>39</v>
      </c>
      <c r="N80" s="197"/>
      <c r="O80" s="198" t="s">
        <v>40</v>
      </c>
      <c r="P80" s="199">
        <f>'Ｓ４８（1973）'!A80</f>
        <v>0</v>
      </c>
      <c r="Q80" s="200">
        <f>'Ｓ４８（1973）'!B80</f>
        <v>0</v>
      </c>
      <c r="R80" s="220"/>
      <c r="S80" s="262">
        <f>'Ｓ４８（1973）'!D80</f>
        <v>0</v>
      </c>
      <c r="T80" s="263">
        <f>'Ｓ４８（1973）'!F80</f>
        <v>0</v>
      </c>
      <c r="U80" s="264"/>
      <c r="V80" s="195" t="s">
        <v>38</v>
      </c>
      <c r="W80" s="196" t="s">
        <v>149</v>
      </c>
      <c r="X80" s="197"/>
      <c r="Y80" s="198" t="s">
        <v>758</v>
      </c>
      <c r="Z80" s="271">
        <f>'Ｓ４８（1973）'!A122</f>
        <v>5625</v>
      </c>
      <c r="AA80" s="272">
        <f>'Ｓ４８（1973）'!B122</f>
        <v>0</v>
      </c>
      <c r="AB80" s="273">
        <f>'Ｓ４８（1973）'!C122</f>
        <v>0</v>
      </c>
      <c r="AC80" s="274">
        <f>'Ｓ４８（1973）'!E122</f>
        <v>5300</v>
      </c>
      <c r="AD80" s="264" t="s">
        <v>421</v>
      </c>
      <c r="AE80" s="195" t="s">
        <v>38</v>
      </c>
      <c r="AF80" s="196" t="s">
        <v>149</v>
      </c>
      <c r="AG80" s="197"/>
      <c r="AH80" s="198" t="s">
        <v>780</v>
      </c>
      <c r="AI80" s="271">
        <f>'Ｓ４８（1973）'!A145</f>
        <v>0</v>
      </c>
      <c r="AJ80" s="272">
        <f>'Ｓ４８（1973）'!B145</f>
        <v>0</v>
      </c>
      <c r="AK80" s="275">
        <f>'Ｓ４８（1973）'!C145</f>
        <v>0</v>
      </c>
      <c r="AL80" s="276">
        <f>'Ｓ４８（1973）'!E145</f>
        <v>0</v>
      </c>
    </row>
    <row r="81" spans="1:38" ht="14.45" customHeight="1" x14ac:dyDescent="0.15">
      <c r="A81" s="592">
        <v>0</v>
      </c>
      <c r="B81" s="593">
        <v>0</v>
      </c>
      <c r="C81" s="593">
        <v>0</v>
      </c>
      <c r="D81" s="593">
        <v>0</v>
      </c>
      <c r="E81" s="593">
        <v>0</v>
      </c>
      <c r="F81" s="593">
        <v>0</v>
      </c>
      <c r="G81" s="593">
        <v>0</v>
      </c>
      <c r="H81" s="594">
        <v>0</v>
      </c>
      <c r="I81" s="599"/>
      <c r="K81" s="194"/>
      <c r="L81" s="195" t="s">
        <v>41</v>
      </c>
      <c r="M81" s="196" t="s">
        <v>42</v>
      </c>
      <c r="N81" s="197"/>
      <c r="O81" s="198" t="s">
        <v>43</v>
      </c>
      <c r="P81" s="199">
        <f>'Ｓ４８（1973）'!A81</f>
        <v>0</v>
      </c>
      <c r="Q81" s="200">
        <f>'Ｓ４８（1973）'!B81</f>
        <v>0</v>
      </c>
      <c r="R81" s="220"/>
      <c r="S81" s="262">
        <f>'Ｓ４８（1973）'!D81</f>
        <v>0</v>
      </c>
      <c r="T81" s="263">
        <f>'Ｓ４８（1973）'!F81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6897</v>
      </c>
      <c r="B82" s="593">
        <v>6099</v>
      </c>
      <c r="C82" s="593">
        <v>798</v>
      </c>
      <c r="D82" s="593">
        <v>0</v>
      </c>
      <c r="E82" s="593">
        <v>0</v>
      </c>
      <c r="F82" s="593">
        <v>0</v>
      </c>
      <c r="G82" s="593">
        <v>0</v>
      </c>
      <c r="H82" s="594">
        <v>6897</v>
      </c>
      <c r="I82" s="599"/>
      <c r="K82" s="194" t="s">
        <v>131</v>
      </c>
      <c r="L82" s="216"/>
      <c r="M82" s="196" t="s">
        <v>13</v>
      </c>
      <c r="N82" s="197"/>
      <c r="O82" s="198" t="s">
        <v>44</v>
      </c>
      <c r="P82" s="199">
        <f>'Ｓ４８（1973）'!A82</f>
        <v>6897</v>
      </c>
      <c r="Q82" s="200">
        <f>'Ｓ４８（1973）'!B82</f>
        <v>6099</v>
      </c>
      <c r="R82" s="220"/>
      <c r="S82" s="262">
        <f>'Ｓ４８（1973）'!D82</f>
        <v>0</v>
      </c>
      <c r="T82" s="263">
        <f>'Ｓ４８（1973）'!F82</f>
        <v>0</v>
      </c>
      <c r="U82" s="264"/>
      <c r="V82" s="216"/>
      <c r="W82" s="196" t="s">
        <v>13</v>
      </c>
      <c r="X82" s="197"/>
      <c r="Y82" s="198"/>
      <c r="Z82" s="305">
        <f>Z75-Z80</f>
        <v>0</v>
      </c>
      <c r="AA82" s="306">
        <f>AA75-AA80</f>
        <v>0</v>
      </c>
      <c r="AB82" s="273">
        <f>AB75-AB80</f>
        <v>0</v>
      </c>
      <c r="AC82" s="274">
        <f>AC75-AC80</f>
        <v>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0</v>
      </c>
      <c r="B83" s="593">
        <v>0</v>
      </c>
      <c r="C83" s="593">
        <v>0</v>
      </c>
      <c r="D83" s="593">
        <v>0</v>
      </c>
      <c r="E83" s="593">
        <v>0</v>
      </c>
      <c r="F83" s="593">
        <v>0</v>
      </c>
      <c r="G83" s="593">
        <v>0</v>
      </c>
      <c r="H83" s="594">
        <v>0</v>
      </c>
      <c r="I83" s="599"/>
      <c r="K83" s="194" t="s">
        <v>4</v>
      </c>
      <c r="L83" s="173" t="s">
        <v>45</v>
      </c>
      <c r="M83" s="197"/>
      <c r="N83" s="197"/>
      <c r="O83" s="198" t="s">
        <v>46</v>
      </c>
      <c r="P83" s="199">
        <f>'Ｓ４８（1973）'!A83</f>
        <v>0</v>
      </c>
      <c r="Q83" s="200">
        <f>'Ｓ４８（1973）'!B83</f>
        <v>0</v>
      </c>
      <c r="R83" s="220"/>
      <c r="S83" s="262">
        <f>'Ｓ４８（1973）'!D83</f>
        <v>0</v>
      </c>
      <c r="T83" s="263">
        <f>'Ｓ４８（1973）'!F83</f>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3">
        <v>0</v>
      </c>
      <c r="G84" s="593">
        <v>0</v>
      </c>
      <c r="H84" s="594">
        <v>0</v>
      </c>
      <c r="I84" s="599"/>
      <c r="K84" s="194"/>
      <c r="L84" s="195"/>
      <c r="M84" s="196" t="s">
        <v>100</v>
      </c>
      <c r="N84" s="197"/>
      <c r="O84" s="198" t="s">
        <v>75</v>
      </c>
      <c r="P84" s="199">
        <f>'Ｓ４８（1973）'!A84</f>
        <v>0</v>
      </c>
      <c r="Q84" s="200">
        <f>'Ｓ４８（1973）'!B84</f>
        <v>0</v>
      </c>
      <c r="R84" s="220"/>
      <c r="S84" s="262">
        <f>'Ｓ４８（1973）'!D84</f>
        <v>0</v>
      </c>
      <c r="T84" s="263">
        <f>'Ｓ４８（1973）'!F84</f>
        <v>0</v>
      </c>
      <c r="U84" s="264" t="s">
        <v>427</v>
      </c>
      <c r="V84" s="195"/>
      <c r="W84" s="173"/>
      <c r="X84" s="170"/>
      <c r="Y84" s="287"/>
      <c r="Z84" s="298"/>
      <c r="AA84" s="299"/>
      <c r="AB84" s="289"/>
      <c r="AC84" s="290"/>
      <c r="AD84" s="264" t="s">
        <v>779</v>
      </c>
      <c r="AE84" s="195"/>
      <c r="AF84" s="173"/>
      <c r="AG84" s="170"/>
      <c r="AH84" s="287"/>
      <c r="AI84" s="298"/>
      <c r="AJ84" s="299"/>
      <c r="AK84" s="289"/>
      <c r="AL84" s="291"/>
    </row>
    <row r="85" spans="1:38" ht="14.45" customHeight="1" x14ac:dyDescent="0.15">
      <c r="A85" s="592">
        <v>0</v>
      </c>
      <c r="B85" s="593">
        <v>0</v>
      </c>
      <c r="C85" s="593">
        <v>0</v>
      </c>
      <c r="D85" s="593">
        <v>0</v>
      </c>
      <c r="E85" s="593">
        <v>0</v>
      </c>
      <c r="F85" s="593">
        <v>0</v>
      </c>
      <c r="G85" s="593">
        <v>0</v>
      </c>
      <c r="H85" s="594">
        <v>0</v>
      </c>
      <c r="I85" s="599"/>
      <c r="K85" s="194"/>
      <c r="L85" s="195"/>
      <c r="M85" s="196" t="s">
        <v>101</v>
      </c>
      <c r="N85" s="197"/>
      <c r="O85" s="198" t="s">
        <v>77</v>
      </c>
      <c r="P85" s="199">
        <f>'Ｓ４８（1973）'!A85</f>
        <v>0</v>
      </c>
      <c r="Q85" s="200">
        <f>'Ｓ４８（1973）'!B85</f>
        <v>0</v>
      </c>
      <c r="R85" s="220"/>
      <c r="S85" s="262">
        <f>'Ｓ４８（1973）'!D85</f>
        <v>0</v>
      </c>
      <c r="T85" s="263">
        <f>'Ｓ４８（1973）'!F85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43675</v>
      </c>
      <c r="B86" s="593">
        <v>43675</v>
      </c>
      <c r="C86" s="593">
        <v>0</v>
      </c>
      <c r="D86" s="593">
        <v>0</v>
      </c>
      <c r="E86" s="593">
        <v>0</v>
      </c>
      <c r="F86" s="593">
        <v>12000</v>
      </c>
      <c r="G86" s="593">
        <v>15100</v>
      </c>
      <c r="H86" s="594">
        <v>16575</v>
      </c>
      <c r="I86" s="599"/>
      <c r="K86" s="194"/>
      <c r="L86" s="195"/>
      <c r="M86" s="196" t="s">
        <v>13</v>
      </c>
      <c r="N86" s="197"/>
      <c r="O86" s="198"/>
      <c r="P86" s="219">
        <f>P83-P84-P85</f>
        <v>0</v>
      </c>
      <c r="Q86" s="220">
        <f>Q83-Q84-Q85</f>
        <v>0</v>
      </c>
      <c r="R86" s="220"/>
      <c r="S86" s="292">
        <f>S83-S84-S85</f>
        <v>0</v>
      </c>
      <c r="T86" s="270">
        <f>T83-T84-T85</f>
        <v>0</v>
      </c>
      <c r="U86" s="264"/>
      <c r="V86" s="195"/>
      <c r="W86" s="196" t="s">
        <v>13</v>
      </c>
      <c r="X86" s="197"/>
      <c r="Y86" s="198" t="s">
        <v>759</v>
      </c>
      <c r="Z86" s="271">
        <f>'Ｓ４８（1973）'!A123</f>
        <v>0</v>
      </c>
      <c r="AA86" s="272">
        <f>'Ｓ４８（1973）'!B123</f>
        <v>0</v>
      </c>
      <c r="AB86" s="273">
        <f>'Ｓ４８（1973）'!C123</f>
        <v>0</v>
      </c>
      <c r="AC86" s="274">
        <f>'Ｓ４８（1973）'!E123</f>
        <v>0</v>
      </c>
      <c r="AD86" s="264" t="s">
        <v>430</v>
      </c>
      <c r="AE86" s="195"/>
      <c r="AF86" s="196" t="s">
        <v>13</v>
      </c>
      <c r="AG86" s="197"/>
      <c r="AH86" s="198" t="s">
        <v>813</v>
      </c>
      <c r="AI86" s="271">
        <f>'Ｓ４８（1973）'!A146</f>
        <v>0</v>
      </c>
      <c r="AJ86" s="272">
        <f>'Ｓ４８（1973）'!B146</f>
        <v>0</v>
      </c>
      <c r="AK86" s="275">
        <f>'Ｓ４８（1973）'!C146</f>
        <v>0</v>
      </c>
      <c r="AL86" s="276">
        <f>'Ｓ４８（1973）'!E146</f>
        <v>0</v>
      </c>
    </row>
    <row r="87" spans="1:38" ht="14.45" customHeight="1" x14ac:dyDescent="0.15">
      <c r="A87" s="592">
        <v>39151</v>
      </c>
      <c r="B87" s="593">
        <v>39151</v>
      </c>
      <c r="C87" s="593">
        <v>0</v>
      </c>
      <c r="D87" s="593">
        <v>0</v>
      </c>
      <c r="E87" s="593">
        <v>0</v>
      </c>
      <c r="F87" s="593">
        <v>12000</v>
      </c>
      <c r="G87" s="593">
        <v>14720</v>
      </c>
      <c r="H87" s="594">
        <v>12431</v>
      </c>
      <c r="I87" s="599"/>
      <c r="K87" s="194"/>
      <c r="L87" s="173"/>
      <c r="M87" s="196" t="s">
        <v>47</v>
      </c>
      <c r="N87" s="197"/>
      <c r="O87" s="198" t="s">
        <v>48</v>
      </c>
      <c r="P87" s="199">
        <f>'Ｓ４８（1973）'!A87</f>
        <v>39151</v>
      </c>
      <c r="Q87" s="200">
        <f>'Ｓ４８（1973）'!B87</f>
        <v>39151</v>
      </c>
      <c r="R87" s="220"/>
      <c r="S87" s="262">
        <f>'Ｓ４８（1973）'!D87</f>
        <v>0</v>
      </c>
      <c r="T87" s="263">
        <f>'Ｓ４８（1973）'!F87</f>
        <v>12000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2070</v>
      </c>
      <c r="B88" s="593">
        <v>2070</v>
      </c>
      <c r="C88" s="593">
        <v>0</v>
      </c>
      <c r="D88" s="593">
        <v>0</v>
      </c>
      <c r="E88" s="593">
        <v>0</v>
      </c>
      <c r="F88" s="593">
        <v>0</v>
      </c>
      <c r="G88" s="593">
        <v>0</v>
      </c>
      <c r="H88" s="594">
        <v>2070</v>
      </c>
      <c r="I88" s="599"/>
      <c r="K88" s="194"/>
      <c r="L88" s="195"/>
      <c r="M88" s="196" t="s">
        <v>50</v>
      </c>
      <c r="N88" s="197"/>
      <c r="O88" s="198" t="s">
        <v>51</v>
      </c>
      <c r="P88" s="199">
        <f>'Ｓ４８（1973）'!A88</f>
        <v>2070</v>
      </c>
      <c r="Q88" s="200">
        <f>'Ｓ４８（1973）'!B88</f>
        <v>2070</v>
      </c>
      <c r="R88" s="220"/>
      <c r="S88" s="262">
        <f>'Ｓ４８（1973）'!D88</f>
        <v>0</v>
      </c>
      <c r="T88" s="263">
        <f>'Ｓ４８（1973）'!F88</f>
        <v>0</v>
      </c>
      <c r="U88" s="264"/>
      <c r="V88" s="195"/>
      <c r="W88" s="196" t="s">
        <v>433</v>
      </c>
      <c r="X88" s="197"/>
      <c r="Y88" s="198" t="s">
        <v>760</v>
      </c>
      <c r="Z88" s="271">
        <f>'Ｓ４８（1973）'!A125</f>
        <v>0</v>
      </c>
      <c r="AA88" s="272">
        <f>'Ｓ４８（1973）'!B125</f>
        <v>0</v>
      </c>
      <c r="AB88" s="273">
        <f>'Ｓ４８（1973）'!C125</f>
        <v>0</v>
      </c>
      <c r="AC88" s="274">
        <f>'Ｓ４８（1973）'!E125</f>
        <v>0</v>
      </c>
      <c r="AD88" s="264"/>
      <c r="AE88" s="195"/>
      <c r="AF88" s="196" t="s">
        <v>433</v>
      </c>
      <c r="AG88" s="197"/>
      <c r="AH88" s="198" t="s">
        <v>814</v>
      </c>
      <c r="AI88" s="271">
        <f>'Ｓ４８（1973）'!A148</f>
        <v>0</v>
      </c>
      <c r="AJ88" s="272">
        <f>'Ｓ４８（1973）'!B148</f>
        <v>0</v>
      </c>
      <c r="AK88" s="275">
        <f>'Ｓ４８（1973）'!C148</f>
        <v>0</v>
      </c>
      <c r="AL88" s="276">
        <f>'Ｓ４８（1973）'!E148</f>
        <v>0</v>
      </c>
    </row>
    <row r="89" spans="1:38" ht="14.45" customHeight="1" x14ac:dyDescent="0.15">
      <c r="A89" s="592">
        <v>0</v>
      </c>
      <c r="B89" s="593">
        <v>0</v>
      </c>
      <c r="C89" s="593">
        <v>0</v>
      </c>
      <c r="D89" s="593">
        <v>0</v>
      </c>
      <c r="E89" s="593">
        <v>0</v>
      </c>
      <c r="F89" s="593">
        <v>0</v>
      </c>
      <c r="G89" s="593">
        <v>0</v>
      </c>
      <c r="H89" s="594">
        <v>0</v>
      </c>
      <c r="I89" s="599"/>
      <c r="K89" s="194" t="s">
        <v>129</v>
      </c>
      <c r="L89" s="195"/>
      <c r="M89" s="196" t="s">
        <v>52</v>
      </c>
      <c r="N89" s="197"/>
      <c r="O89" s="198" t="s">
        <v>53</v>
      </c>
      <c r="P89" s="199">
        <f>'Ｓ４８（1973）'!A89</f>
        <v>0</v>
      </c>
      <c r="Q89" s="200">
        <f>'Ｓ４８（1973）'!B89</f>
        <v>0</v>
      </c>
      <c r="R89" s="220"/>
      <c r="S89" s="262">
        <f>'Ｓ４８（1973）'!D89</f>
        <v>0</v>
      </c>
      <c r="T89" s="263">
        <f>'Ｓ４８（1973）'!F89</f>
        <v>0</v>
      </c>
      <c r="U89" s="264"/>
      <c r="V89" s="195"/>
      <c r="W89" s="196" t="s">
        <v>436</v>
      </c>
      <c r="X89" s="197"/>
      <c r="Y89" s="198" t="s">
        <v>761</v>
      </c>
      <c r="Z89" s="271">
        <f>'Ｓ４８（1973）'!A126</f>
        <v>0</v>
      </c>
      <c r="AA89" s="272">
        <f>'Ｓ４８（1973）'!B126</f>
        <v>0</v>
      </c>
      <c r="AB89" s="273">
        <f>'Ｓ４８（1973）'!C126</f>
        <v>0</v>
      </c>
      <c r="AC89" s="274">
        <f>'Ｓ４８（1973）'!E126</f>
        <v>0</v>
      </c>
      <c r="AD89" s="264"/>
      <c r="AE89" s="195"/>
      <c r="AF89" s="196" t="s">
        <v>436</v>
      </c>
      <c r="AG89" s="197"/>
      <c r="AH89" s="198" t="s">
        <v>815</v>
      </c>
      <c r="AI89" s="271">
        <f>'Ｓ４８（1973）'!A149</f>
        <v>0</v>
      </c>
      <c r="AJ89" s="272">
        <f>'Ｓ４８（1973）'!B149</f>
        <v>0</v>
      </c>
      <c r="AK89" s="275">
        <f>'Ｓ４８（1973）'!C149</f>
        <v>0</v>
      </c>
      <c r="AL89" s="276">
        <f>'Ｓ４８（1973）'!E149</f>
        <v>0</v>
      </c>
    </row>
    <row r="90" spans="1:38" ht="14.45" customHeight="1" x14ac:dyDescent="0.15">
      <c r="A90" s="592">
        <v>0</v>
      </c>
      <c r="B90" s="593">
        <v>0</v>
      </c>
      <c r="C90" s="593">
        <v>0</v>
      </c>
      <c r="D90" s="593">
        <v>0</v>
      </c>
      <c r="E90" s="593">
        <v>0</v>
      </c>
      <c r="F90" s="593">
        <v>0</v>
      </c>
      <c r="G90" s="593">
        <v>0</v>
      </c>
      <c r="H90" s="594">
        <v>0</v>
      </c>
      <c r="I90" s="599"/>
      <c r="K90" s="194"/>
      <c r="L90" s="195" t="s">
        <v>54</v>
      </c>
      <c r="M90" s="196" t="s">
        <v>32</v>
      </c>
      <c r="N90" s="197"/>
      <c r="O90" s="198" t="s">
        <v>55</v>
      </c>
      <c r="P90" s="199">
        <f>'Ｓ４８（1973）'!A90</f>
        <v>0</v>
      </c>
      <c r="Q90" s="200">
        <f>'Ｓ４８（1973）'!B90</f>
        <v>0</v>
      </c>
      <c r="R90" s="220"/>
      <c r="S90" s="262">
        <f>'Ｓ４８（1973）'!D90</f>
        <v>0</v>
      </c>
      <c r="T90" s="263">
        <f>'Ｓ４８（1973）'!F90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3">
        <v>0</v>
      </c>
      <c r="G91" s="593">
        <v>0</v>
      </c>
      <c r="H91" s="594">
        <v>0</v>
      </c>
      <c r="I91" s="599"/>
      <c r="K91" s="194"/>
      <c r="L91" s="195"/>
      <c r="M91" s="196" t="s">
        <v>42</v>
      </c>
      <c r="N91" s="197"/>
      <c r="O91" s="198" t="s">
        <v>56</v>
      </c>
      <c r="P91" s="199">
        <f>'Ｓ４８（1973）'!A91</f>
        <v>0</v>
      </c>
      <c r="Q91" s="200">
        <f>'Ｓ４８（1973）'!B91</f>
        <v>0</v>
      </c>
      <c r="R91" s="220"/>
      <c r="S91" s="262">
        <f>'Ｓ４８（1973）'!D91</f>
        <v>0</v>
      </c>
      <c r="T91" s="263">
        <f>'Ｓ４８（1973）'!F91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3">
        <v>0</v>
      </c>
      <c r="G92" s="593">
        <v>0</v>
      </c>
      <c r="H92" s="594">
        <v>0</v>
      </c>
      <c r="K92" s="194"/>
      <c r="L92" s="195"/>
      <c r="M92" s="196" t="s">
        <v>57</v>
      </c>
      <c r="N92" s="197"/>
      <c r="O92" s="198" t="s">
        <v>58</v>
      </c>
      <c r="P92" s="199">
        <f>'Ｓ４８（1973）'!A92</f>
        <v>0</v>
      </c>
      <c r="Q92" s="200">
        <f>'Ｓ４８（1973）'!B92</f>
        <v>0</v>
      </c>
      <c r="R92" s="220"/>
      <c r="S92" s="262">
        <f>'Ｓ４８（1973）'!D92</f>
        <v>0</v>
      </c>
      <c r="T92" s="263">
        <f>'Ｓ４８（1973）'!F92</f>
        <v>0</v>
      </c>
      <c r="U92" s="264"/>
      <c r="V92" s="195"/>
      <c r="W92" s="196" t="s">
        <v>57</v>
      </c>
      <c r="X92" s="197"/>
      <c r="Y92" s="198" t="s">
        <v>762</v>
      </c>
      <c r="Z92" s="271">
        <f>'Ｓ４８（1973）'!A127</f>
        <v>0</v>
      </c>
      <c r="AA92" s="272">
        <f>'Ｓ４８（1973）'!B127</f>
        <v>0</v>
      </c>
      <c r="AB92" s="273">
        <f>'Ｓ４８（1973）'!C127</f>
        <v>0</v>
      </c>
      <c r="AC92" s="274">
        <f>'Ｓ４８（1973）'!E127</f>
        <v>0</v>
      </c>
      <c r="AD92" s="264"/>
      <c r="AE92" s="195"/>
      <c r="AF92" s="196" t="s">
        <v>57</v>
      </c>
      <c r="AG92" s="197"/>
      <c r="AH92" s="198" t="s">
        <v>816</v>
      </c>
      <c r="AI92" s="271">
        <f>'Ｓ４８（1973）'!A150</f>
        <v>0</v>
      </c>
      <c r="AJ92" s="272">
        <f>'Ｓ４８（1973）'!B150</f>
        <v>0</v>
      </c>
      <c r="AK92" s="275">
        <f>'Ｓ４８（1973）'!C150</f>
        <v>0</v>
      </c>
      <c r="AL92" s="276">
        <f>'Ｓ４８（1973）'!E150</f>
        <v>0</v>
      </c>
    </row>
    <row r="93" spans="1:38" ht="14.45" customHeight="1" x14ac:dyDescent="0.15">
      <c r="A93" s="592">
        <v>0</v>
      </c>
      <c r="B93" s="593">
        <v>0</v>
      </c>
      <c r="C93" s="593">
        <v>0</v>
      </c>
      <c r="D93" s="593">
        <v>0</v>
      </c>
      <c r="E93" s="593">
        <v>0</v>
      </c>
      <c r="F93" s="593">
        <v>0</v>
      </c>
      <c r="G93" s="593">
        <v>0</v>
      </c>
      <c r="H93" s="594">
        <v>0</v>
      </c>
      <c r="K93" s="194"/>
      <c r="L93" s="195"/>
      <c r="M93" s="173" t="s">
        <v>60</v>
      </c>
      <c r="N93" s="197"/>
      <c r="O93" s="198" t="s">
        <v>61</v>
      </c>
      <c r="P93" s="199">
        <f>'Ｓ４８（1973）'!A93</f>
        <v>0</v>
      </c>
      <c r="Q93" s="200">
        <f>'Ｓ４８（1973）'!B93</f>
        <v>0</v>
      </c>
      <c r="R93" s="220"/>
      <c r="S93" s="262">
        <f>'Ｓ４８（1973）'!D93</f>
        <v>0</v>
      </c>
      <c r="T93" s="263">
        <f>'Ｓ４８（1973）'!F93</f>
        <v>0</v>
      </c>
      <c r="U93" s="264" t="s">
        <v>441</v>
      </c>
      <c r="V93" s="195"/>
      <c r="W93" s="173" t="s">
        <v>60</v>
      </c>
      <c r="X93" s="197"/>
      <c r="Y93" s="198" t="s">
        <v>763</v>
      </c>
      <c r="Z93" s="271">
        <f>'Ｓ４８（1973）'!A128</f>
        <v>0</v>
      </c>
      <c r="AA93" s="272">
        <f>'Ｓ４８（1973）'!B128</f>
        <v>0</v>
      </c>
      <c r="AB93" s="273">
        <f>'Ｓ４８（1973）'!C128</f>
        <v>0</v>
      </c>
      <c r="AC93" s="274">
        <f>'Ｓ４８（1973）'!E128</f>
        <v>0</v>
      </c>
      <c r="AD93" s="264"/>
      <c r="AE93" s="195"/>
      <c r="AF93" s="173" t="s">
        <v>60</v>
      </c>
      <c r="AG93" s="197"/>
      <c r="AH93" s="198" t="s">
        <v>817</v>
      </c>
      <c r="AI93" s="271">
        <f>'Ｓ４８（1973）'!A151</f>
        <v>0</v>
      </c>
      <c r="AJ93" s="272">
        <f>'Ｓ４８（1973）'!B151</f>
        <v>0</v>
      </c>
      <c r="AK93" s="275">
        <f>'Ｓ４８（1973）'!C151</f>
        <v>0</v>
      </c>
      <c r="AL93" s="276">
        <f>'Ｓ４８（1973）'!E151</f>
        <v>0</v>
      </c>
    </row>
    <row r="94" spans="1:38" ht="14.45" customHeight="1" x14ac:dyDescent="0.15">
      <c r="A94" s="592">
        <v>0</v>
      </c>
      <c r="B94" s="593">
        <v>0</v>
      </c>
      <c r="C94" s="593">
        <v>0</v>
      </c>
      <c r="D94" s="593">
        <v>0</v>
      </c>
      <c r="E94" s="593">
        <v>0</v>
      </c>
      <c r="F94" s="593">
        <v>0</v>
      </c>
      <c r="G94" s="593">
        <v>0</v>
      </c>
      <c r="H94" s="594">
        <v>0</v>
      </c>
      <c r="K94" s="194"/>
      <c r="L94" s="195" t="s">
        <v>59</v>
      </c>
      <c r="M94" s="195"/>
      <c r="N94" s="196" t="s">
        <v>62</v>
      </c>
      <c r="O94" s="198" t="s">
        <v>63</v>
      </c>
      <c r="P94" s="199">
        <f>'Ｓ４８（1973）'!A94</f>
        <v>0</v>
      </c>
      <c r="Q94" s="200">
        <f>'Ｓ４８（1973）'!B94</f>
        <v>0</v>
      </c>
      <c r="R94" s="220"/>
      <c r="S94" s="262">
        <f>'Ｓ４８（1973）'!D94</f>
        <v>0</v>
      </c>
      <c r="T94" s="263">
        <f>'Ｓ４８（1973）'!F94</f>
        <v>0</v>
      </c>
      <c r="U94" s="264"/>
      <c r="V94" s="195" t="s">
        <v>59</v>
      </c>
      <c r="W94" s="195"/>
      <c r="X94" s="196" t="s">
        <v>62</v>
      </c>
      <c r="Y94" s="198" t="s">
        <v>764</v>
      </c>
      <c r="Z94" s="271">
        <f>'Ｓ４８（1973）'!A129</f>
        <v>0</v>
      </c>
      <c r="AA94" s="272">
        <f>'Ｓ４８（1973）'!B129</f>
        <v>0</v>
      </c>
      <c r="AB94" s="273">
        <f>'Ｓ４８（1973）'!C129</f>
        <v>0</v>
      </c>
      <c r="AC94" s="274">
        <f>'Ｓ４８（1973）'!E129</f>
        <v>0</v>
      </c>
      <c r="AD94" s="264"/>
      <c r="AE94" s="195" t="s">
        <v>59</v>
      </c>
      <c r="AF94" s="195"/>
      <c r="AG94" s="196" t="s">
        <v>62</v>
      </c>
      <c r="AH94" s="198" t="s">
        <v>818</v>
      </c>
      <c r="AI94" s="271">
        <f>'Ｓ４８（1973）'!A152</f>
        <v>0</v>
      </c>
      <c r="AJ94" s="272">
        <f>'Ｓ４８（1973）'!B152</f>
        <v>0</v>
      </c>
      <c r="AK94" s="275">
        <f>'Ｓ４８（1973）'!C152</f>
        <v>0</v>
      </c>
      <c r="AL94" s="276">
        <f>'Ｓ４８（1973）'!E152</f>
        <v>0</v>
      </c>
    </row>
    <row r="95" spans="1:38" ht="14.45" customHeight="1" x14ac:dyDescent="0.15">
      <c r="A95" s="592">
        <v>0</v>
      </c>
      <c r="B95" s="593">
        <v>0</v>
      </c>
      <c r="C95" s="593">
        <v>0</v>
      </c>
      <c r="D95" s="593">
        <v>0</v>
      </c>
      <c r="E95" s="593">
        <v>0</v>
      </c>
      <c r="F95" s="593">
        <v>0</v>
      </c>
      <c r="G95" s="593">
        <v>0</v>
      </c>
      <c r="H95" s="594">
        <v>0</v>
      </c>
      <c r="K95" s="194"/>
      <c r="L95" s="195"/>
      <c r="M95" s="195"/>
      <c r="N95" s="196" t="s">
        <v>64</v>
      </c>
      <c r="O95" s="198" t="s">
        <v>65</v>
      </c>
      <c r="P95" s="199">
        <f>'Ｓ４８（1973）'!A95</f>
        <v>0</v>
      </c>
      <c r="Q95" s="200">
        <f>'Ｓ４８（1973）'!B95</f>
        <v>0</v>
      </c>
      <c r="R95" s="220"/>
      <c r="S95" s="262">
        <f>'Ｓ４８（1973）'!D95</f>
        <v>0</v>
      </c>
      <c r="T95" s="263">
        <f>'Ｓ４８（1973）'!F95</f>
        <v>0</v>
      </c>
      <c r="U95" s="264"/>
      <c r="V95" s="195"/>
      <c r="W95" s="195"/>
      <c r="X95" s="196" t="s">
        <v>64</v>
      </c>
      <c r="Y95" s="198" t="s">
        <v>765</v>
      </c>
      <c r="Z95" s="271">
        <f>'Ｓ４８（1973）'!A130</f>
        <v>0</v>
      </c>
      <c r="AA95" s="272">
        <f>'Ｓ４８（1973）'!B130</f>
        <v>0</v>
      </c>
      <c r="AB95" s="273">
        <f>'Ｓ４８（1973）'!C130</f>
        <v>0</v>
      </c>
      <c r="AC95" s="274">
        <f>'Ｓ４８（1973）'!E130</f>
        <v>0</v>
      </c>
      <c r="AD95" s="264"/>
      <c r="AE95" s="195"/>
      <c r="AF95" s="195"/>
      <c r="AG95" s="196" t="s">
        <v>64</v>
      </c>
      <c r="AH95" s="198" t="s">
        <v>819</v>
      </c>
      <c r="AI95" s="271">
        <f>'Ｓ４８（1973）'!A153</f>
        <v>0</v>
      </c>
      <c r="AJ95" s="272">
        <f>'Ｓ４８（1973）'!B153</f>
        <v>0</v>
      </c>
      <c r="AK95" s="275">
        <f>'Ｓ４８（1973）'!C153</f>
        <v>0</v>
      </c>
      <c r="AL95" s="276">
        <f>'Ｓ４８（1973）'!E153</f>
        <v>0</v>
      </c>
    </row>
    <row r="96" spans="1:38" ht="14.45" customHeight="1" x14ac:dyDescent="0.15">
      <c r="A96" s="592">
        <v>0</v>
      </c>
      <c r="B96" s="593">
        <v>0</v>
      </c>
      <c r="C96" s="593">
        <v>0</v>
      </c>
      <c r="D96" s="593">
        <v>0</v>
      </c>
      <c r="E96" s="593">
        <v>0</v>
      </c>
      <c r="F96" s="593">
        <v>0</v>
      </c>
      <c r="G96" s="593">
        <v>0</v>
      </c>
      <c r="H96" s="594">
        <v>0</v>
      </c>
      <c r="K96" s="194" t="s">
        <v>38</v>
      </c>
      <c r="L96" s="195"/>
      <c r="M96" s="195"/>
      <c r="N96" s="196" t="s">
        <v>66</v>
      </c>
      <c r="O96" s="198" t="s">
        <v>67</v>
      </c>
      <c r="P96" s="199">
        <f>'Ｓ４８（1973）'!A96</f>
        <v>0</v>
      </c>
      <c r="Q96" s="200">
        <f>'Ｓ４８（1973）'!B96</f>
        <v>0</v>
      </c>
      <c r="R96" s="220"/>
      <c r="S96" s="262">
        <f>'Ｓ４８（1973）'!D96</f>
        <v>0</v>
      </c>
      <c r="T96" s="263">
        <f>'Ｓ４８（1973）'!F96</f>
        <v>0</v>
      </c>
      <c r="U96" s="264"/>
      <c r="V96" s="195"/>
      <c r="W96" s="195"/>
      <c r="X96" s="196" t="s">
        <v>66</v>
      </c>
      <c r="Y96" s="198" t="s">
        <v>766</v>
      </c>
      <c r="Z96" s="271">
        <f>'Ｓ４８（1973）'!A131</f>
        <v>0</v>
      </c>
      <c r="AA96" s="272">
        <f>'Ｓ４８（1973）'!B131</f>
        <v>0</v>
      </c>
      <c r="AB96" s="273">
        <f>'Ｓ４８（1973）'!C131</f>
        <v>0</v>
      </c>
      <c r="AC96" s="274">
        <f>'Ｓ４８（1973）'!E131</f>
        <v>0</v>
      </c>
      <c r="AD96" s="264"/>
      <c r="AE96" s="195"/>
      <c r="AF96" s="195"/>
      <c r="AG96" s="196" t="s">
        <v>66</v>
      </c>
      <c r="AH96" s="198" t="s">
        <v>820</v>
      </c>
      <c r="AI96" s="271">
        <f>'Ｓ４８（1973）'!A154</f>
        <v>0</v>
      </c>
      <c r="AJ96" s="272">
        <f>'Ｓ４８（1973）'!B154</f>
        <v>0</v>
      </c>
      <c r="AK96" s="275">
        <f>'Ｓ４８（1973）'!C154</f>
        <v>0</v>
      </c>
      <c r="AL96" s="276">
        <f>'Ｓ４８（1973）'!E154</f>
        <v>0</v>
      </c>
    </row>
    <row r="97" spans="1:38" ht="14.45" customHeight="1" x14ac:dyDescent="0.15">
      <c r="A97" s="592">
        <v>0</v>
      </c>
      <c r="B97" s="593">
        <v>0</v>
      </c>
      <c r="C97" s="593">
        <v>0</v>
      </c>
      <c r="D97" s="593">
        <v>0</v>
      </c>
      <c r="E97" s="593">
        <v>0</v>
      </c>
      <c r="F97" s="593">
        <v>0</v>
      </c>
      <c r="G97" s="593">
        <v>0</v>
      </c>
      <c r="H97" s="594">
        <v>0</v>
      </c>
      <c r="K97" s="194"/>
      <c r="L97" s="195"/>
      <c r="M97" s="195"/>
      <c r="N97" s="196" t="s">
        <v>68</v>
      </c>
      <c r="O97" s="198" t="s">
        <v>69</v>
      </c>
      <c r="P97" s="199">
        <f>'Ｓ４８（1973）'!A97</f>
        <v>0</v>
      </c>
      <c r="Q97" s="200">
        <f>'Ｓ４８（1973）'!B97</f>
        <v>0</v>
      </c>
      <c r="R97" s="220"/>
      <c r="S97" s="262">
        <f>'Ｓ４８（1973）'!D97</f>
        <v>0</v>
      </c>
      <c r="T97" s="263">
        <f>'Ｓ４８（1973）'!F97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2454</v>
      </c>
      <c r="B98" s="593">
        <v>2454</v>
      </c>
      <c r="C98" s="593">
        <v>0</v>
      </c>
      <c r="D98" s="593">
        <v>0</v>
      </c>
      <c r="E98" s="593">
        <v>0</v>
      </c>
      <c r="F98" s="593">
        <v>0</v>
      </c>
      <c r="G98" s="593">
        <v>380</v>
      </c>
      <c r="H98" s="594">
        <v>2074</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767</v>
      </c>
      <c r="Z98" s="271">
        <f>'Ｓ４８（1973）'!A132</f>
        <v>0</v>
      </c>
      <c r="AA98" s="272">
        <f>'Ｓ４８（1973）'!B132</f>
        <v>0</v>
      </c>
      <c r="AB98" s="273">
        <f>'Ｓ４８（1973）'!C132</f>
        <v>0</v>
      </c>
      <c r="AC98" s="274">
        <f>'Ｓ４８（1973）'!E132</f>
        <v>0</v>
      </c>
      <c r="AD98" s="264"/>
      <c r="AE98" s="195" t="s">
        <v>41</v>
      </c>
      <c r="AF98" s="216"/>
      <c r="AG98" s="196" t="s">
        <v>13</v>
      </c>
      <c r="AH98" s="198" t="s">
        <v>821</v>
      </c>
      <c r="AI98" s="271">
        <f>'Ｓ４８（1973）'!A155</f>
        <v>0</v>
      </c>
      <c r="AJ98" s="272">
        <f>'Ｓ４８（1973）'!B155</f>
        <v>0</v>
      </c>
      <c r="AK98" s="275">
        <f>'Ｓ４８（1973）'!C155</f>
        <v>0</v>
      </c>
      <c r="AL98" s="276">
        <f>'Ｓ４８（1973）'!E155</f>
        <v>0</v>
      </c>
    </row>
    <row r="99" spans="1:38" ht="14.45" customHeight="1" x14ac:dyDescent="0.15">
      <c r="A99" s="592">
        <v>0</v>
      </c>
      <c r="B99" s="593">
        <v>0</v>
      </c>
      <c r="C99" s="593">
        <v>0</v>
      </c>
      <c r="D99" s="593">
        <v>0</v>
      </c>
      <c r="E99" s="593">
        <v>0</v>
      </c>
      <c r="F99" s="593">
        <v>0</v>
      </c>
      <c r="G99" s="593">
        <v>0</v>
      </c>
      <c r="H99" s="594">
        <v>0</v>
      </c>
      <c r="K99" s="222" t="s">
        <v>822</v>
      </c>
      <c r="L99" s="195"/>
      <c r="M99" s="196" t="s">
        <v>70</v>
      </c>
      <c r="N99" s="197"/>
      <c r="O99" s="198" t="s">
        <v>71</v>
      </c>
      <c r="P99" s="199">
        <f>'Ｓ４８（1973）'!A98</f>
        <v>2454</v>
      </c>
      <c r="Q99" s="200">
        <f>'Ｓ４８（1973）'!B98</f>
        <v>2454</v>
      </c>
      <c r="R99" s="220"/>
      <c r="S99" s="262">
        <f>'Ｓ４８（1973）'!D98</f>
        <v>0</v>
      </c>
      <c r="T99" s="263">
        <f>'Ｓ４８（1973）'!F98</f>
        <v>0</v>
      </c>
      <c r="U99" s="310" t="s">
        <v>768</v>
      </c>
      <c r="V99" s="195"/>
      <c r="W99" s="196" t="s">
        <v>70</v>
      </c>
      <c r="X99" s="197"/>
      <c r="Y99" s="198" t="s">
        <v>769</v>
      </c>
      <c r="Z99" s="271">
        <f>'Ｓ４８（1973）'!A133</f>
        <v>0</v>
      </c>
      <c r="AA99" s="272">
        <f>'Ｓ４８（1973）'!B133</f>
        <v>0</v>
      </c>
      <c r="AB99" s="273">
        <f>'Ｓ４８（1973）'!C133</f>
        <v>0</v>
      </c>
      <c r="AC99" s="274">
        <f>'Ｓ４８（1973）'!E133</f>
        <v>0</v>
      </c>
      <c r="AD99" s="310" t="s">
        <v>768</v>
      </c>
      <c r="AE99" s="195"/>
      <c r="AF99" s="196" t="s">
        <v>70</v>
      </c>
      <c r="AG99" s="197"/>
      <c r="AH99" s="198" t="s">
        <v>823</v>
      </c>
      <c r="AI99" s="271">
        <f>'Ｓ４８（1973）'!A156</f>
        <v>0</v>
      </c>
      <c r="AJ99" s="272">
        <f>'Ｓ４８（1973）'!B156</f>
        <v>0</v>
      </c>
      <c r="AK99" s="275">
        <f>'Ｓ４８（1973）'!C156</f>
        <v>0</v>
      </c>
      <c r="AL99" s="276">
        <f>'Ｓ４８（1973）'!E156</f>
        <v>0</v>
      </c>
    </row>
    <row r="100" spans="1:38" ht="14.45" customHeight="1" x14ac:dyDescent="0.15">
      <c r="A100" s="592">
        <v>0</v>
      </c>
      <c r="B100" s="593">
        <v>0</v>
      </c>
      <c r="C100" s="593">
        <v>0</v>
      </c>
      <c r="D100" s="593">
        <v>0</v>
      </c>
      <c r="E100" s="593">
        <v>0</v>
      </c>
      <c r="F100" s="593">
        <v>0</v>
      </c>
      <c r="G100" s="593">
        <v>0</v>
      </c>
      <c r="H100" s="594">
        <v>0</v>
      </c>
      <c r="K100" s="194" t="s">
        <v>130</v>
      </c>
      <c r="L100" s="195"/>
      <c r="M100" s="196" t="s">
        <v>73</v>
      </c>
      <c r="N100" s="197"/>
      <c r="O100" s="198" t="s">
        <v>74</v>
      </c>
      <c r="P100" s="199">
        <f>'Ｓ４８（1973）'!A99</f>
        <v>0</v>
      </c>
      <c r="Q100" s="200">
        <f>'Ｓ４８（1973）'!B99</f>
        <v>0</v>
      </c>
      <c r="R100" s="220"/>
      <c r="S100" s="262">
        <f>'Ｓ４８（1973）'!D99</f>
        <v>0</v>
      </c>
      <c r="T100" s="263">
        <f>'Ｓ４８（1973）'!F99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3">
        <v>0</v>
      </c>
      <c r="G101" s="593">
        <v>0</v>
      </c>
      <c r="H101" s="594">
        <v>0</v>
      </c>
      <c r="K101" s="194"/>
      <c r="L101" s="216"/>
      <c r="M101" s="196" t="s">
        <v>13</v>
      </c>
      <c r="N101" s="197"/>
      <c r="O101" s="198" t="s">
        <v>76</v>
      </c>
      <c r="P101" s="199">
        <f>'Ｓ４８（1973）'!A100</f>
        <v>0</v>
      </c>
      <c r="Q101" s="200">
        <f>'Ｓ４８（1973）'!B100</f>
        <v>0</v>
      </c>
      <c r="R101" s="220"/>
      <c r="S101" s="262">
        <f>'Ｓ４８（1973）'!D100</f>
        <v>0</v>
      </c>
      <c r="T101" s="263">
        <f>'Ｓ４８（1973）'!F100</f>
        <v>0</v>
      </c>
      <c r="U101" s="264"/>
      <c r="V101" s="216"/>
      <c r="W101" s="196" t="s">
        <v>13</v>
      </c>
      <c r="X101" s="197"/>
      <c r="Y101" s="198" t="s">
        <v>770</v>
      </c>
      <c r="Z101" s="271">
        <f>'Ｓ４８（1973）'!A134</f>
        <v>0</v>
      </c>
      <c r="AA101" s="272">
        <f>'Ｓ４８（1973）'!B134</f>
        <v>0</v>
      </c>
      <c r="AB101" s="273">
        <f>'Ｓ４８（1973）'!C134</f>
        <v>0</v>
      </c>
      <c r="AC101" s="274">
        <f>'Ｓ４８（1973）'!E134</f>
        <v>0</v>
      </c>
      <c r="AD101" s="264"/>
      <c r="AE101" s="216"/>
      <c r="AF101" s="196" t="s">
        <v>13</v>
      </c>
      <c r="AG101" s="197"/>
      <c r="AH101" s="198" t="s">
        <v>824</v>
      </c>
      <c r="AI101" s="271">
        <f>'Ｓ４８（1973）'!A157</f>
        <v>0</v>
      </c>
      <c r="AJ101" s="272">
        <f>'Ｓ４８（1973）'!B157</f>
        <v>0</v>
      </c>
      <c r="AK101" s="275">
        <f>'Ｓ４８（1973）'!C157</f>
        <v>0</v>
      </c>
      <c r="AL101" s="276">
        <f>'Ｓ４８（1973）'!E157</f>
        <v>0</v>
      </c>
    </row>
    <row r="102" spans="1:38" ht="14.45" customHeight="1" x14ac:dyDescent="0.15">
      <c r="A102" s="592">
        <v>0</v>
      </c>
      <c r="B102" s="593">
        <v>0</v>
      </c>
      <c r="C102" s="593">
        <v>0</v>
      </c>
      <c r="D102" s="593">
        <v>0</v>
      </c>
      <c r="E102" s="593">
        <v>0</v>
      </c>
      <c r="F102" s="593">
        <v>0</v>
      </c>
      <c r="G102" s="593">
        <v>0</v>
      </c>
      <c r="H102" s="594">
        <v>0</v>
      </c>
      <c r="K102" s="194" t="s">
        <v>4</v>
      </c>
      <c r="L102" s="173" t="s">
        <v>78</v>
      </c>
      <c r="M102" s="197"/>
      <c r="N102" s="197"/>
      <c r="O102" s="198" t="s">
        <v>79</v>
      </c>
      <c r="P102" s="199">
        <f>'Ｓ４８（1973）'!A101</f>
        <v>0</v>
      </c>
      <c r="Q102" s="200">
        <f>'Ｓ４８（1973）'!B101</f>
        <v>0</v>
      </c>
      <c r="R102" s="220"/>
      <c r="S102" s="262">
        <f>'Ｓ４８（1973）'!D101</f>
        <v>0</v>
      </c>
      <c r="T102" s="263">
        <f>'Ｓ４８（1973）'!F101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19094</v>
      </c>
      <c r="B103" s="593">
        <v>19094</v>
      </c>
      <c r="C103" s="593">
        <v>0</v>
      </c>
      <c r="D103" s="593">
        <v>0</v>
      </c>
      <c r="E103" s="593">
        <v>0</v>
      </c>
      <c r="F103" s="593">
        <v>8000</v>
      </c>
      <c r="G103" s="593">
        <v>0</v>
      </c>
      <c r="H103" s="594">
        <v>11094</v>
      </c>
      <c r="K103" s="194"/>
      <c r="L103" s="195"/>
      <c r="M103" s="196" t="s">
        <v>11</v>
      </c>
      <c r="N103" s="197"/>
      <c r="O103" s="198" t="s">
        <v>80</v>
      </c>
      <c r="P103" s="199">
        <f>'Ｓ４８（1973）'!A102</f>
        <v>0</v>
      </c>
      <c r="Q103" s="200">
        <f>'Ｓ４８（1973）'!B102</f>
        <v>0</v>
      </c>
      <c r="R103" s="220"/>
      <c r="S103" s="262">
        <f>'Ｓ４８（1973）'!D102</f>
        <v>0</v>
      </c>
      <c r="T103" s="263">
        <f>'Ｓ４８（1973）'!F102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690</v>
      </c>
      <c r="B104" s="593">
        <v>690</v>
      </c>
      <c r="C104" s="593">
        <v>0</v>
      </c>
      <c r="D104" s="593">
        <v>0</v>
      </c>
      <c r="E104" s="593">
        <v>0</v>
      </c>
      <c r="F104" s="593">
        <v>0</v>
      </c>
      <c r="G104" s="593">
        <v>0</v>
      </c>
      <c r="H104" s="594">
        <v>690</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771</v>
      </c>
      <c r="Z104" s="271">
        <f>'Ｓ４８（1973）'!A135</f>
        <v>0</v>
      </c>
      <c r="AA104" s="272">
        <f>'Ｓ４８（1973）'!B135</f>
        <v>0</v>
      </c>
      <c r="AB104" s="273">
        <f>'Ｓ４８（1973）'!C135</f>
        <v>0</v>
      </c>
      <c r="AC104" s="274">
        <f>'Ｓ４８（1973）'!E135</f>
        <v>0</v>
      </c>
      <c r="AD104" s="264"/>
      <c r="AE104" s="216"/>
      <c r="AF104" s="196" t="s">
        <v>13</v>
      </c>
      <c r="AG104" s="197"/>
      <c r="AH104" s="198" t="s">
        <v>825</v>
      </c>
      <c r="AI104" s="271">
        <f>'Ｓ４８（1973）'!A158</f>
        <v>0</v>
      </c>
      <c r="AJ104" s="272">
        <f>'Ｓ４８（1973）'!B158</f>
        <v>0</v>
      </c>
      <c r="AK104" s="275">
        <f>'Ｓ４８（1973）'!C158</f>
        <v>0</v>
      </c>
      <c r="AL104" s="276">
        <f>'Ｓ４８（1973）'!E158</f>
        <v>0</v>
      </c>
    </row>
    <row r="105" spans="1:38" ht="14.45" customHeight="1" x14ac:dyDescent="0.15">
      <c r="A105" s="592">
        <v>12127</v>
      </c>
      <c r="B105" s="593">
        <v>12127</v>
      </c>
      <c r="C105" s="593">
        <v>0</v>
      </c>
      <c r="D105" s="593">
        <v>0</v>
      </c>
      <c r="E105" s="593">
        <v>0</v>
      </c>
      <c r="F105" s="593">
        <v>8000</v>
      </c>
      <c r="G105" s="593">
        <v>0</v>
      </c>
      <c r="H105" s="594">
        <v>4127</v>
      </c>
      <c r="K105" s="194"/>
      <c r="L105" s="169"/>
      <c r="M105" s="196" t="s">
        <v>88</v>
      </c>
      <c r="N105" s="197"/>
      <c r="O105" s="198" t="s">
        <v>109</v>
      </c>
      <c r="P105" s="199">
        <f>'Ｓ４８（1973）'!A104</f>
        <v>690</v>
      </c>
      <c r="Q105" s="200">
        <f>'Ｓ４８（1973）'!B104</f>
        <v>690</v>
      </c>
      <c r="R105" s="220"/>
      <c r="S105" s="262">
        <f>'Ｓ４８（1973）'!D104</f>
        <v>0</v>
      </c>
      <c r="T105" s="263">
        <f>'Ｓ４８（1973）'!F104</f>
        <v>0</v>
      </c>
      <c r="U105" s="264"/>
      <c r="V105" s="169"/>
      <c r="W105" s="196" t="s">
        <v>459</v>
      </c>
      <c r="X105" s="197"/>
      <c r="Y105" s="198" t="s">
        <v>460</v>
      </c>
      <c r="Z105" s="271">
        <f>'Ｓ４８（1973）'!A136</f>
        <v>0</v>
      </c>
      <c r="AA105" s="272">
        <f>'Ｓ４８（1973）'!B136</f>
        <v>0</v>
      </c>
      <c r="AB105" s="273">
        <f>'Ｓ４８（1973）'!C136</f>
        <v>0</v>
      </c>
      <c r="AC105" s="274">
        <f>'Ｓ４８（1973）'!E136</f>
        <v>0</v>
      </c>
      <c r="AD105" s="264"/>
      <c r="AE105" s="169"/>
      <c r="AF105" s="196" t="s">
        <v>459</v>
      </c>
      <c r="AG105" s="197"/>
      <c r="AH105" s="198" t="s">
        <v>461</v>
      </c>
      <c r="AI105" s="271">
        <f>'Ｓ４８（1973）'!A159</f>
        <v>0</v>
      </c>
      <c r="AJ105" s="272">
        <f>'Ｓ４８（1973）'!B159</f>
        <v>0</v>
      </c>
      <c r="AK105" s="275">
        <f>'Ｓ４８（1973）'!C159</f>
        <v>0</v>
      </c>
      <c r="AL105" s="276">
        <f>'Ｓ４８（1973）'!E159</f>
        <v>0</v>
      </c>
    </row>
    <row r="106" spans="1:38" ht="14.45" customHeight="1" x14ac:dyDescent="0.15">
      <c r="A106" s="592">
        <v>800</v>
      </c>
      <c r="B106" s="593">
        <v>800</v>
      </c>
      <c r="C106" s="593">
        <v>0</v>
      </c>
      <c r="D106" s="593">
        <v>0</v>
      </c>
      <c r="E106" s="593">
        <v>0</v>
      </c>
      <c r="F106" s="593">
        <v>0</v>
      </c>
      <c r="G106" s="593">
        <v>0</v>
      </c>
      <c r="H106" s="594">
        <v>800</v>
      </c>
      <c r="K106" s="194"/>
      <c r="L106" s="176" t="s">
        <v>91</v>
      </c>
      <c r="M106" s="196" t="s">
        <v>89</v>
      </c>
      <c r="N106" s="197"/>
      <c r="O106" s="198" t="s">
        <v>110</v>
      </c>
      <c r="P106" s="199">
        <f>'Ｓ４８（1973）'!A105</f>
        <v>12127</v>
      </c>
      <c r="Q106" s="200">
        <f>'Ｓ４８（1973）'!B105</f>
        <v>12127</v>
      </c>
      <c r="R106" s="220"/>
      <c r="S106" s="262">
        <f>'Ｓ４８（1973）'!D105</f>
        <v>0</v>
      </c>
      <c r="T106" s="263">
        <f>'Ｓ４８（1973）'!F105</f>
        <v>8000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3">
        <v>0</v>
      </c>
      <c r="G107" s="593">
        <v>0</v>
      </c>
      <c r="H107" s="594">
        <v>0</v>
      </c>
      <c r="K107" s="194"/>
      <c r="L107" s="176"/>
      <c r="M107" s="196" t="s">
        <v>104</v>
      </c>
      <c r="N107" s="197"/>
      <c r="O107" s="198" t="s">
        <v>111</v>
      </c>
      <c r="P107" s="199">
        <f>'Ｓ４８（1973）'!A106</f>
        <v>800</v>
      </c>
      <c r="Q107" s="200">
        <f>'Ｓ４８（1973）'!B106</f>
        <v>800</v>
      </c>
      <c r="R107" s="220"/>
      <c r="S107" s="262">
        <f>'Ｓ４８（1973）'!D106</f>
        <v>0</v>
      </c>
      <c r="T107" s="263">
        <f>'Ｓ４８（1973）'!F106</f>
        <v>0</v>
      </c>
      <c r="U107" s="264"/>
      <c r="V107" s="176"/>
      <c r="W107" s="196" t="s">
        <v>104</v>
      </c>
      <c r="X107" s="197"/>
      <c r="Y107" s="198" t="s">
        <v>772</v>
      </c>
      <c r="Z107" s="271">
        <f>'Ｓ４８（1973）'!A137</f>
        <v>0</v>
      </c>
      <c r="AA107" s="272">
        <f>'Ｓ４８（1973）'!B137</f>
        <v>0</v>
      </c>
      <c r="AB107" s="273">
        <f>'Ｓ４８（1973）'!C137</f>
        <v>0</v>
      </c>
      <c r="AC107" s="274">
        <f>'Ｓ４８（1973）'!E137</f>
        <v>0</v>
      </c>
      <c r="AD107" s="264"/>
      <c r="AE107" s="176"/>
      <c r="AF107" s="196" t="s">
        <v>104</v>
      </c>
      <c r="AG107" s="197"/>
      <c r="AH107" s="198" t="s">
        <v>826</v>
      </c>
      <c r="AI107" s="271">
        <f>'Ｓ４８（1973）'!A160</f>
        <v>0</v>
      </c>
      <c r="AJ107" s="272">
        <f>'Ｓ４８（1973）'!B160</f>
        <v>0</v>
      </c>
      <c r="AK107" s="275">
        <f>'Ｓ４８（1973）'!C160</f>
        <v>0</v>
      </c>
      <c r="AL107" s="276">
        <f>'Ｓ４８（1973）'!E160</f>
        <v>0</v>
      </c>
    </row>
    <row r="108" spans="1:38" ht="14.45" customHeight="1" x14ac:dyDescent="0.15">
      <c r="A108" s="592">
        <v>0</v>
      </c>
      <c r="B108" s="593">
        <v>0</v>
      </c>
      <c r="C108" s="593">
        <v>0</v>
      </c>
      <c r="D108" s="593">
        <v>0</v>
      </c>
      <c r="E108" s="593">
        <v>0</v>
      </c>
      <c r="F108" s="593">
        <v>0</v>
      </c>
      <c r="G108" s="593">
        <v>0</v>
      </c>
      <c r="H108" s="594">
        <v>0</v>
      </c>
      <c r="K108" s="194"/>
      <c r="L108" s="176"/>
      <c r="M108" s="196" t="s">
        <v>90</v>
      </c>
      <c r="N108" s="197"/>
      <c r="O108" s="198" t="s">
        <v>112</v>
      </c>
      <c r="P108" s="199">
        <f>'Ｓ４８（1973）'!A107</f>
        <v>0</v>
      </c>
      <c r="Q108" s="200">
        <f>'Ｓ４８（1973）'!B107</f>
        <v>0</v>
      </c>
      <c r="R108" s="220"/>
      <c r="S108" s="262">
        <f>'Ｓ４８（1973）'!D107</f>
        <v>0</v>
      </c>
      <c r="T108" s="263">
        <f>'Ｓ４８（1973）'!F107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3">
        <v>0</v>
      </c>
      <c r="G109" s="593">
        <v>0</v>
      </c>
      <c r="H109" s="594">
        <v>0</v>
      </c>
      <c r="K109" s="194"/>
      <c r="L109" s="176" t="s">
        <v>92</v>
      </c>
      <c r="M109" s="196" t="s">
        <v>105</v>
      </c>
      <c r="N109" s="197"/>
      <c r="O109" s="198" t="s">
        <v>113</v>
      </c>
      <c r="P109" s="199">
        <f>'Ｓ４８（1973）'!A108</f>
        <v>0</v>
      </c>
      <c r="Q109" s="200">
        <f>'Ｓ４８（1973）'!B108</f>
        <v>0</v>
      </c>
      <c r="R109" s="220"/>
      <c r="S109" s="262">
        <f>'Ｓ４８（1973）'!D108</f>
        <v>0</v>
      </c>
      <c r="T109" s="263">
        <f>'Ｓ４８（1973）'!F108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3">
        <v>0</v>
      </c>
      <c r="G110" s="593">
        <v>0</v>
      </c>
      <c r="H110" s="594">
        <v>0</v>
      </c>
      <c r="K110" s="194"/>
      <c r="L110" s="176"/>
      <c r="M110" s="196" t="s">
        <v>106</v>
      </c>
      <c r="N110" s="197"/>
      <c r="O110" s="198" t="s">
        <v>114</v>
      </c>
      <c r="P110" s="199">
        <f>'Ｓ４８（1973）'!A109</f>
        <v>0</v>
      </c>
      <c r="Q110" s="200">
        <f>'Ｓ４８（1973）'!B109</f>
        <v>0</v>
      </c>
      <c r="R110" s="220"/>
      <c r="S110" s="262">
        <f>'Ｓ４８（1973）'!D109</f>
        <v>0</v>
      </c>
      <c r="T110" s="263">
        <f>'Ｓ４８（1973）'!F109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3">
        <v>0</v>
      </c>
      <c r="G111" s="593">
        <v>0</v>
      </c>
      <c r="H111" s="594">
        <v>0</v>
      </c>
      <c r="K111" s="194"/>
      <c r="L111" s="176"/>
      <c r="M111" s="196" t="s">
        <v>107</v>
      </c>
      <c r="N111" s="197"/>
      <c r="O111" s="198" t="s">
        <v>115</v>
      </c>
      <c r="P111" s="199">
        <f>'Ｓ４８（1973）'!A110</f>
        <v>0</v>
      </c>
      <c r="Q111" s="200">
        <f>'Ｓ４８（1973）'!B110</f>
        <v>0</v>
      </c>
      <c r="R111" s="220"/>
      <c r="S111" s="262">
        <f>'Ｓ４８（1973）'!D110</f>
        <v>0</v>
      </c>
      <c r="T111" s="263">
        <f>'Ｓ４８（1973）'!F110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5477</v>
      </c>
      <c r="B112" s="593">
        <v>5477</v>
      </c>
      <c r="C112" s="593">
        <v>0</v>
      </c>
      <c r="D112" s="593">
        <v>0</v>
      </c>
      <c r="E112" s="593">
        <v>0</v>
      </c>
      <c r="F112" s="593">
        <v>0</v>
      </c>
      <c r="G112" s="593">
        <v>0</v>
      </c>
      <c r="H112" s="594">
        <v>5477</v>
      </c>
      <c r="K112" s="194"/>
      <c r="L112" s="176" t="s">
        <v>41</v>
      </c>
      <c r="M112" s="196" t="s">
        <v>108</v>
      </c>
      <c r="N112" s="197"/>
      <c r="O112" s="198" t="s">
        <v>116</v>
      </c>
      <c r="P112" s="199">
        <f>'Ｓ４８（1973）'!A111</f>
        <v>0</v>
      </c>
      <c r="Q112" s="200">
        <f>'Ｓ４８（1973）'!B111</f>
        <v>0</v>
      </c>
      <c r="R112" s="220"/>
      <c r="S112" s="262">
        <f>'Ｓ４８（1973）'!D111</f>
        <v>0</v>
      </c>
      <c r="T112" s="263">
        <f>'Ｓ４８（1973）'!F111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6">
        <v>0</v>
      </c>
      <c r="G113" s="596">
        <v>0</v>
      </c>
      <c r="H113" s="597">
        <v>0</v>
      </c>
      <c r="K113" s="194"/>
      <c r="L113" s="216"/>
      <c r="M113" s="196" t="s">
        <v>13</v>
      </c>
      <c r="N113" s="197"/>
      <c r="O113" s="198" t="s">
        <v>117</v>
      </c>
      <c r="P113" s="199">
        <f>'Ｓ４８（1973）'!A112</f>
        <v>5477</v>
      </c>
      <c r="Q113" s="200">
        <f>'Ｓ４８（1973）'!B112</f>
        <v>5477</v>
      </c>
      <c r="R113" s="220"/>
      <c r="S113" s="262">
        <f>'Ｓ４８（1973）'!D112</f>
        <v>0</v>
      </c>
      <c r="T113" s="263">
        <f>'Ｓ４８（1973）'!F112</f>
        <v>0</v>
      </c>
      <c r="U113" s="264"/>
      <c r="V113" s="216"/>
      <c r="W113" s="196" t="s">
        <v>13</v>
      </c>
      <c r="X113" s="197"/>
      <c r="Y113" s="198"/>
      <c r="Z113" s="305">
        <f>Z105-Z107</f>
        <v>0</v>
      </c>
      <c r="AA113" s="306">
        <f>AA105-AA107</f>
        <v>0</v>
      </c>
      <c r="AB113" s="273">
        <f>AB105-AB107</f>
        <v>0</v>
      </c>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'Ｓ４８（1973）'!A113</f>
        <v>0</v>
      </c>
      <c r="Q114" s="200">
        <f>'Ｓ４８（1973）'!B113</f>
        <v>0</v>
      </c>
      <c r="R114" s="220"/>
      <c r="S114" s="262">
        <f>'Ｓ４８（1973）'!D113</f>
        <v>0</v>
      </c>
      <c r="T114" s="263">
        <f>'Ｓ４８（1973）'!F113</f>
        <v>0</v>
      </c>
      <c r="U114" s="264"/>
      <c r="V114" s="196" t="s">
        <v>13</v>
      </c>
      <c r="W114" s="197"/>
      <c r="X114" s="197"/>
      <c r="Y114" s="198" t="s">
        <v>773</v>
      </c>
      <c r="Z114" s="271">
        <f>'Ｓ４８（1973）'!A138</f>
        <v>0</v>
      </c>
      <c r="AA114" s="272">
        <f>'Ｓ４８（1973）'!B138</f>
        <v>0</v>
      </c>
      <c r="AB114" s="273">
        <f>'Ｓ４８（1973）'!C138</f>
        <v>0</v>
      </c>
      <c r="AC114" s="274">
        <f>'Ｓ４８（1973）'!E138</f>
        <v>0</v>
      </c>
      <c r="AD114" s="264"/>
      <c r="AE114" s="196" t="s">
        <v>13</v>
      </c>
      <c r="AF114" s="197"/>
      <c r="AG114" s="197"/>
      <c r="AH114" s="198" t="s">
        <v>827</v>
      </c>
      <c r="AI114" s="271">
        <f>'Ｓ４８（1973）'!A161</f>
        <v>0</v>
      </c>
      <c r="AJ114" s="272">
        <f>'Ｓ４８（1973）'!B161</f>
        <v>0</v>
      </c>
      <c r="AK114" s="275">
        <f>'Ｓ４８（1973）'!C161</f>
        <v>0</v>
      </c>
      <c r="AL114" s="276">
        <f>'Ｓ４８（1973）'!E161</f>
        <v>0</v>
      </c>
    </row>
    <row r="115" spans="1:38" ht="14.45" customHeight="1" thickBot="1" x14ac:dyDescent="0.2">
      <c r="K115" s="311"/>
      <c r="L115" s="312" t="s">
        <v>82</v>
      </c>
      <c r="M115" s="313"/>
      <c r="N115" s="313"/>
      <c r="O115" s="314"/>
      <c r="P115" s="315">
        <f>SUM(P62:P114)-P63-P64-P66-P67-P69-P70-P71-P84-P85-P86-P94-P95-P96-P97-P98-P103-P104</f>
        <v>75639</v>
      </c>
      <c r="Q115" s="316">
        <f>SUM(Q62:Q114)-Q63-Q64-Q66-Q67-Q69-Q70-Q71-Q84-Q85-Q86-Q94-Q95-Q96-Q97-Q98-Q103-Q104</f>
        <v>74341</v>
      </c>
      <c r="R115" s="316"/>
      <c r="S115" s="317">
        <f>SUM(S62:S114)-S63-S64-S66-S67-S69-S70-S71-S84-S85-S86-S94-S95-S96-S97-S98-S103-S104</f>
        <v>0</v>
      </c>
      <c r="T115" s="318">
        <f>SUM(T62:T114)-T63-T64-T66-T67-T69-T70-T71-T84-T85-T86-T94-T95-T96-T97-T98-T103-T104</f>
        <v>20000</v>
      </c>
      <c r="U115" s="319"/>
      <c r="V115" s="312" t="s">
        <v>82</v>
      </c>
      <c r="W115" s="313"/>
      <c r="X115" s="313"/>
      <c r="Y115" s="314"/>
      <c r="Z115" s="320">
        <f>Z64+Z67+Z73+Z74+Z75+Z86+Z88+Z89+Z92+Z93+Z99+Z101+Z104+Z105+Z114</f>
        <v>5625</v>
      </c>
      <c r="AA115" s="321">
        <f>AA64+AA67+AA73+AA74+AA75+AA86+AA88+AA89+AA92+AA93+AA99+AA101+AA104+AA105+AA114</f>
        <v>0</v>
      </c>
      <c r="AB115" s="322">
        <f>AB64+AB67+AB73+AB74+AB75+AB86+AB88+AB89+AB92+AB93+AB99+AB101+AB104+AB105+AB114</f>
        <v>0</v>
      </c>
      <c r="AC115" s="323">
        <f>AC64+AC67+AC73+AC74+AC75+AC86+AC88+AC89+AC92+AC93+AC99+AC101+AC104+AC105+AC114</f>
        <v>5300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589">
        <v>5625</v>
      </c>
      <c r="B116" s="590">
        <v>0</v>
      </c>
      <c r="C116" s="590">
        <v>0</v>
      </c>
      <c r="D116" s="590">
        <v>0</v>
      </c>
      <c r="E116" s="590">
        <v>5300</v>
      </c>
      <c r="F116" s="590">
        <v>0</v>
      </c>
      <c r="G116" s="591">
        <v>325</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3">
        <v>0</v>
      </c>
      <c r="F117" s="593">
        <v>0</v>
      </c>
      <c r="G117" s="594">
        <v>0</v>
      </c>
      <c r="I117" s="159"/>
      <c r="J117" s="159"/>
      <c r="K117" s="264"/>
      <c r="L117" s="167"/>
      <c r="M117" s="167"/>
      <c r="N117" s="167"/>
      <c r="O117" s="207"/>
      <c r="P117" s="325"/>
      <c r="Q117" s="325"/>
      <c r="R117" s="325"/>
      <c r="S117" s="325"/>
      <c r="T117" s="325"/>
      <c r="U117" s="326"/>
      <c r="V117" s="237"/>
      <c r="W117" s="237"/>
      <c r="X117" s="237"/>
      <c r="Y117" s="237"/>
      <c r="Z117" s="237"/>
      <c r="AA117" s="237"/>
      <c r="AB117" s="237"/>
      <c r="AC117" s="237"/>
    </row>
    <row r="118" spans="1:38" ht="15.75" customHeight="1" thickBot="1" x14ac:dyDescent="0.2">
      <c r="A118" s="592">
        <v>0</v>
      </c>
      <c r="B118" s="593">
        <v>0</v>
      </c>
      <c r="C118" s="593">
        <v>0</v>
      </c>
      <c r="D118" s="593">
        <v>0</v>
      </c>
      <c r="E118" s="593">
        <v>0</v>
      </c>
      <c r="F118" s="593">
        <v>0</v>
      </c>
      <c r="G118" s="594">
        <v>0</v>
      </c>
      <c r="K118" s="554" t="s">
        <v>733</v>
      </c>
      <c r="L118" s="334"/>
      <c r="M118" s="334"/>
      <c r="N118" s="334"/>
      <c r="O118" s="335"/>
      <c r="P118" s="336"/>
      <c r="Q118" s="336"/>
      <c r="R118" s="568" t="s">
        <v>916</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3">
        <v>0</v>
      </c>
      <c r="F119" s="593">
        <v>0</v>
      </c>
      <c r="G119" s="594">
        <v>0</v>
      </c>
      <c r="K119" s="161"/>
      <c r="L119" s="162"/>
      <c r="M119" s="162"/>
      <c r="N119" s="162"/>
      <c r="O119" s="162"/>
      <c r="P119" s="163" t="s">
        <v>119</v>
      </c>
      <c r="Q119" s="162"/>
      <c r="R119" s="162"/>
      <c r="S119" s="162"/>
      <c r="T119" s="162"/>
      <c r="U119" s="164"/>
      <c r="V119" s="162"/>
      <c r="W119" s="162"/>
      <c r="X119" s="162"/>
      <c r="Y119" s="162"/>
      <c r="Z119" s="163" t="s">
        <v>120</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3">
        <v>0</v>
      </c>
      <c r="F120" s="593">
        <v>0</v>
      </c>
      <c r="G120" s="594">
        <v>0</v>
      </c>
      <c r="K120" s="166"/>
      <c r="L120" s="167"/>
      <c r="M120" s="167"/>
      <c r="N120" s="167"/>
      <c r="O120" s="167"/>
      <c r="P120" s="168" t="s">
        <v>828</v>
      </c>
      <c r="Q120" s="169" t="s">
        <v>803</v>
      </c>
      <c r="R120" s="170" t="s">
        <v>122</v>
      </c>
      <c r="S120" s="170"/>
      <c r="T120" s="171"/>
      <c r="U120" s="172"/>
      <c r="V120" s="167"/>
      <c r="W120" s="167"/>
      <c r="X120" s="167"/>
      <c r="Y120" s="167"/>
      <c r="Z120" s="168" t="s">
        <v>829</v>
      </c>
      <c r="AA120" s="173" t="s">
        <v>124</v>
      </c>
      <c r="AB120" s="170"/>
      <c r="AC120" s="551"/>
      <c r="AE120" s="342"/>
      <c r="AF120" s="237"/>
      <c r="AG120" s="237"/>
      <c r="AH120" s="237"/>
      <c r="AI120" s="343" t="s">
        <v>630</v>
      </c>
      <c r="AJ120" s="344" t="s">
        <v>2</v>
      </c>
      <c r="AK120" s="345" t="s">
        <v>133</v>
      </c>
    </row>
    <row r="121" spans="1:38" ht="14.45" customHeight="1" x14ac:dyDescent="0.15">
      <c r="A121" s="592">
        <v>5625</v>
      </c>
      <c r="B121" s="593">
        <v>0</v>
      </c>
      <c r="C121" s="593">
        <v>0</v>
      </c>
      <c r="D121" s="593">
        <v>0</v>
      </c>
      <c r="E121" s="593">
        <v>5300</v>
      </c>
      <c r="F121" s="593">
        <v>0</v>
      </c>
      <c r="G121" s="594">
        <v>325</v>
      </c>
      <c r="K121" s="166"/>
      <c r="L121" s="167"/>
      <c r="M121" s="167"/>
      <c r="N121" s="167"/>
      <c r="O121" s="167"/>
      <c r="P121" s="175"/>
      <c r="Q121" s="176" t="s">
        <v>649</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830</v>
      </c>
      <c r="AJ121" s="344" t="s">
        <v>715</v>
      </c>
      <c r="AK121" s="345" t="s">
        <v>716</v>
      </c>
    </row>
    <row r="122" spans="1:38" ht="14.45" customHeight="1" thickBot="1" x14ac:dyDescent="0.2">
      <c r="A122" s="592">
        <v>5625</v>
      </c>
      <c r="B122" s="593">
        <v>0</v>
      </c>
      <c r="C122" s="593">
        <v>0</v>
      </c>
      <c r="D122" s="593">
        <v>0</v>
      </c>
      <c r="E122" s="593">
        <v>5300</v>
      </c>
      <c r="F122" s="593">
        <v>0</v>
      </c>
      <c r="G122" s="594">
        <v>325</v>
      </c>
      <c r="K122" s="348"/>
      <c r="P122" s="349" t="s">
        <v>831</v>
      </c>
      <c r="Q122" s="350" t="s">
        <v>932</v>
      </c>
      <c r="R122" s="350" t="s">
        <v>933</v>
      </c>
      <c r="S122" s="351" t="s">
        <v>118</v>
      </c>
      <c r="T122" s="352" t="s">
        <v>832</v>
      </c>
      <c r="U122" s="353"/>
      <c r="V122" s="354"/>
      <c r="W122" s="354"/>
      <c r="X122" s="354"/>
      <c r="Y122" s="354"/>
      <c r="Z122" s="349" t="s">
        <v>833</v>
      </c>
      <c r="AA122" s="350" t="s">
        <v>834</v>
      </c>
      <c r="AB122" s="355" t="s">
        <v>835</v>
      </c>
      <c r="AC122" s="548" t="s">
        <v>836</v>
      </c>
      <c r="AD122" s="160"/>
      <c r="AE122" s="356"/>
      <c r="AF122" s="249"/>
      <c r="AG122" s="249"/>
      <c r="AH122" s="249"/>
      <c r="AI122" s="357" t="s">
        <v>837</v>
      </c>
      <c r="AJ122" s="358" t="s">
        <v>838</v>
      </c>
      <c r="AK122" s="359" t="s">
        <v>839</v>
      </c>
    </row>
    <row r="123" spans="1:38" ht="14.45" customHeight="1" x14ac:dyDescent="0.15">
      <c r="A123" s="592">
        <v>0</v>
      </c>
      <c r="B123" s="593">
        <v>0</v>
      </c>
      <c r="C123" s="593">
        <v>0</v>
      </c>
      <c r="D123" s="593">
        <v>0</v>
      </c>
      <c r="E123" s="593">
        <v>0</v>
      </c>
      <c r="F123" s="593">
        <v>0</v>
      </c>
      <c r="G123" s="594">
        <v>0</v>
      </c>
      <c r="K123" s="183"/>
      <c r="L123" s="184" t="s">
        <v>8</v>
      </c>
      <c r="M123" s="185"/>
      <c r="N123" s="185"/>
      <c r="O123" s="186"/>
      <c r="P123" s="360">
        <f t="shared" ref="P123:T138" si="0">P8+P62</f>
        <v>4149</v>
      </c>
      <c r="Q123" s="254">
        <f t="shared" si="0"/>
        <v>3649</v>
      </c>
      <c r="R123" s="254">
        <f t="shared" si="0"/>
        <v>0</v>
      </c>
      <c r="S123" s="329">
        <f t="shared" si="0"/>
        <v>0</v>
      </c>
      <c r="T123" s="361">
        <f t="shared" si="0"/>
        <v>0</v>
      </c>
      <c r="U123" s="190"/>
      <c r="V123" s="184" t="s">
        <v>8</v>
      </c>
      <c r="W123" s="185"/>
      <c r="X123" s="185"/>
      <c r="Y123" s="186" t="s">
        <v>654</v>
      </c>
      <c r="Z123" s="362">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12</v>
      </c>
      <c r="AA123" s="363">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54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4">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3"/>
      <c r="AF123" s="184" t="s">
        <v>8</v>
      </c>
      <c r="AG123" s="185"/>
      <c r="AH123" s="185"/>
      <c r="AI123" s="360">
        <f t="shared" ref="AI123:AI176" si="1">Q123-Z123</f>
        <v>3637</v>
      </c>
      <c r="AJ123" s="254">
        <f>SUM(AJ124:AJ125)</f>
        <v>0</v>
      </c>
      <c r="AK123" s="365">
        <f>SUM(AK124:AK125)</f>
        <v>0</v>
      </c>
    </row>
    <row r="124" spans="1:38" ht="14.45" customHeight="1" x14ac:dyDescent="0.15">
      <c r="A124" s="592">
        <v>0</v>
      </c>
      <c r="B124" s="593">
        <v>0</v>
      </c>
      <c r="C124" s="593">
        <v>0</v>
      </c>
      <c r="D124" s="593">
        <v>0</v>
      </c>
      <c r="E124" s="593">
        <v>0</v>
      </c>
      <c r="F124" s="593">
        <v>0</v>
      </c>
      <c r="G124" s="594">
        <v>0</v>
      </c>
      <c r="K124" s="194"/>
      <c r="L124" s="195"/>
      <c r="M124" s="196" t="s">
        <v>650</v>
      </c>
      <c r="N124" s="197"/>
      <c r="O124" s="198"/>
      <c r="P124" s="219">
        <f t="shared" si="0"/>
        <v>190</v>
      </c>
      <c r="Q124" s="220">
        <f t="shared" si="0"/>
        <v>190</v>
      </c>
      <c r="R124" s="220">
        <f t="shared" si="0"/>
        <v>0</v>
      </c>
      <c r="S124" s="221">
        <f t="shared" si="0"/>
        <v>0</v>
      </c>
      <c r="T124" s="270">
        <f t="shared" si="0"/>
        <v>0</v>
      </c>
      <c r="U124" s="202"/>
      <c r="V124" s="195"/>
      <c r="W124" s="196" t="s">
        <v>650</v>
      </c>
      <c r="X124" s="197"/>
      <c r="Y124" s="198" t="s">
        <v>654</v>
      </c>
      <c r="Z124" s="219">
        <f>IF(ISERROR(Z123*(Q124/Q123)),0,ROUND(Z123*(Q124/Q123),0))</f>
        <v>1</v>
      </c>
      <c r="AA124" s="220">
        <f>IF(ISERROR(AA123*(R124/R123)),0,ROUND(AA123*(R124/R123),0))</f>
        <v>0</v>
      </c>
      <c r="AB124" s="292">
        <f>IF(ISERROR(AB123*(S124/S123)),0,ROUND(AB123*(S124/S123),0))</f>
        <v>0</v>
      </c>
      <c r="AC124" s="366">
        <f>IF(ISERROR(AC123*(T124/T123)),0,ROUND(AC123*(T124/T123),0))</f>
        <v>0</v>
      </c>
      <c r="AE124" s="194"/>
      <c r="AF124" s="195"/>
      <c r="AG124" s="196" t="s">
        <v>650</v>
      </c>
      <c r="AH124" s="197"/>
      <c r="AI124" s="219">
        <f t="shared" si="1"/>
        <v>189</v>
      </c>
      <c r="AJ124" s="220">
        <f>IF($P124-$Z124=0,0,ROUND((R124-AA124)*$AI124/($P124-$Z124),0))</f>
        <v>0</v>
      </c>
      <c r="AK124" s="366">
        <f>IF(P124-Z124=0,0,ROUND((S124-AB124)*AI124/(P124-Z124),0))</f>
        <v>0</v>
      </c>
    </row>
    <row r="125" spans="1:38" ht="14.45" customHeight="1" x14ac:dyDescent="0.15">
      <c r="A125" s="592">
        <v>0</v>
      </c>
      <c r="B125" s="593">
        <v>0</v>
      </c>
      <c r="C125" s="593">
        <v>0</v>
      </c>
      <c r="D125" s="593">
        <v>0</v>
      </c>
      <c r="E125" s="593">
        <v>0</v>
      </c>
      <c r="F125" s="593">
        <v>0</v>
      </c>
      <c r="G125" s="594">
        <v>0</v>
      </c>
      <c r="K125" s="194"/>
      <c r="L125" s="195"/>
      <c r="M125" s="196" t="s">
        <v>13</v>
      </c>
      <c r="N125" s="167"/>
      <c r="O125" s="207"/>
      <c r="P125" s="219">
        <f t="shared" si="0"/>
        <v>3959</v>
      </c>
      <c r="Q125" s="220">
        <f t="shared" si="0"/>
        <v>3459</v>
      </c>
      <c r="R125" s="220">
        <f t="shared" si="0"/>
        <v>0</v>
      </c>
      <c r="S125" s="221">
        <f t="shared" si="0"/>
        <v>0</v>
      </c>
      <c r="T125" s="270">
        <f t="shared" si="0"/>
        <v>0</v>
      </c>
      <c r="U125" s="202"/>
      <c r="V125" s="195"/>
      <c r="W125" s="196" t="s">
        <v>13</v>
      </c>
      <c r="X125" s="167"/>
      <c r="Y125" s="207" t="s">
        <v>654</v>
      </c>
      <c r="Z125" s="219">
        <f>Z123-Z124</f>
        <v>11</v>
      </c>
      <c r="AA125" s="220">
        <f>AA123-AA124</f>
        <v>0</v>
      </c>
      <c r="AB125" s="292">
        <f>AB123-AB124</f>
        <v>0</v>
      </c>
      <c r="AC125" s="366">
        <f>AC123-AC124</f>
        <v>0</v>
      </c>
      <c r="AE125" s="194"/>
      <c r="AF125" s="195"/>
      <c r="AG125" s="196" t="s">
        <v>13</v>
      </c>
      <c r="AH125" s="167"/>
      <c r="AI125" s="219">
        <f t="shared" si="1"/>
        <v>3448</v>
      </c>
      <c r="AJ125" s="220">
        <f>IF($P125-$Z125=0,0,ROUND((R125-AA125)*$AI125/($P125-$Z125),0))</f>
        <v>0</v>
      </c>
      <c r="AK125" s="366">
        <f>IF(P125-Z125=0,0,ROUND((S125-AB125)*AI125/(P125-Z125),0))</f>
        <v>0</v>
      </c>
    </row>
    <row r="126" spans="1:38" ht="14.45" customHeight="1" x14ac:dyDescent="0.15">
      <c r="A126" s="592">
        <v>0</v>
      </c>
      <c r="B126" s="593">
        <v>0</v>
      </c>
      <c r="C126" s="593">
        <v>0</v>
      </c>
      <c r="D126" s="593">
        <v>0</v>
      </c>
      <c r="E126" s="593">
        <v>0</v>
      </c>
      <c r="F126" s="593">
        <v>0</v>
      </c>
      <c r="G126" s="594">
        <v>0</v>
      </c>
      <c r="K126" s="194" t="s">
        <v>4</v>
      </c>
      <c r="L126" s="173" t="s">
        <v>14</v>
      </c>
      <c r="M126" s="170"/>
      <c r="N126" s="170"/>
      <c r="O126" s="211"/>
      <c r="P126" s="219">
        <f t="shared" si="0"/>
        <v>1022</v>
      </c>
      <c r="Q126" s="220">
        <f t="shared" si="0"/>
        <v>1022</v>
      </c>
      <c r="R126" s="220">
        <f t="shared" si="0"/>
        <v>0</v>
      </c>
      <c r="S126" s="221">
        <f t="shared" si="0"/>
        <v>0</v>
      </c>
      <c r="T126" s="270">
        <f t="shared" si="0"/>
        <v>0</v>
      </c>
      <c r="U126" s="202"/>
      <c r="V126" s="173" t="s">
        <v>14</v>
      </c>
      <c r="W126" s="170"/>
      <c r="X126" s="170"/>
      <c r="Y126" s="211" t="s">
        <v>654</v>
      </c>
      <c r="Z126" s="219">
        <f>Z127+Z128</f>
        <v>3</v>
      </c>
      <c r="AA126" s="220">
        <f>AA127+AA128</f>
        <v>0</v>
      </c>
      <c r="AB126" s="292">
        <f>AB127+AB128</f>
        <v>0</v>
      </c>
      <c r="AC126" s="366">
        <f>AC127+AC128</f>
        <v>0</v>
      </c>
      <c r="AE126" s="194"/>
      <c r="AF126" s="173" t="s">
        <v>14</v>
      </c>
      <c r="AG126" s="170"/>
      <c r="AH126" s="170"/>
      <c r="AI126" s="219">
        <f t="shared" si="1"/>
        <v>1019</v>
      </c>
      <c r="AJ126" s="220">
        <f>SUM(AJ127:AJ128)</f>
        <v>0</v>
      </c>
      <c r="AK126" s="366">
        <f>SUM(AK127:AK128)</f>
        <v>0</v>
      </c>
    </row>
    <row r="127" spans="1:38" ht="14.45" customHeight="1" x14ac:dyDescent="0.15">
      <c r="A127" s="592">
        <v>0</v>
      </c>
      <c r="B127" s="593">
        <v>0</v>
      </c>
      <c r="C127" s="593">
        <v>0</v>
      </c>
      <c r="D127" s="593">
        <v>0</v>
      </c>
      <c r="E127" s="593">
        <v>0</v>
      </c>
      <c r="F127" s="593">
        <v>0</v>
      </c>
      <c r="G127" s="594">
        <v>0</v>
      </c>
      <c r="K127" s="194"/>
      <c r="L127" s="195"/>
      <c r="M127" s="196" t="s">
        <v>16</v>
      </c>
      <c r="N127" s="197"/>
      <c r="O127" s="198"/>
      <c r="P127" s="219">
        <f t="shared" si="0"/>
        <v>0</v>
      </c>
      <c r="Q127" s="220">
        <f t="shared" si="0"/>
        <v>0</v>
      </c>
      <c r="R127" s="220">
        <f t="shared" si="0"/>
        <v>0</v>
      </c>
      <c r="S127" s="221">
        <f t="shared" si="0"/>
        <v>0</v>
      </c>
      <c r="T127" s="270">
        <f t="shared" si="0"/>
        <v>0</v>
      </c>
      <c r="U127" s="202"/>
      <c r="V127" s="195"/>
      <c r="W127" s="196" t="s">
        <v>16</v>
      </c>
      <c r="X127" s="197"/>
      <c r="Y127" s="198"/>
      <c r="Z127" s="219">
        <f>Z12</f>
        <v>0</v>
      </c>
      <c r="AA127" s="220">
        <f>AA12</f>
        <v>0</v>
      </c>
      <c r="AB127" s="292">
        <f>AB12</f>
        <v>0</v>
      </c>
      <c r="AC127" s="366">
        <f>AC12</f>
        <v>0</v>
      </c>
      <c r="AE127" s="194"/>
      <c r="AF127" s="195"/>
      <c r="AG127" s="196" t="s">
        <v>16</v>
      </c>
      <c r="AH127" s="197"/>
      <c r="AI127" s="219">
        <f t="shared" si="1"/>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3">
        <v>0</v>
      </c>
      <c r="F128" s="593">
        <v>0</v>
      </c>
      <c r="G128" s="594">
        <v>0</v>
      </c>
      <c r="K128" s="194"/>
      <c r="L128" s="216"/>
      <c r="M128" s="196" t="s">
        <v>13</v>
      </c>
      <c r="N128" s="217"/>
      <c r="O128" s="218"/>
      <c r="P128" s="219">
        <f t="shared" si="0"/>
        <v>1022</v>
      </c>
      <c r="Q128" s="220">
        <f t="shared" si="0"/>
        <v>1022</v>
      </c>
      <c r="R128" s="220">
        <f t="shared" si="0"/>
        <v>0</v>
      </c>
      <c r="S128" s="221">
        <f t="shared" si="0"/>
        <v>0</v>
      </c>
      <c r="T128" s="270">
        <f t="shared" si="0"/>
        <v>0</v>
      </c>
      <c r="U128" s="202"/>
      <c r="V128" s="216"/>
      <c r="W128" s="196" t="s">
        <v>13</v>
      </c>
      <c r="X128" s="217"/>
      <c r="Y128" s="218" t="s">
        <v>654</v>
      </c>
      <c r="Z128" s="219">
        <f t="shared" ref="Z128:AC129" si="2">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3</v>
      </c>
      <c r="AA128" s="220">
        <f t="shared" si="2"/>
        <v>0</v>
      </c>
      <c r="AB128" s="292">
        <f t="shared" si="2"/>
        <v>0</v>
      </c>
      <c r="AC128" s="366">
        <f t="shared" si="2"/>
        <v>0</v>
      </c>
      <c r="AE128" s="194"/>
      <c r="AF128" s="216"/>
      <c r="AG128" s="196" t="s">
        <v>13</v>
      </c>
      <c r="AH128" s="217"/>
      <c r="AI128" s="219">
        <f t="shared" si="1"/>
        <v>1019</v>
      </c>
      <c r="AJ128" s="220">
        <f>IF($P128-$Z128=0,0,ROUND((R128-AA128)*$AI128/($P128-$Z128),0))</f>
        <v>0</v>
      </c>
      <c r="AK128" s="366">
        <f>IF(P128-Z128=0,0,ROUND((S128-AB128)*AI128/(P128-Z128),0))</f>
        <v>0</v>
      </c>
    </row>
    <row r="129" spans="1:37" ht="14.45" customHeight="1" x14ac:dyDescent="0.15">
      <c r="A129" s="592">
        <v>0</v>
      </c>
      <c r="B129" s="593">
        <v>0</v>
      </c>
      <c r="C129" s="593">
        <v>0</v>
      </c>
      <c r="D129" s="593">
        <v>0</v>
      </c>
      <c r="E129" s="593">
        <v>0</v>
      </c>
      <c r="F129" s="593">
        <v>0</v>
      </c>
      <c r="G129" s="594">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t="s">
        <v>654</v>
      </c>
      <c r="Z129" s="219">
        <f t="shared" si="2"/>
        <v>0</v>
      </c>
      <c r="AA129" s="220">
        <f t="shared" si="2"/>
        <v>0</v>
      </c>
      <c r="AB129" s="292">
        <f t="shared" si="2"/>
        <v>0</v>
      </c>
      <c r="AC129" s="366">
        <f t="shared" si="2"/>
        <v>0</v>
      </c>
      <c r="AE129" s="194"/>
      <c r="AF129" s="169"/>
      <c r="AG129" s="195" t="s">
        <v>94</v>
      </c>
      <c r="AH129" s="197"/>
      <c r="AI129" s="219">
        <f t="shared" si="1"/>
        <v>0</v>
      </c>
      <c r="AJ129" s="220">
        <f>SUM(AJ130:AJ132)</f>
        <v>0</v>
      </c>
      <c r="AK129" s="366">
        <f>SUM(AK130:AK132)</f>
        <v>0</v>
      </c>
    </row>
    <row r="130" spans="1:37" ht="14.45" customHeight="1" x14ac:dyDescent="0.15">
      <c r="A130" s="592">
        <v>0</v>
      </c>
      <c r="B130" s="593">
        <v>0</v>
      </c>
      <c r="C130" s="593">
        <v>0</v>
      </c>
      <c r="D130" s="593">
        <v>0</v>
      </c>
      <c r="E130" s="593">
        <v>0</v>
      </c>
      <c r="F130" s="593">
        <v>0</v>
      </c>
      <c r="G130" s="594">
        <v>0</v>
      </c>
      <c r="K130" s="194"/>
      <c r="L130" s="176" t="s">
        <v>102</v>
      </c>
      <c r="M130" s="195"/>
      <c r="N130" s="196" t="s">
        <v>809</v>
      </c>
      <c r="O130" s="198"/>
      <c r="P130" s="219">
        <f t="shared" si="0"/>
        <v>0</v>
      </c>
      <c r="Q130" s="220">
        <f t="shared" si="0"/>
        <v>0</v>
      </c>
      <c r="R130" s="220">
        <f t="shared" si="0"/>
        <v>0</v>
      </c>
      <c r="S130" s="221">
        <f t="shared" si="0"/>
        <v>0</v>
      </c>
      <c r="T130" s="270">
        <f t="shared" si="0"/>
        <v>0</v>
      </c>
      <c r="U130" s="202"/>
      <c r="V130" s="176" t="s">
        <v>102</v>
      </c>
      <c r="W130" s="195"/>
      <c r="X130" s="196" t="s">
        <v>809</v>
      </c>
      <c r="Y130" s="198" t="s">
        <v>654</v>
      </c>
      <c r="Z130" s="219">
        <f t="shared" ref="Z130:AC132" si="3">IF(ISERROR(Z$129*(Q130/Q$129)),0,ROUND(Z$129*(Q130/Q$129),0))</f>
        <v>0</v>
      </c>
      <c r="AA130" s="220">
        <f t="shared" si="3"/>
        <v>0</v>
      </c>
      <c r="AB130" s="292">
        <f t="shared" si="3"/>
        <v>0</v>
      </c>
      <c r="AC130" s="366">
        <f t="shared" si="3"/>
        <v>0</v>
      </c>
      <c r="AE130" s="194"/>
      <c r="AF130" s="176" t="s">
        <v>102</v>
      </c>
      <c r="AG130" s="195"/>
      <c r="AH130" s="196" t="s">
        <v>809</v>
      </c>
      <c r="AI130" s="219">
        <f t="shared" si="1"/>
        <v>0</v>
      </c>
      <c r="AJ130" s="220">
        <f t="shared" ref="AJ130:AJ143" si="4">IF($P130-$Z130=0,0,ROUND((R130-AA130)*$AI130/($P130-$Z130),0))</f>
        <v>0</v>
      </c>
      <c r="AK130" s="366">
        <f t="shared" ref="AK130:AK143" si="5">IF(P130-Z130=0,0,ROUND((S130-AB130)*AI130/(P130-Z130),0))</f>
        <v>0</v>
      </c>
    </row>
    <row r="131" spans="1:37" ht="14.45" customHeight="1" x14ac:dyDescent="0.15">
      <c r="A131" s="592">
        <v>0</v>
      </c>
      <c r="B131" s="593">
        <v>0</v>
      </c>
      <c r="C131" s="593">
        <v>0</v>
      </c>
      <c r="D131" s="593">
        <v>0</v>
      </c>
      <c r="E131" s="593">
        <v>0</v>
      </c>
      <c r="F131" s="593">
        <v>0</v>
      </c>
      <c r="G131" s="594">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654</v>
      </c>
      <c r="Z131" s="219">
        <f t="shared" si="3"/>
        <v>0</v>
      </c>
      <c r="AA131" s="220">
        <f t="shared" si="3"/>
        <v>0</v>
      </c>
      <c r="AB131" s="292">
        <f t="shared" si="3"/>
        <v>0</v>
      </c>
      <c r="AC131" s="366">
        <f t="shared" si="3"/>
        <v>0</v>
      </c>
      <c r="AE131" s="194"/>
      <c r="AF131" s="176" t="s">
        <v>103</v>
      </c>
      <c r="AG131" s="176"/>
      <c r="AH131" s="196" t="s">
        <v>96</v>
      </c>
      <c r="AI131" s="219">
        <f t="shared" si="1"/>
        <v>0</v>
      </c>
      <c r="AJ131" s="220">
        <f t="shared" si="4"/>
        <v>0</v>
      </c>
      <c r="AK131" s="366">
        <f t="shared" si="5"/>
        <v>0</v>
      </c>
    </row>
    <row r="132" spans="1:37" ht="14.45" customHeight="1" x14ac:dyDescent="0.15">
      <c r="A132" s="592">
        <v>0</v>
      </c>
      <c r="B132" s="593">
        <v>0</v>
      </c>
      <c r="C132" s="593">
        <v>0</v>
      </c>
      <c r="D132" s="593">
        <v>0</v>
      </c>
      <c r="E132" s="593">
        <v>0</v>
      </c>
      <c r="F132" s="593">
        <v>0</v>
      </c>
      <c r="G132" s="594">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654</v>
      </c>
      <c r="Z132" s="219">
        <f t="shared" si="3"/>
        <v>0</v>
      </c>
      <c r="AA132" s="220">
        <f t="shared" si="3"/>
        <v>0</v>
      </c>
      <c r="AB132" s="292">
        <f t="shared" si="3"/>
        <v>0</v>
      </c>
      <c r="AC132" s="366">
        <f t="shared" si="3"/>
        <v>0</v>
      </c>
      <c r="AE132" s="194"/>
      <c r="AF132" s="176" t="s">
        <v>41</v>
      </c>
      <c r="AG132" s="216"/>
      <c r="AH132" s="196" t="s">
        <v>13</v>
      </c>
      <c r="AI132" s="219">
        <f t="shared" si="1"/>
        <v>0</v>
      </c>
      <c r="AJ132" s="220">
        <f t="shared" si="4"/>
        <v>0</v>
      </c>
      <c r="AK132" s="366">
        <f t="shared" si="5"/>
        <v>0</v>
      </c>
    </row>
    <row r="133" spans="1:37" ht="14.45" customHeight="1" x14ac:dyDescent="0.15">
      <c r="A133" s="592">
        <v>0</v>
      </c>
      <c r="B133" s="593">
        <v>0</v>
      </c>
      <c r="C133" s="593">
        <v>0</v>
      </c>
      <c r="D133" s="593">
        <v>0</v>
      </c>
      <c r="E133" s="593">
        <v>0</v>
      </c>
      <c r="F133" s="593">
        <v>0</v>
      </c>
      <c r="G133" s="594">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654</v>
      </c>
      <c r="Z133" s="219">
        <f t="shared" ref="Z133:AC144" si="6">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0">
        <f t="shared" si="6"/>
        <v>0</v>
      </c>
      <c r="AB133" s="292">
        <f t="shared" si="6"/>
        <v>0</v>
      </c>
      <c r="AC133" s="366">
        <f t="shared" si="6"/>
        <v>0</v>
      </c>
      <c r="AE133" s="194"/>
      <c r="AF133" s="176"/>
      <c r="AG133" s="196" t="s">
        <v>95</v>
      </c>
      <c r="AH133" s="197"/>
      <c r="AI133" s="219">
        <f t="shared" si="1"/>
        <v>0</v>
      </c>
      <c r="AJ133" s="220">
        <f t="shared" si="4"/>
        <v>0</v>
      </c>
      <c r="AK133" s="366">
        <f t="shared" si="5"/>
        <v>0</v>
      </c>
    </row>
    <row r="134" spans="1:37" ht="14.45" customHeight="1" x14ac:dyDescent="0.15">
      <c r="A134" s="592">
        <v>0</v>
      </c>
      <c r="B134" s="593">
        <v>0</v>
      </c>
      <c r="C134" s="593">
        <v>0</v>
      </c>
      <c r="D134" s="593">
        <v>0</v>
      </c>
      <c r="E134" s="593">
        <v>0</v>
      </c>
      <c r="F134" s="593">
        <v>0</v>
      </c>
      <c r="G134" s="594">
        <v>0</v>
      </c>
      <c r="K134" s="194"/>
      <c r="L134" s="216"/>
      <c r="M134" s="196" t="s">
        <v>13</v>
      </c>
      <c r="N134" s="197"/>
      <c r="O134" s="198"/>
      <c r="P134" s="219">
        <f t="shared" si="0"/>
        <v>0</v>
      </c>
      <c r="Q134" s="220">
        <f t="shared" si="0"/>
        <v>0</v>
      </c>
      <c r="R134" s="220">
        <f t="shared" si="0"/>
        <v>0</v>
      </c>
      <c r="S134" s="221">
        <f t="shared" si="0"/>
        <v>0</v>
      </c>
      <c r="T134" s="270">
        <f t="shared" si="0"/>
        <v>0</v>
      </c>
      <c r="U134" s="202"/>
      <c r="V134" s="216"/>
      <c r="W134" s="196" t="s">
        <v>13</v>
      </c>
      <c r="X134" s="197"/>
      <c r="Y134" s="198" t="s">
        <v>654</v>
      </c>
      <c r="Z134" s="219">
        <f t="shared" si="6"/>
        <v>0</v>
      </c>
      <c r="AA134" s="220">
        <f t="shared" si="6"/>
        <v>0</v>
      </c>
      <c r="AB134" s="292">
        <f t="shared" si="6"/>
        <v>0</v>
      </c>
      <c r="AC134" s="366">
        <f t="shared" si="6"/>
        <v>0</v>
      </c>
      <c r="AE134" s="194"/>
      <c r="AF134" s="216"/>
      <c r="AG134" s="196" t="s">
        <v>13</v>
      </c>
      <c r="AH134" s="197"/>
      <c r="AI134" s="219">
        <f t="shared" si="1"/>
        <v>0</v>
      </c>
      <c r="AJ134" s="220">
        <f t="shared" si="4"/>
        <v>0</v>
      </c>
      <c r="AK134" s="366">
        <f t="shared" si="5"/>
        <v>0</v>
      </c>
    </row>
    <row r="135" spans="1:37" ht="14.45" customHeight="1" x14ac:dyDescent="0.15">
      <c r="A135" s="592">
        <v>0</v>
      </c>
      <c r="B135" s="593">
        <v>0</v>
      </c>
      <c r="C135" s="593">
        <v>0</v>
      </c>
      <c r="D135" s="593">
        <v>0</v>
      </c>
      <c r="E135" s="593">
        <v>0</v>
      </c>
      <c r="F135" s="593">
        <v>0</v>
      </c>
      <c r="G135" s="594">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654</v>
      </c>
      <c r="Z135" s="219">
        <f t="shared" si="6"/>
        <v>0</v>
      </c>
      <c r="AA135" s="220">
        <f t="shared" si="6"/>
        <v>0</v>
      </c>
      <c r="AB135" s="292">
        <f t="shared" si="6"/>
        <v>0</v>
      </c>
      <c r="AC135" s="366">
        <f t="shared" si="6"/>
        <v>0</v>
      </c>
      <c r="AE135" s="194" t="s">
        <v>4</v>
      </c>
      <c r="AF135" s="196" t="s">
        <v>19</v>
      </c>
      <c r="AG135" s="197"/>
      <c r="AH135" s="197"/>
      <c r="AI135" s="219">
        <f t="shared" si="1"/>
        <v>0</v>
      </c>
      <c r="AJ135" s="220">
        <f t="shared" si="4"/>
        <v>0</v>
      </c>
      <c r="AK135" s="366">
        <f t="shared" si="5"/>
        <v>0</v>
      </c>
    </row>
    <row r="136" spans="1:37" ht="14.45" customHeight="1" x14ac:dyDescent="0.15">
      <c r="A136" s="592">
        <v>0</v>
      </c>
      <c r="B136" s="593">
        <v>0</v>
      </c>
      <c r="C136" s="593">
        <v>0</v>
      </c>
      <c r="D136" s="593">
        <v>0</v>
      </c>
      <c r="E136" s="593">
        <v>0</v>
      </c>
      <c r="F136" s="593">
        <v>0</v>
      </c>
      <c r="G136" s="594">
        <v>0</v>
      </c>
      <c r="K136" s="194"/>
      <c r="L136" s="195"/>
      <c r="M136" s="196" t="s">
        <v>22</v>
      </c>
      <c r="N136" s="197"/>
      <c r="O136" s="198"/>
      <c r="P136" s="219">
        <f t="shared" si="0"/>
        <v>802</v>
      </c>
      <c r="Q136" s="220">
        <f t="shared" si="0"/>
        <v>802</v>
      </c>
      <c r="R136" s="220">
        <f t="shared" si="0"/>
        <v>0</v>
      </c>
      <c r="S136" s="221">
        <f t="shared" si="0"/>
        <v>0</v>
      </c>
      <c r="T136" s="270">
        <f t="shared" si="0"/>
        <v>0</v>
      </c>
      <c r="U136" s="202" t="s">
        <v>86</v>
      </c>
      <c r="V136" s="195"/>
      <c r="W136" s="196" t="s">
        <v>22</v>
      </c>
      <c r="X136" s="197"/>
      <c r="Y136" s="198" t="s">
        <v>654</v>
      </c>
      <c r="Z136" s="219">
        <f t="shared" si="6"/>
        <v>3</v>
      </c>
      <c r="AA136" s="220">
        <f t="shared" si="6"/>
        <v>0</v>
      </c>
      <c r="AB136" s="292">
        <f t="shared" si="6"/>
        <v>0</v>
      </c>
      <c r="AC136" s="366">
        <f t="shared" si="6"/>
        <v>0</v>
      </c>
      <c r="AE136" s="194"/>
      <c r="AF136" s="195"/>
      <c r="AG136" s="196" t="s">
        <v>22</v>
      </c>
      <c r="AH136" s="197"/>
      <c r="AI136" s="219">
        <f t="shared" si="1"/>
        <v>799</v>
      </c>
      <c r="AJ136" s="220">
        <f t="shared" si="4"/>
        <v>0</v>
      </c>
      <c r="AK136" s="366">
        <f t="shared" si="5"/>
        <v>0</v>
      </c>
    </row>
    <row r="137" spans="1:37" ht="14.45" customHeight="1" x14ac:dyDescent="0.15">
      <c r="A137" s="592">
        <v>0</v>
      </c>
      <c r="B137" s="593">
        <v>0</v>
      </c>
      <c r="C137" s="593">
        <v>0</v>
      </c>
      <c r="D137" s="593">
        <v>0</v>
      </c>
      <c r="E137" s="593">
        <v>0</v>
      </c>
      <c r="F137" s="593">
        <v>0</v>
      </c>
      <c r="G137" s="594">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654</v>
      </c>
      <c r="Z137" s="219">
        <f t="shared" si="6"/>
        <v>0</v>
      </c>
      <c r="AA137" s="220">
        <f t="shared" si="6"/>
        <v>0</v>
      </c>
      <c r="AB137" s="292">
        <f t="shared" si="6"/>
        <v>0</v>
      </c>
      <c r="AC137" s="366">
        <f t="shared" si="6"/>
        <v>0</v>
      </c>
      <c r="AE137" s="194"/>
      <c r="AF137" s="195" t="s">
        <v>25</v>
      </c>
      <c r="AG137" s="196" t="s">
        <v>26</v>
      </c>
      <c r="AH137" s="197"/>
      <c r="AI137" s="219">
        <f t="shared" si="1"/>
        <v>0</v>
      </c>
      <c r="AJ137" s="220">
        <f t="shared" si="4"/>
        <v>0</v>
      </c>
      <c r="AK137" s="366">
        <f t="shared" si="5"/>
        <v>0</v>
      </c>
    </row>
    <row r="138" spans="1:37" ht="14.45" customHeight="1" x14ac:dyDescent="0.15">
      <c r="A138" s="592">
        <v>0</v>
      </c>
      <c r="B138" s="593">
        <v>0</v>
      </c>
      <c r="C138" s="593">
        <v>0</v>
      </c>
      <c r="D138" s="593">
        <v>0</v>
      </c>
      <c r="E138" s="593">
        <v>0</v>
      </c>
      <c r="F138" s="593">
        <v>0</v>
      </c>
      <c r="G138" s="594">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654</v>
      </c>
      <c r="Z138" s="219">
        <f t="shared" si="6"/>
        <v>0</v>
      </c>
      <c r="AA138" s="220">
        <f t="shared" si="6"/>
        <v>0</v>
      </c>
      <c r="AB138" s="292">
        <f t="shared" si="6"/>
        <v>0</v>
      </c>
      <c r="AC138" s="366">
        <f t="shared" si="6"/>
        <v>0</v>
      </c>
      <c r="AE138" s="194"/>
      <c r="AF138" s="195" t="s">
        <v>28</v>
      </c>
      <c r="AG138" s="196" t="s">
        <v>29</v>
      </c>
      <c r="AH138" s="197"/>
      <c r="AI138" s="219">
        <f t="shared" si="1"/>
        <v>0</v>
      </c>
      <c r="AJ138" s="220">
        <f t="shared" si="4"/>
        <v>0</v>
      </c>
      <c r="AK138" s="366">
        <f t="shared" si="5"/>
        <v>0</v>
      </c>
    </row>
    <row r="139" spans="1:37" ht="14.45" customHeight="1" x14ac:dyDescent="0.15">
      <c r="A139" s="592">
        <v>0</v>
      </c>
      <c r="B139" s="593">
        <v>0</v>
      </c>
      <c r="C139" s="593">
        <v>0</v>
      </c>
      <c r="D139" s="593">
        <v>0</v>
      </c>
      <c r="E139" s="593">
        <v>0</v>
      </c>
      <c r="F139" s="593">
        <v>0</v>
      </c>
      <c r="G139" s="594">
        <v>0</v>
      </c>
      <c r="K139" s="194"/>
      <c r="L139" s="195" t="s">
        <v>31</v>
      </c>
      <c r="M139" s="196" t="s">
        <v>32</v>
      </c>
      <c r="N139" s="197"/>
      <c r="O139" s="198"/>
      <c r="P139" s="219">
        <f t="shared" ref="P139:T154" si="7">P24+P78</f>
        <v>0</v>
      </c>
      <c r="Q139" s="220">
        <f t="shared" si="7"/>
        <v>0</v>
      </c>
      <c r="R139" s="220">
        <f t="shared" si="7"/>
        <v>0</v>
      </c>
      <c r="S139" s="221">
        <f t="shared" si="7"/>
        <v>0</v>
      </c>
      <c r="T139" s="270">
        <f t="shared" si="7"/>
        <v>0</v>
      </c>
      <c r="U139" s="202"/>
      <c r="V139" s="195" t="s">
        <v>31</v>
      </c>
      <c r="W139" s="196" t="s">
        <v>32</v>
      </c>
      <c r="X139" s="197"/>
      <c r="Y139" s="198" t="s">
        <v>654</v>
      </c>
      <c r="Z139" s="219">
        <f t="shared" si="6"/>
        <v>0</v>
      </c>
      <c r="AA139" s="220">
        <f t="shared" si="6"/>
        <v>0</v>
      </c>
      <c r="AB139" s="292">
        <f t="shared" si="6"/>
        <v>0</v>
      </c>
      <c r="AC139" s="366">
        <f t="shared" si="6"/>
        <v>0</v>
      </c>
      <c r="AE139" s="194"/>
      <c r="AF139" s="195" t="s">
        <v>31</v>
      </c>
      <c r="AG139" s="196" t="s">
        <v>32</v>
      </c>
      <c r="AH139" s="197"/>
      <c r="AI139" s="219">
        <f t="shared" si="1"/>
        <v>0</v>
      </c>
      <c r="AJ139" s="220">
        <f t="shared" si="4"/>
        <v>0</v>
      </c>
      <c r="AK139" s="366">
        <f t="shared" si="5"/>
        <v>0</v>
      </c>
    </row>
    <row r="140" spans="1:37" ht="14.45" customHeight="1" x14ac:dyDescent="0.15">
      <c r="A140" s="592">
        <v>0</v>
      </c>
      <c r="B140" s="593">
        <v>0</v>
      </c>
      <c r="C140" s="593">
        <v>0</v>
      </c>
      <c r="D140" s="593">
        <v>0</v>
      </c>
      <c r="E140" s="593">
        <v>0</v>
      </c>
      <c r="F140" s="593">
        <v>0</v>
      </c>
      <c r="G140" s="594">
        <v>0</v>
      </c>
      <c r="K140" s="194"/>
      <c r="L140" s="195" t="s">
        <v>35</v>
      </c>
      <c r="M140" s="196" t="s">
        <v>36</v>
      </c>
      <c r="N140" s="197"/>
      <c r="O140" s="198"/>
      <c r="P140" s="219">
        <f t="shared" si="7"/>
        <v>0</v>
      </c>
      <c r="Q140" s="220">
        <f t="shared" si="7"/>
        <v>0</v>
      </c>
      <c r="R140" s="220">
        <f t="shared" si="7"/>
        <v>0</v>
      </c>
      <c r="S140" s="221">
        <f t="shared" si="7"/>
        <v>0</v>
      </c>
      <c r="T140" s="270">
        <f t="shared" si="7"/>
        <v>0</v>
      </c>
      <c r="U140" s="202"/>
      <c r="V140" s="195" t="s">
        <v>35</v>
      </c>
      <c r="W140" s="196" t="s">
        <v>36</v>
      </c>
      <c r="X140" s="197"/>
      <c r="Y140" s="198" t="s">
        <v>654</v>
      </c>
      <c r="Z140" s="219">
        <f t="shared" si="6"/>
        <v>0</v>
      </c>
      <c r="AA140" s="220">
        <f t="shared" si="6"/>
        <v>0</v>
      </c>
      <c r="AB140" s="292">
        <f t="shared" si="6"/>
        <v>0</v>
      </c>
      <c r="AC140" s="366">
        <f t="shared" si="6"/>
        <v>0</v>
      </c>
      <c r="AE140" s="194"/>
      <c r="AF140" s="195" t="s">
        <v>35</v>
      </c>
      <c r="AG140" s="196" t="s">
        <v>36</v>
      </c>
      <c r="AH140" s="197"/>
      <c r="AI140" s="219">
        <f t="shared" si="1"/>
        <v>0</v>
      </c>
      <c r="AJ140" s="220">
        <f t="shared" si="4"/>
        <v>0</v>
      </c>
      <c r="AK140" s="366">
        <f t="shared" si="5"/>
        <v>0</v>
      </c>
    </row>
    <row r="141" spans="1:37" ht="14.45" customHeight="1" x14ac:dyDescent="0.15">
      <c r="A141" s="592">
        <v>0</v>
      </c>
      <c r="B141" s="593">
        <v>0</v>
      </c>
      <c r="C141" s="593">
        <v>0</v>
      </c>
      <c r="D141" s="593">
        <v>0</v>
      </c>
      <c r="E141" s="593">
        <v>0</v>
      </c>
      <c r="F141" s="593">
        <v>0</v>
      </c>
      <c r="G141" s="594">
        <v>0</v>
      </c>
      <c r="K141" s="194"/>
      <c r="L141" s="195" t="s">
        <v>38</v>
      </c>
      <c r="M141" s="196" t="s">
        <v>39</v>
      </c>
      <c r="N141" s="197"/>
      <c r="O141" s="198"/>
      <c r="P141" s="219">
        <f t="shared" si="7"/>
        <v>46231</v>
      </c>
      <c r="Q141" s="220">
        <f t="shared" si="7"/>
        <v>46231</v>
      </c>
      <c r="R141" s="220">
        <f t="shared" si="7"/>
        <v>0</v>
      </c>
      <c r="S141" s="221">
        <f t="shared" si="7"/>
        <v>23115</v>
      </c>
      <c r="T141" s="270">
        <f t="shared" si="7"/>
        <v>12900</v>
      </c>
      <c r="U141" s="202"/>
      <c r="V141" s="195" t="s">
        <v>38</v>
      </c>
      <c r="W141" s="196" t="s">
        <v>39</v>
      </c>
      <c r="X141" s="197"/>
      <c r="Y141" s="198" t="s">
        <v>654</v>
      </c>
      <c r="Z141" s="219">
        <f t="shared" si="6"/>
        <v>156</v>
      </c>
      <c r="AA141" s="220">
        <f t="shared" si="6"/>
        <v>0</v>
      </c>
      <c r="AB141" s="292">
        <f t="shared" si="6"/>
        <v>0</v>
      </c>
      <c r="AC141" s="366">
        <f t="shared" si="6"/>
        <v>0</v>
      </c>
      <c r="AE141" s="194"/>
      <c r="AF141" s="195" t="s">
        <v>38</v>
      </c>
      <c r="AG141" s="196" t="s">
        <v>39</v>
      </c>
      <c r="AH141" s="197"/>
      <c r="AI141" s="219">
        <f t="shared" si="1"/>
        <v>46075</v>
      </c>
      <c r="AJ141" s="220">
        <f t="shared" si="4"/>
        <v>0</v>
      </c>
      <c r="AK141" s="366">
        <f t="shared" si="5"/>
        <v>23115</v>
      </c>
    </row>
    <row r="142" spans="1:37" ht="14.45" customHeight="1" x14ac:dyDescent="0.15">
      <c r="A142" s="592">
        <v>0</v>
      </c>
      <c r="B142" s="593">
        <v>0</v>
      </c>
      <c r="C142" s="593">
        <v>0</v>
      </c>
      <c r="D142" s="593">
        <v>0</v>
      </c>
      <c r="E142" s="593">
        <v>0</v>
      </c>
      <c r="F142" s="593">
        <v>0</v>
      </c>
      <c r="G142" s="594">
        <v>0</v>
      </c>
      <c r="K142" s="194"/>
      <c r="L142" s="195" t="s">
        <v>41</v>
      </c>
      <c r="M142" s="196" t="s">
        <v>42</v>
      </c>
      <c r="N142" s="197"/>
      <c r="O142" s="198"/>
      <c r="P142" s="219">
        <f t="shared" si="7"/>
        <v>0</v>
      </c>
      <c r="Q142" s="220">
        <f t="shared" si="7"/>
        <v>0</v>
      </c>
      <c r="R142" s="220">
        <f t="shared" si="7"/>
        <v>0</v>
      </c>
      <c r="S142" s="221">
        <f t="shared" si="7"/>
        <v>0</v>
      </c>
      <c r="T142" s="270">
        <f t="shared" si="7"/>
        <v>0</v>
      </c>
      <c r="U142" s="202"/>
      <c r="V142" s="195" t="s">
        <v>41</v>
      </c>
      <c r="W142" s="196" t="s">
        <v>42</v>
      </c>
      <c r="X142" s="197"/>
      <c r="Y142" s="198" t="s">
        <v>654</v>
      </c>
      <c r="Z142" s="219">
        <f t="shared" si="6"/>
        <v>0</v>
      </c>
      <c r="AA142" s="220">
        <f t="shared" si="6"/>
        <v>0</v>
      </c>
      <c r="AB142" s="292">
        <f t="shared" si="6"/>
        <v>0</v>
      </c>
      <c r="AC142" s="366">
        <f t="shared" si="6"/>
        <v>0</v>
      </c>
      <c r="AE142" s="194" t="s">
        <v>638</v>
      </c>
      <c r="AF142" s="195" t="s">
        <v>41</v>
      </c>
      <c r="AG142" s="196" t="s">
        <v>42</v>
      </c>
      <c r="AH142" s="197"/>
      <c r="AI142" s="219">
        <f t="shared" si="1"/>
        <v>0</v>
      </c>
      <c r="AJ142" s="220">
        <f t="shared" si="4"/>
        <v>0</v>
      </c>
      <c r="AK142" s="366">
        <f t="shared" si="5"/>
        <v>0</v>
      </c>
    </row>
    <row r="143" spans="1:37" ht="14.45" customHeight="1" x14ac:dyDescent="0.15">
      <c r="A143" s="592">
        <v>0</v>
      </c>
      <c r="B143" s="593">
        <v>0</v>
      </c>
      <c r="C143" s="593">
        <v>0</v>
      </c>
      <c r="D143" s="593">
        <v>0</v>
      </c>
      <c r="E143" s="593">
        <v>0</v>
      </c>
      <c r="F143" s="593">
        <v>0</v>
      </c>
      <c r="G143" s="594">
        <v>0</v>
      </c>
      <c r="K143" s="194"/>
      <c r="L143" s="216"/>
      <c r="M143" s="196" t="s">
        <v>13</v>
      </c>
      <c r="N143" s="197"/>
      <c r="O143" s="198"/>
      <c r="P143" s="219">
        <f t="shared" si="7"/>
        <v>34803</v>
      </c>
      <c r="Q143" s="220">
        <f t="shared" si="7"/>
        <v>6099</v>
      </c>
      <c r="R143" s="220">
        <f t="shared" si="7"/>
        <v>0</v>
      </c>
      <c r="S143" s="221">
        <f t="shared" si="7"/>
        <v>27906</v>
      </c>
      <c r="T143" s="270">
        <f t="shared" si="7"/>
        <v>0</v>
      </c>
      <c r="U143" s="202"/>
      <c r="V143" s="216"/>
      <c r="W143" s="196" t="s">
        <v>13</v>
      </c>
      <c r="X143" s="197"/>
      <c r="Y143" s="198" t="s">
        <v>654</v>
      </c>
      <c r="Z143" s="219">
        <f t="shared" si="6"/>
        <v>21</v>
      </c>
      <c r="AA143" s="220">
        <f t="shared" si="6"/>
        <v>0</v>
      </c>
      <c r="AB143" s="292">
        <f t="shared" si="6"/>
        <v>0</v>
      </c>
      <c r="AC143" s="366">
        <f t="shared" si="6"/>
        <v>0</v>
      </c>
      <c r="AE143" s="194" t="s">
        <v>639</v>
      </c>
      <c r="AF143" s="216"/>
      <c r="AG143" s="196" t="s">
        <v>13</v>
      </c>
      <c r="AH143" s="197"/>
      <c r="AI143" s="219">
        <f t="shared" si="1"/>
        <v>6078</v>
      </c>
      <c r="AJ143" s="220">
        <f t="shared" si="4"/>
        <v>0</v>
      </c>
      <c r="AK143" s="366">
        <f t="shared" si="5"/>
        <v>4876</v>
      </c>
    </row>
    <row r="144" spans="1:37" ht="14.45" customHeight="1" x14ac:dyDescent="0.15">
      <c r="A144" s="592">
        <v>0</v>
      </c>
      <c r="B144" s="593">
        <v>0</v>
      </c>
      <c r="C144" s="593">
        <v>0</v>
      </c>
      <c r="D144" s="593">
        <v>0</v>
      </c>
      <c r="E144" s="593">
        <v>0</v>
      </c>
      <c r="F144" s="593">
        <v>0</v>
      </c>
      <c r="G144" s="594">
        <v>0</v>
      </c>
      <c r="K144" s="194" t="s">
        <v>4</v>
      </c>
      <c r="L144" s="173" t="s">
        <v>45</v>
      </c>
      <c r="M144" s="197"/>
      <c r="N144" s="197"/>
      <c r="O144" s="198"/>
      <c r="P144" s="219">
        <f t="shared" si="7"/>
        <v>0</v>
      </c>
      <c r="Q144" s="220">
        <f t="shared" si="7"/>
        <v>0</v>
      </c>
      <c r="R144" s="220">
        <f t="shared" si="7"/>
        <v>0</v>
      </c>
      <c r="S144" s="221">
        <f t="shared" si="7"/>
        <v>0</v>
      </c>
      <c r="T144" s="270">
        <f t="shared" si="7"/>
        <v>0</v>
      </c>
      <c r="U144" s="202" t="s">
        <v>4</v>
      </c>
      <c r="V144" s="173" t="s">
        <v>45</v>
      </c>
      <c r="W144" s="197"/>
      <c r="X144" s="197"/>
      <c r="Y144" s="198" t="s">
        <v>654</v>
      </c>
      <c r="Z144" s="219">
        <f t="shared" si="6"/>
        <v>0</v>
      </c>
      <c r="AA144" s="220">
        <f t="shared" si="6"/>
        <v>0</v>
      </c>
      <c r="AB144" s="292">
        <f t="shared" si="6"/>
        <v>0</v>
      </c>
      <c r="AC144" s="366">
        <f t="shared" si="6"/>
        <v>0</v>
      </c>
      <c r="AE144" s="194" t="s">
        <v>640</v>
      </c>
      <c r="AF144" s="173" t="s">
        <v>45</v>
      </c>
      <c r="AG144" s="197"/>
      <c r="AH144" s="197"/>
      <c r="AI144" s="219">
        <f t="shared" si="1"/>
        <v>0</v>
      </c>
      <c r="AJ144" s="220">
        <f>SUM(AJ145:AJ147)</f>
        <v>0</v>
      </c>
      <c r="AK144" s="366">
        <f>SUM(AK145:AK147)</f>
        <v>0</v>
      </c>
    </row>
    <row r="145" spans="1:37" ht="14.45" customHeight="1" x14ac:dyDescent="0.15">
      <c r="A145" s="592">
        <v>0</v>
      </c>
      <c r="B145" s="593">
        <v>0</v>
      </c>
      <c r="C145" s="593">
        <v>0</v>
      </c>
      <c r="D145" s="593">
        <v>0</v>
      </c>
      <c r="E145" s="593">
        <v>0</v>
      </c>
      <c r="F145" s="593">
        <v>0</v>
      </c>
      <c r="G145" s="594">
        <v>0</v>
      </c>
      <c r="K145" s="194" t="s">
        <v>655</v>
      </c>
      <c r="L145" s="195"/>
      <c r="M145" s="196" t="s">
        <v>100</v>
      </c>
      <c r="N145" s="197"/>
      <c r="O145" s="198"/>
      <c r="P145" s="219">
        <f t="shared" si="7"/>
        <v>0</v>
      </c>
      <c r="Q145" s="220">
        <f t="shared" si="7"/>
        <v>0</v>
      </c>
      <c r="R145" s="220">
        <f t="shared" si="7"/>
        <v>0</v>
      </c>
      <c r="S145" s="221">
        <f t="shared" si="7"/>
        <v>0</v>
      </c>
      <c r="T145" s="270">
        <f t="shared" si="7"/>
        <v>0</v>
      </c>
      <c r="U145" s="202"/>
      <c r="V145" s="195"/>
      <c r="W145" s="196" t="s">
        <v>100</v>
      </c>
      <c r="X145" s="197"/>
      <c r="Y145" s="198" t="s">
        <v>654</v>
      </c>
      <c r="Z145" s="219">
        <f t="shared" ref="Z145:AC147" si="8">IF(ISERROR(Z$144*(Q145/Q$144)),0,ROUND(Z$144*(Q145/Q$144),0))</f>
        <v>0</v>
      </c>
      <c r="AA145" s="220">
        <f t="shared" si="8"/>
        <v>0</v>
      </c>
      <c r="AB145" s="292">
        <f t="shared" si="8"/>
        <v>0</v>
      </c>
      <c r="AC145" s="366">
        <f t="shared" si="8"/>
        <v>0</v>
      </c>
      <c r="AE145" s="194" t="s">
        <v>641</v>
      </c>
      <c r="AF145" s="195"/>
      <c r="AG145" s="196" t="s">
        <v>100</v>
      </c>
      <c r="AH145" s="197"/>
      <c r="AI145" s="219">
        <f t="shared" si="1"/>
        <v>0</v>
      </c>
      <c r="AJ145" s="220">
        <f t="shared" ref="AJ145:AJ153" si="9">IF($P145-$Z145=0,0,ROUND((R145-AA145)*$AI145/($P145-$Z145),0))</f>
        <v>0</v>
      </c>
      <c r="AK145" s="366">
        <f t="shared" ref="AK145:AK153" si="10">IF(P145-Z145=0,0,ROUND((S145-AB145)*AI145/(P145-Z145),0))</f>
        <v>0</v>
      </c>
    </row>
    <row r="146" spans="1:37" ht="14.45" customHeight="1" x14ac:dyDescent="0.15">
      <c r="A146" s="592">
        <v>0</v>
      </c>
      <c r="B146" s="593">
        <v>0</v>
      </c>
      <c r="C146" s="593">
        <v>0</v>
      </c>
      <c r="D146" s="593">
        <v>0</v>
      </c>
      <c r="E146" s="593">
        <v>0</v>
      </c>
      <c r="F146" s="593">
        <v>0</v>
      </c>
      <c r="G146" s="594">
        <v>0</v>
      </c>
      <c r="K146" s="194" t="s">
        <v>574</v>
      </c>
      <c r="L146" s="195"/>
      <c r="M146" s="196" t="s">
        <v>101</v>
      </c>
      <c r="N146" s="197"/>
      <c r="O146" s="198"/>
      <c r="P146" s="219">
        <f t="shared" si="7"/>
        <v>0</v>
      </c>
      <c r="Q146" s="220">
        <f t="shared" si="7"/>
        <v>0</v>
      </c>
      <c r="R146" s="220">
        <f t="shared" si="7"/>
        <v>0</v>
      </c>
      <c r="S146" s="221">
        <f t="shared" si="7"/>
        <v>0</v>
      </c>
      <c r="T146" s="270">
        <f t="shared" si="7"/>
        <v>0</v>
      </c>
      <c r="U146" s="202"/>
      <c r="V146" s="195"/>
      <c r="W146" s="196" t="s">
        <v>101</v>
      </c>
      <c r="X146" s="197"/>
      <c r="Y146" s="198" t="s">
        <v>654</v>
      </c>
      <c r="Z146" s="219">
        <f t="shared" si="8"/>
        <v>0</v>
      </c>
      <c r="AA146" s="220">
        <f t="shared" si="8"/>
        <v>0</v>
      </c>
      <c r="AB146" s="292">
        <f t="shared" si="8"/>
        <v>0</v>
      </c>
      <c r="AC146" s="366">
        <f t="shared" si="8"/>
        <v>0</v>
      </c>
      <c r="AE146" s="194" t="s">
        <v>558</v>
      </c>
      <c r="AF146" s="195"/>
      <c r="AG146" s="196" t="s">
        <v>101</v>
      </c>
      <c r="AH146" s="197"/>
      <c r="AI146" s="219">
        <f t="shared" si="1"/>
        <v>0</v>
      </c>
      <c r="AJ146" s="220">
        <f t="shared" si="9"/>
        <v>0</v>
      </c>
      <c r="AK146" s="366">
        <f t="shared" si="10"/>
        <v>0</v>
      </c>
    </row>
    <row r="147" spans="1:37" ht="14.45" customHeight="1" x14ac:dyDescent="0.15">
      <c r="A147" s="592">
        <v>0</v>
      </c>
      <c r="B147" s="593">
        <v>0</v>
      </c>
      <c r="C147" s="593">
        <v>0</v>
      </c>
      <c r="D147" s="593">
        <v>0</v>
      </c>
      <c r="E147" s="593">
        <v>0</v>
      </c>
      <c r="F147" s="593">
        <v>0</v>
      </c>
      <c r="G147" s="594">
        <v>0</v>
      </c>
      <c r="K147" s="194" t="s">
        <v>840</v>
      </c>
      <c r="L147" s="195"/>
      <c r="M147" s="196" t="s">
        <v>13</v>
      </c>
      <c r="N147" s="197"/>
      <c r="O147" s="198"/>
      <c r="P147" s="219">
        <f t="shared" si="7"/>
        <v>0</v>
      </c>
      <c r="Q147" s="220">
        <f t="shared" si="7"/>
        <v>0</v>
      </c>
      <c r="R147" s="220">
        <f t="shared" si="7"/>
        <v>0</v>
      </c>
      <c r="S147" s="221">
        <f t="shared" si="7"/>
        <v>0</v>
      </c>
      <c r="T147" s="270">
        <f t="shared" si="7"/>
        <v>0</v>
      </c>
      <c r="U147" s="202"/>
      <c r="V147" s="195"/>
      <c r="W147" s="196" t="s">
        <v>13</v>
      </c>
      <c r="X147" s="197"/>
      <c r="Y147" s="198" t="s">
        <v>654</v>
      </c>
      <c r="Z147" s="219">
        <f t="shared" si="8"/>
        <v>0</v>
      </c>
      <c r="AA147" s="220">
        <f t="shared" si="8"/>
        <v>0</v>
      </c>
      <c r="AB147" s="292">
        <f t="shared" si="8"/>
        <v>0</v>
      </c>
      <c r="AC147" s="366">
        <f t="shared" si="8"/>
        <v>0</v>
      </c>
      <c r="AE147" s="194" t="s">
        <v>642</v>
      </c>
      <c r="AF147" s="195"/>
      <c r="AG147" s="196" t="s">
        <v>13</v>
      </c>
      <c r="AH147" s="197"/>
      <c r="AI147" s="219">
        <f t="shared" si="1"/>
        <v>0</v>
      </c>
      <c r="AJ147" s="220">
        <f t="shared" si="9"/>
        <v>0</v>
      </c>
      <c r="AK147" s="366">
        <f t="shared" si="10"/>
        <v>0</v>
      </c>
    </row>
    <row r="148" spans="1:37" ht="14.45" customHeight="1" x14ac:dyDescent="0.15">
      <c r="A148" s="592">
        <v>0</v>
      </c>
      <c r="B148" s="593">
        <v>0</v>
      </c>
      <c r="C148" s="593">
        <v>0</v>
      </c>
      <c r="D148" s="593">
        <v>0</v>
      </c>
      <c r="E148" s="593">
        <v>0</v>
      </c>
      <c r="F148" s="593">
        <v>0</v>
      </c>
      <c r="G148" s="594">
        <v>0</v>
      </c>
      <c r="K148" s="194" t="s">
        <v>656</v>
      </c>
      <c r="L148" s="173"/>
      <c r="M148" s="196" t="s">
        <v>47</v>
      </c>
      <c r="N148" s="197"/>
      <c r="O148" s="198"/>
      <c r="P148" s="219">
        <f t="shared" si="7"/>
        <v>39151</v>
      </c>
      <c r="Q148" s="220">
        <f t="shared" si="7"/>
        <v>39151</v>
      </c>
      <c r="R148" s="220">
        <f t="shared" si="7"/>
        <v>0</v>
      </c>
      <c r="S148" s="221">
        <f t="shared" si="7"/>
        <v>0</v>
      </c>
      <c r="T148" s="270">
        <f t="shared" si="7"/>
        <v>12000</v>
      </c>
      <c r="U148" s="202" t="s">
        <v>4</v>
      </c>
      <c r="V148" s="173"/>
      <c r="W148" s="196" t="s">
        <v>47</v>
      </c>
      <c r="X148" s="197"/>
      <c r="Y148" s="198" t="s">
        <v>654</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643</v>
      </c>
      <c r="AF148" s="173"/>
      <c r="AG148" s="196" t="s">
        <v>47</v>
      </c>
      <c r="AH148" s="197"/>
      <c r="AI148" s="219">
        <f t="shared" si="1"/>
        <v>39151</v>
      </c>
      <c r="AJ148" s="220">
        <f t="shared" si="9"/>
        <v>0</v>
      </c>
      <c r="AK148" s="366">
        <f t="shared" si="10"/>
        <v>0</v>
      </c>
    </row>
    <row r="149" spans="1:37" ht="14.45" customHeight="1" x14ac:dyDescent="0.15">
      <c r="A149" s="592">
        <v>0</v>
      </c>
      <c r="B149" s="593">
        <v>0</v>
      </c>
      <c r="C149" s="593">
        <v>0</v>
      </c>
      <c r="D149" s="593">
        <v>0</v>
      </c>
      <c r="E149" s="593">
        <v>0</v>
      </c>
      <c r="F149" s="593">
        <v>0</v>
      </c>
      <c r="G149" s="594">
        <v>0</v>
      </c>
      <c r="K149" s="194" t="s">
        <v>615</v>
      </c>
      <c r="L149" s="195"/>
      <c r="M149" s="196" t="s">
        <v>50</v>
      </c>
      <c r="N149" s="197"/>
      <c r="O149" s="198"/>
      <c r="P149" s="219">
        <f t="shared" si="7"/>
        <v>66868</v>
      </c>
      <c r="Q149" s="220">
        <f t="shared" si="7"/>
        <v>66868</v>
      </c>
      <c r="R149" s="220">
        <f t="shared" si="7"/>
        <v>48128</v>
      </c>
      <c r="S149" s="221">
        <f t="shared" si="7"/>
        <v>0</v>
      </c>
      <c r="T149" s="270">
        <f t="shared" si="7"/>
        <v>14300</v>
      </c>
      <c r="U149" s="202"/>
      <c r="V149" s="195"/>
      <c r="W149" s="196" t="s">
        <v>50</v>
      </c>
      <c r="X149" s="197"/>
      <c r="Y149" s="198" t="s">
        <v>654</v>
      </c>
      <c r="Z149" s="219">
        <f>Z33-Z148</f>
        <v>0</v>
      </c>
      <c r="AA149" s="220">
        <f>AA33-AA148</f>
        <v>0</v>
      </c>
      <c r="AB149" s="292">
        <f>AB33-AB148</f>
        <v>0</v>
      </c>
      <c r="AC149" s="366">
        <f>AC33-AC148</f>
        <v>0</v>
      </c>
      <c r="AE149" s="194" t="s">
        <v>657</v>
      </c>
      <c r="AF149" s="195"/>
      <c r="AG149" s="196" t="s">
        <v>50</v>
      </c>
      <c r="AH149" s="197"/>
      <c r="AI149" s="219">
        <f t="shared" si="1"/>
        <v>66868</v>
      </c>
      <c r="AJ149" s="220">
        <f t="shared" si="9"/>
        <v>48128</v>
      </c>
      <c r="AK149" s="366">
        <f t="shared" si="10"/>
        <v>0</v>
      </c>
    </row>
    <row r="150" spans="1:37" ht="14.45" customHeight="1" x14ac:dyDescent="0.15">
      <c r="A150" s="592">
        <v>0</v>
      </c>
      <c r="B150" s="593">
        <v>0</v>
      </c>
      <c r="C150" s="593">
        <v>0</v>
      </c>
      <c r="D150" s="593">
        <v>0</v>
      </c>
      <c r="E150" s="593">
        <v>0</v>
      </c>
      <c r="F150" s="593">
        <v>0</v>
      </c>
      <c r="G150" s="594">
        <v>0</v>
      </c>
      <c r="K150" s="194" t="s">
        <v>581</v>
      </c>
      <c r="L150" s="195"/>
      <c r="M150" s="196" t="s">
        <v>52</v>
      </c>
      <c r="N150" s="197"/>
      <c r="O150" s="198"/>
      <c r="P150" s="219">
        <f t="shared" si="7"/>
        <v>0</v>
      </c>
      <c r="Q150" s="220">
        <f t="shared" si="7"/>
        <v>0</v>
      </c>
      <c r="R150" s="220">
        <f t="shared" si="7"/>
        <v>0</v>
      </c>
      <c r="S150" s="221">
        <f t="shared" si="7"/>
        <v>0</v>
      </c>
      <c r="T150" s="270">
        <f t="shared" si="7"/>
        <v>0</v>
      </c>
      <c r="U150" s="202"/>
      <c r="V150" s="195"/>
      <c r="W150" s="196" t="s">
        <v>52</v>
      </c>
      <c r="X150" s="197"/>
      <c r="Y150" s="198" t="s">
        <v>654</v>
      </c>
      <c r="Z150" s="219">
        <f t="shared" ref="Z150:AC153" si="11">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0">
        <f t="shared" si="11"/>
        <v>0</v>
      </c>
      <c r="AB150" s="292">
        <f t="shared" si="11"/>
        <v>0</v>
      </c>
      <c r="AC150" s="366">
        <f t="shared" si="11"/>
        <v>0</v>
      </c>
      <c r="AE150" s="194" t="s">
        <v>841</v>
      </c>
      <c r="AF150" s="195"/>
      <c r="AG150" s="196" t="s">
        <v>52</v>
      </c>
      <c r="AH150" s="197"/>
      <c r="AI150" s="219">
        <f t="shared" si="1"/>
        <v>0</v>
      </c>
      <c r="AJ150" s="220">
        <f t="shared" si="9"/>
        <v>0</v>
      </c>
      <c r="AK150" s="366">
        <f t="shared" si="10"/>
        <v>0</v>
      </c>
    </row>
    <row r="151" spans="1:37" ht="14.45" customHeight="1" x14ac:dyDescent="0.15">
      <c r="A151" s="592">
        <v>0</v>
      </c>
      <c r="B151" s="593">
        <v>0</v>
      </c>
      <c r="C151" s="593">
        <v>0</v>
      </c>
      <c r="D151" s="593">
        <v>0</v>
      </c>
      <c r="E151" s="593">
        <v>0</v>
      </c>
      <c r="F151" s="593">
        <v>0</v>
      </c>
      <c r="G151" s="594">
        <v>0</v>
      </c>
      <c r="K151" s="194" t="s">
        <v>427</v>
      </c>
      <c r="L151" s="195" t="s">
        <v>54</v>
      </c>
      <c r="M151" s="196" t="s">
        <v>32</v>
      </c>
      <c r="N151" s="197"/>
      <c r="O151" s="198"/>
      <c r="P151" s="219">
        <f t="shared" si="7"/>
        <v>0</v>
      </c>
      <c r="Q151" s="220">
        <f t="shared" si="7"/>
        <v>0</v>
      </c>
      <c r="R151" s="220">
        <f t="shared" si="7"/>
        <v>0</v>
      </c>
      <c r="S151" s="221">
        <f t="shared" si="7"/>
        <v>0</v>
      </c>
      <c r="T151" s="270">
        <f t="shared" si="7"/>
        <v>0</v>
      </c>
      <c r="U151" s="202"/>
      <c r="V151" s="195" t="s">
        <v>54</v>
      </c>
      <c r="W151" s="196" t="s">
        <v>32</v>
      </c>
      <c r="X151" s="197"/>
      <c r="Y151" s="198" t="s">
        <v>654</v>
      </c>
      <c r="Z151" s="219">
        <f t="shared" si="11"/>
        <v>0</v>
      </c>
      <c r="AA151" s="220">
        <f t="shared" si="11"/>
        <v>0</v>
      </c>
      <c r="AB151" s="292">
        <f t="shared" si="11"/>
        <v>0</v>
      </c>
      <c r="AC151" s="366">
        <f t="shared" si="11"/>
        <v>0</v>
      </c>
      <c r="AE151" s="194" t="s">
        <v>645</v>
      </c>
      <c r="AF151" s="195" t="s">
        <v>54</v>
      </c>
      <c r="AG151" s="196" t="s">
        <v>32</v>
      </c>
      <c r="AH151" s="197"/>
      <c r="AI151" s="219">
        <f t="shared" si="1"/>
        <v>0</v>
      </c>
      <c r="AJ151" s="220">
        <f t="shared" si="9"/>
        <v>0</v>
      </c>
      <c r="AK151" s="366">
        <f t="shared" si="10"/>
        <v>0</v>
      </c>
    </row>
    <row r="152" spans="1:37" ht="14.45" customHeight="1" x14ac:dyDescent="0.15">
      <c r="A152" s="592">
        <v>0</v>
      </c>
      <c r="B152" s="593">
        <v>0</v>
      </c>
      <c r="C152" s="593">
        <v>0</v>
      </c>
      <c r="D152" s="593">
        <v>0</v>
      </c>
      <c r="E152" s="593">
        <v>0</v>
      </c>
      <c r="F152" s="593">
        <v>0</v>
      </c>
      <c r="G152" s="594">
        <v>0</v>
      </c>
      <c r="K152" s="194" t="s">
        <v>563</v>
      </c>
      <c r="L152" s="195"/>
      <c r="M152" s="196" t="s">
        <v>42</v>
      </c>
      <c r="N152" s="197"/>
      <c r="O152" s="198"/>
      <c r="P152" s="219">
        <f t="shared" si="7"/>
        <v>0</v>
      </c>
      <c r="Q152" s="220">
        <f t="shared" si="7"/>
        <v>0</v>
      </c>
      <c r="R152" s="220">
        <f t="shared" si="7"/>
        <v>0</v>
      </c>
      <c r="S152" s="221">
        <f t="shared" si="7"/>
        <v>0</v>
      </c>
      <c r="T152" s="270">
        <f t="shared" si="7"/>
        <v>0</v>
      </c>
      <c r="U152" s="202"/>
      <c r="V152" s="195"/>
      <c r="W152" s="196" t="s">
        <v>42</v>
      </c>
      <c r="X152" s="197"/>
      <c r="Y152" s="198" t="s">
        <v>654</v>
      </c>
      <c r="Z152" s="219">
        <f t="shared" si="11"/>
        <v>0</v>
      </c>
      <c r="AA152" s="220">
        <f t="shared" si="11"/>
        <v>0</v>
      </c>
      <c r="AB152" s="292">
        <f t="shared" si="11"/>
        <v>0</v>
      </c>
      <c r="AC152" s="366">
        <f t="shared" si="11"/>
        <v>0</v>
      </c>
      <c r="AE152" s="194" t="s">
        <v>473</v>
      </c>
      <c r="AF152" s="195"/>
      <c r="AG152" s="196" t="s">
        <v>42</v>
      </c>
      <c r="AH152" s="197"/>
      <c r="AI152" s="219">
        <f t="shared" si="1"/>
        <v>0</v>
      </c>
      <c r="AJ152" s="220">
        <f t="shared" si="9"/>
        <v>0</v>
      </c>
      <c r="AK152" s="366">
        <f t="shared" si="10"/>
        <v>0</v>
      </c>
    </row>
    <row r="153" spans="1:37" ht="14.45" customHeight="1" x14ac:dyDescent="0.15">
      <c r="A153" s="592">
        <v>0</v>
      </c>
      <c r="B153" s="593">
        <v>0</v>
      </c>
      <c r="C153" s="593">
        <v>0</v>
      </c>
      <c r="D153" s="593">
        <v>0</v>
      </c>
      <c r="E153" s="593">
        <v>0</v>
      </c>
      <c r="F153" s="593">
        <v>0</v>
      </c>
      <c r="G153" s="594">
        <v>0</v>
      </c>
      <c r="K153" s="194" t="s">
        <v>203</v>
      </c>
      <c r="L153" s="195"/>
      <c r="M153" s="196" t="s">
        <v>57</v>
      </c>
      <c r="N153" s="197"/>
      <c r="O153" s="198"/>
      <c r="P153" s="219">
        <f t="shared" si="7"/>
        <v>0</v>
      </c>
      <c r="Q153" s="220">
        <f t="shared" si="7"/>
        <v>0</v>
      </c>
      <c r="R153" s="220">
        <f t="shared" si="7"/>
        <v>0</v>
      </c>
      <c r="S153" s="221">
        <f t="shared" si="7"/>
        <v>0</v>
      </c>
      <c r="T153" s="270">
        <f t="shared" si="7"/>
        <v>0</v>
      </c>
      <c r="U153" s="202"/>
      <c r="V153" s="195"/>
      <c r="W153" s="196" t="s">
        <v>57</v>
      </c>
      <c r="X153" s="197"/>
      <c r="Y153" s="198" t="s">
        <v>654</v>
      </c>
      <c r="Z153" s="219">
        <f t="shared" si="11"/>
        <v>0</v>
      </c>
      <c r="AA153" s="220">
        <f t="shared" si="11"/>
        <v>0</v>
      </c>
      <c r="AB153" s="292">
        <f t="shared" si="11"/>
        <v>0</v>
      </c>
      <c r="AC153" s="366">
        <f t="shared" si="11"/>
        <v>0</v>
      </c>
      <c r="AE153" s="194" t="s">
        <v>474</v>
      </c>
      <c r="AF153" s="195"/>
      <c r="AG153" s="196" t="s">
        <v>57</v>
      </c>
      <c r="AH153" s="197"/>
      <c r="AI153" s="219">
        <f t="shared" si="1"/>
        <v>0</v>
      </c>
      <c r="AJ153" s="220">
        <f t="shared" si="9"/>
        <v>0</v>
      </c>
      <c r="AK153" s="366">
        <f t="shared" si="10"/>
        <v>0</v>
      </c>
    </row>
    <row r="154" spans="1:37" ht="14.45" customHeight="1" x14ac:dyDescent="0.15">
      <c r="A154" s="592">
        <v>0</v>
      </c>
      <c r="B154" s="593">
        <v>0</v>
      </c>
      <c r="C154" s="593">
        <v>0</v>
      </c>
      <c r="D154" s="593">
        <v>0</v>
      </c>
      <c r="E154" s="593">
        <v>0</v>
      </c>
      <c r="F154" s="593">
        <v>0</v>
      </c>
      <c r="G154" s="594">
        <v>0</v>
      </c>
      <c r="K154" s="194"/>
      <c r="L154" s="195"/>
      <c r="M154" s="173" t="s">
        <v>60</v>
      </c>
      <c r="N154" s="197"/>
      <c r="O154" s="198"/>
      <c r="P154" s="219">
        <f t="shared" si="7"/>
        <v>0</v>
      </c>
      <c r="Q154" s="220">
        <f t="shared" si="7"/>
        <v>0</v>
      </c>
      <c r="R154" s="220">
        <f t="shared" si="7"/>
        <v>0</v>
      </c>
      <c r="S154" s="221">
        <f t="shared" si="7"/>
        <v>0</v>
      </c>
      <c r="T154" s="270">
        <f t="shared" si="7"/>
        <v>0</v>
      </c>
      <c r="U154" s="202"/>
      <c r="V154" s="195"/>
      <c r="W154" s="173" t="s">
        <v>60</v>
      </c>
      <c r="X154" s="197"/>
      <c r="Y154" s="198" t="s">
        <v>654</v>
      </c>
      <c r="Z154" s="219">
        <f>SUM(Z155:Z159)</f>
        <v>0</v>
      </c>
      <c r="AA154" s="220">
        <f>SUM(AA155:AA159)</f>
        <v>0</v>
      </c>
      <c r="AB154" s="292">
        <f>SUM(AB155:AB159)</f>
        <v>0</v>
      </c>
      <c r="AC154" s="366">
        <f>SUM(AC155:AC159)</f>
        <v>0</v>
      </c>
      <c r="AE154" s="194" t="s">
        <v>646</v>
      </c>
      <c r="AF154" s="195"/>
      <c r="AG154" s="173" t="s">
        <v>60</v>
      </c>
      <c r="AH154" s="197"/>
      <c r="AI154" s="219">
        <f t="shared" si="1"/>
        <v>0</v>
      </c>
      <c r="AJ154" s="220">
        <f>SUM(AJ155:AJ159)</f>
        <v>0</v>
      </c>
      <c r="AK154" s="366">
        <f>SUM(AK155:AK159)</f>
        <v>0</v>
      </c>
    </row>
    <row r="155" spans="1:37" ht="14.45" customHeight="1" x14ac:dyDescent="0.15">
      <c r="A155" s="592">
        <v>0</v>
      </c>
      <c r="B155" s="593">
        <v>0</v>
      </c>
      <c r="C155" s="593">
        <v>0</v>
      </c>
      <c r="D155" s="593">
        <v>0</v>
      </c>
      <c r="E155" s="593">
        <v>0</v>
      </c>
      <c r="F155" s="593">
        <v>0</v>
      </c>
      <c r="G155" s="594">
        <v>0</v>
      </c>
      <c r="K155" s="194"/>
      <c r="L155" s="195" t="s">
        <v>59</v>
      </c>
      <c r="M155" s="195"/>
      <c r="N155" s="196" t="s">
        <v>62</v>
      </c>
      <c r="O155" s="198"/>
      <c r="P155" s="219">
        <f t="shared" ref="P155:T170" si="12">P40+P94</f>
        <v>0</v>
      </c>
      <c r="Q155" s="220">
        <f t="shared" si="12"/>
        <v>0</v>
      </c>
      <c r="R155" s="220">
        <f t="shared" si="12"/>
        <v>0</v>
      </c>
      <c r="S155" s="221">
        <f t="shared" si="12"/>
        <v>0</v>
      </c>
      <c r="T155" s="270">
        <f t="shared" si="12"/>
        <v>0</v>
      </c>
      <c r="U155" s="202"/>
      <c r="V155" s="195" t="s">
        <v>59</v>
      </c>
      <c r="W155" s="195"/>
      <c r="X155" s="196" t="s">
        <v>62</v>
      </c>
      <c r="Y155" s="198"/>
      <c r="Z155" s="219">
        <f>Z40</f>
        <v>0</v>
      </c>
      <c r="AA155" s="220">
        <f>AA40</f>
        <v>0</v>
      </c>
      <c r="AB155" s="292">
        <f>AB40</f>
        <v>0</v>
      </c>
      <c r="AC155" s="366">
        <f>AC40</f>
        <v>0</v>
      </c>
      <c r="AE155" s="194" t="s">
        <v>475</v>
      </c>
      <c r="AF155" s="195" t="s">
        <v>59</v>
      </c>
      <c r="AG155" s="195"/>
      <c r="AH155" s="196" t="s">
        <v>62</v>
      </c>
      <c r="AI155" s="219">
        <f t="shared" si="1"/>
        <v>0</v>
      </c>
      <c r="AJ155" s="220">
        <f t="shared" ref="AJ155:AJ162" si="13">IF($P155-$Z155=0,0,ROUND((R155-AA155)*$AI155/($P155-$Z155),0))</f>
        <v>0</v>
      </c>
      <c r="AK155" s="366">
        <f t="shared" ref="AK155:AK162" si="14">IF(P155-Z155=0,0,ROUND((S155-AB155)*AI155/(P155-Z155),0))</f>
        <v>0</v>
      </c>
    </row>
    <row r="156" spans="1:37" ht="14.45" customHeight="1" x14ac:dyDescent="0.15">
      <c r="A156" s="592">
        <v>0</v>
      </c>
      <c r="B156" s="593">
        <v>0</v>
      </c>
      <c r="C156" s="593">
        <v>0</v>
      </c>
      <c r="D156" s="593">
        <v>0</v>
      </c>
      <c r="E156" s="593">
        <v>0</v>
      </c>
      <c r="F156" s="593">
        <v>0</v>
      </c>
      <c r="G156" s="594">
        <v>0</v>
      </c>
      <c r="K156" s="194"/>
      <c r="L156" s="195"/>
      <c r="M156" s="195"/>
      <c r="N156" s="196" t="s">
        <v>64</v>
      </c>
      <c r="O156" s="198"/>
      <c r="P156" s="219">
        <f t="shared" si="12"/>
        <v>0</v>
      </c>
      <c r="Q156" s="220">
        <f t="shared" si="12"/>
        <v>0</v>
      </c>
      <c r="R156" s="220">
        <f t="shared" si="12"/>
        <v>0</v>
      </c>
      <c r="S156" s="221">
        <f t="shared" si="12"/>
        <v>0</v>
      </c>
      <c r="T156" s="270">
        <f t="shared" si="12"/>
        <v>0</v>
      </c>
      <c r="U156" s="202"/>
      <c r="V156" s="195"/>
      <c r="W156" s="195"/>
      <c r="X156" s="196" t="s">
        <v>64</v>
      </c>
      <c r="Y156" s="198" t="s">
        <v>654</v>
      </c>
      <c r="Z156" s="219">
        <f t="shared" ref="Z156:AC159" si="15">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0">
        <f t="shared" si="15"/>
        <v>0</v>
      </c>
      <c r="AB156" s="292">
        <f t="shared" si="15"/>
        <v>0</v>
      </c>
      <c r="AC156" s="366">
        <f t="shared" si="15"/>
        <v>0</v>
      </c>
      <c r="AE156" s="194" t="s">
        <v>476</v>
      </c>
      <c r="AF156" s="195"/>
      <c r="AG156" s="195"/>
      <c r="AH156" s="196" t="s">
        <v>64</v>
      </c>
      <c r="AI156" s="219">
        <f t="shared" si="1"/>
        <v>0</v>
      </c>
      <c r="AJ156" s="220">
        <f t="shared" si="13"/>
        <v>0</v>
      </c>
      <c r="AK156" s="366">
        <f t="shared" si="14"/>
        <v>0</v>
      </c>
    </row>
    <row r="157" spans="1:37" ht="14.45" customHeight="1" x14ac:dyDescent="0.15">
      <c r="A157" s="592">
        <v>0</v>
      </c>
      <c r="B157" s="593">
        <v>0</v>
      </c>
      <c r="C157" s="593">
        <v>0</v>
      </c>
      <c r="D157" s="593">
        <v>0</v>
      </c>
      <c r="E157" s="593">
        <v>0</v>
      </c>
      <c r="F157" s="593">
        <v>0</v>
      </c>
      <c r="G157" s="594">
        <v>0</v>
      </c>
      <c r="K157" s="194"/>
      <c r="L157" s="195"/>
      <c r="M157" s="195"/>
      <c r="N157" s="196" t="s">
        <v>66</v>
      </c>
      <c r="O157" s="198"/>
      <c r="P157" s="219">
        <f t="shared" si="12"/>
        <v>0</v>
      </c>
      <c r="Q157" s="220">
        <f t="shared" si="12"/>
        <v>0</v>
      </c>
      <c r="R157" s="220">
        <f t="shared" si="12"/>
        <v>0</v>
      </c>
      <c r="S157" s="221">
        <f t="shared" si="12"/>
        <v>0</v>
      </c>
      <c r="T157" s="270">
        <f t="shared" si="12"/>
        <v>0</v>
      </c>
      <c r="U157" s="202"/>
      <c r="V157" s="195"/>
      <c r="W157" s="195"/>
      <c r="X157" s="196" t="s">
        <v>66</v>
      </c>
      <c r="Y157" s="198" t="s">
        <v>654</v>
      </c>
      <c r="Z157" s="219">
        <f t="shared" si="15"/>
        <v>0</v>
      </c>
      <c r="AA157" s="220">
        <f t="shared" si="15"/>
        <v>0</v>
      </c>
      <c r="AB157" s="292">
        <f t="shared" si="15"/>
        <v>0</v>
      </c>
      <c r="AC157" s="366">
        <f t="shared" si="15"/>
        <v>0</v>
      </c>
      <c r="AE157" s="194" t="s">
        <v>647</v>
      </c>
      <c r="AF157" s="195"/>
      <c r="AG157" s="195"/>
      <c r="AH157" s="196" t="s">
        <v>66</v>
      </c>
      <c r="AI157" s="219">
        <f t="shared" si="1"/>
        <v>0</v>
      </c>
      <c r="AJ157" s="220">
        <f t="shared" si="13"/>
        <v>0</v>
      </c>
      <c r="AK157" s="366">
        <f t="shared" si="14"/>
        <v>0</v>
      </c>
    </row>
    <row r="158" spans="1:37" ht="14.45" customHeight="1" x14ac:dyDescent="0.15">
      <c r="A158" s="592">
        <v>0</v>
      </c>
      <c r="B158" s="593">
        <v>0</v>
      </c>
      <c r="C158" s="593">
        <v>0</v>
      </c>
      <c r="D158" s="593">
        <v>0</v>
      </c>
      <c r="E158" s="593">
        <v>0</v>
      </c>
      <c r="F158" s="593">
        <v>0</v>
      </c>
      <c r="G158" s="594">
        <v>0</v>
      </c>
      <c r="K158" s="194"/>
      <c r="L158" s="195"/>
      <c r="M158" s="195"/>
      <c r="N158" s="196" t="s">
        <v>68</v>
      </c>
      <c r="O158" s="198"/>
      <c r="P158" s="219">
        <f t="shared" si="12"/>
        <v>0</v>
      </c>
      <c r="Q158" s="220">
        <f t="shared" si="12"/>
        <v>0</v>
      </c>
      <c r="R158" s="220">
        <f t="shared" si="12"/>
        <v>0</v>
      </c>
      <c r="S158" s="221">
        <f t="shared" si="12"/>
        <v>0</v>
      </c>
      <c r="T158" s="270">
        <f t="shared" si="12"/>
        <v>0</v>
      </c>
      <c r="U158" s="202"/>
      <c r="V158" s="195"/>
      <c r="W158" s="195"/>
      <c r="X158" s="196" t="s">
        <v>68</v>
      </c>
      <c r="Y158" s="198" t="s">
        <v>654</v>
      </c>
      <c r="Z158" s="219">
        <f t="shared" si="15"/>
        <v>0</v>
      </c>
      <c r="AA158" s="220">
        <f t="shared" si="15"/>
        <v>0</v>
      </c>
      <c r="AB158" s="292">
        <f t="shared" si="15"/>
        <v>0</v>
      </c>
      <c r="AC158" s="366">
        <f t="shared" si="15"/>
        <v>0</v>
      </c>
      <c r="AE158" s="194"/>
      <c r="AF158" s="195"/>
      <c r="AG158" s="195"/>
      <c r="AH158" s="196" t="s">
        <v>68</v>
      </c>
      <c r="AI158" s="219">
        <f t="shared" si="1"/>
        <v>0</v>
      </c>
      <c r="AJ158" s="220">
        <f t="shared" si="13"/>
        <v>0</v>
      </c>
      <c r="AK158" s="366">
        <f t="shared" si="14"/>
        <v>0</v>
      </c>
    </row>
    <row r="159" spans="1:37" ht="14.45" customHeight="1" x14ac:dyDescent="0.15">
      <c r="A159" s="592">
        <v>0</v>
      </c>
      <c r="B159" s="593">
        <v>0</v>
      </c>
      <c r="C159" s="593">
        <v>0</v>
      </c>
      <c r="D159" s="593">
        <v>0</v>
      </c>
      <c r="E159" s="593">
        <v>0</v>
      </c>
      <c r="F159" s="593">
        <v>0</v>
      </c>
      <c r="G159" s="594">
        <v>0</v>
      </c>
      <c r="K159" s="194"/>
      <c r="L159" s="195" t="s">
        <v>41</v>
      </c>
      <c r="M159" s="216"/>
      <c r="N159" s="196" t="s">
        <v>13</v>
      </c>
      <c r="O159" s="198"/>
      <c r="P159" s="219">
        <f t="shared" si="12"/>
        <v>0</v>
      </c>
      <c r="Q159" s="220">
        <f t="shared" si="12"/>
        <v>0</v>
      </c>
      <c r="R159" s="220">
        <f t="shared" si="12"/>
        <v>0</v>
      </c>
      <c r="S159" s="221">
        <f t="shared" si="12"/>
        <v>0</v>
      </c>
      <c r="T159" s="270">
        <f t="shared" si="12"/>
        <v>0</v>
      </c>
      <c r="U159" s="202"/>
      <c r="V159" s="195" t="s">
        <v>41</v>
      </c>
      <c r="W159" s="216"/>
      <c r="X159" s="196" t="s">
        <v>13</v>
      </c>
      <c r="Y159" s="198" t="s">
        <v>654</v>
      </c>
      <c r="Z159" s="219">
        <f t="shared" si="15"/>
        <v>0</v>
      </c>
      <c r="AA159" s="220">
        <f t="shared" si="15"/>
        <v>0</v>
      </c>
      <c r="AB159" s="292">
        <f t="shared" si="15"/>
        <v>0</v>
      </c>
      <c r="AC159" s="366">
        <f t="shared" si="15"/>
        <v>0</v>
      </c>
      <c r="AE159" s="194"/>
      <c r="AF159" s="195" t="s">
        <v>41</v>
      </c>
      <c r="AG159" s="216"/>
      <c r="AH159" s="196" t="s">
        <v>13</v>
      </c>
      <c r="AI159" s="219">
        <f t="shared" si="1"/>
        <v>0</v>
      </c>
      <c r="AJ159" s="220">
        <f t="shared" si="13"/>
        <v>0</v>
      </c>
      <c r="AK159" s="366">
        <f t="shared" si="14"/>
        <v>0</v>
      </c>
    </row>
    <row r="160" spans="1:37" ht="14.45" customHeight="1" x14ac:dyDescent="0.15">
      <c r="A160" s="592">
        <v>0</v>
      </c>
      <c r="B160" s="593">
        <v>0</v>
      </c>
      <c r="C160" s="593">
        <v>0</v>
      </c>
      <c r="D160" s="593">
        <v>0</v>
      </c>
      <c r="E160" s="593">
        <v>0</v>
      </c>
      <c r="F160" s="593">
        <v>0</v>
      </c>
      <c r="G160" s="594">
        <v>0</v>
      </c>
      <c r="K160" s="194"/>
      <c r="L160" s="195"/>
      <c r="M160" s="196" t="s">
        <v>70</v>
      </c>
      <c r="N160" s="197"/>
      <c r="O160" s="198"/>
      <c r="P160" s="219">
        <f t="shared" si="12"/>
        <v>27346</v>
      </c>
      <c r="Q160" s="220">
        <f t="shared" si="12"/>
        <v>27346</v>
      </c>
      <c r="R160" s="220">
        <f t="shared" si="12"/>
        <v>10159</v>
      </c>
      <c r="S160" s="221">
        <f t="shared" si="12"/>
        <v>192</v>
      </c>
      <c r="T160" s="270">
        <f t="shared" si="12"/>
        <v>8500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
        <v>27346</v>
      </c>
      <c r="AJ160" s="220">
        <f t="shared" si="13"/>
        <v>10159</v>
      </c>
      <c r="AK160" s="366">
        <f t="shared" si="14"/>
        <v>192</v>
      </c>
    </row>
    <row r="161" spans="1:37" ht="14.45" customHeight="1" x14ac:dyDescent="0.15">
      <c r="A161" s="592">
        <v>0</v>
      </c>
      <c r="B161" s="593">
        <v>0</v>
      </c>
      <c r="C161" s="593">
        <v>0</v>
      </c>
      <c r="D161" s="593">
        <v>0</v>
      </c>
      <c r="E161" s="593">
        <v>0</v>
      </c>
      <c r="F161" s="593">
        <v>0</v>
      </c>
      <c r="G161" s="594">
        <v>0</v>
      </c>
      <c r="K161" s="194"/>
      <c r="L161" s="195"/>
      <c r="M161" s="196" t="s">
        <v>73</v>
      </c>
      <c r="N161" s="197"/>
      <c r="O161" s="198"/>
      <c r="P161" s="219">
        <f t="shared" si="12"/>
        <v>0</v>
      </c>
      <c r="Q161" s="220">
        <f t="shared" si="12"/>
        <v>0</v>
      </c>
      <c r="R161" s="220">
        <f t="shared" si="12"/>
        <v>0</v>
      </c>
      <c r="S161" s="221">
        <f t="shared" si="12"/>
        <v>0</v>
      </c>
      <c r="T161" s="270">
        <f t="shared" si="12"/>
        <v>0</v>
      </c>
      <c r="U161" s="202"/>
      <c r="V161" s="195"/>
      <c r="W161" s="196" t="s">
        <v>73</v>
      </c>
      <c r="X161" s="197"/>
      <c r="Y161" s="198" t="s">
        <v>654</v>
      </c>
      <c r="Z161" s="219">
        <f t="shared" ref="Z161:AC163" si="16">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0">
        <f t="shared" si="16"/>
        <v>0</v>
      </c>
      <c r="AB161" s="292">
        <f t="shared" si="16"/>
        <v>0</v>
      </c>
      <c r="AC161" s="366">
        <f t="shared" si="16"/>
        <v>0</v>
      </c>
      <c r="AE161" s="194"/>
      <c r="AF161" s="195"/>
      <c r="AG161" s="196" t="s">
        <v>73</v>
      </c>
      <c r="AH161" s="197"/>
      <c r="AI161" s="219">
        <f t="shared" si="1"/>
        <v>0</v>
      </c>
      <c r="AJ161" s="220">
        <f t="shared" si="13"/>
        <v>0</v>
      </c>
      <c r="AK161" s="366">
        <f t="shared" si="14"/>
        <v>0</v>
      </c>
    </row>
    <row r="162" spans="1:37" ht="14.45" customHeight="1" x14ac:dyDescent="0.15">
      <c r="A162" s="592">
        <v>0</v>
      </c>
      <c r="B162" s="593">
        <v>0</v>
      </c>
      <c r="C162" s="593">
        <v>0</v>
      </c>
      <c r="D162" s="593">
        <v>0</v>
      </c>
      <c r="E162" s="593">
        <v>0</v>
      </c>
      <c r="F162" s="593">
        <v>0</v>
      </c>
      <c r="G162" s="594">
        <v>0</v>
      </c>
      <c r="K162" s="194"/>
      <c r="L162" s="216"/>
      <c r="M162" s="196" t="s">
        <v>13</v>
      </c>
      <c r="N162" s="197"/>
      <c r="O162" s="198"/>
      <c r="P162" s="219">
        <f t="shared" si="12"/>
        <v>0</v>
      </c>
      <c r="Q162" s="220">
        <f t="shared" si="12"/>
        <v>0</v>
      </c>
      <c r="R162" s="220">
        <f t="shared" si="12"/>
        <v>0</v>
      </c>
      <c r="S162" s="221">
        <f t="shared" si="12"/>
        <v>0</v>
      </c>
      <c r="T162" s="270">
        <f t="shared" si="12"/>
        <v>0</v>
      </c>
      <c r="U162" s="202"/>
      <c r="V162" s="216"/>
      <c r="W162" s="196" t="s">
        <v>13</v>
      </c>
      <c r="X162" s="197"/>
      <c r="Y162" s="198" t="s">
        <v>654</v>
      </c>
      <c r="Z162" s="219">
        <f t="shared" si="16"/>
        <v>0</v>
      </c>
      <c r="AA162" s="220">
        <f t="shared" si="16"/>
        <v>0</v>
      </c>
      <c r="AB162" s="292">
        <f t="shared" si="16"/>
        <v>0</v>
      </c>
      <c r="AC162" s="366">
        <f t="shared" si="16"/>
        <v>0</v>
      </c>
      <c r="AE162" s="194"/>
      <c r="AF162" s="216"/>
      <c r="AG162" s="196" t="s">
        <v>13</v>
      </c>
      <c r="AH162" s="197"/>
      <c r="AI162" s="219">
        <f t="shared" si="1"/>
        <v>0</v>
      </c>
      <c r="AJ162" s="220">
        <f t="shared" si="13"/>
        <v>0</v>
      </c>
      <c r="AK162" s="366">
        <f t="shared" si="14"/>
        <v>0</v>
      </c>
    </row>
    <row r="163" spans="1:37" ht="14.45" customHeight="1" x14ac:dyDescent="0.15">
      <c r="A163" s="592">
        <v>0</v>
      </c>
      <c r="B163" s="593">
        <v>0</v>
      </c>
      <c r="C163" s="593">
        <v>0</v>
      </c>
      <c r="D163" s="593">
        <v>0</v>
      </c>
      <c r="E163" s="593">
        <v>0</v>
      </c>
      <c r="F163" s="593">
        <v>0</v>
      </c>
      <c r="G163" s="594">
        <v>0</v>
      </c>
      <c r="K163" s="194" t="s">
        <v>4</v>
      </c>
      <c r="L163" s="173" t="s">
        <v>78</v>
      </c>
      <c r="M163" s="197"/>
      <c r="N163" s="197"/>
      <c r="O163" s="198"/>
      <c r="P163" s="219">
        <f t="shared" si="12"/>
        <v>0</v>
      </c>
      <c r="Q163" s="220">
        <f t="shared" si="12"/>
        <v>0</v>
      </c>
      <c r="R163" s="220">
        <f t="shared" si="12"/>
        <v>0</v>
      </c>
      <c r="S163" s="221">
        <f t="shared" si="12"/>
        <v>0</v>
      </c>
      <c r="T163" s="270">
        <f t="shared" si="12"/>
        <v>0</v>
      </c>
      <c r="U163" s="202" t="s">
        <v>4</v>
      </c>
      <c r="V163" s="173" t="s">
        <v>78</v>
      </c>
      <c r="W163" s="197"/>
      <c r="X163" s="197"/>
      <c r="Y163" s="198" t="s">
        <v>654</v>
      </c>
      <c r="Z163" s="219">
        <f t="shared" si="16"/>
        <v>0</v>
      </c>
      <c r="AA163" s="220">
        <f t="shared" si="16"/>
        <v>0</v>
      </c>
      <c r="AB163" s="292">
        <f t="shared" si="16"/>
        <v>0</v>
      </c>
      <c r="AC163" s="366">
        <f t="shared" si="16"/>
        <v>0</v>
      </c>
      <c r="AE163" s="194" t="s">
        <v>4</v>
      </c>
      <c r="AF163" s="173" t="s">
        <v>78</v>
      </c>
      <c r="AG163" s="197"/>
      <c r="AH163" s="197"/>
      <c r="AI163" s="219">
        <f t="shared" si="1"/>
        <v>0</v>
      </c>
      <c r="AJ163" s="220">
        <f>SUM(AJ164:AJ165)</f>
        <v>0</v>
      </c>
      <c r="AK163" s="366">
        <f>SUM(AK164:AK165)</f>
        <v>0</v>
      </c>
    </row>
    <row r="164" spans="1:37" ht="14.45" customHeight="1" x14ac:dyDescent="0.15">
      <c r="A164" s="592">
        <v>0</v>
      </c>
      <c r="B164" s="593">
        <v>0</v>
      </c>
      <c r="C164" s="593">
        <v>0</v>
      </c>
      <c r="D164" s="593">
        <v>0</v>
      </c>
      <c r="E164" s="593">
        <v>0</v>
      </c>
      <c r="F164" s="593">
        <v>0</v>
      </c>
      <c r="G164" s="594">
        <v>0</v>
      </c>
      <c r="K164" s="194"/>
      <c r="L164" s="195"/>
      <c r="M164" s="196" t="s">
        <v>11</v>
      </c>
      <c r="N164" s="197"/>
      <c r="O164" s="198"/>
      <c r="P164" s="219">
        <f t="shared" si="12"/>
        <v>0</v>
      </c>
      <c r="Q164" s="220">
        <f t="shared" si="12"/>
        <v>0</v>
      </c>
      <c r="R164" s="220">
        <f t="shared" si="12"/>
        <v>0</v>
      </c>
      <c r="S164" s="221">
        <f t="shared" si="12"/>
        <v>0</v>
      </c>
      <c r="T164" s="270">
        <f t="shared" si="12"/>
        <v>0</v>
      </c>
      <c r="U164" s="202"/>
      <c r="V164" s="195"/>
      <c r="W164" s="196" t="s">
        <v>11</v>
      </c>
      <c r="X164" s="197"/>
      <c r="Y164" s="198" t="s">
        <v>654</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
        <v>0</v>
      </c>
      <c r="AJ164" s="220">
        <f t="shared" ref="AJ164:AJ174" si="17">IF($P164-$Z164=0,0,ROUND((R164-AA164)*$AI164/($P164-$Z164),0))</f>
        <v>0</v>
      </c>
      <c r="AK164" s="366">
        <f t="shared" ref="AK164:AK175" si="18">IF(P164-Z164=0,0,ROUND((S164-AB164)*AI164/(P164-Z164),0))</f>
        <v>0</v>
      </c>
    </row>
    <row r="165" spans="1:37" ht="14.45" customHeight="1" x14ac:dyDescent="0.15">
      <c r="A165" s="592">
        <v>0</v>
      </c>
      <c r="B165" s="593">
        <v>0</v>
      </c>
      <c r="C165" s="593">
        <v>0</v>
      </c>
      <c r="D165" s="593">
        <v>0</v>
      </c>
      <c r="E165" s="593">
        <v>0</v>
      </c>
      <c r="F165" s="593">
        <v>0</v>
      </c>
      <c r="G165" s="594">
        <v>0</v>
      </c>
      <c r="K165" s="194"/>
      <c r="L165" s="216"/>
      <c r="M165" s="196" t="s">
        <v>13</v>
      </c>
      <c r="N165" s="197"/>
      <c r="O165" s="198"/>
      <c r="P165" s="219">
        <f t="shared" si="12"/>
        <v>0</v>
      </c>
      <c r="Q165" s="220">
        <f t="shared" si="12"/>
        <v>0</v>
      </c>
      <c r="R165" s="220">
        <f t="shared" si="12"/>
        <v>0</v>
      </c>
      <c r="S165" s="221">
        <f t="shared" si="12"/>
        <v>0</v>
      </c>
      <c r="T165" s="270">
        <f t="shared" si="12"/>
        <v>0</v>
      </c>
      <c r="U165" s="202"/>
      <c r="V165" s="216"/>
      <c r="W165" s="196" t="s">
        <v>13</v>
      </c>
      <c r="X165" s="197"/>
      <c r="Y165" s="198" t="s">
        <v>654</v>
      </c>
      <c r="Z165" s="219">
        <f>Z163-Z164</f>
        <v>0</v>
      </c>
      <c r="AA165" s="220">
        <f>AA163-AA164</f>
        <v>0</v>
      </c>
      <c r="AB165" s="292">
        <f>AB163-AB164</f>
        <v>0</v>
      </c>
      <c r="AC165" s="366">
        <f>AC163-AC164</f>
        <v>0</v>
      </c>
      <c r="AE165" s="194"/>
      <c r="AF165" s="216"/>
      <c r="AG165" s="196" t="s">
        <v>13</v>
      </c>
      <c r="AH165" s="197"/>
      <c r="AI165" s="219">
        <f t="shared" si="1"/>
        <v>0</v>
      </c>
      <c r="AJ165" s="220">
        <f t="shared" si="17"/>
        <v>0</v>
      </c>
      <c r="AK165" s="366">
        <f t="shared" si="18"/>
        <v>0</v>
      </c>
    </row>
    <row r="166" spans="1:37" ht="14.45" customHeight="1" x14ac:dyDescent="0.15">
      <c r="A166" s="592">
        <v>0</v>
      </c>
      <c r="B166" s="593">
        <v>0</v>
      </c>
      <c r="C166" s="593">
        <v>0</v>
      </c>
      <c r="D166" s="593">
        <v>0</v>
      </c>
      <c r="E166" s="593">
        <v>0</v>
      </c>
      <c r="F166" s="593">
        <v>0</v>
      </c>
      <c r="G166" s="594">
        <v>0</v>
      </c>
      <c r="K166" s="194"/>
      <c r="L166" s="169"/>
      <c r="M166" s="196" t="s">
        <v>88</v>
      </c>
      <c r="N166" s="197"/>
      <c r="O166" s="198"/>
      <c r="P166" s="219">
        <f t="shared" si="12"/>
        <v>71728</v>
      </c>
      <c r="Q166" s="220">
        <f t="shared" si="12"/>
        <v>71728</v>
      </c>
      <c r="R166" s="220">
        <f t="shared" si="12"/>
        <v>31635</v>
      </c>
      <c r="S166" s="221">
        <f t="shared" si="12"/>
        <v>0</v>
      </c>
      <c r="T166" s="270">
        <f t="shared" si="12"/>
        <v>25000</v>
      </c>
      <c r="U166" s="202"/>
      <c r="V166" s="169"/>
      <c r="W166" s="196" t="s">
        <v>88</v>
      </c>
      <c r="X166" s="197"/>
      <c r="Y166" s="198"/>
      <c r="Z166" s="219">
        <f t="shared" ref="Z166:AC167" si="19">Z51</f>
        <v>0</v>
      </c>
      <c r="AA166" s="220">
        <f t="shared" si="19"/>
        <v>0</v>
      </c>
      <c r="AB166" s="292">
        <f t="shared" si="19"/>
        <v>0</v>
      </c>
      <c r="AC166" s="366">
        <f t="shared" si="19"/>
        <v>0</v>
      </c>
      <c r="AE166" s="194"/>
      <c r="AF166" s="169"/>
      <c r="AG166" s="196" t="s">
        <v>88</v>
      </c>
      <c r="AH166" s="197"/>
      <c r="AI166" s="219">
        <f t="shared" si="1"/>
        <v>71728</v>
      </c>
      <c r="AJ166" s="220">
        <f t="shared" si="17"/>
        <v>31635</v>
      </c>
      <c r="AK166" s="366">
        <f t="shared" si="18"/>
        <v>0</v>
      </c>
    </row>
    <row r="167" spans="1:37" ht="14.45" customHeight="1" thickBot="1" x14ac:dyDescent="0.2">
      <c r="A167" s="595">
        <v>0</v>
      </c>
      <c r="B167" s="596">
        <v>0</v>
      </c>
      <c r="C167" s="596">
        <v>0</v>
      </c>
      <c r="D167" s="596">
        <v>0</v>
      </c>
      <c r="E167" s="596">
        <v>0</v>
      </c>
      <c r="F167" s="596">
        <v>0</v>
      </c>
      <c r="G167" s="597">
        <v>0</v>
      </c>
      <c r="K167" s="194"/>
      <c r="L167" s="176" t="s">
        <v>91</v>
      </c>
      <c r="M167" s="196" t="s">
        <v>89</v>
      </c>
      <c r="N167" s="197"/>
      <c r="O167" s="198"/>
      <c r="P167" s="219">
        <f t="shared" si="12"/>
        <v>12127</v>
      </c>
      <c r="Q167" s="220">
        <f t="shared" si="12"/>
        <v>12127</v>
      </c>
      <c r="R167" s="220">
        <f t="shared" si="12"/>
        <v>0</v>
      </c>
      <c r="S167" s="221">
        <f t="shared" si="12"/>
        <v>0</v>
      </c>
      <c r="T167" s="270">
        <f t="shared" si="12"/>
        <v>8000</v>
      </c>
      <c r="U167" s="202"/>
      <c r="V167" s="176" t="s">
        <v>91</v>
      </c>
      <c r="W167" s="196" t="s">
        <v>89</v>
      </c>
      <c r="X167" s="197"/>
      <c r="Y167" s="198"/>
      <c r="Z167" s="219">
        <f t="shared" si="19"/>
        <v>0</v>
      </c>
      <c r="AA167" s="220">
        <f t="shared" si="19"/>
        <v>0</v>
      </c>
      <c r="AB167" s="292">
        <f t="shared" si="19"/>
        <v>0</v>
      </c>
      <c r="AC167" s="366">
        <f t="shared" si="19"/>
        <v>0</v>
      </c>
      <c r="AE167" s="194"/>
      <c r="AF167" s="176" t="s">
        <v>91</v>
      </c>
      <c r="AG167" s="196" t="s">
        <v>89</v>
      </c>
      <c r="AH167" s="197"/>
      <c r="AI167" s="219">
        <f t="shared" si="1"/>
        <v>12127</v>
      </c>
      <c r="AJ167" s="220">
        <f t="shared" si="17"/>
        <v>0</v>
      </c>
      <c r="AK167" s="366">
        <f t="shared" si="18"/>
        <v>0</v>
      </c>
    </row>
    <row r="168" spans="1:37" ht="14.45" customHeight="1" x14ac:dyDescent="0.15">
      <c r="K168" s="194"/>
      <c r="L168" s="176"/>
      <c r="M168" s="196" t="s">
        <v>104</v>
      </c>
      <c r="N168" s="197"/>
      <c r="O168" s="198"/>
      <c r="P168" s="219">
        <f t="shared" si="12"/>
        <v>800</v>
      </c>
      <c r="Q168" s="220">
        <f t="shared" si="12"/>
        <v>800</v>
      </c>
      <c r="R168" s="220">
        <f t="shared" si="12"/>
        <v>0</v>
      </c>
      <c r="S168" s="221">
        <f t="shared" si="12"/>
        <v>0</v>
      </c>
      <c r="T168" s="270">
        <f t="shared" si="12"/>
        <v>0</v>
      </c>
      <c r="U168" s="202"/>
      <c r="V168" s="176"/>
      <c r="W168" s="196" t="s">
        <v>104</v>
      </c>
      <c r="X168" s="197"/>
      <c r="Y168" s="198" t="s">
        <v>654</v>
      </c>
      <c r="Z168" s="219">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3</v>
      </c>
      <c r="AA168" s="220">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2">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66">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4"/>
      <c r="AF168" s="176"/>
      <c r="AG168" s="196" t="s">
        <v>104</v>
      </c>
      <c r="AH168" s="197"/>
      <c r="AI168" s="219">
        <f t="shared" si="1"/>
        <v>797</v>
      </c>
      <c r="AJ168" s="220">
        <f t="shared" si="17"/>
        <v>0</v>
      </c>
      <c r="AK168" s="366">
        <f t="shared" si="18"/>
        <v>0</v>
      </c>
    </row>
    <row r="169" spans="1:37" ht="14.45" customHeight="1" thickBot="1" x14ac:dyDescent="0.2">
      <c r="K169" s="194"/>
      <c r="L169" s="176"/>
      <c r="M169" s="196" t="s">
        <v>90</v>
      </c>
      <c r="N169" s="197"/>
      <c r="O169" s="198"/>
      <c r="P169" s="219">
        <f t="shared" si="12"/>
        <v>0</v>
      </c>
      <c r="Q169" s="220">
        <f t="shared" si="12"/>
        <v>0</v>
      </c>
      <c r="R169" s="220">
        <f t="shared" si="12"/>
        <v>0</v>
      </c>
      <c r="S169" s="221">
        <f t="shared" si="12"/>
        <v>0</v>
      </c>
      <c r="T169" s="270">
        <f t="shared" si="12"/>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
        <v>0</v>
      </c>
      <c r="AJ169" s="220">
        <f t="shared" si="17"/>
        <v>0</v>
      </c>
      <c r="AK169" s="366">
        <f t="shared" si="18"/>
        <v>0</v>
      </c>
    </row>
    <row r="170" spans="1:37" ht="14.45" customHeight="1" x14ac:dyDescent="0.15">
      <c r="A170" s="589">
        <v>0</v>
      </c>
      <c r="B170" s="590">
        <v>0</v>
      </c>
      <c r="C170" s="590">
        <v>0</v>
      </c>
      <c r="D170" s="590">
        <v>0</v>
      </c>
      <c r="E170" s="590">
        <v>0</v>
      </c>
      <c r="F170" s="590">
        <v>0</v>
      </c>
      <c r="G170" s="590">
        <v>0</v>
      </c>
      <c r="H170" s="591">
        <v>0</v>
      </c>
      <c r="K170" s="194"/>
      <c r="L170" s="176" t="s">
        <v>92</v>
      </c>
      <c r="M170" s="196" t="s">
        <v>105</v>
      </c>
      <c r="N170" s="197"/>
      <c r="O170" s="198"/>
      <c r="P170" s="219">
        <f t="shared" si="12"/>
        <v>0</v>
      </c>
      <c r="Q170" s="220">
        <f t="shared" si="12"/>
        <v>0</v>
      </c>
      <c r="R170" s="220">
        <f t="shared" si="12"/>
        <v>0</v>
      </c>
      <c r="S170" s="221">
        <f t="shared" si="12"/>
        <v>0</v>
      </c>
      <c r="T170" s="270">
        <f t="shared" si="12"/>
        <v>0</v>
      </c>
      <c r="U170" s="202"/>
      <c r="V170" s="176" t="s">
        <v>92</v>
      </c>
      <c r="W170" s="196" t="s">
        <v>105</v>
      </c>
      <c r="X170" s="197"/>
      <c r="Y170" s="198" t="s">
        <v>654</v>
      </c>
      <c r="Z170" s="219">
        <f t="shared" ref="Z170:AC174" si="20">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0">
        <f t="shared" si="20"/>
        <v>0</v>
      </c>
      <c r="AB170" s="292">
        <f t="shared" si="20"/>
        <v>0</v>
      </c>
      <c r="AC170" s="366">
        <f t="shared" si="20"/>
        <v>0</v>
      </c>
      <c r="AE170" s="194"/>
      <c r="AF170" s="176" t="s">
        <v>92</v>
      </c>
      <c r="AG170" s="196" t="s">
        <v>105</v>
      </c>
      <c r="AH170" s="197"/>
      <c r="AI170" s="219">
        <f t="shared" si="1"/>
        <v>0</v>
      </c>
      <c r="AJ170" s="220">
        <f t="shared" si="17"/>
        <v>0</v>
      </c>
      <c r="AK170" s="366">
        <f t="shared" si="18"/>
        <v>0</v>
      </c>
    </row>
    <row r="171" spans="1:37" ht="14.45" customHeight="1" x14ac:dyDescent="0.15">
      <c r="A171" s="592">
        <v>0</v>
      </c>
      <c r="B171" s="593">
        <v>0</v>
      </c>
      <c r="C171" s="593">
        <v>0</v>
      </c>
      <c r="D171" s="593">
        <v>0</v>
      </c>
      <c r="E171" s="593">
        <v>0</v>
      </c>
      <c r="F171" s="593">
        <v>0</v>
      </c>
      <c r="G171" s="593">
        <v>0</v>
      </c>
      <c r="H171" s="594">
        <v>0</v>
      </c>
      <c r="K171" s="194"/>
      <c r="L171" s="176"/>
      <c r="M171" s="196" t="s">
        <v>106</v>
      </c>
      <c r="N171" s="197"/>
      <c r="O171" s="198"/>
      <c r="P171" s="219">
        <f t="shared" ref="P171:T176" si="21">P56+P110</f>
        <v>0</v>
      </c>
      <c r="Q171" s="220">
        <f t="shared" si="21"/>
        <v>0</v>
      </c>
      <c r="R171" s="220">
        <f t="shared" si="21"/>
        <v>0</v>
      </c>
      <c r="S171" s="221">
        <f t="shared" si="21"/>
        <v>0</v>
      </c>
      <c r="T171" s="270">
        <f t="shared" si="21"/>
        <v>0</v>
      </c>
      <c r="U171" s="202"/>
      <c r="V171" s="176"/>
      <c r="W171" s="196" t="s">
        <v>106</v>
      </c>
      <c r="X171" s="197"/>
      <c r="Y171" s="198" t="s">
        <v>654</v>
      </c>
      <c r="Z171" s="219">
        <f t="shared" si="20"/>
        <v>0</v>
      </c>
      <c r="AA171" s="220">
        <f t="shared" si="20"/>
        <v>0</v>
      </c>
      <c r="AB171" s="292">
        <f t="shared" si="20"/>
        <v>0</v>
      </c>
      <c r="AC171" s="366">
        <f t="shared" si="20"/>
        <v>0</v>
      </c>
      <c r="AE171" s="194"/>
      <c r="AF171" s="176"/>
      <c r="AG171" s="196" t="s">
        <v>106</v>
      </c>
      <c r="AH171" s="197"/>
      <c r="AI171" s="219">
        <f t="shared" si="1"/>
        <v>0</v>
      </c>
      <c r="AJ171" s="220">
        <f t="shared" si="17"/>
        <v>0</v>
      </c>
      <c r="AK171" s="366">
        <f t="shared" si="18"/>
        <v>0</v>
      </c>
    </row>
    <row r="172" spans="1:37" ht="14.45" customHeight="1" x14ac:dyDescent="0.15">
      <c r="A172" s="592">
        <v>0</v>
      </c>
      <c r="B172" s="593">
        <v>0</v>
      </c>
      <c r="C172" s="593">
        <v>0</v>
      </c>
      <c r="D172" s="593">
        <v>0</v>
      </c>
      <c r="E172" s="593">
        <v>0</v>
      </c>
      <c r="F172" s="593">
        <v>0</v>
      </c>
      <c r="G172" s="593">
        <v>0</v>
      </c>
      <c r="H172" s="594">
        <v>0</v>
      </c>
      <c r="K172" s="194"/>
      <c r="L172" s="176"/>
      <c r="M172" s="196" t="s">
        <v>107</v>
      </c>
      <c r="N172" s="197"/>
      <c r="O172" s="198"/>
      <c r="P172" s="219">
        <f t="shared" si="21"/>
        <v>0</v>
      </c>
      <c r="Q172" s="220">
        <f t="shared" si="21"/>
        <v>0</v>
      </c>
      <c r="R172" s="220">
        <f t="shared" si="21"/>
        <v>0</v>
      </c>
      <c r="S172" s="221">
        <f t="shared" si="21"/>
        <v>0</v>
      </c>
      <c r="T172" s="270">
        <f t="shared" si="21"/>
        <v>0</v>
      </c>
      <c r="U172" s="202"/>
      <c r="V172" s="176"/>
      <c r="W172" s="196" t="s">
        <v>107</v>
      </c>
      <c r="X172" s="197"/>
      <c r="Y172" s="198" t="s">
        <v>654</v>
      </c>
      <c r="Z172" s="219">
        <f t="shared" si="20"/>
        <v>0</v>
      </c>
      <c r="AA172" s="220">
        <f t="shared" si="20"/>
        <v>0</v>
      </c>
      <c r="AB172" s="292">
        <f t="shared" si="20"/>
        <v>0</v>
      </c>
      <c r="AC172" s="366">
        <f t="shared" si="20"/>
        <v>0</v>
      </c>
      <c r="AE172" s="194"/>
      <c r="AF172" s="176"/>
      <c r="AG172" s="196" t="s">
        <v>107</v>
      </c>
      <c r="AH172" s="197"/>
      <c r="AI172" s="219">
        <f t="shared" si="1"/>
        <v>0</v>
      </c>
      <c r="AJ172" s="220">
        <f t="shared" si="17"/>
        <v>0</v>
      </c>
      <c r="AK172" s="366">
        <f t="shared" si="18"/>
        <v>0</v>
      </c>
    </row>
    <row r="173" spans="1:37" ht="14.45" customHeight="1" x14ac:dyDescent="0.15">
      <c r="A173" s="592">
        <v>0</v>
      </c>
      <c r="B173" s="593">
        <v>0</v>
      </c>
      <c r="C173" s="593">
        <v>0</v>
      </c>
      <c r="D173" s="593">
        <v>0</v>
      </c>
      <c r="E173" s="593">
        <v>0</v>
      </c>
      <c r="F173" s="593">
        <v>0</v>
      </c>
      <c r="G173" s="593">
        <v>0</v>
      </c>
      <c r="H173" s="594">
        <v>0</v>
      </c>
      <c r="K173" s="194"/>
      <c r="L173" s="176" t="s">
        <v>41</v>
      </c>
      <c r="M173" s="196" t="s">
        <v>108</v>
      </c>
      <c r="N173" s="197"/>
      <c r="O173" s="198"/>
      <c r="P173" s="219">
        <f t="shared" si="21"/>
        <v>0</v>
      </c>
      <c r="Q173" s="220">
        <f t="shared" si="21"/>
        <v>0</v>
      </c>
      <c r="R173" s="220">
        <f t="shared" si="21"/>
        <v>0</v>
      </c>
      <c r="S173" s="221">
        <f t="shared" si="21"/>
        <v>0</v>
      </c>
      <c r="T173" s="270">
        <f t="shared" si="21"/>
        <v>0</v>
      </c>
      <c r="U173" s="202"/>
      <c r="V173" s="176" t="s">
        <v>41</v>
      </c>
      <c r="W173" s="196" t="s">
        <v>108</v>
      </c>
      <c r="X173" s="197"/>
      <c r="Y173" s="198" t="s">
        <v>654</v>
      </c>
      <c r="Z173" s="219">
        <f t="shared" si="20"/>
        <v>0</v>
      </c>
      <c r="AA173" s="220">
        <f t="shared" si="20"/>
        <v>0</v>
      </c>
      <c r="AB173" s="292">
        <f t="shared" si="20"/>
        <v>0</v>
      </c>
      <c r="AC173" s="366">
        <f t="shared" si="20"/>
        <v>0</v>
      </c>
      <c r="AE173" s="194"/>
      <c r="AF173" s="176" t="s">
        <v>41</v>
      </c>
      <c r="AG173" s="196" t="s">
        <v>108</v>
      </c>
      <c r="AH173" s="197"/>
      <c r="AI173" s="219">
        <f t="shared" si="1"/>
        <v>0</v>
      </c>
      <c r="AJ173" s="220">
        <f t="shared" si="17"/>
        <v>0</v>
      </c>
      <c r="AK173" s="366">
        <f t="shared" si="18"/>
        <v>0</v>
      </c>
    </row>
    <row r="174" spans="1:37" ht="14.45" customHeight="1" x14ac:dyDescent="0.15">
      <c r="A174" s="592">
        <v>0</v>
      </c>
      <c r="B174" s="593">
        <v>0</v>
      </c>
      <c r="C174" s="593">
        <v>0</v>
      </c>
      <c r="D174" s="593">
        <v>0</v>
      </c>
      <c r="E174" s="593">
        <v>0</v>
      </c>
      <c r="F174" s="593">
        <v>0</v>
      </c>
      <c r="G174" s="593">
        <v>0</v>
      </c>
      <c r="H174" s="594">
        <v>0</v>
      </c>
      <c r="K174" s="194"/>
      <c r="L174" s="216"/>
      <c r="M174" s="196" t="s">
        <v>13</v>
      </c>
      <c r="N174" s="197"/>
      <c r="O174" s="198"/>
      <c r="P174" s="219">
        <f t="shared" si="21"/>
        <v>5477</v>
      </c>
      <c r="Q174" s="220">
        <f t="shared" si="21"/>
        <v>5477</v>
      </c>
      <c r="R174" s="220">
        <f t="shared" si="21"/>
        <v>0</v>
      </c>
      <c r="S174" s="221">
        <f t="shared" si="21"/>
        <v>0</v>
      </c>
      <c r="T174" s="270">
        <f t="shared" si="21"/>
        <v>0</v>
      </c>
      <c r="U174" s="202"/>
      <c r="V174" s="216"/>
      <c r="W174" s="196" t="s">
        <v>13</v>
      </c>
      <c r="X174" s="197"/>
      <c r="Y174" s="198" t="s">
        <v>654</v>
      </c>
      <c r="Z174" s="219">
        <f t="shared" si="20"/>
        <v>18</v>
      </c>
      <c r="AA174" s="220">
        <f t="shared" si="20"/>
        <v>0</v>
      </c>
      <c r="AB174" s="292">
        <f t="shared" si="20"/>
        <v>0</v>
      </c>
      <c r="AC174" s="366">
        <f t="shared" si="20"/>
        <v>0</v>
      </c>
      <c r="AE174" s="194"/>
      <c r="AF174" s="216"/>
      <c r="AG174" s="196" t="s">
        <v>13</v>
      </c>
      <c r="AH174" s="197"/>
      <c r="AI174" s="219">
        <f t="shared" si="1"/>
        <v>5459</v>
      </c>
      <c r="AJ174" s="220">
        <f t="shared" si="17"/>
        <v>0</v>
      </c>
      <c r="AK174" s="366">
        <f t="shared" si="18"/>
        <v>0</v>
      </c>
    </row>
    <row r="175" spans="1:37" ht="14.45" customHeight="1" x14ac:dyDescent="0.15">
      <c r="A175" s="592">
        <v>0</v>
      </c>
      <c r="B175" s="593">
        <v>0</v>
      </c>
      <c r="C175" s="593">
        <v>0</v>
      </c>
      <c r="D175" s="593">
        <v>0</v>
      </c>
      <c r="E175" s="593">
        <v>0</v>
      </c>
      <c r="F175" s="593">
        <v>0</v>
      </c>
      <c r="G175" s="593">
        <v>0</v>
      </c>
      <c r="H175" s="594">
        <v>0</v>
      </c>
      <c r="K175" s="194"/>
      <c r="L175" s="196" t="s">
        <v>13</v>
      </c>
      <c r="M175" s="197"/>
      <c r="N175" s="197"/>
      <c r="O175" s="198"/>
      <c r="P175" s="219">
        <f t="shared" si="21"/>
        <v>0</v>
      </c>
      <c r="Q175" s="220">
        <f t="shared" si="21"/>
        <v>0</v>
      </c>
      <c r="R175" s="220">
        <f t="shared" si="21"/>
        <v>0</v>
      </c>
      <c r="S175" s="221">
        <f t="shared" si="21"/>
        <v>0</v>
      </c>
      <c r="T175" s="270">
        <f t="shared" si="21"/>
        <v>0</v>
      </c>
      <c r="U175" s="202"/>
      <c r="V175" s="196" t="s">
        <v>13</v>
      </c>
      <c r="W175" s="197"/>
      <c r="X175" s="197"/>
      <c r="Y175" s="198" t="s">
        <v>654</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
        <v>0</v>
      </c>
      <c r="AJ175" s="220">
        <f>IF($P175-$Z175=0,0,ROUND((R175-AA175)*$AI175/($P175-$Z175),0))</f>
        <v>0</v>
      </c>
      <c r="AK175" s="366">
        <f t="shared" si="18"/>
        <v>0</v>
      </c>
    </row>
    <row r="176" spans="1:37" ht="14.45" customHeight="1" thickBot="1" x14ac:dyDescent="0.2">
      <c r="A176" s="592">
        <v>0</v>
      </c>
      <c r="B176" s="593">
        <v>0</v>
      </c>
      <c r="C176" s="593">
        <v>0</v>
      </c>
      <c r="D176" s="593">
        <v>0</v>
      </c>
      <c r="E176" s="593">
        <v>0</v>
      </c>
      <c r="F176" s="593">
        <v>0</v>
      </c>
      <c r="G176" s="593">
        <v>0</v>
      </c>
      <c r="H176" s="594">
        <v>0</v>
      </c>
      <c r="K176" s="311"/>
      <c r="L176" s="312" t="s">
        <v>82</v>
      </c>
      <c r="M176" s="313"/>
      <c r="N176" s="313"/>
      <c r="O176" s="314"/>
      <c r="P176" s="315">
        <f t="shared" si="21"/>
        <v>310504</v>
      </c>
      <c r="Q176" s="316">
        <f t="shared" si="21"/>
        <v>281300</v>
      </c>
      <c r="R176" s="316">
        <f t="shared" si="21"/>
        <v>89922</v>
      </c>
      <c r="S176" s="317">
        <f t="shared" si="21"/>
        <v>51213</v>
      </c>
      <c r="T176" s="318">
        <f t="shared" si="21"/>
        <v>80700</v>
      </c>
      <c r="U176" s="367"/>
      <c r="V176" s="312" t="s">
        <v>82</v>
      </c>
      <c r="W176" s="313"/>
      <c r="X176" s="313"/>
      <c r="Y176" s="314"/>
      <c r="Z176" s="315">
        <f>Z61</f>
        <v>216</v>
      </c>
      <c r="AA176" s="316">
        <f>AA61</f>
        <v>0</v>
      </c>
      <c r="AB176" s="550">
        <f>AB61</f>
        <v>0</v>
      </c>
      <c r="AC176" s="368">
        <f>AC61</f>
        <v>0</v>
      </c>
      <c r="AE176" s="369"/>
      <c r="AF176" s="312" t="s">
        <v>82</v>
      </c>
      <c r="AG176" s="313"/>
      <c r="AH176" s="313"/>
      <c r="AI176" s="370">
        <f t="shared" si="1"/>
        <v>281084</v>
      </c>
      <c r="AJ176" s="316">
        <f>SUM(AJ123,AJ126,AJ129,AJ133:AJ144,AJ148:AJ154,AJ160:AJ163,AJ166:AJ175)</f>
        <v>89922</v>
      </c>
      <c r="AK176" s="368">
        <f>SUM(AK123,AK126,AK129,AK133:AK144,AK148:AK154,AK160:AK163,AK166:AK175)</f>
        <v>28183</v>
      </c>
    </row>
    <row r="177" spans="1:29" ht="14.25" thickTop="1" x14ac:dyDescent="0.15">
      <c r="A177" s="592">
        <v>216</v>
      </c>
      <c r="B177" s="593">
        <v>0</v>
      </c>
      <c r="C177" s="593">
        <v>0</v>
      </c>
      <c r="D177" s="593">
        <v>0</v>
      </c>
      <c r="E177" s="593">
        <v>0</v>
      </c>
      <c r="F177" s="593">
        <v>0</v>
      </c>
      <c r="G177" s="593">
        <v>216</v>
      </c>
      <c r="H177" s="594">
        <v>0</v>
      </c>
      <c r="AC177" s="481"/>
    </row>
    <row r="178" spans="1:29" ht="14.25" thickBot="1" x14ac:dyDescent="0.2">
      <c r="A178" s="595">
        <v>216</v>
      </c>
      <c r="B178" s="596">
        <v>0</v>
      </c>
      <c r="C178" s="596">
        <v>0</v>
      </c>
      <c r="D178" s="596">
        <v>0</v>
      </c>
      <c r="E178" s="596">
        <v>0</v>
      </c>
      <c r="F178" s="596">
        <v>0</v>
      </c>
      <c r="G178" s="596">
        <v>216</v>
      </c>
      <c r="H178" s="597">
        <v>0</v>
      </c>
      <c r="AC178" s="481"/>
    </row>
    <row r="179" spans="1:29" x14ac:dyDescent="0.15">
      <c r="AC179" s="481"/>
    </row>
    <row r="180" spans="1:29" x14ac:dyDescent="0.15">
      <c r="AC180" s="481"/>
    </row>
    <row r="181" spans="1:29" x14ac:dyDescent="0.15">
      <c r="AC181" s="481"/>
    </row>
    <row r="182" spans="1:29" x14ac:dyDescent="0.15">
      <c r="AC182" s="481"/>
    </row>
    <row r="183" spans="1:29" x14ac:dyDescent="0.15">
      <c r="AC183" s="481"/>
    </row>
    <row r="184" spans="1:29" x14ac:dyDescent="0.15">
      <c r="AC184"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5"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5" orientation="portrait" horizontalDpi="4294967292"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94"/>
  <sheetViews>
    <sheetView view="pageBreakPreview" topLeftCell="C40" zoomScaleNormal="100" zoomScaleSheetLayoutView="100" workbookViewId="0">
      <selection activeCell="H63" sqref="H63"/>
    </sheetView>
  </sheetViews>
  <sheetFormatPr defaultRowHeight="0" customHeight="1" zeroHeight="1" x14ac:dyDescent="0.15"/>
  <cols>
    <col min="1" max="2" width="3" style="371" customWidth="1"/>
    <col min="3" max="3" width="3.125" style="371" customWidth="1"/>
    <col min="4" max="4" width="12.125" style="371" bestFit="1" customWidth="1"/>
    <col min="5" max="5" width="17.625" style="371" customWidth="1"/>
    <col min="6" max="8" width="14.625" style="371" customWidth="1"/>
    <col min="9" max="9" width="17.625" style="371" customWidth="1"/>
    <col min="10" max="11" width="14.625" style="371" customWidth="1"/>
    <col min="12" max="12" width="16.25" style="371" customWidth="1"/>
    <col min="13" max="13" width="12.25" style="371" bestFit="1" customWidth="1"/>
    <col min="14" max="14" width="7.5" style="371" customWidth="1"/>
    <col min="15" max="15" width="5.375" style="30" customWidth="1"/>
    <col min="16" max="16" width="4.125" style="30" customWidth="1"/>
    <col min="17" max="17" width="3.125" style="30" customWidth="1"/>
    <col min="18" max="18" width="11" style="30" customWidth="1"/>
    <col min="19" max="23" width="12.625" style="30" customWidth="1"/>
    <col min="24" max="24" width="12.75" style="30" customWidth="1"/>
    <col min="25" max="25" width="12.625" style="30" customWidth="1"/>
    <col min="26" max="16384" width="9" style="30"/>
  </cols>
  <sheetData>
    <row r="1" spans="1:14" ht="16.5" customHeight="1" x14ac:dyDescent="0.15">
      <c r="B1" s="372" t="s">
        <v>1194</v>
      </c>
      <c r="E1" s="1064"/>
    </row>
    <row r="2" spans="1:14" ht="16.5" customHeight="1" thickBot="1" x14ac:dyDescent="0.2">
      <c r="M2" s="373" t="s">
        <v>277</v>
      </c>
    </row>
    <row r="3" spans="1:14" ht="15" customHeight="1" thickBot="1" x14ac:dyDescent="0.2">
      <c r="B3" s="1352" t="s">
        <v>481</v>
      </c>
      <c r="C3" s="1353"/>
      <c r="D3" s="1354"/>
      <c r="E3" s="374"/>
      <c r="F3" s="1361" t="s">
        <v>1059</v>
      </c>
      <c r="G3" s="1362"/>
      <c r="H3" s="1362"/>
      <c r="I3" s="1363"/>
      <c r="J3" s="1364" t="s">
        <v>1078</v>
      </c>
      <c r="K3" s="1365"/>
      <c r="L3" s="1366" t="s">
        <v>329</v>
      </c>
      <c r="M3" s="1367"/>
    </row>
    <row r="4" spans="1:14" s="32" customFormat="1" ht="15" customHeight="1" x14ac:dyDescent="0.15">
      <c r="A4" s="371"/>
      <c r="B4" s="1355"/>
      <c r="C4" s="1356"/>
      <c r="D4" s="1357"/>
      <c r="E4" s="375" t="s">
        <v>333</v>
      </c>
      <c r="F4" s="135" t="s">
        <v>332</v>
      </c>
      <c r="G4" s="136" t="s">
        <v>331</v>
      </c>
      <c r="H4" s="137"/>
      <c r="I4" s="138" t="s">
        <v>330</v>
      </c>
      <c r="J4" s="135" t="s">
        <v>333</v>
      </c>
      <c r="K4" s="138" t="s">
        <v>1079</v>
      </c>
      <c r="L4" s="1368"/>
      <c r="M4" s="1369"/>
      <c r="N4" s="371"/>
    </row>
    <row r="5" spans="1:14" ht="15" customHeight="1" thickBot="1" x14ac:dyDescent="0.2">
      <c r="A5" s="376"/>
      <c r="B5" s="1358"/>
      <c r="C5" s="1359"/>
      <c r="D5" s="1360"/>
      <c r="E5" s="377" t="s">
        <v>477</v>
      </c>
      <c r="F5" s="139" t="s">
        <v>478</v>
      </c>
      <c r="G5" s="140" t="s">
        <v>479</v>
      </c>
      <c r="H5" s="141" t="s">
        <v>328</v>
      </c>
      <c r="I5" s="142" t="s">
        <v>480</v>
      </c>
      <c r="J5" s="139" t="s">
        <v>1080</v>
      </c>
      <c r="K5" s="809" t="s">
        <v>1081</v>
      </c>
      <c r="L5" s="139" t="s">
        <v>1082</v>
      </c>
      <c r="M5" s="143" t="s">
        <v>327</v>
      </c>
      <c r="N5" s="376"/>
    </row>
    <row r="6" spans="1:14" ht="15" customHeight="1" x14ac:dyDescent="0.15">
      <c r="B6" s="378" t="s">
        <v>279</v>
      </c>
      <c r="C6" s="379"/>
      <c r="D6" s="379"/>
      <c r="E6" s="1128">
        <f>SUM(E7:E21)-E13</f>
        <v>304106</v>
      </c>
      <c r="F6" s="810">
        <f>SUM(F7:F21)-F13</f>
        <v>14756625</v>
      </c>
      <c r="G6" s="811">
        <f>SUM(G7:G21)-G13</f>
        <v>7241079</v>
      </c>
      <c r="H6" s="811">
        <f>SUM(H7:H21)-H13</f>
        <v>323383</v>
      </c>
      <c r="I6" s="812">
        <f t="shared" ref="I6:I37" si="0">F6-G6</f>
        <v>7515546</v>
      </c>
      <c r="J6" s="810"/>
      <c r="K6" s="813"/>
      <c r="L6" s="818">
        <f>E6+I6+J6+K6</f>
        <v>7819652</v>
      </c>
      <c r="M6" s="812">
        <f>SUM(M7:M21)-M13</f>
        <v>0</v>
      </c>
    </row>
    <row r="7" spans="1:14" ht="15" customHeight="1" x14ac:dyDescent="0.15">
      <c r="B7" s="378"/>
      <c r="C7" s="380" t="s">
        <v>280</v>
      </c>
      <c r="D7" s="381"/>
      <c r="E7" s="1113">
        <f>SUM('Ｈ２６（2014）:Ｓ４４（1969）'!Z148)</f>
        <v>57385</v>
      </c>
      <c r="F7" s="814">
        <f>+減価償却計算表!BP56</f>
        <v>6786355</v>
      </c>
      <c r="G7" s="815">
        <f>減価償却計算表!BR56</f>
        <v>2998258</v>
      </c>
      <c r="H7" s="815">
        <f>減価償却計算表!BQ56</f>
        <v>140084</v>
      </c>
      <c r="I7" s="816">
        <f t="shared" si="0"/>
        <v>3788097</v>
      </c>
      <c r="J7" s="814"/>
      <c r="K7" s="817"/>
      <c r="L7" s="818">
        <f>E7+I7+J7+K7</f>
        <v>3845482</v>
      </c>
      <c r="M7" s="816"/>
    </row>
    <row r="8" spans="1:14" ht="15" customHeight="1" x14ac:dyDescent="0.15">
      <c r="B8" s="378"/>
      <c r="C8" s="380" t="s">
        <v>281</v>
      </c>
      <c r="D8" s="381"/>
      <c r="E8" s="1113">
        <f>SUM('Ｈ２６（2014）:Ｓ４４（1969）'!Z149)</f>
        <v>26184</v>
      </c>
      <c r="F8" s="814">
        <f>+減価償却計算表!BS56</f>
        <v>1136428</v>
      </c>
      <c r="G8" s="815">
        <f>減価償却計算表!BU56</f>
        <v>572472</v>
      </c>
      <c r="H8" s="815">
        <f>減価償却計算表!BT56</f>
        <v>18941</v>
      </c>
      <c r="I8" s="816">
        <f t="shared" si="0"/>
        <v>563956</v>
      </c>
      <c r="J8" s="814"/>
      <c r="K8" s="817"/>
      <c r="L8" s="818">
        <f t="shared" ref="L8:L63" si="1">E8+I8+J8+K8</f>
        <v>590140</v>
      </c>
      <c r="M8" s="816"/>
    </row>
    <row r="9" spans="1:14" ht="15" customHeight="1" x14ac:dyDescent="0.15">
      <c r="B9" s="378"/>
      <c r="C9" s="380" t="s">
        <v>282</v>
      </c>
      <c r="D9" s="381"/>
      <c r="E9" s="1113">
        <f>SUM('Ｈ２６（2014）:Ｓ４４（1969）'!Z150)</f>
        <v>0</v>
      </c>
      <c r="F9" s="814">
        <f>+減価償却計算表!BV56</f>
        <v>0</v>
      </c>
      <c r="G9" s="815">
        <f>減価償却計算表!BX56</f>
        <v>0</v>
      </c>
      <c r="H9" s="815">
        <f>減価償却計算表!BW56</f>
        <v>0</v>
      </c>
      <c r="I9" s="816">
        <f t="shared" si="0"/>
        <v>0</v>
      </c>
      <c r="J9" s="814"/>
      <c r="K9" s="817"/>
      <c r="L9" s="818">
        <f t="shared" si="1"/>
        <v>0</v>
      </c>
      <c r="M9" s="816"/>
    </row>
    <row r="10" spans="1:14" ht="15" customHeight="1" x14ac:dyDescent="0.15">
      <c r="B10" s="378"/>
      <c r="C10" s="380" t="s">
        <v>283</v>
      </c>
      <c r="D10" s="381"/>
      <c r="E10" s="1113">
        <f>SUM('Ｈ２６（2014）:Ｓ４４（1969）'!Z151)</f>
        <v>0</v>
      </c>
      <c r="F10" s="814">
        <f>+減価償却計算表!BY56</f>
        <v>0</v>
      </c>
      <c r="G10" s="815">
        <f>減価償却計算表!CA56</f>
        <v>0</v>
      </c>
      <c r="H10" s="815">
        <f>減価償却計算表!BZ56</f>
        <v>0</v>
      </c>
      <c r="I10" s="816">
        <f t="shared" si="0"/>
        <v>0</v>
      </c>
      <c r="J10" s="814"/>
      <c r="K10" s="817"/>
      <c r="L10" s="818">
        <f t="shared" si="1"/>
        <v>0</v>
      </c>
      <c r="M10" s="816"/>
    </row>
    <row r="11" spans="1:14" ht="15" customHeight="1" x14ac:dyDescent="0.15">
      <c r="B11" s="378"/>
      <c r="C11" s="380" t="s">
        <v>284</v>
      </c>
      <c r="D11" s="381"/>
      <c r="E11" s="1113">
        <f>SUM('Ｈ２６（2014）:Ｓ４４（1969）'!Z152)</f>
        <v>0</v>
      </c>
      <c r="F11" s="814">
        <f>+減価償却計算表!CB56</f>
        <v>0</v>
      </c>
      <c r="G11" s="819">
        <f>減価償却計算表!CD56</f>
        <v>0</v>
      </c>
      <c r="H11" s="819">
        <f>減価償却計算表!CC56</f>
        <v>0</v>
      </c>
      <c r="I11" s="816">
        <f t="shared" si="0"/>
        <v>0</v>
      </c>
      <c r="J11" s="814"/>
      <c r="K11" s="817"/>
      <c r="L11" s="818">
        <f t="shared" si="1"/>
        <v>0</v>
      </c>
      <c r="M11" s="816"/>
    </row>
    <row r="12" spans="1:14" ht="15" customHeight="1" x14ac:dyDescent="0.15">
      <c r="B12" s="378"/>
      <c r="C12" s="380" t="s">
        <v>326</v>
      </c>
      <c r="D12" s="381"/>
      <c r="E12" s="1113">
        <f>SUM('Ｈ２６（2014）:Ｓ４４（1969）'!Z153)</f>
        <v>0</v>
      </c>
      <c r="F12" s="814">
        <f>+減価償却計算表!CE56</f>
        <v>0</v>
      </c>
      <c r="G12" s="815">
        <f>減価償却計算表!CG56</f>
        <v>0</v>
      </c>
      <c r="H12" s="815">
        <f>減価償却計算表!CF56</f>
        <v>0</v>
      </c>
      <c r="I12" s="816">
        <f t="shared" si="0"/>
        <v>0</v>
      </c>
      <c r="J12" s="814"/>
      <c r="K12" s="817"/>
      <c r="L12" s="818">
        <f t="shared" si="1"/>
        <v>0</v>
      </c>
      <c r="M12" s="816"/>
    </row>
    <row r="13" spans="1:14" ht="15" customHeight="1" x14ac:dyDescent="0.15">
      <c r="B13" s="378"/>
      <c r="C13" s="382" t="s">
        <v>285</v>
      </c>
      <c r="D13" s="381"/>
      <c r="E13" s="1129">
        <f>SUM(E14:E18)</f>
        <v>220537</v>
      </c>
      <c r="F13" s="814">
        <f>SUM(F14:F18)</f>
        <v>4617302</v>
      </c>
      <c r="G13" s="815">
        <f>SUM(G14:G18)</f>
        <v>2289325</v>
      </c>
      <c r="H13" s="815">
        <f>SUM(H14:H18)</f>
        <v>107919</v>
      </c>
      <c r="I13" s="816">
        <f t="shared" si="0"/>
        <v>2327977</v>
      </c>
      <c r="J13" s="814"/>
      <c r="K13" s="817"/>
      <c r="L13" s="818">
        <f t="shared" si="1"/>
        <v>2548514</v>
      </c>
      <c r="M13" s="816">
        <f>SUM(M14:M18)</f>
        <v>0</v>
      </c>
    </row>
    <row r="14" spans="1:14" ht="15" customHeight="1" x14ac:dyDescent="0.15">
      <c r="B14" s="378"/>
      <c r="C14" s="383"/>
      <c r="D14" s="380" t="s">
        <v>286</v>
      </c>
      <c r="E14" s="1113">
        <f>SUM('Ｈ２６（2014）:Ｓ４４（1969）'!Z155)</f>
        <v>50962</v>
      </c>
      <c r="F14" s="814">
        <f>+減価償却計算表!CH56</f>
        <v>1771442</v>
      </c>
      <c r="G14" s="815">
        <f>減価償却計算表!CJ56</f>
        <v>790530</v>
      </c>
      <c r="H14" s="815">
        <f>減価償却計算表!CI56</f>
        <v>36906</v>
      </c>
      <c r="I14" s="816">
        <f t="shared" si="0"/>
        <v>980912</v>
      </c>
      <c r="J14" s="814"/>
      <c r="K14" s="817"/>
      <c r="L14" s="818">
        <f t="shared" si="1"/>
        <v>1031874</v>
      </c>
      <c r="M14" s="816"/>
    </row>
    <row r="15" spans="1:14" ht="15" customHeight="1" x14ac:dyDescent="0.15">
      <c r="B15" s="378"/>
      <c r="C15" s="383"/>
      <c r="D15" s="380" t="s">
        <v>287</v>
      </c>
      <c r="E15" s="1113">
        <f>SUM('Ｈ２６（2014）:Ｓ４４（1969）'!Z156)</f>
        <v>0</v>
      </c>
      <c r="F15" s="814">
        <f>+減価償却計算表!CK56</f>
        <v>0</v>
      </c>
      <c r="G15" s="815">
        <f>減価償却計算表!CM56</f>
        <v>0</v>
      </c>
      <c r="H15" s="815">
        <f>減価償却計算表!CL56</f>
        <v>0</v>
      </c>
      <c r="I15" s="816">
        <f t="shared" si="0"/>
        <v>0</v>
      </c>
      <c r="J15" s="814"/>
      <c r="K15" s="817"/>
      <c r="L15" s="818">
        <f t="shared" si="1"/>
        <v>0</v>
      </c>
      <c r="M15" s="816"/>
    </row>
    <row r="16" spans="1:14" ht="15" customHeight="1" x14ac:dyDescent="0.15">
      <c r="B16" s="378"/>
      <c r="C16" s="383"/>
      <c r="D16" s="380" t="s">
        <v>288</v>
      </c>
      <c r="E16" s="1113">
        <f>SUM('Ｈ２６（2014）:Ｓ４４（1969）'!Z157)</f>
        <v>38024</v>
      </c>
      <c r="F16" s="814">
        <f>+減価償却計算表!CN56</f>
        <v>66233</v>
      </c>
      <c r="G16" s="815">
        <f>減価償却計算表!CP56</f>
        <v>41434</v>
      </c>
      <c r="H16" s="815">
        <f>減価償却計算表!CO56</f>
        <v>1656</v>
      </c>
      <c r="I16" s="816">
        <f t="shared" si="0"/>
        <v>24799</v>
      </c>
      <c r="J16" s="814"/>
      <c r="K16" s="817"/>
      <c r="L16" s="818">
        <f t="shared" si="1"/>
        <v>62823</v>
      </c>
      <c r="M16" s="816"/>
    </row>
    <row r="17" spans="2:13" ht="15" customHeight="1" x14ac:dyDescent="0.15">
      <c r="B17" s="378"/>
      <c r="C17" s="383"/>
      <c r="D17" s="380" t="s">
        <v>289</v>
      </c>
      <c r="E17" s="1113">
        <f>SUM('Ｈ２６（2014）:Ｓ４４（1969）'!Z158)</f>
        <v>131551</v>
      </c>
      <c r="F17" s="814">
        <f>+減価償却計算表!CQ56</f>
        <v>2779627</v>
      </c>
      <c r="G17" s="815">
        <f>減価償却計算表!CS56</f>
        <v>1457361</v>
      </c>
      <c r="H17" s="815">
        <f>減価償却計算表!CR56</f>
        <v>69357</v>
      </c>
      <c r="I17" s="816">
        <f t="shared" si="0"/>
        <v>1322266</v>
      </c>
      <c r="J17" s="814"/>
      <c r="K17" s="817"/>
      <c r="L17" s="818">
        <f t="shared" si="1"/>
        <v>1453817</v>
      </c>
      <c r="M17" s="816"/>
    </row>
    <row r="18" spans="2:13" ht="15" customHeight="1" x14ac:dyDescent="0.15">
      <c r="B18" s="378"/>
      <c r="C18" s="384"/>
      <c r="D18" s="380" t="s">
        <v>292</v>
      </c>
      <c r="E18" s="1113">
        <f>SUM('Ｈ２６（2014）:Ｓ４４（1969）'!Z159)</f>
        <v>0</v>
      </c>
      <c r="F18" s="814">
        <f>+減価償却計算表!CT56</f>
        <v>0</v>
      </c>
      <c r="G18" s="815">
        <f>減価償却計算表!CV56</f>
        <v>0</v>
      </c>
      <c r="H18" s="815">
        <f>減価償却計算表!CU56</f>
        <v>0</v>
      </c>
      <c r="I18" s="816">
        <f t="shared" si="0"/>
        <v>0</v>
      </c>
      <c r="J18" s="814"/>
      <c r="K18" s="817"/>
      <c r="L18" s="818">
        <f t="shared" si="1"/>
        <v>0</v>
      </c>
      <c r="M18" s="816"/>
    </row>
    <row r="19" spans="2:13" ht="15" customHeight="1" x14ac:dyDescent="0.15">
      <c r="B19" s="378"/>
      <c r="C19" s="380" t="s">
        <v>325</v>
      </c>
      <c r="D19" s="381"/>
      <c r="E19" s="1113">
        <f>SUM('Ｈ２６（2014）:Ｓ４４（1969）'!Z160)</f>
        <v>0</v>
      </c>
      <c r="F19" s="814">
        <f>+減価償却計算表!CW56</f>
        <v>1905949</v>
      </c>
      <c r="G19" s="815">
        <f>減価償却計算表!CY56</f>
        <v>1112205</v>
      </c>
      <c r="H19" s="815">
        <f>減価償却計算表!CX56</f>
        <v>44015</v>
      </c>
      <c r="I19" s="816">
        <f t="shared" si="0"/>
        <v>793744</v>
      </c>
      <c r="J19" s="814"/>
      <c r="K19" s="817"/>
      <c r="L19" s="818">
        <f t="shared" si="1"/>
        <v>793744</v>
      </c>
      <c r="M19" s="816"/>
    </row>
    <row r="20" spans="2:13" ht="15" customHeight="1" x14ac:dyDescent="0.15">
      <c r="B20" s="378"/>
      <c r="C20" s="380" t="s">
        <v>324</v>
      </c>
      <c r="D20" s="381"/>
      <c r="E20" s="1113">
        <f>SUM('Ｈ２６（2014）:Ｓ４４（1969）'!Z161)</f>
        <v>0</v>
      </c>
      <c r="F20" s="814">
        <f>+減価償却計算表!CZ56</f>
        <v>0</v>
      </c>
      <c r="G20" s="815">
        <f>減価償却計算表!DB56</f>
        <v>0</v>
      </c>
      <c r="H20" s="815">
        <f>減価償却計算表!DA56</f>
        <v>0</v>
      </c>
      <c r="I20" s="816">
        <f t="shared" si="0"/>
        <v>0</v>
      </c>
      <c r="J20" s="814"/>
      <c r="K20" s="817"/>
      <c r="L20" s="818">
        <f t="shared" si="1"/>
        <v>0</v>
      </c>
      <c r="M20" s="816"/>
    </row>
    <row r="21" spans="2:13" ht="15" customHeight="1" thickBot="1" x14ac:dyDescent="0.2">
      <c r="B21" s="378"/>
      <c r="C21" s="382" t="s">
        <v>292</v>
      </c>
      <c r="D21" s="385"/>
      <c r="E21" s="1113">
        <f>SUM('Ｈ２６（2014）:Ｓ４４（1969）'!Z162)</f>
        <v>0</v>
      </c>
      <c r="F21" s="814">
        <f>+減価償却計算表!DC56</f>
        <v>310591</v>
      </c>
      <c r="G21" s="820">
        <f>減価償却計算表!DE56</f>
        <v>268819</v>
      </c>
      <c r="H21" s="820">
        <f>減価償却計算表!DD56</f>
        <v>12424</v>
      </c>
      <c r="I21" s="821">
        <f t="shared" si="0"/>
        <v>41772</v>
      </c>
      <c r="J21" s="822"/>
      <c r="K21" s="823"/>
      <c r="L21" s="824">
        <f t="shared" si="1"/>
        <v>41772</v>
      </c>
      <c r="M21" s="821"/>
    </row>
    <row r="22" spans="2:13" ht="15" customHeight="1" x14ac:dyDescent="0.15">
      <c r="B22" s="386" t="s">
        <v>323</v>
      </c>
      <c r="C22" s="387"/>
      <c r="D22" s="387"/>
      <c r="E22" s="1130">
        <f>SUM(E23:E31)</f>
        <v>328459</v>
      </c>
      <c r="F22" s="826">
        <f>SUM(F23:F31)</f>
        <v>8155035</v>
      </c>
      <c r="G22" s="827">
        <f>SUM(G23:G31)</f>
        <v>3620995</v>
      </c>
      <c r="H22" s="827">
        <f>SUM(H23:H31)</f>
        <v>151032</v>
      </c>
      <c r="I22" s="828">
        <f t="shared" si="0"/>
        <v>4534040</v>
      </c>
      <c r="J22" s="826"/>
      <c r="K22" s="829"/>
      <c r="L22" s="825">
        <f t="shared" si="1"/>
        <v>4862499</v>
      </c>
      <c r="M22" s="828">
        <f>SUM(M23:M31)</f>
        <v>0</v>
      </c>
    </row>
    <row r="23" spans="2:13" ht="15" customHeight="1" x14ac:dyDescent="0.15">
      <c r="B23" s="378"/>
      <c r="C23" s="380" t="s">
        <v>322</v>
      </c>
      <c r="D23" s="381"/>
      <c r="E23" s="1113">
        <f>SUM('Ｈ２６（2014）:Ｓ４４（1969）'!Z166)</f>
        <v>173863</v>
      </c>
      <c r="F23" s="814">
        <f>減価償却計算表!DL56</f>
        <v>3485081</v>
      </c>
      <c r="G23" s="815">
        <f>減価償却計算表!DN56</f>
        <v>1638249</v>
      </c>
      <c r="H23" s="815">
        <f>減価償却計算表!DM56</f>
        <v>69703</v>
      </c>
      <c r="I23" s="816">
        <f t="shared" si="0"/>
        <v>1846832</v>
      </c>
      <c r="J23" s="814"/>
      <c r="K23" s="817"/>
      <c r="L23" s="818">
        <f t="shared" si="1"/>
        <v>2020695</v>
      </c>
      <c r="M23" s="816"/>
    </row>
    <row r="24" spans="2:13" ht="15" customHeight="1" x14ac:dyDescent="0.15">
      <c r="B24" s="378"/>
      <c r="C24" s="380" t="s">
        <v>321</v>
      </c>
      <c r="D24" s="381"/>
      <c r="E24" s="1113">
        <f>SUM('Ｈ２６（2014）:Ｓ４４（1969）'!Z167)</f>
        <v>0</v>
      </c>
      <c r="F24" s="814">
        <f>減価償却計算表!DO56</f>
        <v>762314</v>
      </c>
      <c r="G24" s="815">
        <f>減価償却計算表!DQ56</f>
        <v>367926</v>
      </c>
      <c r="H24" s="815">
        <f>減価償却計算表!DP56</f>
        <v>15095</v>
      </c>
      <c r="I24" s="816">
        <f t="shared" si="0"/>
        <v>394388</v>
      </c>
      <c r="J24" s="814"/>
      <c r="K24" s="817"/>
      <c r="L24" s="818">
        <f t="shared" si="1"/>
        <v>394388</v>
      </c>
      <c r="M24" s="816"/>
    </row>
    <row r="25" spans="2:13" ht="15" customHeight="1" x14ac:dyDescent="0.15">
      <c r="B25" s="378"/>
      <c r="C25" s="380" t="s">
        <v>320</v>
      </c>
      <c r="D25" s="381"/>
      <c r="E25" s="1113">
        <f>SUM('Ｈ２６（2014）:Ｓ４４（1969）'!Z168)</f>
        <v>18498</v>
      </c>
      <c r="F25" s="814">
        <f>減価償却計算表!DR56</f>
        <v>136460</v>
      </c>
      <c r="G25" s="815">
        <f>減価償却計算表!DT56</f>
        <v>106681</v>
      </c>
      <c r="H25" s="815">
        <f>減価償却計算表!DS56</f>
        <v>2730</v>
      </c>
      <c r="I25" s="816">
        <f t="shared" si="0"/>
        <v>29779</v>
      </c>
      <c r="J25" s="814"/>
      <c r="K25" s="817"/>
      <c r="L25" s="818">
        <f t="shared" si="1"/>
        <v>48277</v>
      </c>
      <c r="M25" s="816"/>
    </row>
    <row r="26" spans="2:13" ht="15" customHeight="1" x14ac:dyDescent="0.15">
      <c r="B26" s="378"/>
      <c r="C26" s="380" t="s">
        <v>319</v>
      </c>
      <c r="D26" s="381"/>
      <c r="E26" s="1113">
        <f>SUM('Ｈ２６（2014）:Ｓ４４（1969）'!Z169)</f>
        <v>7239</v>
      </c>
      <c r="F26" s="814">
        <f>減価償却計算表!DU56</f>
        <v>109298</v>
      </c>
      <c r="G26" s="815">
        <f>減価償却計算表!DW56</f>
        <v>70683</v>
      </c>
      <c r="H26" s="815">
        <f>減価償却計算表!DV56</f>
        <v>2186</v>
      </c>
      <c r="I26" s="816">
        <f t="shared" si="0"/>
        <v>38615</v>
      </c>
      <c r="J26" s="814"/>
      <c r="K26" s="817"/>
      <c r="L26" s="818">
        <f t="shared" si="1"/>
        <v>45854</v>
      </c>
      <c r="M26" s="816"/>
    </row>
    <row r="27" spans="2:13" ht="15" customHeight="1" x14ac:dyDescent="0.15">
      <c r="B27" s="378"/>
      <c r="C27" s="380" t="s">
        <v>318</v>
      </c>
      <c r="D27" s="381"/>
      <c r="E27" s="1113">
        <f>SUM('Ｈ２６（2014）:Ｓ４４（1969）'!Z170)</f>
        <v>0</v>
      </c>
      <c r="F27" s="814">
        <f>減価償却計算表!DX56</f>
        <v>0</v>
      </c>
      <c r="G27" s="815">
        <f>減価償却計算表!DZ56</f>
        <v>0</v>
      </c>
      <c r="H27" s="815">
        <f>減価償却計算表!DY56</f>
        <v>0</v>
      </c>
      <c r="I27" s="816">
        <f t="shared" si="0"/>
        <v>0</v>
      </c>
      <c r="J27" s="814"/>
      <c r="K27" s="817"/>
      <c r="L27" s="818">
        <f t="shared" si="1"/>
        <v>0</v>
      </c>
      <c r="M27" s="816"/>
    </row>
    <row r="28" spans="2:13" ht="15" customHeight="1" x14ac:dyDescent="0.15">
      <c r="B28" s="378"/>
      <c r="C28" s="380" t="s">
        <v>317</v>
      </c>
      <c r="D28" s="381"/>
      <c r="E28" s="1113">
        <f>SUM('Ｈ２６（2014）:Ｓ４４（1969）'!Z171)</f>
        <v>0</v>
      </c>
      <c r="F28" s="814">
        <f>減価償却計算表!EA56</f>
        <v>0</v>
      </c>
      <c r="G28" s="815">
        <f>減価償却計算表!EC56</f>
        <v>0</v>
      </c>
      <c r="H28" s="815">
        <f>減価償却計算表!EB56</f>
        <v>0</v>
      </c>
      <c r="I28" s="816">
        <f t="shared" si="0"/>
        <v>0</v>
      </c>
      <c r="J28" s="814"/>
      <c r="K28" s="817"/>
      <c r="L28" s="818">
        <f t="shared" si="1"/>
        <v>0</v>
      </c>
      <c r="M28" s="816"/>
    </row>
    <row r="29" spans="2:13" ht="15" customHeight="1" x14ac:dyDescent="0.15">
      <c r="B29" s="378"/>
      <c r="C29" s="380" t="s">
        <v>316</v>
      </c>
      <c r="D29" s="381"/>
      <c r="E29" s="1113">
        <f>SUM('Ｈ２６（2014）:Ｓ４４（1969）'!Z172)</f>
        <v>0</v>
      </c>
      <c r="F29" s="814">
        <f>減価償却計算表!ED56</f>
        <v>0</v>
      </c>
      <c r="G29" s="815">
        <f>減価償却計算表!EF56</f>
        <v>0</v>
      </c>
      <c r="H29" s="815">
        <f>減価償却計算表!EE56</f>
        <v>0</v>
      </c>
      <c r="I29" s="816">
        <f t="shared" si="0"/>
        <v>0</v>
      </c>
      <c r="J29" s="814"/>
      <c r="K29" s="817"/>
      <c r="L29" s="818">
        <f t="shared" si="1"/>
        <v>0</v>
      </c>
      <c r="M29" s="816"/>
    </row>
    <row r="30" spans="2:13" ht="15" customHeight="1" x14ac:dyDescent="0.15">
      <c r="B30" s="378"/>
      <c r="C30" s="380" t="s">
        <v>315</v>
      </c>
      <c r="D30" s="381"/>
      <c r="E30" s="1113">
        <f>SUM('Ｈ２６（2014）:Ｓ４４（1969）'!Z173)</f>
        <v>103382</v>
      </c>
      <c r="F30" s="814">
        <f>減価償却計算表!EG56</f>
        <v>746271</v>
      </c>
      <c r="G30" s="815">
        <f>減価償却計算表!EI56</f>
        <v>159886</v>
      </c>
      <c r="H30" s="815">
        <f>減価償却計算表!EH56</f>
        <v>4920</v>
      </c>
      <c r="I30" s="816">
        <f t="shared" si="0"/>
        <v>586385</v>
      </c>
      <c r="J30" s="814"/>
      <c r="K30" s="817"/>
      <c r="L30" s="818">
        <f t="shared" si="1"/>
        <v>689767</v>
      </c>
      <c r="M30" s="816"/>
    </row>
    <row r="31" spans="2:13" ht="15" customHeight="1" thickBot="1" x14ac:dyDescent="0.2">
      <c r="B31" s="388"/>
      <c r="C31" s="389" t="s">
        <v>292</v>
      </c>
      <c r="D31" s="390"/>
      <c r="E31" s="1113">
        <f>SUM('Ｈ２６（2014）:Ｓ４４（1969）'!Z174)</f>
        <v>25477</v>
      </c>
      <c r="F31" s="830">
        <f>減価償却計算表!EJ56</f>
        <v>2915611</v>
      </c>
      <c r="G31" s="831">
        <f>減価償却計算表!EL56</f>
        <v>1277570</v>
      </c>
      <c r="H31" s="831">
        <f>減価償却計算表!EK56</f>
        <v>56398</v>
      </c>
      <c r="I31" s="832">
        <f t="shared" si="0"/>
        <v>1638041</v>
      </c>
      <c r="J31" s="830"/>
      <c r="K31" s="833"/>
      <c r="L31" s="834">
        <f t="shared" si="1"/>
        <v>1663518</v>
      </c>
      <c r="M31" s="832"/>
    </row>
    <row r="32" spans="2:13" ht="15" customHeight="1" x14ac:dyDescent="0.15">
      <c r="B32" s="378" t="s">
        <v>314</v>
      </c>
      <c r="C32" s="379"/>
      <c r="D32" s="379"/>
      <c r="E32" s="1131">
        <f>E34+E33</f>
        <v>6059</v>
      </c>
      <c r="F32" s="810">
        <f>F34+F33</f>
        <v>972513</v>
      </c>
      <c r="G32" s="811">
        <f>G34+G33</f>
        <v>600816</v>
      </c>
      <c r="H32" s="811">
        <f>H34+H33</f>
        <v>28752</v>
      </c>
      <c r="I32" s="812">
        <f t="shared" si="0"/>
        <v>371697</v>
      </c>
      <c r="J32" s="810"/>
      <c r="K32" s="813"/>
      <c r="L32" s="843">
        <f t="shared" si="1"/>
        <v>377756</v>
      </c>
      <c r="M32" s="812">
        <f>M34+M33</f>
        <v>0</v>
      </c>
    </row>
    <row r="33" spans="2:13" ht="15" customHeight="1" x14ac:dyDescent="0.15">
      <c r="B33" s="378"/>
      <c r="C33" s="380" t="s">
        <v>313</v>
      </c>
      <c r="D33" s="381"/>
      <c r="E33" s="1113">
        <f>SUM('Ｈ２６（2014）:Ｓ４４（1969）'!Z127)</f>
        <v>3435</v>
      </c>
      <c r="F33" s="814">
        <f>減価償却計算表!K56</f>
        <v>683730</v>
      </c>
      <c r="G33" s="815">
        <f>減価償却計算表!M56</f>
        <v>367674</v>
      </c>
      <c r="H33" s="815">
        <f>減価償却計算表!L56</f>
        <v>20537</v>
      </c>
      <c r="I33" s="816">
        <f t="shared" si="0"/>
        <v>316056</v>
      </c>
      <c r="J33" s="814"/>
      <c r="K33" s="817"/>
      <c r="L33" s="818">
        <f t="shared" si="1"/>
        <v>319491</v>
      </c>
      <c r="M33" s="816"/>
    </row>
    <row r="34" spans="2:13" ht="15" customHeight="1" thickBot="1" x14ac:dyDescent="0.2">
      <c r="B34" s="378"/>
      <c r="C34" s="382" t="s">
        <v>292</v>
      </c>
      <c r="D34" s="379"/>
      <c r="E34" s="1113">
        <f>SUM('Ｈ２６（2014）:Ｓ４４（1969）'!Z128)</f>
        <v>2624</v>
      </c>
      <c r="F34" s="814">
        <f>減価償却計算表!N56</f>
        <v>288783</v>
      </c>
      <c r="G34" s="811">
        <f>減価償却計算表!P56</f>
        <v>233142</v>
      </c>
      <c r="H34" s="811">
        <f>減価償却計算表!O56</f>
        <v>8215</v>
      </c>
      <c r="I34" s="832">
        <f t="shared" si="0"/>
        <v>55641</v>
      </c>
      <c r="J34" s="810"/>
      <c r="K34" s="813"/>
      <c r="L34" s="834">
        <f t="shared" si="1"/>
        <v>58265</v>
      </c>
      <c r="M34" s="832"/>
    </row>
    <row r="35" spans="2:13" ht="15" customHeight="1" x14ac:dyDescent="0.15">
      <c r="B35" s="391" t="s">
        <v>312</v>
      </c>
      <c r="C35" s="392"/>
      <c r="D35" s="387"/>
      <c r="E35" s="1130">
        <f>E36+E40+E41</f>
        <v>16413</v>
      </c>
      <c r="F35" s="826">
        <f>F36+F40+F41</f>
        <v>3219638</v>
      </c>
      <c r="G35" s="835">
        <f>G36+G40+G41</f>
        <v>2357541</v>
      </c>
      <c r="H35" s="835">
        <f>H36+H40+H41</f>
        <v>125704</v>
      </c>
      <c r="I35" s="828">
        <f t="shared" si="0"/>
        <v>862097</v>
      </c>
      <c r="J35" s="826"/>
      <c r="K35" s="829"/>
      <c r="L35" s="843">
        <f t="shared" si="1"/>
        <v>878510</v>
      </c>
      <c r="M35" s="828">
        <f>M36+M40+M41</f>
        <v>0</v>
      </c>
    </row>
    <row r="36" spans="2:13" ht="15" customHeight="1" x14ac:dyDescent="0.15">
      <c r="B36" s="393"/>
      <c r="C36" s="382" t="s">
        <v>311</v>
      </c>
      <c r="D36" s="381"/>
      <c r="E36" s="1132">
        <f>E37+E38+E39</f>
        <v>12809</v>
      </c>
      <c r="F36" s="814">
        <f>F37+F38+F39</f>
        <v>217896</v>
      </c>
      <c r="G36" s="815">
        <f>G37+G38+G39</f>
        <v>113899</v>
      </c>
      <c r="H36" s="815">
        <f>H37+H38+H39</f>
        <v>7766</v>
      </c>
      <c r="I36" s="816">
        <f t="shared" si="0"/>
        <v>103997</v>
      </c>
      <c r="J36" s="814"/>
      <c r="K36" s="817"/>
      <c r="L36" s="818">
        <f t="shared" si="1"/>
        <v>116806</v>
      </c>
      <c r="M36" s="816">
        <f>M37+M38+M39</f>
        <v>0</v>
      </c>
    </row>
    <row r="37" spans="2:13" ht="15" customHeight="1" x14ac:dyDescent="0.15">
      <c r="B37" s="393"/>
      <c r="C37" s="383"/>
      <c r="D37" s="380" t="s">
        <v>310</v>
      </c>
      <c r="E37" s="1113">
        <f>SUM('Ｈ２６（2014）:Ｓ４４（1969）'!Z130)</f>
        <v>12809</v>
      </c>
      <c r="F37" s="814">
        <f>減価償却計算表!Q56</f>
        <v>37827</v>
      </c>
      <c r="G37" s="815">
        <f>減価償却計算表!S56</f>
        <v>34807</v>
      </c>
      <c r="H37" s="815">
        <f>減価償却計算表!R56</f>
        <v>634</v>
      </c>
      <c r="I37" s="816">
        <f t="shared" si="0"/>
        <v>3020</v>
      </c>
      <c r="J37" s="814"/>
      <c r="K37" s="817"/>
      <c r="L37" s="818">
        <f t="shared" si="1"/>
        <v>15829</v>
      </c>
      <c r="M37" s="816"/>
    </row>
    <row r="38" spans="2:13" ht="15" customHeight="1" x14ac:dyDescent="0.15">
      <c r="B38" s="393"/>
      <c r="C38" s="383"/>
      <c r="D38" s="380" t="s">
        <v>309</v>
      </c>
      <c r="E38" s="1113">
        <f>SUM('Ｈ２６（2014）:Ｓ４４（1969）'!Z131)</f>
        <v>0</v>
      </c>
      <c r="F38" s="814">
        <f>減価償却計算表!T56</f>
        <v>0</v>
      </c>
      <c r="G38" s="815">
        <f>減価償却計算表!V56</f>
        <v>0</v>
      </c>
      <c r="H38" s="815">
        <f>減価償却計算表!U56</f>
        <v>0</v>
      </c>
      <c r="I38" s="816">
        <f t="shared" ref="I38:I63" si="2">F38-G38</f>
        <v>0</v>
      </c>
      <c r="J38" s="814"/>
      <c r="K38" s="817"/>
      <c r="L38" s="818">
        <f t="shared" si="1"/>
        <v>0</v>
      </c>
      <c r="M38" s="816"/>
    </row>
    <row r="39" spans="2:13" ht="15" customHeight="1" x14ac:dyDescent="0.15">
      <c r="B39" s="393"/>
      <c r="C39" s="384"/>
      <c r="D39" s="380" t="s">
        <v>292</v>
      </c>
      <c r="E39" s="1113">
        <f>SUM('Ｈ２６（2014）:Ｓ４４（1969）'!Z132)</f>
        <v>0</v>
      </c>
      <c r="F39" s="814">
        <f>減価償却計算表!W56</f>
        <v>180069</v>
      </c>
      <c r="G39" s="815">
        <f>減価償却計算表!Y56</f>
        <v>79092</v>
      </c>
      <c r="H39" s="815">
        <f>減価償却計算表!X56</f>
        <v>7132</v>
      </c>
      <c r="I39" s="816">
        <f t="shared" si="2"/>
        <v>100977</v>
      </c>
      <c r="J39" s="814"/>
      <c r="K39" s="817"/>
      <c r="L39" s="818">
        <f t="shared" si="1"/>
        <v>100977</v>
      </c>
      <c r="M39" s="816"/>
    </row>
    <row r="40" spans="2:13" ht="15" customHeight="1" x14ac:dyDescent="0.15">
      <c r="B40" s="393"/>
      <c r="C40" s="380" t="s">
        <v>308</v>
      </c>
      <c r="D40" s="381"/>
      <c r="E40" s="1113">
        <f>SUM('Ｈ２６（2014）:Ｓ４４（1969）'!Z133)</f>
        <v>707</v>
      </c>
      <c r="F40" s="814">
        <f>減価償却計算表!Z56</f>
        <v>159052</v>
      </c>
      <c r="G40" s="815">
        <f>減価償却計算表!AB56</f>
        <v>81843</v>
      </c>
      <c r="H40" s="815">
        <f>減価償却計算表!AA56</f>
        <v>6299</v>
      </c>
      <c r="I40" s="816">
        <f t="shared" si="2"/>
        <v>77209</v>
      </c>
      <c r="J40" s="814"/>
      <c r="K40" s="817"/>
      <c r="L40" s="818">
        <f t="shared" si="1"/>
        <v>77916</v>
      </c>
      <c r="M40" s="816"/>
    </row>
    <row r="41" spans="2:13" ht="15" customHeight="1" thickBot="1" x14ac:dyDescent="0.2">
      <c r="B41" s="388"/>
      <c r="C41" s="394" t="s">
        <v>292</v>
      </c>
      <c r="D41" s="395"/>
      <c r="E41" s="1113">
        <f>SUM('Ｈ２６（2014）:Ｓ４４（1969）'!Z134)</f>
        <v>2897</v>
      </c>
      <c r="F41" s="830">
        <f>減価償却計算表!AC56</f>
        <v>2842690</v>
      </c>
      <c r="G41" s="836">
        <f>減価償却計算表!AE56</f>
        <v>2161799</v>
      </c>
      <c r="H41" s="836">
        <f>減価償却計算表!AD56</f>
        <v>111639</v>
      </c>
      <c r="I41" s="837">
        <f t="shared" si="2"/>
        <v>680891</v>
      </c>
      <c r="J41" s="838"/>
      <c r="K41" s="839"/>
      <c r="L41" s="834">
        <f t="shared" si="1"/>
        <v>683788</v>
      </c>
      <c r="M41" s="837"/>
    </row>
    <row r="42" spans="2:13" ht="15" customHeight="1" x14ac:dyDescent="0.15">
      <c r="B42" s="386" t="s">
        <v>307</v>
      </c>
      <c r="C42" s="379"/>
      <c r="D42" s="379"/>
      <c r="E42" s="1133">
        <f>E43+E44+E53</f>
        <v>144322</v>
      </c>
      <c r="F42" s="840">
        <f>F43+F44+F53</f>
        <v>10919628</v>
      </c>
      <c r="G42" s="841">
        <f>G43+G44+G53</f>
        <v>8413271</v>
      </c>
      <c r="H42" s="841">
        <f>H43+H44+H53</f>
        <v>265586</v>
      </c>
      <c r="I42" s="842">
        <f t="shared" si="2"/>
        <v>2506357</v>
      </c>
      <c r="J42" s="810"/>
      <c r="K42" s="813"/>
      <c r="L42" s="843">
        <f t="shared" si="1"/>
        <v>2650679</v>
      </c>
      <c r="M42" s="842">
        <f>M43+M44+M53</f>
        <v>0</v>
      </c>
    </row>
    <row r="43" spans="2:13" ht="15" customHeight="1" x14ac:dyDescent="0.15">
      <c r="B43" s="393"/>
      <c r="C43" s="396" t="s">
        <v>306</v>
      </c>
      <c r="D43" s="380"/>
      <c r="E43" s="1113">
        <f>SUM('Ｈ２６（2014）:Ｓ４４（1969）'!Z135)</f>
        <v>0</v>
      </c>
      <c r="F43" s="814">
        <f>減価償却計算表!AF56</f>
        <v>0</v>
      </c>
      <c r="G43" s="815">
        <f>減価償却計算表!AH56</f>
        <v>0</v>
      </c>
      <c r="H43" s="815">
        <f>減価償却計算表!AG56</f>
        <v>0</v>
      </c>
      <c r="I43" s="816">
        <f t="shared" si="2"/>
        <v>0</v>
      </c>
      <c r="J43" s="814"/>
      <c r="K43" s="817"/>
      <c r="L43" s="818">
        <f t="shared" si="1"/>
        <v>0</v>
      </c>
      <c r="M43" s="816"/>
    </row>
    <row r="44" spans="2:13" ht="15" customHeight="1" x14ac:dyDescent="0.15">
      <c r="B44" s="378"/>
      <c r="C44" s="382" t="s">
        <v>305</v>
      </c>
      <c r="D44" s="397"/>
      <c r="E44" s="1134">
        <f>SUM(E45:E52)</f>
        <v>122033</v>
      </c>
      <c r="F44" s="844">
        <f>SUM(F45:F52)</f>
        <v>10829026</v>
      </c>
      <c r="G44" s="845">
        <f>SUM(G45:G52)</f>
        <v>8389523</v>
      </c>
      <c r="H44" s="845">
        <f>SUM(H45:H52)</f>
        <v>263394</v>
      </c>
      <c r="I44" s="846">
        <f t="shared" si="2"/>
        <v>2439503</v>
      </c>
      <c r="J44" s="844"/>
      <c r="K44" s="847"/>
      <c r="L44" s="818">
        <f t="shared" si="1"/>
        <v>2561536</v>
      </c>
      <c r="M44" s="846">
        <f>SUM(M45:M52)</f>
        <v>0</v>
      </c>
    </row>
    <row r="45" spans="2:13" ht="15" customHeight="1" x14ac:dyDescent="0.15">
      <c r="B45" s="378"/>
      <c r="C45" s="383"/>
      <c r="D45" s="384" t="s">
        <v>304</v>
      </c>
      <c r="E45" s="1113">
        <f>SUM('Ｈ２６（2014）:Ｓ４４（1969）'!Z136)</f>
        <v>2960</v>
      </c>
      <c r="F45" s="814">
        <f>減価償却計算表!AI56</f>
        <v>14250</v>
      </c>
      <c r="G45" s="845">
        <f>減価償却計算表!AK56</f>
        <v>14254</v>
      </c>
      <c r="H45" s="845">
        <f>減価償却計算表!AJ56</f>
        <v>2</v>
      </c>
      <c r="I45" s="816">
        <f t="shared" si="2"/>
        <v>-4</v>
      </c>
      <c r="J45" s="844"/>
      <c r="K45" s="847"/>
      <c r="L45" s="818">
        <f t="shared" si="1"/>
        <v>2956</v>
      </c>
      <c r="M45" s="816"/>
    </row>
    <row r="46" spans="2:13" ht="15" customHeight="1" x14ac:dyDescent="0.15">
      <c r="B46" s="378"/>
      <c r="C46" s="383"/>
      <c r="D46" s="380" t="s">
        <v>303</v>
      </c>
      <c r="E46" s="1113">
        <f>SUM('Ｈ２６（2014）:Ｓ４４（1969）'!Z137)</f>
        <v>0</v>
      </c>
      <c r="F46" s="814">
        <f>減価償却計算表!AL56</f>
        <v>0</v>
      </c>
      <c r="G46" s="815">
        <f>減価償却計算表!AN56</f>
        <v>0</v>
      </c>
      <c r="H46" s="815">
        <f>減価償却計算表!AM56</f>
        <v>0</v>
      </c>
      <c r="I46" s="816">
        <f t="shared" si="2"/>
        <v>0</v>
      </c>
      <c r="J46" s="814"/>
      <c r="K46" s="817"/>
      <c r="L46" s="818">
        <f t="shared" si="1"/>
        <v>0</v>
      </c>
      <c r="M46" s="816"/>
    </row>
    <row r="47" spans="2:13" ht="15" customHeight="1" x14ac:dyDescent="0.15">
      <c r="B47" s="378"/>
      <c r="C47" s="383"/>
      <c r="D47" s="380" t="s">
        <v>302</v>
      </c>
      <c r="E47" s="1113">
        <f>SUM('Ｈ２６（2014）:Ｓ４４（1969）'!Z138)</f>
        <v>0</v>
      </c>
      <c r="F47" s="814">
        <f>減価償却計算表!AO56</f>
        <v>0</v>
      </c>
      <c r="G47" s="815">
        <f>減価償却計算表!AQ56</f>
        <v>0</v>
      </c>
      <c r="H47" s="815">
        <f>減価償却計算表!AP56</f>
        <v>0</v>
      </c>
      <c r="I47" s="816">
        <f t="shared" si="2"/>
        <v>0</v>
      </c>
      <c r="J47" s="814"/>
      <c r="K47" s="817"/>
      <c r="L47" s="818">
        <f t="shared" si="1"/>
        <v>0</v>
      </c>
      <c r="M47" s="816"/>
    </row>
    <row r="48" spans="2:13" ht="15" customHeight="1" x14ac:dyDescent="0.15">
      <c r="B48" s="378"/>
      <c r="C48" s="383"/>
      <c r="D48" s="380" t="s">
        <v>283</v>
      </c>
      <c r="E48" s="1113">
        <f>SUM('Ｈ２６（2014）:Ｓ４４（1969）'!Z139)</f>
        <v>0</v>
      </c>
      <c r="F48" s="814">
        <f>減価償却計算表!AR56</f>
        <v>0</v>
      </c>
      <c r="G48" s="815">
        <f>減価償却計算表!AT56</f>
        <v>0</v>
      </c>
      <c r="H48" s="815">
        <f>減価償却計算表!AS56</f>
        <v>0</v>
      </c>
      <c r="I48" s="816">
        <f t="shared" si="2"/>
        <v>0</v>
      </c>
      <c r="J48" s="814"/>
      <c r="K48" s="817"/>
      <c r="L48" s="818">
        <f t="shared" si="1"/>
        <v>0</v>
      </c>
      <c r="M48" s="816"/>
    </row>
    <row r="49" spans="2:15" ht="15" customHeight="1" x14ac:dyDescent="0.15">
      <c r="B49" s="378"/>
      <c r="C49" s="383"/>
      <c r="D49" s="380" t="s">
        <v>301</v>
      </c>
      <c r="E49" s="1113">
        <f>SUM('Ｈ２６（2014）:Ｓ４４（1969）'!Z140)</f>
        <v>0</v>
      </c>
      <c r="F49" s="814">
        <f>減価償却計算表!AU56</f>
        <v>0</v>
      </c>
      <c r="G49" s="815">
        <f>減価償却計算表!AW56</f>
        <v>0</v>
      </c>
      <c r="H49" s="815">
        <f>減価償却計算表!AV56</f>
        <v>0</v>
      </c>
      <c r="I49" s="816">
        <f t="shared" si="2"/>
        <v>0</v>
      </c>
      <c r="J49" s="814"/>
      <c r="K49" s="817"/>
      <c r="L49" s="818">
        <f t="shared" si="1"/>
        <v>0</v>
      </c>
      <c r="M49" s="816"/>
    </row>
    <row r="50" spans="2:15" ht="15" customHeight="1" x14ac:dyDescent="0.15">
      <c r="B50" s="378"/>
      <c r="C50" s="383"/>
      <c r="D50" s="380" t="s">
        <v>300</v>
      </c>
      <c r="E50" s="1113">
        <f>SUM('Ｈ２６（2014）:Ｓ４４（1969）'!Z141)</f>
        <v>98127</v>
      </c>
      <c r="F50" s="814">
        <f>減価償却計算表!AX56</f>
        <v>6445129</v>
      </c>
      <c r="G50" s="815">
        <f>減価償却計算表!AZ56</f>
        <v>5651184</v>
      </c>
      <c r="H50" s="815">
        <f>減価償却計算表!AY56</f>
        <v>105872</v>
      </c>
      <c r="I50" s="816">
        <f t="shared" si="2"/>
        <v>793945</v>
      </c>
      <c r="J50" s="814"/>
      <c r="K50" s="817"/>
      <c r="L50" s="818">
        <f t="shared" si="1"/>
        <v>892072</v>
      </c>
      <c r="M50" s="816"/>
    </row>
    <row r="51" spans="2:15" ht="15" customHeight="1" x14ac:dyDescent="0.15">
      <c r="B51" s="378"/>
      <c r="C51" s="383"/>
      <c r="D51" s="380" t="s">
        <v>284</v>
      </c>
      <c r="E51" s="1113">
        <f>SUM('Ｈ２６（2014）:Ｓ４４（1969）'!Z142)</f>
        <v>0</v>
      </c>
      <c r="F51" s="814">
        <f>減価償却計算表!BA56</f>
        <v>0</v>
      </c>
      <c r="G51" s="815">
        <f>減価償却計算表!BC56</f>
        <v>0</v>
      </c>
      <c r="H51" s="815">
        <f>減価償却計算表!BB56</f>
        <v>0</v>
      </c>
      <c r="I51" s="816">
        <f t="shared" si="2"/>
        <v>0</v>
      </c>
      <c r="J51" s="814"/>
      <c r="K51" s="817"/>
      <c r="L51" s="818">
        <f t="shared" si="1"/>
        <v>0</v>
      </c>
      <c r="M51" s="816"/>
    </row>
    <row r="52" spans="2:15" ht="15" customHeight="1" x14ac:dyDescent="0.15">
      <c r="B52" s="378"/>
      <c r="C52" s="383"/>
      <c r="D52" s="382" t="s">
        <v>292</v>
      </c>
      <c r="E52" s="1113">
        <f>SUM('Ｈ２６（2014）:Ｓ４４（1969）'!Z143)</f>
        <v>20946</v>
      </c>
      <c r="F52" s="822">
        <f>減価償却計算表!BD56</f>
        <v>4369647</v>
      </c>
      <c r="G52" s="820">
        <f>減価償却計算表!BF56</f>
        <v>2724085</v>
      </c>
      <c r="H52" s="820">
        <f>減価償却計算表!BE56</f>
        <v>157520</v>
      </c>
      <c r="I52" s="821">
        <f t="shared" si="2"/>
        <v>1645562</v>
      </c>
      <c r="J52" s="822"/>
      <c r="K52" s="823"/>
      <c r="L52" s="818">
        <f t="shared" si="1"/>
        <v>1666508</v>
      </c>
      <c r="M52" s="821"/>
    </row>
    <row r="53" spans="2:15" ht="15" customHeight="1" x14ac:dyDescent="0.15">
      <c r="B53" s="393"/>
      <c r="C53" s="382" t="s">
        <v>299</v>
      </c>
      <c r="D53" s="381"/>
      <c r="E53" s="1132">
        <f>E54+E55+E56</f>
        <v>22289</v>
      </c>
      <c r="F53" s="814">
        <f>F54+F55+F56</f>
        <v>90602</v>
      </c>
      <c r="G53" s="815">
        <f>G54+G55+G56</f>
        <v>23748</v>
      </c>
      <c r="H53" s="815">
        <f>H54+H55+H56</f>
        <v>2192</v>
      </c>
      <c r="I53" s="816">
        <f t="shared" si="2"/>
        <v>66854</v>
      </c>
      <c r="J53" s="814"/>
      <c r="K53" s="817"/>
      <c r="L53" s="818">
        <f t="shared" si="1"/>
        <v>89143</v>
      </c>
      <c r="M53" s="816">
        <f>M54+M55+M56</f>
        <v>0</v>
      </c>
    </row>
    <row r="54" spans="2:15" ht="15" customHeight="1" x14ac:dyDescent="0.15">
      <c r="B54" s="393"/>
      <c r="C54" s="379"/>
      <c r="D54" s="380" t="s">
        <v>298</v>
      </c>
      <c r="E54" s="1113">
        <f>SUM('Ｈ２６（2014）:Ｓ４４（1969）'!Z145)</f>
        <v>0</v>
      </c>
      <c r="F54" s="814">
        <f>減価償却計算表!BG56</f>
        <v>0</v>
      </c>
      <c r="G54" s="815">
        <f>減価償却計算表!BI56</f>
        <v>0</v>
      </c>
      <c r="H54" s="815">
        <f>減価償却計算表!BH56</f>
        <v>0</v>
      </c>
      <c r="I54" s="816">
        <f t="shared" si="2"/>
        <v>0</v>
      </c>
      <c r="J54" s="814"/>
      <c r="K54" s="817"/>
      <c r="L54" s="818">
        <f t="shared" si="1"/>
        <v>0</v>
      </c>
      <c r="M54" s="816"/>
      <c r="O54" s="31"/>
    </row>
    <row r="55" spans="2:15" ht="15" customHeight="1" x14ac:dyDescent="0.15">
      <c r="B55" s="393"/>
      <c r="C55" s="398"/>
      <c r="D55" s="380" t="s">
        <v>297</v>
      </c>
      <c r="E55" s="1113">
        <f>SUM('Ｈ２６（2014）:Ｓ４４（1969）'!Z146)</f>
        <v>0</v>
      </c>
      <c r="F55" s="814">
        <f>減価償却計算表!BJ56</f>
        <v>1596</v>
      </c>
      <c r="G55" s="819">
        <f>減価償却計算表!BL56</f>
        <v>1152</v>
      </c>
      <c r="H55" s="819">
        <f>減価償却計算表!BK56</f>
        <v>64</v>
      </c>
      <c r="I55" s="816">
        <f t="shared" si="2"/>
        <v>444</v>
      </c>
      <c r="J55" s="814"/>
      <c r="K55" s="817"/>
      <c r="L55" s="818">
        <f t="shared" si="1"/>
        <v>444</v>
      </c>
      <c r="M55" s="816"/>
    </row>
    <row r="56" spans="2:15" ht="15" customHeight="1" thickBot="1" x14ac:dyDescent="0.2">
      <c r="B56" s="399"/>
      <c r="C56" s="395"/>
      <c r="D56" s="389" t="s">
        <v>292</v>
      </c>
      <c r="E56" s="1113">
        <f>SUM('Ｈ２６（2014）:Ｓ４４（1969）'!Z147)</f>
        <v>22289</v>
      </c>
      <c r="F56" s="830">
        <f>減価償却計算表!BM56</f>
        <v>89006</v>
      </c>
      <c r="G56" s="836">
        <f>減価償却計算表!BO56</f>
        <v>22596</v>
      </c>
      <c r="H56" s="836">
        <f>減価償却計算表!BN56</f>
        <v>2128</v>
      </c>
      <c r="I56" s="832">
        <f t="shared" si="2"/>
        <v>66410</v>
      </c>
      <c r="J56" s="830"/>
      <c r="K56" s="833"/>
      <c r="L56" s="824">
        <f t="shared" si="1"/>
        <v>88699</v>
      </c>
      <c r="M56" s="832"/>
    </row>
    <row r="57" spans="2:15" ht="15" customHeight="1" x14ac:dyDescent="0.15">
      <c r="B57" s="386" t="s">
        <v>296</v>
      </c>
      <c r="C57" s="387"/>
      <c r="D57" s="387"/>
      <c r="E57" s="1130">
        <f>E58+E59</f>
        <v>248</v>
      </c>
      <c r="F57" s="826">
        <f>F58+F59</f>
        <v>2949</v>
      </c>
      <c r="G57" s="827">
        <f>G58+G59</f>
        <v>2949</v>
      </c>
      <c r="H57" s="827">
        <f>H58+H59</f>
        <v>0</v>
      </c>
      <c r="I57" s="828">
        <f t="shared" si="2"/>
        <v>0</v>
      </c>
      <c r="J57" s="826"/>
      <c r="K57" s="829"/>
      <c r="L57" s="825">
        <f t="shared" si="1"/>
        <v>248</v>
      </c>
      <c r="M57" s="828">
        <f>M58+M59</f>
        <v>0</v>
      </c>
    </row>
    <row r="58" spans="2:15" ht="15" customHeight="1" x14ac:dyDescent="0.15">
      <c r="B58" s="378"/>
      <c r="C58" s="380" t="s">
        <v>295</v>
      </c>
      <c r="D58" s="381"/>
      <c r="E58" s="1113">
        <f>SUM('Ｈ２６（2014）:Ｓ４４（1969）'!Z164)</f>
        <v>0</v>
      </c>
      <c r="F58" s="814">
        <f>減価償却計算表!DF56</f>
        <v>0</v>
      </c>
      <c r="G58" s="815">
        <f>減価償却計算表!DH56</f>
        <v>0</v>
      </c>
      <c r="H58" s="815">
        <f>減価償却計算表!DG56</f>
        <v>0</v>
      </c>
      <c r="I58" s="816">
        <f t="shared" si="2"/>
        <v>0</v>
      </c>
      <c r="J58" s="814"/>
      <c r="K58" s="817"/>
      <c r="L58" s="818">
        <f t="shared" si="1"/>
        <v>0</v>
      </c>
      <c r="M58" s="816"/>
    </row>
    <row r="59" spans="2:15" ht="15" customHeight="1" thickBot="1" x14ac:dyDescent="0.2">
      <c r="B59" s="378"/>
      <c r="C59" s="382" t="s">
        <v>292</v>
      </c>
      <c r="D59" s="385"/>
      <c r="E59" s="1113">
        <f>SUM('Ｈ２６（2014）:Ｓ４４（1969）'!Z165)</f>
        <v>248</v>
      </c>
      <c r="F59" s="822">
        <f>減価償却計算表!DI56</f>
        <v>2949</v>
      </c>
      <c r="G59" s="820">
        <f>減価償却計算表!DK56</f>
        <v>2949</v>
      </c>
      <c r="H59" s="820">
        <f>減価償却計算表!DJ56</f>
        <v>0</v>
      </c>
      <c r="I59" s="821">
        <f t="shared" si="2"/>
        <v>0</v>
      </c>
      <c r="J59" s="830"/>
      <c r="K59" s="823"/>
      <c r="L59" s="824">
        <f t="shared" si="1"/>
        <v>248</v>
      </c>
      <c r="M59" s="821"/>
    </row>
    <row r="60" spans="2:15" ht="15" customHeight="1" x14ac:dyDescent="0.15">
      <c r="B60" s="386" t="s">
        <v>294</v>
      </c>
      <c r="C60" s="400"/>
      <c r="D60" s="400"/>
      <c r="E60" s="1133">
        <f>E61+E62</f>
        <v>1176043</v>
      </c>
      <c r="F60" s="840">
        <f>F62+F61</f>
        <v>3331889</v>
      </c>
      <c r="G60" s="848">
        <f>G62+G61</f>
        <v>2377057</v>
      </c>
      <c r="H60" s="848">
        <f>H62+H61</f>
        <v>103442</v>
      </c>
      <c r="I60" s="842">
        <f t="shared" si="2"/>
        <v>954832</v>
      </c>
      <c r="J60" s="840"/>
      <c r="K60" s="849"/>
      <c r="L60" s="825">
        <f t="shared" si="1"/>
        <v>2130875</v>
      </c>
      <c r="M60" s="842">
        <f>M62+M61</f>
        <v>0</v>
      </c>
    </row>
    <row r="61" spans="2:15" ht="15" customHeight="1" x14ac:dyDescent="0.15">
      <c r="B61" s="378"/>
      <c r="C61" s="380" t="s">
        <v>293</v>
      </c>
      <c r="D61" s="381"/>
      <c r="E61" s="1113">
        <f>SUM('Ｈ２６（2014）:Ｓ４４（1969）'!Z124)</f>
        <v>18352</v>
      </c>
      <c r="F61" s="814">
        <f>減価償却計算表!E56</f>
        <v>907161</v>
      </c>
      <c r="G61" s="815">
        <f>減価償却計算表!G56</f>
        <v>491633</v>
      </c>
      <c r="H61" s="815">
        <f>減価償却計算表!F56</f>
        <v>17721</v>
      </c>
      <c r="I61" s="816">
        <f t="shared" si="2"/>
        <v>415528</v>
      </c>
      <c r="J61" s="814"/>
      <c r="K61" s="817"/>
      <c r="L61" s="818">
        <f t="shared" si="1"/>
        <v>433880</v>
      </c>
      <c r="M61" s="816"/>
    </row>
    <row r="62" spans="2:15" ht="15" customHeight="1" thickBot="1" x14ac:dyDescent="0.2">
      <c r="B62" s="388"/>
      <c r="C62" s="389" t="s">
        <v>292</v>
      </c>
      <c r="D62" s="395"/>
      <c r="E62" s="1113">
        <f>SUM('Ｈ２６（2014）:Ｓ４４（1969）'!Z125)+SUM('Ｈ２６（2014）:Ｓ４４（1969）'!Z175)</f>
        <v>1157691</v>
      </c>
      <c r="F62" s="830">
        <f>減価償却計算表!H56+減価償却計算表!EM56</f>
        <v>2424728</v>
      </c>
      <c r="G62" s="836">
        <f>減価償却計算表!J56+減価償却計算表!EO56</f>
        <v>1885424</v>
      </c>
      <c r="H62" s="836">
        <f>減価償却計算表!I56+減価償却計算表!EN56</f>
        <v>85721</v>
      </c>
      <c r="I62" s="837">
        <f t="shared" si="2"/>
        <v>539304</v>
      </c>
      <c r="J62" s="838"/>
      <c r="K62" s="839"/>
      <c r="L62" s="824">
        <f t="shared" si="1"/>
        <v>1696995</v>
      </c>
      <c r="M62" s="837"/>
    </row>
    <row r="63" spans="2:15" ht="15.95" customHeight="1" thickBot="1" x14ac:dyDescent="0.2">
      <c r="B63" s="388" t="s">
        <v>291</v>
      </c>
      <c r="C63" s="395"/>
      <c r="D63" s="395"/>
      <c r="E63" s="1135">
        <f>E6+E22+E32+E35+E42+E57+E60</f>
        <v>1975650</v>
      </c>
      <c r="F63" s="850">
        <f>F6+F22+F32+F35+F42+F57+F60</f>
        <v>41358277</v>
      </c>
      <c r="G63" s="850">
        <f>G6+G22+G32+G35+G42+G57+G60</f>
        <v>24613708</v>
      </c>
      <c r="H63" s="850">
        <f>H6+H22+H32+H35+H42+H57+H60</f>
        <v>997899</v>
      </c>
      <c r="I63" s="837">
        <f t="shared" si="2"/>
        <v>16744569</v>
      </c>
      <c r="J63" s="838"/>
      <c r="K63" s="839"/>
      <c r="L63" s="850">
        <f t="shared" si="1"/>
        <v>18720219</v>
      </c>
      <c r="M63" s="851">
        <f>M6+M22+M32+M35+M42+M57+M60</f>
        <v>0</v>
      </c>
      <c r="N63" s="450"/>
    </row>
    <row r="64" spans="2:15" ht="13.5" customHeight="1" x14ac:dyDescent="0.15">
      <c r="L64" s="447"/>
    </row>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sheetData>
  <customSheetViews>
    <customSheetView guid="{60A46C55-9E99-4DDE-A95C-DCDE3DA46AD9}" showPageBreaks="1" fitToPage="1" hiddenRows="1" view="pageBreakPreview">
      <selection activeCell="H7" sqref="H7"/>
      <pageMargins left="0.62992125984251968" right="0.55118110236220474" top="0.94488188976377963" bottom="0.51181102362204722" header="0.59055118110236227" footer="0.39370078740157483"/>
      <printOptions horizontalCentered="1"/>
      <pageSetup paperSize="9" scale="55" orientation="portrait" r:id="rId1"/>
      <headerFooter alignWithMargins="0"/>
    </customSheetView>
  </customSheetViews>
  <mergeCells count="4">
    <mergeCell ref="B3:D5"/>
    <mergeCell ref="F3:I3"/>
    <mergeCell ref="J3:K3"/>
    <mergeCell ref="L3:M4"/>
  </mergeCells>
  <phoneticPr fontId="2"/>
  <printOptions horizontalCentered="1" gridLinesSet="0"/>
  <pageMargins left="0.62992125984251968" right="0.55118110236220474" top="0.94488188976377963" bottom="0.51181102362204722" header="0.59055118110236227" footer="0.39370078740157483"/>
  <pageSetup paperSize="9" scale="55" orientation="portrait"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18"/>
  <sheetViews>
    <sheetView workbookViewId="0">
      <selection activeCell="A9" sqref="A9"/>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39" width="2.875" style="134" bestFit="1" customWidth="1"/>
    <col min="40" max="40" width="2" style="134" customWidth="1"/>
    <col min="41" max="41" width="3.75" style="134" customWidth="1"/>
    <col min="42" max="42" width="7.75" style="134" customWidth="1"/>
    <col min="43" max="45" width="11.625" style="134" customWidth="1"/>
    <col min="46" max="46" width="3" style="134" customWidth="1"/>
    <col min="47" max="47" width="2.875" style="134" customWidth="1"/>
    <col min="48" max="48" width="2" style="134" customWidth="1"/>
    <col min="49" max="49" width="3.75" style="134" customWidth="1"/>
    <col min="50" max="50" width="7.75" style="134" customWidth="1"/>
    <col min="51" max="52" width="11.625" style="134" customWidth="1"/>
    <col min="53" max="16384" width="9" style="134"/>
  </cols>
  <sheetData>
    <row r="1" spans="1:34" ht="9" customHeight="1" x14ac:dyDescent="0.15"/>
    <row r="2" spans="1:34" ht="14.45" customHeight="1" x14ac:dyDescent="0.15">
      <c r="I2" s="159"/>
      <c r="J2" s="159"/>
      <c r="K2" s="554" t="s">
        <v>727</v>
      </c>
      <c r="R2" s="159" t="s">
        <v>845</v>
      </c>
      <c r="AA2" s="160"/>
      <c r="AC2" s="160" t="s">
        <v>1</v>
      </c>
    </row>
    <row r="3" spans="1:34" ht="3" customHeight="1" thickBot="1" x14ac:dyDescent="0.2">
      <c r="AB3" s="160"/>
      <c r="AC3" s="160"/>
    </row>
    <row r="4" spans="1:34" ht="14.45" customHeight="1" thickTop="1" x14ac:dyDescent="0.15">
      <c r="K4" s="161"/>
      <c r="L4" s="162"/>
      <c r="M4" s="162"/>
      <c r="N4" s="162"/>
      <c r="O4" s="162"/>
      <c r="P4" s="163" t="s">
        <v>119</v>
      </c>
      <c r="Q4" s="162"/>
      <c r="R4" s="162"/>
      <c r="S4" s="162"/>
      <c r="T4" s="162"/>
      <c r="U4" s="164"/>
      <c r="V4" s="162"/>
      <c r="W4" s="162"/>
      <c r="X4" s="162"/>
      <c r="Y4" s="162"/>
      <c r="Z4" s="163" t="s">
        <v>802</v>
      </c>
      <c r="AA4" s="162"/>
      <c r="AB4" s="162"/>
      <c r="AC4" s="165"/>
      <c r="AD4" s="160"/>
      <c r="AE4" s="160"/>
      <c r="AF4" s="160"/>
      <c r="AG4" s="160"/>
      <c r="AH4" s="160"/>
    </row>
    <row r="5" spans="1:34" ht="14.45" customHeight="1" x14ac:dyDescent="0.15">
      <c r="K5" s="166"/>
      <c r="L5" s="167"/>
      <c r="M5" s="167"/>
      <c r="N5" s="167"/>
      <c r="O5" s="167"/>
      <c r="P5" s="168" t="s">
        <v>121</v>
      </c>
      <c r="Q5" s="169" t="s">
        <v>803</v>
      </c>
      <c r="R5" s="170" t="s">
        <v>122</v>
      </c>
      <c r="S5" s="170"/>
      <c r="T5" s="171"/>
      <c r="U5" s="172"/>
      <c r="V5" s="167"/>
      <c r="W5" s="167"/>
      <c r="X5" s="167"/>
      <c r="Y5" s="167"/>
      <c r="Z5" s="168" t="s">
        <v>123</v>
      </c>
      <c r="AA5" s="173" t="s">
        <v>124</v>
      </c>
      <c r="AB5" s="170"/>
      <c r="AC5" s="174"/>
      <c r="AD5" s="160"/>
      <c r="AE5" s="160"/>
      <c r="AF5" s="160"/>
      <c r="AG5" s="160"/>
      <c r="AH5" s="160"/>
    </row>
    <row r="6" spans="1:34" ht="14.45" customHeight="1" x14ac:dyDescent="0.15">
      <c r="K6" s="166"/>
      <c r="L6" s="167"/>
      <c r="M6" s="167"/>
      <c r="N6" s="167"/>
      <c r="O6" s="167"/>
      <c r="P6" s="175"/>
      <c r="Q6" s="176" t="s">
        <v>649</v>
      </c>
      <c r="R6" s="173" t="s">
        <v>2</v>
      </c>
      <c r="S6" s="173" t="s">
        <v>3</v>
      </c>
      <c r="T6" s="173" t="s">
        <v>400</v>
      </c>
      <c r="U6" s="172" t="s">
        <v>4</v>
      </c>
      <c r="V6" s="167" t="s">
        <v>4</v>
      </c>
      <c r="W6" s="167"/>
      <c r="X6" s="167"/>
      <c r="Y6" s="167"/>
      <c r="Z6" s="175"/>
      <c r="AA6" s="173" t="s">
        <v>2</v>
      </c>
      <c r="AB6" s="173" t="s">
        <v>3</v>
      </c>
      <c r="AC6" s="174" t="s">
        <v>400</v>
      </c>
      <c r="AD6" s="160" t="s">
        <v>4</v>
      </c>
      <c r="AE6" s="160" t="s">
        <v>4</v>
      </c>
      <c r="AF6" s="160"/>
      <c r="AG6" s="160"/>
      <c r="AH6" s="160"/>
    </row>
    <row r="7" spans="1:34" ht="14.45" customHeight="1" thickBot="1" x14ac:dyDescent="0.2">
      <c r="K7" s="166"/>
      <c r="L7" s="167"/>
      <c r="M7" s="167"/>
      <c r="N7" s="167"/>
      <c r="O7" s="167"/>
      <c r="P7" s="570" t="s">
        <v>125</v>
      </c>
      <c r="Q7" s="571" t="s">
        <v>804</v>
      </c>
      <c r="R7" s="328" t="s">
        <v>805</v>
      </c>
      <c r="S7" s="572" t="s">
        <v>806</v>
      </c>
      <c r="T7" s="573" t="s">
        <v>807</v>
      </c>
      <c r="U7" s="172"/>
      <c r="V7" s="167"/>
      <c r="W7" s="167"/>
      <c r="X7" s="167"/>
      <c r="Y7" s="167"/>
      <c r="Z7" s="177" t="s">
        <v>5</v>
      </c>
      <c r="AA7" s="181" t="s">
        <v>6</v>
      </c>
      <c r="AB7" s="181" t="s">
        <v>7</v>
      </c>
      <c r="AC7" s="182" t="s">
        <v>808</v>
      </c>
      <c r="AD7" s="160"/>
      <c r="AE7" s="160"/>
      <c r="AF7" s="160"/>
      <c r="AG7" s="160"/>
      <c r="AH7" s="160"/>
    </row>
    <row r="8" spans="1:34" ht="14.45" customHeight="1" x14ac:dyDescent="0.15">
      <c r="A8" s="589">
        <v>205960</v>
      </c>
      <c r="B8" s="590">
        <v>205960</v>
      </c>
      <c r="C8" s="590">
        <v>0</v>
      </c>
      <c r="D8" s="590">
        <v>65116</v>
      </c>
      <c r="E8" s="590">
        <v>10700</v>
      </c>
      <c r="F8" s="590">
        <v>0</v>
      </c>
      <c r="G8" s="590">
        <v>38000</v>
      </c>
      <c r="H8" s="590">
        <v>343</v>
      </c>
      <c r="I8" s="591">
        <v>91801</v>
      </c>
      <c r="K8" s="183"/>
      <c r="L8" s="184" t="s">
        <v>8</v>
      </c>
      <c r="M8" s="185"/>
      <c r="N8" s="185"/>
      <c r="O8" s="186" t="s">
        <v>9</v>
      </c>
      <c r="P8" s="187">
        <f>'Ｓ４７(1972)'!A9</f>
        <v>0</v>
      </c>
      <c r="Q8" s="188">
        <f>'Ｓ４７(1972)'!B9</f>
        <v>0</v>
      </c>
      <c r="R8" s="188">
        <f>'Ｓ４７(1972)'!D9</f>
        <v>0</v>
      </c>
      <c r="S8" s="188">
        <f>'Ｓ４７(1972)'!E9</f>
        <v>0</v>
      </c>
      <c r="T8" s="189">
        <f>'Ｓ４７(1972)'!G9</f>
        <v>0</v>
      </c>
      <c r="U8" s="190"/>
      <c r="V8" s="184"/>
      <c r="W8" s="185"/>
      <c r="X8" s="185"/>
      <c r="Y8" s="186"/>
      <c r="Z8" s="191"/>
      <c r="AA8" s="192"/>
      <c r="AB8" s="192"/>
      <c r="AC8" s="569"/>
      <c r="AD8" s="160"/>
      <c r="AE8" s="160"/>
      <c r="AF8" s="160"/>
      <c r="AG8" s="160"/>
      <c r="AH8" s="160"/>
    </row>
    <row r="9" spans="1:34" ht="14.45" customHeight="1" x14ac:dyDescent="0.15">
      <c r="A9" s="592">
        <v>0</v>
      </c>
      <c r="B9" s="593">
        <v>0</v>
      </c>
      <c r="C9" s="593">
        <v>0</v>
      </c>
      <c r="D9" s="593">
        <v>0</v>
      </c>
      <c r="E9" s="593">
        <v>0</v>
      </c>
      <c r="F9" s="593">
        <v>0</v>
      </c>
      <c r="G9" s="593">
        <v>0</v>
      </c>
      <c r="H9" s="593">
        <v>0</v>
      </c>
      <c r="I9" s="594">
        <v>0</v>
      </c>
      <c r="K9" s="194"/>
      <c r="L9" s="195"/>
      <c r="M9" s="196" t="s">
        <v>650</v>
      </c>
      <c r="N9" s="197"/>
      <c r="O9" s="198" t="s">
        <v>12</v>
      </c>
      <c r="P9" s="199">
        <f>'Ｓ４７(1972)'!A10</f>
        <v>0</v>
      </c>
      <c r="Q9" s="200">
        <f>'Ｓ４７(1972)'!B10</f>
        <v>0</v>
      </c>
      <c r="R9" s="200">
        <f>'Ｓ４７(1972)'!D10</f>
        <v>0</v>
      </c>
      <c r="S9" s="200">
        <f>'Ｓ４７(1972)'!E10</f>
        <v>0</v>
      </c>
      <c r="T9" s="201">
        <f>'Ｓ４７(1972)'!G10</f>
        <v>0</v>
      </c>
      <c r="U9" s="202"/>
      <c r="V9" s="195"/>
      <c r="W9" s="167"/>
      <c r="X9" s="167"/>
      <c r="Y9" s="203"/>
      <c r="Z9" s="204"/>
      <c r="AA9" s="205"/>
      <c r="AB9" s="205"/>
      <c r="AC9" s="560"/>
      <c r="AD9" s="160"/>
      <c r="AE9" s="160"/>
      <c r="AF9" s="160"/>
      <c r="AG9" s="160"/>
      <c r="AH9" s="160"/>
    </row>
    <row r="10" spans="1:34" ht="14.45" customHeight="1" x14ac:dyDescent="0.15">
      <c r="A10" s="592">
        <v>0</v>
      </c>
      <c r="B10" s="593">
        <v>0</v>
      </c>
      <c r="C10" s="593">
        <v>0</v>
      </c>
      <c r="D10" s="593">
        <v>0</v>
      </c>
      <c r="E10" s="593">
        <v>0</v>
      </c>
      <c r="F10" s="593">
        <v>0</v>
      </c>
      <c r="G10" s="593">
        <v>0</v>
      </c>
      <c r="H10" s="593">
        <v>0</v>
      </c>
      <c r="I10" s="594">
        <v>0</v>
      </c>
      <c r="K10" s="194"/>
      <c r="L10" s="195"/>
      <c r="M10" s="196" t="s">
        <v>13</v>
      </c>
      <c r="N10" s="167"/>
      <c r="O10" s="207"/>
      <c r="P10" s="208">
        <f>P8-P9</f>
        <v>0</v>
      </c>
      <c r="Q10" s="209">
        <f>Q8-Q9</f>
        <v>0</v>
      </c>
      <c r="R10" s="209">
        <f>R8-R9</f>
        <v>0</v>
      </c>
      <c r="S10" s="209">
        <f>S8-S9</f>
        <v>0</v>
      </c>
      <c r="T10" s="210">
        <f>T8-T9</f>
        <v>0</v>
      </c>
      <c r="U10" s="202"/>
      <c r="V10" s="195"/>
      <c r="W10" s="167"/>
      <c r="X10" s="167"/>
      <c r="Y10" s="203"/>
      <c r="Z10" s="204"/>
      <c r="AA10" s="205"/>
      <c r="AB10" s="205"/>
      <c r="AC10" s="560"/>
      <c r="AD10" s="160"/>
      <c r="AE10" s="160"/>
      <c r="AF10" s="160"/>
      <c r="AG10" s="160"/>
      <c r="AH10" s="160"/>
    </row>
    <row r="11" spans="1:34" ht="14.45" customHeight="1" x14ac:dyDescent="0.15">
      <c r="A11" s="592">
        <v>0</v>
      </c>
      <c r="B11" s="593">
        <v>0</v>
      </c>
      <c r="C11" s="593">
        <v>0</v>
      </c>
      <c r="D11" s="593">
        <v>0</v>
      </c>
      <c r="E11" s="593">
        <v>0</v>
      </c>
      <c r="F11" s="593">
        <v>0</v>
      </c>
      <c r="G11" s="593">
        <v>0</v>
      </c>
      <c r="H11" s="593">
        <v>0</v>
      </c>
      <c r="I11" s="594">
        <v>0</v>
      </c>
      <c r="K11" s="194" t="s">
        <v>4</v>
      </c>
      <c r="L11" s="173" t="s">
        <v>14</v>
      </c>
      <c r="M11" s="170"/>
      <c r="N11" s="170"/>
      <c r="O11" s="211" t="s">
        <v>15</v>
      </c>
      <c r="P11" s="212">
        <f>'Ｓ４７(1972)'!A11</f>
        <v>0</v>
      </c>
      <c r="Q11" s="213">
        <f>'Ｓ４７(1972)'!B11</f>
        <v>0</v>
      </c>
      <c r="R11" s="213">
        <f>'Ｓ４７(1972)'!D11</f>
        <v>0</v>
      </c>
      <c r="S11" s="213">
        <f>'Ｓ４７(1972)'!E11</f>
        <v>0</v>
      </c>
      <c r="T11" s="214">
        <f>'Ｓ４７(1972)'!G11</f>
        <v>0</v>
      </c>
      <c r="U11" s="202"/>
      <c r="V11" s="195"/>
      <c r="W11" s="167"/>
      <c r="X11" s="167"/>
      <c r="Y11" s="203"/>
      <c r="Z11" s="204"/>
      <c r="AA11" s="205"/>
      <c r="AB11" s="205"/>
      <c r="AC11" s="560"/>
      <c r="AD11" s="160"/>
      <c r="AE11" s="160"/>
      <c r="AF11" s="160"/>
      <c r="AG11" s="160"/>
      <c r="AH11" s="160"/>
    </row>
    <row r="12" spans="1:34" ht="14.45" customHeight="1" x14ac:dyDescent="0.15">
      <c r="A12" s="592">
        <v>0</v>
      </c>
      <c r="B12" s="593">
        <v>0</v>
      </c>
      <c r="C12" s="593">
        <v>0</v>
      </c>
      <c r="D12" s="593">
        <v>0</v>
      </c>
      <c r="E12" s="593">
        <v>0</v>
      </c>
      <c r="F12" s="593">
        <v>0</v>
      </c>
      <c r="G12" s="593">
        <v>0</v>
      </c>
      <c r="H12" s="593">
        <v>0</v>
      </c>
      <c r="I12" s="594">
        <v>0</v>
      </c>
      <c r="K12" s="194"/>
      <c r="L12" s="195"/>
      <c r="M12" s="196" t="s">
        <v>16</v>
      </c>
      <c r="N12" s="197"/>
      <c r="O12" s="198" t="s">
        <v>17</v>
      </c>
      <c r="P12" s="199">
        <f>'Ｓ４７(1972)'!A12</f>
        <v>0</v>
      </c>
      <c r="Q12" s="200">
        <f>'Ｓ４７(1972)'!B12</f>
        <v>0</v>
      </c>
      <c r="R12" s="200">
        <f>'Ｓ４７(1972)'!D12</f>
        <v>0</v>
      </c>
      <c r="S12" s="200">
        <f>'Ｓ４７(1972)'!E12</f>
        <v>0</v>
      </c>
      <c r="T12" s="201">
        <f>'Ｓ４７(1972)'!G12</f>
        <v>0</v>
      </c>
      <c r="U12" s="202"/>
      <c r="V12" s="196" t="s">
        <v>16</v>
      </c>
      <c r="W12" s="197"/>
      <c r="X12" s="197"/>
      <c r="Y12" s="215" t="s">
        <v>15</v>
      </c>
      <c r="Z12" s="199">
        <f>'Ｓ４７(1972)'!A173</f>
        <v>0</v>
      </c>
      <c r="AA12" s="200">
        <f>'Ｓ４７(1972)'!B173</f>
        <v>0</v>
      </c>
      <c r="AB12" s="201">
        <f>'Ｓ４７(1972)'!C173</f>
        <v>0</v>
      </c>
      <c r="AC12" s="600">
        <f>'Ｓ４７(1972)'!E173</f>
        <v>0</v>
      </c>
      <c r="AD12" s="160"/>
      <c r="AE12" s="160"/>
      <c r="AF12" s="160"/>
      <c r="AG12" s="160"/>
      <c r="AH12" s="160"/>
    </row>
    <row r="13" spans="1:34" ht="14.45" customHeight="1" x14ac:dyDescent="0.15">
      <c r="A13" s="592">
        <v>0</v>
      </c>
      <c r="B13" s="593">
        <v>0</v>
      </c>
      <c r="C13" s="593">
        <v>0</v>
      </c>
      <c r="D13" s="593">
        <v>0</v>
      </c>
      <c r="E13" s="593">
        <v>0</v>
      </c>
      <c r="F13" s="593">
        <v>0</v>
      </c>
      <c r="G13" s="593">
        <v>0</v>
      </c>
      <c r="H13" s="593">
        <v>0</v>
      </c>
      <c r="I13" s="594">
        <v>0</v>
      </c>
      <c r="K13" s="194"/>
      <c r="L13" s="216"/>
      <c r="M13" s="196" t="s">
        <v>13</v>
      </c>
      <c r="N13" s="217"/>
      <c r="O13" s="218"/>
      <c r="P13" s="208">
        <f>P11-P12</f>
        <v>0</v>
      </c>
      <c r="Q13" s="209">
        <f>Q11-Q12</f>
        <v>0</v>
      </c>
      <c r="R13" s="209">
        <f>R11-R12</f>
        <v>0</v>
      </c>
      <c r="S13" s="209">
        <f>S11-S12</f>
        <v>0</v>
      </c>
      <c r="T13" s="210">
        <f>T11-T12</f>
        <v>0</v>
      </c>
      <c r="U13" s="202"/>
      <c r="V13" s="195"/>
      <c r="W13" s="167"/>
      <c r="X13" s="167"/>
      <c r="Y13" s="207"/>
      <c r="Z13" s="204"/>
      <c r="AA13" s="205"/>
      <c r="AB13" s="205"/>
      <c r="AC13" s="560"/>
      <c r="AD13" s="160"/>
      <c r="AE13" s="160"/>
      <c r="AF13" s="160"/>
      <c r="AG13" s="160"/>
      <c r="AH13" s="160"/>
    </row>
    <row r="14" spans="1:34" ht="14.45" customHeight="1" x14ac:dyDescent="0.15">
      <c r="A14" s="592">
        <v>0</v>
      </c>
      <c r="B14" s="593">
        <v>0</v>
      </c>
      <c r="C14" s="593">
        <v>0</v>
      </c>
      <c r="D14" s="593">
        <v>0</v>
      </c>
      <c r="E14" s="593">
        <v>0</v>
      </c>
      <c r="F14" s="593">
        <v>0</v>
      </c>
      <c r="G14" s="593">
        <v>0</v>
      </c>
      <c r="H14" s="593">
        <v>0</v>
      </c>
      <c r="I14" s="594">
        <v>0</v>
      </c>
      <c r="K14" s="194" t="s">
        <v>4</v>
      </c>
      <c r="L14" s="169"/>
      <c r="M14" s="195" t="s">
        <v>94</v>
      </c>
      <c r="N14" s="197"/>
      <c r="O14" s="198" t="s">
        <v>93</v>
      </c>
      <c r="P14" s="199">
        <f>'Ｓ４７(1972)'!A14</f>
        <v>0</v>
      </c>
      <c r="Q14" s="200">
        <f>'Ｓ４７(1972)'!B14</f>
        <v>0</v>
      </c>
      <c r="R14" s="200">
        <f>'Ｓ４７(1972)'!D14</f>
        <v>0</v>
      </c>
      <c r="S14" s="200">
        <f>'Ｓ４７(1972)'!E14</f>
        <v>0</v>
      </c>
      <c r="T14" s="201">
        <f>'Ｓ４７(1972)'!G14</f>
        <v>0</v>
      </c>
      <c r="U14" s="202"/>
      <c r="V14" s="195"/>
      <c r="W14" s="167"/>
      <c r="X14" s="167"/>
      <c r="Y14" s="207"/>
      <c r="Z14" s="204"/>
      <c r="AA14" s="205"/>
      <c r="AB14" s="205"/>
      <c r="AC14" s="560"/>
      <c r="AD14" s="160"/>
      <c r="AE14" s="160"/>
      <c r="AF14" s="160"/>
      <c r="AG14" s="160"/>
      <c r="AH14" s="160"/>
    </row>
    <row r="15" spans="1:34" ht="14.45" customHeight="1" x14ac:dyDescent="0.15">
      <c r="A15" s="592">
        <v>0</v>
      </c>
      <c r="B15" s="593">
        <v>0</v>
      </c>
      <c r="C15" s="593">
        <v>0</v>
      </c>
      <c r="D15" s="593">
        <v>0</v>
      </c>
      <c r="E15" s="593">
        <v>0</v>
      </c>
      <c r="F15" s="593">
        <v>0</v>
      </c>
      <c r="G15" s="593">
        <v>0</v>
      </c>
      <c r="H15" s="593">
        <v>0</v>
      </c>
      <c r="I15" s="594">
        <v>0</v>
      </c>
      <c r="K15" s="194"/>
      <c r="L15" s="176" t="s">
        <v>102</v>
      </c>
      <c r="M15" s="195"/>
      <c r="N15" s="196" t="s">
        <v>809</v>
      </c>
      <c r="O15" s="198" t="s">
        <v>97</v>
      </c>
      <c r="P15" s="199">
        <f>'Ｓ４７(1972)'!A15</f>
        <v>0</v>
      </c>
      <c r="Q15" s="200">
        <f>'Ｓ４７(1972)'!B15</f>
        <v>0</v>
      </c>
      <c r="R15" s="200">
        <f>'Ｓ４７(1972)'!D15</f>
        <v>0</v>
      </c>
      <c r="S15" s="200">
        <f>'Ｓ４７(1972)'!E15</f>
        <v>0</v>
      </c>
      <c r="T15" s="201">
        <f>'Ｓ４７(1972)'!G15</f>
        <v>0</v>
      </c>
      <c r="U15" s="202"/>
      <c r="V15" s="195"/>
      <c r="W15" s="167"/>
      <c r="X15" s="167"/>
      <c r="Y15" s="207"/>
      <c r="Z15" s="204"/>
      <c r="AA15" s="205"/>
      <c r="AB15" s="205"/>
      <c r="AC15" s="560"/>
      <c r="AD15" s="160"/>
      <c r="AE15" s="160"/>
      <c r="AF15" s="160"/>
      <c r="AG15" s="160"/>
      <c r="AH15" s="160"/>
    </row>
    <row r="16" spans="1:34" ht="14.45" customHeight="1" x14ac:dyDescent="0.15">
      <c r="A16" s="592">
        <v>0</v>
      </c>
      <c r="B16" s="593">
        <v>0</v>
      </c>
      <c r="C16" s="593">
        <v>0</v>
      </c>
      <c r="D16" s="593">
        <v>0</v>
      </c>
      <c r="E16" s="593">
        <v>0</v>
      </c>
      <c r="F16" s="593">
        <v>0</v>
      </c>
      <c r="G16" s="593">
        <v>0</v>
      </c>
      <c r="H16" s="593">
        <v>0</v>
      </c>
      <c r="I16" s="594">
        <v>0</v>
      </c>
      <c r="K16" s="194"/>
      <c r="L16" s="176" t="s">
        <v>103</v>
      </c>
      <c r="M16" s="176"/>
      <c r="N16" s="196" t="s">
        <v>96</v>
      </c>
      <c r="O16" s="198" t="s">
        <v>34</v>
      </c>
      <c r="P16" s="199">
        <f>'Ｓ４７(1972)'!A16</f>
        <v>0</v>
      </c>
      <c r="Q16" s="200">
        <f>'Ｓ４７(1972)'!B16</f>
        <v>0</v>
      </c>
      <c r="R16" s="200">
        <f>'Ｓ４７(1972)'!D16</f>
        <v>0</v>
      </c>
      <c r="S16" s="200">
        <f>'Ｓ４７(1972)'!E16</f>
        <v>0</v>
      </c>
      <c r="T16" s="201">
        <f>'Ｓ４７(1972)'!G16</f>
        <v>0</v>
      </c>
      <c r="U16" s="202"/>
      <c r="V16" s="195"/>
      <c r="W16" s="167"/>
      <c r="X16" s="167"/>
      <c r="Y16" s="207"/>
      <c r="Z16" s="204"/>
      <c r="AA16" s="205"/>
      <c r="AB16" s="205"/>
      <c r="AC16" s="560"/>
      <c r="AD16" s="160"/>
      <c r="AE16" s="160"/>
      <c r="AF16" s="160"/>
      <c r="AG16" s="160"/>
      <c r="AH16" s="160"/>
    </row>
    <row r="17" spans="1:34" ht="14.45" customHeight="1" x14ac:dyDescent="0.15">
      <c r="A17" s="592">
        <v>0</v>
      </c>
      <c r="B17" s="593">
        <v>0</v>
      </c>
      <c r="C17" s="593">
        <v>0</v>
      </c>
      <c r="D17" s="593">
        <v>0</v>
      </c>
      <c r="E17" s="593">
        <v>0</v>
      </c>
      <c r="F17" s="593">
        <v>0</v>
      </c>
      <c r="G17" s="593">
        <v>0</v>
      </c>
      <c r="H17" s="593">
        <v>0</v>
      </c>
      <c r="I17" s="594">
        <v>0</v>
      </c>
      <c r="K17" s="194"/>
      <c r="L17" s="176" t="s">
        <v>41</v>
      </c>
      <c r="M17" s="216"/>
      <c r="N17" s="196" t="s">
        <v>13</v>
      </c>
      <c r="O17" s="198"/>
      <c r="P17" s="219">
        <f>P14-P15-P16</f>
        <v>0</v>
      </c>
      <c r="Q17" s="220">
        <f>Q14-Q15-Q16</f>
        <v>0</v>
      </c>
      <c r="R17" s="220">
        <f>R14-R15-R16</f>
        <v>0</v>
      </c>
      <c r="S17" s="220">
        <f>S14-S15-S16</f>
        <v>0</v>
      </c>
      <c r="T17" s="221">
        <f>T14-T15-T16</f>
        <v>0</v>
      </c>
      <c r="U17" s="202"/>
      <c r="V17" s="195"/>
      <c r="W17" s="167"/>
      <c r="X17" s="167"/>
      <c r="Y17" s="207"/>
      <c r="Z17" s="204"/>
      <c r="AA17" s="205"/>
      <c r="AB17" s="205"/>
      <c r="AC17" s="560"/>
      <c r="AD17" s="160"/>
      <c r="AE17" s="160"/>
      <c r="AF17" s="160"/>
      <c r="AG17" s="160"/>
      <c r="AH17" s="160"/>
    </row>
    <row r="18" spans="1:34" ht="14.45" customHeight="1" x14ac:dyDescent="0.15">
      <c r="A18" s="592">
        <v>0</v>
      </c>
      <c r="B18" s="593">
        <v>0</v>
      </c>
      <c r="C18" s="593">
        <v>0</v>
      </c>
      <c r="D18" s="593">
        <v>0</v>
      </c>
      <c r="E18" s="593">
        <v>0</v>
      </c>
      <c r="F18" s="593">
        <v>0</v>
      </c>
      <c r="G18" s="593">
        <v>0</v>
      </c>
      <c r="H18" s="593">
        <v>0</v>
      </c>
      <c r="I18" s="594">
        <v>0</v>
      </c>
      <c r="K18" s="194"/>
      <c r="L18" s="176"/>
      <c r="M18" s="196" t="s">
        <v>95</v>
      </c>
      <c r="N18" s="197"/>
      <c r="O18" s="198" t="s">
        <v>98</v>
      </c>
      <c r="P18" s="199">
        <f>'Ｓ４７(1972)'!A17</f>
        <v>0</v>
      </c>
      <c r="Q18" s="200">
        <f>'Ｓ４７(1972)'!B17</f>
        <v>0</v>
      </c>
      <c r="R18" s="200">
        <f>'Ｓ４７(1972)'!D17</f>
        <v>0</v>
      </c>
      <c r="S18" s="200">
        <f>'Ｓ４７(1972)'!E17</f>
        <v>0</v>
      </c>
      <c r="T18" s="201">
        <f>'Ｓ４７(1972)'!G17</f>
        <v>0</v>
      </c>
      <c r="U18" s="202"/>
      <c r="V18" s="195"/>
      <c r="W18" s="167"/>
      <c r="X18" s="167"/>
      <c r="Y18" s="207"/>
      <c r="Z18" s="204"/>
      <c r="AA18" s="205"/>
      <c r="AB18" s="205"/>
      <c r="AC18" s="560"/>
      <c r="AD18" s="160"/>
      <c r="AE18" s="160"/>
      <c r="AF18" s="160"/>
      <c r="AG18" s="160"/>
      <c r="AH18" s="160"/>
    </row>
    <row r="19" spans="1:34" ht="14.45" customHeight="1" x14ac:dyDescent="0.15">
      <c r="A19" s="592">
        <v>0</v>
      </c>
      <c r="B19" s="593">
        <v>0</v>
      </c>
      <c r="C19" s="593">
        <v>0</v>
      </c>
      <c r="D19" s="593">
        <v>0</v>
      </c>
      <c r="E19" s="593">
        <v>0</v>
      </c>
      <c r="F19" s="593">
        <v>0</v>
      </c>
      <c r="G19" s="593">
        <v>0</v>
      </c>
      <c r="H19" s="593">
        <v>0</v>
      </c>
      <c r="I19" s="594">
        <v>0</v>
      </c>
      <c r="K19" s="194"/>
      <c r="L19" s="216"/>
      <c r="M19" s="196" t="s">
        <v>13</v>
      </c>
      <c r="N19" s="197"/>
      <c r="O19" s="198" t="s">
        <v>99</v>
      </c>
      <c r="P19" s="199">
        <f>'Ｓ４７(1972)'!A18</f>
        <v>0</v>
      </c>
      <c r="Q19" s="200">
        <f>'Ｓ４７(1972)'!B18</f>
        <v>0</v>
      </c>
      <c r="R19" s="200">
        <f>'Ｓ４７(1972)'!D18</f>
        <v>0</v>
      </c>
      <c r="S19" s="200">
        <f>'Ｓ４７(1972)'!E18</f>
        <v>0</v>
      </c>
      <c r="T19" s="201">
        <f>'Ｓ４７(1972)'!G18</f>
        <v>0</v>
      </c>
      <c r="U19" s="202"/>
      <c r="V19" s="195"/>
      <c r="W19" s="167"/>
      <c r="X19" s="167"/>
      <c r="Y19" s="207"/>
      <c r="Z19" s="204"/>
      <c r="AA19" s="205"/>
      <c r="AB19" s="205"/>
      <c r="AC19" s="560"/>
      <c r="AD19" s="160"/>
      <c r="AE19" s="160"/>
      <c r="AF19" s="160"/>
      <c r="AG19" s="160"/>
      <c r="AH19" s="160"/>
    </row>
    <row r="20" spans="1:34" ht="14.45" customHeight="1" x14ac:dyDescent="0.15">
      <c r="A20" s="592">
        <v>21520</v>
      </c>
      <c r="B20" s="593">
        <v>21520</v>
      </c>
      <c r="C20" s="593">
        <v>0</v>
      </c>
      <c r="D20" s="593">
        <v>0</v>
      </c>
      <c r="E20" s="593">
        <v>10700</v>
      </c>
      <c r="F20" s="593">
        <v>0</v>
      </c>
      <c r="G20" s="593">
        <v>9700</v>
      </c>
      <c r="H20" s="593">
        <v>343</v>
      </c>
      <c r="I20" s="594">
        <v>777</v>
      </c>
      <c r="K20" s="194"/>
      <c r="L20" s="196" t="s">
        <v>19</v>
      </c>
      <c r="M20" s="197"/>
      <c r="N20" s="197"/>
      <c r="O20" s="198" t="s">
        <v>20</v>
      </c>
      <c r="P20" s="199">
        <f>'Ｓ４７(1972)'!A19</f>
        <v>0</v>
      </c>
      <c r="Q20" s="200">
        <f>'Ｓ４７(1972)'!B19</f>
        <v>0</v>
      </c>
      <c r="R20" s="200">
        <f>'Ｓ４７(1972)'!D19</f>
        <v>0</v>
      </c>
      <c r="S20" s="200">
        <f>'Ｓ４７(1972)'!E19</f>
        <v>0</v>
      </c>
      <c r="T20" s="201">
        <f>'Ｓ４７(1972)'!G19</f>
        <v>0</v>
      </c>
      <c r="U20" s="202" t="s">
        <v>4</v>
      </c>
      <c r="V20" s="195"/>
      <c r="W20" s="167"/>
      <c r="X20" s="167"/>
      <c r="Y20" s="207"/>
      <c r="Z20" s="204"/>
      <c r="AA20" s="205"/>
      <c r="AB20" s="205"/>
      <c r="AC20" s="560"/>
      <c r="AD20" s="160"/>
      <c r="AE20" s="160"/>
      <c r="AF20" s="160"/>
      <c r="AG20" s="160"/>
      <c r="AH20" s="160"/>
    </row>
    <row r="21" spans="1:34" ht="14.45" customHeight="1" x14ac:dyDescent="0.15">
      <c r="A21" s="592">
        <v>0</v>
      </c>
      <c r="B21" s="593">
        <v>0</v>
      </c>
      <c r="C21" s="593">
        <v>0</v>
      </c>
      <c r="D21" s="593">
        <v>0</v>
      </c>
      <c r="E21" s="593">
        <v>0</v>
      </c>
      <c r="F21" s="593">
        <v>0</v>
      </c>
      <c r="G21" s="593">
        <v>0</v>
      </c>
      <c r="H21" s="593">
        <v>0</v>
      </c>
      <c r="I21" s="594">
        <v>0</v>
      </c>
      <c r="K21" s="194" t="s">
        <v>21</v>
      </c>
      <c r="L21" s="195"/>
      <c r="M21" s="196" t="s">
        <v>22</v>
      </c>
      <c r="N21" s="197"/>
      <c r="O21" s="198" t="s">
        <v>23</v>
      </c>
      <c r="P21" s="199">
        <f>'Ｓ４７(1972)'!A21</f>
        <v>0</v>
      </c>
      <c r="Q21" s="200">
        <f>'Ｓ４７(1972)'!B21</f>
        <v>0</v>
      </c>
      <c r="R21" s="200">
        <f>'Ｓ４７(1972)'!D21</f>
        <v>0</v>
      </c>
      <c r="S21" s="200">
        <f>'Ｓ４７(1972)'!E21</f>
        <v>0</v>
      </c>
      <c r="T21" s="201">
        <f>'Ｓ４７(1972)'!G21</f>
        <v>0</v>
      </c>
      <c r="U21" s="202" t="s">
        <v>24</v>
      </c>
      <c r="V21" s="195"/>
      <c r="W21" s="207"/>
      <c r="X21" s="207"/>
      <c r="Y21" s="207"/>
      <c r="Z21" s="204"/>
      <c r="AA21" s="205"/>
      <c r="AB21" s="205"/>
      <c r="AC21" s="560"/>
      <c r="AD21" s="160"/>
      <c r="AE21" s="160"/>
      <c r="AF21" s="160"/>
      <c r="AG21" s="160"/>
      <c r="AH21" s="160"/>
    </row>
    <row r="22" spans="1:34" ht="14.45" customHeight="1" x14ac:dyDescent="0.15">
      <c r="A22" s="592">
        <v>0</v>
      </c>
      <c r="B22" s="593">
        <v>0</v>
      </c>
      <c r="C22" s="593">
        <v>0</v>
      </c>
      <c r="D22" s="593">
        <v>0</v>
      </c>
      <c r="E22" s="593">
        <v>0</v>
      </c>
      <c r="F22" s="593">
        <v>0</v>
      </c>
      <c r="G22" s="593">
        <v>0</v>
      </c>
      <c r="H22" s="593">
        <v>0</v>
      </c>
      <c r="I22" s="594">
        <v>0</v>
      </c>
      <c r="K22" s="194"/>
      <c r="L22" s="195" t="s">
        <v>25</v>
      </c>
      <c r="M22" s="196" t="s">
        <v>26</v>
      </c>
      <c r="N22" s="197"/>
      <c r="O22" s="198" t="s">
        <v>27</v>
      </c>
      <c r="P22" s="199">
        <f>'Ｓ４７(1972)'!A22</f>
        <v>0</v>
      </c>
      <c r="Q22" s="200">
        <f>'Ｓ４７(1972)'!B22</f>
        <v>0</v>
      </c>
      <c r="R22" s="200">
        <f>'Ｓ４７(1972)'!D22</f>
        <v>0</v>
      </c>
      <c r="S22" s="200">
        <f>'Ｓ４７(1972)'!E22</f>
        <v>0</v>
      </c>
      <c r="T22" s="201">
        <f>'Ｓ４７(1972)'!G22</f>
        <v>0</v>
      </c>
      <c r="U22" s="202"/>
      <c r="V22" s="195"/>
      <c r="W22" s="167"/>
      <c r="X22" s="167"/>
      <c r="Y22" s="207"/>
      <c r="Z22" s="204"/>
      <c r="AA22" s="205"/>
      <c r="AB22" s="205"/>
      <c r="AC22" s="560"/>
      <c r="AD22" s="160"/>
      <c r="AE22" s="160"/>
      <c r="AF22" s="160"/>
      <c r="AG22" s="160"/>
      <c r="AH22" s="160"/>
    </row>
    <row r="23" spans="1:34" ht="14.45" customHeight="1" x14ac:dyDescent="0.15">
      <c r="A23" s="592">
        <v>0</v>
      </c>
      <c r="B23" s="593">
        <v>0</v>
      </c>
      <c r="C23" s="593">
        <v>0</v>
      </c>
      <c r="D23" s="593">
        <v>0</v>
      </c>
      <c r="E23" s="593">
        <v>0</v>
      </c>
      <c r="F23" s="593">
        <v>0</v>
      </c>
      <c r="G23" s="593">
        <v>0</v>
      </c>
      <c r="H23" s="593">
        <v>0</v>
      </c>
      <c r="I23" s="594">
        <v>0</v>
      </c>
      <c r="K23" s="194"/>
      <c r="L23" s="195" t="s">
        <v>28</v>
      </c>
      <c r="M23" s="196" t="s">
        <v>29</v>
      </c>
      <c r="N23" s="197"/>
      <c r="O23" s="198" t="s">
        <v>30</v>
      </c>
      <c r="P23" s="199">
        <f>'Ｓ４７(1972)'!A23</f>
        <v>0</v>
      </c>
      <c r="Q23" s="200">
        <f>'Ｓ４７(1972)'!B23</f>
        <v>0</v>
      </c>
      <c r="R23" s="200">
        <f>'Ｓ４７(1972)'!D23</f>
        <v>0</v>
      </c>
      <c r="S23" s="200">
        <f>'Ｓ４７(1972)'!E23</f>
        <v>0</v>
      </c>
      <c r="T23" s="201">
        <f>'Ｓ４７(1972)'!G23</f>
        <v>0</v>
      </c>
      <c r="U23" s="202"/>
      <c r="V23" s="195"/>
      <c r="W23" s="167"/>
      <c r="X23" s="167"/>
      <c r="Y23" s="167"/>
      <c r="Z23" s="204"/>
      <c r="AA23" s="205"/>
      <c r="AB23" s="205"/>
      <c r="AC23" s="560"/>
      <c r="AD23" s="160"/>
      <c r="AE23" s="160"/>
      <c r="AF23" s="160"/>
      <c r="AG23" s="160"/>
      <c r="AH23" s="160"/>
    </row>
    <row r="24" spans="1:34" ht="14.45" customHeight="1" x14ac:dyDescent="0.15">
      <c r="A24" s="592">
        <v>0</v>
      </c>
      <c r="B24" s="593">
        <v>0</v>
      </c>
      <c r="C24" s="593">
        <v>0</v>
      </c>
      <c r="D24" s="593">
        <v>0</v>
      </c>
      <c r="E24" s="593">
        <v>0</v>
      </c>
      <c r="F24" s="593">
        <v>0</v>
      </c>
      <c r="G24" s="593">
        <v>0</v>
      </c>
      <c r="H24" s="593">
        <v>0</v>
      </c>
      <c r="I24" s="594">
        <v>0</v>
      </c>
      <c r="K24" s="194"/>
      <c r="L24" s="195" t="s">
        <v>31</v>
      </c>
      <c r="M24" s="196" t="s">
        <v>32</v>
      </c>
      <c r="N24" s="197"/>
      <c r="O24" s="198" t="s">
        <v>33</v>
      </c>
      <c r="P24" s="199">
        <f>'Ｓ４７(1972)'!A24</f>
        <v>0</v>
      </c>
      <c r="Q24" s="200">
        <f>'Ｓ４７(1972)'!B24</f>
        <v>0</v>
      </c>
      <c r="R24" s="200">
        <f>'Ｓ４７(1972)'!D24</f>
        <v>0</v>
      </c>
      <c r="S24" s="200">
        <f>'Ｓ４７(1972)'!E24</f>
        <v>0</v>
      </c>
      <c r="T24" s="201">
        <f>'Ｓ４７(1972)'!G24</f>
        <v>0</v>
      </c>
      <c r="U24" s="202"/>
      <c r="V24" s="195"/>
      <c r="W24" s="207"/>
      <c r="X24" s="207"/>
      <c r="Y24" s="207"/>
      <c r="Z24" s="204"/>
      <c r="AA24" s="205"/>
      <c r="AB24" s="205"/>
      <c r="AC24" s="560"/>
      <c r="AD24" s="160"/>
      <c r="AE24" s="160"/>
      <c r="AF24" s="160"/>
      <c r="AG24" s="160"/>
      <c r="AH24" s="160"/>
    </row>
    <row r="25" spans="1:34" ht="14.45" customHeight="1" x14ac:dyDescent="0.15">
      <c r="A25" s="592">
        <v>0</v>
      </c>
      <c r="B25" s="593">
        <v>0</v>
      </c>
      <c r="C25" s="593">
        <v>0</v>
      </c>
      <c r="D25" s="593">
        <v>0</v>
      </c>
      <c r="E25" s="593">
        <v>0</v>
      </c>
      <c r="F25" s="593">
        <v>0</v>
      </c>
      <c r="G25" s="593">
        <v>0</v>
      </c>
      <c r="H25" s="593">
        <v>0</v>
      </c>
      <c r="I25" s="594">
        <v>0</v>
      </c>
      <c r="K25" s="194"/>
      <c r="L25" s="195" t="s">
        <v>35</v>
      </c>
      <c r="M25" s="196" t="s">
        <v>36</v>
      </c>
      <c r="N25" s="197"/>
      <c r="O25" s="198" t="s">
        <v>37</v>
      </c>
      <c r="P25" s="199">
        <f>'Ｓ４７(1972)'!A25</f>
        <v>0</v>
      </c>
      <c r="Q25" s="200">
        <f>'Ｓ４７(1972)'!B25</f>
        <v>0</v>
      </c>
      <c r="R25" s="200">
        <f>'Ｓ４７(1972)'!D25</f>
        <v>0</v>
      </c>
      <c r="S25" s="200">
        <f>'Ｓ４７(1972)'!E25</f>
        <v>0</v>
      </c>
      <c r="T25" s="201">
        <f>'Ｓ４７(1972)'!G25</f>
        <v>0</v>
      </c>
      <c r="U25" s="202"/>
      <c r="V25" s="195"/>
      <c r="W25" s="167"/>
      <c r="X25" s="167"/>
      <c r="Y25" s="207"/>
      <c r="Z25" s="204"/>
      <c r="AA25" s="205"/>
      <c r="AB25" s="205"/>
      <c r="AC25" s="560"/>
      <c r="AD25" s="160"/>
      <c r="AE25" s="160"/>
      <c r="AF25" s="160"/>
      <c r="AG25" s="160"/>
      <c r="AH25" s="160"/>
    </row>
    <row r="26" spans="1:34" ht="14.45" customHeight="1" x14ac:dyDescent="0.15">
      <c r="A26" s="592">
        <v>20340</v>
      </c>
      <c r="B26" s="593">
        <v>20340</v>
      </c>
      <c r="C26" s="593">
        <v>0</v>
      </c>
      <c r="D26" s="593">
        <v>0</v>
      </c>
      <c r="E26" s="593">
        <v>10170</v>
      </c>
      <c r="F26" s="593">
        <v>0</v>
      </c>
      <c r="G26" s="593">
        <v>9700</v>
      </c>
      <c r="H26" s="593">
        <v>0</v>
      </c>
      <c r="I26" s="594">
        <v>470</v>
      </c>
      <c r="K26" s="194"/>
      <c r="L26" s="195" t="s">
        <v>38</v>
      </c>
      <c r="M26" s="196" t="s">
        <v>651</v>
      </c>
      <c r="N26" s="197"/>
      <c r="O26" s="198" t="s">
        <v>40</v>
      </c>
      <c r="P26" s="199">
        <f>'Ｓ４７(1972)'!A26</f>
        <v>20340</v>
      </c>
      <c r="Q26" s="200">
        <f>'Ｓ４７(1972)'!B26</f>
        <v>20340</v>
      </c>
      <c r="R26" s="200">
        <f>'Ｓ４７(1972)'!D26</f>
        <v>0</v>
      </c>
      <c r="S26" s="200">
        <f>'Ｓ４７(1972)'!E26</f>
        <v>10170</v>
      </c>
      <c r="T26" s="201">
        <f>'Ｓ４７(1972)'!G26</f>
        <v>9700</v>
      </c>
      <c r="U26" s="202"/>
      <c r="V26" s="195"/>
      <c r="W26" s="167"/>
      <c r="X26" s="167"/>
      <c r="Y26" s="167"/>
      <c r="Z26" s="204"/>
      <c r="AA26" s="205"/>
      <c r="AB26" s="205"/>
      <c r="AC26" s="560"/>
      <c r="AD26" s="160"/>
      <c r="AE26" s="160"/>
      <c r="AF26" s="160"/>
      <c r="AG26" s="160"/>
      <c r="AH26" s="160"/>
    </row>
    <row r="27" spans="1:34" ht="14.45" customHeight="1" x14ac:dyDescent="0.15">
      <c r="A27" s="592">
        <v>0</v>
      </c>
      <c r="B27" s="593">
        <v>0</v>
      </c>
      <c r="C27" s="593">
        <v>0</v>
      </c>
      <c r="D27" s="593">
        <v>0</v>
      </c>
      <c r="E27" s="593">
        <v>0</v>
      </c>
      <c r="F27" s="593">
        <v>0</v>
      </c>
      <c r="G27" s="593">
        <v>0</v>
      </c>
      <c r="H27" s="593">
        <v>0</v>
      </c>
      <c r="I27" s="594">
        <v>0</v>
      </c>
      <c r="K27" s="194"/>
      <c r="L27" s="195" t="s">
        <v>41</v>
      </c>
      <c r="M27" s="196" t="s">
        <v>42</v>
      </c>
      <c r="N27" s="197"/>
      <c r="O27" s="198" t="s">
        <v>43</v>
      </c>
      <c r="P27" s="199">
        <f>'Ｓ４７(1972)'!A27</f>
        <v>0</v>
      </c>
      <c r="Q27" s="200">
        <f>'Ｓ４７(1972)'!B27</f>
        <v>0</v>
      </c>
      <c r="R27" s="200">
        <f>'Ｓ４７(1972)'!D27</f>
        <v>0</v>
      </c>
      <c r="S27" s="200">
        <f>'Ｓ４７(1972)'!E27</f>
        <v>0</v>
      </c>
      <c r="T27" s="201">
        <f>'Ｓ４７(1972)'!G27</f>
        <v>0</v>
      </c>
      <c r="U27" s="202"/>
      <c r="V27" s="195"/>
      <c r="W27" s="167"/>
      <c r="X27" s="167"/>
      <c r="Y27" s="167"/>
      <c r="Z27" s="204"/>
      <c r="AA27" s="205"/>
      <c r="AB27" s="205"/>
      <c r="AC27" s="560"/>
      <c r="AD27" s="160"/>
      <c r="AE27" s="160"/>
      <c r="AF27" s="160"/>
      <c r="AG27" s="160"/>
      <c r="AH27" s="160"/>
    </row>
    <row r="28" spans="1:34" ht="14.45" customHeight="1" x14ac:dyDescent="0.15">
      <c r="A28" s="592">
        <v>1180</v>
      </c>
      <c r="B28" s="593">
        <v>1180</v>
      </c>
      <c r="C28" s="593">
        <v>0</v>
      </c>
      <c r="D28" s="593">
        <v>0</v>
      </c>
      <c r="E28" s="593">
        <v>530</v>
      </c>
      <c r="F28" s="593">
        <v>0</v>
      </c>
      <c r="G28" s="593">
        <v>0</v>
      </c>
      <c r="H28" s="593">
        <v>343</v>
      </c>
      <c r="I28" s="594">
        <v>307</v>
      </c>
      <c r="K28" s="194" t="s">
        <v>128</v>
      </c>
      <c r="L28" s="216"/>
      <c r="M28" s="196" t="s">
        <v>13</v>
      </c>
      <c r="N28" s="197"/>
      <c r="O28" s="198" t="s">
        <v>44</v>
      </c>
      <c r="P28" s="199">
        <f>'Ｓ４７(1972)'!A28</f>
        <v>1180</v>
      </c>
      <c r="Q28" s="200">
        <f>'Ｓ４７(1972)'!B28</f>
        <v>1180</v>
      </c>
      <c r="R28" s="200">
        <f>'Ｓ４７(1972)'!D28</f>
        <v>0</v>
      </c>
      <c r="S28" s="200">
        <f>'Ｓ４７(1972)'!E28</f>
        <v>530</v>
      </c>
      <c r="T28" s="201">
        <f>'Ｓ４７(1972)'!G28</f>
        <v>0</v>
      </c>
      <c r="U28" s="202"/>
      <c r="V28" s="195"/>
      <c r="W28" s="167"/>
      <c r="X28" s="167"/>
      <c r="Y28" s="167"/>
      <c r="Z28" s="204"/>
      <c r="AA28" s="205"/>
      <c r="AB28" s="205"/>
      <c r="AC28" s="560"/>
      <c r="AD28" s="160"/>
      <c r="AE28" s="160"/>
      <c r="AF28" s="160"/>
      <c r="AG28" s="160"/>
      <c r="AH28" s="160"/>
    </row>
    <row r="29" spans="1:34" ht="14.45" customHeight="1" x14ac:dyDescent="0.15">
      <c r="A29" s="592">
        <v>0</v>
      </c>
      <c r="B29" s="593">
        <v>0</v>
      </c>
      <c r="C29" s="593">
        <v>0</v>
      </c>
      <c r="D29" s="593">
        <v>0</v>
      </c>
      <c r="E29" s="593">
        <v>0</v>
      </c>
      <c r="F29" s="593">
        <v>0</v>
      </c>
      <c r="G29" s="593">
        <v>0</v>
      </c>
      <c r="H29" s="593">
        <v>0</v>
      </c>
      <c r="I29" s="594">
        <v>0</v>
      </c>
      <c r="K29" s="194" t="s">
        <v>4</v>
      </c>
      <c r="L29" s="173" t="s">
        <v>45</v>
      </c>
      <c r="M29" s="197"/>
      <c r="N29" s="197"/>
      <c r="O29" s="198" t="s">
        <v>46</v>
      </c>
      <c r="P29" s="199">
        <f>'Ｓ４７(1972)'!A29</f>
        <v>0</v>
      </c>
      <c r="Q29" s="200">
        <f>'Ｓ４７(1972)'!B29</f>
        <v>0</v>
      </c>
      <c r="R29" s="200">
        <f>'Ｓ４７(1972)'!D29</f>
        <v>0</v>
      </c>
      <c r="S29" s="200">
        <f>'Ｓ４７(1972)'!E29</f>
        <v>0</v>
      </c>
      <c r="T29" s="201">
        <f>'Ｓ４７(1972)'!G29</f>
        <v>0</v>
      </c>
      <c r="U29" s="202" t="s">
        <v>4</v>
      </c>
      <c r="V29" s="195"/>
      <c r="W29" s="167"/>
      <c r="X29" s="167"/>
      <c r="Y29" s="207"/>
      <c r="Z29" s="204"/>
      <c r="AA29" s="205"/>
      <c r="AB29" s="205"/>
      <c r="AC29" s="560"/>
      <c r="AD29" s="160"/>
      <c r="AE29" s="160"/>
      <c r="AF29" s="160"/>
      <c r="AG29" s="160"/>
      <c r="AH29" s="160"/>
    </row>
    <row r="30" spans="1:34" ht="14.45" customHeight="1" x14ac:dyDescent="0.15">
      <c r="A30" s="592">
        <v>0</v>
      </c>
      <c r="B30" s="593">
        <v>0</v>
      </c>
      <c r="C30" s="593">
        <v>0</v>
      </c>
      <c r="D30" s="593">
        <v>0</v>
      </c>
      <c r="E30" s="593">
        <v>0</v>
      </c>
      <c r="F30" s="593">
        <v>0</v>
      </c>
      <c r="G30" s="593">
        <v>0</v>
      </c>
      <c r="H30" s="593">
        <v>0</v>
      </c>
      <c r="I30" s="594">
        <v>0</v>
      </c>
      <c r="K30" s="194"/>
      <c r="L30" s="195"/>
      <c r="M30" s="196" t="s">
        <v>100</v>
      </c>
      <c r="N30" s="197"/>
      <c r="O30" s="198" t="s">
        <v>75</v>
      </c>
      <c r="P30" s="199">
        <f>'Ｓ４７(1972)'!A30</f>
        <v>0</v>
      </c>
      <c r="Q30" s="200">
        <f>'Ｓ４７(1972)'!B30</f>
        <v>0</v>
      </c>
      <c r="R30" s="200">
        <f>'Ｓ４７(1972)'!D30</f>
        <v>0</v>
      </c>
      <c r="S30" s="200">
        <f>'Ｓ４７(1972)'!E30</f>
        <v>0</v>
      </c>
      <c r="T30" s="201">
        <f>'Ｓ４７(1972)'!G30</f>
        <v>0</v>
      </c>
      <c r="U30" s="202"/>
      <c r="V30" s="195"/>
      <c r="W30" s="167"/>
      <c r="X30" s="167"/>
      <c r="Y30" s="207"/>
      <c r="Z30" s="204"/>
      <c r="AA30" s="205"/>
      <c r="AB30" s="205"/>
      <c r="AC30" s="560"/>
      <c r="AD30" s="160"/>
      <c r="AE30" s="160"/>
      <c r="AF30" s="160"/>
      <c r="AG30" s="160"/>
      <c r="AH30" s="160"/>
    </row>
    <row r="31" spans="1:34" ht="14.45" customHeight="1" x14ac:dyDescent="0.15">
      <c r="A31" s="592">
        <v>0</v>
      </c>
      <c r="B31" s="593">
        <v>0</v>
      </c>
      <c r="C31" s="593">
        <v>0</v>
      </c>
      <c r="D31" s="593">
        <v>0</v>
      </c>
      <c r="E31" s="593">
        <v>0</v>
      </c>
      <c r="F31" s="593">
        <v>0</v>
      </c>
      <c r="G31" s="593">
        <v>0</v>
      </c>
      <c r="H31" s="593">
        <v>0</v>
      </c>
      <c r="I31" s="594">
        <v>0</v>
      </c>
      <c r="K31" s="194"/>
      <c r="L31" s="195"/>
      <c r="M31" s="196" t="s">
        <v>101</v>
      </c>
      <c r="N31" s="197"/>
      <c r="O31" s="198" t="s">
        <v>77</v>
      </c>
      <c r="P31" s="199">
        <f>'Ｓ４７(1972)'!A31</f>
        <v>0</v>
      </c>
      <c r="Q31" s="200">
        <f>'Ｓ４７(1972)'!B31</f>
        <v>0</v>
      </c>
      <c r="R31" s="200">
        <f>'Ｓ４７(1972)'!D31</f>
        <v>0</v>
      </c>
      <c r="S31" s="200">
        <f>'Ｓ４７(1972)'!E31</f>
        <v>0</v>
      </c>
      <c r="T31" s="201">
        <f>'Ｓ４７(1972)'!G31</f>
        <v>0</v>
      </c>
      <c r="U31" s="202"/>
      <c r="V31" s="195"/>
      <c r="W31" s="167"/>
      <c r="X31" s="167"/>
      <c r="Y31" s="207"/>
      <c r="Z31" s="204"/>
      <c r="AA31" s="205"/>
      <c r="AB31" s="205"/>
      <c r="AC31" s="560"/>
      <c r="AD31" s="160"/>
      <c r="AE31" s="160"/>
      <c r="AF31" s="160"/>
      <c r="AG31" s="160"/>
      <c r="AH31" s="160"/>
    </row>
    <row r="32" spans="1:34" ht="14.45" customHeight="1" x14ac:dyDescent="0.15">
      <c r="A32" s="592">
        <v>9665</v>
      </c>
      <c r="B32" s="593">
        <v>9665</v>
      </c>
      <c r="C32" s="593">
        <v>0</v>
      </c>
      <c r="D32" s="593">
        <v>3830</v>
      </c>
      <c r="E32" s="593">
        <v>0</v>
      </c>
      <c r="F32" s="593">
        <v>0</v>
      </c>
      <c r="G32" s="593">
        <v>5600</v>
      </c>
      <c r="H32" s="593">
        <v>0</v>
      </c>
      <c r="I32" s="594">
        <v>235</v>
      </c>
      <c r="K32" s="194"/>
      <c r="L32" s="195"/>
      <c r="M32" s="196" t="s">
        <v>13</v>
      </c>
      <c r="N32" s="197"/>
      <c r="O32" s="198"/>
      <c r="P32" s="219">
        <f>P29-P30-P31</f>
        <v>0</v>
      </c>
      <c r="Q32" s="220">
        <f>Q29-Q30-Q31</f>
        <v>0</v>
      </c>
      <c r="R32" s="220">
        <f>R29-R30-R31</f>
        <v>0</v>
      </c>
      <c r="S32" s="220">
        <f>S29-S30-S31</f>
        <v>0</v>
      </c>
      <c r="T32" s="221">
        <f>T29-T30-T31</f>
        <v>0</v>
      </c>
      <c r="U32" s="202"/>
      <c r="V32" s="195"/>
      <c r="W32" s="167"/>
      <c r="X32" s="167"/>
      <c r="Y32" s="207"/>
      <c r="Z32" s="204"/>
      <c r="AA32" s="205"/>
      <c r="AB32" s="205"/>
      <c r="AC32" s="560"/>
      <c r="AD32" s="160"/>
      <c r="AE32" s="160"/>
      <c r="AF32" s="160"/>
      <c r="AG32" s="160"/>
      <c r="AH32" s="160"/>
    </row>
    <row r="33" spans="1:34" ht="14.45" customHeight="1" x14ac:dyDescent="0.15">
      <c r="A33" s="592">
        <v>9665</v>
      </c>
      <c r="B33" s="593">
        <v>9665</v>
      </c>
      <c r="C33" s="593">
        <v>0</v>
      </c>
      <c r="D33" s="593">
        <v>3830</v>
      </c>
      <c r="E33" s="593">
        <v>0</v>
      </c>
      <c r="F33" s="593">
        <v>0</v>
      </c>
      <c r="G33" s="593">
        <v>5600</v>
      </c>
      <c r="H33" s="593">
        <v>0</v>
      </c>
      <c r="I33" s="594">
        <v>235</v>
      </c>
      <c r="K33" s="194"/>
      <c r="L33" s="173"/>
      <c r="M33" s="196" t="s">
        <v>47</v>
      </c>
      <c r="N33" s="197"/>
      <c r="O33" s="198" t="s">
        <v>48</v>
      </c>
      <c r="P33" s="199">
        <f>'Ｓ４７(1972)'!A33</f>
        <v>9665</v>
      </c>
      <c r="Q33" s="200">
        <f>'Ｓ４７(1972)'!B33</f>
        <v>9665</v>
      </c>
      <c r="R33" s="200">
        <f>'Ｓ４７(1972)'!D33</f>
        <v>3830</v>
      </c>
      <c r="S33" s="200">
        <f>'Ｓ４７(1972)'!E33</f>
        <v>0</v>
      </c>
      <c r="T33" s="201">
        <f>'Ｓ４７(1972)'!G33</f>
        <v>5600</v>
      </c>
      <c r="U33" s="202" t="s">
        <v>4</v>
      </c>
      <c r="V33" s="196" t="s">
        <v>49</v>
      </c>
      <c r="W33" s="197"/>
      <c r="X33" s="197"/>
      <c r="Y33" s="198" t="s">
        <v>17</v>
      </c>
      <c r="Z33" s="199">
        <f>'Ｓ４７(1972)'!A174</f>
        <v>0</v>
      </c>
      <c r="AA33" s="200">
        <f>'Ｓ４７(1972)'!B174</f>
        <v>0</v>
      </c>
      <c r="AB33" s="201">
        <f>'Ｓ４７(1972)'!C174</f>
        <v>0</v>
      </c>
      <c r="AC33" s="600">
        <f>'Ｓ４７(1972)'!E174</f>
        <v>0</v>
      </c>
      <c r="AD33" s="160"/>
      <c r="AE33" s="160"/>
      <c r="AF33" s="160"/>
      <c r="AG33" s="160"/>
      <c r="AH33" s="160"/>
    </row>
    <row r="34" spans="1:34" ht="14.45" customHeight="1" x14ac:dyDescent="0.15">
      <c r="A34" s="592">
        <v>0</v>
      </c>
      <c r="B34" s="593">
        <v>0</v>
      </c>
      <c r="C34" s="593">
        <v>0</v>
      </c>
      <c r="D34" s="593">
        <v>0</v>
      </c>
      <c r="E34" s="593">
        <v>0</v>
      </c>
      <c r="F34" s="593">
        <v>0</v>
      </c>
      <c r="G34" s="593">
        <v>0</v>
      </c>
      <c r="H34" s="593">
        <v>0</v>
      </c>
      <c r="I34" s="594">
        <v>0</v>
      </c>
      <c r="K34" s="194"/>
      <c r="L34" s="195"/>
      <c r="M34" s="196" t="s">
        <v>50</v>
      </c>
      <c r="N34" s="197"/>
      <c r="O34" s="198" t="s">
        <v>51</v>
      </c>
      <c r="P34" s="199">
        <f>'Ｓ４７(1972)'!A34</f>
        <v>0</v>
      </c>
      <c r="Q34" s="200">
        <f>'Ｓ４７(1972)'!B34</f>
        <v>0</v>
      </c>
      <c r="R34" s="200">
        <f>'Ｓ４７(1972)'!D34</f>
        <v>0</v>
      </c>
      <c r="S34" s="200">
        <f>'Ｓ４７(1972)'!E34</f>
        <v>0</v>
      </c>
      <c r="T34" s="201">
        <f>'Ｓ４７(1972)'!G34</f>
        <v>0</v>
      </c>
      <c r="U34" s="202"/>
      <c r="V34" s="195"/>
      <c r="W34" s="167"/>
      <c r="X34" s="167"/>
      <c r="Y34" s="207"/>
      <c r="Z34" s="204"/>
      <c r="AA34" s="205"/>
      <c r="AB34" s="205"/>
      <c r="AC34" s="560"/>
      <c r="AD34" s="160"/>
      <c r="AE34" s="160"/>
      <c r="AF34" s="160"/>
      <c r="AG34" s="160"/>
      <c r="AH34" s="160"/>
    </row>
    <row r="35" spans="1:34" ht="14.45" customHeight="1" x14ac:dyDescent="0.15">
      <c r="A35" s="592">
        <v>0</v>
      </c>
      <c r="B35" s="593">
        <v>0</v>
      </c>
      <c r="C35" s="593">
        <v>0</v>
      </c>
      <c r="D35" s="593">
        <v>0</v>
      </c>
      <c r="E35" s="593">
        <v>0</v>
      </c>
      <c r="F35" s="593">
        <v>0</v>
      </c>
      <c r="G35" s="593">
        <v>0</v>
      </c>
      <c r="H35" s="593">
        <v>0</v>
      </c>
      <c r="I35" s="594">
        <v>0</v>
      </c>
      <c r="K35" s="194" t="s">
        <v>129</v>
      </c>
      <c r="L35" s="195"/>
      <c r="M35" s="196" t="s">
        <v>52</v>
      </c>
      <c r="N35" s="197"/>
      <c r="O35" s="198" t="s">
        <v>53</v>
      </c>
      <c r="P35" s="199">
        <f>'Ｓ４７(1972)'!A35</f>
        <v>0</v>
      </c>
      <c r="Q35" s="200">
        <f>'Ｓ４７(1972)'!B35</f>
        <v>0</v>
      </c>
      <c r="R35" s="200">
        <f>'Ｓ４７(1972)'!D35</f>
        <v>0</v>
      </c>
      <c r="S35" s="200">
        <f>'Ｓ４７(1972)'!E35</f>
        <v>0</v>
      </c>
      <c r="T35" s="201">
        <f>'Ｓ４７(1972)'!G35</f>
        <v>0</v>
      </c>
      <c r="U35" s="202"/>
      <c r="V35" s="195"/>
      <c r="W35" s="167"/>
      <c r="X35" s="167"/>
      <c r="Y35" s="207"/>
      <c r="Z35" s="204"/>
      <c r="AA35" s="205"/>
      <c r="AB35" s="205"/>
      <c r="AC35" s="560"/>
      <c r="AD35" s="160"/>
      <c r="AE35" s="160"/>
      <c r="AF35" s="160"/>
      <c r="AG35" s="160"/>
      <c r="AH35" s="160"/>
    </row>
    <row r="36" spans="1:34" ht="14.45" customHeight="1" x14ac:dyDescent="0.15">
      <c r="A36" s="592">
        <v>0</v>
      </c>
      <c r="B36" s="593">
        <v>0</v>
      </c>
      <c r="C36" s="593">
        <v>0</v>
      </c>
      <c r="D36" s="593">
        <v>0</v>
      </c>
      <c r="E36" s="593">
        <v>0</v>
      </c>
      <c r="F36" s="593">
        <v>0</v>
      </c>
      <c r="G36" s="593">
        <v>0</v>
      </c>
      <c r="H36" s="593">
        <v>0</v>
      </c>
      <c r="I36" s="594">
        <v>0</v>
      </c>
      <c r="K36" s="194"/>
      <c r="L36" s="195" t="s">
        <v>54</v>
      </c>
      <c r="M36" s="196" t="s">
        <v>32</v>
      </c>
      <c r="N36" s="197"/>
      <c r="O36" s="198" t="s">
        <v>55</v>
      </c>
      <c r="P36" s="199">
        <f>'Ｓ４７(1972)'!A36</f>
        <v>0</v>
      </c>
      <c r="Q36" s="200">
        <f>'Ｓ４７(1972)'!B36</f>
        <v>0</v>
      </c>
      <c r="R36" s="200">
        <f>'Ｓ４７(1972)'!D36</f>
        <v>0</v>
      </c>
      <c r="S36" s="200">
        <f>'Ｓ４７(1972)'!E36</f>
        <v>0</v>
      </c>
      <c r="T36" s="201">
        <f>'Ｓ４７(1972)'!G36</f>
        <v>0</v>
      </c>
      <c r="U36" s="202"/>
      <c r="V36" s="195"/>
      <c r="W36" s="167"/>
      <c r="X36" s="167"/>
      <c r="Y36" s="207"/>
      <c r="Z36" s="204"/>
      <c r="AA36" s="205"/>
      <c r="AB36" s="205"/>
      <c r="AC36" s="560"/>
      <c r="AD36" s="160"/>
      <c r="AE36" s="160"/>
      <c r="AF36" s="160"/>
      <c r="AG36" s="160"/>
      <c r="AH36" s="160"/>
    </row>
    <row r="37" spans="1:34" ht="14.45" customHeight="1" x14ac:dyDescent="0.15">
      <c r="A37" s="592">
        <v>0</v>
      </c>
      <c r="B37" s="593">
        <v>0</v>
      </c>
      <c r="C37" s="593">
        <v>0</v>
      </c>
      <c r="D37" s="593">
        <v>0</v>
      </c>
      <c r="E37" s="593">
        <v>0</v>
      </c>
      <c r="F37" s="593">
        <v>0</v>
      </c>
      <c r="G37" s="593">
        <v>0</v>
      </c>
      <c r="H37" s="593">
        <v>0</v>
      </c>
      <c r="I37" s="594">
        <v>0</v>
      </c>
      <c r="K37" s="194"/>
      <c r="L37" s="195"/>
      <c r="M37" s="196" t="s">
        <v>42</v>
      </c>
      <c r="N37" s="197"/>
      <c r="O37" s="198" t="s">
        <v>56</v>
      </c>
      <c r="P37" s="199">
        <f>'Ｓ４７(1972)'!A37</f>
        <v>0</v>
      </c>
      <c r="Q37" s="200">
        <f>'Ｓ４７(1972)'!B37</f>
        <v>0</v>
      </c>
      <c r="R37" s="200">
        <f>'Ｓ４７(1972)'!D37</f>
        <v>0</v>
      </c>
      <c r="S37" s="200">
        <f>'Ｓ４７(1972)'!E37</f>
        <v>0</v>
      </c>
      <c r="T37" s="201">
        <f>'Ｓ４７(1972)'!G37</f>
        <v>0</v>
      </c>
      <c r="U37" s="202"/>
      <c r="V37" s="195"/>
      <c r="W37" s="167"/>
      <c r="X37" s="167"/>
      <c r="Y37" s="207"/>
      <c r="Z37" s="204"/>
      <c r="AA37" s="205"/>
      <c r="AB37" s="205"/>
      <c r="AC37" s="560"/>
      <c r="AD37" s="160"/>
      <c r="AE37" s="160"/>
      <c r="AF37" s="160"/>
      <c r="AG37" s="160"/>
      <c r="AH37" s="160"/>
    </row>
    <row r="38" spans="1:34" ht="14.45" customHeight="1" x14ac:dyDescent="0.15">
      <c r="A38" s="592">
        <v>0</v>
      </c>
      <c r="B38" s="593">
        <v>0</v>
      </c>
      <c r="C38" s="593">
        <v>0</v>
      </c>
      <c r="D38" s="593">
        <v>0</v>
      </c>
      <c r="E38" s="593">
        <v>0</v>
      </c>
      <c r="F38" s="593">
        <v>0</v>
      </c>
      <c r="G38" s="593">
        <v>0</v>
      </c>
      <c r="H38" s="593">
        <v>0</v>
      </c>
      <c r="I38" s="594">
        <v>0</v>
      </c>
      <c r="K38" s="194"/>
      <c r="L38" s="195"/>
      <c r="M38" s="196" t="s">
        <v>57</v>
      </c>
      <c r="N38" s="197"/>
      <c r="O38" s="198" t="s">
        <v>58</v>
      </c>
      <c r="P38" s="199">
        <f>'Ｓ４７(1972)'!A38</f>
        <v>0</v>
      </c>
      <c r="Q38" s="200">
        <f>'Ｓ４７(1972)'!B38</f>
        <v>0</v>
      </c>
      <c r="R38" s="200">
        <f>'Ｓ４７(1972)'!D38</f>
        <v>0</v>
      </c>
      <c r="S38" s="200">
        <f>'Ｓ４７(1972)'!E38</f>
        <v>0</v>
      </c>
      <c r="T38" s="201">
        <f>'Ｓ４７(1972)'!G38</f>
        <v>0</v>
      </c>
      <c r="U38" s="202"/>
      <c r="V38" s="195"/>
      <c r="W38" s="167"/>
      <c r="X38" s="167"/>
      <c r="Y38" s="207"/>
      <c r="Z38" s="204"/>
      <c r="AA38" s="205"/>
      <c r="AB38" s="205"/>
      <c r="AC38" s="560"/>
      <c r="AD38" s="160"/>
      <c r="AE38" s="160"/>
      <c r="AF38" s="160"/>
      <c r="AG38" s="160"/>
      <c r="AH38" s="160"/>
    </row>
    <row r="39" spans="1:34" ht="14.45" customHeight="1" x14ac:dyDescent="0.15">
      <c r="A39" s="592">
        <v>0</v>
      </c>
      <c r="B39" s="593">
        <v>0</v>
      </c>
      <c r="C39" s="593">
        <v>0</v>
      </c>
      <c r="D39" s="593">
        <v>0</v>
      </c>
      <c r="E39" s="593">
        <v>0</v>
      </c>
      <c r="F39" s="593">
        <v>0</v>
      </c>
      <c r="G39" s="593">
        <v>0</v>
      </c>
      <c r="H39" s="593">
        <v>0</v>
      </c>
      <c r="I39" s="594">
        <v>0</v>
      </c>
      <c r="K39" s="194"/>
      <c r="L39" s="195"/>
      <c r="M39" s="173" t="s">
        <v>60</v>
      </c>
      <c r="N39" s="197"/>
      <c r="O39" s="198" t="s">
        <v>61</v>
      </c>
      <c r="P39" s="199">
        <f>'Ｓ４７(1972)'!A39</f>
        <v>0</v>
      </c>
      <c r="Q39" s="200">
        <f>'Ｓ４７(1972)'!B39</f>
        <v>0</v>
      </c>
      <c r="R39" s="200">
        <f>'Ｓ４７(1972)'!D39</f>
        <v>0</v>
      </c>
      <c r="S39" s="200">
        <f>'Ｓ４７(1972)'!E39</f>
        <v>0</v>
      </c>
      <c r="T39" s="201">
        <f>'Ｓ４７(1972)'!G39</f>
        <v>0</v>
      </c>
      <c r="U39" s="202"/>
      <c r="V39" s="195"/>
      <c r="W39" s="167"/>
      <c r="X39" s="167"/>
      <c r="Y39" s="207"/>
      <c r="Z39" s="204"/>
      <c r="AA39" s="205"/>
      <c r="AB39" s="205"/>
      <c r="AC39" s="560"/>
      <c r="AD39" s="160"/>
      <c r="AE39" s="160"/>
      <c r="AF39" s="160"/>
      <c r="AG39" s="160"/>
      <c r="AH39" s="160"/>
    </row>
    <row r="40" spans="1:34" ht="14.45" customHeight="1" x14ac:dyDescent="0.15">
      <c r="A40" s="592">
        <v>0</v>
      </c>
      <c r="B40" s="593">
        <v>0</v>
      </c>
      <c r="C40" s="593">
        <v>0</v>
      </c>
      <c r="D40" s="593">
        <v>0</v>
      </c>
      <c r="E40" s="593">
        <v>0</v>
      </c>
      <c r="F40" s="593">
        <v>0</v>
      </c>
      <c r="G40" s="593">
        <v>0</v>
      </c>
      <c r="H40" s="593">
        <v>0</v>
      </c>
      <c r="I40" s="594">
        <v>0</v>
      </c>
      <c r="K40" s="194"/>
      <c r="L40" s="195" t="s">
        <v>59</v>
      </c>
      <c r="M40" s="195"/>
      <c r="N40" s="196" t="s">
        <v>62</v>
      </c>
      <c r="O40" s="198" t="s">
        <v>63</v>
      </c>
      <c r="P40" s="199">
        <f>'Ｓ４７(1972)'!A40</f>
        <v>0</v>
      </c>
      <c r="Q40" s="200">
        <f>'Ｓ４７(1972)'!B40</f>
        <v>0</v>
      </c>
      <c r="R40" s="200">
        <f>'Ｓ４７(1972)'!D40</f>
        <v>0</v>
      </c>
      <c r="S40" s="200">
        <f>'Ｓ４７(1972)'!E40</f>
        <v>0</v>
      </c>
      <c r="T40" s="201">
        <f>'Ｓ４７(1972)'!G40</f>
        <v>0</v>
      </c>
      <c r="U40" s="202"/>
      <c r="V40" s="196" t="s">
        <v>62</v>
      </c>
      <c r="W40" s="197"/>
      <c r="X40" s="197"/>
      <c r="Y40" s="198" t="s">
        <v>18</v>
      </c>
      <c r="Z40" s="199">
        <f>'Ｓ４７(1972)'!A175</f>
        <v>0</v>
      </c>
      <c r="AA40" s="200">
        <f>'Ｓ４７(1972)'!B175</f>
        <v>0</v>
      </c>
      <c r="AB40" s="201">
        <f>'Ｓ４７(1972)'!C175</f>
        <v>0</v>
      </c>
      <c r="AC40" s="600">
        <f>'Ｓ４７(1972)'!E175</f>
        <v>0</v>
      </c>
      <c r="AD40" s="160"/>
      <c r="AE40" s="160"/>
      <c r="AF40" s="160"/>
      <c r="AG40" s="160"/>
      <c r="AH40" s="160"/>
    </row>
    <row r="41" spans="1:34" ht="14.45" customHeight="1" x14ac:dyDescent="0.15">
      <c r="A41" s="592">
        <v>0</v>
      </c>
      <c r="B41" s="593">
        <v>0</v>
      </c>
      <c r="C41" s="593">
        <v>0</v>
      </c>
      <c r="D41" s="593">
        <v>0</v>
      </c>
      <c r="E41" s="593">
        <v>0</v>
      </c>
      <c r="F41" s="593">
        <v>0</v>
      </c>
      <c r="G41" s="593">
        <v>0</v>
      </c>
      <c r="H41" s="593">
        <v>0</v>
      </c>
      <c r="I41" s="594">
        <v>0</v>
      </c>
      <c r="K41" s="194"/>
      <c r="L41" s="195"/>
      <c r="M41" s="195"/>
      <c r="N41" s="196" t="s">
        <v>64</v>
      </c>
      <c r="O41" s="198" t="s">
        <v>65</v>
      </c>
      <c r="P41" s="199">
        <f>'Ｓ４７(1972)'!A41</f>
        <v>0</v>
      </c>
      <c r="Q41" s="200">
        <f>'Ｓ４７(1972)'!B41</f>
        <v>0</v>
      </c>
      <c r="R41" s="200">
        <f>'Ｓ４７(1972)'!D41</f>
        <v>0</v>
      </c>
      <c r="S41" s="200">
        <f>'Ｓ４７(1972)'!E41</f>
        <v>0</v>
      </c>
      <c r="T41" s="201">
        <f>'Ｓ４７(1972)'!G41</f>
        <v>0</v>
      </c>
      <c r="U41" s="202"/>
      <c r="V41" s="195"/>
      <c r="W41" s="167"/>
      <c r="X41" s="167"/>
      <c r="Y41" s="207"/>
      <c r="Z41" s="204"/>
      <c r="AA41" s="205"/>
      <c r="AB41" s="205"/>
      <c r="AC41" s="560"/>
      <c r="AD41" s="160"/>
      <c r="AE41" s="160"/>
      <c r="AF41" s="160"/>
      <c r="AG41" s="160"/>
      <c r="AH41" s="160"/>
    </row>
    <row r="42" spans="1:34" ht="14.45" customHeight="1" x14ac:dyDescent="0.15">
      <c r="A42" s="592">
        <v>0</v>
      </c>
      <c r="B42" s="593">
        <v>0</v>
      </c>
      <c r="C42" s="593">
        <v>0</v>
      </c>
      <c r="D42" s="593">
        <v>0</v>
      </c>
      <c r="E42" s="593">
        <v>0</v>
      </c>
      <c r="F42" s="593">
        <v>0</v>
      </c>
      <c r="G42" s="593">
        <v>0</v>
      </c>
      <c r="H42" s="593">
        <v>0</v>
      </c>
      <c r="I42" s="594">
        <v>0</v>
      </c>
      <c r="K42" s="194" t="s">
        <v>38</v>
      </c>
      <c r="L42" s="195"/>
      <c r="M42" s="195"/>
      <c r="N42" s="196" t="s">
        <v>66</v>
      </c>
      <c r="O42" s="198" t="s">
        <v>67</v>
      </c>
      <c r="P42" s="199">
        <f>'Ｓ４７(1972)'!A42</f>
        <v>0</v>
      </c>
      <c r="Q42" s="200">
        <f>'Ｓ４７(1972)'!B42</f>
        <v>0</v>
      </c>
      <c r="R42" s="200">
        <f>'Ｓ４７(1972)'!D42</f>
        <v>0</v>
      </c>
      <c r="S42" s="200">
        <f>'Ｓ４７(1972)'!E42</f>
        <v>0</v>
      </c>
      <c r="T42" s="201">
        <f>'Ｓ４７(1972)'!G42</f>
        <v>0</v>
      </c>
      <c r="U42" s="202"/>
      <c r="V42" s="195"/>
      <c r="W42" s="167"/>
      <c r="X42" s="167"/>
      <c r="Y42" s="207"/>
      <c r="Z42" s="204"/>
      <c r="AA42" s="205"/>
      <c r="AB42" s="205"/>
      <c r="AC42" s="560"/>
      <c r="AD42" s="160"/>
      <c r="AE42" s="160"/>
      <c r="AF42" s="160"/>
      <c r="AG42" s="160"/>
      <c r="AH42" s="160"/>
    </row>
    <row r="43" spans="1:34" ht="14.45" customHeight="1" x14ac:dyDescent="0.15">
      <c r="A43" s="592">
        <v>0</v>
      </c>
      <c r="B43" s="593">
        <v>0</v>
      </c>
      <c r="C43" s="593">
        <v>0</v>
      </c>
      <c r="D43" s="593">
        <v>0</v>
      </c>
      <c r="E43" s="593">
        <v>0</v>
      </c>
      <c r="F43" s="593">
        <v>0</v>
      </c>
      <c r="G43" s="593">
        <v>0</v>
      </c>
      <c r="H43" s="593">
        <v>0</v>
      </c>
      <c r="I43" s="594">
        <v>0</v>
      </c>
      <c r="K43" s="194"/>
      <c r="L43" s="195"/>
      <c r="M43" s="195"/>
      <c r="N43" s="196" t="s">
        <v>652</v>
      </c>
      <c r="O43" s="198" t="s">
        <v>69</v>
      </c>
      <c r="P43" s="199">
        <f>'Ｓ４７(1972)'!A43</f>
        <v>0</v>
      </c>
      <c r="Q43" s="200">
        <f>'Ｓ４７(1972)'!B43</f>
        <v>0</v>
      </c>
      <c r="R43" s="200">
        <f>'Ｓ４７(1972)'!D43</f>
        <v>0</v>
      </c>
      <c r="S43" s="200">
        <f>'Ｓ４７(1972)'!E43</f>
        <v>0</v>
      </c>
      <c r="T43" s="201">
        <f>'Ｓ４７(1972)'!G43</f>
        <v>0</v>
      </c>
      <c r="U43" s="202"/>
      <c r="V43" s="195"/>
      <c r="W43" s="167"/>
      <c r="X43" s="167"/>
      <c r="Y43" s="207"/>
      <c r="Z43" s="204"/>
      <c r="AA43" s="205"/>
      <c r="AB43" s="205"/>
      <c r="AC43" s="560"/>
      <c r="AD43" s="160"/>
      <c r="AE43" s="160"/>
      <c r="AF43" s="160"/>
      <c r="AG43" s="160"/>
      <c r="AH43" s="160"/>
    </row>
    <row r="44" spans="1:34" ht="14.45" customHeight="1" x14ac:dyDescent="0.15">
      <c r="A44" s="592">
        <v>0</v>
      </c>
      <c r="B44" s="593">
        <v>0</v>
      </c>
      <c r="C44" s="593">
        <v>0</v>
      </c>
      <c r="D44" s="593">
        <v>0</v>
      </c>
      <c r="E44" s="593">
        <v>0</v>
      </c>
      <c r="F44" s="593">
        <v>0</v>
      </c>
      <c r="G44" s="593">
        <v>0</v>
      </c>
      <c r="H44" s="593">
        <v>0</v>
      </c>
      <c r="I44" s="594">
        <v>0</v>
      </c>
      <c r="K44" s="194"/>
      <c r="L44" s="195" t="s">
        <v>41</v>
      </c>
      <c r="M44" s="216"/>
      <c r="N44" s="196" t="s">
        <v>13</v>
      </c>
      <c r="O44" s="198"/>
      <c r="P44" s="219">
        <f>P39-P40-P41-P42-P43</f>
        <v>0</v>
      </c>
      <c r="Q44" s="220">
        <f>Q39-Q40-Q41-Q42-Q43</f>
        <v>0</v>
      </c>
      <c r="R44" s="220">
        <f>R39-R40-R41-R42-R43</f>
        <v>0</v>
      </c>
      <c r="S44" s="220">
        <f>S39-S40-S41-S42-S43</f>
        <v>0</v>
      </c>
      <c r="T44" s="221">
        <f>T39-T40-T41-T42-T43</f>
        <v>0</v>
      </c>
      <c r="U44" s="202"/>
      <c r="V44" s="195"/>
      <c r="W44" s="167"/>
      <c r="X44" s="167"/>
      <c r="Y44" s="207"/>
      <c r="Z44" s="204"/>
      <c r="AA44" s="205"/>
      <c r="AB44" s="205"/>
      <c r="AC44" s="560"/>
      <c r="AD44" s="160"/>
      <c r="AE44" s="160"/>
      <c r="AF44" s="160"/>
      <c r="AG44" s="160"/>
      <c r="AH44" s="160"/>
    </row>
    <row r="45" spans="1:34" ht="14.45" customHeight="1" x14ac:dyDescent="0.15">
      <c r="A45" s="592">
        <v>0</v>
      </c>
      <c r="B45" s="593">
        <v>0</v>
      </c>
      <c r="C45" s="593">
        <v>0</v>
      </c>
      <c r="D45" s="593">
        <v>0</v>
      </c>
      <c r="E45" s="593">
        <v>0</v>
      </c>
      <c r="F45" s="593">
        <v>0</v>
      </c>
      <c r="G45" s="593">
        <v>0</v>
      </c>
      <c r="H45" s="593">
        <v>0</v>
      </c>
      <c r="I45" s="594">
        <v>0</v>
      </c>
      <c r="K45" s="222" t="s">
        <v>810</v>
      </c>
      <c r="L45" s="195"/>
      <c r="M45" s="196" t="s">
        <v>70</v>
      </c>
      <c r="N45" s="197"/>
      <c r="O45" s="198" t="s">
        <v>71</v>
      </c>
      <c r="P45" s="199">
        <f>'Ｓ４７(1972)'!A44</f>
        <v>0</v>
      </c>
      <c r="Q45" s="200">
        <f>'Ｓ４７(1972)'!B44</f>
        <v>0</v>
      </c>
      <c r="R45" s="200">
        <f>'Ｓ４７(1972)'!D44</f>
        <v>0</v>
      </c>
      <c r="S45" s="200">
        <f>'Ｓ４７(1972)'!E44</f>
        <v>0</v>
      </c>
      <c r="T45" s="201">
        <f>'Ｓ４７(1972)'!G44</f>
        <v>0</v>
      </c>
      <c r="U45" s="202" t="s">
        <v>72</v>
      </c>
      <c r="V45" s="196" t="s">
        <v>87</v>
      </c>
      <c r="W45" s="197"/>
      <c r="X45" s="197"/>
      <c r="Y45" s="198" t="s">
        <v>93</v>
      </c>
      <c r="Z45" s="199">
        <f>'Ｓ４７(1972)'!A176</f>
        <v>0</v>
      </c>
      <c r="AA45" s="200">
        <f>'Ｓ４７(1972)'!B176</f>
        <v>0</v>
      </c>
      <c r="AB45" s="201">
        <f>'Ｓ４７(1972)'!C176</f>
        <v>0</v>
      </c>
      <c r="AC45" s="600">
        <f>'Ｓ４７(1972)'!E176</f>
        <v>0</v>
      </c>
      <c r="AD45" s="160"/>
      <c r="AE45" s="160"/>
      <c r="AF45" s="160"/>
      <c r="AG45" s="160"/>
      <c r="AH45" s="160"/>
    </row>
    <row r="46" spans="1:34" ht="14.45" customHeight="1" x14ac:dyDescent="0.15">
      <c r="A46" s="592">
        <v>0</v>
      </c>
      <c r="B46" s="593">
        <v>0</v>
      </c>
      <c r="C46" s="593">
        <v>0</v>
      </c>
      <c r="D46" s="593">
        <v>0</v>
      </c>
      <c r="E46" s="593">
        <v>0</v>
      </c>
      <c r="F46" s="593">
        <v>0</v>
      </c>
      <c r="G46" s="593">
        <v>0</v>
      </c>
      <c r="H46" s="593">
        <v>0</v>
      </c>
      <c r="I46" s="594">
        <v>0</v>
      </c>
      <c r="K46" s="194" t="s">
        <v>130</v>
      </c>
      <c r="L46" s="195"/>
      <c r="M46" s="196" t="s">
        <v>73</v>
      </c>
      <c r="N46" s="197"/>
      <c r="O46" s="198" t="s">
        <v>74</v>
      </c>
      <c r="P46" s="199">
        <f>'Ｓ４７(1972)'!A45</f>
        <v>0</v>
      </c>
      <c r="Q46" s="200">
        <f>'Ｓ４７(1972)'!B45</f>
        <v>0</v>
      </c>
      <c r="R46" s="200">
        <f>'Ｓ４７(1972)'!D45</f>
        <v>0</v>
      </c>
      <c r="S46" s="200">
        <f>'Ｓ４７(1972)'!E45</f>
        <v>0</v>
      </c>
      <c r="T46" s="201">
        <f>'Ｓ４７(1972)'!G45</f>
        <v>0</v>
      </c>
      <c r="U46" s="202"/>
      <c r="V46" s="195"/>
      <c r="W46" s="167"/>
      <c r="X46" s="167"/>
      <c r="Y46" s="207"/>
      <c r="Z46" s="204"/>
      <c r="AA46" s="205"/>
      <c r="AB46" s="205"/>
      <c r="AC46" s="560"/>
      <c r="AD46" s="160"/>
      <c r="AE46" s="160"/>
      <c r="AF46" s="160"/>
      <c r="AG46" s="160"/>
      <c r="AH46" s="160"/>
    </row>
    <row r="47" spans="1:34" ht="14.45" customHeight="1" x14ac:dyDescent="0.15">
      <c r="A47" s="592">
        <v>0</v>
      </c>
      <c r="B47" s="593">
        <v>0</v>
      </c>
      <c r="C47" s="593">
        <v>0</v>
      </c>
      <c r="D47" s="593">
        <v>0</v>
      </c>
      <c r="E47" s="593">
        <v>0</v>
      </c>
      <c r="F47" s="593">
        <v>0</v>
      </c>
      <c r="G47" s="593">
        <v>0</v>
      </c>
      <c r="H47" s="593">
        <v>0</v>
      </c>
      <c r="I47" s="594">
        <v>0</v>
      </c>
      <c r="K47" s="194"/>
      <c r="L47" s="216"/>
      <c r="M47" s="196" t="s">
        <v>13</v>
      </c>
      <c r="N47" s="197"/>
      <c r="O47" s="198" t="s">
        <v>76</v>
      </c>
      <c r="P47" s="199">
        <f>'Ｓ４７(1972)'!A46</f>
        <v>0</v>
      </c>
      <c r="Q47" s="200">
        <f>'Ｓ４７(1972)'!B46</f>
        <v>0</v>
      </c>
      <c r="R47" s="200">
        <f>'Ｓ４７(1972)'!D46</f>
        <v>0</v>
      </c>
      <c r="S47" s="200">
        <f>'Ｓ４７(1972)'!E46</f>
        <v>0</v>
      </c>
      <c r="T47" s="201">
        <f>'Ｓ４７(1972)'!G46</f>
        <v>0</v>
      </c>
      <c r="U47" s="202"/>
      <c r="V47" s="195"/>
      <c r="W47" s="167"/>
      <c r="X47" s="167"/>
      <c r="Y47" s="207"/>
      <c r="Z47" s="204"/>
      <c r="AA47" s="205"/>
      <c r="AB47" s="205"/>
      <c r="AC47" s="560"/>
      <c r="AD47" s="160"/>
      <c r="AE47" s="160"/>
      <c r="AF47" s="160"/>
      <c r="AG47" s="160"/>
      <c r="AH47" s="160"/>
    </row>
    <row r="48" spans="1:34" ht="14.45" customHeight="1" x14ac:dyDescent="0.15">
      <c r="A48" s="592">
        <v>0</v>
      </c>
      <c r="B48" s="593">
        <v>0</v>
      </c>
      <c r="C48" s="593">
        <v>0</v>
      </c>
      <c r="D48" s="593">
        <v>0</v>
      </c>
      <c r="E48" s="593">
        <v>0</v>
      </c>
      <c r="F48" s="593">
        <v>0</v>
      </c>
      <c r="G48" s="593">
        <v>0</v>
      </c>
      <c r="H48" s="593">
        <v>0</v>
      </c>
      <c r="I48" s="594">
        <v>0</v>
      </c>
      <c r="K48" s="194" t="s">
        <v>4</v>
      </c>
      <c r="L48" s="173" t="s">
        <v>78</v>
      </c>
      <c r="M48" s="197"/>
      <c r="N48" s="197"/>
      <c r="O48" s="198" t="s">
        <v>79</v>
      </c>
      <c r="P48" s="199">
        <f>'Ｓ４７(1972)'!A47</f>
        <v>0</v>
      </c>
      <c r="Q48" s="200">
        <f>'Ｓ４７(1972)'!B47</f>
        <v>0</v>
      </c>
      <c r="R48" s="200">
        <f>'Ｓ４７(1972)'!D47</f>
        <v>0</v>
      </c>
      <c r="S48" s="200">
        <f>'Ｓ４７(1972)'!E47</f>
        <v>0</v>
      </c>
      <c r="T48" s="201">
        <f>'Ｓ４７(1972)'!G47</f>
        <v>0</v>
      </c>
      <c r="U48" s="202" t="s">
        <v>4</v>
      </c>
      <c r="V48" s="195"/>
      <c r="W48" s="167"/>
      <c r="X48" s="167"/>
      <c r="Y48" s="207"/>
      <c r="Z48" s="204"/>
      <c r="AA48" s="205"/>
      <c r="AB48" s="205"/>
      <c r="AC48" s="560"/>
      <c r="AD48" s="160"/>
      <c r="AE48" s="160"/>
      <c r="AF48" s="160"/>
      <c r="AG48" s="160"/>
      <c r="AH48" s="160"/>
    </row>
    <row r="49" spans="1:38" ht="14.45" customHeight="1" x14ac:dyDescent="0.15">
      <c r="A49" s="592">
        <v>174775</v>
      </c>
      <c r="B49" s="593">
        <v>174775</v>
      </c>
      <c r="C49" s="593">
        <v>0</v>
      </c>
      <c r="D49" s="593">
        <v>61286</v>
      </c>
      <c r="E49" s="593">
        <v>0</v>
      </c>
      <c r="F49" s="593">
        <v>0</v>
      </c>
      <c r="G49" s="593">
        <v>22700</v>
      </c>
      <c r="H49" s="593">
        <v>0</v>
      </c>
      <c r="I49" s="594">
        <v>90789</v>
      </c>
      <c r="K49" s="194"/>
      <c r="L49" s="195"/>
      <c r="M49" s="196" t="s">
        <v>11</v>
      </c>
      <c r="N49" s="197"/>
      <c r="O49" s="198" t="s">
        <v>80</v>
      </c>
      <c r="P49" s="199">
        <f>'Ｓ４７(1972)'!A48</f>
        <v>0</v>
      </c>
      <c r="Q49" s="200">
        <f>'Ｓ４７(1972)'!B48</f>
        <v>0</v>
      </c>
      <c r="R49" s="200">
        <f>'Ｓ４７(1972)'!D48</f>
        <v>0</v>
      </c>
      <c r="S49" s="200">
        <f>'Ｓ４７(1972)'!E48</f>
        <v>0</v>
      </c>
      <c r="T49" s="201">
        <f>'Ｓ４７(1972)'!G48</f>
        <v>0</v>
      </c>
      <c r="U49" s="202"/>
      <c r="V49" s="195"/>
      <c r="W49" s="167"/>
      <c r="X49" s="167"/>
      <c r="Y49" s="207"/>
      <c r="Z49" s="204"/>
      <c r="AA49" s="205"/>
      <c r="AB49" s="205"/>
      <c r="AC49" s="560"/>
      <c r="AD49" s="160"/>
      <c r="AE49" s="160"/>
      <c r="AF49" s="160"/>
      <c r="AG49" s="160"/>
      <c r="AH49" s="160"/>
    </row>
    <row r="50" spans="1:38" ht="14.45" customHeight="1" x14ac:dyDescent="0.15">
      <c r="A50" s="592">
        <v>174775</v>
      </c>
      <c r="B50" s="593">
        <v>174775</v>
      </c>
      <c r="C50" s="593">
        <v>0</v>
      </c>
      <c r="D50" s="593">
        <v>61286</v>
      </c>
      <c r="E50" s="593">
        <v>0</v>
      </c>
      <c r="F50" s="593">
        <v>0</v>
      </c>
      <c r="G50" s="593">
        <v>22700</v>
      </c>
      <c r="H50" s="593">
        <v>0</v>
      </c>
      <c r="I50" s="594">
        <v>90789</v>
      </c>
      <c r="K50" s="194"/>
      <c r="L50" s="216"/>
      <c r="M50" s="196" t="s">
        <v>13</v>
      </c>
      <c r="N50" s="197"/>
      <c r="O50" s="198"/>
      <c r="P50" s="219">
        <f>P48-P49</f>
        <v>0</v>
      </c>
      <c r="Q50" s="220">
        <f>Q48-Q49</f>
        <v>0</v>
      </c>
      <c r="R50" s="220">
        <f>R48-R49</f>
        <v>0</v>
      </c>
      <c r="S50" s="220">
        <f>S48-S49</f>
        <v>0</v>
      </c>
      <c r="T50" s="221">
        <f>T48-T49</f>
        <v>0</v>
      </c>
      <c r="U50" s="202"/>
      <c r="V50" s="216"/>
      <c r="W50" s="217"/>
      <c r="X50" s="217"/>
      <c r="Y50" s="218"/>
      <c r="Z50" s="223"/>
      <c r="AA50" s="224"/>
      <c r="AB50" s="224"/>
      <c r="AC50" s="562"/>
      <c r="AD50" s="160"/>
      <c r="AE50" s="160"/>
      <c r="AF50" s="160"/>
      <c r="AG50" s="160"/>
      <c r="AH50" s="160"/>
    </row>
    <row r="51" spans="1:38" ht="14.45" customHeight="1" x14ac:dyDescent="0.15">
      <c r="A51" s="592">
        <v>0</v>
      </c>
      <c r="B51" s="593">
        <v>0</v>
      </c>
      <c r="C51" s="593">
        <v>0</v>
      </c>
      <c r="D51" s="593">
        <v>0</v>
      </c>
      <c r="E51" s="593">
        <v>0</v>
      </c>
      <c r="F51" s="593">
        <v>0</v>
      </c>
      <c r="G51" s="593">
        <v>0</v>
      </c>
      <c r="H51" s="593">
        <v>0</v>
      </c>
      <c r="I51" s="594">
        <v>0</v>
      </c>
      <c r="K51" s="194"/>
      <c r="L51" s="169"/>
      <c r="M51" s="196" t="s">
        <v>88</v>
      </c>
      <c r="N51" s="197"/>
      <c r="O51" s="198" t="s">
        <v>109</v>
      </c>
      <c r="P51" s="199">
        <f>'Ｓ４７(1972)'!A50</f>
        <v>174775</v>
      </c>
      <c r="Q51" s="200">
        <f>'Ｓ４７(1972)'!B50</f>
        <v>174775</v>
      </c>
      <c r="R51" s="200">
        <f>'Ｓ４７(1972)'!D50</f>
        <v>61286</v>
      </c>
      <c r="S51" s="200">
        <f>'Ｓ４７(1972)'!E50</f>
        <v>0</v>
      </c>
      <c r="T51" s="201">
        <f>'Ｓ４７(1972)'!G50</f>
        <v>22700</v>
      </c>
      <c r="U51" s="202"/>
      <c r="V51" s="196" t="s">
        <v>88</v>
      </c>
      <c r="W51" s="217"/>
      <c r="X51" s="217"/>
      <c r="Y51" s="218" t="s">
        <v>10</v>
      </c>
      <c r="Z51" s="226">
        <f>'Ｓ４７(1972)'!A170</f>
        <v>0</v>
      </c>
      <c r="AA51" s="227">
        <f>'Ｓ４７(1972)'!B170</f>
        <v>0</v>
      </c>
      <c r="AB51" s="228">
        <f>'Ｓ４７(1972)'!C170</f>
        <v>0</v>
      </c>
      <c r="AC51" s="600">
        <f>'Ｓ４７(1972)'!E170</f>
        <v>0</v>
      </c>
      <c r="AD51" s="160"/>
      <c r="AE51" s="160"/>
      <c r="AF51" s="160"/>
      <c r="AG51" s="160"/>
      <c r="AH51" s="160"/>
    </row>
    <row r="52" spans="1:38" ht="14.45" customHeight="1" x14ac:dyDescent="0.15">
      <c r="A52" s="592">
        <v>0</v>
      </c>
      <c r="B52" s="593">
        <v>0</v>
      </c>
      <c r="C52" s="593">
        <v>0</v>
      </c>
      <c r="D52" s="593">
        <v>0</v>
      </c>
      <c r="E52" s="593">
        <v>0</v>
      </c>
      <c r="F52" s="593">
        <v>0</v>
      </c>
      <c r="G52" s="593">
        <v>0</v>
      </c>
      <c r="H52" s="593">
        <v>0</v>
      </c>
      <c r="I52" s="594">
        <v>0</v>
      </c>
      <c r="K52" s="194"/>
      <c r="L52" s="176" t="s">
        <v>91</v>
      </c>
      <c r="M52" s="196" t="s">
        <v>89</v>
      </c>
      <c r="N52" s="197"/>
      <c r="O52" s="198" t="s">
        <v>110</v>
      </c>
      <c r="P52" s="199">
        <f>'Ｓ４７(1972)'!A51</f>
        <v>0</v>
      </c>
      <c r="Q52" s="200">
        <f>'Ｓ４７(1972)'!B51</f>
        <v>0</v>
      </c>
      <c r="R52" s="200">
        <f>'Ｓ４７(1972)'!D51</f>
        <v>0</v>
      </c>
      <c r="S52" s="200">
        <f>'Ｓ４７(1972)'!E51</f>
        <v>0</v>
      </c>
      <c r="T52" s="201">
        <f>'Ｓ４７(1972)'!G51</f>
        <v>0</v>
      </c>
      <c r="U52" s="202"/>
      <c r="V52" s="216" t="s">
        <v>89</v>
      </c>
      <c r="W52" s="217"/>
      <c r="X52" s="217"/>
      <c r="Y52" s="218" t="s">
        <v>9</v>
      </c>
      <c r="Z52" s="226">
        <f>'Ｓ４７(1972)'!A171</f>
        <v>0</v>
      </c>
      <c r="AA52" s="227">
        <f>'Ｓ４７(1972)'!B171</f>
        <v>0</v>
      </c>
      <c r="AB52" s="228">
        <f>'Ｓ４７(1972)'!C171</f>
        <v>0</v>
      </c>
      <c r="AC52" s="601">
        <f>'Ｓ４７(1972)'!E171</f>
        <v>0</v>
      </c>
      <c r="AD52" s="160"/>
      <c r="AE52" s="160"/>
      <c r="AF52" s="160"/>
      <c r="AG52" s="160"/>
      <c r="AH52" s="160"/>
    </row>
    <row r="53" spans="1:38" ht="14.45" customHeight="1" x14ac:dyDescent="0.15">
      <c r="A53" s="592">
        <v>0</v>
      </c>
      <c r="B53" s="593">
        <v>0</v>
      </c>
      <c r="C53" s="593">
        <v>0</v>
      </c>
      <c r="D53" s="593">
        <v>0</v>
      </c>
      <c r="E53" s="593">
        <v>0</v>
      </c>
      <c r="F53" s="593">
        <v>0</v>
      </c>
      <c r="G53" s="593">
        <v>0</v>
      </c>
      <c r="H53" s="593">
        <v>0</v>
      </c>
      <c r="I53" s="594">
        <v>0</v>
      </c>
      <c r="K53" s="194"/>
      <c r="L53" s="176"/>
      <c r="M53" s="196" t="s">
        <v>104</v>
      </c>
      <c r="N53" s="197"/>
      <c r="O53" s="198" t="s">
        <v>111</v>
      </c>
      <c r="P53" s="199">
        <f>'Ｓ４７(1972)'!A52</f>
        <v>0</v>
      </c>
      <c r="Q53" s="200">
        <f>'Ｓ４７(1972)'!B52</f>
        <v>0</v>
      </c>
      <c r="R53" s="200">
        <f>'Ｓ４７(1972)'!D52</f>
        <v>0</v>
      </c>
      <c r="S53" s="200">
        <f>'Ｓ４７(1972)'!E52</f>
        <v>0</v>
      </c>
      <c r="T53" s="201">
        <f>'Ｓ４７(1972)'!G52</f>
        <v>0</v>
      </c>
      <c r="U53" s="202"/>
      <c r="V53" s="216"/>
      <c r="W53" s="217"/>
      <c r="X53" s="217"/>
      <c r="Y53" s="218"/>
      <c r="Z53" s="223"/>
      <c r="AA53" s="229"/>
      <c r="AB53" s="224"/>
      <c r="AC53" s="562"/>
      <c r="AD53" s="160"/>
      <c r="AE53" s="160"/>
      <c r="AF53" s="160"/>
      <c r="AG53" s="160"/>
      <c r="AH53" s="160"/>
    </row>
    <row r="54" spans="1:38" ht="14.45" customHeight="1" x14ac:dyDescent="0.15">
      <c r="A54" s="592">
        <v>0</v>
      </c>
      <c r="B54" s="593">
        <v>0</v>
      </c>
      <c r="C54" s="593">
        <v>0</v>
      </c>
      <c r="D54" s="593">
        <v>0</v>
      </c>
      <c r="E54" s="593">
        <v>0</v>
      </c>
      <c r="F54" s="593">
        <v>0</v>
      </c>
      <c r="G54" s="593">
        <v>0</v>
      </c>
      <c r="H54" s="593">
        <v>0</v>
      </c>
      <c r="I54" s="594">
        <v>0</v>
      </c>
      <c r="K54" s="194"/>
      <c r="L54" s="176"/>
      <c r="M54" s="196" t="s">
        <v>90</v>
      </c>
      <c r="N54" s="197"/>
      <c r="O54" s="198" t="s">
        <v>112</v>
      </c>
      <c r="P54" s="199">
        <f>'Ｓ４７(1972)'!A53</f>
        <v>0</v>
      </c>
      <c r="Q54" s="200">
        <f>'Ｓ４７(1972)'!B53</f>
        <v>0</v>
      </c>
      <c r="R54" s="200">
        <f>'Ｓ４７(1972)'!D53</f>
        <v>0</v>
      </c>
      <c r="S54" s="200">
        <f>'Ｓ４７(1972)'!E53</f>
        <v>0</v>
      </c>
      <c r="T54" s="201">
        <f>'Ｓ４７(1972)'!G53</f>
        <v>0</v>
      </c>
      <c r="U54" s="202"/>
      <c r="V54" s="216" t="s">
        <v>90</v>
      </c>
      <c r="W54" s="217"/>
      <c r="X54" s="217"/>
      <c r="Y54" s="218" t="s">
        <v>12</v>
      </c>
      <c r="Z54" s="226">
        <f>'Ｓ４７(1972)'!A172</f>
        <v>0</v>
      </c>
      <c r="AA54" s="227">
        <f>'Ｓ４７(1972)'!B172</f>
        <v>0</v>
      </c>
      <c r="AB54" s="228">
        <f>'Ｓ４７(1972)'!C172</f>
        <v>0</v>
      </c>
      <c r="AC54" s="600">
        <f>'Ｓ４７(1972)'!E172</f>
        <v>0</v>
      </c>
      <c r="AD54" s="160"/>
      <c r="AE54" s="160"/>
      <c r="AF54" s="160"/>
      <c r="AG54" s="160"/>
      <c r="AH54" s="160"/>
    </row>
    <row r="55" spans="1:38" ht="14.45" customHeight="1" x14ac:dyDescent="0.15">
      <c r="A55" s="592">
        <v>0</v>
      </c>
      <c r="B55" s="593">
        <v>0</v>
      </c>
      <c r="C55" s="593">
        <v>0</v>
      </c>
      <c r="D55" s="593">
        <v>0</v>
      </c>
      <c r="E55" s="593">
        <v>0</v>
      </c>
      <c r="F55" s="593">
        <v>0</v>
      </c>
      <c r="G55" s="593">
        <v>0</v>
      </c>
      <c r="H55" s="593">
        <v>0</v>
      </c>
      <c r="I55" s="594">
        <v>0</v>
      </c>
      <c r="K55" s="194"/>
      <c r="L55" s="176" t="s">
        <v>92</v>
      </c>
      <c r="M55" s="196" t="s">
        <v>105</v>
      </c>
      <c r="N55" s="197"/>
      <c r="O55" s="198" t="s">
        <v>113</v>
      </c>
      <c r="P55" s="199">
        <f>'Ｓ４７(1972)'!A54</f>
        <v>0</v>
      </c>
      <c r="Q55" s="200">
        <f>'Ｓ４７(1972)'!B54</f>
        <v>0</v>
      </c>
      <c r="R55" s="200">
        <f>'Ｓ４７(1972)'!D54</f>
        <v>0</v>
      </c>
      <c r="S55" s="200">
        <f>'Ｓ４７(1972)'!E54</f>
        <v>0</v>
      </c>
      <c r="T55" s="201">
        <f>'Ｓ４７(1972)'!G54</f>
        <v>0</v>
      </c>
      <c r="U55" s="202"/>
      <c r="V55" s="173"/>
      <c r="W55" s="170"/>
      <c r="X55" s="170"/>
      <c r="Y55" s="211"/>
      <c r="Z55" s="231"/>
      <c r="AA55" s="232"/>
      <c r="AB55" s="232"/>
      <c r="AC55" s="564"/>
      <c r="AD55" s="160"/>
      <c r="AE55" s="160"/>
      <c r="AF55" s="160"/>
      <c r="AG55" s="160"/>
      <c r="AH55" s="160"/>
    </row>
    <row r="56" spans="1:38" ht="14.45" customHeight="1" x14ac:dyDescent="0.15">
      <c r="A56" s="592">
        <v>0</v>
      </c>
      <c r="B56" s="593">
        <v>0</v>
      </c>
      <c r="C56" s="593">
        <v>0</v>
      </c>
      <c r="D56" s="593">
        <v>0</v>
      </c>
      <c r="E56" s="593">
        <v>0</v>
      </c>
      <c r="F56" s="593">
        <v>0</v>
      </c>
      <c r="G56" s="593">
        <v>0</v>
      </c>
      <c r="H56" s="593">
        <v>0</v>
      </c>
      <c r="I56" s="594">
        <v>0</v>
      </c>
      <c r="K56" s="194"/>
      <c r="L56" s="176"/>
      <c r="M56" s="196" t="s">
        <v>106</v>
      </c>
      <c r="N56" s="197"/>
      <c r="O56" s="198" t="s">
        <v>114</v>
      </c>
      <c r="P56" s="199">
        <f>'Ｓ４７(1972)'!A55</f>
        <v>0</v>
      </c>
      <c r="Q56" s="200">
        <f>'Ｓ４７(1972)'!B55</f>
        <v>0</v>
      </c>
      <c r="R56" s="200">
        <f>'Ｓ４７(1972)'!D55</f>
        <v>0</v>
      </c>
      <c r="S56" s="200">
        <f>'Ｓ４７(1972)'!E55</f>
        <v>0</v>
      </c>
      <c r="T56" s="201">
        <f>'Ｓ４７(1972)'!G55</f>
        <v>0</v>
      </c>
      <c r="U56" s="202"/>
      <c r="V56" s="195"/>
      <c r="W56" s="167"/>
      <c r="X56" s="167"/>
      <c r="Y56" s="207"/>
      <c r="Z56" s="204"/>
      <c r="AA56" s="205"/>
      <c r="AB56" s="205"/>
      <c r="AC56" s="560"/>
      <c r="AD56" s="160"/>
      <c r="AE56" s="160"/>
      <c r="AF56" s="160"/>
      <c r="AG56" s="160"/>
      <c r="AH56" s="160"/>
    </row>
    <row r="57" spans="1:38" ht="14.45" customHeight="1" x14ac:dyDescent="0.15">
      <c r="A57" s="592">
        <v>0</v>
      </c>
      <c r="B57" s="593">
        <v>0</v>
      </c>
      <c r="C57" s="593">
        <v>0</v>
      </c>
      <c r="D57" s="593">
        <v>0</v>
      </c>
      <c r="E57" s="593">
        <v>0</v>
      </c>
      <c r="F57" s="593">
        <v>0</v>
      </c>
      <c r="G57" s="593">
        <v>0</v>
      </c>
      <c r="H57" s="593">
        <v>0</v>
      </c>
      <c r="I57" s="594">
        <v>0</v>
      </c>
      <c r="K57" s="194"/>
      <c r="L57" s="176"/>
      <c r="M57" s="196" t="s">
        <v>107</v>
      </c>
      <c r="N57" s="197"/>
      <c r="O57" s="198" t="s">
        <v>115</v>
      </c>
      <c r="P57" s="199">
        <f>'Ｓ４７(1972)'!A56</f>
        <v>0</v>
      </c>
      <c r="Q57" s="200">
        <f>'Ｓ４７(1972)'!B56</f>
        <v>0</v>
      </c>
      <c r="R57" s="200">
        <f>'Ｓ４７(1972)'!D56</f>
        <v>0</v>
      </c>
      <c r="S57" s="200">
        <f>'Ｓ４７(1972)'!E56</f>
        <v>0</v>
      </c>
      <c r="T57" s="201">
        <f>'Ｓ４７(1972)'!G56</f>
        <v>0</v>
      </c>
      <c r="U57" s="202"/>
      <c r="V57" s="195"/>
      <c r="W57" s="167"/>
      <c r="X57" s="167"/>
      <c r="Y57" s="207"/>
      <c r="Z57" s="204"/>
      <c r="AA57" s="205"/>
      <c r="AB57" s="205"/>
      <c r="AC57" s="560"/>
      <c r="AD57" s="160"/>
      <c r="AE57" s="160"/>
      <c r="AF57" s="160"/>
      <c r="AG57" s="160"/>
      <c r="AH57" s="160"/>
    </row>
    <row r="58" spans="1:38" ht="14.45" customHeight="1" thickBot="1" x14ac:dyDescent="0.2">
      <c r="A58" s="592">
        <v>0</v>
      </c>
      <c r="B58" s="593">
        <v>0</v>
      </c>
      <c r="C58" s="593">
        <v>0</v>
      </c>
      <c r="D58" s="593">
        <v>0</v>
      </c>
      <c r="E58" s="593">
        <v>0</v>
      </c>
      <c r="F58" s="593">
        <v>0</v>
      </c>
      <c r="G58" s="593">
        <v>0</v>
      </c>
      <c r="H58" s="593">
        <v>0</v>
      </c>
      <c r="I58" s="594">
        <v>0</v>
      </c>
      <c r="K58" s="194"/>
      <c r="L58" s="176" t="s">
        <v>41</v>
      </c>
      <c r="M58" s="196" t="s">
        <v>108</v>
      </c>
      <c r="N58" s="197"/>
      <c r="O58" s="198" t="s">
        <v>116</v>
      </c>
      <c r="P58" s="199">
        <f>'Ｓ４７(1972)'!A57</f>
        <v>0</v>
      </c>
      <c r="Q58" s="200">
        <f>'Ｓ４７(1972)'!B57</f>
        <v>0</v>
      </c>
      <c r="R58" s="200">
        <f>'Ｓ４７(1972)'!D57</f>
        <v>0</v>
      </c>
      <c r="S58" s="200">
        <f>'Ｓ４７(1972)'!E57</f>
        <v>0</v>
      </c>
      <c r="T58" s="201">
        <f>'Ｓ４７(1972)'!G57</f>
        <v>0</v>
      </c>
      <c r="U58" s="202"/>
      <c r="V58" s="195"/>
      <c r="W58" s="167"/>
      <c r="X58" s="167"/>
      <c r="Y58" s="207"/>
      <c r="Z58" s="204"/>
      <c r="AA58" s="205"/>
      <c r="AB58" s="205"/>
      <c r="AC58" s="560"/>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6">
        <v>0</v>
      </c>
      <c r="I59" s="597">
        <v>0</v>
      </c>
      <c r="K59" s="194"/>
      <c r="L59" s="216"/>
      <c r="M59" s="196" t="s">
        <v>13</v>
      </c>
      <c r="N59" s="197"/>
      <c r="O59" s="198" t="s">
        <v>117</v>
      </c>
      <c r="P59" s="199">
        <f>'Ｓ４７(1972)'!A58</f>
        <v>0</v>
      </c>
      <c r="Q59" s="200">
        <f>'Ｓ４７(1972)'!B58</f>
        <v>0</v>
      </c>
      <c r="R59" s="200">
        <f>'Ｓ４７(1972)'!D58</f>
        <v>0</v>
      </c>
      <c r="S59" s="200">
        <f>'Ｓ４７(1972)'!E58</f>
        <v>0</v>
      </c>
      <c r="T59" s="201">
        <f>'Ｓ４７(1972)'!G58</f>
        <v>0</v>
      </c>
      <c r="U59" s="202"/>
      <c r="V59" s="216"/>
      <c r="W59" s="217"/>
      <c r="X59" s="217"/>
      <c r="Y59" s="218"/>
      <c r="Z59" s="223"/>
      <c r="AA59" s="224"/>
      <c r="AB59" s="224"/>
      <c r="AC59" s="562"/>
      <c r="AD59" s="234"/>
      <c r="AE59" s="234"/>
      <c r="AF59" s="234"/>
      <c r="AG59" s="162"/>
      <c r="AH59" s="162"/>
      <c r="AI59" s="163" t="s">
        <v>811</v>
      </c>
      <c r="AJ59" s="235" t="s">
        <v>812</v>
      </c>
      <c r="AK59" s="162"/>
      <c r="AL59" s="236"/>
    </row>
    <row r="60" spans="1:38" ht="14.45" customHeight="1" x14ac:dyDescent="0.15">
      <c r="A60" s="599"/>
      <c r="B60" s="599"/>
      <c r="C60" s="599"/>
      <c r="D60" s="599"/>
      <c r="E60" s="599"/>
      <c r="F60" s="599"/>
      <c r="G60" s="599"/>
      <c r="H60" s="599"/>
      <c r="I60" s="599"/>
      <c r="K60" s="194"/>
      <c r="L60" s="196" t="s">
        <v>13</v>
      </c>
      <c r="M60" s="197"/>
      <c r="N60" s="197"/>
      <c r="O60" s="198" t="s">
        <v>81</v>
      </c>
      <c r="P60" s="199">
        <f>'Ｓ４７(1972)'!A59</f>
        <v>0</v>
      </c>
      <c r="Q60" s="200">
        <f>'Ｓ４７(1972)'!B59</f>
        <v>0</v>
      </c>
      <c r="R60" s="200">
        <f>'Ｓ４７(1972)'!D59</f>
        <v>0</v>
      </c>
      <c r="S60" s="200">
        <f>'Ｓ４７(1972)'!E59</f>
        <v>0</v>
      </c>
      <c r="T60" s="201">
        <f>'Ｓ４７(1972)'!G59</f>
        <v>0</v>
      </c>
      <c r="U60" s="202"/>
      <c r="V60" s="216" t="s">
        <v>13</v>
      </c>
      <c r="W60" s="217"/>
      <c r="X60" s="217"/>
      <c r="Y60" s="218" t="s">
        <v>759</v>
      </c>
      <c r="Z60" s="226">
        <f>'Ｓ４７(1972)'!A177</f>
        <v>42868</v>
      </c>
      <c r="AA60" s="227">
        <f>'Ｓ４７(1972)'!B177</f>
        <v>0</v>
      </c>
      <c r="AB60" s="228">
        <f>'Ｓ４７(1972)'!C177</f>
        <v>275</v>
      </c>
      <c r="AC60" s="600">
        <f>'Ｓ４７(1972)'!E177</f>
        <v>41600</v>
      </c>
      <c r="AD60" s="237"/>
      <c r="AE60" s="237"/>
      <c r="AF60" s="237"/>
      <c r="AG60" s="167"/>
      <c r="AH60" s="167"/>
      <c r="AI60" s="175"/>
      <c r="AJ60" s="173" t="s">
        <v>2</v>
      </c>
      <c r="AK60" s="173" t="s">
        <v>3</v>
      </c>
      <c r="AL60" s="174" t="s">
        <v>400</v>
      </c>
    </row>
    <row r="61" spans="1:38" ht="14.45" customHeight="1" thickBot="1" x14ac:dyDescent="0.2">
      <c r="A61" s="599"/>
      <c r="B61" s="599"/>
      <c r="C61" s="599"/>
      <c r="D61" s="599"/>
      <c r="E61" s="599"/>
      <c r="F61" s="599"/>
      <c r="G61" s="599"/>
      <c r="H61" s="599"/>
      <c r="I61" s="599"/>
      <c r="K61" s="194"/>
      <c r="L61" s="238" t="s">
        <v>82</v>
      </c>
      <c r="M61" s="239"/>
      <c r="N61" s="239"/>
      <c r="O61" s="240"/>
      <c r="P61" s="241">
        <f>SUM(P8:P60)-P9-P10-P12-P13-P15-P16-P17-P30-P31-P32-P40-P41-P42-P43-P44-P49-P50</f>
        <v>205960</v>
      </c>
      <c r="Q61" s="242">
        <f>SUM(Q8:Q60)-Q9-Q10-Q12-Q13-Q15-Q16-Q17-Q30-Q31-Q32-Q40-Q41-Q42-Q43-Q44-Q49-Q50</f>
        <v>205960</v>
      </c>
      <c r="R61" s="242">
        <f>SUM(R8:R60)-R9-R10-R12-R13-R15-R16-R17-R30-R31-R32-R40-R41-R42-R43-R44-R49-R50</f>
        <v>65116</v>
      </c>
      <c r="S61" s="242">
        <f>SUM(S8:S60)-S9-S10-S12-S13-S15-S16-S17-S30-S31-S32-S40-S41-S42-S43-S44-S49-S50</f>
        <v>10700</v>
      </c>
      <c r="T61" s="243">
        <f>SUM(T8:T60)-T9-T10-T12-T13-T15-T16-T17-T30-T31-T32-T40-T41-T42-T43-T44-T49-T50</f>
        <v>38000</v>
      </c>
      <c r="U61" s="244"/>
      <c r="V61" s="238" t="s">
        <v>82</v>
      </c>
      <c r="W61" s="239"/>
      <c r="X61" s="239"/>
      <c r="Y61" s="240"/>
      <c r="Z61" s="245">
        <f>Z12+Z33+Z40+Z45+Z51+Z52+Z54+Z60</f>
        <v>42868</v>
      </c>
      <c r="AA61" s="242">
        <f>AA12+AA33+AA40+AA45+AA51+AA52+AA54+AA60</f>
        <v>0</v>
      </c>
      <c r="AB61" s="246">
        <f>AB12+AB33+AB40+AB45+AB51+AB52+AB54+AB60</f>
        <v>275</v>
      </c>
      <c r="AC61" s="566">
        <f>AC12+AC33+AC40+AC45+AC51+AC52+AC54+AC60</f>
        <v>41600</v>
      </c>
      <c r="AD61" s="248"/>
      <c r="AE61" s="248"/>
      <c r="AF61" s="248"/>
      <c r="AG61" s="249"/>
      <c r="AH61" s="249"/>
      <c r="AI61" s="250" t="s">
        <v>5</v>
      </c>
      <c r="AJ61" s="180" t="s">
        <v>6</v>
      </c>
      <c r="AK61" s="180" t="s">
        <v>7</v>
      </c>
      <c r="AL61" s="251" t="s">
        <v>405</v>
      </c>
    </row>
    <row r="62" spans="1:38" ht="14.45" customHeight="1" x14ac:dyDescent="0.15">
      <c r="A62" s="589">
        <v>108918</v>
      </c>
      <c r="B62" s="590">
        <v>108918</v>
      </c>
      <c r="C62" s="590">
        <v>0</v>
      </c>
      <c r="D62" s="590">
        <v>2617</v>
      </c>
      <c r="E62" s="590">
        <v>2000</v>
      </c>
      <c r="F62" s="590">
        <v>74000</v>
      </c>
      <c r="G62" s="590">
        <v>1624</v>
      </c>
      <c r="H62" s="591">
        <v>28677</v>
      </c>
      <c r="I62" s="599"/>
      <c r="K62" s="183"/>
      <c r="L62" s="184" t="s">
        <v>8</v>
      </c>
      <c r="M62" s="185"/>
      <c r="N62" s="185"/>
      <c r="O62" s="186" t="s">
        <v>9</v>
      </c>
      <c r="P62" s="252">
        <f>'Ｓ４７(1972)'!A63</f>
        <v>3066</v>
      </c>
      <c r="Q62" s="253">
        <f>'Ｓ４７(1972)'!B63</f>
        <v>3066</v>
      </c>
      <c r="R62" s="254"/>
      <c r="S62" s="255">
        <f>'Ｓ４７(1972)'!D63</f>
        <v>0</v>
      </c>
      <c r="T62" s="256">
        <f>'Ｓ４７(1972)'!F63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3066</v>
      </c>
      <c r="B63" s="593">
        <v>3066</v>
      </c>
      <c r="C63" s="593">
        <v>0</v>
      </c>
      <c r="D63" s="593">
        <v>0</v>
      </c>
      <c r="E63" s="593">
        <v>0</v>
      </c>
      <c r="F63" s="593">
        <v>0</v>
      </c>
      <c r="G63" s="593">
        <v>0</v>
      </c>
      <c r="H63" s="594">
        <v>3066</v>
      </c>
      <c r="I63" s="599"/>
      <c r="K63" s="194"/>
      <c r="L63" s="195"/>
      <c r="M63" s="196" t="s">
        <v>650</v>
      </c>
      <c r="N63" s="197"/>
      <c r="O63" s="198" t="s">
        <v>12</v>
      </c>
      <c r="P63" s="199">
        <f>'Ｓ４７(1972)'!A64</f>
        <v>0</v>
      </c>
      <c r="Q63" s="200">
        <f>'Ｓ４７(1972)'!B64</f>
        <v>0</v>
      </c>
      <c r="R63" s="220"/>
      <c r="S63" s="262">
        <f>'Ｓ４７(1972)'!D64</f>
        <v>0</v>
      </c>
      <c r="T63" s="263">
        <f>'Ｓ４７(1972)'!F64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0</v>
      </c>
      <c r="B64" s="593">
        <v>0</v>
      </c>
      <c r="C64" s="593">
        <v>0</v>
      </c>
      <c r="D64" s="593">
        <v>0</v>
      </c>
      <c r="E64" s="593">
        <v>0</v>
      </c>
      <c r="F64" s="593">
        <v>0</v>
      </c>
      <c r="G64" s="593">
        <v>0</v>
      </c>
      <c r="H64" s="594">
        <v>0</v>
      </c>
      <c r="I64" s="599"/>
      <c r="K64" s="194"/>
      <c r="L64" s="195"/>
      <c r="M64" s="196" t="s">
        <v>13</v>
      </c>
      <c r="N64" s="167"/>
      <c r="O64" s="207"/>
      <c r="P64" s="208">
        <f>P62-P63</f>
        <v>3066</v>
      </c>
      <c r="Q64" s="209">
        <f>Q62-Q63</f>
        <v>3066</v>
      </c>
      <c r="R64" s="209"/>
      <c r="S64" s="269">
        <f>S62-S63</f>
        <v>0</v>
      </c>
      <c r="T64" s="270">
        <f>T62-T63</f>
        <v>0</v>
      </c>
      <c r="U64" s="264"/>
      <c r="V64" s="195"/>
      <c r="W64" s="196" t="s">
        <v>13</v>
      </c>
      <c r="X64" s="167"/>
      <c r="Y64" s="207" t="s">
        <v>9</v>
      </c>
      <c r="Z64" s="271">
        <f>'Ｓ４７(1972)'!A117</f>
        <v>0</v>
      </c>
      <c r="AA64" s="272">
        <f>'Ｓ４７(1972)'!B117</f>
        <v>0</v>
      </c>
      <c r="AB64" s="273">
        <f>'Ｓ４７(1972)'!C117</f>
        <v>0</v>
      </c>
      <c r="AC64" s="274">
        <f>'Ｓ４７(1972)'!E117</f>
        <v>0</v>
      </c>
      <c r="AD64" s="264"/>
      <c r="AE64" s="195"/>
      <c r="AF64" s="196" t="s">
        <v>13</v>
      </c>
      <c r="AG64" s="167"/>
      <c r="AH64" s="207" t="s">
        <v>774</v>
      </c>
      <c r="AI64" s="271">
        <f>'Ｓ４７(1972)'!A140</f>
        <v>0</v>
      </c>
      <c r="AJ64" s="272">
        <f>'Ｓ４７(1972)'!B140</f>
        <v>0</v>
      </c>
      <c r="AK64" s="275">
        <f>'Ｓ４７(1972)'!C140</f>
        <v>0</v>
      </c>
      <c r="AL64" s="276">
        <f>'Ｓ４７(1972)'!E140</f>
        <v>0</v>
      </c>
    </row>
    <row r="65" spans="1:38" ht="14.45" customHeight="1" x14ac:dyDescent="0.15">
      <c r="A65" s="592">
        <v>1629</v>
      </c>
      <c r="B65" s="593">
        <v>1629</v>
      </c>
      <c r="C65" s="593">
        <v>0</v>
      </c>
      <c r="D65" s="593">
        <v>0</v>
      </c>
      <c r="E65" s="593">
        <v>0</v>
      </c>
      <c r="F65" s="593">
        <v>0</v>
      </c>
      <c r="G65" s="593">
        <v>0</v>
      </c>
      <c r="H65" s="594">
        <v>1629</v>
      </c>
      <c r="I65" s="599"/>
      <c r="K65" s="194" t="s">
        <v>4</v>
      </c>
      <c r="L65" s="173" t="s">
        <v>14</v>
      </c>
      <c r="M65" s="170"/>
      <c r="N65" s="170"/>
      <c r="O65" s="211" t="s">
        <v>15</v>
      </c>
      <c r="P65" s="212">
        <f>'Ｓ４７(1972)'!A65</f>
        <v>1629</v>
      </c>
      <c r="Q65" s="213">
        <f>'Ｓ４７(1972)'!B65</f>
        <v>1629</v>
      </c>
      <c r="R65" s="277"/>
      <c r="S65" s="278">
        <f>'Ｓ４７(1972)'!D65</f>
        <v>0</v>
      </c>
      <c r="T65" s="263">
        <f>'Ｓ４７(1972)'!F65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1629</v>
      </c>
      <c r="B66" s="593">
        <v>1629</v>
      </c>
      <c r="C66" s="593">
        <v>0</v>
      </c>
      <c r="D66" s="593">
        <v>0</v>
      </c>
      <c r="E66" s="593">
        <v>0</v>
      </c>
      <c r="F66" s="593">
        <v>0</v>
      </c>
      <c r="G66" s="593">
        <v>0</v>
      </c>
      <c r="H66" s="594">
        <v>1629</v>
      </c>
      <c r="I66" s="599"/>
      <c r="K66" s="194"/>
      <c r="L66" s="195"/>
      <c r="M66" s="196" t="s">
        <v>16</v>
      </c>
      <c r="N66" s="197"/>
      <c r="O66" s="198" t="s">
        <v>17</v>
      </c>
      <c r="P66" s="199">
        <f>'Ｓ４７(1972)'!A66</f>
        <v>1629</v>
      </c>
      <c r="Q66" s="200">
        <f>'Ｓ４７(1972)'!B66</f>
        <v>1629</v>
      </c>
      <c r="R66" s="220"/>
      <c r="S66" s="262">
        <f>'Ｓ４７(1972)'!D66</f>
        <v>0</v>
      </c>
      <c r="T66" s="263">
        <f>'Ｓ４７(1972)'!F66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3900</v>
      </c>
      <c r="B67" s="593">
        <v>3900</v>
      </c>
      <c r="C67" s="593">
        <v>0</v>
      </c>
      <c r="D67" s="593">
        <v>0</v>
      </c>
      <c r="E67" s="593">
        <v>0</v>
      </c>
      <c r="F67" s="593">
        <v>2900</v>
      </c>
      <c r="G67" s="593">
        <v>0</v>
      </c>
      <c r="H67" s="594">
        <v>1000</v>
      </c>
      <c r="I67" s="599"/>
      <c r="K67" s="194"/>
      <c r="L67" s="216"/>
      <c r="M67" s="196" t="s">
        <v>13</v>
      </c>
      <c r="N67" s="217"/>
      <c r="O67" s="218"/>
      <c r="P67" s="208">
        <f>P65-P66</f>
        <v>0</v>
      </c>
      <c r="Q67" s="209">
        <f>Q65-Q66</f>
        <v>0</v>
      </c>
      <c r="R67" s="209"/>
      <c r="S67" s="269">
        <f>S65-S66</f>
        <v>0</v>
      </c>
      <c r="T67" s="270">
        <f>T65-T66</f>
        <v>0</v>
      </c>
      <c r="U67" s="264"/>
      <c r="V67" s="216"/>
      <c r="W67" s="196" t="s">
        <v>13</v>
      </c>
      <c r="X67" s="217"/>
      <c r="Y67" s="207" t="s">
        <v>755</v>
      </c>
      <c r="Z67" s="271">
        <f>'Ｓ４７(1972)'!A118</f>
        <v>0</v>
      </c>
      <c r="AA67" s="272">
        <f>'Ｓ４７(1972)'!B118</f>
        <v>0</v>
      </c>
      <c r="AB67" s="273">
        <f>'Ｓ４７(1972)'!C118</f>
        <v>0</v>
      </c>
      <c r="AC67" s="274">
        <f>'Ｓ４７(1972)'!E118</f>
        <v>0</v>
      </c>
      <c r="AD67" s="264"/>
      <c r="AE67" s="216"/>
      <c r="AF67" s="196" t="s">
        <v>13</v>
      </c>
      <c r="AG67" s="217"/>
      <c r="AH67" s="207" t="s">
        <v>775</v>
      </c>
      <c r="AI67" s="271">
        <f>'Ｓ４７(1972)'!A141</f>
        <v>0</v>
      </c>
      <c r="AJ67" s="272">
        <f>'Ｓ４７(1972)'!B141</f>
        <v>0</v>
      </c>
      <c r="AK67" s="275">
        <f>'Ｓ４７(1972)'!C141</f>
        <v>0</v>
      </c>
      <c r="AL67" s="276">
        <f>'Ｓ４７(1972)'!E141</f>
        <v>0</v>
      </c>
    </row>
    <row r="68" spans="1:38" ht="14.45" customHeight="1" x14ac:dyDescent="0.15">
      <c r="A68" s="592">
        <v>0</v>
      </c>
      <c r="B68" s="593">
        <v>0</v>
      </c>
      <c r="C68" s="593">
        <v>0</v>
      </c>
      <c r="D68" s="593">
        <v>0</v>
      </c>
      <c r="E68" s="593">
        <v>0</v>
      </c>
      <c r="F68" s="593">
        <v>0</v>
      </c>
      <c r="G68" s="593">
        <v>0</v>
      </c>
      <c r="H68" s="594">
        <v>0</v>
      </c>
      <c r="I68" s="599"/>
      <c r="K68" s="194" t="s">
        <v>4</v>
      </c>
      <c r="L68" s="169"/>
      <c r="M68" s="195" t="s">
        <v>94</v>
      </c>
      <c r="N68" s="197"/>
      <c r="O68" s="198" t="s">
        <v>93</v>
      </c>
      <c r="P68" s="199">
        <f>'Ｓ４７(1972)'!A68</f>
        <v>0</v>
      </c>
      <c r="Q68" s="200">
        <f>'Ｓ４７(1972)'!B68</f>
        <v>0</v>
      </c>
      <c r="R68" s="220"/>
      <c r="S68" s="262">
        <f>'Ｓ４７(1972)'!D68</f>
        <v>0</v>
      </c>
      <c r="T68" s="263">
        <f>'Ｓ４７(1972)'!F68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3">
        <v>0</v>
      </c>
      <c r="G69" s="593">
        <v>0</v>
      </c>
      <c r="H69" s="594">
        <v>0</v>
      </c>
      <c r="I69" s="599"/>
      <c r="K69" s="194"/>
      <c r="L69" s="176" t="s">
        <v>102</v>
      </c>
      <c r="M69" s="195"/>
      <c r="N69" s="196" t="s">
        <v>809</v>
      </c>
      <c r="O69" s="198" t="s">
        <v>97</v>
      </c>
      <c r="P69" s="199">
        <f>'Ｓ４７(1972)'!A69</f>
        <v>0</v>
      </c>
      <c r="Q69" s="200">
        <f>'Ｓ４７(1972)'!B69</f>
        <v>0</v>
      </c>
      <c r="R69" s="220"/>
      <c r="S69" s="262">
        <f>'Ｓ４７(1972)'!D69</f>
        <v>0</v>
      </c>
      <c r="T69" s="263">
        <f>'Ｓ４７(1972)'!F69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3">
        <v>0</v>
      </c>
      <c r="G70" s="593">
        <v>0</v>
      </c>
      <c r="H70" s="594">
        <v>0</v>
      </c>
      <c r="I70" s="599"/>
      <c r="K70" s="194"/>
      <c r="L70" s="176" t="s">
        <v>103</v>
      </c>
      <c r="M70" s="176"/>
      <c r="N70" s="196" t="s">
        <v>96</v>
      </c>
      <c r="O70" s="198" t="s">
        <v>34</v>
      </c>
      <c r="P70" s="199">
        <f>'Ｓ４７(1972)'!A70</f>
        <v>0</v>
      </c>
      <c r="Q70" s="200">
        <f>'Ｓ４７(1972)'!B70</f>
        <v>0</v>
      </c>
      <c r="R70" s="220"/>
      <c r="S70" s="262">
        <f>'Ｓ４７(1972)'!D70</f>
        <v>0</v>
      </c>
      <c r="T70" s="263">
        <f>'Ｓ４７(1972)'!F70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3">
        <v>0</v>
      </c>
      <c r="G71" s="593">
        <v>0</v>
      </c>
      <c r="H71" s="594">
        <v>0</v>
      </c>
      <c r="I71" s="599"/>
      <c r="K71" s="194"/>
      <c r="L71" s="176" t="s">
        <v>41</v>
      </c>
      <c r="M71" s="216"/>
      <c r="N71" s="196" t="s">
        <v>13</v>
      </c>
      <c r="O71" s="198"/>
      <c r="P71" s="219">
        <f>P68-P69-P70</f>
        <v>0</v>
      </c>
      <c r="Q71" s="220">
        <f>Q68-Q69-Q70</f>
        <v>0</v>
      </c>
      <c r="R71" s="220"/>
      <c r="S71" s="292">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3900</v>
      </c>
      <c r="B72" s="593">
        <v>3900</v>
      </c>
      <c r="C72" s="593">
        <v>0</v>
      </c>
      <c r="D72" s="593">
        <v>0</v>
      </c>
      <c r="E72" s="593">
        <v>0</v>
      </c>
      <c r="F72" s="593">
        <v>2900</v>
      </c>
      <c r="G72" s="593">
        <v>0</v>
      </c>
      <c r="H72" s="594">
        <v>1000</v>
      </c>
      <c r="I72" s="599"/>
      <c r="K72" s="194"/>
      <c r="L72" s="176"/>
      <c r="M72" s="196" t="s">
        <v>95</v>
      </c>
      <c r="N72" s="197"/>
      <c r="O72" s="198" t="s">
        <v>98</v>
      </c>
      <c r="P72" s="199">
        <f>'Ｓ４７(1972)'!A71</f>
        <v>0</v>
      </c>
      <c r="Q72" s="200">
        <f>'Ｓ４７(1972)'!B71</f>
        <v>0</v>
      </c>
      <c r="R72" s="220"/>
      <c r="S72" s="262">
        <f>'Ｓ４７(1972)'!D71</f>
        <v>0</v>
      </c>
      <c r="T72" s="263">
        <f>'Ｓ４７(1972)'!F71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3">
        <v>0</v>
      </c>
      <c r="G73" s="593">
        <v>0</v>
      </c>
      <c r="H73" s="594">
        <v>0</v>
      </c>
      <c r="I73" s="599"/>
      <c r="K73" s="194"/>
      <c r="L73" s="216"/>
      <c r="M73" s="196" t="s">
        <v>13</v>
      </c>
      <c r="N73" s="197"/>
      <c r="O73" s="198" t="s">
        <v>99</v>
      </c>
      <c r="P73" s="199">
        <f>'Ｓ４７(1972)'!A72</f>
        <v>3900</v>
      </c>
      <c r="Q73" s="200">
        <f>'Ｓ４７(1972)'!B72</f>
        <v>3900</v>
      </c>
      <c r="R73" s="220"/>
      <c r="S73" s="262">
        <f>'Ｓ４７(1972)'!D72</f>
        <v>0</v>
      </c>
      <c r="T73" s="263">
        <f>'Ｓ４７(1972)'!F72</f>
        <v>2900</v>
      </c>
      <c r="U73" s="264"/>
      <c r="V73" s="216"/>
      <c r="W73" s="196" t="s">
        <v>13</v>
      </c>
      <c r="X73" s="197"/>
      <c r="Y73" s="211" t="s">
        <v>15</v>
      </c>
      <c r="Z73" s="271">
        <f>'Ｓ４７(1972)'!A119</f>
        <v>0</v>
      </c>
      <c r="AA73" s="272">
        <f>'Ｓ４７(1972)'!B119</f>
        <v>0</v>
      </c>
      <c r="AB73" s="273">
        <f>'Ｓ４７(1972)'!C119</f>
        <v>0</v>
      </c>
      <c r="AC73" s="274">
        <f>'Ｓ４７(1972)'!E119</f>
        <v>0</v>
      </c>
      <c r="AD73" s="264"/>
      <c r="AE73" s="216"/>
      <c r="AF73" s="196" t="s">
        <v>13</v>
      </c>
      <c r="AG73" s="197"/>
      <c r="AH73" s="211" t="s">
        <v>776</v>
      </c>
      <c r="AI73" s="271">
        <f>'Ｓ４７(1972)'!A142</f>
        <v>0</v>
      </c>
      <c r="AJ73" s="272">
        <f>'Ｓ４７(1972)'!B142</f>
        <v>0</v>
      </c>
      <c r="AK73" s="275">
        <f>'Ｓ４７(1972)'!C142</f>
        <v>0</v>
      </c>
      <c r="AL73" s="276">
        <f>'Ｓ４７(1972)'!E142</f>
        <v>0</v>
      </c>
    </row>
    <row r="74" spans="1:38" ht="14.45" customHeight="1" x14ac:dyDescent="0.15">
      <c r="A74" s="592">
        <v>6207</v>
      </c>
      <c r="B74" s="593">
        <v>6207</v>
      </c>
      <c r="C74" s="593">
        <v>0</v>
      </c>
      <c r="D74" s="593">
        <v>317</v>
      </c>
      <c r="E74" s="593">
        <v>0</v>
      </c>
      <c r="F74" s="593">
        <v>0</v>
      </c>
      <c r="G74" s="593">
        <v>0</v>
      </c>
      <c r="H74" s="594">
        <v>5890</v>
      </c>
      <c r="I74" s="599"/>
      <c r="K74" s="194"/>
      <c r="L74" s="196" t="s">
        <v>19</v>
      </c>
      <c r="M74" s="197"/>
      <c r="N74" s="197"/>
      <c r="O74" s="198" t="s">
        <v>20</v>
      </c>
      <c r="P74" s="199">
        <f>'Ｓ４７(1972)'!A73</f>
        <v>0</v>
      </c>
      <c r="Q74" s="200">
        <f>'Ｓ４７(1972)'!B73</f>
        <v>0</v>
      </c>
      <c r="R74" s="220"/>
      <c r="S74" s="262">
        <f>'Ｓ４７(1972)'!D73</f>
        <v>0</v>
      </c>
      <c r="T74" s="263">
        <f>'Ｓ４７(1972)'!F73</f>
        <v>0</v>
      </c>
      <c r="U74" s="264"/>
      <c r="V74" s="196" t="s">
        <v>19</v>
      </c>
      <c r="W74" s="197"/>
      <c r="X74" s="197"/>
      <c r="Y74" s="211" t="s">
        <v>756</v>
      </c>
      <c r="Z74" s="294">
        <f>'Ｓ４７(1972)'!A120</f>
        <v>0</v>
      </c>
      <c r="AA74" s="272">
        <f>'Ｓ４７(1972)'!B120</f>
        <v>0</v>
      </c>
      <c r="AB74" s="295">
        <f>'Ｓ４７(1972)'!C120</f>
        <v>0</v>
      </c>
      <c r="AC74" s="274">
        <f>'Ｓ４７(1972)'!E120</f>
        <v>0</v>
      </c>
      <c r="AD74" s="264"/>
      <c r="AE74" s="196" t="s">
        <v>19</v>
      </c>
      <c r="AF74" s="197"/>
      <c r="AG74" s="197"/>
      <c r="AH74" s="211" t="s">
        <v>777</v>
      </c>
      <c r="AI74" s="294">
        <f>'Ｓ４７(1972)'!A143</f>
        <v>0</v>
      </c>
      <c r="AJ74" s="272">
        <f>'Ｓ４７(1972)'!B143</f>
        <v>0</v>
      </c>
      <c r="AK74" s="296">
        <f>'Ｓ４７(1972)'!C143</f>
        <v>0</v>
      </c>
      <c r="AL74" s="297">
        <f>'Ｓ４７(1972)'!E143</f>
        <v>0</v>
      </c>
    </row>
    <row r="75" spans="1:38" ht="14.45" customHeight="1" x14ac:dyDescent="0.15">
      <c r="A75" s="592">
        <v>1125</v>
      </c>
      <c r="B75" s="593">
        <v>1125</v>
      </c>
      <c r="C75" s="593">
        <v>0</v>
      </c>
      <c r="D75" s="593">
        <v>317</v>
      </c>
      <c r="E75" s="593">
        <v>0</v>
      </c>
      <c r="F75" s="593">
        <v>0</v>
      </c>
      <c r="G75" s="593">
        <v>0</v>
      </c>
      <c r="H75" s="594">
        <v>808</v>
      </c>
      <c r="I75" s="599"/>
      <c r="K75" s="194" t="s">
        <v>83</v>
      </c>
      <c r="L75" s="195"/>
      <c r="M75" s="196" t="s">
        <v>22</v>
      </c>
      <c r="N75" s="197"/>
      <c r="O75" s="198" t="s">
        <v>23</v>
      </c>
      <c r="P75" s="199">
        <f>'Ｓ４７(1972)'!A75</f>
        <v>1125</v>
      </c>
      <c r="Q75" s="200">
        <f>'Ｓ４７(1972)'!B75</f>
        <v>1125</v>
      </c>
      <c r="R75" s="220"/>
      <c r="S75" s="262">
        <f>'Ｓ４７(1972)'!D75</f>
        <v>317</v>
      </c>
      <c r="T75" s="263">
        <f>'Ｓ４７(1972)'!F75</f>
        <v>0</v>
      </c>
      <c r="U75" s="264" t="s">
        <v>411</v>
      </c>
      <c r="V75" s="195"/>
      <c r="W75" s="196" t="s">
        <v>412</v>
      </c>
      <c r="X75" s="197"/>
      <c r="Y75" s="211" t="s">
        <v>757</v>
      </c>
      <c r="Z75" s="294">
        <f>'Ｓ４７(1972)'!A121</f>
        <v>6572</v>
      </c>
      <c r="AA75" s="272">
        <f>'Ｓ４７(1972)'!B121</f>
        <v>0</v>
      </c>
      <c r="AB75" s="295">
        <f>'Ｓ４７(1972)'!C121</f>
        <v>0</v>
      </c>
      <c r="AC75" s="274">
        <f>'Ｓ４７(1972)'!E121</f>
        <v>5500</v>
      </c>
      <c r="AD75" s="264" t="s">
        <v>414</v>
      </c>
      <c r="AE75" s="195"/>
      <c r="AF75" s="196" t="s">
        <v>412</v>
      </c>
      <c r="AG75" s="197"/>
      <c r="AH75" s="211" t="s">
        <v>778</v>
      </c>
      <c r="AI75" s="294">
        <f>'Ｓ４７(1972)'!A144</f>
        <v>0</v>
      </c>
      <c r="AJ75" s="272">
        <f>'Ｓ４７(1972)'!B144</f>
        <v>0</v>
      </c>
      <c r="AK75" s="296">
        <f>'Ｓ４７(1972)'!C144</f>
        <v>0</v>
      </c>
      <c r="AL75" s="297">
        <f>'Ｓ４７(1972)'!E144</f>
        <v>0</v>
      </c>
    </row>
    <row r="76" spans="1:38" ht="14.45" customHeight="1" x14ac:dyDescent="0.15">
      <c r="A76" s="592">
        <v>0</v>
      </c>
      <c r="B76" s="593">
        <v>0</v>
      </c>
      <c r="C76" s="593">
        <v>0</v>
      </c>
      <c r="D76" s="593">
        <v>0</v>
      </c>
      <c r="E76" s="593">
        <v>0</v>
      </c>
      <c r="F76" s="593">
        <v>0</v>
      </c>
      <c r="G76" s="593">
        <v>0</v>
      </c>
      <c r="H76" s="594">
        <v>0</v>
      </c>
      <c r="I76" s="599"/>
      <c r="K76" s="194"/>
      <c r="L76" s="195" t="s">
        <v>25</v>
      </c>
      <c r="M76" s="196" t="s">
        <v>26</v>
      </c>
      <c r="N76" s="197"/>
      <c r="O76" s="198" t="s">
        <v>27</v>
      </c>
      <c r="P76" s="199">
        <f>'Ｓ４７(1972)'!A76</f>
        <v>0</v>
      </c>
      <c r="Q76" s="200">
        <f>'Ｓ４７(1972)'!B76</f>
        <v>0</v>
      </c>
      <c r="R76" s="220"/>
      <c r="S76" s="262">
        <f>'Ｓ４７(1972)'!D76</f>
        <v>0</v>
      </c>
      <c r="T76" s="263">
        <f>'Ｓ４７(1972)'!F76</f>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3">
        <v>0</v>
      </c>
      <c r="G77" s="593">
        <v>0</v>
      </c>
      <c r="H77" s="594">
        <v>0</v>
      </c>
      <c r="I77" s="599"/>
      <c r="K77" s="194"/>
      <c r="L77" s="195" t="s">
        <v>28</v>
      </c>
      <c r="M77" s="196" t="s">
        <v>29</v>
      </c>
      <c r="N77" s="197"/>
      <c r="O77" s="198" t="s">
        <v>30</v>
      </c>
      <c r="P77" s="199">
        <f>'Ｓ４７(1972)'!A77</f>
        <v>0</v>
      </c>
      <c r="Q77" s="200">
        <f>'Ｓ４７(1972)'!B77</f>
        <v>0</v>
      </c>
      <c r="R77" s="220"/>
      <c r="S77" s="262">
        <f>'Ｓ４７(1972)'!D77</f>
        <v>0</v>
      </c>
      <c r="T77" s="263">
        <f>'Ｓ４７(1972)'!F77</f>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3">
        <v>0</v>
      </c>
      <c r="G78" s="593">
        <v>0</v>
      </c>
      <c r="H78" s="594">
        <v>0</v>
      </c>
      <c r="I78" s="599"/>
      <c r="K78" s="194"/>
      <c r="L78" s="195" t="s">
        <v>31</v>
      </c>
      <c r="M78" s="196" t="s">
        <v>32</v>
      </c>
      <c r="N78" s="197"/>
      <c r="O78" s="198" t="s">
        <v>33</v>
      </c>
      <c r="P78" s="199">
        <f>'Ｓ４７(1972)'!A78</f>
        <v>0</v>
      </c>
      <c r="Q78" s="200">
        <f>'Ｓ４７(1972)'!B78</f>
        <v>0</v>
      </c>
      <c r="R78" s="220"/>
      <c r="S78" s="262">
        <f>'Ｓ４７(1972)'!D78</f>
        <v>0</v>
      </c>
      <c r="T78" s="263">
        <f>'Ｓ４７(1972)'!F78</f>
        <v>0</v>
      </c>
      <c r="U78" s="264" t="s">
        <v>418</v>
      </c>
      <c r="V78" s="195" t="s">
        <v>31</v>
      </c>
      <c r="W78" s="195"/>
      <c r="X78" s="167"/>
      <c r="Y78" s="203"/>
      <c r="Z78" s="298"/>
      <c r="AA78" s="299"/>
      <c r="AB78" s="289"/>
      <c r="AC78" s="290"/>
      <c r="AD78" s="264" t="s">
        <v>779</v>
      </c>
      <c r="AE78" s="195" t="s">
        <v>31</v>
      </c>
      <c r="AF78" s="195"/>
      <c r="AG78" s="167"/>
      <c r="AH78" s="203"/>
      <c r="AI78" s="298"/>
      <c r="AJ78" s="299"/>
      <c r="AK78" s="289"/>
      <c r="AL78" s="291"/>
    </row>
    <row r="79" spans="1:38" ht="14.45" customHeight="1" x14ac:dyDescent="0.15">
      <c r="A79" s="592">
        <v>0</v>
      </c>
      <c r="B79" s="593">
        <v>0</v>
      </c>
      <c r="C79" s="593">
        <v>0</v>
      </c>
      <c r="D79" s="593">
        <v>0</v>
      </c>
      <c r="E79" s="593">
        <v>0</v>
      </c>
      <c r="F79" s="593">
        <v>0</v>
      </c>
      <c r="G79" s="593">
        <v>0</v>
      </c>
      <c r="H79" s="594">
        <v>0</v>
      </c>
      <c r="I79" s="599"/>
      <c r="K79" s="194"/>
      <c r="L79" s="195" t="s">
        <v>35</v>
      </c>
      <c r="M79" s="196" t="s">
        <v>36</v>
      </c>
      <c r="N79" s="197"/>
      <c r="O79" s="198" t="s">
        <v>37</v>
      </c>
      <c r="P79" s="199">
        <f>'Ｓ４７(1972)'!A79</f>
        <v>0</v>
      </c>
      <c r="Q79" s="200">
        <f>'Ｓ４７(1972)'!B79</f>
        <v>0</v>
      </c>
      <c r="R79" s="220"/>
      <c r="S79" s="262">
        <f>'Ｓ４７(1972)'!D79</f>
        <v>0</v>
      </c>
      <c r="T79" s="263">
        <f>'Ｓ４７(1972)'!F79</f>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5082</v>
      </c>
      <c r="B80" s="593">
        <v>5082</v>
      </c>
      <c r="C80" s="593">
        <v>0</v>
      </c>
      <c r="D80" s="593">
        <v>0</v>
      </c>
      <c r="E80" s="593">
        <v>0</v>
      </c>
      <c r="F80" s="593">
        <v>0</v>
      </c>
      <c r="G80" s="593">
        <v>0</v>
      </c>
      <c r="H80" s="594">
        <v>5082</v>
      </c>
      <c r="I80" s="599"/>
      <c r="K80" s="194"/>
      <c r="L80" s="195" t="s">
        <v>38</v>
      </c>
      <c r="M80" s="196" t="s">
        <v>39</v>
      </c>
      <c r="N80" s="197"/>
      <c r="O80" s="198" t="s">
        <v>40</v>
      </c>
      <c r="P80" s="199">
        <f>'Ｓ４７(1972)'!A80</f>
        <v>5082</v>
      </c>
      <c r="Q80" s="200">
        <f>'Ｓ４７(1972)'!B80</f>
        <v>5082</v>
      </c>
      <c r="R80" s="220"/>
      <c r="S80" s="262">
        <f>'Ｓ４７(1972)'!D80</f>
        <v>0</v>
      </c>
      <c r="T80" s="263">
        <f>'Ｓ４７(1972)'!F80</f>
        <v>0</v>
      </c>
      <c r="U80" s="264"/>
      <c r="V80" s="195" t="s">
        <v>38</v>
      </c>
      <c r="W80" s="196" t="s">
        <v>149</v>
      </c>
      <c r="X80" s="197"/>
      <c r="Y80" s="198" t="s">
        <v>758</v>
      </c>
      <c r="Z80" s="271">
        <f>'Ｓ４７(1972)'!A122</f>
        <v>0</v>
      </c>
      <c r="AA80" s="272">
        <f>'Ｓ４７(1972)'!B122</f>
        <v>0</v>
      </c>
      <c r="AB80" s="273">
        <f>'Ｓ４７(1972)'!C122</f>
        <v>0</v>
      </c>
      <c r="AC80" s="274">
        <f>'Ｓ４７(1972)'!E122</f>
        <v>0</v>
      </c>
      <c r="AD80" s="264" t="s">
        <v>421</v>
      </c>
      <c r="AE80" s="195" t="s">
        <v>38</v>
      </c>
      <c r="AF80" s="196" t="s">
        <v>149</v>
      </c>
      <c r="AG80" s="197"/>
      <c r="AH80" s="198" t="s">
        <v>780</v>
      </c>
      <c r="AI80" s="271">
        <f>'Ｓ４７(1972)'!A145</f>
        <v>0</v>
      </c>
      <c r="AJ80" s="272">
        <f>'Ｓ４７(1972)'!B145</f>
        <v>0</v>
      </c>
      <c r="AK80" s="275">
        <f>'Ｓ４７(1972)'!C145</f>
        <v>0</v>
      </c>
      <c r="AL80" s="276">
        <f>'Ｓ４７(1972)'!E145</f>
        <v>0</v>
      </c>
    </row>
    <row r="81" spans="1:38" ht="14.45" customHeight="1" x14ac:dyDescent="0.15">
      <c r="A81" s="592">
        <v>0</v>
      </c>
      <c r="B81" s="593">
        <v>0</v>
      </c>
      <c r="C81" s="593">
        <v>0</v>
      </c>
      <c r="D81" s="593">
        <v>0</v>
      </c>
      <c r="E81" s="593">
        <v>0</v>
      </c>
      <c r="F81" s="593">
        <v>0</v>
      </c>
      <c r="G81" s="593">
        <v>0</v>
      </c>
      <c r="H81" s="594">
        <v>0</v>
      </c>
      <c r="I81" s="599"/>
      <c r="K81" s="194"/>
      <c r="L81" s="195" t="s">
        <v>41</v>
      </c>
      <c r="M81" s="196" t="s">
        <v>42</v>
      </c>
      <c r="N81" s="197"/>
      <c r="O81" s="198" t="s">
        <v>43</v>
      </c>
      <c r="P81" s="199">
        <f>'Ｓ４７(1972)'!A81</f>
        <v>0</v>
      </c>
      <c r="Q81" s="200">
        <f>'Ｓ４７(1972)'!B81</f>
        <v>0</v>
      </c>
      <c r="R81" s="220"/>
      <c r="S81" s="262">
        <f>'Ｓ４７(1972)'!D81</f>
        <v>0</v>
      </c>
      <c r="T81" s="263">
        <f>'Ｓ４７(1972)'!F81</f>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0</v>
      </c>
      <c r="B82" s="593">
        <v>0</v>
      </c>
      <c r="C82" s="593">
        <v>0</v>
      </c>
      <c r="D82" s="593">
        <v>0</v>
      </c>
      <c r="E82" s="593">
        <v>0</v>
      </c>
      <c r="F82" s="593">
        <v>0</v>
      </c>
      <c r="G82" s="593">
        <v>0</v>
      </c>
      <c r="H82" s="594">
        <v>0</v>
      </c>
      <c r="I82" s="599"/>
      <c r="K82" s="194" t="s">
        <v>131</v>
      </c>
      <c r="L82" s="216"/>
      <c r="M82" s="196" t="s">
        <v>13</v>
      </c>
      <c r="N82" s="197"/>
      <c r="O82" s="198" t="s">
        <v>44</v>
      </c>
      <c r="P82" s="199">
        <f>'Ｓ４７(1972)'!A82</f>
        <v>0</v>
      </c>
      <c r="Q82" s="200">
        <f>'Ｓ４７(1972)'!B82</f>
        <v>0</v>
      </c>
      <c r="R82" s="220"/>
      <c r="S82" s="262">
        <f>'Ｓ４７(1972)'!D82</f>
        <v>0</v>
      </c>
      <c r="T82" s="263">
        <f>'Ｓ４７(1972)'!F82</f>
        <v>0</v>
      </c>
      <c r="U82" s="264"/>
      <c r="V82" s="216"/>
      <c r="W82" s="196" t="s">
        <v>13</v>
      </c>
      <c r="X82" s="197"/>
      <c r="Y82" s="198"/>
      <c r="Z82" s="305">
        <f>Z75-Z80</f>
        <v>6572</v>
      </c>
      <c r="AA82" s="306">
        <f>AA75-AA80</f>
        <v>0</v>
      </c>
      <c r="AB82" s="273">
        <f>AB75-AB80</f>
        <v>0</v>
      </c>
      <c r="AC82" s="274">
        <f>AC75-AC80</f>
        <v>5500</v>
      </c>
      <c r="AD82" s="264" t="s">
        <v>425</v>
      </c>
      <c r="AE82" s="216"/>
      <c r="AF82" s="196" t="s">
        <v>13</v>
      </c>
      <c r="AG82" s="197"/>
      <c r="AH82" s="198"/>
      <c r="AI82" s="305">
        <f>AI75-AI80</f>
        <v>0</v>
      </c>
      <c r="AJ82" s="306">
        <f>AJ75-AJ80</f>
        <v>0</v>
      </c>
      <c r="AK82" s="273">
        <f>AK75-AK80</f>
        <v>0</v>
      </c>
      <c r="AL82" s="307">
        <f>AL75-AL80</f>
        <v>0</v>
      </c>
    </row>
    <row r="83" spans="1:38" ht="14.45" customHeight="1" x14ac:dyDescent="0.15">
      <c r="A83" s="592">
        <v>41669</v>
      </c>
      <c r="B83" s="593">
        <v>41669</v>
      </c>
      <c r="C83" s="593">
        <v>0</v>
      </c>
      <c r="D83" s="593">
        <v>0</v>
      </c>
      <c r="E83" s="593">
        <v>0</v>
      </c>
      <c r="F83" s="593">
        <v>41600</v>
      </c>
      <c r="G83" s="593">
        <v>0</v>
      </c>
      <c r="H83" s="594">
        <v>69</v>
      </c>
      <c r="I83" s="599"/>
      <c r="K83" s="194" t="s">
        <v>4</v>
      </c>
      <c r="L83" s="173" t="s">
        <v>45</v>
      </c>
      <c r="M83" s="197"/>
      <c r="N83" s="197"/>
      <c r="O83" s="198" t="s">
        <v>46</v>
      </c>
      <c r="P83" s="199">
        <f>'Ｓ４７(1972)'!A83</f>
        <v>41669</v>
      </c>
      <c r="Q83" s="200">
        <f>'Ｓ４７(1972)'!B83</f>
        <v>41669</v>
      </c>
      <c r="R83" s="220"/>
      <c r="S83" s="262">
        <f>'Ｓ４７(1972)'!D83</f>
        <v>0</v>
      </c>
      <c r="T83" s="263">
        <f>'Ｓ４７(1972)'!F83</f>
        <v>41600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3">
        <v>0</v>
      </c>
      <c r="G84" s="593">
        <v>0</v>
      </c>
      <c r="H84" s="594">
        <v>0</v>
      </c>
      <c r="I84" s="599"/>
      <c r="K84" s="194"/>
      <c r="L84" s="195"/>
      <c r="M84" s="196" t="s">
        <v>100</v>
      </c>
      <c r="N84" s="197"/>
      <c r="O84" s="198" t="s">
        <v>75</v>
      </c>
      <c r="P84" s="199">
        <f>'Ｓ４７(1972)'!A84</f>
        <v>0</v>
      </c>
      <c r="Q84" s="200">
        <f>'Ｓ４７(1972)'!B84</f>
        <v>0</v>
      </c>
      <c r="R84" s="220"/>
      <c r="S84" s="262">
        <f>'Ｓ４７(1972)'!D84</f>
        <v>0</v>
      </c>
      <c r="T84" s="263">
        <f>'Ｓ４７(1972)'!F84</f>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592">
        <v>0</v>
      </c>
      <c r="B85" s="593">
        <v>0</v>
      </c>
      <c r="C85" s="593">
        <v>0</v>
      </c>
      <c r="D85" s="593">
        <v>0</v>
      </c>
      <c r="E85" s="593">
        <v>0</v>
      </c>
      <c r="F85" s="593">
        <v>0</v>
      </c>
      <c r="G85" s="593">
        <v>0</v>
      </c>
      <c r="H85" s="594">
        <v>0</v>
      </c>
      <c r="I85" s="599"/>
      <c r="K85" s="194"/>
      <c r="L85" s="195"/>
      <c r="M85" s="196" t="s">
        <v>101</v>
      </c>
      <c r="N85" s="197"/>
      <c r="O85" s="198" t="s">
        <v>77</v>
      </c>
      <c r="P85" s="199">
        <f>'Ｓ４７(1972)'!A85</f>
        <v>0</v>
      </c>
      <c r="Q85" s="200">
        <f>'Ｓ４７(1972)'!B85</f>
        <v>0</v>
      </c>
      <c r="R85" s="220"/>
      <c r="S85" s="262">
        <f>'Ｓ４７(1972)'!D85</f>
        <v>0</v>
      </c>
      <c r="T85" s="263">
        <f>'Ｓ４７(1972)'!F85</f>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48280</v>
      </c>
      <c r="B86" s="593">
        <v>48280</v>
      </c>
      <c r="C86" s="593">
        <v>0</v>
      </c>
      <c r="D86" s="593">
        <v>2300</v>
      </c>
      <c r="E86" s="593">
        <v>2000</v>
      </c>
      <c r="F86" s="593">
        <v>29500</v>
      </c>
      <c r="G86" s="593">
        <v>200</v>
      </c>
      <c r="H86" s="594">
        <v>14280</v>
      </c>
      <c r="I86" s="599"/>
      <c r="K86" s="194"/>
      <c r="L86" s="195"/>
      <c r="M86" s="196" t="s">
        <v>13</v>
      </c>
      <c r="N86" s="197"/>
      <c r="O86" s="198"/>
      <c r="P86" s="219">
        <f>P83-P84-P85</f>
        <v>41669</v>
      </c>
      <c r="Q86" s="220">
        <f>Q83-Q84-Q85</f>
        <v>41669</v>
      </c>
      <c r="R86" s="220"/>
      <c r="S86" s="292">
        <f>S83-S84-S85</f>
        <v>0</v>
      </c>
      <c r="T86" s="270">
        <f>T83-T84-T85</f>
        <v>41600</v>
      </c>
      <c r="U86" s="264"/>
      <c r="V86" s="195"/>
      <c r="W86" s="196" t="s">
        <v>13</v>
      </c>
      <c r="X86" s="197"/>
      <c r="Y86" s="198" t="s">
        <v>683</v>
      </c>
      <c r="Z86" s="271">
        <f>'Ｓ４７(1972)'!A123</f>
        <v>0</v>
      </c>
      <c r="AA86" s="272">
        <f>'Ｓ４７(1972)'!B123</f>
        <v>0</v>
      </c>
      <c r="AB86" s="273">
        <f>'Ｓ４７(1972)'!C123</f>
        <v>0</v>
      </c>
      <c r="AC86" s="274">
        <f>'Ｓ４７(1972)'!E123</f>
        <v>0</v>
      </c>
      <c r="AD86" s="264" t="s">
        <v>430</v>
      </c>
      <c r="AE86" s="195"/>
      <c r="AF86" s="196" t="s">
        <v>13</v>
      </c>
      <c r="AG86" s="197"/>
      <c r="AH86" s="198" t="s">
        <v>684</v>
      </c>
      <c r="AI86" s="271">
        <f>'Ｓ４７(1972)'!A146</f>
        <v>0</v>
      </c>
      <c r="AJ86" s="272">
        <f>'Ｓ４７(1972)'!B146</f>
        <v>0</v>
      </c>
      <c r="AK86" s="275">
        <f>'Ｓ４７(1972)'!C146</f>
        <v>0</v>
      </c>
      <c r="AL86" s="276">
        <f>'Ｓ４７(1972)'!E146</f>
        <v>0</v>
      </c>
    </row>
    <row r="87" spans="1:38" ht="14.45" customHeight="1" x14ac:dyDescent="0.15">
      <c r="A87" s="592">
        <v>19824</v>
      </c>
      <c r="B87" s="593">
        <v>19824</v>
      </c>
      <c r="C87" s="593">
        <v>0</v>
      </c>
      <c r="D87" s="593">
        <v>2300</v>
      </c>
      <c r="E87" s="593">
        <v>2000</v>
      </c>
      <c r="F87" s="593">
        <v>4500</v>
      </c>
      <c r="G87" s="593">
        <v>200</v>
      </c>
      <c r="H87" s="594">
        <v>10824</v>
      </c>
      <c r="I87" s="599"/>
      <c r="K87" s="194"/>
      <c r="L87" s="173"/>
      <c r="M87" s="196" t="s">
        <v>47</v>
      </c>
      <c r="N87" s="197"/>
      <c r="O87" s="198" t="s">
        <v>48</v>
      </c>
      <c r="P87" s="199">
        <f>'Ｓ４７(1972)'!A87</f>
        <v>19824</v>
      </c>
      <c r="Q87" s="200">
        <f>'Ｓ４７(1972)'!B87</f>
        <v>19824</v>
      </c>
      <c r="R87" s="220"/>
      <c r="S87" s="262">
        <f>'Ｓ４７(1972)'!D87</f>
        <v>2300</v>
      </c>
      <c r="T87" s="263">
        <f>'Ｓ４７(1972)'!F87</f>
        <v>4500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0</v>
      </c>
      <c r="B88" s="593">
        <v>0</v>
      </c>
      <c r="C88" s="593">
        <v>0</v>
      </c>
      <c r="D88" s="593">
        <v>0</v>
      </c>
      <c r="E88" s="593">
        <v>0</v>
      </c>
      <c r="F88" s="593">
        <v>0</v>
      </c>
      <c r="G88" s="593">
        <v>0</v>
      </c>
      <c r="H88" s="594">
        <v>0</v>
      </c>
      <c r="I88" s="599"/>
      <c r="K88" s="194"/>
      <c r="L88" s="195"/>
      <c r="M88" s="196" t="s">
        <v>50</v>
      </c>
      <c r="N88" s="197"/>
      <c r="O88" s="198" t="s">
        <v>51</v>
      </c>
      <c r="P88" s="199">
        <f>'Ｓ４７(1972)'!A88</f>
        <v>0</v>
      </c>
      <c r="Q88" s="200">
        <f>'Ｓ４７(1972)'!B88</f>
        <v>0</v>
      </c>
      <c r="R88" s="220"/>
      <c r="S88" s="262">
        <f>'Ｓ４７(1972)'!D88</f>
        <v>0</v>
      </c>
      <c r="T88" s="263">
        <f>'Ｓ４７(1972)'!F88</f>
        <v>0</v>
      </c>
      <c r="U88" s="264"/>
      <c r="V88" s="195"/>
      <c r="W88" s="196" t="s">
        <v>433</v>
      </c>
      <c r="X88" s="197"/>
      <c r="Y88" s="198" t="s">
        <v>685</v>
      </c>
      <c r="Z88" s="271">
        <f>'Ｓ４７(1972)'!A125</f>
        <v>0</v>
      </c>
      <c r="AA88" s="272">
        <f>'Ｓ４７(1972)'!B125</f>
        <v>0</v>
      </c>
      <c r="AB88" s="273">
        <f>'Ｓ４７(1972)'!C125</f>
        <v>0</v>
      </c>
      <c r="AC88" s="274">
        <f>'Ｓ４７(1972)'!E125</f>
        <v>0</v>
      </c>
      <c r="AD88" s="264"/>
      <c r="AE88" s="195"/>
      <c r="AF88" s="196" t="s">
        <v>433</v>
      </c>
      <c r="AG88" s="197"/>
      <c r="AH88" s="198" t="s">
        <v>686</v>
      </c>
      <c r="AI88" s="271">
        <f>'Ｓ４７(1972)'!A148</f>
        <v>0</v>
      </c>
      <c r="AJ88" s="272">
        <f>'Ｓ４７(1972)'!B148</f>
        <v>0</v>
      </c>
      <c r="AK88" s="275">
        <f>'Ｓ４７(1972)'!C148</f>
        <v>0</v>
      </c>
      <c r="AL88" s="276">
        <f>'Ｓ４７(1972)'!E148</f>
        <v>0</v>
      </c>
    </row>
    <row r="89" spans="1:38" ht="14.45" customHeight="1" x14ac:dyDescent="0.15">
      <c r="A89" s="592">
        <v>0</v>
      </c>
      <c r="B89" s="593">
        <v>0</v>
      </c>
      <c r="C89" s="593">
        <v>0</v>
      </c>
      <c r="D89" s="593">
        <v>0</v>
      </c>
      <c r="E89" s="593">
        <v>0</v>
      </c>
      <c r="F89" s="593">
        <v>0</v>
      </c>
      <c r="G89" s="593">
        <v>0</v>
      </c>
      <c r="H89" s="594">
        <v>0</v>
      </c>
      <c r="I89" s="599"/>
      <c r="K89" s="194" t="s">
        <v>129</v>
      </c>
      <c r="L89" s="195"/>
      <c r="M89" s="196" t="s">
        <v>52</v>
      </c>
      <c r="N89" s="197"/>
      <c r="O89" s="198" t="s">
        <v>53</v>
      </c>
      <c r="P89" s="199">
        <f>'Ｓ４７(1972)'!A89</f>
        <v>0</v>
      </c>
      <c r="Q89" s="200">
        <f>'Ｓ４７(1972)'!B89</f>
        <v>0</v>
      </c>
      <c r="R89" s="220"/>
      <c r="S89" s="262">
        <f>'Ｓ４７(1972)'!D89</f>
        <v>0</v>
      </c>
      <c r="T89" s="263">
        <f>'Ｓ４７(1972)'!F89</f>
        <v>0</v>
      </c>
      <c r="U89" s="264"/>
      <c r="V89" s="195"/>
      <c r="W89" s="196" t="s">
        <v>436</v>
      </c>
      <c r="X89" s="197"/>
      <c r="Y89" s="198" t="s">
        <v>687</v>
      </c>
      <c r="Z89" s="271">
        <f>'Ｓ４７(1972)'!A126</f>
        <v>0</v>
      </c>
      <c r="AA89" s="272">
        <f>'Ｓ４７(1972)'!B126</f>
        <v>0</v>
      </c>
      <c r="AB89" s="273">
        <f>'Ｓ４７(1972)'!C126</f>
        <v>0</v>
      </c>
      <c r="AC89" s="274">
        <f>'Ｓ４７(1972)'!E126</f>
        <v>0</v>
      </c>
      <c r="AD89" s="264"/>
      <c r="AE89" s="195"/>
      <c r="AF89" s="196" t="s">
        <v>436</v>
      </c>
      <c r="AG89" s="197"/>
      <c r="AH89" s="198" t="s">
        <v>688</v>
      </c>
      <c r="AI89" s="271">
        <f>'Ｓ４７(1972)'!A149</f>
        <v>0</v>
      </c>
      <c r="AJ89" s="272">
        <f>'Ｓ４７(1972)'!B149</f>
        <v>0</v>
      </c>
      <c r="AK89" s="275">
        <f>'Ｓ４７(1972)'!C149</f>
        <v>0</v>
      </c>
      <c r="AL89" s="276">
        <f>'Ｓ４７(1972)'!E149</f>
        <v>0</v>
      </c>
    </row>
    <row r="90" spans="1:38" ht="14.45" customHeight="1" x14ac:dyDescent="0.15">
      <c r="A90" s="592">
        <v>0</v>
      </c>
      <c r="B90" s="593">
        <v>0</v>
      </c>
      <c r="C90" s="593">
        <v>0</v>
      </c>
      <c r="D90" s="593">
        <v>0</v>
      </c>
      <c r="E90" s="593">
        <v>0</v>
      </c>
      <c r="F90" s="593">
        <v>0</v>
      </c>
      <c r="G90" s="593">
        <v>0</v>
      </c>
      <c r="H90" s="594">
        <v>0</v>
      </c>
      <c r="I90" s="599"/>
      <c r="K90" s="194"/>
      <c r="L90" s="195" t="s">
        <v>54</v>
      </c>
      <c r="M90" s="196" t="s">
        <v>32</v>
      </c>
      <c r="N90" s="197"/>
      <c r="O90" s="198" t="s">
        <v>55</v>
      </c>
      <c r="P90" s="199">
        <f>'Ｓ４７(1972)'!A90</f>
        <v>0</v>
      </c>
      <c r="Q90" s="200">
        <f>'Ｓ４７(1972)'!B90</f>
        <v>0</v>
      </c>
      <c r="R90" s="220"/>
      <c r="S90" s="262">
        <f>'Ｓ４７(1972)'!D90</f>
        <v>0</v>
      </c>
      <c r="T90" s="263">
        <f>'Ｓ４７(1972)'!F90</f>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3">
        <v>0</v>
      </c>
      <c r="G91" s="593">
        <v>0</v>
      </c>
      <c r="H91" s="594">
        <v>0</v>
      </c>
      <c r="I91" s="599"/>
      <c r="K91" s="194"/>
      <c r="L91" s="195"/>
      <c r="M91" s="196" t="s">
        <v>42</v>
      </c>
      <c r="N91" s="197"/>
      <c r="O91" s="198" t="s">
        <v>56</v>
      </c>
      <c r="P91" s="199">
        <f>'Ｓ４７(1972)'!A91</f>
        <v>0</v>
      </c>
      <c r="Q91" s="200">
        <f>'Ｓ４７(1972)'!B91</f>
        <v>0</v>
      </c>
      <c r="R91" s="220"/>
      <c r="S91" s="262">
        <f>'Ｓ４７(1972)'!D91</f>
        <v>0</v>
      </c>
      <c r="T91" s="263">
        <f>'Ｓ４７(1972)'!F91</f>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3">
        <v>0</v>
      </c>
      <c r="G92" s="593">
        <v>0</v>
      </c>
      <c r="H92" s="594">
        <v>0</v>
      </c>
      <c r="K92" s="194"/>
      <c r="L92" s="195"/>
      <c r="M92" s="196" t="s">
        <v>57</v>
      </c>
      <c r="N92" s="197"/>
      <c r="O92" s="198" t="s">
        <v>58</v>
      </c>
      <c r="P92" s="199">
        <f>'Ｓ４７(1972)'!A92</f>
        <v>0</v>
      </c>
      <c r="Q92" s="200">
        <f>'Ｓ４７(1972)'!B92</f>
        <v>0</v>
      </c>
      <c r="R92" s="220"/>
      <c r="S92" s="262">
        <f>'Ｓ４７(1972)'!D92</f>
        <v>0</v>
      </c>
      <c r="T92" s="263">
        <f>'Ｓ４７(1972)'!F92</f>
        <v>0</v>
      </c>
      <c r="U92" s="264"/>
      <c r="V92" s="195"/>
      <c r="W92" s="196" t="s">
        <v>57</v>
      </c>
      <c r="X92" s="197"/>
      <c r="Y92" s="198" t="s">
        <v>689</v>
      </c>
      <c r="Z92" s="271">
        <f>'Ｓ４７(1972)'!A127</f>
        <v>0</v>
      </c>
      <c r="AA92" s="272">
        <f>'Ｓ４７(1972)'!B127</f>
        <v>0</v>
      </c>
      <c r="AB92" s="273">
        <f>'Ｓ４７(1972)'!C127</f>
        <v>0</v>
      </c>
      <c r="AC92" s="274">
        <f>'Ｓ４７(1972)'!E127</f>
        <v>0</v>
      </c>
      <c r="AD92" s="264"/>
      <c r="AE92" s="195"/>
      <c r="AF92" s="196" t="s">
        <v>57</v>
      </c>
      <c r="AG92" s="197"/>
      <c r="AH92" s="198" t="s">
        <v>690</v>
      </c>
      <c r="AI92" s="271">
        <f>'Ｓ４７(1972)'!A150</f>
        <v>0</v>
      </c>
      <c r="AJ92" s="272">
        <f>'Ｓ４７(1972)'!B150</f>
        <v>0</v>
      </c>
      <c r="AK92" s="275">
        <f>'Ｓ４７(1972)'!C150</f>
        <v>0</v>
      </c>
      <c r="AL92" s="276">
        <f>'Ｓ４７(1972)'!E150</f>
        <v>0</v>
      </c>
    </row>
    <row r="93" spans="1:38" ht="14.45" customHeight="1" x14ac:dyDescent="0.15">
      <c r="A93" s="592">
        <v>0</v>
      </c>
      <c r="B93" s="593">
        <v>0</v>
      </c>
      <c r="C93" s="593">
        <v>0</v>
      </c>
      <c r="D93" s="593">
        <v>0</v>
      </c>
      <c r="E93" s="593">
        <v>0</v>
      </c>
      <c r="F93" s="593">
        <v>0</v>
      </c>
      <c r="G93" s="593">
        <v>0</v>
      </c>
      <c r="H93" s="594">
        <v>0</v>
      </c>
      <c r="K93" s="194"/>
      <c r="L93" s="195"/>
      <c r="M93" s="173" t="s">
        <v>60</v>
      </c>
      <c r="N93" s="197"/>
      <c r="O93" s="198" t="s">
        <v>61</v>
      </c>
      <c r="P93" s="199">
        <f>'Ｓ４７(1972)'!A93</f>
        <v>0</v>
      </c>
      <c r="Q93" s="200">
        <f>'Ｓ４７(1972)'!B93</f>
        <v>0</v>
      </c>
      <c r="R93" s="220"/>
      <c r="S93" s="262">
        <f>'Ｓ４７(1972)'!D93</f>
        <v>0</v>
      </c>
      <c r="T93" s="263">
        <f>'Ｓ４７(1972)'!F93</f>
        <v>0</v>
      </c>
      <c r="U93" s="264" t="s">
        <v>441</v>
      </c>
      <c r="V93" s="195"/>
      <c r="W93" s="173" t="s">
        <v>60</v>
      </c>
      <c r="X93" s="197"/>
      <c r="Y93" s="198" t="s">
        <v>691</v>
      </c>
      <c r="Z93" s="271">
        <f>'Ｓ４７(1972)'!A128</f>
        <v>0</v>
      </c>
      <c r="AA93" s="272">
        <f>'Ｓ４７(1972)'!B128</f>
        <v>0</v>
      </c>
      <c r="AB93" s="273">
        <f>'Ｓ４７(1972)'!C128</f>
        <v>0</v>
      </c>
      <c r="AC93" s="274">
        <f>'Ｓ４７(1972)'!E128</f>
        <v>0</v>
      </c>
      <c r="AD93" s="264"/>
      <c r="AE93" s="195"/>
      <c r="AF93" s="173" t="s">
        <v>60</v>
      </c>
      <c r="AG93" s="197"/>
      <c r="AH93" s="198" t="s">
        <v>692</v>
      </c>
      <c r="AI93" s="271">
        <f>'Ｓ４７(1972)'!A151</f>
        <v>0</v>
      </c>
      <c r="AJ93" s="272">
        <f>'Ｓ４７(1972)'!B151</f>
        <v>0</v>
      </c>
      <c r="AK93" s="275">
        <f>'Ｓ４７(1972)'!C151</f>
        <v>0</v>
      </c>
      <c r="AL93" s="276">
        <f>'Ｓ４７(1972)'!E151</f>
        <v>0</v>
      </c>
    </row>
    <row r="94" spans="1:38" ht="14.45" customHeight="1" x14ac:dyDescent="0.15">
      <c r="A94" s="592">
        <v>0</v>
      </c>
      <c r="B94" s="593">
        <v>0</v>
      </c>
      <c r="C94" s="593">
        <v>0</v>
      </c>
      <c r="D94" s="593">
        <v>0</v>
      </c>
      <c r="E94" s="593">
        <v>0</v>
      </c>
      <c r="F94" s="593">
        <v>0</v>
      </c>
      <c r="G94" s="593">
        <v>0</v>
      </c>
      <c r="H94" s="594">
        <v>0</v>
      </c>
      <c r="K94" s="194"/>
      <c r="L94" s="195" t="s">
        <v>59</v>
      </c>
      <c r="M94" s="195"/>
      <c r="N94" s="196" t="s">
        <v>62</v>
      </c>
      <c r="O94" s="198" t="s">
        <v>63</v>
      </c>
      <c r="P94" s="199">
        <f>'Ｓ４７(1972)'!A94</f>
        <v>0</v>
      </c>
      <c r="Q94" s="200">
        <f>'Ｓ４７(1972)'!B94</f>
        <v>0</v>
      </c>
      <c r="R94" s="220"/>
      <c r="S94" s="262">
        <f>'Ｓ４７(1972)'!D94</f>
        <v>0</v>
      </c>
      <c r="T94" s="263">
        <f>'Ｓ４７(1972)'!F94</f>
        <v>0</v>
      </c>
      <c r="U94" s="264"/>
      <c r="V94" s="195" t="s">
        <v>59</v>
      </c>
      <c r="W94" s="195"/>
      <c r="X94" s="196" t="s">
        <v>62</v>
      </c>
      <c r="Y94" s="198" t="s">
        <v>693</v>
      </c>
      <c r="Z94" s="271">
        <f>'Ｓ４７(1972)'!A129</f>
        <v>0</v>
      </c>
      <c r="AA94" s="272">
        <f>'Ｓ４７(1972)'!B129</f>
        <v>0</v>
      </c>
      <c r="AB94" s="273">
        <f>'Ｓ４７(1972)'!C129</f>
        <v>0</v>
      </c>
      <c r="AC94" s="274">
        <f>'Ｓ４７(1972)'!E129</f>
        <v>0</v>
      </c>
      <c r="AD94" s="264"/>
      <c r="AE94" s="195" t="s">
        <v>59</v>
      </c>
      <c r="AF94" s="195"/>
      <c r="AG94" s="196" t="s">
        <v>62</v>
      </c>
      <c r="AH94" s="198" t="s">
        <v>694</v>
      </c>
      <c r="AI94" s="271">
        <f>'Ｓ４７(1972)'!A152</f>
        <v>0</v>
      </c>
      <c r="AJ94" s="272">
        <f>'Ｓ４７(1972)'!B152</f>
        <v>0</v>
      </c>
      <c r="AK94" s="275">
        <f>'Ｓ４７(1972)'!C152</f>
        <v>0</v>
      </c>
      <c r="AL94" s="276">
        <f>'Ｓ４７(1972)'!E152</f>
        <v>0</v>
      </c>
    </row>
    <row r="95" spans="1:38" ht="14.45" customHeight="1" x14ac:dyDescent="0.15">
      <c r="A95" s="592">
        <v>0</v>
      </c>
      <c r="B95" s="593">
        <v>0</v>
      </c>
      <c r="C95" s="593">
        <v>0</v>
      </c>
      <c r="D95" s="593">
        <v>0</v>
      </c>
      <c r="E95" s="593">
        <v>0</v>
      </c>
      <c r="F95" s="593">
        <v>0</v>
      </c>
      <c r="G95" s="593">
        <v>0</v>
      </c>
      <c r="H95" s="594">
        <v>0</v>
      </c>
      <c r="K95" s="194"/>
      <c r="L95" s="195"/>
      <c r="M95" s="195"/>
      <c r="N95" s="196" t="s">
        <v>64</v>
      </c>
      <c r="O95" s="198" t="s">
        <v>65</v>
      </c>
      <c r="P95" s="199">
        <f>'Ｓ４７(1972)'!A95</f>
        <v>0</v>
      </c>
      <c r="Q95" s="200">
        <f>'Ｓ４７(1972)'!B95</f>
        <v>0</v>
      </c>
      <c r="R95" s="220"/>
      <c r="S95" s="262">
        <f>'Ｓ４７(1972)'!D95</f>
        <v>0</v>
      </c>
      <c r="T95" s="263">
        <f>'Ｓ４７(1972)'!F95</f>
        <v>0</v>
      </c>
      <c r="U95" s="264"/>
      <c r="V95" s="195"/>
      <c r="W95" s="195"/>
      <c r="X95" s="196" t="s">
        <v>64</v>
      </c>
      <c r="Y95" s="198" t="s">
        <v>695</v>
      </c>
      <c r="Z95" s="271">
        <f>'Ｓ４７(1972)'!A130</f>
        <v>0</v>
      </c>
      <c r="AA95" s="272">
        <f>'Ｓ４７(1972)'!B130</f>
        <v>0</v>
      </c>
      <c r="AB95" s="273">
        <f>'Ｓ４７(1972)'!C130</f>
        <v>0</v>
      </c>
      <c r="AC95" s="274">
        <f>'Ｓ４７(1972)'!E130</f>
        <v>0</v>
      </c>
      <c r="AD95" s="264"/>
      <c r="AE95" s="195"/>
      <c r="AF95" s="195"/>
      <c r="AG95" s="196" t="s">
        <v>64</v>
      </c>
      <c r="AH95" s="198" t="s">
        <v>696</v>
      </c>
      <c r="AI95" s="271">
        <f>'Ｓ４７(1972)'!A153</f>
        <v>0</v>
      </c>
      <c r="AJ95" s="272">
        <f>'Ｓ４７(1972)'!B153</f>
        <v>0</v>
      </c>
      <c r="AK95" s="275">
        <f>'Ｓ４７(1972)'!C153</f>
        <v>0</v>
      </c>
      <c r="AL95" s="276">
        <f>'Ｓ４７(1972)'!E153</f>
        <v>0</v>
      </c>
    </row>
    <row r="96" spans="1:38" ht="14.45" customHeight="1" x14ac:dyDescent="0.15">
      <c r="A96" s="592">
        <v>0</v>
      </c>
      <c r="B96" s="593">
        <v>0</v>
      </c>
      <c r="C96" s="593">
        <v>0</v>
      </c>
      <c r="D96" s="593">
        <v>0</v>
      </c>
      <c r="E96" s="593">
        <v>0</v>
      </c>
      <c r="F96" s="593">
        <v>0</v>
      </c>
      <c r="G96" s="593">
        <v>0</v>
      </c>
      <c r="H96" s="594">
        <v>0</v>
      </c>
      <c r="K96" s="194" t="s">
        <v>38</v>
      </c>
      <c r="L96" s="195"/>
      <c r="M96" s="195"/>
      <c r="N96" s="196" t="s">
        <v>66</v>
      </c>
      <c r="O96" s="198" t="s">
        <v>67</v>
      </c>
      <c r="P96" s="199">
        <f>'Ｓ４７(1972)'!A96</f>
        <v>0</v>
      </c>
      <c r="Q96" s="200">
        <f>'Ｓ４７(1972)'!B96</f>
        <v>0</v>
      </c>
      <c r="R96" s="220"/>
      <c r="S96" s="262">
        <f>'Ｓ４７(1972)'!D96</f>
        <v>0</v>
      </c>
      <c r="T96" s="263">
        <f>'Ｓ４７(1972)'!F96</f>
        <v>0</v>
      </c>
      <c r="U96" s="264"/>
      <c r="V96" s="195"/>
      <c r="W96" s="195"/>
      <c r="X96" s="196" t="s">
        <v>66</v>
      </c>
      <c r="Y96" s="198" t="s">
        <v>697</v>
      </c>
      <c r="Z96" s="271">
        <f>'Ｓ４７(1972)'!A131</f>
        <v>0</v>
      </c>
      <c r="AA96" s="272">
        <f>'Ｓ４７(1972)'!B131</f>
        <v>0</v>
      </c>
      <c r="AB96" s="273">
        <f>'Ｓ４７(1972)'!C131</f>
        <v>0</v>
      </c>
      <c r="AC96" s="274">
        <f>'Ｓ４７(1972)'!E131</f>
        <v>0</v>
      </c>
      <c r="AD96" s="264"/>
      <c r="AE96" s="195"/>
      <c r="AF96" s="195"/>
      <c r="AG96" s="196" t="s">
        <v>66</v>
      </c>
      <c r="AH96" s="198" t="s">
        <v>698</v>
      </c>
      <c r="AI96" s="271">
        <f>'Ｓ４７(1972)'!A154</f>
        <v>0</v>
      </c>
      <c r="AJ96" s="272">
        <f>'Ｓ４７(1972)'!B154</f>
        <v>0</v>
      </c>
      <c r="AK96" s="275">
        <f>'Ｓ４７(1972)'!C154</f>
        <v>0</v>
      </c>
      <c r="AL96" s="276">
        <f>'Ｓ４７(1972)'!E154</f>
        <v>0</v>
      </c>
    </row>
    <row r="97" spans="1:38" ht="14.45" customHeight="1" x14ac:dyDescent="0.15">
      <c r="A97" s="592">
        <v>0</v>
      </c>
      <c r="B97" s="593">
        <v>0</v>
      </c>
      <c r="C97" s="593">
        <v>0</v>
      </c>
      <c r="D97" s="593">
        <v>0</v>
      </c>
      <c r="E97" s="593">
        <v>0</v>
      </c>
      <c r="F97" s="593">
        <v>0</v>
      </c>
      <c r="G97" s="593">
        <v>0</v>
      </c>
      <c r="H97" s="594">
        <v>0</v>
      </c>
      <c r="K97" s="194"/>
      <c r="L97" s="195"/>
      <c r="M97" s="195"/>
      <c r="N97" s="196" t="s">
        <v>68</v>
      </c>
      <c r="O97" s="198" t="s">
        <v>69</v>
      </c>
      <c r="P97" s="199">
        <f>'Ｓ４７(1972)'!A97</f>
        <v>0</v>
      </c>
      <c r="Q97" s="200">
        <f>'Ｓ４７(1972)'!B97</f>
        <v>0</v>
      </c>
      <c r="R97" s="220"/>
      <c r="S97" s="262">
        <f>'Ｓ４７(1972)'!D97</f>
        <v>0</v>
      </c>
      <c r="T97" s="263">
        <f>'Ｓ４７(1972)'!F97</f>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28456</v>
      </c>
      <c r="B98" s="593">
        <v>28456</v>
      </c>
      <c r="C98" s="593">
        <v>0</v>
      </c>
      <c r="D98" s="593">
        <v>0</v>
      </c>
      <c r="E98" s="593">
        <v>0</v>
      </c>
      <c r="F98" s="593">
        <v>25000</v>
      </c>
      <c r="G98" s="593">
        <v>0</v>
      </c>
      <c r="H98" s="594">
        <v>3456</v>
      </c>
      <c r="K98" s="194"/>
      <c r="L98" s="195" t="s">
        <v>41</v>
      </c>
      <c r="M98" s="216"/>
      <c r="N98" s="196" t="s">
        <v>13</v>
      </c>
      <c r="O98" s="198"/>
      <c r="P98" s="219">
        <f>P93-P94-P95-P96-P97</f>
        <v>0</v>
      </c>
      <c r="Q98" s="292">
        <f>Q93-Q94-Q95-Q96-Q97</f>
        <v>0</v>
      </c>
      <c r="R98" s="220"/>
      <c r="S98" s="292">
        <f>S93-S94-S95-S96-S97</f>
        <v>0</v>
      </c>
      <c r="T98" s="270">
        <f>T93-T94-T95-T96-T97</f>
        <v>0</v>
      </c>
      <c r="U98" s="264"/>
      <c r="V98" s="195" t="s">
        <v>41</v>
      </c>
      <c r="W98" s="216"/>
      <c r="X98" s="196" t="s">
        <v>13</v>
      </c>
      <c r="Y98" s="198" t="s">
        <v>699</v>
      </c>
      <c r="Z98" s="271">
        <f>'Ｓ４７(1972)'!A132</f>
        <v>0</v>
      </c>
      <c r="AA98" s="272">
        <f>'Ｓ４７(1972)'!B132</f>
        <v>0</v>
      </c>
      <c r="AB98" s="273">
        <f>'Ｓ４７(1972)'!C132</f>
        <v>0</v>
      </c>
      <c r="AC98" s="274">
        <f>'Ｓ４７(1972)'!E132</f>
        <v>0</v>
      </c>
      <c r="AD98" s="264"/>
      <c r="AE98" s="195" t="s">
        <v>41</v>
      </c>
      <c r="AF98" s="216"/>
      <c r="AG98" s="196" t="s">
        <v>13</v>
      </c>
      <c r="AH98" s="198" t="s">
        <v>700</v>
      </c>
      <c r="AI98" s="271">
        <f>'Ｓ４７(1972)'!A155</f>
        <v>0</v>
      </c>
      <c r="AJ98" s="272">
        <f>'Ｓ４７(1972)'!B155</f>
        <v>0</v>
      </c>
      <c r="AK98" s="275">
        <f>'Ｓ４７(1972)'!C155</f>
        <v>0</v>
      </c>
      <c r="AL98" s="276">
        <f>'Ｓ４７(1972)'!E155</f>
        <v>0</v>
      </c>
    </row>
    <row r="99" spans="1:38" ht="14.45" customHeight="1" x14ac:dyDescent="0.15">
      <c r="A99" s="592">
        <v>0</v>
      </c>
      <c r="B99" s="593">
        <v>0</v>
      </c>
      <c r="C99" s="593">
        <v>0</v>
      </c>
      <c r="D99" s="593">
        <v>0</v>
      </c>
      <c r="E99" s="593">
        <v>0</v>
      </c>
      <c r="F99" s="593">
        <v>0</v>
      </c>
      <c r="G99" s="593">
        <v>0</v>
      </c>
      <c r="H99" s="594">
        <v>0</v>
      </c>
      <c r="K99" s="222" t="s">
        <v>842</v>
      </c>
      <c r="L99" s="195"/>
      <c r="M99" s="196" t="s">
        <v>70</v>
      </c>
      <c r="N99" s="197"/>
      <c r="O99" s="198" t="s">
        <v>71</v>
      </c>
      <c r="P99" s="199">
        <f>'Ｓ４７(1972)'!A98</f>
        <v>28456</v>
      </c>
      <c r="Q99" s="200">
        <f>'Ｓ４７(1972)'!B98</f>
        <v>28456</v>
      </c>
      <c r="R99" s="220"/>
      <c r="S99" s="262">
        <f>'Ｓ４７(1972)'!D98</f>
        <v>0</v>
      </c>
      <c r="T99" s="263">
        <f>'Ｓ４７(1972)'!F98</f>
        <v>25000</v>
      </c>
      <c r="U99" s="310" t="s">
        <v>701</v>
      </c>
      <c r="V99" s="195"/>
      <c r="W99" s="196" t="s">
        <v>70</v>
      </c>
      <c r="X99" s="197"/>
      <c r="Y99" s="198" t="s">
        <v>702</v>
      </c>
      <c r="Z99" s="271">
        <f>'Ｓ４７(1972)'!A133</f>
        <v>0</v>
      </c>
      <c r="AA99" s="272">
        <f>'Ｓ４７(1972)'!B133</f>
        <v>0</v>
      </c>
      <c r="AB99" s="273">
        <f>'Ｓ４７(1972)'!C133</f>
        <v>0</v>
      </c>
      <c r="AC99" s="274">
        <f>'Ｓ４７(1972)'!E133</f>
        <v>0</v>
      </c>
      <c r="AD99" s="310" t="s">
        <v>701</v>
      </c>
      <c r="AE99" s="195"/>
      <c r="AF99" s="196" t="s">
        <v>70</v>
      </c>
      <c r="AG99" s="197"/>
      <c r="AH99" s="198" t="s">
        <v>703</v>
      </c>
      <c r="AI99" s="271">
        <f>'Ｓ４７(1972)'!A156</f>
        <v>0</v>
      </c>
      <c r="AJ99" s="272">
        <f>'Ｓ４７(1972)'!B156</f>
        <v>0</v>
      </c>
      <c r="AK99" s="275">
        <f>'Ｓ４７(1972)'!C156</f>
        <v>0</v>
      </c>
      <c r="AL99" s="276">
        <f>'Ｓ４７(1972)'!E156</f>
        <v>0</v>
      </c>
    </row>
    <row r="100" spans="1:38" ht="14.45" customHeight="1" x14ac:dyDescent="0.15">
      <c r="A100" s="592">
        <v>0</v>
      </c>
      <c r="B100" s="593">
        <v>0</v>
      </c>
      <c r="C100" s="593">
        <v>0</v>
      </c>
      <c r="D100" s="593">
        <v>0</v>
      </c>
      <c r="E100" s="593">
        <v>0</v>
      </c>
      <c r="F100" s="593">
        <v>0</v>
      </c>
      <c r="G100" s="593">
        <v>0</v>
      </c>
      <c r="H100" s="594">
        <v>0</v>
      </c>
      <c r="K100" s="194" t="s">
        <v>130</v>
      </c>
      <c r="L100" s="195"/>
      <c r="M100" s="196" t="s">
        <v>73</v>
      </c>
      <c r="N100" s="197"/>
      <c r="O100" s="198" t="s">
        <v>74</v>
      </c>
      <c r="P100" s="199">
        <f>'Ｓ４７(1972)'!A99</f>
        <v>0</v>
      </c>
      <c r="Q100" s="200">
        <f>'Ｓ４７(1972)'!B99</f>
        <v>0</v>
      </c>
      <c r="R100" s="220"/>
      <c r="S100" s="262">
        <f>'Ｓ４７(1972)'!D99</f>
        <v>0</v>
      </c>
      <c r="T100" s="263">
        <f>'Ｓ４７(1972)'!F99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0</v>
      </c>
      <c r="B101" s="593">
        <v>0</v>
      </c>
      <c r="C101" s="593">
        <v>0</v>
      </c>
      <c r="D101" s="593">
        <v>0</v>
      </c>
      <c r="E101" s="593">
        <v>0</v>
      </c>
      <c r="F101" s="593">
        <v>0</v>
      </c>
      <c r="G101" s="593">
        <v>0</v>
      </c>
      <c r="H101" s="594">
        <v>0</v>
      </c>
      <c r="K101" s="194"/>
      <c r="L101" s="216"/>
      <c r="M101" s="196" t="s">
        <v>13</v>
      </c>
      <c r="N101" s="197"/>
      <c r="O101" s="198" t="s">
        <v>76</v>
      </c>
      <c r="P101" s="199">
        <f>'Ｓ４７(1972)'!A100</f>
        <v>0</v>
      </c>
      <c r="Q101" s="200">
        <f>'Ｓ４７(1972)'!B100</f>
        <v>0</v>
      </c>
      <c r="R101" s="220"/>
      <c r="S101" s="262">
        <f>'Ｓ４７(1972)'!D100</f>
        <v>0</v>
      </c>
      <c r="T101" s="263">
        <f>'Ｓ４７(1972)'!F100</f>
        <v>0</v>
      </c>
      <c r="U101" s="264"/>
      <c r="V101" s="216"/>
      <c r="W101" s="196" t="s">
        <v>13</v>
      </c>
      <c r="X101" s="197"/>
      <c r="Y101" s="198" t="s">
        <v>704</v>
      </c>
      <c r="Z101" s="271">
        <f>'Ｓ４７(1972)'!A134</f>
        <v>0</v>
      </c>
      <c r="AA101" s="272">
        <f>'Ｓ４７(1972)'!B134</f>
        <v>0</v>
      </c>
      <c r="AB101" s="273">
        <f>'Ｓ４７(1972)'!C134</f>
        <v>0</v>
      </c>
      <c r="AC101" s="274">
        <f>'Ｓ４７(1972)'!E134</f>
        <v>0</v>
      </c>
      <c r="AD101" s="264"/>
      <c r="AE101" s="216"/>
      <c r="AF101" s="196" t="s">
        <v>13</v>
      </c>
      <c r="AG101" s="197"/>
      <c r="AH101" s="198" t="s">
        <v>705</v>
      </c>
      <c r="AI101" s="271">
        <f>'Ｓ４７(1972)'!A157</f>
        <v>0</v>
      </c>
      <c r="AJ101" s="272">
        <f>'Ｓ４７(1972)'!B157</f>
        <v>0</v>
      </c>
      <c r="AK101" s="275">
        <f>'Ｓ４７(1972)'!C157</f>
        <v>0</v>
      </c>
      <c r="AL101" s="276">
        <f>'Ｓ４７(1972)'!E157</f>
        <v>0</v>
      </c>
    </row>
    <row r="102" spans="1:38" ht="14.45" customHeight="1" x14ac:dyDescent="0.15">
      <c r="A102" s="592">
        <v>0</v>
      </c>
      <c r="B102" s="593">
        <v>0</v>
      </c>
      <c r="C102" s="593">
        <v>0</v>
      </c>
      <c r="D102" s="593">
        <v>0</v>
      </c>
      <c r="E102" s="593">
        <v>0</v>
      </c>
      <c r="F102" s="593">
        <v>0</v>
      </c>
      <c r="G102" s="593">
        <v>0</v>
      </c>
      <c r="H102" s="594">
        <v>0</v>
      </c>
      <c r="K102" s="194" t="s">
        <v>4</v>
      </c>
      <c r="L102" s="173" t="s">
        <v>78</v>
      </c>
      <c r="M102" s="197"/>
      <c r="N102" s="197"/>
      <c r="O102" s="198" t="s">
        <v>79</v>
      </c>
      <c r="P102" s="199">
        <f>'Ｓ４７(1972)'!A101</f>
        <v>0</v>
      </c>
      <c r="Q102" s="200">
        <f>'Ｓ４７(1972)'!B101</f>
        <v>0</v>
      </c>
      <c r="R102" s="220"/>
      <c r="S102" s="262">
        <f>'Ｓ４７(1972)'!D101</f>
        <v>0</v>
      </c>
      <c r="T102" s="263">
        <f>'Ｓ４７(1972)'!F101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4167</v>
      </c>
      <c r="B103" s="593">
        <v>4167</v>
      </c>
      <c r="C103" s="593">
        <v>0</v>
      </c>
      <c r="D103" s="593">
        <v>0</v>
      </c>
      <c r="E103" s="593">
        <v>0</v>
      </c>
      <c r="F103" s="593">
        <v>0</v>
      </c>
      <c r="G103" s="593">
        <v>1424</v>
      </c>
      <c r="H103" s="594">
        <v>2743</v>
      </c>
      <c r="K103" s="194"/>
      <c r="L103" s="195"/>
      <c r="M103" s="196" t="s">
        <v>11</v>
      </c>
      <c r="N103" s="197"/>
      <c r="O103" s="198" t="s">
        <v>80</v>
      </c>
      <c r="P103" s="199">
        <f>'Ｓ４７(1972)'!A102</f>
        <v>0</v>
      </c>
      <c r="Q103" s="200">
        <f>'Ｓ４７(1972)'!B102</f>
        <v>0</v>
      </c>
      <c r="R103" s="220"/>
      <c r="S103" s="262">
        <f>'Ｓ４７(1972)'!D102</f>
        <v>0</v>
      </c>
      <c r="T103" s="263">
        <f>'Ｓ４７(1972)'!F102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87</v>
      </c>
      <c r="B104" s="593">
        <v>87</v>
      </c>
      <c r="C104" s="593">
        <v>0</v>
      </c>
      <c r="D104" s="593">
        <v>0</v>
      </c>
      <c r="E104" s="593">
        <v>0</v>
      </c>
      <c r="F104" s="593">
        <v>0</v>
      </c>
      <c r="G104" s="593">
        <v>0</v>
      </c>
      <c r="H104" s="594">
        <v>87</v>
      </c>
      <c r="K104" s="194"/>
      <c r="L104" s="216"/>
      <c r="M104" s="196" t="s">
        <v>13</v>
      </c>
      <c r="N104" s="197"/>
      <c r="O104" s="198"/>
      <c r="P104" s="219">
        <f>P102-P103</f>
        <v>0</v>
      </c>
      <c r="Q104" s="292">
        <f>Q102-Q103</f>
        <v>0</v>
      </c>
      <c r="R104" s="220"/>
      <c r="S104" s="292">
        <f>S102-S103</f>
        <v>0</v>
      </c>
      <c r="T104" s="270">
        <f>T102-T103</f>
        <v>0</v>
      </c>
      <c r="U104" s="264"/>
      <c r="V104" s="216"/>
      <c r="W104" s="196" t="s">
        <v>13</v>
      </c>
      <c r="X104" s="197"/>
      <c r="Y104" s="198" t="s">
        <v>706</v>
      </c>
      <c r="Z104" s="271">
        <f>'Ｓ４７(1972)'!A135</f>
        <v>0</v>
      </c>
      <c r="AA104" s="272">
        <f>'Ｓ４７(1972)'!B135</f>
        <v>0</v>
      </c>
      <c r="AB104" s="273">
        <f>'Ｓ４７(1972)'!C135</f>
        <v>0</v>
      </c>
      <c r="AC104" s="274">
        <f>'Ｓ４７(1972)'!E135</f>
        <v>0</v>
      </c>
      <c r="AD104" s="264"/>
      <c r="AE104" s="216"/>
      <c r="AF104" s="196" t="s">
        <v>13</v>
      </c>
      <c r="AG104" s="197"/>
      <c r="AH104" s="198" t="s">
        <v>707</v>
      </c>
      <c r="AI104" s="271">
        <f>'Ｓ４７(1972)'!A158</f>
        <v>0</v>
      </c>
      <c r="AJ104" s="272">
        <f>'Ｓ４７(1972)'!B158</f>
        <v>0</v>
      </c>
      <c r="AK104" s="275">
        <f>'Ｓ４７(1972)'!C158</f>
        <v>0</v>
      </c>
      <c r="AL104" s="276">
        <f>'Ｓ４７(1972)'!E158</f>
        <v>0</v>
      </c>
    </row>
    <row r="105" spans="1:38" ht="14.45" customHeight="1" x14ac:dyDescent="0.15">
      <c r="A105" s="592">
        <v>302</v>
      </c>
      <c r="B105" s="593">
        <v>302</v>
      </c>
      <c r="C105" s="593">
        <v>0</v>
      </c>
      <c r="D105" s="593">
        <v>0</v>
      </c>
      <c r="E105" s="593">
        <v>0</v>
      </c>
      <c r="F105" s="593">
        <v>0</v>
      </c>
      <c r="G105" s="593">
        <v>0</v>
      </c>
      <c r="H105" s="594">
        <v>302</v>
      </c>
      <c r="K105" s="194"/>
      <c r="L105" s="169"/>
      <c r="M105" s="196" t="s">
        <v>88</v>
      </c>
      <c r="N105" s="197"/>
      <c r="O105" s="198" t="s">
        <v>109</v>
      </c>
      <c r="P105" s="199">
        <f>'Ｓ４７(1972)'!A104</f>
        <v>87</v>
      </c>
      <c r="Q105" s="200">
        <f>'Ｓ４７(1972)'!B104</f>
        <v>87</v>
      </c>
      <c r="R105" s="220"/>
      <c r="S105" s="262">
        <f>'Ｓ４７(1972)'!D104</f>
        <v>0</v>
      </c>
      <c r="T105" s="263">
        <f>'Ｓ４７(1972)'!F104</f>
        <v>0</v>
      </c>
      <c r="U105" s="264"/>
      <c r="V105" s="169"/>
      <c r="W105" s="196" t="s">
        <v>459</v>
      </c>
      <c r="X105" s="197"/>
      <c r="Y105" s="198" t="s">
        <v>460</v>
      </c>
      <c r="Z105" s="271">
        <f>'Ｓ４７(1972)'!A136</f>
        <v>0</v>
      </c>
      <c r="AA105" s="272">
        <f>'Ｓ４７(1972)'!B136</f>
        <v>0</v>
      </c>
      <c r="AB105" s="273">
        <f>'Ｓ４７(1972)'!C136</f>
        <v>0</v>
      </c>
      <c r="AC105" s="274">
        <f>'Ｓ４７(1972)'!E136</f>
        <v>0</v>
      </c>
      <c r="AD105" s="264"/>
      <c r="AE105" s="169"/>
      <c r="AF105" s="196" t="s">
        <v>459</v>
      </c>
      <c r="AG105" s="197"/>
      <c r="AH105" s="198" t="s">
        <v>461</v>
      </c>
      <c r="AI105" s="271">
        <f>'Ｓ４７(1972)'!A159</f>
        <v>0</v>
      </c>
      <c r="AJ105" s="272">
        <f>'Ｓ４７(1972)'!B159</f>
        <v>0</v>
      </c>
      <c r="AK105" s="275">
        <f>'Ｓ４７(1972)'!C159</f>
        <v>0</v>
      </c>
      <c r="AL105" s="276">
        <f>'Ｓ４７(1972)'!E159</f>
        <v>0</v>
      </c>
    </row>
    <row r="106" spans="1:38" ht="14.45" customHeight="1" x14ac:dyDescent="0.15">
      <c r="A106" s="592">
        <v>20</v>
      </c>
      <c r="B106" s="593">
        <v>20</v>
      </c>
      <c r="C106" s="593">
        <v>0</v>
      </c>
      <c r="D106" s="593">
        <v>0</v>
      </c>
      <c r="E106" s="593">
        <v>0</v>
      </c>
      <c r="F106" s="593">
        <v>0</v>
      </c>
      <c r="G106" s="593">
        <v>0</v>
      </c>
      <c r="H106" s="594">
        <v>20</v>
      </c>
      <c r="K106" s="194"/>
      <c r="L106" s="176" t="s">
        <v>91</v>
      </c>
      <c r="M106" s="196" t="s">
        <v>89</v>
      </c>
      <c r="N106" s="197"/>
      <c r="O106" s="198" t="s">
        <v>110</v>
      </c>
      <c r="P106" s="199">
        <f>'Ｓ４７(1972)'!A105</f>
        <v>302</v>
      </c>
      <c r="Q106" s="200">
        <f>'Ｓ４７(1972)'!B105</f>
        <v>302</v>
      </c>
      <c r="R106" s="220"/>
      <c r="S106" s="262">
        <f>'Ｓ４７(1972)'!D105</f>
        <v>0</v>
      </c>
      <c r="T106" s="263">
        <f>'Ｓ４７(1972)'!F105</f>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3">
        <v>0</v>
      </c>
      <c r="G107" s="593">
        <v>0</v>
      </c>
      <c r="H107" s="594">
        <v>0</v>
      </c>
      <c r="K107" s="194"/>
      <c r="L107" s="176"/>
      <c r="M107" s="196" t="s">
        <v>104</v>
      </c>
      <c r="N107" s="197"/>
      <c r="O107" s="198" t="s">
        <v>111</v>
      </c>
      <c r="P107" s="199">
        <f>'Ｓ４７(1972)'!A106</f>
        <v>20</v>
      </c>
      <c r="Q107" s="200">
        <f>'Ｓ４７(1972)'!B106</f>
        <v>20</v>
      </c>
      <c r="R107" s="220"/>
      <c r="S107" s="262">
        <f>'Ｓ４７(1972)'!D106</f>
        <v>0</v>
      </c>
      <c r="T107" s="263">
        <f>'Ｓ４７(1972)'!F106</f>
        <v>0</v>
      </c>
      <c r="U107" s="264"/>
      <c r="V107" s="176"/>
      <c r="W107" s="196" t="s">
        <v>104</v>
      </c>
      <c r="X107" s="197"/>
      <c r="Y107" s="198" t="s">
        <v>708</v>
      </c>
      <c r="Z107" s="271">
        <f>'Ｓ４７(1972)'!A137</f>
        <v>0</v>
      </c>
      <c r="AA107" s="272">
        <f>'Ｓ４７(1972)'!B137</f>
        <v>0</v>
      </c>
      <c r="AB107" s="273">
        <f>'Ｓ４７(1972)'!C137</f>
        <v>0</v>
      </c>
      <c r="AC107" s="274">
        <f>'Ｓ４７(1972)'!E137</f>
        <v>0</v>
      </c>
      <c r="AD107" s="264"/>
      <c r="AE107" s="176"/>
      <c r="AF107" s="196" t="s">
        <v>104</v>
      </c>
      <c r="AG107" s="197"/>
      <c r="AH107" s="198" t="s">
        <v>709</v>
      </c>
      <c r="AI107" s="271">
        <f>'Ｓ４７(1972)'!A160</f>
        <v>0</v>
      </c>
      <c r="AJ107" s="272">
        <f>'Ｓ４７(1972)'!B160</f>
        <v>0</v>
      </c>
      <c r="AK107" s="275">
        <f>'Ｓ４７(1972)'!C160</f>
        <v>0</v>
      </c>
      <c r="AL107" s="276">
        <f>'Ｓ４７(1972)'!E160</f>
        <v>0</v>
      </c>
    </row>
    <row r="108" spans="1:38" ht="14.45" customHeight="1" x14ac:dyDescent="0.15">
      <c r="A108" s="592">
        <v>0</v>
      </c>
      <c r="B108" s="593">
        <v>0</v>
      </c>
      <c r="C108" s="593">
        <v>0</v>
      </c>
      <c r="D108" s="593">
        <v>0</v>
      </c>
      <c r="E108" s="593">
        <v>0</v>
      </c>
      <c r="F108" s="593">
        <v>0</v>
      </c>
      <c r="G108" s="593">
        <v>0</v>
      </c>
      <c r="H108" s="594">
        <v>0</v>
      </c>
      <c r="K108" s="194"/>
      <c r="L108" s="176"/>
      <c r="M108" s="196" t="s">
        <v>90</v>
      </c>
      <c r="N108" s="197"/>
      <c r="O108" s="198" t="s">
        <v>112</v>
      </c>
      <c r="P108" s="199">
        <f>'Ｓ４７(1972)'!A107</f>
        <v>0</v>
      </c>
      <c r="Q108" s="200">
        <f>'Ｓ４７(1972)'!B107</f>
        <v>0</v>
      </c>
      <c r="R108" s="220"/>
      <c r="S108" s="262">
        <f>'Ｓ４７(1972)'!D107</f>
        <v>0</v>
      </c>
      <c r="T108" s="263">
        <f>'Ｓ４７(1972)'!F107</f>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3">
        <v>0</v>
      </c>
      <c r="G109" s="593">
        <v>0</v>
      </c>
      <c r="H109" s="594">
        <v>0</v>
      </c>
      <c r="K109" s="194"/>
      <c r="L109" s="176" t="s">
        <v>92</v>
      </c>
      <c r="M109" s="196" t="s">
        <v>105</v>
      </c>
      <c r="N109" s="197"/>
      <c r="O109" s="198" t="s">
        <v>113</v>
      </c>
      <c r="P109" s="199">
        <f>'Ｓ４７(1972)'!A108</f>
        <v>0</v>
      </c>
      <c r="Q109" s="200">
        <f>'Ｓ４７(1972)'!B108</f>
        <v>0</v>
      </c>
      <c r="R109" s="220"/>
      <c r="S109" s="262">
        <f>'Ｓ４７(1972)'!D108</f>
        <v>0</v>
      </c>
      <c r="T109" s="263">
        <f>'Ｓ４７(1972)'!F108</f>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3">
        <v>0</v>
      </c>
      <c r="G110" s="593">
        <v>0</v>
      </c>
      <c r="H110" s="594">
        <v>0</v>
      </c>
      <c r="K110" s="194"/>
      <c r="L110" s="176"/>
      <c r="M110" s="196" t="s">
        <v>106</v>
      </c>
      <c r="N110" s="197"/>
      <c r="O110" s="198" t="s">
        <v>114</v>
      </c>
      <c r="P110" s="199">
        <f>'Ｓ４７(1972)'!A109</f>
        <v>0</v>
      </c>
      <c r="Q110" s="200">
        <f>'Ｓ４７(1972)'!B109</f>
        <v>0</v>
      </c>
      <c r="R110" s="220"/>
      <c r="S110" s="262">
        <f>'Ｓ４７(1972)'!D109</f>
        <v>0</v>
      </c>
      <c r="T110" s="263">
        <f>'Ｓ４７(1972)'!F109</f>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3">
        <v>0</v>
      </c>
      <c r="G111" s="593">
        <v>0</v>
      </c>
      <c r="H111" s="594">
        <v>0</v>
      </c>
      <c r="K111" s="194"/>
      <c r="L111" s="176"/>
      <c r="M111" s="196" t="s">
        <v>107</v>
      </c>
      <c r="N111" s="197"/>
      <c r="O111" s="198" t="s">
        <v>115</v>
      </c>
      <c r="P111" s="199">
        <f>'Ｓ４７(1972)'!A110</f>
        <v>0</v>
      </c>
      <c r="Q111" s="200">
        <f>'Ｓ４７(1972)'!B110</f>
        <v>0</v>
      </c>
      <c r="R111" s="220"/>
      <c r="S111" s="262">
        <f>'Ｓ４７(1972)'!D110</f>
        <v>0</v>
      </c>
      <c r="T111" s="263">
        <f>'Ｓ４７(1972)'!F110</f>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3758</v>
      </c>
      <c r="B112" s="593">
        <v>3758</v>
      </c>
      <c r="C112" s="593">
        <v>0</v>
      </c>
      <c r="D112" s="593">
        <v>0</v>
      </c>
      <c r="E112" s="593">
        <v>0</v>
      </c>
      <c r="F112" s="593">
        <v>0</v>
      </c>
      <c r="G112" s="593">
        <v>1424</v>
      </c>
      <c r="H112" s="594">
        <v>2334</v>
      </c>
      <c r="K112" s="194"/>
      <c r="L112" s="176" t="s">
        <v>41</v>
      </c>
      <c r="M112" s="196" t="s">
        <v>108</v>
      </c>
      <c r="N112" s="197"/>
      <c r="O112" s="198" t="s">
        <v>116</v>
      </c>
      <c r="P112" s="199">
        <f>'Ｓ４７(1972)'!A111</f>
        <v>0</v>
      </c>
      <c r="Q112" s="200">
        <f>'Ｓ４７(1972)'!B111</f>
        <v>0</v>
      </c>
      <c r="R112" s="220"/>
      <c r="S112" s="262">
        <f>'Ｓ４７(1972)'!D111</f>
        <v>0</v>
      </c>
      <c r="T112" s="263">
        <f>'Ｓ４７(1972)'!F111</f>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6">
        <v>0</v>
      </c>
      <c r="G113" s="596">
        <v>0</v>
      </c>
      <c r="H113" s="597">
        <v>0</v>
      </c>
      <c r="K113" s="194"/>
      <c r="L113" s="216"/>
      <c r="M113" s="196" t="s">
        <v>13</v>
      </c>
      <c r="N113" s="197"/>
      <c r="O113" s="198" t="s">
        <v>117</v>
      </c>
      <c r="P113" s="199">
        <f>'Ｓ４７(1972)'!A112</f>
        <v>3758</v>
      </c>
      <c r="Q113" s="200">
        <f>'Ｓ４７(1972)'!B112</f>
        <v>3758</v>
      </c>
      <c r="R113" s="220"/>
      <c r="S113" s="262">
        <f>'Ｓ４７(1972)'!D112</f>
        <v>0</v>
      </c>
      <c r="T113" s="263">
        <f>'Ｓ４７(1972)'!F112</f>
        <v>0</v>
      </c>
      <c r="U113" s="264"/>
      <c r="V113" s="216"/>
      <c r="W113" s="196" t="s">
        <v>13</v>
      </c>
      <c r="X113" s="197"/>
      <c r="Y113" s="198"/>
      <c r="Z113" s="305">
        <f>Z105-Z107</f>
        <v>0</v>
      </c>
      <c r="AA113" s="306">
        <f>AA105-AA107</f>
        <v>0</v>
      </c>
      <c r="AB113" s="273">
        <f>AB105-AB107</f>
        <v>0</v>
      </c>
      <c r="AC113" s="274">
        <f>AC105-AC107</f>
        <v>0</v>
      </c>
      <c r="AD113" s="264"/>
      <c r="AE113" s="216"/>
      <c r="AF113" s="196" t="s">
        <v>13</v>
      </c>
      <c r="AG113" s="197"/>
      <c r="AH113" s="198"/>
      <c r="AI113" s="305">
        <f>AI105-AI107</f>
        <v>0</v>
      </c>
      <c r="AJ113" s="306">
        <f>AJ105-AJ107</f>
        <v>0</v>
      </c>
      <c r="AK113" s="273">
        <f>AK105-AK107</f>
        <v>0</v>
      </c>
      <c r="AL113" s="307">
        <f>AL105-AL107</f>
        <v>0</v>
      </c>
    </row>
    <row r="114" spans="1:38" ht="14.45" customHeight="1" x14ac:dyDescent="0.15">
      <c r="K114" s="194"/>
      <c r="L114" s="196" t="s">
        <v>13</v>
      </c>
      <c r="M114" s="197"/>
      <c r="N114" s="197"/>
      <c r="O114" s="198" t="s">
        <v>81</v>
      </c>
      <c r="P114" s="199">
        <f>'Ｓ４７(1972)'!A113</f>
        <v>0</v>
      </c>
      <c r="Q114" s="200">
        <f>'Ｓ４７(1972)'!B113</f>
        <v>0</v>
      </c>
      <c r="R114" s="220"/>
      <c r="S114" s="262">
        <f>'Ｓ４７(1972)'!D113</f>
        <v>0</v>
      </c>
      <c r="T114" s="263">
        <f>'Ｓ４７(1972)'!F113</f>
        <v>0</v>
      </c>
      <c r="U114" s="264"/>
      <c r="V114" s="196" t="s">
        <v>13</v>
      </c>
      <c r="W114" s="197"/>
      <c r="X114" s="197"/>
      <c r="Y114" s="198" t="s">
        <v>710</v>
      </c>
      <c r="Z114" s="271">
        <f>'Ｓ４７(1972)'!A138</f>
        <v>0</v>
      </c>
      <c r="AA114" s="272">
        <f>'Ｓ４７(1972)'!B138</f>
        <v>0</v>
      </c>
      <c r="AB114" s="273">
        <f>'Ｓ４７(1972)'!C138</f>
        <v>0</v>
      </c>
      <c r="AC114" s="274">
        <f>'Ｓ４７(1972)'!E138</f>
        <v>0</v>
      </c>
      <c r="AD114" s="264"/>
      <c r="AE114" s="196" t="s">
        <v>13</v>
      </c>
      <c r="AF114" s="197"/>
      <c r="AG114" s="197"/>
      <c r="AH114" s="198" t="s">
        <v>711</v>
      </c>
      <c r="AI114" s="271">
        <f>'Ｓ４７(1972)'!A161</f>
        <v>0</v>
      </c>
      <c r="AJ114" s="272">
        <f>'Ｓ４７(1972)'!B161</f>
        <v>0</v>
      </c>
      <c r="AK114" s="275">
        <f>'Ｓ４７(1972)'!C161</f>
        <v>0</v>
      </c>
      <c r="AL114" s="276">
        <f>'Ｓ４７(1972)'!E161</f>
        <v>0</v>
      </c>
    </row>
    <row r="115" spans="1:38" ht="14.45" customHeight="1" thickBot="1" x14ac:dyDescent="0.2">
      <c r="K115" s="311"/>
      <c r="L115" s="312" t="s">
        <v>82</v>
      </c>
      <c r="M115" s="313"/>
      <c r="N115" s="313"/>
      <c r="O115" s="314"/>
      <c r="P115" s="315">
        <f>SUM(P62:P114)-P63-P64-P66-P67-P69-P70-P71-P84-P85-P86-P94-P95-P96-P97-P98-P103-P104</f>
        <v>108918</v>
      </c>
      <c r="Q115" s="316">
        <f>SUM(Q62:Q114)-Q63-Q64-Q66-Q67-Q69-Q70-Q71-Q84-Q85-Q86-Q94-Q95-Q96-Q97-Q98-Q103-Q104</f>
        <v>108918</v>
      </c>
      <c r="R115" s="316"/>
      <c r="S115" s="317">
        <f>SUM(S62:S114)-S63-S64-S66-S67-S69-S70-S71-S84-S85-S86-S94-S95-S96-S97-S98-S103-S104</f>
        <v>2617</v>
      </c>
      <c r="T115" s="318">
        <f>SUM(T62:T114)-T63-T64-T66-T67-T69-T70-T71-T84-T85-T86-T94-T95-T96-T97-T98-T103-T104</f>
        <v>74000</v>
      </c>
      <c r="U115" s="319"/>
      <c r="V115" s="312" t="s">
        <v>82</v>
      </c>
      <c r="W115" s="313"/>
      <c r="X115" s="313"/>
      <c r="Y115" s="314"/>
      <c r="Z115" s="320">
        <f>Z64+Z67+Z73+Z74+Z75+Z86+Z88+Z89+Z92+Z93+Z99+Z101+Z104+Z105+Z114</f>
        <v>6572</v>
      </c>
      <c r="AA115" s="321">
        <f>AA64+AA67+AA73+AA74+AA75+AA86+AA88+AA89+AA92+AA93+AA99+AA101+AA104+AA105+AA114</f>
        <v>0</v>
      </c>
      <c r="AB115" s="322">
        <f>AB64+AB67+AB73+AB74+AB75+AB86+AB88+AB89+AB92+AB93+AB99+AB101+AB104+AB105+AB114</f>
        <v>0</v>
      </c>
      <c r="AC115" s="323">
        <f>AC64+AC67+AC73+AC74+AC75+AC86+AC88+AC89+AC92+AC93+AC99+AC101+AC104+AC105+AC114</f>
        <v>5500</v>
      </c>
      <c r="AD115" s="319"/>
      <c r="AE115" s="312" t="s">
        <v>82</v>
      </c>
      <c r="AF115" s="313"/>
      <c r="AG115" s="313"/>
      <c r="AH115" s="314"/>
      <c r="AI115" s="320">
        <f>AI64+AI67+AI73+AI74+AI75+AI86+AI88+AI89+AI92+AI93+AI99+AI101+AI104+AI105+AI114</f>
        <v>0</v>
      </c>
      <c r="AJ115" s="321">
        <f>AJ64+AJ67+AJ73+AJ74+AJ75+AJ86+AJ88+AJ89+AJ92+AJ93+AJ99+AJ101+AJ104+AJ105+AJ114</f>
        <v>0</v>
      </c>
      <c r="AK115" s="322">
        <f>AK64+AK67+AK73+AK74+AK75+AK86+AK88+AK89+AK92+AK93+AK99+AK101+AK104+AK105+AK114</f>
        <v>0</v>
      </c>
      <c r="AL115" s="324">
        <f>AL64+AL67+AL73+AL74+AL75+AL86+AL88+AL89+AL92+AL93+AL99+AL101+AL104+AL105+AL114</f>
        <v>0</v>
      </c>
    </row>
    <row r="116" spans="1:38" ht="14.45" customHeight="1" thickTop="1" x14ac:dyDescent="0.15">
      <c r="A116" s="589">
        <v>6572</v>
      </c>
      <c r="B116" s="590">
        <v>0</v>
      </c>
      <c r="C116" s="590">
        <v>0</v>
      </c>
      <c r="D116" s="590">
        <v>0</v>
      </c>
      <c r="E116" s="590">
        <v>5500</v>
      </c>
      <c r="F116" s="590">
        <v>0</v>
      </c>
      <c r="G116" s="591">
        <v>1072</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3">
        <v>0</v>
      </c>
      <c r="F117" s="593">
        <v>0</v>
      </c>
      <c r="G117" s="594">
        <v>0</v>
      </c>
      <c r="I117" s="159"/>
      <c r="J117" s="159"/>
      <c r="K117" s="264"/>
      <c r="L117" s="167"/>
      <c r="M117" s="167"/>
      <c r="N117" s="167"/>
      <c r="O117" s="207"/>
      <c r="P117" s="325"/>
      <c r="Q117" s="325"/>
      <c r="R117" s="325"/>
      <c r="S117" s="325"/>
      <c r="T117" s="325"/>
      <c r="U117" s="326"/>
      <c r="V117" s="237"/>
      <c r="W117" s="237"/>
      <c r="X117" s="237"/>
      <c r="Y117" s="237"/>
      <c r="Z117" s="237"/>
      <c r="AA117" s="237"/>
      <c r="AB117" s="237"/>
      <c r="AC117" s="237"/>
    </row>
    <row r="118" spans="1:38" ht="17.25" customHeight="1" thickBot="1" x14ac:dyDescent="0.2">
      <c r="A118" s="592">
        <v>0</v>
      </c>
      <c r="B118" s="593">
        <v>0</v>
      </c>
      <c r="C118" s="593">
        <v>0</v>
      </c>
      <c r="D118" s="593">
        <v>0</v>
      </c>
      <c r="E118" s="593">
        <v>0</v>
      </c>
      <c r="F118" s="593">
        <v>0</v>
      </c>
      <c r="G118" s="594">
        <v>0</v>
      </c>
      <c r="K118" s="554" t="s">
        <v>733</v>
      </c>
      <c r="L118" s="334"/>
      <c r="M118" s="334"/>
      <c r="N118" s="334"/>
      <c r="O118" s="335"/>
      <c r="P118" s="336"/>
      <c r="Q118" s="336"/>
      <c r="R118" s="568" t="s">
        <v>845</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3">
        <v>0</v>
      </c>
      <c r="F119" s="593">
        <v>0</v>
      </c>
      <c r="G119" s="594">
        <v>0</v>
      </c>
      <c r="K119" s="161"/>
      <c r="L119" s="162"/>
      <c r="M119" s="162"/>
      <c r="N119" s="162"/>
      <c r="O119" s="162"/>
      <c r="P119" s="163" t="s">
        <v>119</v>
      </c>
      <c r="Q119" s="162"/>
      <c r="R119" s="162"/>
      <c r="S119" s="162"/>
      <c r="T119" s="162"/>
      <c r="U119" s="164"/>
      <c r="V119" s="162"/>
      <c r="W119" s="162"/>
      <c r="X119" s="162"/>
      <c r="Y119" s="162"/>
      <c r="Z119" s="163" t="s">
        <v>120</v>
      </c>
      <c r="AA119" s="162"/>
      <c r="AB119" s="162"/>
      <c r="AC119" s="236"/>
      <c r="AE119" s="338"/>
      <c r="AF119" s="234"/>
      <c r="AG119" s="234"/>
      <c r="AH119" s="234"/>
      <c r="AI119" s="339" t="s">
        <v>84</v>
      </c>
      <c r="AJ119" s="340" t="s">
        <v>85</v>
      </c>
      <c r="AK119" s="341" t="s">
        <v>85</v>
      </c>
    </row>
    <row r="120" spans="1:38" ht="14.45" customHeight="1" x14ac:dyDescent="0.15">
      <c r="A120" s="592">
        <v>0</v>
      </c>
      <c r="B120" s="593">
        <v>0</v>
      </c>
      <c r="C120" s="593">
        <v>0</v>
      </c>
      <c r="D120" s="593">
        <v>0</v>
      </c>
      <c r="E120" s="593">
        <v>0</v>
      </c>
      <c r="F120" s="593">
        <v>0</v>
      </c>
      <c r="G120" s="594">
        <v>0</v>
      </c>
      <c r="K120" s="166"/>
      <c r="L120" s="167"/>
      <c r="M120" s="167"/>
      <c r="N120" s="167"/>
      <c r="O120" s="167"/>
      <c r="P120" s="168" t="s">
        <v>712</v>
      </c>
      <c r="Q120" s="169" t="s">
        <v>843</v>
      </c>
      <c r="R120" s="170" t="s">
        <v>122</v>
      </c>
      <c r="S120" s="170"/>
      <c r="T120" s="171"/>
      <c r="U120" s="172"/>
      <c r="V120" s="167"/>
      <c r="W120" s="167"/>
      <c r="X120" s="167"/>
      <c r="Y120" s="167"/>
      <c r="Z120" s="168" t="s">
        <v>713</v>
      </c>
      <c r="AA120" s="173" t="s">
        <v>124</v>
      </c>
      <c r="AB120" s="170"/>
      <c r="AC120" s="551"/>
      <c r="AE120" s="342"/>
      <c r="AF120" s="237"/>
      <c r="AG120" s="237"/>
      <c r="AH120" s="237"/>
      <c r="AI120" s="343" t="s">
        <v>630</v>
      </c>
      <c r="AJ120" s="344" t="s">
        <v>2</v>
      </c>
      <c r="AK120" s="345" t="s">
        <v>133</v>
      </c>
    </row>
    <row r="121" spans="1:38" ht="14.45" customHeight="1" x14ac:dyDescent="0.15">
      <c r="A121" s="592">
        <v>6572</v>
      </c>
      <c r="B121" s="593">
        <v>0</v>
      </c>
      <c r="C121" s="593">
        <v>0</v>
      </c>
      <c r="D121" s="593">
        <v>0</v>
      </c>
      <c r="E121" s="593">
        <v>5500</v>
      </c>
      <c r="F121" s="593">
        <v>0</v>
      </c>
      <c r="G121" s="594">
        <v>1072</v>
      </c>
      <c r="K121" s="166"/>
      <c r="L121" s="167"/>
      <c r="M121" s="167"/>
      <c r="N121" s="167"/>
      <c r="O121" s="167"/>
      <c r="P121" s="175"/>
      <c r="Q121" s="176" t="s">
        <v>649</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714</v>
      </c>
      <c r="AJ121" s="344" t="s">
        <v>715</v>
      </c>
      <c r="AK121" s="345" t="s">
        <v>716</v>
      </c>
    </row>
    <row r="122" spans="1:38" ht="14.45" customHeight="1" thickBot="1" x14ac:dyDescent="0.2">
      <c r="A122" s="592">
        <v>0</v>
      </c>
      <c r="B122" s="593">
        <v>0</v>
      </c>
      <c r="C122" s="593">
        <v>0</v>
      </c>
      <c r="D122" s="593">
        <v>0</v>
      </c>
      <c r="E122" s="593">
        <v>0</v>
      </c>
      <c r="F122" s="593">
        <v>0</v>
      </c>
      <c r="G122" s="594">
        <v>0</v>
      </c>
      <c r="K122" s="348"/>
      <c r="P122" s="349" t="s">
        <v>717</v>
      </c>
      <c r="Q122" s="350" t="s">
        <v>932</v>
      </c>
      <c r="R122" s="350" t="s">
        <v>933</v>
      </c>
      <c r="S122" s="351" t="s">
        <v>118</v>
      </c>
      <c r="T122" s="352" t="s">
        <v>718</v>
      </c>
      <c r="U122" s="353"/>
      <c r="V122" s="354"/>
      <c r="W122" s="354"/>
      <c r="X122" s="354"/>
      <c r="Y122" s="354"/>
      <c r="Z122" s="349" t="s">
        <v>719</v>
      </c>
      <c r="AA122" s="350" t="s">
        <v>720</v>
      </c>
      <c r="AB122" s="355" t="s">
        <v>721</v>
      </c>
      <c r="AC122" s="548" t="s">
        <v>722</v>
      </c>
      <c r="AD122" s="160"/>
      <c r="AE122" s="356"/>
      <c r="AF122" s="249"/>
      <c r="AG122" s="249"/>
      <c r="AH122" s="249"/>
      <c r="AI122" s="357" t="s">
        <v>723</v>
      </c>
      <c r="AJ122" s="358" t="s">
        <v>724</v>
      </c>
      <c r="AK122" s="359" t="s">
        <v>725</v>
      </c>
    </row>
    <row r="123" spans="1:38" ht="14.45" customHeight="1" x14ac:dyDescent="0.15">
      <c r="A123" s="592">
        <v>0</v>
      </c>
      <c r="B123" s="593">
        <v>0</v>
      </c>
      <c r="C123" s="593">
        <v>0</v>
      </c>
      <c r="D123" s="593">
        <v>0</v>
      </c>
      <c r="E123" s="593">
        <v>0</v>
      </c>
      <c r="F123" s="593">
        <v>0</v>
      </c>
      <c r="G123" s="594">
        <v>0</v>
      </c>
      <c r="K123" s="183"/>
      <c r="L123" s="184" t="s">
        <v>8</v>
      </c>
      <c r="M123" s="185"/>
      <c r="N123" s="185"/>
      <c r="O123" s="186"/>
      <c r="P123" s="360">
        <f t="shared" ref="P123:T138" si="0">P8+P62</f>
        <v>3066</v>
      </c>
      <c r="Q123" s="254">
        <f t="shared" si="0"/>
        <v>3066</v>
      </c>
      <c r="R123" s="254">
        <f t="shared" si="0"/>
        <v>0</v>
      </c>
      <c r="S123" s="329">
        <f t="shared" si="0"/>
        <v>0</v>
      </c>
      <c r="T123" s="361">
        <f t="shared" si="0"/>
        <v>0</v>
      </c>
      <c r="U123" s="190"/>
      <c r="V123" s="184" t="s">
        <v>8</v>
      </c>
      <c r="W123" s="185"/>
      <c r="X123" s="185"/>
      <c r="Y123" s="186" t="s">
        <v>654</v>
      </c>
      <c r="Z123" s="362">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1640</v>
      </c>
      <c r="AA123" s="363">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54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4">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3"/>
      <c r="AF123" s="184" t="s">
        <v>8</v>
      </c>
      <c r="AG123" s="185"/>
      <c r="AH123" s="185"/>
      <c r="AI123" s="360">
        <f t="shared" ref="AI123:AI176" si="1">Q123-Z123</f>
        <v>1426</v>
      </c>
      <c r="AJ123" s="254">
        <f>SUM(AJ124:AJ125)</f>
        <v>0</v>
      </c>
      <c r="AK123" s="365">
        <f>SUM(AK124:AK125)</f>
        <v>0</v>
      </c>
    </row>
    <row r="124" spans="1:38" ht="14.45" customHeight="1" x14ac:dyDescent="0.15">
      <c r="A124" s="592">
        <v>0</v>
      </c>
      <c r="B124" s="593">
        <v>0</v>
      </c>
      <c r="C124" s="593">
        <v>0</v>
      </c>
      <c r="D124" s="593">
        <v>0</v>
      </c>
      <c r="E124" s="593">
        <v>0</v>
      </c>
      <c r="F124" s="593">
        <v>0</v>
      </c>
      <c r="G124" s="594">
        <v>0</v>
      </c>
      <c r="K124" s="194"/>
      <c r="L124" s="195"/>
      <c r="M124" s="196" t="s">
        <v>650</v>
      </c>
      <c r="N124" s="197"/>
      <c r="O124" s="198"/>
      <c r="P124" s="219">
        <f t="shared" si="0"/>
        <v>0</v>
      </c>
      <c r="Q124" s="220">
        <f t="shared" si="0"/>
        <v>0</v>
      </c>
      <c r="R124" s="220">
        <f t="shared" si="0"/>
        <v>0</v>
      </c>
      <c r="S124" s="221">
        <f t="shared" si="0"/>
        <v>0</v>
      </c>
      <c r="T124" s="270">
        <f t="shared" si="0"/>
        <v>0</v>
      </c>
      <c r="U124" s="202"/>
      <c r="V124" s="195"/>
      <c r="W124" s="196" t="s">
        <v>650</v>
      </c>
      <c r="X124" s="197"/>
      <c r="Y124" s="198" t="s">
        <v>654</v>
      </c>
      <c r="Z124" s="219">
        <f>IF(ISERROR(Z123*(Q124/Q123)),0,ROUND(Z123*(Q124/Q123),0))</f>
        <v>0</v>
      </c>
      <c r="AA124" s="220">
        <f>IF(ISERROR(AA123*(R124/R123)),0,ROUND(AA123*(R124/R123),0))</f>
        <v>0</v>
      </c>
      <c r="AB124" s="292">
        <f>IF(ISERROR(AB123*(S124/S123)),0,ROUND(AB123*(S124/S123),0))</f>
        <v>0</v>
      </c>
      <c r="AC124" s="366">
        <f>IF(ISERROR(AC123*(T124/T123)),0,ROUND(AC123*(T124/T123),0))</f>
        <v>0</v>
      </c>
      <c r="AE124" s="194"/>
      <c r="AF124" s="195"/>
      <c r="AG124" s="196" t="s">
        <v>650</v>
      </c>
      <c r="AH124" s="197"/>
      <c r="AI124" s="219">
        <f t="shared" si="1"/>
        <v>0</v>
      </c>
      <c r="AJ124" s="220">
        <f>IF($P124-$Z124=0,0,ROUND((R124-AA124)*$AI124/($P124-$Z124),0))</f>
        <v>0</v>
      </c>
      <c r="AK124" s="366">
        <f>IF(P124-Z124=0,0,ROUND((S124-AB124)*AI124/(P124-Z124),0))</f>
        <v>0</v>
      </c>
    </row>
    <row r="125" spans="1:38" ht="14.45" customHeight="1" x14ac:dyDescent="0.15">
      <c r="A125" s="592">
        <v>0</v>
      </c>
      <c r="B125" s="593">
        <v>0</v>
      </c>
      <c r="C125" s="593">
        <v>0</v>
      </c>
      <c r="D125" s="593">
        <v>0</v>
      </c>
      <c r="E125" s="593">
        <v>0</v>
      </c>
      <c r="F125" s="593">
        <v>0</v>
      </c>
      <c r="G125" s="594">
        <v>0</v>
      </c>
      <c r="K125" s="194"/>
      <c r="L125" s="195"/>
      <c r="M125" s="196" t="s">
        <v>13</v>
      </c>
      <c r="N125" s="167"/>
      <c r="O125" s="207"/>
      <c r="P125" s="219">
        <f t="shared" si="0"/>
        <v>3066</v>
      </c>
      <c r="Q125" s="220">
        <f t="shared" si="0"/>
        <v>3066</v>
      </c>
      <c r="R125" s="220">
        <f t="shared" si="0"/>
        <v>0</v>
      </c>
      <c r="S125" s="221">
        <f t="shared" si="0"/>
        <v>0</v>
      </c>
      <c r="T125" s="270">
        <f t="shared" si="0"/>
        <v>0</v>
      </c>
      <c r="U125" s="202"/>
      <c r="V125" s="195"/>
      <c r="W125" s="196" t="s">
        <v>13</v>
      </c>
      <c r="X125" s="167"/>
      <c r="Y125" s="207" t="s">
        <v>654</v>
      </c>
      <c r="Z125" s="219">
        <f>Z123-Z124</f>
        <v>1640</v>
      </c>
      <c r="AA125" s="220">
        <f>AA123-AA124</f>
        <v>0</v>
      </c>
      <c r="AB125" s="292">
        <f>AB123-AB124</f>
        <v>0</v>
      </c>
      <c r="AC125" s="366">
        <f>AC123-AC124</f>
        <v>0</v>
      </c>
      <c r="AE125" s="194"/>
      <c r="AF125" s="195"/>
      <c r="AG125" s="196" t="s">
        <v>13</v>
      </c>
      <c r="AH125" s="167"/>
      <c r="AI125" s="219">
        <f t="shared" si="1"/>
        <v>1426</v>
      </c>
      <c r="AJ125" s="220">
        <f>IF($P125-$Z125=0,0,ROUND((R125-AA125)*$AI125/($P125-$Z125),0))</f>
        <v>0</v>
      </c>
      <c r="AK125" s="366">
        <f>IF(P125-Z125=0,0,ROUND((S125-AB125)*AI125/(P125-Z125),0))</f>
        <v>0</v>
      </c>
    </row>
    <row r="126" spans="1:38" ht="14.45" customHeight="1" x14ac:dyDescent="0.15">
      <c r="A126" s="592">
        <v>0</v>
      </c>
      <c r="B126" s="593">
        <v>0</v>
      </c>
      <c r="C126" s="593">
        <v>0</v>
      </c>
      <c r="D126" s="593">
        <v>0</v>
      </c>
      <c r="E126" s="593">
        <v>0</v>
      </c>
      <c r="F126" s="593">
        <v>0</v>
      </c>
      <c r="G126" s="594">
        <v>0</v>
      </c>
      <c r="K126" s="194" t="s">
        <v>4</v>
      </c>
      <c r="L126" s="173" t="s">
        <v>14</v>
      </c>
      <c r="M126" s="170"/>
      <c r="N126" s="170"/>
      <c r="O126" s="211"/>
      <c r="P126" s="219">
        <f t="shared" si="0"/>
        <v>1629</v>
      </c>
      <c r="Q126" s="220">
        <f t="shared" si="0"/>
        <v>1629</v>
      </c>
      <c r="R126" s="220">
        <f t="shared" si="0"/>
        <v>0</v>
      </c>
      <c r="S126" s="221">
        <f t="shared" si="0"/>
        <v>0</v>
      </c>
      <c r="T126" s="270">
        <f t="shared" si="0"/>
        <v>0</v>
      </c>
      <c r="U126" s="202"/>
      <c r="V126" s="173" t="s">
        <v>14</v>
      </c>
      <c r="W126" s="170"/>
      <c r="X126" s="170"/>
      <c r="Y126" s="211" t="s">
        <v>654</v>
      </c>
      <c r="Z126" s="219">
        <f>Z127+Z128</f>
        <v>0</v>
      </c>
      <c r="AA126" s="220">
        <f>AA127+AA128</f>
        <v>0</v>
      </c>
      <c r="AB126" s="292">
        <f>AB127+AB128</f>
        <v>0</v>
      </c>
      <c r="AC126" s="366">
        <f>AC127+AC128</f>
        <v>0</v>
      </c>
      <c r="AE126" s="194"/>
      <c r="AF126" s="173" t="s">
        <v>14</v>
      </c>
      <c r="AG126" s="170"/>
      <c r="AH126" s="170"/>
      <c r="AI126" s="219">
        <f t="shared" si="1"/>
        <v>1629</v>
      </c>
      <c r="AJ126" s="220">
        <f>SUM(AJ127:AJ128)</f>
        <v>0</v>
      </c>
      <c r="AK126" s="366">
        <f>SUM(AK127:AK128)</f>
        <v>0</v>
      </c>
    </row>
    <row r="127" spans="1:38" ht="14.45" customHeight="1" x14ac:dyDescent="0.15">
      <c r="A127" s="592">
        <v>0</v>
      </c>
      <c r="B127" s="593">
        <v>0</v>
      </c>
      <c r="C127" s="593">
        <v>0</v>
      </c>
      <c r="D127" s="593">
        <v>0</v>
      </c>
      <c r="E127" s="593">
        <v>0</v>
      </c>
      <c r="F127" s="593">
        <v>0</v>
      </c>
      <c r="G127" s="594">
        <v>0</v>
      </c>
      <c r="K127" s="194"/>
      <c r="L127" s="195"/>
      <c r="M127" s="196" t="s">
        <v>16</v>
      </c>
      <c r="N127" s="197"/>
      <c r="O127" s="198"/>
      <c r="P127" s="219">
        <f t="shared" si="0"/>
        <v>1629</v>
      </c>
      <c r="Q127" s="220">
        <f t="shared" si="0"/>
        <v>1629</v>
      </c>
      <c r="R127" s="220">
        <f t="shared" si="0"/>
        <v>0</v>
      </c>
      <c r="S127" s="221">
        <f t="shared" si="0"/>
        <v>0</v>
      </c>
      <c r="T127" s="270">
        <f t="shared" si="0"/>
        <v>0</v>
      </c>
      <c r="U127" s="202"/>
      <c r="V127" s="195"/>
      <c r="W127" s="196" t="s">
        <v>16</v>
      </c>
      <c r="X127" s="197"/>
      <c r="Y127" s="198"/>
      <c r="Z127" s="219">
        <f>Z12</f>
        <v>0</v>
      </c>
      <c r="AA127" s="220">
        <f>AA12</f>
        <v>0</v>
      </c>
      <c r="AB127" s="292">
        <f>AB12</f>
        <v>0</v>
      </c>
      <c r="AC127" s="366">
        <f>AC12</f>
        <v>0</v>
      </c>
      <c r="AE127" s="194"/>
      <c r="AF127" s="195"/>
      <c r="AG127" s="196" t="s">
        <v>16</v>
      </c>
      <c r="AH127" s="197"/>
      <c r="AI127" s="219">
        <f t="shared" si="1"/>
        <v>1629</v>
      </c>
      <c r="AJ127" s="220">
        <f>IF($P127-$Z127=0,0,ROUND((R127-AA127)*$AI127/($P127-$Z127),0))</f>
        <v>0</v>
      </c>
      <c r="AK127" s="366">
        <f>IF(P127-Z127=0,0,ROUND((S127-AB127)*AI127/(P127-Z127),0))</f>
        <v>0</v>
      </c>
    </row>
    <row r="128" spans="1:38" ht="14.45" customHeight="1" x14ac:dyDescent="0.15">
      <c r="A128" s="592">
        <v>0</v>
      </c>
      <c r="B128" s="593">
        <v>0</v>
      </c>
      <c r="C128" s="593">
        <v>0</v>
      </c>
      <c r="D128" s="593">
        <v>0</v>
      </c>
      <c r="E128" s="593">
        <v>0</v>
      </c>
      <c r="F128" s="593">
        <v>0</v>
      </c>
      <c r="G128" s="594">
        <v>0</v>
      </c>
      <c r="K128" s="194"/>
      <c r="L128" s="216"/>
      <c r="M128" s="196" t="s">
        <v>13</v>
      </c>
      <c r="N128" s="217"/>
      <c r="O128" s="218"/>
      <c r="P128" s="219">
        <f t="shared" si="0"/>
        <v>0</v>
      </c>
      <c r="Q128" s="220">
        <f t="shared" si="0"/>
        <v>0</v>
      </c>
      <c r="R128" s="220">
        <f t="shared" si="0"/>
        <v>0</v>
      </c>
      <c r="S128" s="221">
        <f t="shared" si="0"/>
        <v>0</v>
      </c>
      <c r="T128" s="270">
        <f t="shared" si="0"/>
        <v>0</v>
      </c>
      <c r="U128" s="202"/>
      <c r="V128" s="216"/>
      <c r="W128" s="196" t="s">
        <v>13</v>
      </c>
      <c r="X128" s="217"/>
      <c r="Y128" s="218" t="s">
        <v>654</v>
      </c>
      <c r="Z128" s="219">
        <f t="shared" ref="Z128:AC129" si="2">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0">
        <f t="shared" si="2"/>
        <v>0</v>
      </c>
      <c r="AB128" s="292">
        <f t="shared" si="2"/>
        <v>0</v>
      </c>
      <c r="AC128" s="366">
        <f t="shared" si="2"/>
        <v>0</v>
      </c>
      <c r="AE128" s="194"/>
      <c r="AF128" s="216"/>
      <c r="AG128" s="196" t="s">
        <v>13</v>
      </c>
      <c r="AH128" s="217"/>
      <c r="AI128" s="219">
        <f t="shared" si="1"/>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3">
        <v>0</v>
      </c>
      <c r="F129" s="593">
        <v>0</v>
      </c>
      <c r="G129" s="594">
        <v>0</v>
      </c>
      <c r="K129" s="194" t="s">
        <v>4</v>
      </c>
      <c r="L129" s="169"/>
      <c r="M129" s="195" t="s">
        <v>94</v>
      </c>
      <c r="N129" s="197"/>
      <c r="O129" s="198"/>
      <c r="P129" s="219">
        <f t="shared" si="0"/>
        <v>0</v>
      </c>
      <c r="Q129" s="220">
        <f t="shared" si="0"/>
        <v>0</v>
      </c>
      <c r="R129" s="220">
        <f t="shared" si="0"/>
        <v>0</v>
      </c>
      <c r="S129" s="221">
        <f t="shared" si="0"/>
        <v>0</v>
      </c>
      <c r="T129" s="270">
        <f t="shared" si="0"/>
        <v>0</v>
      </c>
      <c r="U129" s="202"/>
      <c r="V129" s="169"/>
      <c r="W129" s="195" t="s">
        <v>94</v>
      </c>
      <c r="X129" s="197"/>
      <c r="Y129" s="198" t="s">
        <v>654</v>
      </c>
      <c r="Z129" s="219">
        <f t="shared" si="2"/>
        <v>0</v>
      </c>
      <c r="AA129" s="220">
        <f t="shared" si="2"/>
        <v>0</v>
      </c>
      <c r="AB129" s="292">
        <f t="shared" si="2"/>
        <v>0</v>
      </c>
      <c r="AC129" s="366">
        <f t="shared" si="2"/>
        <v>0</v>
      </c>
      <c r="AE129" s="194"/>
      <c r="AF129" s="169"/>
      <c r="AG129" s="195" t="s">
        <v>94</v>
      </c>
      <c r="AH129" s="197"/>
      <c r="AI129" s="219">
        <f t="shared" si="1"/>
        <v>0</v>
      </c>
      <c r="AJ129" s="220">
        <f>SUM(AJ130:AJ132)</f>
        <v>0</v>
      </c>
      <c r="AK129" s="366">
        <f>SUM(AK130:AK132)</f>
        <v>0</v>
      </c>
    </row>
    <row r="130" spans="1:37" ht="14.45" customHeight="1" x14ac:dyDescent="0.15">
      <c r="A130" s="592">
        <v>0</v>
      </c>
      <c r="B130" s="593">
        <v>0</v>
      </c>
      <c r="C130" s="593">
        <v>0</v>
      </c>
      <c r="D130" s="593">
        <v>0</v>
      </c>
      <c r="E130" s="593">
        <v>0</v>
      </c>
      <c r="F130" s="593">
        <v>0</v>
      </c>
      <c r="G130" s="594">
        <v>0</v>
      </c>
      <c r="K130" s="194"/>
      <c r="L130" s="176" t="s">
        <v>102</v>
      </c>
      <c r="M130" s="195"/>
      <c r="N130" s="196" t="s">
        <v>844</v>
      </c>
      <c r="O130" s="198"/>
      <c r="P130" s="219">
        <f t="shared" si="0"/>
        <v>0</v>
      </c>
      <c r="Q130" s="220">
        <f t="shared" si="0"/>
        <v>0</v>
      </c>
      <c r="R130" s="220">
        <f t="shared" si="0"/>
        <v>0</v>
      </c>
      <c r="S130" s="221">
        <f t="shared" si="0"/>
        <v>0</v>
      </c>
      <c r="T130" s="270">
        <f t="shared" si="0"/>
        <v>0</v>
      </c>
      <c r="U130" s="202"/>
      <c r="V130" s="176" t="s">
        <v>102</v>
      </c>
      <c r="W130" s="195"/>
      <c r="X130" s="196" t="s">
        <v>844</v>
      </c>
      <c r="Y130" s="198" t="s">
        <v>654</v>
      </c>
      <c r="Z130" s="219">
        <f t="shared" ref="Z130:AC132" si="3">IF(ISERROR(Z$129*(Q130/Q$129)),0,ROUND(Z$129*(Q130/Q$129),0))</f>
        <v>0</v>
      </c>
      <c r="AA130" s="220">
        <f t="shared" si="3"/>
        <v>0</v>
      </c>
      <c r="AB130" s="292">
        <f t="shared" si="3"/>
        <v>0</v>
      </c>
      <c r="AC130" s="366">
        <f t="shared" si="3"/>
        <v>0</v>
      </c>
      <c r="AE130" s="194"/>
      <c r="AF130" s="176" t="s">
        <v>102</v>
      </c>
      <c r="AG130" s="195"/>
      <c r="AH130" s="196" t="s">
        <v>844</v>
      </c>
      <c r="AI130" s="219">
        <f t="shared" si="1"/>
        <v>0</v>
      </c>
      <c r="AJ130" s="220">
        <f t="shared" ref="AJ130:AJ143" si="4">IF($P130-$Z130=0,0,ROUND((R130-AA130)*$AI130/($P130-$Z130),0))</f>
        <v>0</v>
      </c>
      <c r="AK130" s="366">
        <f t="shared" ref="AK130:AK143" si="5">IF(P130-Z130=0,0,ROUND((S130-AB130)*AI130/(P130-Z130),0))</f>
        <v>0</v>
      </c>
    </row>
    <row r="131" spans="1:37" ht="14.45" customHeight="1" x14ac:dyDescent="0.15">
      <c r="A131" s="592">
        <v>0</v>
      </c>
      <c r="B131" s="593">
        <v>0</v>
      </c>
      <c r="C131" s="593">
        <v>0</v>
      </c>
      <c r="D131" s="593">
        <v>0</v>
      </c>
      <c r="E131" s="593">
        <v>0</v>
      </c>
      <c r="F131" s="593">
        <v>0</v>
      </c>
      <c r="G131" s="594">
        <v>0</v>
      </c>
      <c r="K131" s="194"/>
      <c r="L131" s="176" t="s">
        <v>103</v>
      </c>
      <c r="M131" s="176"/>
      <c r="N131" s="196" t="s">
        <v>96</v>
      </c>
      <c r="O131" s="198"/>
      <c r="P131" s="219">
        <f t="shared" si="0"/>
        <v>0</v>
      </c>
      <c r="Q131" s="220">
        <f t="shared" si="0"/>
        <v>0</v>
      </c>
      <c r="R131" s="220">
        <f t="shared" si="0"/>
        <v>0</v>
      </c>
      <c r="S131" s="221">
        <f t="shared" si="0"/>
        <v>0</v>
      </c>
      <c r="T131" s="270">
        <f t="shared" si="0"/>
        <v>0</v>
      </c>
      <c r="U131" s="202"/>
      <c r="V131" s="176" t="s">
        <v>103</v>
      </c>
      <c r="W131" s="176"/>
      <c r="X131" s="196" t="s">
        <v>96</v>
      </c>
      <c r="Y131" s="198" t="s">
        <v>654</v>
      </c>
      <c r="Z131" s="219">
        <f t="shared" si="3"/>
        <v>0</v>
      </c>
      <c r="AA131" s="220">
        <f t="shared" si="3"/>
        <v>0</v>
      </c>
      <c r="AB131" s="292">
        <f t="shared" si="3"/>
        <v>0</v>
      </c>
      <c r="AC131" s="366">
        <f t="shared" si="3"/>
        <v>0</v>
      </c>
      <c r="AE131" s="194"/>
      <c r="AF131" s="176" t="s">
        <v>103</v>
      </c>
      <c r="AG131" s="176"/>
      <c r="AH131" s="196" t="s">
        <v>96</v>
      </c>
      <c r="AI131" s="219">
        <f t="shared" si="1"/>
        <v>0</v>
      </c>
      <c r="AJ131" s="220">
        <f t="shared" si="4"/>
        <v>0</v>
      </c>
      <c r="AK131" s="366">
        <f t="shared" si="5"/>
        <v>0</v>
      </c>
    </row>
    <row r="132" spans="1:37" ht="14.45" customHeight="1" x14ac:dyDescent="0.15">
      <c r="A132" s="592">
        <v>0</v>
      </c>
      <c r="B132" s="593">
        <v>0</v>
      </c>
      <c r="C132" s="593">
        <v>0</v>
      </c>
      <c r="D132" s="593">
        <v>0</v>
      </c>
      <c r="E132" s="593">
        <v>0</v>
      </c>
      <c r="F132" s="593">
        <v>0</v>
      </c>
      <c r="G132" s="594">
        <v>0</v>
      </c>
      <c r="K132" s="194"/>
      <c r="L132" s="176" t="s">
        <v>41</v>
      </c>
      <c r="M132" s="216"/>
      <c r="N132" s="196" t="s">
        <v>13</v>
      </c>
      <c r="O132" s="198"/>
      <c r="P132" s="219">
        <f t="shared" si="0"/>
        <v>0</v>
      </c>
      <c r="Q132" s="220">
        <f t="shared" si="0"/>
        <v>0</v>
      </c>
      <c r="R132" s="220">
        <f t="shared" si="0"/>
        <v>0</v>
      </c>
      <c r="S132" s="221">
        <f t="shared" si="0"/>
        <v>0</v>
      </c>
      <c r="T132" s="270">
        <f t="shared" si="0"/>
        <v>0</v>
      </c>
      <c r="U132" s="202"/>
      <c r="V132" s="176" t="s">
        <v>41</v>
      </c>
      <c r="W132" s="216"/>
      <c r="X132" s="196" t="s">
        <v>13</v>
      </c>
      <c r="Y132" s="198" t="s">
        <v>654</v>
      </c>
      <c r="Z132" s="219">
        <f t="shared" si="3"/>
        <v>0</v>
      </c>
      <c r="AA132" s="220">
        <f t="shared" si="3"/>
        <v>0</v>
      </c>
      <c r="AB132" s="292">
        <f t="shared" si="3"/>
        <v>0</v>
      </c>
      <c r="AC132" s="366">
        <f t="shared" si="3"/>
        <v>0</v>
      </c>
      <c r="AE132" s="194"/>
      <c r="AF132" s="176" t="s">
        <v>41</v>
      </c>
      <c r="AG132" s="216"/>
      <c r="AH132" s="196" t="s">
        <v>13</v>
      </c>
      <c r="AI132" s="219">
        <f t="shared" si="1"/>
        <v>0</v>
      </c>
      <c r="AJ132" s="220">
        <f t="shared" si="4"/>
        <v>0</v>
      </c>
      <c r="AK132" s="366">
        <f t="shared" si="5"/>
        <v>0</v>
      </c>
    </row>
    <row r="133" spans="1:37" ht="14.45" customHeight="1" x14ac:dyDescent="0.15">
      <c r="A133" s="592">
        <v>0</v>
      </c>
      <c r="B133" s="593">
        <v>0</v>
      </c>
      <c r="C133" s="593">
        <v>0</v>
      </c>
      <c r="D133" s="593">
        <v>0</v>
      </c>
      <c r="E133" s="593">
        <v>0</v>
      </c>
      <c r="F133" s="593">
        <v>0</v>
      </c>
      <c r="G133" s="594">
        <v>0</v>
      </c>
      <c r="K133" s="194"/>
      <c r="L133" s="176"/>
      <c r="M133" s="196" t="s">
        <v>95</v>
      </c>
      <c r="N133" s="197"/>
      <c r="O133" s="198"/>
      <c r="P133" s="219">
        <f t="shared" si="0"/>
        <v>0</v>
      </c>
      <c r="Q133" s="220">
        <f t="shared" si="0"/>
        <v>0</v>
      </c>
      <c r="R133" s="220">
        <f t="shared" si="0"/>
        <v>0</v>
      </c>
      <c r="S133" s="221">
        <f t="shared" si="0"/>
        <v>0</v>
      </c>
      <c r="T133" s="270">
        <f t="shared" si="0"/>
        <v>0</v>
      </c>
      <c r="U133" s="202"/>
      <c r="V133" s="176"/>
      <c r="W133" s="196" t="s">
        <v>95</v>
      </c>
      <c r="X133" s="197"/>
      <c r="Y133" s="198" t="s">
        <v>654</v>
      </c>
      <c r="Z133" s="219">
        <f t="shared" ref="Z133:AC144" si="6">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0">
        <f t="shared" si="6"/>
        <v>0</v>
      </c>
      <c r="AB133" s="292">
        <f t="shared" si="6"/>
        <v>0</v>
      </c>
      <c r="AC133" s="366">
        <f t="shared" si="6"/>
        <v>0</v>
      </c>
      <c r="AE133" s="194"/>
      <c r="AF133" s="176"/>
      <c r="AG133" s="196" t="s">
        <v>95</v>
      </c>
      <c r="AH133" s="197"/>
      <c r="AI133" s="219">
        <f t="shared" si="1"/>
        <v>0</v>
      </c>
      <c r="AJ133" s="220">
        <f t="shared" si="4"/>
        <v>0</v>
      </c>
      <c r="AK133" s="366">
        <f t="shared" si="5"/>
        <v>0</v>
      </c>
    </row>
    <row r="134" spans="1:37" ht="14.45" customHeight="1" x14ac:dyDescent="0.15">
      <c r="A134" s="592">
        <v>0</v>
      </c>
      <c r="B134" s="593">
        <v>0</v>
      </c>
      <c r="C134" s="593">
        <v>0</v>
      </c>
      <c r="D134" s="593">
        <v>0</v>
      </c>
      <c r="E134" s="593">
        <v>0</v>
      </c>
      <c r="F134" s="593">
        <v>0</v>
      </c>
      <c r="G134" s="594">
        <v>0</v>
      </c>
      <c r="K134" s="194"/>
      <c r="L134" s="216"/>
      <c r="M134" s="196" t="s">
        <v>13</v>
      </c>
      <c r="N134" s="197"/>
      <c r="O134" s="198"/>
      <c r="P134" s="219">
        <f t="shared" si="0"/>
        <v>3900</v>
      </c>
      <c r="Q134" s="220">
        <f t="shared" si="0"/>
        <v>3900</v>
      </c>
      <c r="R134" s="220">
        <f t="shared" si="0"/>
        <v>0</v>
      </c>
      <c r="S134" s="221">
        <f t="shared" si="0"/>
        <v>0</v>
      </c>
      <c r="T134" s="270">
        <f t="shared" si="0"/>
        <v>2900</v>
      </c>
      <c r="U134" s="202"/>
      <c r="V134" s="216"/>
      <c r="W134" s="196" t="s">
        <v>13</v>
      </c>
      <c r="X134" s="197"/>
      <c r="Y134" s="198" t="s">
        <v>654</v>
      </c>
      <c r="Z134" s="219">
        <f t="shared" si="6"/>
        <v>2086</v>
      </c>
      <c r="AA134" s="220">
        <f t="shared" si="6"/>
        <v>0</v>
      </c>
      <c r="AB134" s="292">
        <f t="shared" si="6"/>
        <v>0</v>
      </c>
      <c r="AC134" s="366">
        <f t="shared" si="6"/>
        <v>2226</v>
      </c>
      <c r="AE134" s="194"/>
      <c r="AF134" s="216"/>
      <c r="AG134" s="196" t="s">
        <v>13</v>
      </c>
      <c r="AH134" s="197"/>
      <c r="AI134" s="219">
        <f t="shared" si="1"/>
        <v>1814</v>
      </c>
      <c r="AJ134" s="220">
        <f t="shared" si="4"/>
        <v>0</v>
      </c>
      <c r="AK134" s="366">
        <f t="shared" si="5"/>
        <v>0</v>
      </c>
    </row>
    <row r="135" spans="1:37" ht="14.45" customHeight="1" x14ac:dyDescent="0.15">
      <c r="A135" s="592">
        <v>0</v>
      </c>
      <c r="B135" s="593">
        <v>0</v>
      </c>
      <c r="C135" s="593">
        <v>0</v>
      </c>
      <c r="D135" s="593">
        <v>0</v>
      </c>
      <c r="E135" s="593">
        <v>0</v>
      </c>
      <c r="F135" s="593">
        <v>0</v>
      </c>
      <c r="G135" s="594">
        <v>0</v>
      </c>
      <c r="K135" s="194"/>
      <c r="L135" s="196" t="s">
        <v>19</v>
      </c>
      <c r="M135" s="197"/>
      <c r="N135" s="197"/>
      <c r="O135" s="198"/>
      <c r="P135" s="219">
        <f t="shared" si="0"/>
        <v>0</v>
      </c>
      <c r="Q135" s="220">
        <f t="shared" si="0"/>
        <v>0</v>
      </c>
      <c r="R135" s="220">
        <f t="shared" si="0"/>
        <v>0</v>
      </c>
      <c r="S135" s="221">
        <f t="shared" si="0"/>
        <v>0</v>
      </c>
      <c r="T135" s="270">
        <f t="shared" si="0"/>
        <v>0</v>
      </c>
      <c r="U135" s="202" t="s">
        <v>4</v>
      </c>
      <c r="V135" s="196" t="s">
        <v>19</v>
      </c>
      <c r="W135" s="197"/>
      <c r="X135" s="197"/>
      <c r="Y135" s="198" t="s">
        <v>654</v>
      </c>
      <c r="Z135" s="219">
        <f t="shared" si="6"/>
        <v>0</v>
      </c>
      <c r="AA135" s="220">
        <f t="shared" si="6"/>
        <v>0</v>
      </c>
      <c r="AB135" s="292">
        <f t="shared" si="6"/>
        <v>0</v>
      </c>
      <c r="AC135" s="366">
        <f t="shared" si="6"/>
        <v>0</v>
      </c>
      <c r="AE135" s="194" t="s">
        <v>4</v>
      </c>
      <c r="AF135" s="196" t="s">
        <v>19</v>
      </c>
      <c r="AG135" s="197"/>
      <c r="AH135" s="197"/>
      <c r="AI135" s="219">
        <f t="shared" si="1"/>
        <v>0</v>
      </c>
      <c r="AJ135" s="220">
        <f t="shared" si="4"/>
        <v>0</v>
      </c>
      <c r="AK135" s="366">
        <f t="shared" si="5"/>
        <v>0</v>
      </c>
    </row>
    <row r="136" spans="1:37" ht="14.45" customHeight="1" x14ac:dyDescent="0.15">
      <c r="A136" s="592">
        <v>0</v>
      </c>
      <c r="B136" s="593">
        <v>0</v>
      </c>
      <c r="C136" s="593">
        <v>0</v>
      </c>
      <c r="D136" s="593">
        <v>0</v>
      </c>
      <c r="E136" s="593">
        <v>0</v>
      </c>
      <c r="F136" s="593">
        <v>0</v>
      </c>
      <c r="G136" s="594">
        <v>0</v>
      </c>
      <c r="K136" s="194"/>
      <c r="L136" s="195"/>
      <c r="M136" s="196" t="s">
        <v>22</v>
      </c>
      <c r="N136" s="197"/>
      <c r="O136" s="198"/>
      <c r="P136" s="219">
        <f t="shared" si="0"/>
        <v>1125</v>
      </c>
      <c r="Q136" s="220">
        <f t="shared" si="0"/>
        <v>1125</v>
      </c>
      <c r="R136" s="220">
        <f t="shared" si="0"/>
        <v>0</v>
      </c>
      <c r="S136" s="221">
        <f t="shared" si="0"/>
        <v>317</v>
      </c>
      <c r="T136" s="270">
        <f t="shared" si="0"/>
        <v>0</v>
      </c>
      <c r="U136" s="202" t="s">
        <v>86</v>
      </c>
      <c r="V136" s="195"/>
      <c r="W136" s="196" t="s">
        <v>22</v>
      </c>
      <c r="X136" s="197"/>
      <c r="Y136" s="198" t="s">
        <v>654</v>
      </c>
      <c r="Z136" s="219">
        <f t="shared" si="6"/>
        <v>602</v>
      </c>
      <c r="AA136" s="220">
        <f t="shared" si="6"/>
        <v>0</v>
      </c>
      <c r="AB136" s="292">
        <f t="shared" si="6"/>
        <v>8</v>
      </c>
      <c r="AC136" s="366">
        <f t="shared" si="6"/>
        <v>0</v>
      </c>
      <c r="AE136" s="194"/>
      <c r="AF136" s="195"/>
      <c r="AG136" s="196" t="s">
        <v>22</v>
      </c>
      <c r="AH136" s="197"/>
      <c r="AI136" s="219">
        <f t="shared" si="1"/>
        <v>523</v>
      </c>
      <c r="AJ136" s="220">
        <f t="shared" si="4"/>
        <v>0</v>
      </c>
      <c r="AK136" s="366">
        <f t="shared" si="5"/>
        <v>309</v>
      </c>
    </row>
    <row r="137" spans="1:37" ht="14.45" customHeight="1" x14ac:dyDescent="0.15">
      <c r="A137" s="592">
        <v>0</v>
      </c>
      <c r="B137" s="593">
        <v>0</v>
      </c>
      <c r="C137" s="593">
        <v>0</v>
      </c>
      <c r="D137" s="593">
        <v>0</v>
      </c>
      <c r="E137" s="593">
        <v>0</v>
      </c>
      <c r="F137" s="593">
        <v>0</v>
      </c>
      <c r="G137" s="594">
        <v>0</v>
      </c>
      <c r="K137" s="194"/>
      <c r="L137" s="195" t="s">
        <v>25</v>
      </c>
      <c r="M137" s="196" t="s">
        <v>26</v>
      </c>
      <c r="N137" s="197"/>
      <c r="O137" s="198"/>
      <c r="P137" s="219">
        <f t="shared" si="0"/>
        <v>0</v>
      </c>
      <c r="Q137" s="220">
        <f t="shared" si="0"/>
        <v>0</v>
      </c>
      <c r="R137" s="220">
        <f t="shared" si="0"/>
        <v>0</v>
      </c>
      <c r="S137" s="221">
        <f t="shared" si="0"/>
        <v>0</v>
      </c>
      <c r="T137" s="270">
        <f t="shared" si="0"/>
        <v>0</v>
      </c>
      <c r="U137" s="202"/>
      <c r="V137" s="195" t="s">
        <v>25</v>
      </c>
      <c r="W137" s="196" t="s">
        <v>26</v>
      </c>
      <c r="X137" s="197"/>
      <c r="Y137" s="198" t="s">
        <v>654</v>
      </c>
      <c r="Z137" s="219">
        <f t="shared" si="6"/>
        <v>0</v>
      </c>
      <c r="AA137" s="220">
        <f t="shared" si="6"/>
        <v>0</v>
      </c>
      <c r="AB137" s="292">
        <f t="shared" si="6"/>
        <v>0</v>
      </c>
      <c r="AC137" s="366">
        <f t="shared" si="6"/>
        <v>0</v>
      </c>
      <c r="AE137" s="194"/>
      <c r="AF137" s="195" t="s">
        <v>25</v>
      </c>
      <c r="AG137" s="196" t="s">
        <v>26</v>
      </c>
      <c r="AH137" s="197"/>
      <c r="AI137" s="219">
        <f t="shared" si="1"/>
        <v>0</v>
      </c>
      <c r="AJ137" s="220">
        <f t="shared" si="4"/>
        <v>0</v>
      </c>
      <c r="AK137" s="366">
        <f t="shared" si="5"/>
        <v>0</v>
      </c>
    </row>
    <row r="138" spans="1:37" ht="14.45" customHeight="1" x14ac:dyDescent="0.15">
      <c r="A138" s="592">
        <v>0</v>
      </c>
      <c r="B138" s="593">
        <v>0</v>
      </c>
      <c r="C138" s="593">
        <v>0</v>
      </c>
      <c r="D138" s="593">
        <v>0</v>
      </c>
      <c r="E138" s="593">
        <v>0</v>
      </c>
      <c r="F138" s="593">
        <v>0</v>
      </c>
      <c r="G138" s="594">
        <v>0</v>
      </c>
      <c r="K138" s="194"/>
      <c r="L138" s="195" t="s">
        <v>28</v>
      </c>
      <c r="M138" s="196" t="s">
        <v>29</v>
      </c>
      <c r="N138" s="197"/>
      <c r="O138" s="198"/>
      <c r="P138" s="219">
        <f t="shared" si="0"/>
        <v>0</v>
      </c>
      <c r="Q138" s="220">
        <f t="shared" si="0"/>
        <v>0</v>
      </c>
      <c r="R138" s="220">
        <f t="shared" si="0"/>
        <v>0</v>
      </c>
      <c r="S138" s="221">
        <f t="shared" si="0"/>
        <v>0</v>
      </c>
      <c r="T138" s="270">
        <f t="shared" si="0"/>
        <v>0</v>
      </c>
      <c r="U138" s="202"/>
      <c r="V138" s="195" t="s">
        <v>28</v>
      </c>
      <c r="W138" s="196" t="s">
        <v>29</v>
      </c>
      <c r="X138" s="197"/>
      <c r="Y138" s="198" t="s">
        <v>654</v>
      </c>
      <c r="Z138" s="219">
        <f t="shared" si="6"/>
        <v>0</v>
      </c>
      <c r="AA138" s="220">
        <f t="shared" si="6"/>
        <v>0</v>
      </c>
      <c r="AB138" s="292">
        <f t="shared" si="6"/>
        <v>0</v>
      </c>
      <c r="AC138" s="366">
        <f t="shared" si="6"/>
        <v>0</v>
      </c>
      <c r="AE138" s="194"/>
      <c r="AF138" s="195" t="s">
        <v>28</v>
      </c>
      <c r="AG138" s="196" t="s">
        <v>29</v>
      </c>
      <c r="AH138" s="197"/>
      <c r="AI138" s="219">
        <f t="shared" si="1"/>
        <v>0</v>
      </c>
      <c r="AJ138" s="220">
        <f t="shared" si="4"/>
        <v>0</v>
      </c>
      <c r="AK138" s="366">
        <f t="shared" si="5"/>
        <v>0</v>
      </c>
    </row>
    <row r="139" spans="1:37" ht="14.45" customHeight="1" x14ac:dyDescent="0.15">
      <c r="A139" s="592">
        <v>0</v>
      </c>
      <c r="B139" s="593">
        <v>0</v>
      </c>
      <c r="C139" s="593">
        <v>0</v>
      </c>
      <c r="D139" s="593">
        <v>0</v>
      </c>
      <c r="E139" s="593">
        <v>0</v>
      </c>
      <c r="F139" s="593">
        <v>0</v>
      </c>
      <c r="G139" s="594">
        <v>0</v>
      </c>
      <c r="K139" s="194"/>
      <c r="L139" s="195" t="s">
        <v>31</v>
      </c>
      <c r="M139" s="196" t="s">
        <v>32</v>
      </c>
      <c r="N139" s="197"/>
      <c r="O139" s="198"/>
      <c r="P139" s="219">
        <f t="shared" ref="P139:T154" si="7">P24+P78</f>
        <v>0</v>
      </c>
      <c r="Q139" s="220">
        <f t="shared" si="7"/>
        <v>0</v>
      </c>
      <c r="R139" s="220">
        <f t="shared" si="7"/>
        <v>0</v>
      </c>
      <c r="S139" s="221">
        <f t="shared" si="7"/>
        <v>0</v>
      </c>
      <c r="T139" s="270">
        <f t="shared" si="7"/>
        <v>0</v>
      </c>
      <c r="U139" s="202"/>
      <c r="V139" s="195" t="s">
        <v>31</v>
      </c>
      <c r="W139" s="196" t="s">
        <v>32</v>
      </c>
      <c r="X139" s="197"/>
      <c r="Y139" s="198" t="s">
        <v>654</v>
      </c>
      <c r="Z139" s="219">
        <f t="shared" si="6"/>
        <v>0</v>
      </c>
      <c r="AA139" s="220">
        <f t="shared" si="6"/>
        <v>0</v>
      </c>
      <c r="AB139" s="292">
        <f t="shared" si="6"/>
        <v>0</v>
      </c>
      <c r="AC139" s="366">
        <f t="shared" si="6"/>
        <v>0</v>
      </c>
      <c r="AE139" s="194"/>
      <c r="AF139" s="195" t="s">
        <v>31</v>
      </c>
      <c r="AG139" s="196" t="s">
        <v>32</v>
      </c>
      <c r="AH139" s="197"/>
      <c r="AI139" s="219">
        <f t="shared" si="1"/>
        <v>0</v>
      </c>
      <c r="AJ139" s="220">
        <f t="shared" si="4"/>
        <v>0</v>
      </c>
      <c r="AK139" s="366">
        <f t="shared" si="5"/>
        <v>0</v>
      </c>
    </row>
    <row r="140" spans="1:37" ht="14.45" customHeight="1" x14ac:dyDescent="0.15">
      <c r="A140" s="592">
        <v>0</v>
      </c>
      <c r="B140" s="593">
        <v>0</v>
      </c>
      <c r="C140" s="593">
        <v>0</v>
      </c>
      <c r="D140" s="593">
        <v>0</v>
      </c>
      <c r="E140" s="593">
        <v>0</v>
      </c>
      <c r="F140" s="593">
        <v>0</v>
      </c>
      <c r="G140" s="594">
        <v>0</v>
      </c>
      <c r="K140" s="194"/>
      <c r="L140" s="195" t="s">
        <v>35</v>
      </c>
      <c r="M140" s="196" t="s">
        <v>36</v>
      </c>
      <c r="N140" s="197"/>
      <c r="O140" s="198"/>
      <c r="P140" s="219">
        <f t="shared" si="7"/>
        <v>0</v>
      </c>
      <c r="Q140" s="220">
        <f t="shared" si="7"/>
        <v>0</v>
      </c>
      <c r="R140" s="220">
        <f t="shared" si="7"/>
        <v>0</v>
      </c>
      <c r="S140" s="221">
        <f t="shared" si="7"/>
        <v>0</v>
      </c>
      <c r="T140" s="270">
        <f t="shared" si="7"/>
        <v>0</v>
      </c>
      <c r="U140" s="202"/>
      <c r="V140" s="195" t="s">
        <v>35</v>
      </c>
      <c r="W140" s="196" t="s">
        <v>36</v>
      </c>
      <c r="X140" s="197"/>
      <c r="Y140" s="198" t="s">
        <v>654</v>
      </c>
      <c r="Z140" s="219">
        <f t="shared" si="6"/>
        <v>0</v>
      </c>
      <c r="AA140" s="220">
        <f t="shared" si="6"/>
        <v>0</v>
      </c>
      <c r="AB140" s="292">
        <f t="shared" si="6"/>
        <v>0</v>
      </c>
      <c r="AC140" s="366">
        <f t="shared" si="6"/>
        <v>0</v>
      </c>
      <c r="AE140" s="194"/>
      <c r="AF140" s="195" t="s">
        <v>35</v>
      </c>
      <c r="AG140" s="196" t="s">
        <v>36</v>
      </c>
      <c r="AH140" s="197"/>
      <c r="AI140" s="219">
        <f t="shared" si="1"/>
        <v>0</v>
      </c>
      <c r="AJ140" s="220">
        <f t="shared" si="4"/>
        <v>0</v>
      </c>
      <c r="AK140" s="366">
        <f t="shared" si="5"/>
        <v>0</v>
      </c>
    </row>
    <row r="141" spans="1:37" ht="14.45" customHeight="1" x14ac:dyDescent="0.15">
      <c r="A141" s="592">
        <v>0</v>
      </c>
      <c r="B141" s="593">
        <v>0</v>
      </c>
      <c r="C141" s="593">
        <v>0</v>
      </c>
      <c r="D141" s="593">
        <v>0</v>
      </c>
      <c r="E141" s="593">
        <v>0</v>
      </c>
      <c r="F141" s="593">
        <v>0</v>
      </c>
      <c r="G141" s="594">
        <v>0</v>
      </c>
      <c r="K141" s="194"/>
      <c r="L141" s="195" t="s">
        <v>38</v>
      </c>
      <c r="M141" s="196" t="s">
        <v>39</v>
      </c>
      <c r="N141" s="197"/>
      <c r="O141" s="198"/>
      <c r="P141" s="219">
        <f t="shared" si="7"/>
        <v>25422</v>
      </c>
      <c r="Q141" s="220">
        <f t="shared" si="7"/>
        <v>25422</v>
      </c>
      <c r="R141" s="220">
        <f t="shared" si="7"/>
        <v>0</v>
      </c>
      <c r="S141" s="221">
        <f t="shared" si="7"/>
        <v>10170</v>
      </c>
      <c r="T141" s="270">
        <f t="shared" si="7"/>
        <v>9700</v>
      </c>
      <c r="U141" s="202"/>
      <c r="V141" s="195" t="s">
        <v>38</v>
      </c>
      <c r="W141" s="196" t="s">
        <v>39</v>
      </c>
      <c r="X141" s="197"/>
      <c r="Y141" s="198" t="s">
        <v>654</v>
      </c>
      <c r="Z141" s="219">
        <f t="shared" si="6"/>
        <v>13599</v>
      </c>
      <c r="AA141" s="220">
        <f t="shared" si="6"/>
        <v>0</v>
      </c>
      <c r="AB141" s="292">
        <f t="shared" si="6"/>
        <v>254</v>
      </c>
      <c r="AC141" s="366">
        <f t="shared" si="6"/>
        <v>7445</v>
      </c>
      <c r="AE141" s="194"/>
      <c r="AF141" s="195" t="s">
        <v>38</v>
      </c>
      <c r="AG141" s="196" t="s">
        <v>39</v>
      </c>
      <c r="AH141" s="197"/>
      <c r="AI141" s="219">
        <f t="shared" si="1"/>
        <v>11823</v>
      </c>
      <c r="AJ141" s="220">
        <f t="shared" si="4"/>
        <v>0</v>
      </c>
      <c r="AK141" s="366">
        <f t="shared" si="5"/>
        <v>9916</v>
      </c>
    </row>
    <row r="142" spans="1:37" ht="14.45" customHeight="1" x14ac:dyDescent="0.15">
      <c r="A142" s="592">
        <v>0</v>
      </c>
      <c r="B142" s="593">
        <v>0</v>
      </c>
      <c r="C142" s="593">
        <v>0</v>
      </c>
      <c r="D142" s="593">
        <v>0</v>
      </c>
      <c r="E142" s="593">
        <v>0</v>
      </c>
      <c r="F142" s="593">
        <v>0</v>
      </c>
      <c r="G142" s="594">
        <v>0</v>
      </c>
      <c r="K142" s="194"/>
      <c r="L142" s="195" t="s">
        <v>41</v>
      </c>
      <c r="M142" s="196" t="s">
        <v>42</v>
      </c>
      <c r="N142" s="197"/>
      <c r="O142" s="198"/>
      <c r="P142" s="219">
        <f t="shared" si="7"/>
        <v>0</v>
      </c>
      <c r="Q142" s="220">
        <f t="shared" si="7"/>
        <v>0</v>
      </c>
      <c r="R142" s="220">
        <f t="shared" si="7"/>
        <v>0</v>
      </c>
      <c r="S142" s="221">
        <f t="shared" si="7"/>
        <v>0</v>
      </c>
      <c r="T142" s="270">
        <f t="shared" si="7"/>
        <v>0</v>
      </c>
      <c r="U142" s="202"/>
      <c r="V142" s="195" t="s">
        <v>41</v>
      </c>
      <c r="W142" s="196" t="s">
        <v>42</v>
      </c>
      <c r="X142" s="197"/>
      <c r="Y142" s="198" t="s">
        <v>654</v>
      </c>
      <c r="Z142" s="219">
        <f t="shared" si="6"/>
        <v>0</v>
      </c>
      <c r="AA142" s="220">
        <f t="shared" si="6"/>
        <v>0</v>
      </c>
      <c r="AB142" s="292">
        <f t="shared" si="6"/>
        <v>0</v>
      </c>
      <c r="AC142" s="366">
        <f t="shared" si="6"/>
        <v>0</v>
      </c>
      <c r="AE142" s="194" t="s">
        <v>638</v>
      </c>
      <c r="AF142" s="195" t="s">
        <v>41</v>
      </c>
      <c r="AG142" s="196" t="s">
        <v>42</v>
      </c>
      <c r="AH142" s="197"/>
      <c r="AI142" s="219">
        <f t="shared" si="1"/>
        <v>0</v>
      </c>
      <c r="AJ142" s="220">
        <f t="shared" si="4"/>
        <v>0</v>
      </c>
      <c r="AK142" s="366">
        <f t="shared" si="5"/>
        <v>0</v>
      </c>
    </row>
    <row r="143" spans="1:37" ht="14.45" customHeight="1" x14ac:dyDescent="0.15">
      <c r="A143" s="592">
        <v>0</v>
      </c>
      <c r="B143" s="593">
        <v>0</v>
      </c>
      <c r="C143" s="593">
        <v>0</v>
      </c>
      <c r="D143" s="593">
        <v>0</v>
      </c>
      <c r="E143" s="593">
        <v>0</v>
      </c>
      <c r="F143" s="593">
        <v>0</v>
      </c>
      <c r="G143" s="594">
        <v>0</v>
      </c>
      <c r="K143" s="194"/>
      <c r="L143" s="216"/>
      <c r="M143" s="196" t="s">
        <v>13</v>
      </c>
      <c r="N143" s="197"/>
      <c r="O143" s="198"/>
      <c r="P143" s="219">
        <f t="shared" si="7"/>
        <v>1180</v>
      </c>
      <c r="Q143" s="220">
        <f t="shared" si="7"/>
        <v>1180</v>
      </c>
      <c r="R143" s="220">
        <f t="shared" si="7"/>
        <v>0</v>
      </c>
      <c r="S143" s="221">
        <f t="shared" si="7"/>
        <v>530</v>
      </c>
      <c r="T143" s="270">
        <f t="shared" si="7"/>
        <v>0</v>
      </c>
      <c r="U143" s="202"/>
      <c r="V143" s="216"/>
      <c r="W143" s="196" t="s">
        <v>13</v>
      </c>
      <c r="X143" s="197"/>
      <c r="Y143" s="198" t="s">
        <v>654</v>
      </c>
      <c r="Z143" s="219">
        <f t="shared" si="6"/>
        <v>631</v>
      </c>
      <c r="AA143" s="220">
        <f t="shared" si="6"/>
        <v>0</v>
      </c>
      <c r="AB143" s="292">
        <f t="shared" si="6"/>
        <v>13</v>
      </c>
      <c r="AC143" s="366">
        <f t="shared" si="6"/>
        <v>0</v>
      </c>
      <c r="AE143" s="194" t="s">
        <v>639</v>
      </c>
      <c r="AF143" s="216"/>
      <c r="AG143" s="196" t="s">
        <v>13</v>
      </c>
      <c r="AH143" s="197"/>
      <c r="AI143" s="219">
        <f t="shared" si="1"/>
        <v>549</v>
      </c>
      <c r="AJ143" s="220">
        <f t="shared" si="4"/>
        <v>0</v>
      </c>
      <c r="AK143" s="366">
        <f t="shared" si="5"/>
        <v>517</v>
      </c>
    </row>
    <row r="144" spans="1:37" ht="14.45" customHeight="1" x14ac:dyDescent="0.15">
      <c r="A144" s="592">
        <v>0</v>
      </c>
      <c r="B144" s="593">
        <v>0</v>
      </c>
      <c r="C144" s="593">
        <v>0</v>
      </c>
      <c r="D144" s="593">
        <v>0</v>
      </c>
      <c r="E144" s="593">
        <v>0</v>
      </c>
      <c r="F144" s="593">
        <v>0</v>
      </c>
      <c r="G144" s="594">
        <v>0</v>
      </c>
      <c r="K144" s="194" t="s">
        <v>4</v>
      </c>
      <c r="L144" s="173" t="s">
        <v>45</v>
      </c>
      <c r="M144" s="197"/>
      <c r="N144" s="197"/>
      <c r="O144" s="198"/>
      <c r="P144" s="219">
        <f t="shared" si="7"/>
        <v>41669</v>
      </c>
      <c r="Q144" s="220">
        <f t="shared" si="7"/>
        <v>41669</v>
      </c>
      <c r="R144" s="220">
        <f t="shared" si="7"/>
        <v>0</v>
      </c>
      <c r="S144" s="221">
        <f t="shared" si="7"/>
        <v>0</v>
      </c>
      <c r="T144" s="270">
        <f t="shared" si="7"/>
        <v>41600</v>
      </c>
      <c r="U144" s="202" t="s">
        <v>4</v>
      </c>
      <c r="V144" s="173" t="s">
        <v>45</v>
      </c>
      <c r="W144" s="197"/>
      <c r="X144" s="197"/>
      <c r="Y144" s="198" t="s">
        <v>654</v>
      </c>
      <c r="Z144" s="219">
        <f t="shared" si="6"/>
        <v>22289</v>
      </c>
      <c r="AA144" s="220">
        <f t="shared" si="6"/>
        <v>0</v>
      </c>
      <c r="AB144" s="292">
        <f t="shared" si="6"/>
        <v>0</v>
      </c>
      <c r="AC144" s="366">
        <f t="shared" si="6"/>
        <v>31929</v>
      </c>
      <c r="AE144" s="194" t="s">
        <v>640</v>
      </c>
      <c r="AF144" s="173" t="s">
        <v>45</v>
      </c>
      <c r="AG144" s="197"/>
      <c r="AH144" s="197"/>
      <c r="AI144" s="219">
        <f t="shared" si="1"/>
        <v>19380</v>
      </c>
      <c r="AJ144" s="220">
        <f>SUM(AJ145:AJ147)</f>
        <v>0</v>
      </c>
      <c r="AK144" s="366">
        <f>SUM(AK145:AK147)</f>
        <v>0</v>
      </c>
    </row>
    <row r="145" spans="1:37" ht="14.45" customHeight="1" x14ac:dyDescent="0.15">
      <c r="A145" s="592">
        <v>0</v>
      </c>
      <c r="B145" s="593">
        <v>0</v>
      </c>
      <c r="C145" s="593">
        <v>0</v>
      </c>
      <c r="D145" s="593">
        <v>0</v>
      </c>
      <c r="E145" s="593">
        <v>0</v>
      </c>
      <c r="F145" s="593">
        <v>0</v>
      </c>
      <c r="G145" s="594">
        <v>0</v>
      </c>
      <c r="K145" s="194" t="s">
        <v>655</v>
      </c>
      <c r="L145" s="195"/>
      <c r="M145" s="196" t="s">
        <v>100</v>
      </c>
      <c r="N145" s="197"/>
      <c r="O145" s="198"/>
      <c r="P145" s="219">
        <f t="shared" si="7"/>
        <v>0</v>
      </c>
      <c r="Q145" s="220">
        <f t="shared" si="7"/>
        <v>0</v>
      </c>
      <c r="R145" s="220">
        <f t="shared" si="7"/>
        <v>0</v>
      </c>
      <c r="S145" s="221">
        <f t="shared" si="7"/>
        <v>0</v>
      </c>
      <c r="T145" s="270">
        <f t="shared" si="7"/>
        <v>0</v>
      </c>
      <c r="U145" s="202"/>
      <c r="V145" s="195"/>
      <c r="W145" s="196" t="s">
        <v>100</v>
      </c>
      <c r="X145" s="197"/>
      <c r="Y145" s="198" t="s">
        <v>654</v>
      </c>
      <c r="Z145" s="219">
        <f t="shared" ref="Z145:AC147" si="8">IF(ISERROR(Z$144*(Q145/Q$144)),0,ROUND(Z$144*(Q145/Q$144),0))</f>
        <v>0</v>
      </c>
      <c r="AA145" s="220">
        <f t="shared" si="8"/>
        <v>0</v>
      </c>
      <c r="AB145" s="292">
        <f t="shared" si="8"/>
        <v>0</v>
      </c>
      <c r="AC145" s="366">
        <f t="shared" si="8"/>
        <v>0</v>
      </c>
      <c r="AE145" s="194" t="s">
        <v>641</v>
      </c>
      <c r="AF145" s="195"/>
      <c r="AG145" s="196" t="s">
        <v>100</v>
      </c>
      <c r="AH145" s="197"/>
      <c r="AI145" s="219">
        <f t="shared" si="1"/>
        <v>0</v>
      </c>
      <c r="AJ145" s="220">
        <f t="shared" ref="AJ145:AJ153" si="9">IF($P145-$Z145=0,0,ROUND((R145-AA145)*$AI145/($P145-$Z145),0))</f>
        <v>0</v>
      </c>
      <c r="AK145" s="366">
        <f t="shared" ref="AK145:AK153" si="10">IF(P145-Z145=0,0,ROUND((S145-AB145)*AI145/(P145-Z145),0))</f>
        <v>0</v>
      </c>
    </row>
    <row r="146" spans="1:37" ht="14.45" customHeight="1" x14ac:dyDescent="0.15">
      <c r="A146" s="592">
        <v>0</v>
      </c>
      <c r="B146" s="593">
        <v>0</v>
      </c>
      <c r="C146" s="593">
        <v>0</v>
      </c>
      <c r="D146" s="593">
        <v>0</v>
      </c>
      <c r="E146" s="593">
        <v>0</v>
      </c>
      <c r="F146" s="593">
        <v>0</v>
      </c>
      <c r="G146" s="594">
        <v>0</v>
      </c>
      <c r="K146" s="194" t="s">
        <v>574</v>
      </c>
      <c r="L146" s="195"/>
      <c r="M146" s="196" t="s">
        <v>101</v>
      </c>
      <c r="N146" s="197"/>
      <c r="O146" s="198"/>
      <c r="P146" s="219">
        <f t="shared" si="7"/>
        <v>0</v>
      </c>
      <c r="Q146" s="220">
        <f t="shared" si="7"/>
        <v>0</v>
      </c>
      <c r="R146" s="220">
        <f t="shared" si="7"/>
        <v>0</v>
      </c>
      <c r="S146" s="221">
        <f t="shared" si="7"/>
        <v>0</v>
      </c>
      <c r="T146" s="270">
        <f t="shared" si="7"/>
        <v>0</v>
      </c>
      <c r="U146" s="202"/>
      <c r="V146" s="195"/>
      <c r="W146" s="196" t="s">
        <v>101</v>
      </c>
      <c r="X146" s="197"/>
      <c r="Y146" s="198" t="s">
        <v>654</v>
      </c>
      <c r="Z146" s="219">
        <f t="shared" si="8"/>
        <v>0</v>
      </c>
      <c r="AA146" s="220">
        <f t="shared" si="8"/>
        <v>0</v>
      </c>
      <c r="AB146" s="292">
        <f t="shared" si="8"/>
        <v>0</v>
      </c>
      <c r="AC146" s="366">
        <f t="shared" si="8"/>
        <v>0</v>
      </c>
      <c r="AE146" s="194" t="s">
        <v>558</v>
      </c>
      <c r="AF146" s="195"/>
      <c r="AG146" s="196" t="s">
        <v>101</v>
      </c>
      <c r="AH146" s="197"/>
      <c r="AI146" s="219">
        <f t="shared" si="1"/>
        <v>0</v>
      </c>
      <c r="AJ146" s="220">
        <f t="shared" si="9"/>
        <v>0</v>
      </c>
      <c r="AK146" s="366">
        <f t="shared" si="10"/>
        <v>0</v>
      </c>
    </row>
    <row r="147" spans="1:37" ht="14.45" customHeight="1" x14ac:dyDescent="0.15">
      <c r="A147" s="592">
        <v>0</v>
      </c>
      <c r="B147" s="593">
        <v>0</v>
      </c>
      <c r="C147" s="593">
        <v>0</v>
      </c>
      <c r="D147" s="593">
        <v>0</v>
      </c>
      <c r="E147" s="593">
        <v>0</v>
      </c>
      <c r="F147" s="593">
        <v>0</v>
      </c>
      <c r="G147" s="594">
        <v>0</v>
      </c>
      <c r="K147" s="194" t="s">
        <v>840</v>
      </c>
      <c r="L147" s="195"/>
      <c r="M147" s="196" t="s">
        <v>13</v>
      </c>
      <c r="N147" s="197"/>
      <c r="O147" s="198"/>
      <c r="P147" s="219">
        <f t="shared" si="7"/>
        <v>41669</v>
      </c>
      <c r="Q147" s="220">
        <f t="shared" si="7"/>
        <v>41669</v>
      </c>
      <c r="R147" s="220">
        <f t="shared" si="7"/>
        <v>0</v>
      </c>
      <c r="S147" s="221">
        <f t="shared" si="7"/>
        <v>0</v>
      </c>
      <c r="T147" s="270">
        <f t="shared" si="7"/>
        <v>41600</v>
      </c>
      <c r="U147" s="202"/>
      <c r="V147" s="195"/>
      <c r="W147" s="196" t="s">
        <v>13</v>
      </c>
      <c r="X147" s="197"/>
      <c r="Y147" s="198" t="s">
        <v>654</v>
      </c>
      <c r="Z147" s="219">
        <f t="shared" si="8"/>
        <v>22289</v>
      </c>
      <c r="AA147" s="220">
        <f t="shared" si="8"/>
        <v>0</v>
      </c>
      <c r="AB147" s="292">
        <f t="shared" si="8"/>
        <v>0</v>
      </c>
      <c r="AC147" s="366">
        <f t="shared" si="8"/>
        <v>31929</v>
      </c>
      <c r="AE147" s="194" t="s">
        <v>642</v>
      </c>
      <c r="AF147" s="195"/>
      <c r="AG147" s="196" t="s">
        <v>13</v>
      </c>
      <c r="AH147" s="197"/>
      <c r="AI147" s="219">
        <f t="shared" si="1"/>
        <v>19380</v>
      </c>
      <c r="AJ147" s="220">
        <f t="shared" si="9"/>
        <v>0</v>
      </c>
      <c r="AK147" s="366">
        <f t="shared" si="10"/>
        <v>0</v>
      </c>
    </row>
    <row r="148" spans="1:37" ht="14.45" customHeight="1" x14ac:dyDescent="0.15">
      <c r="A148" s="592">
        <v>0</v>
      </c>
      <c r="B148" s="593">
        <v>0</v>
      </c>
      <c r="C148" s="593">
        <v>0</v>
      </c>
      <c r="D148" s="593">
        <v>0</v>
      </c>
      <c r="E148" s="593">
        <v>0</v>
      </c>
      <c r="F148" s="593">
        <v>0</v>
      </c>
      <c r="G148" s="594">
        <v>0</v>
      </c>
      <c r="K148" s="194" t="s">
        <v>656</v>
      </c>
      <c r="L148" s="173"/>
      <c r="M148" s="196" t="s">
        <v>47</v>
      </c>
      <c r="N148" s="197"/>
      <c r="O148" s="198"/>
      <c r="P148" s="219">
        <f t="shared" si="7"/>
        <v>29489</v>
      </c>
      <c r="Q148" s="220">
        <f t="shared" si="7"/>
        <v>29489</v>
      </c>
      <c r="R148" s="220">
        <f t="shared" si="7"/>
        <v>3830</v>
      </c>
      <c r="S148" s="221">
        <f t="shared" si="7"/>
        <v>2300</v>
      </c>
      <c r="T148" s="270">
        <f t="shared" si="7"/>
        <v>10100</v>
      </c>
      <c r="U148" s="202" t="s">
        <v>4</v>
      </c>
      <c r="V148" s="173"/>
      <c r="W148" s="196" t="s">
        <v>47</v>
      </c>
      <c r="X148" s="197"/>
      <c r="Y148" s="198" t="s">
        <v>654</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643</v>
      </c>
      <c r="AF148" s="173"/>
      <c r="AG148" s="196" t="s">
        <v>47</v>
      </c>
      <c r="AH148" s="197"/>
      <c r="AI148" s="219">
        <f t="shared" si="1"/>
        <v>29489</v>
      </c>
      <c r="AJ148" s="220">
        <f t="shared" si="9"/>
        <v>3830</v>
      </c>
      <c r="AK148" s="366">
        <f t="shared" si="10"/>
        <v>2300</v>
      </c>
    </row>
    <row r="149" spans="1:37" ht="14.45" customHeight="1" x14ac:dyDescent="0.15">
      <c r="A149" s="592">
        <v>0</v>
      </c>
      <c r="B149" s="593">
        <v>0</v>
      </c>
      <c r="C149" s="593">
        <v>0</v>
      </c>
      <c r="D149" s="593">
        <v>0</v>
      </c>
      <c r="E149" s="593">
        <v>0</v>
      </c>
      <c r="F149" s="593">
        <v>0</v>
      </c>
      <c r="G149" s="594">
        <v>0</v>
      </c>
      <c r="K149" s="194" t="s">
        <v>615</v>
      </c>
      <c r="L149" s="195"/>
      <c r="M149" s="196" t="s">
        <v>50</v>
      </c>
      <c r="N149" s="197"/>
      <c r="O149" s="198"/>
      <c r="P149" s="219">
        <f t="shared" si="7"/>
        <v>0</v>
      </c>
      <c r="Q149" s="220">
        <f t="shared" si="7"/>
        <v>0</v>
      </c>
      <c r="R149" s="220">
        <f t="shared" si="7"/>
        <v>0</v>
      </c>
      <c r="S149" s="221">
        <f t="shared" si="7"/>
        <v>0</v>
      </c>
      <c r="T149" s="270">
        <f t="shared" si="7"/>
        <v>0</v>
      </c>
      <c r="U149" s="202"/>
      <c r="V149" s="195"/>
      <c r="W149" s="196" t="s">
        <v>50</v>
      </c>
      <c r="X149" s="197"/>
      <c r="Y149" s="198" t="s">
        <v>654</v>
      </c>
      <c r="Z149" s="219">
        <f>Z33-Z148</f>
        <v>0</v>
      </c>
      <c r="AA149" s="220">
        <f>AA33-AA148</f>
        <v>0</v>
      </c>
      <c r="AB149" s="292">
        <f>AB33-AB148</f>
        <v>0</v>
      </c>
      <c r="AC149" s="366">
        <f>AC33-AC148</f>
        <v>0</v>
      </c>
      <c r="AE149" s="194" t="s">
        <v>657</v>
      </c>
      <c r="AF149" s="195"/>
      <c r="AG149" s="196" t="s">
        <v>50</v>
      </c>
      <c r="AH149" s="197"/>
      <c r="AI149" s="219">
        <f t="shared" si="1"/>
        <v>0</v>
      </c>
      <c r="AJ149" s="220">
        <f t="shared" si="9"/>
        <v>0</v>
      </c>
      <c r="AK149" s="366">
        <f t="shared" si="10"/>
        <v>0</v>
      </c>
    </row>
    <row r="150" spans="1:37" ht="14.45" customHeight="1" x14ac:dyDescent="0.15">
      <c r="A150" s="592">
        <v>0</v>
      </c>
      <c r="B150" s="593">
        <v>0</v>
      </c>
      <c r="C150" s="593">
        <v>0</v>
      </c>
      <c r="D150" s="593">
        <v>0</v>
      </c>
      <c r="E150" s="593">
        <v>0</v>
      </c>
      <c r="F150" s="593">
        <v>0</v>
      </c>
      <c r="G150" s="594">
        <v>0</v>
      </c>
      <c r="K150" s="194" t="s">
        <v>581</v>
      </c>
      <c r="L150" s="195"/>
      <c r="M150" s="196" t="s">
        <v>52</v>
      </c>
      <c r="N150" s="197"/>
      <c r="O150" s="198"/>
      <c r="P150" s="219">
        <f t="shared" si="7"/>
        <v>0</v>
      </c>
      <c r="Q150" s="220">
        <f t="shared" si="7"/>
        <v>0</v>
      </c>
      <c r="R150" s="220">
        <f t="shared" si="7"/>
        <v>0</v>
      </c>
      <c r="S150" s="221">
        <f t="shared" si="7"/>
        <v>0</v>
      </c>
      <c r="T150" s="270">
        <f t="shared" si="7"/>
        <v>0</v>
      </c>
      <c r="U150" s="202"/>
      <c r="V150" s="195"/>
      <c r="W150" s="196" t="s">
        <v>52</v>
      </c>
      <c r="X150" s="197"/>
      <c r="Y150" s="198" t="s">
        <v>654</v>
      </c>
      <c r="Z150" s="219">
        <f t="shared" ref="Z150:AC153" si="11">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0">
        <f t="shared" si="11"/>
        <v>0</v>
      </c>
      <c r="AB150" s="292">
        <f t="shared" si="11"/>
        <v>0</v>
      </c>
      <c r="AC150" s="366">
        <f t="shared" si="11"/>
        <v>0</v>
      </c>
      <c r="AE150" s="194" t="s">
        <v>841</v>
      </c>
      <c r="AF150" s="195"/>
      <c r="AG150" s="196" t="s">
        <v>52</v>
      </c>
      <c r="AH150" s="197"/>
      <c r="AI150" s="219">
        <f t="shared" si="1"/>
        <v>0</v>
      </c>
      <c r="AJ150" s="220">
        <f t="shared" si="9"/>
        <v>0</v>
      </c>
      <c r="AK150" s="366">
        <f t="shared" si="10"/>
        <v>0</v>
      </c>
    </row>
    <row r="151" spans="1:37" ht="14.45" customHeight="1" x14ac:dyDescent="0.15">
      <c r="A151" s="592">
        <v>0</v>
      </c>
      <c r="B151" s="593">
        <v>0</v>
      </c>
      <c r="C151" s="593">
        <v>0</v>
      </c>
      <c r="D151" s="593">
        <v>0</v>
      </c>
      <c r="E151" s="593">
        <v>0</v>
      </c>
      <c r="F151" s="593">
        <v>0</v>
      </c>
      <c r="G151" s="594">
        <v>0</v>
      </c>
      <c r="K151" s="194" t="s">
        <v>427</v>
      </c>
      <c r="L151" s="195" t="s">
        <v>54</v>
      </c>
      <c r="M151" s="196" t="s">
        <v>32</v>
      </c>
      <c r="N151" s="197"/>
      <c r="O151" s="198"/>
      <c r="P151" s="219">
        <f t="shared" si="7"/>
        <v>0</v>
      </c>
      <c r="Q151" s="220">
        <f t="shared" si="7"/>
        <v>0</v>
      </c>
      <c r="R151" s="220">
        <f t="shared" si="7"/>
        <v>0</v>
      </c>
      <c r="S151" s="221">
        <f t="shared" si="7"/>
        <v>0</v>
      </c>
      <c r="T151" s="270">
        <f t="shared" si="7"/>
        <v>0</v>
      </c>
      <c r="U151" s="202"/>
      <c r="V151" s="195" t="s">
        <v>54</v>
      </c>
      <c r="W151" s="196" t="s">
        <v>32</v>
      </c>
      <c r="X151" s="197"/>
      <c r="Y151" s="198" t="s">
        <v>654</v>
      </c>
      <c r="Z151" s="219">
        <f t="shared" si="11"/>
        <v>0</v>
      </c>
      <c r="AA151" s="220">
        <f t="shared" si="11"/>
        <v>0</v>
      </c>
      <c r="AB151" s="292">
        <f t="shared" si="11"/>
        <v>0</v>
      </c>
      <c r="AC151" s="366">
        <f t="shared" si="11"/>
        <v>0</v>
      </c>
      <c r="AE151" s="194" t="s">
        <v>645</v>
      </c>
      <c r="AF151" s="195" t="s">
        <v>54</v>
      </c>
      <c r="AG151" s="196" t="s">
        <v>32</v>
      </c>
      <c r="AH151" s="197"/>
      <c r="AI151" s="219">
        <f t="shared" si="1"/>
        <v>0</v>
      </c>
      <c r="AJ151" s="220">
        <f t="shared" si="9"/>
        <v>0</v>
      </c>
      <c r="AK151" s="366">
        <f t="shared" si="10"/>
        <v>0</v>
      </c>
    </row>
    <row r="152" spans="1:37" ht="14.45" customHeight="1" x14ac:dyDescent="0.15">
      <c r="A152" s="592">
        <v>0</v>
      </c>
      <c r="B152" s="593">
        <v>0</v>
      </c>
      <c r="C152" s="593">
        <v>0</v>
      </c>
      <c r="D152" s="593">
        <v>0</v>
      </c>
      <c r="E152" s="593">
        <v>0</v>
      </c>
      <c r="F152" s="593">
        <v>0</v>
      </c>
      <c r="G152" s="594">
        <v>0</v>
      </c>
      <c r="K152" s="194" t="s">
        <v>563</v>
      </c>
      <c r="L152" s="195"/>
      <c r="M152" s="196" t="s">
        <v>42</v>
      </c>
      <c r="N152" s="197"/>
      <c r="O152" s="198"/>
      <c r="P152" s="219">
        <f t="shared" si="7"/>
        <v>0</v>
      </c>
      <c r="Q152" s="220">
        <f t="shared" si="7"/>
        <v>0</v>
      </c>
      <c r="R152" s="220">
        <f t="shared" si="7"/>
        <v>0</v>
      </c>
      <c r="S152" s="221">
        <f t="shared" si="7"/>
        <v>0</v>
      </c>
      <c r="T152" s="270">
        <f t="shared" si="7"/>
        <v>0</v>
      </c>
      <c r="U152" s="202"/>
      <c r="V152" s="195"/>
      <c r="W152" s="196" t="s">
        <v>42</v>
      </c>
      <c r="X152" s="197"/>
      <c r="Y152" s="198" t="s">
        <v>654</v>
      </c>
      <c r="Z152" s="219">
        <f t="shared" si="11"/>
        <v>0</v>
      </c>
      <c r="AA152" s="220">
        <f t="shared" si="11"/>
        <v>0</v>
      </c>
      <c r="AB152" s="292">
        <f t="shared" si="11"/>
        <v>0</v>
      </c>
      <c r="AC152" s="366">
        <f t="shared" si="11"/>
        <v>0</v>
      </c>
      <c r="AE152" s="194" t="s">
        <v>473</v>
      </c>
      <c r="AF152" s="195"/>
      <c r="AG152" s="196" t="s">
        <v>42</v>
      </c>
      <c r="AH152" s="197"/>
      <c r="AI152" s="219">
        <f t="shared" si="1"/>
        <v>0</v>
      </c>
      <c r="AJ152" s="220">
        <f t="shared" si="9"/>
        <v>0</v>
      </c>
      <c r="AK152" s="366">
        <f t="shared" si="10"/>
        <v>0</v>
      </c>
    </row>
    <row r="153" spans="1:37" ht="14.45" customHeight="1" x14ac:dyDescent="0.15">
      <c r="A153" s="592">
        <v>0</v>
      </c>
      <c r="B153" s="593">
        <v>0</v>
      </c>
      <c r="C153" s="593">
        <v>0</v>
      </c>
      <c r="D153" s="593">
        <v>0</v>
      </c>
      <c r="E153" s="593">
        <v>0</v>
      </c>
      <c r="F153" s="593">
        <v>0</v>
      </c>
      <c r="G153" s="594">
        <v>0</v>
      </c>
      <c r="K153" s="194" t="s">
        <v>203</v>
      </c>
      <c r="L153" s="195"/>
      <c r="M153" s="196" t="s">
        <v>57</v>
      </c>
      <c r="N153" s="197"/>
      <c r="O153" s="198"/>
      <c r="P153" s="219">
        <f t="shared" si="7"/>
        <v>0</v>
      </c>
      <c r="Q153" s="220">
        <f t="shared" si="7"/>
        <v>0</v>
      </c>
      <c r="R153" s="220">
        <f t="shared" si="7"/>
        <v>0</v>
      </c>
      <c r="S153" s="221">
        <f t="shared" si="7"/>
        <v>0</v>
      </c>
      <c r="T153" s="270">
        <f t="shared" si="7"/>
        <v>0</v>
      </c>
      <c r="U153" s="202"/>
      <c r="V153" s="195"/>
      <c r="W153" s="196" t="s">
        <v>57</v>
      </c>
      <c r="X153" s="197"/>
      <c r="Y153" s="198" t="s">
        <v>654</v>
      </c>
      <c r="Z153" s="219">
        <f t="shared" si="11"/>
        <v>0</v>
      </c>
      <c r="AA153" s="220">
        <f t="shared" si="11"/>
        <v>0</v>
      </c>
      <c r="AB153" s="292">
        <f t="shared" si="11"/>
        <v>0</v>
      </c>
      <c r="AC153" s="366">
        <f t="shared" si="11"/>
        <v>0</v>
      </c>
      <c r="AE153" s="194" t="s">
        <v>474</v>
      </c>
      <c r="AF153" s="195"/>
      <c r="AG153" s="196" t="s">
        <v>57</v>
      </c>
      <c r="AH153" s="197"/>
      <c r="AI153" s="219">
        <f t="shared" si="1"/>
        <v>0</v>
      </c>
      <c r="AJ153" s="220">
        <f t="shared" si="9"/>
        <v>0</v>
      </c>
      <c r="AK153" s="366">
        <f t="shared" si="10"/>
        <v>0</v>
      </c>
    </row>
    <row r="154" spans="1:37" ht="14.45" customHeight="1" x14ac:dyDescent="0.15">
      <c r="A154" s="592">
        <v>0</v>
      </c>
      <c r="B154" s="593">
        <v>0</v>
      </c>
      <c r="C154" s="593">
        <v>0</v>
      </c>
      <c r="D154" s="593">
        <v>0</v>
      </c>
      <c r="E154" s="593">
        <v>0</v>
      </c>
      <c r="F154" s="593">
        <v>0</v>
      </c>
      <c r="G154" s="594">
        <v>0</v>
      </c>
      <c r="K154" s="194"/>
      <c r="L154" s="195"/>
      <c r="M154" s="173" t="s">
        <v>60</v>
      </c>
      <c r="N154" s="197"/>
      <c r="O154" s="198"/>
      <c r="P154" s="219">
        <f t="shared" si="7"/>
        <v>0</v>
      </c>
      <c r="Q154" s="220">
        <f t="shared" si="7"/>
        <v>0</v>
      </c>
      <c r="R154" s="220">
        <f t="shared" si="7"/>
        <v>0</v>
      </c>
      <c r="S154" s="221">
        <f t="shared" si="7"/>
        <v>0</v>
      </c>
      <c r="T154" s="270">
        <f t="shared" si="7"/>
        <v>0</v>
      </c>
      <c r="U154" s="202"/>
      <c r="V154" s="195"/>
      <c r="W154" s="173" t="s">
        <v>60</v>
      </c>
      <c r="X154" s="197"/>
      <c r="Y154" s="198" t="s">
        <v>654</v>
      </c>
      <c r="Z154" s="219">
        <f>SUM(Z155:Z159)</f>
        <v>0</v>
      </c>
      <c r="AA154" s="220">
        <f>SUM(AA155:AA159)</f>
        <v>0</v>
      </c>
      <c r="AB154" s="292">
        <f>SUM(AB155:AB159)</f>
        <v>0</v>
      </c>
      <c r="AC154" s="366">
        <f>SUM(AC155:AC159)</f>
        <v>0</v>
      </c>
      <c r="AE154" s="194" t="s">
        <v>646</v>
      </c>
      <c r="AF154" s="195"/>
      <c r="AG154" s="173" t="s">
        <v>60</v>
      </c>
      <c r="AH154" s="197"/>
      <c r="AI154" s="219">
        <f t="shared" si="1"/>
        <v>0</v>
      </c>
      <c r="AJ154" s="220">
        <f>SUM(AJ155:AJ159)</f>
        <v>0</v>
      </c>
      <c r="AK154" s="366">
        <f>SUM(AK155:AK159)</f>
        <v>0</v>
      </c>
    </row>
    <row r="155" spans="1:37" ht="14.45" customHeight="1" x14ac:dyDescent="0.15">
      <c r="A155" s="592">
        <v>0</v>
      </c>
      <c r="B155" s="593">
        <v>0</v>
      </c>
      <c r="C155" s="593">
        <v>0</v>
      </c>
      <c r="D155" s="593">
        <v>0</v>
      </c>
      <c r="E155" s="593">
        <v>0</v>
      </c>
      <c r="F155" s="593">
        <v>0</v>
      </c>
      <c r="G155" s="594">
        <v>0</v>
      </c>
      <c r="K155" s="194"/>
      <c r="L155" s="195" t="s">
        <v>59</v>
      </c>
      <c r="M155" s="195"/>
      <c r="N155" s="196" t="s">
        <v>62</v>
      </c>
      <c r="O155" s="198"/>
      <c r="P155" s="219">
        <f t="shared" ref="P155:T170" si="12">P40+P94</f>
        <v>0</v>
      </c>
      <c r="Q155" s="220">
        <f t="shared" si="12"/>
        <v>0</v>
      </c>
      <c r="R155" s="220">
        <f t="shared" si="12"/>
        <v>0</v>
      </c>
      <c r="S155" s="221">
        <f t="shared" si="12"/>
        <v>0</v>
      </c>
      <c r="T155" s="270">
        <f t="shared" si="12"/>
        <v>0</v>
      </c>
      <c r="U155" s="202"/>
      <c r="V155" s="195" t="s">
        <v>59</v>
      </c>
      <c r="W155" s="195"/>
      <c r="X155" s="196" t="s">
        <v>62</v>
      </c>
      <c r="Y155" s="198"/>
      <c r="Z155" s="219">
        <f>Z40</f>
        <v>0</v>
      </c>
      <c r="AA155" s="220">
        <f>AA40</f>
        <v>0</v>
      </c>
      <c r="AB155" s="292">
        <f>AB40</f>
        <v>0</v>
      </c>
      <c r="AC155" s="366">
        <f>AC40</f>
        <v>0</v>
      </c>
      <c r="AE155" s="194" t="s">
        <v>475</v>
      </c>
      <c r="AF155" s="195" t="s">
        <v>59</v>
      </c>
      <c r="AG155" s="195"/>
      <c r="AH155" s="196" t="s">
        <v>62</v>
      </c>
      <c r="AI155" s="219">
        <f t="shared" si="1"/>
        <v>0</v>
      </c>
      <c r="AJ155" s="220">
        <f t="shared" ref="AJ155:AJ162" si="13">IF($P155-$Z155=0,0,ROUND((R155-AA155)*$AI155/($P155-$Z155),0))</f>
        <v>0</v>
      </c>
      <c r="AK155" s="366">
        <f t="shared" ref="AK155:AK162" si="14">IF(P155-Z155=0,0,ROUND((S155-AB155)*AI155/(P155-Z155),0))</f>
        <v>0</v>
      </c>
    </row>
    <row r="156" spans="1:37" ht="14.45" customHeight="1" x14ac:dyDescent="0.15">
      <c r="A156" s="592">
        <v>0</v>
      </c>
      <c r="B156" s="593">
        <v>0</v>
      </c>
      <c r="C156" s="593">
        <v>0</v>
      </c>
      <c r="D156" s="593">
        <v>0</v>
      </c>
      <c r="E156" s="593">
        <v>0</v>
      </c>
      <c r="F156" s="593">
        <v>0</v>
      </c>
      <c r="G156" s="594">
        <v>0</v>
      </c>
      <c r="K156" s="194"/>
      <c r="L156" s="195"/>
      <c r="M156" s="195"/>
      <c r="N156" s="196" t="s">
        <v>64</v>
      </c>
      <c r="O156" s="198"/>
      <c r="P156" s="219">
        <f t="shared" si="12"/>
        <v>0</v>
      </c>
      <c r="Q156" s="220">
        <f t="shared" si="12"/>
        <v>0</v>
      </c>
      <c r="R156" s="220">
        <f t="shared" si="12"/>
        <v>0</v>
      </c>
      <c r="S156" s="221">
        <f t="shared" si="12"/>
        <v>0</v>
      </c>
      <c r="T156" s="270">
        <f t="shared" si="12"/>
        <v>0</v>
      </c>
      <c r="U156" s="202"/>
      <c r="V156" s="195"/>
      <c r="W156" s="195"/>
      <c r="X156" s="196" t="s">
        <v>64</v>
      </c>
      <c r="Y156" s="198" t="s">
        <v>654</v>
      </c>
      <c r="Z156" s="219">
        <f t="shared" ref="Z156:AC159" si="15">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0">
        <f t="shared" si="15"/>
        <v>0</v>
      </c>
      <c r="AB156" s="292">
        <f t="shared" si="15"/>
        <v>0</v>
      </c>
      <c r="AC156" s="366">
        <f t="shared" si="15"/>
        <v>0</v>
      </c>
      <c r="AE156" s="194" t="s">
        <v>476</v>
      </c>
      <c r="AF156" s="195"/>
      <c r="AG156" s="195"/>
      <c r="AH156" s="196" t="s">
        <v>64</v>
      </c>
      <c r="AI156" s="219">
        <f t="shared" si="1"/>
        <v>0</v>
      </c>
      <c r="AJ156" s="220">
        <f t="shared" si="13"/>
        <v>0</v>
      </c>
      <c r="AK156" s="366">
        <f t="shared" si="14"/>
        <v>0</v>
      </c>
    </row>
    <row r="157" spans="1:37" ht="14.45" customHeight="1" x14ac:dyDescent="0.15">
      <c r="A157" s="592">
        <v>0</v>
      </c>
      <c r="B157" s="593">
        <v>0</v>
      </c>
      <c r="C157" s="593">
        <v>0</v>
      </c>
      <c r="D157" s="593">
        <v>0</v>
      </c>
      <c r="E157" s="593">
        <v>0</v>
      </c>
      <c r="F157" s="593">
        <v>0</v>
      </c>
      <c r="G157" s="594">
        <v>0</v>
      </c>
      <c r="K157" s="194"/>
      <c r="L157" s="195"/>
      <c r="M157" s="195"/>
      <c r="N157" s="196" t="s">
        <v>66</v>
      </c>
      <c r="O157" s="198"/>
      <c r="P157" s="219">
        <f t="shared" si="12"/>
        <v>0</v>
      </c>
      <c r="Q157" s="220">
        <f t="shared" si="12"/>
        <v>0</v>
      </c>
      <c r="R157" s="220">
        <f t="shared" si="12"/>
        <v>0</v>
      </c>
      <c r="S157" s="221">
        <f t="shared" si="12"/>
        <v>0</v>
      </c>
      <c r="T157" s="270">
        <f t="shared" si="12"/>
        <v>0</v>
      </c>
      <c r="U157" s="202"/>
      <c r="V157" s="195"/>
      <c r="W157" s="195"/>
      <c r="X157" s="196" t="s">
        <v>66</v>
      </c>
      <c r="Y157" s="198" t="s">
        <v>654</v>
      </c>
      <c r="Z157" s="219">
        <f t="shared" si="15"/>
        <v>0</v>
      </c>
      <c r="AA157" s="220">
        <f t="shared" si="15"/>
        <v>0</v>
      </c>
      <c r="AB157" s="292">
        <f t="shared" si="15"/>
        <v>0</v>
      </c>
      <c r="AC157" s="366">
        <f t="shared" si="15"/>
        <v>0</v>
      </c>
      <c r="AE157" s="194" t="s">
        <v>647</v>
      </c>
      <c r="AF157" s="195"/>
      <c r="AG157" s="195"/>
      <c r="AH157" s="196" t="s">
        <v>66</v>
      </c>
      <c r="AI157" s="219">
        <f t="shared" si="1"/>
        <v>0</v>
      </c>
      <c r="AJ157" s="220">
        <f t="shared" si="13"/>
        <v>0</v>
      </c>
      <c r="AK157" s="366">
        <f t="shared" si="14"/>
        <v>0</v>
      </c>
    </row>
    <row r="158" spans="1:37" ht="14.45" customHeight="1" x14ac:dyDescent="0.15">
      <c r="A158" s="592">
        <v>0</v>
      </c>
      <c r="B158" s="593">
        <v>0</v>
      </c>
      <c r="C158" s="593">
        <v>0</v>
      </c>
      <c r="D158" s="593">
        <v>0</v>
      </c>
      <c r="E158" s="593">
        <v>0</v>
      </c>
      <c r="F158" s="593">
        <v>0</v>
      </c>
      <c r="G158" s="594">
        <v>0</v>
      </c>
      <c r="K158" s="194"/>
      <c r="L158" s="195"/>
      <c r="M158" s="195"/>
      <c r="N158" s="196" t="s">
        <v>68</v>
      </c>
      <c r="O158" s="198"/>
      <c r="P158" s="219">
        <f t="shared" si="12"/>
        <v>0</v>
      </c>
      <c r="Q158" s="220">
        <f t="shared" si="12"/>
        <v>0</v>
      </c>
      <c r="R158" s="220">
        <f t="shared" si="12"/>
        <v>0</v>
      </c>
      <c r="S158" s="221">
        <f t="shared" si="12"/>
        <v>0</v>
      </c>
      <c r="T158" s="270">
        <f t="shared" si="12"/>
        <v>0</v>
      </c>
      <c r="U158" s="202"/>
      <c r="V158" s="195"/>
      <c r="W158" s="195"/>
      <c r="X158" s="196" t="s">
        <v>68</v>
      </c>
      <c r="Y158" s="198" t="s">
        <v>654</v>
      </c>
      <c r="Z158" s="219">
        <f t="shared" si="15"/>
        <v>0</v>
      </c>
      <c r="AA158" s="220">
        <f t="shared" si="15"/>
        <v>0</v>
      </c>
      <c r="AB158" s="292">
        <f t="shared" si="15"/>
        <v>0</v>
      </c>
      <c r="AC158" s="366">
        <f t="shared" si="15"/>
        <v>0</v>
      </c>
      <c r="AE158" s="194"/>
      <c r="AF158" s="195"/>
      <c r="AG158" s="195"/>
      <c r="AH158" s="196" t="s">
        <v>68</v>
      </c>
      <c r="AI158" s="219">
        <f t="shared" si="1"/>
        <v>0</v>
      </c>
      <c r="AJ158" s="220">
        <f t="shared" si="13"/>
        <v>0</v>
      </c>
      <c r="AK158" s="366">
        <f t="shared" si="14"/>
        <v>0</v>
      </c>
    </row>
    <row r="159" spans="1:37" ht="14.45" customHeight="1" x14ac:dyDescent="0.15">
      <c r="A159" s="592">
        <v>0</v>
      </c>
      <c r="B159" s="593">
        <v>0</v>
      </c>
      <c r="C159" s="593">
        <v>0</v>
      </c>
      <c r="D159" s="593">
        <v>0</v>
      </c>
      <c r="E159" s="593">
        <v>0</v>
      </c>
      <c r="F159" s="593">
        <v>0</v>
      </c>
      <c r="G159" s="594">
        <v>0</v>
      </c>
      <c r="K159" s="194"/>
      <c r="L159" s="195" t="s">
        <v>41</v>
      </c>
      <c r="M159" s="216"/>
      <c r="N159" s="196" t="s">
        <v>13</v>
      </c>
      <c r="O159" s="198"/>
      <c r="P159" s="219">
        <f t="shared" si="12"/>
        <v>0</v>
      </c>
      <c r="Q159" s="220">
        <f t="shared" si="12"/>
        <v>0</v>
      </c>
      <c r="R159" s="220">
        <f t="shared" si="12"/>
        <v>0</v>
      </c>
      <c r="S159" s="221">
        <f t="shared" si="12"/>
        <v>0</v>
      </c>
      <c r="T159" s="270">
        <f t="shared" si="12"/>
        <v>0</v>
      </c>
      <c r="U159" s="202"/>
      <c r="V159" s="195" t="s">
        <v>41</v>
      </c>
      <c r="W159" s="216"/>
      <c r="X159" s="196" t="s">
        <v>13</v>
      </c>
      <c r="Y159" s="198" t="s">
        <v>654</v>
      </c>
      <c r="Z159" s="219">
        <f t="shared" si="15"/>
        <v>0</v>
      </c>
      <c r="AA159" s="220">
        <f t="shared" si="15"/>
        <v>0</v>
      </c>
      <c r="AB159" s="292">
        <f t="shared" si="15"/>
        <v>0</v>
      </c>
      <c r="AC159" s="366">
        <f t="shared" si="15"/>
        <v>0</v>
      </c>
      <c r="AE159" s="194"/>
      <c r="AF159" s="195" t="s">
        <v>41</v>
      </c>
      <c r="AG159" s="216"/>
      <c r="AH159" s="196" t="s">
        <v>13</v>
      </c>
      <c r="AI159" s="219">
        <f t="shared" si="1"/>
        <v>0</v>
      </c>
      <c r="AJ159" s="220">
        <f t="shared" si="13"/>
        <v>0</v>
      </c>
      <c r="AK159" s="366">
        <f t="shared" si="14"/>
        <v>0</v>
      </c>
    </row>
    <row r="160" spans="1:37" ht="14.45" customHeight="1" x14ac:dyDescent="0.15">
      <c r="A160" s="592">
        <v>0</v>
      </c>
      <c r="B160" s="593">
        <v>0</v>
      </c>
      <c r="C160" s="593">
        <v>0</v>
      </c>
      <c r="D160" s="593">
        <v>0</v>
      </c>
      <c r="E160" s="593">
        <v>0</v>
      </c>
      <c r="F160" s="593">
        <v>0</v>
      </c>
      <c r="G160" s="594">
        <v>0</v>
      </c>
      <c r="K160" s="194"/>
      <c r="L160" s="195"/>
      <c r="M160" s="196" t="s">
        <v>70</v>
      </c>
      <c r="N160" s="197"/>
      <c r="O160" s="198"/>
      <c r="P160" s="219">
        <f t="shared" si="12"/>
        <v>28456</v>
      </c>
      <c r="Q160" s="220">
        <f t="shared" si="12"/>
        <v>28456</v>
      </c>
      <c r="R160" s="220">
        <f t="shared" si="12"/>
        <v>0</v>
      </c>
      <c r="S160" s="221">
        <f t="shared" si="12"/>
        <v>0</v>
      </c>
      <c r="T160" s="270">
        <f t="shared" si="12"/>
        <v>25000</v>
      </c>
      <c r="U160" s="202" t="s">
        <v>72</v>
      </c>
      <c r="V160" s="195"/>
      <c r="W160" s="196" t="s">
        <v>70</v>
      </c>
      <c r="X160" s="197"/>
      <c r="Y160" s="198"/>
      <c r="Z160" s="219">
        <f>Z45</f>
        <v>0</v>
      </c>
      <c r="AA160" s="220">
        <f>AA45</f>
        <v>0</v>
      </c>
      <c r="AB160" s="292">
        <f>AB45</f>
        <v>0</v>
      </c>
      <c r="AC160" s="366">
        <f>AC45</f>
        <v>0</v>
      </c>
      <c r="AE160" s="194"/>
      <c r="AF160" s="195"/>
      <c r="AG160" s="196" t="s">
        <v>70</v>
      </c>
      <c r="AH160" s="197"/>
      <c r="AI160" s="219">
        <f t="shared" si="1"/>
        <v>28456</v>
      </c>
      <c r="AJ160" s="220">
        <f t="shared" si="13"/>
        <v>0</v>
      </c>
      <c r="AK160" s="366">
        <f t="shared" si="14"/>
        <v>0</v>
      </c>
    </row>
    <row r="161" spans="1:37" ht="14.45" customHeight="1" x14ac:dyDescent="0.15">
      <c r="A161" s="592">
        <v>0</v>
      </c>
      <c r="B161" s="593">
        <v>0</v>
      </c>
      <c r="C161" s="593">
        <v>0</v>
      </c>
      <c r="D161" s="593">
        <v>0</v>
      </c>
      <c r="E161" s="593">
        <v>0</v>
      </c>
      <c r="F161" s="593">
        <v>0</v>
      </c>
      <c r="G161" s="594">
        <v>0</v>
      </c>
      <c r="K161" s="194"/>
      <c r="L161" s="195"/>
      <c r="M161" s="196" t="s">
        <v>73</v>
      </c>
      <c r="N161" s="197"/>
      <c r="O161" s="198"/>
      <c r="P161" s="219">
        <f t="shared" si="12"/>
        <v>0</v>
      </c>
      <c r="Q161" s="220">
        <f t="shared" si="12"/>
        <v>0</v>
      </c>
      <c r="R161" s="220">
        <f t="shared" si="12"/>
        <v>0</v>
      </c>
      <c r="S161" s="221">
        <f t="shared" si="12"/>
        <v>0</v>
      </c>
      <c r="T161" s="270">
        <f t="shared" si="12"/>
        <v>0</v>
      </c>
      <c r="U161" s="202"/>
      <c r="V161" s="195"/>
      <c r="W161" s="196" t="s">
        <v>73</v>
      </c>
      <c r="X161" s="197"/>
      <c r="Y161" s="198" t="s">
        <v>654</v>
      </c>
      <c r="Z161" s="219">
        <f t="shared" ref="Z161:AC163" si="16">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0">
        <f t="shared" si="16"/>
        <v>0</v>
      </c>
      <c r="AB161" s="292">
        <f t="shared" si="16"/>
        <v>0</v>
      </c>
      <c r="AC161" s="366">
        <f t="shared" si="16"/>
        <v>0</v>
      </c>
      <c r="AE161" s="194"/>
      <c r="AF161" s="195"/>
      <c r="AG161" s="196" t="s">
        <v>73</v>
      </c>
      <c r="AH161" s="197"/>
      <c r="AI161" s="219">
        <f t="shared" si="1"/>
        <v>0</v>
      </c>
      <c r="AJ161" s="220">
        <f t="shared" si="13"/>
        <v>0</v>
      </c>
      <c r="AK161" s="366">
        <f t="shared" si="14"/>
        <v>0</v>
      </c>
    </row>
    <row r="162" spans="1:37" ht="14.45" customHeight="1" x14ac:dyDescent="0.15">
      <c r="A162" s="592">
        <v>0</v>
      </c>
      <c r="B162" s="593">
        <v>0</v>
      </c>
      <c r="C162" s="593">
        <v>0</v>
      </c>
      <c r="D162" s="593">
        <v>0</v>
      </c>
      <c r="E162" s="593">
        <v>0</v>
      </c>
      <c r="F162" s="593">
        <v>0</v>
      </c>
      <c r="G162" s="594">
        <v>0</v>
      </c>
      <c r="K162" s="194"/>
      <c r="L162" s="216"/>
      <c r="M162" s="196" t="s">
        <v>13</v>
      </c>
      <c r="N162" s="197"/>
      <c r="O162" s="198"/>
      <c r="P162" s="219">
        <f t="shared" si="12"/>
        <v>0</v>
      </c>
      <c r="Q162" s="220">
        <f t="shared" si="12"/>
        <v>0</v>
      </c>
      <c r="R162" s="220">
        <f t="shared" si="12"/>
        <v>0</v>
      </c>
      <c r="S162" s="221">
        <f t="shared" si="12"/>
        <v>0</v>
      </c>
      <c r="T162" s="270">
        <f t="shared" si="12"/>
        <v>0</v>
      </c>
      <c r="U162" s="202"/>
      <c r="V162" s="216"/>
      <c r="W162" s="196" t="s">
        <v>13</v>
      </c>
      <c r="X162" s="197"/>
      <c r="Y162" s="198" t="s">
        <v>654</v>
      </c>
      <c r="Z162" s="219">
        <f t="shared" si="16"/>
        <v>0</v>
      </c>
      <c r="AA162" s="220">
        <f t="shared" si="16"/>
        <v>0</v>
      </c>
      <c r="AB162" s="292">
        <f t="shared" si="16"/>
        <v>0</v>
      </c>
      <c r="AC162" s="366">
        <f t="shared" si="16"/>
        <v>0</v>
      </c>
      <c r="AE162" s="194"/>
      <c r="AF162" s="216"/>
      <c r="AG162" s="196" t="s">
        <v>13</v>
      </c>
      <c r="AH162" s="197"/>
      <c r="AI162" s="219">
        <f t="shared" si="1"/>
        <v>0</v>
      </c>
      <c r="AJ162" s="220">
        <f t="shared" si="13"/>
        <v>0</v>
      </c>
      <c r="AK162" s="366">
        <f t="shared" si="14"/>
        <v>0</v>
      </c>
    </row>
    <row r="163" spans="1:37" ht="14.45" customHeight="1" x14ac:dyDescent="0.15">
      <c r="A163" s="592">
        <v>0</v>
      </c>
      <c r="B163" s="593">
        <v>0</v>
      </c>
      <c r="C163" s="593">
        <v>0</v>
      </c>
      <c r="D163" s="593">
        <v>0</v>
      </c>
      <c r="E163" s="593">
        <v>0</v>
      </c>
      <c r="F163" s="593">
        <v>0</v>
      </c>
      <c r="G163" s="594">
        <v>0</v>
      </c>
      <c r="K163" s="194" t="s">
        <v>4</v>
      </c>
      <c r="L163" s="173" t="s">
        <v>78</v>
      </c>
      <c r="M163" s="197"/>
      <c r="N163" s="197"/>
      <c r="O163" s="198"/>
      <c r="P163" s="219">
        <f t="shared" si="12"/>
        <v>0</v>
      </c>
      <c r="Q163" s="220">
        <f t="shared" si="12"/>
        <v>0</v>
      </c>
      <c r="R163" s="220">
        <f t="shared" si="12"/>
        <v>0</v>
      </c>
      <c r="S163" s="221">
        <f t="shared" si="12"/>
        <v>0</v>
      </c>
      <c r="T163" s="270">
        <f t="shared" si="12"/>
        <v>0</v>
      </c>
      <c r="U163" s="202" t="s">
        <v>4</v>
      </c>
      <c r="V163" s="173" t="s">
        <v>78</v>
      </c>
      <c r="W163" s="197"/>
      <c r="X163" s="197"/>
      <c r="Y163" s="198" t="s">
        <v>654</v>
      </c>
      <c r="Z163" s="219">
        <f t="shared" si="16"/>
        <v>0</v>
      </c>
      <c r="AA163" s="220">
        <f t="shared" si="16"/>
        <v>0</v>
      </c>
      <c r="AB163" s="292">
        <f t="shared" si="16"/>
        <v>0</v>
      </c>
      <c r="AC163" s="366">
        <f t="shared" si="16"/>
        <v>0</v>
      </c>
      <c r="AE163" s="194" t="s">
        <v>4</v>
      </c>
      <c r="AF163" s="173" t="s">
        <v>78</v>
      </c>
      <c r="AG163" s="197"/>
      <c r="AH163" s="197"/>
      <c r="AI163" s="219">
        <f t="shared" si="1"/>
        <v>0</v>
      </c>
      <c r="AJ163" s="220">
        <f>SUM(AJ164:AJ165)</f>
        <v>0</v>
      </c>
      <c r="AK163" s="366">
        <f>SUM(AK164:AK165)</f>
        <v>0</v>
      </c>
    </row>
    <row r="164" spans="1:37" ht="14.45" customHeight="1" x14ac:dyDescent="0.15">
      <c r="A164" s="592">
        <v>0</v>
      </c>
      <c r="B164" s="593">
        <v>0</v>
      </c>
      <c r="C164" s="593">
        <v>0</v>
      </c>
      <c r="D164" s="593">
        <v>0</v>
      </c>
      <c r="E164" s="593">
        <v>0</v>
      </c>
      <c r="F164" s="593">
        <v>0</v>
      </c>
      <c r="G164" s="594">
        <v>0</v>
      </c>
      <c r="K164" s="194"/>
      <c r="L164" s="195"/>
      <c r="M164" s="196" t="s">
        <v>11</v>
      </c>
      <c r="N164" s="197"/>
      <c r="O164" s="198"/>
      <c r="P164" s="219">
        <f t="shared" si="12"/>
        <v>0</v>
      </c>
      <c r="Q164" s="220">
        <f t="shared" si="12"/>
        <v>0</v>
      </c>
      <c r="R164" s="220">
        <f t="shared" si="12"/>
        <v>0</v>
      </c>
      <c r="S164" s="221">
        <f t="shared" si="12"/>
        <v>0</v>
      </c>
      <c r="T164" s="270">
        <f t="shared" si="12"/>
        <v>0</v>
      </c>
      <c r="U164" s="202"/>
      <c r="V164" s="195"/>
      <c r="W164" s="196" t="s">
        <v>11</v>
      </c>
      <c r="X164" s="197"/>
      <c r="Y164" s="198" t="s">
        <v>654</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11</v>
      </c>
      <c r="AH164" s="197"/>
      <c r="AI164" s="219">
        <f t="shared" si="1"/>
        <v>0</v>
      </c>
      <c r="AJ164" s="220">
        <f t="shared" ref="AJ164:AJ174" si="17">IF($P164-$Z164=0,0,ROUND((R164-AA164)*$AI164/($P164-$Z164),0))</f>
        <v>0</v>
      </c>
      <c r="AK164" s="366">
        <f t="shared" ref="AK164:AK175" si="18">IF(P164-Z164=0,0,ROUND((S164-AB164)*AI164/(P164-Z164),0))</f>
        <v>0</v>
      </c>
    </row>
    <row r="165" spans="1:37" ht="14.45" customHeight="1" x14ac:dyDescent="0.15">
      <c r="A165" s="592">
        <v>0</v>
      </c>
      <c r="B165" s="593">
        <v>0</v>
      </c>
      <c r="C165" s="593">
        <v>0</v>
      </c>
      <c r="D165" s="593">
        <v>0</v>
      </c>
      <c r="E165" s="593">
        <v>0</v>
      </c>
      <c r="F165" s="593">
        <v>0</v>
      </c>
      <c r="G165" s="594">
        <v>0</v>
      </c>
      <c r="K165" s="194"/>
      <c r="L165" s="216"/>
      <c r="M165" s="196" t="s">
        <v>13</v>
      </c>
      <c r="N165" s="197"/>
      <c r="O165" s="198"/>
      <c r="P165" s="219">
        <f t="shared" si="12"/>
        <v>0</v>
      </c>
      <c r="Q165" s="220">
        <f t="shared" si="12"/>
        <v>0</v>
      </c>
      <c r="R165" s="220">
        <f t="shared" si="12"/>
        <v>0</v>
      </c>
      <c r="S165" s="221">
        <f t="shared" si="12"/>
        <v>0</v>
      </c>
      <c r="T165" s="270">
        <f t="shared" si="12"/>
        <v>0</v>
      </c>
      <c r="U165" s="202"/>
      <c r="V165" s="216"/>
      <c r="W165" s="196" t="s">
        <v>13</v>
      </c>
      <c r="X165" s="197"/>
      <c r="Y165" s="198" t="s">
        <v>654</v>
      </c>
      <c r="Z165" s="219">
        <f>Z163-Z164</f>
        <v>0</v>
      </c>
      <c r="AA165" s="220">
        <f>AA163-AA164</f>
        <v>0</v>
      </c>
      <c r="AB165" s="292">
        <f>AB163-AB164</f>
        <v>0</v>
      </c>
      <c r="AC165" s="366">
        <f>AC163-AC164</f>
        <v>0</v>
      </c>
      <c r="AE165" s="194"/>
      <c r="AF165" s="216"/>
      <c r="AG165" s="196" t="s">
        <v>13</v>
      </c>
      <c r="AH165" s="197"/>
      <c r="AI165" s="219">
        <f t="shared" si="1"/>
        <v>0</v>
      </c>
      <c r="AJ165" s="220">
        <f t="shared" si="17"/>
        <v>0</v>
      </c>
      <c r="AK165" s="366">
        <f t="shared" si="18"/>
        <v>0</v>
      </c>
    </row>
    <row r="166" spans="1:37" ht="14.45" customHeight="1" x14ac:dyDescent="0.15">
      <c r="A166" s="592">
        <v>0</v>
      </c>
      <c r="B166" s="593">
        <v>0</v>
      </c>
      <c r="C166" s="593">
        <v>0</v>
      </c>
      <c r="D166" s="593">
        <v>0</v>
      </c>
      <c r="E166" s="593">
        <v>0</v>
      </c>
      <c r="F166" s="593">
        <v>0</v>
      </c>
      <c r="G166" s="594">
        <v>0</v>
      </c>
      <c r="K166" s="194"/>
      <c r="L166" s="169"/>
      <c r="M166" s="196" t="s">
        <v>88</v>
      </c>
      <c r="N166" s="197"/>
      <c r="O166" s="198"/>
      <c r="P166" s="219">
        <f t="shared" si="12"/>
        <v>174862</v>
      </c>
      <c r="Q166" s="220">
        <f t="shared" si="12"/>
        <v>174862</v>
      </c>
      <c r="R166" s="220">
        <f t="shared" si="12"/>
        <v>61286</v>
      </c>
      <c r="S166" s="221">
        <f t="shared" si="12"/>
        <v>0</v>
      </c>
      <c r="T166" s="270">
        <f t="shared" si="12"/>
        <v>22700</v>
      </c>
      <c r="U166" s="202"/>
      <c r="V166" s="169"/>
      <c r="W166" s="196" t="s">
        <v>88</v>
      </c>
      <c r="X166" s="197"/>
      <c r="Y166" s="198"/>
      <c r="Z166" s="219">
        <f t="shared" ref="Z166:AC167" si="19">Z51</f>
        <v>0</v>
      </c>
      <c r="AA166" s="220">
        <f t="shared" si="19"/>
        <v>0</v>
      </c>
      <c r="AB166" s="292">
        <f t="shared" si="19"/>
        <v>0</v>
      </c>
      <c r="AC166" s="366">
        <f t="shared" si="19"/>
        <v>0</v>
      </c>
      <c r="AE166" s="194"/>
      <c r="AF166" s="169"/>
      <c r="AG166" s="196" t="s">
        <v>88</v>
      </c>
      <c r="AH166" s="197"/>
      <c r="AI166" s="219">
        <f t="shared" si="1"/>
        <v>174862</v>
      </c>
      <c r="AJ166" s="220">
        <f t="shared" si="17"/>
        <v>61286</v>
      </c>
      <c r="AK166" s="366">
        <f t="shared" si="18"/>
        <v>0</v>
      </c>
    </row>
    <row r="167" spans="1:37" ht="14.45" customHeight="1" thickBot="1" x14ac:dyDescent="0.2">
      <c r="A167" s="595">
        <v>0</v>
      </c>
      <c r="B167" s="596">
        <v>0</v>
      </c>
      <c r="C167" s="596">
        <v>0</v>
      </c>
      <c r="D167" s="596">
        <v>0</v>
      </c>
      <c r="E167" s="596">
        <v>0</v>
      </c>
      <c r="F167" s="596">
        <v>0</v>
      </c>
      <c r="G167" s="597">
        <v>0</v>
      </c>
      <c r="K167" s="194"/>
      <c r="L167" s="176" t="s">
        <v>91</v>
      </c>
      <c r="M167" s="196" t="s">
        <v>89</v>
      </c>
      <c r="N167" s="197"/>
      <c r="O167" s="198"/>
      <c r="P167" s="219">
        <f t="shared" si="12"/>
        <v>302</v>
      </c>
      <c r="Q167" s="220">
        <f t="shared" si="12"/>
        <v>302</v>
      </c>
      <c r="R167" s="220">
        <f t="shared" si="12"/>
        <v>0</v>
      </c>
      <c r="S167" s="221">
        <f t="shared" si="12"/>
        <v>0</v>
      </c>
      <c r="T167" s="270">
        <f t="shared" si="12"/>
        <v>0</v>
      </c>
      <c r="U167" s="202"/>
      <c r="V167" s="176" t="s">
        <v>91</v>
      </c>
      <c r="W167" s="196" t="s">
        <v>89</v>
      </c>
      <c r="X167" s="197"/>
      <c r="Y167" s="198"/>
      <c r="Z167" s="219">
        <f t="shared" si="19"/>
        <v>0</v>
      </c>
      <c r="AA167" s="220">
        <f t="shared" si="19"/>
        <v>0</v>
      </c>
      <c r="AB167" s="292">
        <f t="shared" si="19"/>
        <v>0</v>
      </c>
      <c r="AC167" s="366">
        <f t="shared" si="19"/>
        <v>0</v>
      </c>
      <c r="AE167" s="194"/>
      <c r="AF167" s="176" t="s">
        <v>91</v>
      </c>
      <c r="AG167" s="196" t="s">
        <v>89</v>
      </c>
      <c r="AH167" s="197"/>
      <c r="AI167" s="219">
        <f t="shared" si="1"/>
        <v>302</v>
      </c>
      <c r="AJ167" s="220">
        <f t="shared" si="17"/>
        <v>0</v>
      </c>
      <c r="AK167" s="366">
        <f t="shared" si="18"/>
        <v>0</v>
      </c>
    </row>
    <row r="168" spans="1:37" ht="14.45" customHeight="1" x14ac:dyDescent="0.15">
      <c r="K168" s="194"/>
      <c r="L168" s="176"/>
      <c r="M168" s="196" t="s">
        <v>104</v>
      </c>
      <c r="N168" s="197"/>
      <c r="O168" s="198"/>
      <c r="P168" s="219">
        <f t="shared" si="12"/>
        <v>20</v>
      </c>
      <c r="Q168" s="220">
        <f t="shared" si="12"/>
        <v>20</v>
      </c>
      <c r="R168" s="220">
        <f t="shared" si="12"/>
        <v>0</v>
      </c>
      <c r="S168" s="221">
        <f t="shared" si="12"/>
        <v>0</v>
      </c>
      <c r="T168" s="270">
        <f t="shared" si="12"/>
        <v>0</v>
      </c>
      <c r="U168" s="202"/>
      <c r="V168" s="176"/>
      <c r="W168" s="196" t="s">
        <v>104</v>
      </c>
      <c r="X168" s="197"/>
      <c r="Y168" s="198" t="s">
        <v>654</v>
      </c>
      <c r="Z168" s="219">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11</v>
      </c>
      <c r="AA168" s="220">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2">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66">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4"/>
      <c r="AF168" s="176"/>
      <c r="AG168" s="196" t="s">
        <v>104</v>
      </c>
      <c r="AH168" s="197"/>
      <c r="AI168" s="219">
        <f t="shared" si="1"/>
        <v>9</v>
      </c>
      <c r="AJ168" s="220">
        <f t="shared" si="17"/>
        <v>0</v>
      </c>
      <c r="AK168" s="366">
        <f t="shared" si="18"/>
        <v>0</v>
      </c>
    </row>
    <row r="169" spans="1:37" ht="14.45" customHeight="1" thickBot="1" x14ac:dyDescent="0.2">
      <c r="K169" s="194"/>
      <c r="L169" s="176"/>
      <c r="M169" s="196" t="s">
        <v>90</v>
      </c>
      <c r="N169" s="197"/>
      <c r="O169" s="198"/>
      <c r="P169" s="219">
        <f t="shared" si="12"/>
        <v>0</v>
      </c>
      <c r="Q169" s="220">
        <f t="shared" si="12"/>
        <v>0</v>
      </c>
      <c r="R169" s="220">
        <f t="shared" si="12"/>
        <v>0</v>
      </c>
      <c r="S169" s="221">
        <f t="shared" si="12"/>
        <v>0</v>
      </c>
      <c r="T169" s="270">
        <f t="shared" si="12"/>
        <v>0</v>
      </c>
      <c r="U169" s="202"/>
      <c r="V169" s="176"/>
      <c r="W169" s="196" t="s">
        <v>90</v>
      </c>
      <c r="X169" s="197"/>
      <c r="Y169" s="198"/>
      <c r="Z169" s="219">
        <f>Z54</f>
        <v>0</v>
      </c>
      <c r="AA169" s="220">
        <f>AA54</f>
        <v>0</v>
      </c>
      <c r="AB169" s="292">
        <f>AB54</f>
        <v>0</v>
      </c>
      <c r="AC169" s="366">
        <f>AC54</f>
        <v>0</v>
      </c>
      <c r="AE169" s="194"/>
      <c r="AF169" s="176"/>
      <c r="AG169" s="196" t="s">
        <v>90</v>
      </c>
      <c r="AH169" s="197"/>
      <c r="AI169" s="219">
        <f t="shared" si="1"/>
        <v>0</v>
      </c>
      <c r="AJ169" s="220">
        <f t="shared" si="17"/>
        <v>0</v>
      </c>
      <c r="AK169" s="366">
        <f t="shared" si="18"/>
        <v>0</v>
      </c>
    </row>
    <row r="170" spans="1:37" ht="14.45" customHeight="1" x14ac:dyDescent="0.15">
      <c r="A170" s="589">
        <v>0</v>
      </c>
      <c r="B170" s="590">
        <v>0</v>
      </c>
      <c r="C170" s="590">
        <v>0</v>
      </c>
      <c r="D170" s="590">
        <v>0</v>
      </c>
      <c r="E170" s="590">
        <v>0</v>
      </c>
      <c r="F170" s="590">
        <v>0</v>
      </c>
      <c r="G170" s="590">
        <v>0</v>
      </c>
      <c r="H170" s="591">
        <v>0</v>
      </c>
      <c r="K170" s="194"/>
      <c r="L170" s="176" t="s">
        <v>92</v>
      </c>
      <c r="M170" s="196" t="s">
        <v>105</v>
      </c>
      <c r="N170" s="197"/>
      <c r="O170" s="198"/>
      <c r="P170" s="219">
        <f t="shared" si="12"/>
        <v>0</v>
      </c>
      <c r="Q170" s="220">
        <f t="shared" si="12"/>
        <v>0</v>
      </c>
      <c r="R170" s="220">
        <f t="shared" si="12"/>
        <v>0</v>
      </c>
      <c r="S170" s="221">
        <f t="shared" si="12"/>
        <v>0</v>
      </c>
      <c r="T170" s="270">
        <f t="shared" si="12"/>
        <v>0</v>
      </c>
      <c r="U170" s="202"/>
      <c r="V170" s="176" t="s">
        <v>92</v>
      </c>
      <c r="W170" s="196" t="s">
        <v>105</v>
      </c>
      <c r="X170" s="197"/>
      <c r="Y170" s="198" t="s">
        <v>654</v>
      </c>
      <c r="Z170" s="219">
        <f t="shared" ref="Z170:AC174" si="20">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0">
        <f t="shared" si="20"/>
        <v>0</v>
      </c>
      <c r="AB170" s="292">
        <f t="shared" si="20"/>
        <v>0</v>
      </c>
      <c r="AC170" s="366">
        <f t="shared" si="20"/>
        <v>0</v>
      </c>
      <c r="AE170" s="194"/>
      <c r="AF170" s="176" t="s">
        <v>92</v>
      </c>
      <c r="AG170" s="196" t="s">
        <v>105</v>
      </c>
      <c r="AH170" s="197"/>
      <c r="AI170" s="219">
        <f t="shared" si="1"/>
        <v>0</v>
      </c>
      <c r="AJ170" s="220">
        <f t="shared" si="17"/>
        <v>0</v>
      </c>
      <c r="AK170" s="366">
        <f t="shared" si="18"/>
        <v>0</v>
      </c>
    </row>
    <row r="171" spans="1:37" ht="14.45" customHeight="1" x14ac:dyDescent="0.15">
      <c r="A171" s="592">
        <v>0</v>
      </c>
      <c r="B171" s="593">
        <v>0</v>
      </c>
      <c r="C171" s="593">
        <v>0</v>
      </c>
      <c r="D171" s="593">
        <v>0</v>
      </c>
      <c r="E171" s="593">
        <v>0</v>
      </c>
      <c r="F171" s="593">
        <v>0</v>
      </c>
      <c r="G171" s="593">
        <v>0</v>
      </c>
      <c r="H171" s="594">
        <v>0</v>
      </c>
      <c r="K171" s="194"/>
      <c r="L171" s="176"/>
      <c r="M171" s="196" t="s">
        <v>106</v>
      </c>
      <c r="N171" s="197"/>
      <c r="O171" s="198"/>
      <c r="P171" s="219">
        <f t="shared" ref="P171:T176" si="21">P56+P110</f>
        <v>0</v>
      </c>
      <c r="Q171" s="220">
        <f t="shared" si="21"/>
        <v>0</v>
      </c>
      <c r="R171" s="220">
        <f t="shared" si="21"/>
        <v>0</v>
      </c>
      <c r="S171" s="221">
        <f t="shared" si="21"/>
        <v>0</v>
      </c>
      <c r="T171" s="270">
        <f t="shared" si="21"/>
        <v>0</v>
      </c>
      <c r="U171" s="202"/>
      <c r="V171" s="176"/>
      <c r="W171" s="196" t="s">
        <v>106</v>
      </c>
      <c r="X171" s="197"/>
      <c r="Y171" s="198" t="s">
        <v>654</v>
      </c>
      <c r="Z171" s="219">
        <f t="shared" si="20"/>
        <v>0</v>
      </c>
      <c r="AA171" s="220">
        <f t="shared" si="20"/>
        <v>0</v>
      </c>
      <c r="AB171" s="292">
        <f t="shared" si="20"/>
        <v>0</v>
      </c>
      <c r="AC171" s="366">
        <f t="shared" si="20"/>
        <v>0</v>
      </c>
      <c r="AE171" s="194"/>
      <c r="AF171" s="176"/>
      <c r="AG171" s="196" t="s">
        <v>106</v>
      </c>
      <c r="AH171" s="197"/>
      <c r="AI171" s="219">
        <f t="shared" si="1"/>
        <v>0</v>
      </c>
      <c r="AJ171" s="220">
        <f t="shared" si="17"/>
        <v>0</v>
      </c>
      <c r="AK171" s="366">
        <f t="shared" si="18"/>
        <v>0</v>
      </c>
    </row>
    <row r="172" spans="1:37" ht="14.45" customHeight="1" x14ac:dyDescent="0.15">
      <c r="A172" s="592">
        <v>0</v>
      </c>
      <c r="B172" s="593">
        <v>0</v>
      </c>
      <c r="C172" s="593">
        <v>0</v>
      </c>
      <c r="D172" s="593">
        <v>0</v>
      </c>
      <c r="E172" s="593">
        <v>0</v>
      </c>
      <c r="F172" s="593">
        <v>0</v>
      </c>
      <c r="G172" s="593">
        <v>0</v>
      </c>
      <c r="H172" s="594">
        <v>0</v>
      </c>
      <c r="K172" s="194"/>
      <c r="L172" s="176"/>
      <c r="M172" s="196" t="s">
        <v>107</v>
      </c>
      <c r="N172" s="197"/>
      <c r="O172" s="198"/>
      <c r="P172" s="219">
        <f t="shared" si="21"/>
        <v>0</v>
      </c>
      <c r="Q172" s="220">
        <f t="shared" si="21"/>
        <v>0</v>
      </c>
      <c r="R172" s="220">
        <f t="shared" si="21"/>
        <v>0</v>
      </c>
      <c r="S172" s="221">
        <f t="shared" si="21"/>
        <v>0</v>
      </c>
      <c r="T172" s="270">
        <f t="shared" si="21"/>
        <v>0</v>
      </c>
      <c r="U172" s="202"/>
      <c r="V172" s="176"/>
      <c r="W172" s="196" t="s">
        <v>107</v>
      </c>
      <c r="X172" s="197"/>
      <c r="Y172" s="198" t="s">
        <v>654</v>
      </c>
      <c r="Z172" s="219">
        <f t="shared" si="20"/>
        <v>0</v>
      </c>
      <c r="AA172" s="220">
        <f t="shared" si="20"/>
        <v>0</v>
      </c>
      <c r="AB172" s="292">
        <f t="shared" si="20"/>
        <v>0</v>
      </c>
      <c r="AC172" s="366">
        <f t="shared" si="20"/>
        <v>0</v>
      </c>
      <c r="AE172" s="194"/>
      <c r="AF172" s="176"/>
      <c r="AG172" s="196" t="s">
        <v>107</v>
      </c>
      <c r="AH172" s="197"/>
      <c r="AI172" s="219">
        <f t="shared" si="1"/>
        <v>0</v>
      </c>
      <c r="AJ172" s="220">
        <f t="shared" si="17"/>
        <v>0</v>
      </c>
      <c r="AK172" s="366">
        <f t="shared" si="18"/>
        <v>0</v>
      </c>
    </row>
    <row r="173" spans="1:37" ht="14.45" customHeight="1" x14ac:dyDescent="0.15">
      <c r="A173" s="592">
        <v>0</v>
      </c>
      <c r="B173" s="593">
        <v>0</v>
      </c>
      <c r="C173" s="593">
        <v>0</v>
      </c>
      <c r="D173" s="593">
        <v>0</v>
      </c>
      <c r="E173" s="593">
        <v>0</v>
      </c>
      <c r="F173" s="593">
        <v>0</v>
      </c>
      <c r="G173" s="593">
        <v>0</v>
      </c>
      <c r="H173" s="594">
        <v>0</v>
      </c>
      <c r="K173" s="194"/>
      <c r="L173" s="176" t="s">
        <v>41</v>
      </c>
      <c r="M173" s="196" t="s">
        <v>108</v>
      </c>
      <c r="N173" s="197"/>
      <c r="O173" s="198"/>
      <c r="P173" s="219">
        <f t="shared" si="21"/>
        <v>0</v>
      </c>
      <c r="Q173" s="220">
        <f t="shared" si="21"/>
        <v>0</v>
      </c>
      <c r="R173" s="220">
        <f t="shared" si="21"/>
        <v>0</v>
      </c>
      <c r="S173" s="221">
        <f t="shared" si="21"/>
        <v>0</v>
      </c>
      <c r="T173" s="270">
        <f t="shared" si="21"/>
        <v>0</v>
      </c>
      <c r="U173" s="202"/>
      <c r="V173" s="176" t="s">
        <v>41</v>
      </c>
      <c r="W173" s="196" t="s">
        <v>108</v>
      </c>
      <c r="X173" s="197"/>
      <c r="Y173" s="198" t="s">
        <v>654</v>
      </c>
      <c r="Z173" s="219">
        <f t="shared" si="20"/>
        <v>0</v>
      </c>
      <c r="AA173" s="220">
        <f t="shared" si="20"/>
        <v>0</v>
      </c>
      <c r="AB173" s="292">
        <f t="shared" si="20"/>
        <v>0</v>
      </c>
      <c r="AC173" s="366">
        <f t="shared" si="20"/>
        <v>0</v>
      </c>
      <c r="AE173" s="194"/>
      <c r="AF173" s="176" t="s">
        <v>41</v>
      </c>
      <c r="AG173" s="196" t="s">
        <v>108</v>
      </c>
      <c r="AH173" s="197"/>
      <c r="AI173" s="219">
        <f t="shared" si="1"/>
        <v>0</v>
      </c>
      <c r="AJ173" s="220">
        <f t="shared" si="17"/>
        <v>0</v>
      </c>
      <c r="AK173" s="366">
        <f t="shared" si="18"/>
        <v>0</v>
      </c>
    </row>
    <row r="174" spans="1:37" ht="14.45" customHeight="1" x14ac:dyDescent="0.15">
      <c r="A174" s="592">
        <v>0</v>
      </c>
      <c r="B174" s="593">
        <v>0</v>
      </c>
      <c r="C174" s="593">
        <v>0</v>
      </c>
      <c r="D174" s="593">
        <v>0</v>
      </c>
      <c r="E174" s="593">
        <v>0</v>
      </c>
      <c r="F174" s="593">
        <v>0</v>
      </c>
      <c r="G174" s="593">
        <v>0</v>
      </c>
      <c r="H174" s="594">
        <v>0</v>
      </c>
      <c r="K174" s="194"/>
      <c r="L174" s="216"/>
      <c r="M174" s="196" t="s">
        <v>13</v>
      </c>
      <c r="N174" s="197"/>
      <c r="O174" s="198"/>
      <c r="P174" s="219">
        <f t="shared" si="21"/>
        <v>3758</v>
      </c>
      <c r="Q174" s="220">
        <f t="shared" si="21"/>
        <v>3758</v>
      </c>
      <c r="R174" s="220">
        <f t="shared" si="21"/>
        <v>0</v>
      </c>
      <c r="S174" s="221">
        <f t="shared" si="21"/>
        <v>0</v>
      </c>
      <c r="T174" s="270">
        <f t="shared" si="21"/>
        <v>0</v>
      </c>
      <c r="U174" s="202"/>
      <c r="V174" s="216"/>
      <c r="W174" s="196" t="s">
        <v>13</v>
      </c>
      <c r="X174" s="197"/>
      <c r="Y174" s="198" t="s">
        <v>654</v>
      </c>
      <c r="Z174" s="219">
        <f t="shared" si="20"/>
        <v>2010</v>
      </c>
      <c r="AA174" s="220">
        <f t="shared" si="20"/>
        <v>0</v>
      </c>
      <c r="AB174" s="292">
        <f t="shared" si="20"/>
        <v>0</v>
      </c>
      <c r="AC174" s="366">
        <f t="shared" si="20"/>
        <v>0</v>
      </c>
      <c r="AE174" s="194"/>
      <c r="AF174" s="216"/>
      <c r="AG174" s="196" t="s">
        <v>13</v>
      </c>
      <c r="AH174" s="197"/>
      <c r="AI174" s="219">
        <f t="shared" si="1"/>
        <v>1748</v>
      </c>
      <c r="AJ174" s="220">
        <f t="shared" si="17"/>
        <v>0</v>
      </c>
      <c r="AK174" s="366">
        <f t="shared" si="18"/>
        <v>0</v>
      </c>
    </row>
    <row r="175" spans="1:37" ht="14.45" customHeight="1" x14ac:dyDescent="0.15">
      <c r="A175" s="592">
        <v>0</v>
      </c>
      <c r="B175" s="593">
        <v>0</v>
      </c>
      <c r="C175" s="593">
        <v>0</v>
      </c>
      <c r="D175" s="593">
        <v>0</v>
      </c>
      <c r="E175" s="593">
        <v>0</v>
      </c>
      <c r="F175" s="593">
        <v>0</v>
      </c>
      <c r="G175" s="593">
        <v>0</v>
      </c>
      <c r="H175" s="594">
        <v>0</v>
      </c>
      <c r="K175" s="194"/>
      <c r="L175" s="196" t="s">
        <v>13</v>
      </c>
      <c r="M175" s="197"/>
      <c r="N175" s="197"/>
      <c r="O175" s="198"/>
      <c r="P175" s="219">
        <f t="shared" si="21"/>
        <v>0</v>
      </c>
      <c r="Q175" s="220">
        <f t="shared" si="21"/>
        <v>0</v>
      </c>
      <c r="R175" s="220">
        <f t="shared" si="21"/>
        <v>0</v>
      </c>
      <c r="S175" s="221">
        <f t="shared" si="21"/>
        <v>0</v>
      </c>
      <c r="T175" s="270">
        <f t="shared" si="21"/>
        <v>0</v>
      </c>
      <c r="U175" s="202"/>
      <c r="V175" s="196" t="s">
        <v>13</v>
      </c>
      <c r="W175" s="197"/>
      <c r="X175" s="197"/>
      <c r="Y175" s="198" t="s">
        <v>654</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13</v>
      </c>
      <c r="AG175" s="197"/>
      <c r="AH175" s="197"/>
      <c r="AI175" s="219">
        <f t="shared" si="1"/>
        <v>0</v>
      </c>
      <c r="AJ175" s="220">
        <f>IF($P175-$Z175=0,0,ROUND((R175-AA175)*$AI175/($P175-$Z175),0))</f>
        <v>0</v>
      </c>
      <c r="AK175" s="366">
        <f t="shared" si="18"/>
        <v>0</v>
      </c>
    </row>
    <row r="176" spans="1:37" ht="14.45" customHeight="1" thickBot="1" x14ac:dyDescent="0.2">
      <c r="A176" s="592">
        <v>0</v>
      </c>
      <c r="B176" s="593">
        <v>0</v>
      </c>
      <c r="C176" s="593">
        <v>0</v>
      </c>
      <c r="D176" s="593">
        <v>0</v>
      </c>
      <c r="E176" s="593">
        <v>0</v>
      </c>
      <c r="F176" s="593">
        <v>0</v>
      </c>
      <c r="G176" s="593">
        <v>0</v>
      </c>
      <c r="H176" s="594">
        <v>0</v>
      </c>
      <c r="K176" s="311"/>
      <c r="L176" s="312" t="s">
        <v>82</v>
      </c>
      <c r="M176" s="313"/>
      <c r="N176" s="313"/>
      <c r="O176" s="314"/>
      <c r="P176" s="315">
        <f t="shared" si="21"/>
        <v>314878</v>
      </c>
      <c r="Q176" s="316">
        <f t="shared" si="21"/>
        <v>314878</v>
      </c>
      <c r="R176" s="316">
        <f t="shared" si="21"/>
        <v>65116</v>
      </c>
      <c r="S176" s="317">
        <f t="shared" si="21"/>
        <v>13317</v>
      </c>
      <c r="T176" s="318">
        <f t="shared" si="21"/>
        <v>112000</v>
      </c>
      <c r="U176" s="367"/>
      <c r="V176" s="312" t="s">
        <v>82</v>
      </c>
      <c r="W176" s="313"/>
      <c r="X176" s="313"/>
      <c r="Y176" s="314"/>
      <c r="Z176" s="315">
        <f>Z61</f>
        <v>42868</v>
      </c>
      <c r="AA176" s="316">
        <f>AA61</f>
        <v>0</v>
      </c>
      <c r="AB176" s="550">
        <f>AB61</f>
        <v>275</v>
      </c>
      <c r="AC176" s="368">
        <f>AC61</f>
        <v>41600</v>
      </c>
      <c r="AE176" s="369"/>
      <c r="AF176" s="312" t="s">
        <v>82</v>
      </c>
      <c r="AG176" s="313"/>
      <c r="AH176" s="313"/>
      <c r="AI176" s="370">
        <f t="shared" si="1"/>
        <v>272010</v>
      </c>
      <c r="AJ176" s="316">
        <f>SUM(AJ123,AJ126,AJ129,AJ133:AJ144,AJ148:AJ154,AJ160:AJ163,AJ166:AJ175)</f>
        <v>65116</v>
      </c>
      <c r="AK176" s="368">
        <f>SUM(AK123,AK126,AK129,AK133:AK144,AK148:AK154,AK160:AK163,AK166:AK175)</f>
        <v>13042</v>
      </c>
    </row>
    <row r="177" spans="1:29" ht="14.25" thickTop="1" x14ac:dyDescent="0.15">
      <c r="A177" s="592">
        <v>42868</v>
      </c>
      <c r="B177" s="593">
        <v>0</v>
      </c>
      <c r="C177" s="593">
        <v>275</v>
      </c>
      <c r="D177" s="593">
        <v>0</v>
      </c>
      <c r="E177" s="593">
        <v>41600</v>
      </c>
      <c r="F177" s="593">
        <v>0</v>
      </c>
      <c r="G177" s="593">
        <v>993</v>
      </c>
      <c r="H177" s="594">
        <v>1445</v>
      </c>
      <c r="AC177" s="481"/>
    </row>
    <row r="178" spans="1:29" ht="14.25" thickBot="1" x14ac:dyDescent="0.2">
      <c r="A178" s="595">
        <v>42868</v>
      </c>
      <c r="B178" s="596">
        <v>0</v>
      </c>
      <c r="C178" s="596">
        <v>275</v>
      </c>
      <c r="D178" s="596">
        <v>0</v>
      </c>
      <c r="E178" s="596">
        <v>41600</v>
      </c>
      <c r="F178" s="596">
        <v>0</v>
      </c>
      <c r="G178" s="596">
        <v>993</v>
      </c>
      <c r="H178" s="597">
        <v>1445</v>
      </c>
      <c r="AC178" s="481"/>
    </row>
    <row r="179" spans="1:29" x14ac:dyDescent="0.15">
      <c r="AC179" s="481"/>
    </row>
    <row r="180" spans="1:29" x14ac:dyDescent="0.15">
      <c r="AC180" s="481"/>
    </row>
    <row r="181" spans="1:29" x14ac:dyDescent="0.15">
      <c r="AC181" s="481"/>
    </row>
    <row r="182" spans="1:29" x14ac:dyDescent="0.15">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5"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5" orientation="portrait" horizontalDpi="4294967292" r:id="rId2"/>
  <headerFooter alignWithMargins="0"/>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34" t="s">
        <v>918</v>
      </c>
      <c r="AA2" s="160"/>
      <c r="AB2" s="160" t="s">
        <v>1</v>
      </c>
      <c r="AC2" s="160"/>
    </row>
    <row r="3" spans="1:34" ht="3" customHeight="1" thickBot="1" x14ac:dyDescent="0.2">
      <c r="AB3" s="160"/>
      <c r="AC3" s="160"/>
    </row>
    <row r="4" spans="1:34" ht="14.45" customHeight="1" thickTop="1" x14ac:dyDescent="0.15">
      <c r="K4" s="161"/>
      <c r="L4" s="162"/>
      <c r="M4" s="162"/>
      <c r="N4" s="162"/>
      <c r="O4" s="162"/>
      <c r="P4" s="163" t="s">
        <v>846</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847</v>
      </c>
      <c r="Q5" s="169" t="s">
        <v>803</v>
      </c>
      <c r="R5" s="170" t="s">
        <v>848</v>
      </c>
      <c r="S5" s="170"/>
      <c r="T5" s="171"/>
      <c r="U5" s="172"/>
      <c r="V5" s="167"/>
      <c r="W5" s="167"/>
      <c r="X5" s="167"/>
      <c r="Y5" s="167"/>
      <c r="Z5" s="168" t="s">
        <v>849</v>
      </c>
      <c r="AA5" s="173" t="s">
        <v>850</v>
      </c>
      <c r="AB5" s="170"/>
      <c r="AC5" s="174"/>
      <c r="AD5" s="160"/>
      <c r="AE5" s="160"/>
      <c r="AF5" s="160"/>
      <c r="AG5" s="160"/>
      <c r="AH5" s="160"/>
    </row>
    <row r="6" spans="1:34" ht="14.45" customHeight="1" x14ac:dyDescent="0.15">
      <c r="K6" s="166"/>
      <c r="L6" s="167"/>
      <c r="M6" s="167"/>
      <c r="N6" s="167"/>
      <c r="O6" s="167"/>
      <c r="P6" s="175"/>
      <c r="Q6" s="176" t="s">
        <v>547</v>
      </c>
      <c r="R6" s="173" t="s">
        <v>2</v>
      </c>
      <c r="S6" s="173" t="s">
        <v>3</v>
      </c>
      <c r="T6" s="173" t="s">
        <v>400</v>
      </c>
      <c r="U6" s="172" t="s">
        <v>4</v>
      </c>
      <c r="V6" s="167" t="s">
        <v>4</v>
      </c>
      <c r="W6" s="167"/>
      <c r="X6" s="167"/>
      <c r="Y6" s="167"/>
      <c r="Z6" s="175"/>
      <c r="AA6" s="173" t="s">
        <v>2</v>
      </c>
      <c r="AB6" s="173" t="s">
        <v>3</v>
      </c>
      <c r="AC6" s="174" t="s">
        <v>400</v>
      </c>
      <c r="AD6" s="160" t="s">
        <v>0</v>
      </c>
      <c r="AE6" s="160" t="s">
        <v>0</v>
      </c>
      <c r="AF6" s="160"/>
      <c r="AG6" s="160"/>
      <c r="AH6" s="160"/>
    </row>
    <row r="7" spans="1:34" ht="14.45" customHeight="1" thickBot="1" x14ac:dyDescent="0.2">
      <c r="K7" s="166"/>
      <c r="L7" s="167"/>
      <c r="M7" s="167"/>
      <c r="N7" s="167"/>
      <c r="O7" s="167"/>
      <c r="P7" s="570" t="s">
        <v>125</v>
      </c>
      <c r="Q7" s="571" t="s">
        <v>804</v>
      </c>
      <c r="R7" s="328" t="s">
        <v>805</v>
      </c>
      <c r="S7" s="572" t="s">
        <v>806</v>
      </c>
      <c r="T7" s="573" t="s">
        <v>807</v>
      </c>
      <c r="U7" s="172"/>
      <c r="V7" s="167"/>
      <c r="W7" s="167"/>
      <c r="X7" s="167"/>
      <c r="Y7" s="167"/>
      <c r="Z7" s="177" t="s">
        <v>5</v>
      </c>
      <c r="AA7" s="181" t="s">
        <v>6</v>
      </c>
      <c r="AB7" s="181" t="s">
        <v>7</v>
      </c>
      <c r="AC7" s="251" t="s">
        <v>928</v>
      </c>
      <c r="AD7" s="160"/>
      <c r="AE7" s="160"/>
      <c r="AF7" s="160"/>
      <c r="AG7" s="160"/>
      <c r="AH7" s="160"/>
    </row>
    <row r="8" spans="1:34" ht="14.45" customHeight="1" x14ac:dyDescent="0.15">
      <c r="A8" s="589">
        <v>108260</v>
      </c>
      <c r="B8" s="590">
        <v>108260</v>
      </c>
      <c r="C8" s="590">
        <v>0</v>
      </c>
      <c r="D8" s="590">
        <v>30724</v>
      </c>
      <c r="E8" s="590">
        <v>16351</v>
      </c>
      <c r="F8" s="590">
        <v>0</v>
      </c>
      <c r="G8" s="590">
        <v>30600</v>
      </c>
      <c r="H8" s="590">
        <v>0</v>
      </c>
      <c r="I8" s="591">
        <v>30585</v>
      </c>
      <c r="K8" s="183"/>
      <c r="L8" s="184" t="s">
        <v>482</v>
      </c>
      <c r="M8" s="185"/>
      <c r="N8" s="185"/>
      <c r="O8" s="863" t="s">
        <v>548</v>
      </c>
      <c r="P8" s="859">
        <f>'Ｓ４６（1971）'!A9</f>
        <v>0</v>
      </c>
      <c r="Q8" s="188">
        <f>'Ｓ４６（1971）'!B9</f>
        <v>0</v>
      </c>
      <c r="R8" s="188">
        <f>'Ｓ４６（1971）'!D9</f>
        <v>0</v>
      </c>
      <c r="S8" s="188">
        <f>'Ｓ４６（1971）'!E9</f>
        <v>0</v>
      </c>
      <c r="T8" s="189">
        <f>'Ｓ４６（1971）'!G9</f>
        <v>0</v>
      </c>
      <c r="U8" s="190"/>
      <c r="V8" s="184"/>
      <c r="W8" s="185"/>
      <c r="X8" s="185"/>
      <c r="Y8" s="186"/>
      <c r="Z8" s="191"/>
      <c r="AA8" s="192"/>
      <c r="AB8" s="192"/>
      <c r="AC8" s="579"/>
      <c r="AD8" s="160"/>
      <c r="AE8" s="160"/>
      <c r="AF8" s="160"/>
      <c r="AG8" s="160"/>
      <c r="AH8" s="160"/>
    </row>
    <row r="9" spans="1:34" ht="14.45" customHeight="1" x14ac:dyDescent="0.15">
      <c r="A9" s="592">
        <v>0</v>
      </c>
      <c r="B9" s="593">
        <v>0</v>
      </c>
      <c r="C9" s="593">
        <v>0</v>
      </c>
      <c r="D9" s="593">
        <v>0</v>
      </c>
      <c r="E9" s="593">
        <v>0</v>
      </c>
      <c r="F9" s="593">
        <v>0</v>
      </c>
      <c r="G9" s="593">
        <v>0</v>
      </c>
      <c r="H9" s="593">
        <v>0</v>
      </c>
      <c r="I9" s="594">
        <v>0</v>
      </c>
      <c r="K9" s="194"/>
      <c r="L9" s="195"/>
      <c r="M9" s="196" t="s">
        <v>293</v>
      </c>
      <c r="N9" s="197"/>
      <c r="O9" s="215" t="s">
        <v>549</v>
      </c>
      <c r="P9" s="854">
        <f>'Ｓ４６（1971）'!A10</f>
        <v>0</v>
      </c>
      <c r="Q9" s="200">
        <f>'Ｓ４６（1971）'!B10</f>
        <v>0</v>
      </c>
      <c r="R9" s="200">
        <f>'Ｓ４６（1971）'!D10</f>
        <v>0</v>
      </c>
      <c r="S9" s="200">
        <f>'Ｓ４６（1971）'!E10</f>
        <v>0</v>
      </c>
      <c r="T9" s="201">
        <f>'Ｓ４６（1971）'!G10</f>
        <v>0</v>
      </c>
      <c r="U9" s="202"/>
      <c r="V9" s="195"/>
      <c r="W9" s="167"/>
      <c r="X9" s="167"/>
      <c r="Y9" s="203"/>
      <c r="Z9" s="204"/>
      <c r="AA9" s="205"/>
      <c r="AB9" s="205"/>
      <c r="AC9" s="580"/>
      <c r="AD9" s="160"/>
      <c r="AE9" s="160"/>
      <c r="AF9" s="160"/>
      <c r="AG9" s="160"/>
      <c r="AH9" s="160"/>
    </row>
    <row r="10" spans="1:34" ht="14.45" customHeight="1" x14ac:dyDescent="0.15">
      <c r="A10" s="592">
        <v>0</v>
      </c>
      <c r="B10" s="593">
        <v>0</v>
      </c>
      <c r="C10" s="593">
        <v>0</v>
      </c>
      <c r="D10" s="593">
        <v>0</v>
      </c>
      <c r="E10" s="593">
        <v>0</v>
      </c>
      <c r="F10" s="593">
        <v>0</v>
      </c>
      <c r="G10" s="593">
        <v>0</v>
      </c>
      <c r="H10" s="593">
        <v>0</v>
      </c>
      <c r="I10" s="594">
        <v>0</v>
      </c>
      <c r="K10" s="194"/>
      <c r="L10" s="195"/>
      <c r="M10" s="196" t="s">
        <v>292</v>
      </c>
      <c r="N10" s="167"/>
      <c r="O10" s="203"/>
      <c r="P10" s="852">
        <f>P8-P9</f>
        <v>0</v>
      </c>
      <c r="Q10" s="209">
        <f>Q8-Q9</f>
        <v>0</v>
      </c>
      <c r="R10" s="209">
        <f>R8-R9</f>
        <v>0</v>
      </c>
      <c r="S10" s="209">
        <f>S8-S9</f>
        <v>0</v>
      </c>
      <c r="T10" s="210">
        <f>T8-T9</f>
        <v>0</v>
      </c>
      <c r="U10" s="202"/>
      <c r="V10" s="195"/>
      <c r="W10" s="167"/>
      <c r="X10" s="167"/>
      <c r="Y10" s="203"/>
      <c r="Z10" s="204"/>
      <c r="AA10" s="205"/>
      <c r="AB10" s="205"/>
      <c r="AC10" s="580"/>
      <c r="AD10" s="160"/>
      <c r="AE10" s="160"/>
      <c r="AF10" s="160"/>
      <c r="AG10" s="160"/>
      <c r="AH10" s="160"/>
    </row>
    <row r="11" spans="1:34" ht="14.45" customHeight="1" x14ac:dyDescent="0.15">
      <c r="A11" s="592">
        <v>0</v>
      </c>
      <c r="B11" s="593">
        <v>0</v>
      </c>
      <c r="C11" s="593">
        <v>0</v>
      </c>
      <c r="D11" s="593">
        <v>0</v>
      </c>
      <c r="E11" s="593">
        <v>0</v>
      </c>
      <c r="F11" s="593">
        <v>0</v>
      </c>
      <c r="G11" s="593">
        <v>0</v>
      </c>
      <c r="H11" s="593">
        <v>0</v>
      </c>
      <c r="I11" s="594">
        <v>0</v>
      </c>
      <c r="K11" s="194" t="s">
        <v>4</v>
      </c>
      <c r="L11" s="173" t="s">
        <v>483</v>
      </c>
      <c r="M11" s="170"/>
      <c r="N11" s="170"/>
      <c r="O11" s="287" t="s">
        <v>550</v>
      </c>
      <c r="P11" s="860">
        <f>'Ｓ４６（1971）'!A11</f>
        <v>0</v>
      </c>
      <c r="Q11" s="213">
        <f>'Ｓ４６（1971）'!B11</f>
        <v>0</v>
      </c>
      <c r="R11" s="213">
        <f>'Ｓ４６（1971）'!D11</f>
        <v>0</v>
      </c>
      <c r="S11" s="213">
        <f>'Ｓ４６（1971）'!E11</f>
        <v>0</v>
      </c>
      <c r="T11" s="214">
        <f>'Ｓ４６（1971）'!G11</f>
        <v>0</v>
      </c>
      <c r="U11" s="202"/>
      <c r="V11" s="195"/>
      <c r="W11" s="167"/>
      <c r="X11" s="167"/>
      <c r="Y11" s="203"/>
      <c r="Z11" s="204"/>
      <c r="AA11" s="205"/>
      <c r="AB11" s="205"/>
      <c r="AC11" s="580"/>
      <c r="AD11" s="160"/>
      <c r="AE11" s="160"/>
      <c r="AF11" s="160"/>
      <c r="AG11" s="160"/>
      <c r="AH11" s="160"/>
    </row>
    <row r="12" spans="1:34" ht="14.45" customHeight="1" x14ac:dyDescent="0.15">
      <c r="A12" s="592">
        <v>0</v>
      </c>
      <c r="B12" s="593">
        <v>0</v>
      </c>
      <c r="C12" s="593">
        <v>0</v>
      </c>
      <c r="D12" s="593">
        <v>0</v>
      </c>
      <c r="E12" s="593">
        <v>0</v>
      </c>
      <c r="F12" s="593">
        <v>0</v>
      </c>
      <c r="G12" s="593">
        <v>0</v>
      </c>
      <c r="H12" s="593">
        <v>0</v>
      </c>
      <c r="I12" s="594">
        <v>0</v>
      </c>
      <c r="K12" s="194"/>
      <c r="L12" s="195"/>
      <c r="M12" s="196" t="s">
        <v>313</v>
      </c>
      <c r="N12" s="197"/>
      <c r="O12" s="215" t="s">
        <v>551</v>
      </c>
      <c r="P12" s="854">
        <f>'Ｓ４６（1971）'!A12</f>
        <v>0</v>
      </c>
      <c r="Q12" s="200">
        <f>'Ｓ４６（1971）'!B12</f>
        <v>0</v>
      </c>
      <c r="R12" s="200">
        <f>'Ｓ４６（1971）'!D12</f>
        <v>0</v>
      </c>
      <c r="S12" s="200">
        <f>'Ｓ４６（1971）'!E12</f>
        <v>0</v>
      </c>
      <c r="T12" s="201">
        <f>'Ｓ４６（1971）'!G12</f>
        <v>0</v>
      </c>
      <c r="U12" s="202"/>
      <c r="V12" s="196" t="s">
        <v>313</v>
      </c>
      <c r="W12" s="197"/>
      <c r="X12" s="197"/>
      <c r="Y12" s="215" t="s">
        <v>550</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3">
        <v>0</v>
      </c>
      <c r="I13" s="594">
        <v>0</v>
      </c>
      <c r="K13" s="194"/>
      <c r="L13" s="216"/>
      <c r="M13" s="196" t="s">
        <v>292</v>
      </c>
      <c r="N13" s="217"/>
      <c r="O13" s="293"/>
      <c r="P13" s="852">
        <f>P11-P12</f>
        <v>0</v>
      </c>
      <c r="Q13" s="209">
        <f>Q11-Q12</f>
        <v>0</v>
      </c>
      <c r="R13" s="209">
        <f>R11-R12</f>
        <v>0</v>
      </c>
      <c r="S13" s="209">
        <f>S11-S12</f>
        <v>0</v>
      </c>
      <c r="T13" s="210">
        <f>T11-T12</f>
        <v>0</v>
      </c>
      <c r="U13" s="202"/>
      <c r="V13" s="195"/>
      <c r="W13" s="167"/>
      <c r="X13" s="167"/>
      <c r="Y13" s="207"/>
      <c r="Z13" s="204"/>
      <c r="AA13" s="205"/>
      <c r="AB13" s="205"/>
      <c r="AC13" s="580"/>
      <c r="AD13" s="160"/>
      <c r="AE13" s="160"/>
      <c r="AF13" s="160"/>
      <c r="AG13" s="160"/>
      <c r="AH13" s="160"/>
    </row>
    <row r="14" spans="1:34" ht="14.45" customHeight="1" x14ac:dyDescent="0.15">
      <c r="A14" s="592">
        <v>0</v>
      </c>
      <c r="B14" s="593">
        <v>0</v>
      </c>
      <c r="C14" s="593">
        <v>0</v>
      </c>
      <c r="D14" s="593">
        <v>0</v>
      </c>
      <c r="E14" s="593">
        <v>0</v>
      </c>
      <c r="F14" s="593">
        <v>0</v>
      </c>
      <c r="G14" s="593">
        <v>0</v>
      </c>
      <c r="H14" s="593">
        <v>0</v>
      </c>
      <c r="I14" s="594">
        <v>0</v>
      </c>
      <c r="K14" s="194" t="s">
        <v>4</v>
      </c>
      <c r="L14" s="169"/>
      <c r="M14" s="195" t="s">
        <v>552</v>
      </c>
      <c r="N14" s="197"/>
      <c r="O14" s="215" t="s">
        <v>553</v>
      </c>
      <c r="P14" s="854">
        <f>'Ｓ４６（1971）'!A14</f>
        <v>0</v>
      </c>
      <c r="Q14" s="200">
        <f>'Ｓ４６（1971）'!B14</f>
        <v>0</v>
      </c>
      <c r="R14" s="200">
        <f>'Ｓ４６（1971）'!D14</f>
        <v>0</v>
      </c>
      <c r="S14" s="200">
        <f>'Ｓ４６（1971）'!E14</f>
        <v>0</v>
      </c>
      <c r="T14" s="201">
        <f>'Ｓ４６（1971）'!G14</f>
        <v>0</v>
      </c>
      <c r="U14" s="202"/>
      <c r="V14" s="195"/>
      <c r="W14" s="167"/>
      <c r="X14" s="167"/>
      <c r="Y14" s="207"/>
      <c r="Z14" s="204"/>
      <c r="AA14" s="205"/>
      <c r="AB14" s="205"/>
      <c r="AC14" s="580"/>
      <c r="AD14" s="160"/>
      <c r="AE14" s="160"/>
      <c r="AF14" s="160"/>
      <c r="AG14" s="160"/>
      <c r="AH14" s="160"/>
    </row>
    <row r="15" spans="1:34" ht="14.45" customHeight="1" x14ac:dyDescent="0.15">
      <c r="A15" s="592">
        <v>0</v>
      </c>
      <c r="B15" s="593">
        <v>0</v>
      </c>
      <c r="C15" s="593">
        <v>0</v>
      </c>
      <c r="D15" s="593">
        <v>0</v>
      </c>
      <c r="E15" s="593">
        <v>0</v>
      </c>
      <c r="F15" s="593">
        <v>0</v>
      </c>
      <c r="G15" s="593">
        <v>0</v>
      </c>
      <c r="H15" s="593">
        <v>0</v>
      </c>
      <c r="I15" s="594">
        <v>0</v>
      </c>
      <c r="K15" s="194"/>
      <c r="L15" s="176" t="s">
        <v>554</v>
      </c>
      <c r="M15" s="195"/>
      <c r="N15" s="196" t="s">
        <v>310</v>
      </c>
      <c r="O15" s="215" t="s">
        <v>555</v>
      </c>
      <c r="P15" s="854">
        <f>'Ｓ４６（1971）'!A15</f>
        <v>0</v>
      </c>
      <c r="Q15" s="200">
        <f>'Ｓ４６（1971）'!B15</f>
        <v>0</v>
      </c>
      <c r="R15" s="200">
        <f>'Ｓ４６（1971）'!D15</f>
        <v>0</v>
      </c>
      <c r="S15" s="200">
        <f>'Ｓ４６（1971）'!E15</f>
        <v>0</v>
      </c>
      <c r="T15" s="201">
        <f>'Ｓ４６（1971）'!G15</f>
        <v>0</v>
      </c>
      <c r="U15" s="202"/>
      <c r="V15" s="195"/>
      <c r="W15" s="167"/>
      <c r="X15" s="167"/>
      <c r="Y15" s="207"/>
      <c r="Z15" s="204"/>
      <c r="AA15" s="205"/>
      <c r="AB15" s="205"/>
      <c r="AC15" s="580"/>
      <c r="AD15" s="160"/>
      <c r="AE15" s="160"/>
      <c r="AF15" s="160"/>
      <c r="AG15" s="160"/>
      <c r="AH15" s="160"/>
    </row>
    <row r="16" spans="1:34" ht="14.45" customHeight="1" x14ac:dyDescent="0.15">
      <c r="A16" s="592">
        <v>0</v>
      </c>
      <c r="B16" s="593">
        <v>0</v>
      </c>
      <c r="C16" s="593">
        <v>0</v>
      </c>
      <c r="D16" s="593">
        <v>0</v>
      </c>
      <c r="E16" s="593">
        <v>0</v>
      </c>
      <c r="F16" s="593">
        <v>0</v>
      </c>
      <c r="G16" s="593">
        <v>0</v>
      </c>
      <c r="H16" s="593">
        <v>0</v>
      </c>
      <c r="I16" s="594">
        <v>0</v>
      </c>
      <c r="K16" s="194"/>
      <c r="L16" s="176" t="s">
        <v>556</v>
      </c>
      <c r="M16" s="176"/>
      <c r="N16" s="196" t="s">
        <v>309</v>
      </c>
      <c r="O16" s="215" t="s">
        <v>557</v>
      </c>
      <c r="P16" s="854">
        <f>'Ｓ４６（1971）'!A16</f>
        <v>0</v>
      </c>
      <c r="Q16" s="200">
        <f>'Ｓ４６（1971）'!B16</f>
        <v>0</v>
      </c>
      <c r="R16" s="200">
        <f>'Ｓ４６（1971）'!D16</f>
        <v>0</v>
      </c>
      <c r="S16" s="200">
        <f>'Ｓ４６（1971）'!E16</f>
        <v>0</v>
      </c>
      <c r="T16" s="201">
        <f>'Ｓ４６（1971）'!G16</f>
        <v>0</v>
      </c>
      <c r="U16" s="202"/>
      <c r="V16" s="195"/>
      <c r="W16" s="167"/>
      <c r="X16" s="167"/>
      <c r="Y16" s="207"/>
      <c r="Z16" s="204"/>
      <c r="AA16" s="205"/>
      <c r="AB16" s="205"/>
      <c r="AC16" s="580"/>
      <c r="AD16" s="160"/>
      <c r="AE16" s="160"/>
      <c r="AF16" s="160"/>
      <c r="AG16" s="160"/>
      <c r="AH16" s="160"/>
    </row>
    <row r="17" spans="1:34" ht="14.45" customHeight="1" x14ac:dyDescent="0.15">
      <c r="A17" s="592">
        <v>0</v>
      </c>
      <c r="B17" s="593">
        <v>0</v>
      </c>
      <c r="C17" s="593">
        <v>0</v>
      </c>
      <c r="D17" s="593">
        <v>0</v>
      </c>
      <c r="E17" s="593">
        <v>0</v>
      </c>
      <c r="F17" s="593">
        <v>0</v>
      </c>
      <c r="G17" s="593">
        <v>0</v>
      </c>
      <c r="H17" s="593">
        <v>0</v>
      </c>
      <c r="I17" s="594">
        <v>0</v>
      </c>
      <c r="K17" s="194"/>
      <c r="L17" s="176" t="s">
        <v>558</v>
      </c>
      <c r="M17" s="216"/>
      <c r="N17" s="196" t="s">
        <v>292</v>
      </c>
      <c r="O17" s="215"/>
      <c r="P17" s="853">
        <f>P14-P15-P16</f>
        <v>0</v>
      </c>
      <c r="Q17" s="220">
        <f>Q14-Q15-Q16</f>
        <v>0</v>
      </c>
      <c r="R17" s="220">
        <f>R14-R15-R16</f>
        <v>0</v>
      </c>
      <c r="S17" s="220">
        <f>S14-S15-S16</f>
        <v>0</v>
      </c>
      <c r="T17" s="221">
        <f>T14-T15-T16</f>
        <v>0</v>
      </c>
      <c r="U17" s="202"/>
      <c r="V17" s="195"/>
      <c r="W17" s="167"/>
      <c r="X17" s="167"/>
      <c r="Y17" s="207"/>
      <c r="Z17" s="204"/>
      <c r="AA17" s="205"/>
      <c r="AB17" s="205"/>
      <c r="AC17" s="580"/>
      <c r="AD17" s="160"/>
      <c r="AE17" s="160"/>
      <c r="AF17" s="160"/>
      <c r="AG17" s="160"/>
      <c r="AH17" s="160"/>
    </row>
    <row r="18" spans="1:34" ht="14.45" customHeight="1" x14ac:dyDescent="0.15">
      <c r="A18" s="592">
        <v>0</v>
      </c>
      <c r="B18" s="593">
        <v>0</v>
      </c>
      <c r="C18" s="593">
        <v>0</v>
      </c>
      <c r="D18" s="593">
        <v>0</v>
      </c>
      <c r="E18" s="593">
        <v>0</v>
      </c>
      <c r="F18" s="593">
        <v>0</v>
      </c>
      <c r="G18" s="593">
        <v>0</v>
      </c>
      <c r="H18" s="593">
        <v>0</v>
      </c>
      <c r="I18" s="594">
        <v>0</v>
      </c>
      <c r="K18" s="194"/>
      <c r="L18" s="176"/>
      <c r="M18" s="196" t="s">
        <v>494</v>
      </c>
      <c r="N18" s="197"/>
      <c r="O18" s="215" t="s">
        <v>559</v>
      </c>
      <c r="P18" s="854">
        <f>'Ｓ４６（1971）'!A17</f>
        <v>0</v>
      </c>
      <c r="Q18" s="200">
        <f>'Ｓ４６（1971）'!B17</f>
        <v>0</v>
      </c>
      <c r="R18" s="200">
        <f>'Ｓ４６（1971）'!D17</f>
        <v>0</v>
      </c>
      <c r="S18" s="200">
        <f>'Ｓ４６（1971）'!E17</f>
        <v>0</v>
      </c>
      <c r="T18" s="201">
        <f>'Ｓ４６（1971）'!G17</f>
        <v>0</v>
      </c>
      <c r="U18" s="202"/>
      <c r="V18" s="195"/>
      <c r="W18" s="167"/>
      <c r="X18" s="167"/>
      <c r="Y18" s="207"/>
      <c r="Z18" s="204"/>
      <c r="AA18" s="205"/>
      <c r="AB18" s="205"/>
      <c r="AC18" s="580"/>
      <c r="AD18" s="160"/>
      <c r="AE18" s="160"/>
      <c r="AF18" s="160"/>
      <c r="AG18" s="160"/>
      <c r="AH18" s="160"/>
    </row>
    <row r="19" spans="1:34" ht="14.45" customHeight="1" x14ac:dyDescent="0.15">
      <c r="A19" s="592">
        <v>0</v>
      </c>
      <c r="B19" s="593">
        <v>0</v>
      </c>
      <c r="C19" s="593">
        <v>0</v>
      </c>
      <c r="D19" s="593">
        <v>0</v>
      </c>
      <c r="E19" s="593">
        <v>0</v>
      </c>
      <c r="F19" s="593">
        <v>0</v>
      </c>
      <c r="G19" s="593">
        <v>0</v>
      </c>
      <c r="H19" s="593">
        <v>0</v>
      </c>
      <c r="I19" s="594">
        <v>0</v>
      </c>
      <c r="K19" s="194"/>
      <c r="L19" s="216"/>
      <c r="M19" s="196" t="s">
        <v>292</v>
      </c>
      <c r="N19" s="197"/>
      <c r="O19" s="215" t="s">
        <v>560</v>
      </c>
      <c r="P19" s="854">
        <f>'Ｓ４６（1971）'!A18</f>
        <v>0</v>
      </c>
      <c r="Q19" s="200">
        <f>'Ｓ４６（1971）'!B18</f>
        <v>0</v>
      </c>
      <c r="R19" s="200">
        <f>'Ｓ４６（1971）'!D18</f>
        <v>0</v>
      </c>
      <c r="S19" s="200">
        <f>'Ｓ４６（1971）'!E18</f>
        <v>0</v>
      </c>
      <c r="T19" s="201">
        <f>'Ｓ４６（1971）'!G18</f>
        <v>0</v>
      </c>
      <c r="U19" s="202"/>
      <c r="V19" s="195"/>
      <c r="W19" s="167"/>
      <c r="X19" s="167"/>
      <c r="Y19" s="207"/>
      <c r="Z19" s="204"/>
      <c r="AA19" s="205"/>
      <c r="AB19" s="205"/>
      <c r="AC19" s="580"/>
      <c r="AD19" s="160"/>
      <c r="AE19" s="160"/>
      <c r="AF19" s="160"/>
      <c r="AG19" s="160"/>
      <c r="AH19" s="160"/>
    </row>
    <row r="20" spans="1:34" ht="14.45" customHeight="1" x14ac:dyDescent="0.15">
      <c r="A20" s="592">
        <v>37491</v>
      </c>
      <c r="B20" s="593">
        <v>37491</v>
      </c>
      <c r="C20" s="593">
        <v>0</v>
      </c>
      <c r="D20" s="593">
        <v>0</v>
      </c>
      <c r="E20" s="593">
        <v>16351</v>
      </c>
      <c r="F20" s="593">
        <v>0</v>
      </c>
      <c r="G20" s="593">
        <v>19200</v>
      </c>
      <c r="H20" s="593">
        <v>0</v>
      </c>
      <c r="I20" s="594">
        <v>1940</v>
      </c>
      <c r="K20" s="194"/>
      <c r="L20" s="196" t="s">
        <v>485</v>
      </c>
      <c r="M20" s="197"/>
      <c r="N20" s="197"/>
      <c r="O20" s="215" t="s">
        <v>561</v>
      </c>
      <c r="P20" s="854">
        <f>'Ｓ４６（1971）'!A19</f>
        <v>0</v>
      </c>
      <c r="Q20" s="200">
        <f>'Ｓ４６（1971）'!B19</f>
        <v>0</v>
      </c>
      <c r="R20" s="200">
        <f>'Ｓ４６（1971）'!D19</f>
        <v>0</v>
      </c>
      <c r="S20" s="200">
        <f>'Ｓ４６（1971）'!E19</f>
        <v>0</v>
      </c>
      <c r="T20" s="201">
        <f>'Ｓ４６（1971）'!G19</f>
        <v>0</v>
      </c>
      <c r="U20" s="202" t="s">
        <v>0</v>
      </c>
      <c r="V20" s="195"/>
      <c r="W20" s="167"/>
      <c r="X20" s="167"/>
      <c r="Y20" s="207"/>
      <c r="Z20" s="204"/>
      <c r="AA20" s="205"/>
      <c r="AB20" s="205"/>
      <c r="AC20" s="580"/>
      <c r="AD20" s="160"/>
      <c r="AE20" s="160"/>
      <c r="AF20" s="160"/>
      <c r="AG20" s="160"/>
      <c r="AH20" s="160"/>
    </row>
    <row r="21" spans="1:34" ht="14.45" customHeight="1" x14ac:dyDescent="0.15">
      <c r="A21" s="592">
        <v>0</v>
      </c>
      <c r="B21" s="593">
        <v>0</v>
      </c>
      <c r="C21" s="593">
        <v>0</v>
      </c>
      <c r="D21" s="593">
        <v>0</v>
      </c>
      <c r="E21" s="593">
        <v>0</v>
      </c>
      <c r="F21" s="593">
        <v>0</v>
      </c>
      <c r="G21" s="593">
        <v>0</v>
      </c>
      <c r="H21" s="593">
        <v>0</v>
      </c>
      <c r="I21" s="594">
        <v>0</v>
      </c>
      <c r="K21" s="194" t="s">
        <v>21</v>
      </c>
      <c r="L21" s="195"/>
      <c r="M21" s="196" t="s">
        <v>304</v>
      </c>
      <c r="N21" s="197"/>
      <c r="O21" s="215" t="s">
        <v>562</v>
      </c>
      <c r="P21" s="854">
        <f>'Ｓ４６（1971）'!A21</f>
        <v>0</v>
      </c>
      <c r="Q21" s="200">
        <f>'Ｓ４６（1971）'!B21</f>
        <v>0</v>
      </c>
      <c r="R21" s="200">
        <f>'Ｓ４６（1971）'!D21</f>
        <v>0</v>
      </c>
      <c r="S21" s="200">
        <f>'Ｓ４６（1971）'!E21</f>
        <v>0</v>
      </c>
      <c r="T21" s="201">
        <f>'Ｓ４６（1971）'!G21</f>
        <v>0</v>
      </c>
      <c r="U21" s="202" t="s">
        <v>563</v>
      </c>
      <c r="V21" s="195"/>
      <c r="W21" s="207"/>
      <c r="X21" s="207"/>
      <c r="Y21" s="207"/>
      <c r="Z21" s="204"/>
      <c r="AA21" s="205"/>
      <c r="AB21" s="205"/>
      <c r="AC21" s="580"/>
      <c r="AD21" s="160"/>
      <c r="AE21" s="160"/>
      <c r="AF21" s="160"/>
      <c r="AG21" s="160"/>
      <c r="AH21" s="160"/>
    </row>
    <row r="22" spans="1:34" ht="14.45" customHeight="1" x14ac:dyDescent="0.15">
      <c r="A22" s="592">
        <v>0</v>
      </c>
      <c r="B22" s="593">
        <v>0</v>
      </c>
      <c r="C22" s="593">
        <v>0</v>
      </c>
      <c r="D22" s="593">
        <v>0</v>
      </c>
      <c r="E22" s="593">
        <v>0</v>
      </c>
      <c r="F22" s="593">
        <v>0</v>
      </c>
      <c r="G22" s="593">
        <v>0</v>
      </c>
      <c r="H22" s="593">
        <v>0</v>
      </c>
      <c r="I22" s="594">
        <v>0</v>
      </c>
      <c r="K22" s="194"/>
      <c r="L22" s="195" t="s">
        <v>564</v>
      </c>
      <c r="M22" s="196" t="s">
        <v>303</v>
      </c>
      <c r="N22" s="197"/>
      <c r="O22" s="215" t="s">
        <v>565</v>
      </c>
      <c r="P22" s="854">
        <f>'Ｓ４６（1971）'!A22</f>
        <v>0</v>
      </c>
      <c r="Q22" s="200">
        <f>'Ｓ４６（1971）'!B22</f>
        <v>0</v>
      </c>
      <c r="R22" s="200">
        <f>'Ｓ４６（1971）'!D22</f>
        <v>0</v>
      </c>
      <c r="S22" s="200">
        <f>'Ｓ４６（1971）'!E22</f>
        <v>0</v>
      </c>
      <c r="T22" s="201">
        <f>'Ｓ４６（1971）'!G22</f>
        <v>0</v>
      </c>
      <c r="U22" s="202"/>
      <c r="V22" s="195"/>
      <c r="W22" s="167"/>
      <c r="X22" s="167"/>
      <c r="Y22" s="207"/>
      <c r="Z22" s="204"/>
      <c r="AA22" s="205"/>
      <c r="AB22" s="205"/>
      <c r="AC22" s="580"/>
      <c r="AD22" s="160"/>
      <c r="AE22" s="160"/>
      <c r="AF22" s="160"/>
      <c r="AG22" s="160"/>
      <c r="AH22" s="160"/>
    </row>
    <row r="23" spans="1:34" ht="14.45" customHeight="1" x14ac:dyDescent="0.15">
      <c r="A23" s="592">
        <v>0</v>
      </c>
      <c r="B23" s="593">
        <v>0</v>
      </c>
      <c r="C23" s="593">
        <v>0</v>
      </c>
      <c r="D23" s="593">
        <v>0</v>
      </c>
      <c r="E23" s="593">
        <v>0</v>
      </c>
      <c r="F23" s="593">
        <v>0</v>
      </c>
      <c r="G23" s="593">
        <v>0</v>
      </c>
      <c r="H23" s="593">
        <v>0</v>
      </c>
      <c r="I23" s="594">
        <v>0</v>
      </c>
      <c r="K23" s="194"/>
      <c r="L23" s="195" t="s">
        <v>566</v>
      </c>
      <c r="M23" s="196" t="s">
        <v>302</v>
      </c>
      <c r="N23" s="197"/>
      <c r="O23" s="215" t="s">
        <v>567</v>
      </c>
      <c r="P23" s="854">
        <f>'Ｓ４６（1971）'!A23</f>
        <v>0</v>
      </c>
      <c r="Q23" s="200">
        <f>'Ｓ４６（1971）'!B23</f>
        <v>0</v>
      </c>
      <c r="R23" s="200">
        <f>'Ｓ４６（1971）'!D23</f>
        <v>0</v>
      </c>
      <c r="S23" s="200">
        <f>'Ｓ４６（1971）'!E23</f>
        <v>0</v>
      </c>
      <c r="T23" s="201">
        <f>'Ｓ４６（1971）'!G23</f>
        <v>0</v>
      </c>
      <c r="U23" s="202"/>
      <c r="V23" s="195"/>
      <c r="W23" s="167"/>
      <c r="X23" s="167"/>
      <c r="Y23" s="167"/>
      <c r="Z23" s="204"/>
      <c r="AA23" s="205"/>
      <c r="AB23" s="205"/>
      <c r="AC23" s="580"/>
      <c r="AD23" s="160"/>
      <c r="AE23" s="160"/>
      <c r="AF23" s="160"/>
      <c r="AG23" s="160"/>
      <c r="AH23" s="160"/>
    </row>
    <row r="24" spans="1:34" ht="14.45" customHeight="1" x14ac:dyDescent="0.15">
      <c r="A24" s="592">
        <v>0</v>
      </c>
      <c r="B24" s="593">
        <v>0</v>
      </c>
      <c r="C24" s="593">
        <v>0</v>
      </c>
      <c r="D24" s="593">
        <v>0</v>
      </c>
      <c r="E24" s="593">
        <v>0</v>
      </c>
      <c r="F24" s="593">
        <v>0</v>
      </c>
      <c r="G24" s="593">
        <v>0</v>
      </c>
      <c r="H24" s="593">
        <v>0</v>
      </c>
      <c r="I24" s="594">
        <v>0</v>
      </c>
      <c r="K24" s="194"/>
      <c r="L24" s="195" t="s">
        <v>568</v>
      </c>
      <c r="M24" s="196" t="s">
        <v>283</v>
      </c>
      <c r="N24" s="197"/>
      <c r="O24" s="215" t="s">
        <v>569</v>
      </c>
      <c r="P24" s="854">
        <f>'Ｓ４６（1971）'!A24</f>
        <v>0</v>
      </c>
      <c r="Q24" s="200">
        <f>'Ｓ４６（1971）'!B24</f>
        <v>0</v>
      </c>
      <c r="R24" s="200">
        <f>'Ｓ４６（1971）'!D24</f>
        <v>0</v>
      </c>
      <c r="S24" s="200">
        <f>'Ｓ４６（1971）'!E24</f>
        <v>0</v>
      </c>
      <c r="T24" s="201">
        <f>'Ｓ４６（1971）'!G24</f>
        <v>0</v>
      </c>
      <c r="U24" s="202"/>
      <c r="V24" s="195"/>
      <c r="W24" s="207"/>
      <c r="X24" s="207"/>
      <c r="Y24" s="207"/>
      <c r="Z24" s="204"/>
      <c r="AA24" s="205"/>
      <c r="AB24" s="205"/>
      <c r="AC24" s="580"/>
      <c r="AD24" s="160"/>
      <c r="AE24" s="160"/>
      <c r="AF24" s="160"/>
      <c r="AG24" s="160"/>
      <c r="AH24" s="160"/>
    </row>
    <row r="25" spans="1:34" ht="14.45" customHeight="1" x14ac:dyDescent="0.15">
      <c r="A25" s="592">
        <v>0</v>
      </c>
      <c r="B25" s="593">
        <v>0</v>
      </c>
      <c r="C25" s="593">
        <v>0</v>
      </c>
      <c r="D25" s="593">
        <v>0</v>
      </c>
      <c r="E25" s="593">
        <v>0</v>
      </c>
      <c r="F25" s="593">
        <v>0</v>
      </c>
      <c r="G25" s="593">
        <v>0</v>
      </c>
      <c r="H25" s="593">
        <v>0</v>
      </c>
      <c r="I25" s="594">
        <v>0</v>
      </c>
      <c r="K25" s="194"/>
      <c r="L25" s="195" t="s">
        <v>476</v>
      </c>
      <c r="M25" s="196" t="s">
        <v>301</v>
      </c>
      <c r="N25" s="197"/>
      <c r="O25" s="215" t="s">
        <v>570</v>
      </c>
      <c r="P25" s="854">
        <f>'Ｓ４６（1971）'!A25</f>
        <v>0</v>
      </c>
      <c r="Q25" s="200">
        <f>'Ｓ４６（1971）'!B25</f>
        <v>0</v>
      </c>
      <c r="R25" s="200">
        <f>'Ｓ４６（1971）'!D25</f>
        <v>0</v>
      </c>
      <c r="S25" s="200">
        <f>'Ｓ４６（1971）'!E25</f>
        <v>0</v>
      </c>
      <c r="T25" s="201">
        <f>'Ｓ４６（1971）'!G25</f>
        <v>0</v>
      </c>
      <c r="U25" s="202"/>
      <c r="V25" s="195"/>
      <c r="W25" s="167"/>
      <c r="X25" s="167"/>
      <c r="Y25" s="207"/>
      <c r="Z25" s="204"/>
      <c r="AA25" s="205"/>
      <c r="AB25" s="205"/>
      <c r="AC25" s="580"/>
      <c r="AD25" s="160"/>
      <c r="AE25" s="160"/>
      <c r="AF25" s="160"/>
      <c r="AG25" s="160"/>
      <c r="AH25" s="160"/>
    </row>
    <row r="26" spans="1:34" ht="14.45" customHeight="1" x14ac:dyDescent="0.15">
      <c r="A26" s="592">
        <v>37491</v>
      </c>
      <c r="B26" s="593">
        <v>37491</v>
      </c>
      <c r="C26" s="593">
        <v>0</v>
      </c>
      <c r="D26" s="593">
        <v>0</v>
      </c>
      <c r="E26" s="593">
        <v>16351</v>
      </c>
      <c r="F26" s="593">
        <v>0</v>
      </c>
      <c r="G26" s="593">
        <v>19200</v>
      </c>
      <c r="H26" s="593">
        <v>0</v>
      </c>
      <c r="I26" s="594">
        <v>1940</v>
      </c>
      <c r="K26" s="194"/>
      <c r="L26" s="195" t="s">
        <v>427</v>
      </c>
      <c r="M26" s="196" t="s">
        <v>571</v>
      </c>
      <c r="N26" s="197"/>
      <c r="O26" s="215" t="s">
        <v>572</v>
      </c>
      <c r="P26" s="854">
        <f>'Ｓ４６（1971）'!A26</f>
        <v>37491</v>
      </c>
      <c r="Q26" s="200">
        <f>'Ｓ４６（1971）'!B26</f>
        <v>37491</v>
      </c>
      <c r="R26" s="200">
        <f>'Ｓ４６（1971）'!D26</f>
        <v>0</v>
      </c>
      <c r="S26" s="200">
        <f>'Ｓ４６（1971）'!E26</f>
        <v>16351</v>
      </c>
      <c r="T26" s="201">
        <f>'Ｓ４６（1971）'!G26</f>
        <v>19200</v>
      </c>
      <c r="U26" s="202"/>
      <c r="V26" s="195"/>
      <c r="W26" s="167"/>
      <c r="X26" s="167"/>
      <c r="Y26" s="167"/>
      <c r="Z26" s="204"/>
      <c r="AA26" s="205"/>
      <c r="AB26" s="205"/>
      <c r="AC26" s="580"/>
      <c r="AD26" s="160"/>
      <c r="AE26" s="160"/>
      <c r="AF26" s="160"/>
      <c r="AG26" s="160"/>
      <c r="AH26" s="160"/>
    </row>
    <row r="27" spans="1:34" ht="14.45" customHeight="1" x14ac:dyDescent="0.15">
      <c r="A27" s="592">
        <v>0</v>
      </c>
      <c r="B27" s="593">
        <v>0</v>
      </c>
      <c r="C27" s="593">
        <v>0</v>
      </c>
      <c r="D27" s="593">
        <v>0</v>
      </c>
      <c r="E27" s="593">
        <v>0</v>
      </c>
      <c r="F27" s="593">
        <v>0</v>
      </c>
      <c r="G27" s="593">
        <v>0</v>
      </c>
      <c r="H27" s="593">
        <v>0</v>
      </c>
      <c r="I27" s="594">
        <v>0</v>
      </c>
      <c r="K27" s="194"/>
      <c r="L27" s="195" t="s">
        <v>558</v>
      </c>
      <c r="M27" s="196" t="s">
        <v>284</v>
      </c>
      <c r="N27" s="197"/>
      <c r="O27" s="215" t="s">
        <v>573</v>
      </c>
      <c r="P27" s="854">
        <f>'Ｓ４６（1971）'!A27</f>
        <v>0</v>
      </c>
      <c r="Q27" s="200">
        <f>'Ｓ４６（1971）'!B27</f>
        <v>0</v>
      </c>
      <c r="R27" s="200">
        <f>'Ｓ４６（1971）'!D27</f>
        <v>0</v>
      </c>
      <c r="S27" s="200">
        <f>'Ｓ４６（1971）'!E27</f>
        <v>0</v>
      </c>
      <c r="T27" s="201">
        <f>'Ｓ４６（1971）'!G27</f>
        <v>0</v>
      </c>
      <c r="U27" s="202"/>
      <c r="V27" s="195"/>
      <c r="W27" s="167"/>
      <c r="X27" s="167"/>
      <c r="Y27" s="167"/>
      <c r="Z27" s="204"/>
      <c r="AA27" s="205"/>
      <c r="AB27" s="205"/>
      <c r="AC27" s="580"/>
      <c r="AD27" s="160"/>
      <c r="AE27" s="160"/>
      <c r="AF27" s="160"/>
      <c r="AG27" s="160"/>
      <c r="AH27" s="160"/>
    </row>
    <row r="28" spans="1:34" ht="14.45" customHeight="1" x14ac:dyDescent="0.15">
      <c r="A28" s="592">
        <v>0</v>
      </c>
      <c r="B28" s="593">
        <v>0</v>
      </c>
      <c r="C28" s="593">
        <v>0</v>
      </c>
      <c r="D28" s="593">
        <v>0</v>
      </c>
      <c r="E28" s="593">
        <v>0</v>
      </c>
      <c r="F28" s="593">
        <v>0</v>
      </c>
      <c r="G28" s="593">
        <v>0</v>
      </c>
      <c r="H28" s="593">
        <v>0</v>
      </c>
      <c r="I28" s="594">
        <v>0</v>
      </c>
      <c r="K28" s="194" t="s">
        <v>574</v>
      </c>
      <c r="L28" s="216"/>
      <c r="M28" s="196" t="s">
        <v>292</v>
      </c>
      <c r="N28" s="197"/>
      <c r="O28" s="215" t="s">
        <v>460</v>
      </c>
      <c r="P28" s="854">
        <f>'Ｓ４６（1971）'!A28</f>
        <v>0</v>
      </c>
      <c r="Q28" s="200">
        <f>'Ｓ４６（1971）'!B28</f>
        <v>0</v>
      </c>
      <c r="R28" s="200">
        <f>'Ｓ４６（1971）'!D28</f>
        <v>0</v>
      </c>
      <c r="S28" s="200">
        <f>'Ｓ４６（1971）'!E28</f>
        <v>0</v>
      </c>
      <c r="T28" s="201">
        <f>'Ｓ４６（1971）'!G28</f>
        <v>0</v>
      </c>
      <c r="U28" s="202"/>
      <c r="V28" s="195"/>
      <c r="W28" s="167"/>
      <c r="X28" s="167"/>
      <c r="Y28" s="167"/>
      <c r="Z28" s="204"/>
      <c r="AA28" s="205"/>
      <c r="AB28" s="205"/>
      <c r="AC28" s="580"/>
      <c r="AD28" s="160"/>
      <c r="AE28" s="160"/>
      <c r="AF28" s="160"/>
      <c r="AG28" s="160"/>
      <c r="AH28" s="160"/>
    </row>
    <row r="29" spans="1:34" ht="14.45" customHeight="1" x14ac:dyDescent="0.15">
      <c r="A29" s="592">
        <v>0</v>
      </c>
      <c r="B29" s="593">
        <v>0</v>
      </c>
      <c r="C29" s="593">
        <v>0</v>
      </c>
      <c r="D29" s="593">
        <v>0</v>
      </c>
      <c r="E29" s="593">
        <v>0</v>
      </c>
      <c r="F29" s="593">
        <v>0</v>
      </c>
      <c r="G29" s="593">
        <v>0</v>
      </c>
      <c r="H29" s="593">
        <v>0</v>
      </c>
      <c r="I29" s="594">
        <v>0</v>
      </c>
      <c r="K29" s="194" t="s">
        <v>4</v>
      </c>
      <c r="L29" s="173" t="s">
        <v>487</v>
      </c>
      <c r="M29" s="197"/>
      <c r="N29" s="197"/>
      <c r="O29" s="215" t="s">
        <v>575</v>
      </c>
      <c r="P29" s="854">
        <f>'Ｓ４６（1971）'!A29</f>
        <v>0</v>
      </c>
      <c r="Q29" s="200">
        <f>'Ｓ４６（1971）'!B29</f>
        <v>0</v>
      </c>
      <c r="R29" s="200">
        <f>'Ｓ４６（1971）'!D29</f>
        <v>0</v>
      </c>
      <c r="S29" s="200">
        <f>'Ｓ４６（1971）'!E29</f>
        <v>0</v>
      </c>
      <c r="T29" s="201">
        <f>'Ｓ４６（1971）'!G29</f>
        <v>0</v>
      </c>
      <c r="U29" s="202" t="s">
        <v>0</v>
      </c>
      <c r="V29" s="195"/>
      <c r="W29" s="167"/>
      <c r="X29" s="167"/>
      <c r="Y29" s="207"/>
      <c r="Z29" s="204"/>
      <c r="AA29" s="205"/>
      <c r="AB29" s="205"/>
      <c r="AC29" s="580"/>
      <c r="AD29" s="160"/>
      <c r="AE29" s="160"/>
      <c r="AF29" s="160"/>
      <c r="AG29" s="160"/>
      <c r="AH29" s="160"/>
    </row>
    <row r="30" spans="1:34" ht="14.45" customHeight="1" x14ac:dyDescent="0.15">
      <c r="A30" s="592">
        <v>0</v>
      </c>
      <c r="B30" s="593">
        <v>0</v>
      </c>
      <c r="C30" s="593">
        <v>0</v>
      </c>
      <c r="D30" s="593">
        <v>0</v>
      </c>
      <c r="E30" s="593">
        <v>0</v>
      </c>
      <c r="F30" s="593">
        <v>0</v>
      </c>
      <c r="G30" s="593">
        <v>0</v>
      </c>
      <c r="H30" s="593">
        <v>0</v>
      </c>
      <c r="I30" s="594">
        <v>0</v>
      </c>
      <c r="K30" s="194"/>
      <c r="L30" s="195"/>
      <c r="M30" s="196" t="s">
        <v>298</v>
      </c>
      <c r="N30" s="197"/>
      <c r="O30" s="215" t="s">
        <v>576</v>
      </c>
      <c r="P30" s="854">
        <f>'Ｓ４６（1971）'!A30</f>
        <v>0</v>
      </c>
      <c r="Q30" s="200">
        <f>'Ｓ４６（1971）'!B30</f>
        <v>0</v>
      </c>
      <c r="R30" s="200">
        <f>'Ｓ４６（1971）'!D30</f>
        <v>0</v>
      </c>
      <c r="S30" s="200">
        <f>'Ｓ４６（1971）'!E30</f>
        <v>0</v>
      </c>
      <c r="T30" s="201">
        <f>'Ｓ４６（1971）'!G30</f>
        <v>0</v>
      </c>
      <c r="U30" s="202"/>
      <c r="V30" s="195"/>
      <c r="W30" s="167"/>
      <c r="X30" s="167"/>
      <c r="Y30" s="207"/>
      <c r="Z30" s="204"/>
      <c r="AA30" s="205"/>
      <c r="AB30" s="205"/>
      <c r="AC30" s="580"/>
      <c r="AD30" s="160"/>
      <c r="AE30" s="160"/>
      <c r="AF30" s="160"/>
      <c r="AG30" s="160"/>
      <c r="AH30" s="160"/>
    </row>
    <row r="31" spans="1:34" ht="14.45" customHeight="1" x14ac:dyDescent="0.15">
      <c r="A31" s="592">
        <v>0</v>
      </c>
      <c r="B31" s="593">
        <v>0</v>
      </c>
      <c r="C31" s="593">
        <v>0</v>
      </c>
      <c r="D31" s="593">
        <v>0</v>
      </c>
      <c r="E31" s="593">
        <v>0</v>
      </c>
      <c r="F31" s="593">
        <v>0</v>
      </c>
      <c r="G31" s="593">
        <v>0</v>
      </c>
      <c r="H31" s="593">
        <v>0</v>
      </c>
      <c r="I31" s="594">
        <v>0</v>
      </c>
      <c r="K31" s="194"/>
      <c r="L31" s="195"/>
      <c r="M31" s="196" t="s">
        <v>297</v>
      </c>
      <c r="N31" s="197"/>
      <c r="O31" s="215" t="s">
        <v>577</v>
      </c>
      <c r="P31" s="854">
        <f>'Ｓ４６（1971）'!A31</f>
        <v>0</v>
      </c>
      <c r="Q31" s="200">
        <f>'Ｓ４６（1971）'!B31</f>
        <v>0</v>
      </c>
      <c r="R31" s="200">
        <f>'Ｓ４６（1971）'!D31</f>
        <v>0</v>
      </c>
      <c r="S31" s="200">
        <f>'Ｓ４６（1971）'!E31</f>
        <v>0</v>
      </c>
      <c r="T31" s="201">
        <f>'Ｓ４６（1971）'!G31</f>
        <v>0</v>
      </c>
      <c r="U31" s="202"/>
      <c r="V31" s="195"/>
      <c r="W31" s="167"/>
      <c r="X31" s="167"/>
      <c r="Y31" s="207"/>
      <c r="Z31" s="204"/>
      <c r="AA31" s="205"/>
      <c r="AB31" s="205"/>
      <c r="AC31" s="580"/>
      <c r="AD31" s="160"/>
      <c r="AE31" s="160"/>
      <c r="AF31" s="160"/>
      <c r="AG31" s="160"/>
      <c r="AH31" s="160"/>
    </row>
    <row r="32" spans="1:34" ht="14.45" customHeight="1" x14ac:dyDescent="0.15">
      <c r="A32" s="592">
        <v>0</v>
      </c>
      <c r="B32" s="593">
        <v>0</v>
      </c>
      <c r="C32" s="593">
        <v>0</v>
      </c>
      <c r="D32" s="593">
        <v>0</v>
      </c>
      <c r="E32" s="593">
        <v>0</v>
      </c>
      <c r="F32" s="593">
        <v>0</v>
      </c>
      <c r="G32" s="593">
        <v>0</v>
      </c>
      <c r="H32" s="593">
        <v>0</v>
      </c>
      <c r="I32" s="594">
        <v>0</v>
      </c>
      <c r="K32" s="194"/>
      <c r="L32" s="195"/>
      <c r="M32" s="196" t="s">
        <v>292</v>
      </c>
      <c r="N32" s="197"/>
      <c r="O32" s="215"/>
      <c r="P32" s="853">
        <f>P29-P30-P31</f>
        <v>0</v>
      </c>
      <c r="Q32" s="220">
        <f>Q29-Q30-Q31</f>
        <v>0</v>
      </c>
      <c r="R32" s="220">
        <f>R29-R30-R31</f>
        <v>0</v>
      </c>
      <c r="S32" s="220">
        <f>S29-S30-S31</f>
        <v>0</v>
      </c>
      <c r="T32" s="221">
        <f>T29-T30-T31</f>
        <v>0</v>
      </c>
      <c r="U32" s="202"/>
      <c r="V32" s="195"/>
      <c r="W32" s="167"/>
      <c r="X32" s="167"/>
      <c r="Y32" s="207"/>
      <c r="Z32" s="204"/>
      <c r="AA32" s="205"/>
      <c r="AB32" s="205"/>
      <c r="AC32" s="580"/>
      <c r="AD32" s="160"/>
      <c r="AE32" s="160"/>
      <c r="AF32" s="160"/>
      <c r="AG32" s="160"/>
      <c r="AH32" s="160"/>
    </row>
    <row r="33" spans="1:34" ht="14.45" customHeight="1" x14ac:dyDescent="0.15">
      <c r="A33" s="592">
        <v>0</v>
      </c>
      <c r="B33" s="593">
        <v>0</v>
      </c>
      <c r="C33" s="593">
        <v>0</v>
      </c>
      <c r="D33" s="593">
        <v>0</v>
      </c>
      <c r="E33" s="593">
        <v>0</v>
      </c>
      <c r="F33" s="593">
        <v>0</v>
      </c>
      <c r="G33" s="593">
        <v>0</v>
      </c>
      <c r="H33" s="593">
        <v>0</v>
      </c>
      <c r="I33" s="594">
        <v>0</v>
      </c>
      <c r="K33" s="194"/>
      <c r="L33" s="173"/>
      <c r="M33" s="196" t="s">
        <v>280</v>
      </c>
      <c r="N33" s="197"/>
      <c r="O33" s="215" t="s">
        <v>578</v>
      </c>
      <c r="P33" s="854">
        <f>'Ｓ４６（1971）'!A33</f>
        <v>0</v>
      </c>
      <c r="Q33" s="200">
        <f>'Ｓ４６（1971）'!B33</f>
        <v>0</v>
      </c>
      <c r="R33" s="200">
        <f>'Ｓ４６（1971）'!D33</f>
        <v>0</v>
      </c>
      <c r="S33" s="200">
        <f>'Ｓ４６（1971）'!E33</f>
        <v>0</v>
      </c>
      <c r="T33" s="201">
        <f>'Ｓ４６（1971）'!G33</f>
        <v>0</v>
      </c>
      <c r="U33" s="202" t="s">
        <v>0</v>
      </c>
      <c r="V33" s="196" t="s">
        <v>579</v>
      </c>
      <c r="W33" s="197"/>
      <c r="X33" s="197"/>
      <c r="Y33" s="198" t="s">
        <v>551</v>
      </c>
      <c r="Z33" s="199">
        <f>+A174</f>
        <v>0</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3">
        <v>0</v>
      </c>
      <c r="I34" s="594">
        <v>0</v>
      </c>
      <c r="K34" s="194"/>
      <c r="L34" s="195"/>
      <c r="M34" s="196" t="s">
        <v>281</v>
      </c>
      <c r="N34" s="197"/>
      <c r="O34" s="215" t="s">
        <v>580</v>
      </c>
      <c r="P34" s="854">
        <f>'Ｓ４６（1971）'!A34</f>
        <v>0</v>
      </c>
      <c r="Q34" s="200">
        <f>'Ｓ４６（1971）'!B34</f>
        <v>0</v>
      </c>
      <c r="R34" s="200">
        <f>'Ｓ４６（1971）'!D34</f>
        <v>0</v>
      </c>
      <c r="S34" s="200">
        <f>'Ｓ４６（1971）'!E34</f>
        <v>0</v>
      </c>
      <c r="T34" s="201">
        <f>'Ｓ４６（1971）'!G34</f>
        <v>0</v>
      </c>
      <c r="U34" s="202"/>
      <c r="V34" s="195"/>
      <c r="W34" s="167"/>
      <c r="X34" s="167"/>
      <c r="Y34" s="207"/>
      <c r="Z34" s="204"/>
      <c r="AA34" s="205"/>
      <c r="AB34" s="205"/>
      <c r="AC34" s="580"/>
      <c r="AD34" s="160"/>
      <c r="AE34" s="160"/>
      <c r="AF34" s="160"/>
      <c r="AG34" s="160"/>
      <c r="AH34" s="160"/>
    </row>
    <row r="35" spans="1:34" ht="14.45" customHeight="1" x14ac:dyDescent="0.15">
      <c r="A35" s="592">
        <v>0</v>
      </c>
      <c r="B35" s="593">
        <v>0</v>
      </c>
      <c r="C35" s="593">
        <v>0</v>
      </c>
      <c r="D35" s="593">
        <v>0</v>
      </c>
      <c r="E35" s="593">
        <v>0</v>
      </c>
      <c r="F35" s="593">
        <v>0</v>
      </c>
      <c r="G35" s="593">
        <v>0</v>
      </c>
      <c r="H35" s="593">
        <v>0</v>
      </c>
      <c r="I35" s="594">
        <v>0</v>
      </c>
      <c r="K35" s="194" t="s">
        <v>581</v>
      </c>
      <c r="L35" s="195"/>
      <c r="M35" s="196" t="s">
        <v>282</v>
      </c>
      <c r="N35" s="197"/>
      <c r="O35" s="215" t="s">
        <v>582</v>
      </c>
      <c r="P35" s="854">
        <f>'Ｓ４６（1971）'!A35</f>
        <v>0</v>
      </c>
      <c r="Q35" s="200">
        <f>'Ｓ４６（1971）'!B35</f>
        <v>0</v>
      </c>
      <c r="R35" s="200">
        <f>'Ｓ４６（1971）'!D35</f>
        <v>0</v>
      </c>
      <c r="S35" s="200">
        <f>'Ｓ４６（1971）'!E35</f>
        <v>0</v>
      </c>
      <c r="T35" s="201">
        <f>'Ｓ４６（1971）'!G35</f>
        <v>0</v>
      </c>
      <c r="U35" s="202"/>
      <c r="V35" s="195"/>
      <c r="W35" s="167"/>
      <c r="X35" s="167"/>
      <c r="Y35" s="207"/>
      <c r="Z35" s="204"/>
      <c r="AA35" s="205"/>
      <c r="AB35" s="205"/>
      <c r="AC35" s="580"/>
      <c r="AD35" s="160"/>
      <c r="AE35" s="160"/>
      <c r="AF35" s="160"/>
      <c r="AG35" s="160"/>
      <c r="AH35" s="160"/>
    </row>
    <row r="36" spans="1:34" ht="14.45" customHeight="1" x14ac:dyDescent="0.15">
      <c r="A36" s="592">
        <v>0</v>
      </c>
      <c r="B36" s="593">
        <v>0</v>
      </c>
      <c r="C36" s="593">
        <v>0</v>
      </c>
      <c r="D36" s="593">
        <v>0</v>
      </c>
      <c r="E36" s="593">
        <v>0</v>
      </c>
      <c r="F36" s="593">
        <v>0</v>
      </c>
      <c r="G36" s="593">
        <v>0</v>
      </c>
      <c r="H36" s="593">
        <v>0</v>
      </c>
      <c r="I36" s="594">
        <v>0</v>
      </c>
      <c r="K36" s="194"/>
      <c r="L36" s="195" t="s">
        <v>583</v>
      </c>
      <c r="M36" s="196" t="s">
        <v>283</v>
      </c>
      <c r="N36" s="197"/>
      <c r="O36" s="215" t="s">
        <v>584</v>
      </c>
      <c r="P36" s="854">
        <f>'Ｓ４６（1971）'!A36</f>
        <v>0</v>
      </c>
      <c r="Q36" s="200">
        <f>'Ｓ４６（1971）'!B36</f>
        <v>0</v>
      </c>
      <c r="R36" s="200">
        <f>'Ｓ４６（1971）'!D36</f>
        <v>0</v>
      </c>
      <c r="S36" s="200">
        <f>'Ｓ４６（1971）'!E36</f>
        <v>0</v>
      </c>
      <c r="T36" s="201">
        <f>'Ｓ４６（1971）'!G36</f>
        <v>0</v>
      </c>
      <c r="U36" s="202"/>
      <c r="V36" s="195"/>
      <c r="W36" s="167"/>
      <c r="X36" s="167"/>
      <c r="Y36" s="207"/>
      <c r="Z36" s="204"/>
      <c r="AA36" s="205"/>
      <c r="AB36" s="205"/>
      <c r="AC36" s="580"/>
      <c r="AD36" s="160"/>
      <c r="AE36" s="160"/>
      <c r="AF36" s="160"/>
      <c r="AG36" s="160"/>
      <c r="AH36" s="160"/>
    </row>
    <row r="37" spans="1:34" ht="14.45" customHeight="1" x14ac:dyDescent="0.15">
      <c r="A37" s="592">
        <v>0</v>
      </c>
      <c r="B37" s="593">
        <v>0</v>
      </c>
      <c r="C37" s="593">
        <v>0</v>
      </c>
      <c r="D37" s="593">
        <v>0</v>
      </c>
      <c r="E37" s="593">
        <v>0</v>
      </c>
      <c r="F37" s="593">
        <v>0</v>
      </c>
      <c r="G37" s="593">
        <v>0</v>
      </c>
      <c r="H37" s="593">
        <v>0</v>
      </c>
      <c r="I37" s="594">
        <v>0</v>
      </c>
      <c r="K37" s="194"/>
      <c r="L37" s="195"/>
      <c r="M37" s="196" t="s">
        <v>284</v>
      </c>
      <c r="N37" s="197"/>
      <c r="O37" s="215" t="s">
        <v>585</v>
      </c>
      <c r="P37" s="854">
        <f>'Ｓ４６（1971）'!A37</f>
        <v>0</v>
      </c>
      <c r="Q37" s="200">
        <f>'Ｓ４６（1971）'!B37</f>
        <v>0</v>
      </c>
      <c r="R37" s="200">
        <f>'Ｓ４６（1971）'!D37</f>
        <v>0</v>
      </c>
      <c r="S37" s="200">
        <f>'Ｓ４６（1971）'!E37</f>
        <v>0</v>
      </c>
      <c r="T37" s="201">
        <f>'Ｓ４６（1971）'!G37</f>
        <v>0</v>
      </c>
      <c r="U37" s="202"/>
      <c r="V37" s="195"/>
      <c r="W37" s="167"/>
      <c r="X37" s="167"/>
      <c r="Y37" s="207"/>
      <c r="Z37" s="204"/>
      <c r="AA37" s="205"/>
      <c r="AB37" s="205"/>
      <c r="AC37" s="580"/>
      <c r="AD37" s="160"/>
      <c r="AE37" s="160"/>
      <c r="AF37" s="160"/>
      <c r="AG37" s="160"/>
      <c r="AH37" s="160"/>
    </row>
    <row r="38" spans="1:34" ht="14.45" customHeight="1" x14ac:dyDescent="0.15">
      <c r="A38" s="592">
        <v>0</v>
      </c>
      <c r="B38" s="593">
        <v>0</v>
      </c>
      <c r="C38" s="593">
        <v>0</v>
      </c>
      <c r="D38" s="593">
        <v>0</v>
      </c>
      <c r="E38" s="593">
        <v>0</v>
      </c>
      <c r="F38" s="593">
        <v>0</v>
      </c>
      <c r="G38" s="593">
        <v>0</v>
      </c>
      <c r="H38" s="593">
        <v>0</v>
      </c>
      <c r="I38" s="594">
        <v>0</v>
      </c>
      <c r="K38" s="194"/>
      <c r="L38" s="195"/>
      <c r="M38" s="196" t="s">
        <v>326</v>
      </c>
      <c r="N38" s="197"/>
      <c r="O38" s="215" t="s">
        <v>586</v>
      </c>
      <c r="P38" s="854">
        <f>'Ｓ４６（1971）'!A38</f>
        <v>0</v>
      </c>
      <c r="Q38" s="200">
        <f>'Ｓ４６（1971）'!B38</f>
        <v>0</v>
      </c>
      <c r="R38" s="200">
        <f>'Ｓ４６（1971）'!D38</f>
        <v>0</v>
      </c>
      <c r="S38" s="200">
        <f>'Ｓ４６（1971）'!E38</f>
        <v>0</v>
      </c>
      <c r="T38" s="201">
        <f>'Ｓ４６（1971）'!G38</f>
        <v>0</v>
      </c>
      <c r="U38" s="202"/>
      <c r="V38" s="195"/>
      <c r="W38" s="167"/>
      <c r="X38" s="167"/>
      <c r="Y38" s="207"/>
      <c r="Z38" s="204"/>
      <c r="AA38" s="205"/>
      <c r="AB38" s="205"/>
      <c r="AC38" s="580"/>
      <c r="AD38" s="160"/>
      <c r="AE38" s="160"/>
      <c r="AF38" s="160"/>
      <c r="AG38" s="160"/>
      <c r="AH38" s="160"/>
    </row>
    <row r="39" spans="1:34" ht="14.45" customHeight="1" x14ac:dyDescent="0.15">
      <c r="A39" s="592">
        <v>0</v>
      </c>
      <c r="B39" s="593">
        <v>0</v>
      </c>
      <c r="C39" s="593">
        <v>0</v>
      </c>
      <c r="D39" s="593">
        <v>0</v>
      </c>
      <c r="E39" s="593">
        <v>0</v>
      </c>
      <c r="F39" s="593">
        <v>0</v>
      </c>
      <c r="G39" s="593">
        <v>0</v>
      </c>
      <c r="H39" s="593">
        <v>0</v>
      </c>
      <c r="I39" s="594">
        <v>0</v>
      </c>
      <c r="K39" s="194"/>
      <c r="L39" s="195"/>
      <c r="M39" s="173" t="s">
        <v>285</v>
      </c>
      <c r="N39" s="197"/>
      <c r="O39" s="215" t="s">
        <v>587</v>
      </c>
      <c r="P39" s="854">
        <f>'Ｓ４６（1971）'!A39</f>
        <v>0</v>
      </c>
      <c r="Q39" s="200">
        <f>'Ｓ４６（1971）'!B39</f>
        <v>0</v>
      </c>
      <c r="R39" s="200">
        <f>'Ｓ４６（1971）'!D39</f>
        <v>0</v>
      </c>
      <c r="S39" s="200">
        <f>'Ｓ４６（1971）'!E39</f>
        <v>0</v>
      </c>
      <c r="T39" s="201">
        <f>'Ｓ４６（1971）'!G39</f>
        <v>0</v>
      </c>
      <c r="U39" s="202"/>
      <c r="V39" s="195"/>
      <c r="W39" s="167"/>
      <c r="X39" s="167"/>
      <c r="Y39" s="207"/>
      <c r="Z39" s="204"/>
      <c r="AA39" s="205"/>
      <c r="AB39" s="205"/>
      <c r="AC39" s="580"/>
      <c r="AD39" s="160"/>
      <c r="AE39" s="160"/>
      <c r="AF39" s="160"/>
      <c r="AG39" s="160"/>
      <c r="AH39" s="160"/>
    </row>
    <row r="40" spans="1:34" ht="14.45" customHeight="1" x14ac:dyDescent="0.15">
      <c r="A40" s="592">
        <v>0</v>
      </c>
      <c r="B40" s="593">
        <v>0</v>
      </c>
      <c r="C40" s="593">
        <v>0</v>
      </c>
      <c r="D40" s="593">
        <v>0</v>
      </c>
      <c r="E40" s="593">
        <v>0</v>
      </c>
      <c r="F40" s="593">
        <v>0</v>
      </c>
      <c r="G40" s="593">
        <v>0</v>
      </c>
      <c r="H40" s="593">
        <v>0</v>
      </c>
      <c r="I40" s="594">
        <v>0</v>
      </c>
      <c r="K40" s="194"/>
      <c r="L40" s="195" t="s">
        <v>588</v>
      </c>
      <c r="M40" s="195"/>
      <c r="N40" s="196" t="s">
        <v>286</v>
      </c>
      <c r="O40" s="215" t="s">
        <v>589</v>
      </c>
      <c r="P40" s="854">
        <f>'Ｓ４６（1971）'!A40</f>
        <v>0</v>
      </c>
      <c r="Q40" s="200">
        <f>'Ｓ４６（1971）'!B40</f>
        <v>0</v>
      </c>
      <c r="R40" s="200">
        <f>'Ｓ４６（1971）'!D40</f>
        <v>0</v>
      </c>
      <c r="S40" s="200">
        <f>'Ｓ４６（1971）'!E40</f>
        <v>0</v>
      </c>
      <c r="T40" s="201">
        <f>'Ｓ４６（1971）'!G40</f>
        <v>0</v>
      </c>
      <c r="U40" s="202"/>
      <c r="V40" s="196" t="s">
        <v>286</v>
      </c>
      <c r="W40" s="197"/>
      <c r="X40" s="197"/>
      <c r="Y40" s="198" t="s">
        <v>590</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3">
        <v>0</v>
      </c>
      <c r="I41" s="594">
        <v>0</v>
      </c>
      <c r="K41" s="194"/>
      <c r="L41" s="195"/>
      <c r="M41" s="195"/>
      <c r="N41" s="196" t="s">
        <v>287</v>
      </c>
      <c r="O41" s="215" t="s">
        <v>591</v>
      </c>
      <c r="P41" s="854">
        <f>'Ｓ４６（1971）'!A41</f>
        <v>0</v>
      </c>
      <c r="Q41" s="200">
        <f>'Ｓ４６（1971）'!B41</f>
        <v>0</v>
      </c>
      <c r="R41" s="200">
        <f>'Ｓ４６（1971）'!D41</f>
        <v>0</v>
      </c>
      <c r="S41" s="200">
        <f>'Ｓ４６（1971）'!E41</f>
        <v>0</v>
      </c>
      <c r="T41" s="201">
        <f>'Ｓ４６（1971）'!G41</f>
        <v>0</v>
      </c>
      <c r="U41" s="202"/>
      <c r="V41" s="195"/>
      <c r="W41" s="167"/>
      <c r="X41" s="167"/>
      <c r="Y41" s="207"/>
      <c r="Z41" s="204"/>
      <c r="AA41" s="205"/>
      <c r="AB41" s="205"/>
      <c r="AC41" s="580"/>
      <c r="AD41" s="160"/>
      <c r="AE41" s="160"/>
      <c r="AF41" s="160"/>
      <c r="AG41" s="160"/>
      <c r="AH41" s="160"/>
    </row>
    <row r="42" spans="1:34" ht="14.45" customHeight="1" x14ac:dyDescent="0.15">
      <c r="A42" s="592">
        <v>0</v>
      </c>
      <c r="B42" s="593">
        <v>0</v>
      </c>
      <c r="C42" s="593">
        <v>0</v>
      </c>
      <c r="D42" s="593">
        <v>0</v>
      </c>
      <c r="E42" s="593">
        <v>0</v>
      </c>
      <c r="F42" s="593">
        <v>0</v>
      </c>
      <c r="G42" s="593">
        <v>0</v>
      </c>
      <c r="H42" s="593">
        <v>0</v>
      </c>
      <c r="I42" s="594">
        <v>0</v>
      </c>
      <c r="K42" s="194" t="s">
        <v>427</v>
      </c>
      <c r="L42" s="195"/>
      <c r="M42" s="195"/>
      <c r="N42" s="196" t="s">
        <v>288</v>
      </c>
      <c r="O42" s="215" t="s">
        <v>592</v>
      </c>
      <c r="P42" s="854">
        <f>'Ｓ４６（1971）'!A42</f>
        <v>0</v>
      </c>
      <c r="Q42" s="200">
        <f>'Ｓ４６（1971）'!B42</f>
        <v>0</v>
      </c>
      <c r="R42" s="200">
        <f>'Ｓ４６（1971）'!D42</f>
        <v>0</v>
      </c>
      <c r="S42" s="200">
        <f>'Ｓ４６（1971）'!E42</f>
        <v>0</v>
      </c>
      <c r="T42" s="201">
        <f>'Ｓ４６（1971）'!G42</f>
        <v>0</v>
      </c>
      <c r="U42" s="202"/>
      <c r="V42" s="195"/>
      <c r="W42" s="167"/>
      <c r="X42" s="167"/>
      <c r="Y42" s="207"/>
      <c r="Z42" s="204"/>
      <c r="AA42" s="205"/>
      <c r="AB42" s="205"/>
      <c r="AC42" s="580"/>
      <c r="AD42" s="160"/>
      <c r="AE42" s="160"/>
      <c r="AF42" s="160"/>
      <c r="AG42" s="160"/>
      <c r="AH42" s="160"/>
    </row>
    <row r="43" spans="1:34" ht="14.45" customHeight="1" x14ac:dyDescent="0.15">
      <c r="A43" s="592">
        <v>0</v>
      </c>
      <c r="B43" s="593">
        <v>0</v>
      </c>
      <c r="C43" s="593">
        <v>0</v>
      </c>
      <c r="D43" s="593">
        <v>0</v>
      </c>
      <c r="E43" s="593">
        <v>0</v>
      </c>
      <c r="F43" s="593">
        <v>0</v>
      </c>
      <c r="G43" s="593">
        <v>0</v>
      </c>
      <c r="H43" s="593">
        <v>0</v>
      </c>
      <c r="I43" s="594">
        <v>0</v>
      </c>
      <c r="K43" s="194"/>
      <c r="L43" s="195"/>
      <c r="M43" s="195"/>
      <c r="N43" s="196" t="s">
        <v>593</v>
      </c>
      <c r="O43" s="215" t="s">
        <v>594</v>
      </c>
      <c r="P43" s="854">
        <f>'Ｓ４６（1971）'!A43</f>
        <v>0</v>
      </c>
      <c r="Q43" s="200">
        <f>'Ｓ４６（1971）'!B43</f>
        <v>0</v>
      </c>
      <c r="R43" s="200">
        <f>'Ｓ４６（1971）'!D43</f>
        <v>0</v>
      </c>
      <c r="S43" s="200">
        <f>'Ｓ４６（1971）'!E43</f>
        <v>0</v>
      </c>
      <c r="T43" s="201">
        <f>'Ｓ４６（1971）'!G43</f>
        <v>0</v>
      </c>
      <c r="U43" s="202"/>
      <c r="V43" s="195"/>
      <c r="W43" s="167"/>
      <c r="X43" s="167"/>
      <c r="Y43" s="207"/>
      <c r="Z43" s="204"/>
      <c r="AA43" s="205"/>
      <c r="AB43" s="205"/>
      <c r="AC43" s="580"/>
      <c r="AD43" s="160"/>
      <c r="AE43" s="160"/>
      <c r="AF43" s="160"/>
      <c r="AG43" s="160"/>
      <c r="AH43" s="160"/>
    </row>
    <row r="44" spans="1:34" ht="14.45" customHeight="1" x14ac:dyDescent="0.15">
      <c r="A44" s="592">
        <v>0</v>
      </c>
      <c r="B44" s="593">
        <v>0</v>
      </c>
      <c r="C44" s="593">
        <v>0</v>
      </c>
      <c r="D44" s="593">
        <v>0</v>
      </c>
      <c r="E44" s="593">
        <v>0</v>
      </c>
      <c r="F44" s="593">
        <v>0</v>
      </c>
      <c r="G44" s="593">
        <v>0</v>
      </c>
      <c r="H44" s="593">
        <v>0</v>
      </c>
      <c r="I44" s="594">
        <v>0</v>
      </c>
      <c r="K44" s="194"/>
      <c r="L44" s="195" t="s">
        <v>558</v>
      </c>
      <c r="M44" s="216"/>
      <c r="N44" s="196" t="s">
        <v>292</v>
      </c>
      <c r="O44" s="215"/>
      <c r="P44" s="853">
        <f>P39-P40-P41-P42-P43</f>
        <v>0</v>
      </c>
      <c r="Q44" s="220">
        <f>Q39-Q40-Q41-Q42-Q43</f>
        <v>0</v>
      </c>
      <c r="R44" s="220">
        <f>R39-R40-R41-R42-R43</f>
        <v>0</v>
      </c>
      <c r="S44" s="220">
        <f>S39-S40-S41-S42-S43</f>
        <v>0</v>
      </c>
      <c r="T44" s="221">
        <f>T39-T40-T41-T42-T43</f>
        <v>0</v>
      </c>
      <c r="U44" s="202"/>
      <c r="V44" s="195"/>
      <c r="W44" s="167"/>
      <c r="X44" s="167"/>
      <c r="Y44" s="207"/>
      <c r="Z44" s="204"/>
      <c r="AA44" s="205"/>
      <c r="AB44" s="205"/>
      <c r="AC44" s="580"/>
      <c r="AD44" s="160"/>
      <c r="AE44" s="160"/>
      <c r="AF44" s="160"/>
      <c r="AG44" s="160"/>
      <c r="AH44" s="160"/>
    </row>
    <row r="45" spans="1:34" ht="14.45" customHeight="1" x14ac:dyDescent="0.15">
      <c r="A45" s="592">
        <v>0</v>
      </c>
      <c r="B45" s="593">
        <v>0</v>
      </c>
      <c r="C45" s="593">
        <v>0</v>
      </c>
      <c r="D45" s="593">
        <v>0</v>
      </c>
      <c r="E45" s="593">
        <v>0</v>
      </c>
      <c r="F45" s="593">
        <v>0</v>
      </c>
      <c r="G45" s="593">
        <v>0</v>
      </c>
      <c r="H45" s="593">
        <v>0</v>
      </c>
      <c r="I45" s="594">
        <v>0</v>
      </c>
      <c r="K45" s="222" t="s">
        <v>853</v>
      </c>
      <c r="L45" s="195"/>
      <c r="M45" s="196" t="s">
        <v>325</v>
      </c>
      <c r="N45" s="197"/>
      <c r="O45" s="215" t="s">
        <v>595</v>
      </c>
      <c r="P45" s="854">
        <f>'Ｓ４６（1971）'!A44</f>
        <v>0</v>
      </c>
      <c r="Q45" s="200">
        <f>'Ｓ４６（1971）'!B44</f>
        <v>0</v>
      </c>
      <c r="R45" s="200">
        <f>'Ｓ４６（1971）'!D44</f>
        <v>0</v>
      </c>
      <c r="S45" s="200">
        <f>'Ｓ４６（1971）'!E44</f>
        <v>0</v>
      </c>
      <c r="T45" s="201">
        <f>'Ｓ４６（1971）'!G44</f>
        <v>0</v>
      </c>
      <c r="U45" s="202" t="s">
        <v>203</v>
      </c>
      <c r="V45" s="196" t="s">
        <v>596</v>
      </c>
      <c r="W45" s="197"/>
      <c r="X45" s="197"/>
      <c r="Y45" s="198" t="s">
        <v>553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3">
        <v>0</v>
      </c>
      <c r="I46" s="594">
        <v>0</v>
      </c>
      <c r="K46" s="194" t="s">
        <v>597</v>
      </c>
      <c r="L46" s="195"/>
      <c r="M46" s="196" t="s">
        <v>324</v>
      </c>
      <c r="N46" s="197"/>
      <c r="O46" s="215" t="s">
        <v>598</v>
      </c>
      <c r="P46" s="854">
        <f>'Ｓ４６（1971）'!A45</f>
        <v>0</v>
      </c>
      <c r="Q46" s="200">
        <f>'Ｓ４６（1971）'!B45</f>
        <v>0</v>
      </c>
      <c r="R46" s="200">
        <f>'Ｓ４６（1971）'!D45</f>
        <v>0</v>
      </c>
      <c r="S46" s="200">
        <f>'Ｓ４６（1971）'!E45</f>
        <v>0</v>
      </c>
      <c r="T46" s="201">
        <f>'Ｓ４６（1971）'!G45</f>
        <v>0</v>
      </c>
      <c r="U46" s="202"/>
      <c r="V46" s="195"/>
      <c r="W46" s="167"/>
      <c r="X46" s="167"/>
      <c r="Y46" s="207"/>
      <c r="Z46" s="204"/>
      <c r="AA46" s="205"/>
      <c r="AB46" s="205"/>
      <c r="AC46" s="580"/>
      <c r="AD46" s="160"/>
      <c r="AE46" s="160"/>
      <c r="AF46" s="160"/>
      <c r="AG46" s="160"/>
      <c r="AH46" s="160"/>
    </row>
    <row r="47" spans="1:34" ht="14.45" customHeight="1" x14ac:dyDescent="0.15">
      <c r="A47" s="592">
        <v>0</v>
      </c>
      <c r="B47" s="593">
        <v>0</v>
      </c>
      <c r="C47" s="593">
        <v>0</v>
      </c>
      <c r="D47" s="593">
        <v>0</v>
      </c>
      <c r="E47" s="593">
        <v>0</v>
      </c>
      <c r="F47" s="593">
        <v>0</v>
      </c>
      <c r="G47" s="593">
        <v>0</v>
      </c>
      <c r="H47" s="593">
        <v>0</v>
      </c>
      <c r="I47" s="594">
        <v>0</v>
      </c>
      <c r="K47" s="194"/>
      <c r="L47" s="216"/>
      <c r="M47" s="196" t="s">
        <v>292</v>
      </c>
      <c r="N47" s="197"/>
      <c r="O47" s="215" t="s">
        <v>599</v>
      </c>
      <c r="P47" s="854">
        <f>'Ｓ４６（1971）'!A46</f>
        <v>0</v>
      </c>
      <c r="Q47" s="200">
        <f>'Ｓ４６（1971）'!B46</f>
        <v>0</v>
      </c>
      <c r="R47" s="200">
        <f>'Ｓ４６（1971）'!D46</f>
        <v>0</v>
      </c>
      <c r="S47" s="200">
        <f>'Ｓ４６（1971）'!E46</f>
        <v>0</v>
      </c>
      <c r="T47" s="201">
        <f>'Ｓ４６（1971）'!G46</f>
        <v>0</v>
      </c>
      <c r="U47" s="202"/>
      <c r="V47" s="195"/>
      <c r="W47" s="167"/>
      <c r="X47" s="167"/>
      <c r="Y47" s="207"/>
      <c r="Z47" s="204"/>
      <c r="AA47" s="205"/>
      <c r="AB47" s="205"/>
      <c r="AC47" s="580"/>
      <c r="AD47" s="160"/>
      <c r="AE47" s="160"/>
      <c r="AF47" s="160"/>
      <c r="AG47" s="160"/>
      <c r="AH47" s="160"/>
    </row>
    <row r="48" spans="1:34" ht="14.45" customHeight="1" x14ac:dyDescent="0.15">
      <c r="A48" s="592">
        <v>0</v>
      </c>
      <c r="B48" s="593">
        <v>0</v>
      </c>
      <c r="C48" s="593">
        <v>0</v>
      </c>
      <c r="D48" s="593">
        <v>0</v>
      </c>
      <c r="E48" s="593">
        <v>0</v>
      </c>
      <c r="F48" s="593">
        <v>0</v>
      </c>
      <c r="G48" s="593">
        <v>0</v>
      </c>
      <c r="H48" s="593">
        <v>0</v>
      </c>
      <c r="I48" s="594">
        <v>0</v>
      </c>
      <c r="K48" s="194" t="s">
        <v>4</v>
      </c>
      <c r="L48" s="173" t="s">
        <v>489</v>
      </c>
      <c r="M48" s="197"/>
      <c r="N48" s="197"/>
      <c r="O48" s="215" t="s">
        <v>600</v>
      </c>
      <c r="P48" s="854">
        <f>'Ｓ４６（1971）'!A47</f>
        <v>0</v>
      </c>
      <c r="Q48" s="200">
        <f>'Ｓ４６（1971）'!B47</f>
        <v>0</v>
      </c>
      <c r="R48" s="200">
        <f>'Ｓ４６（1971）'!D47</f>
        <v>0</v>
      </c>
      <c r="S48" s="200">
        <f>'Ｓ４６（1971）'!E47</f>
        <v>0</v>
      </c>
      <c r="T48" s="201">
        <f>'Ｓ４６（1971）'!G47</f>
        <v>0</v>
      </c>
      <c r="U48" s="202" t="s">
        <v>0</v>
      </c>
      <c r="V48" s="195"/>
      <c r="W48" s="167"/>
      <c r="X48" s="167"/>
      <c r="Y48" s="207"/>
      <c r="Z48" s="204"/>
      <c r="AA48" s="205"/>
      <c r="AB48" s="205"/>
      <c r="AC48" s="580"/>
      <c r="AD48" s="160"/>
      <c r="AE48" s="160"/>
      <c r="AF48" s="160"/>
      <c r="AG48" s="160"/>
      <c r="AH48" s="160"/>
    </row>
    <row r="49" spans="1:38" ht="14.45" customHeight="1" x14ac:dyDescent="0.15">
      <c r="A49" s="592">
        <v>70769</v>
      </c>
      <c r="B49" s="593">
        <v>70769</v>
      </c>
      <c r="C49" s="593">
        <v>0</v>
      </c>
      <c r="D49" s="593">
        <v>30724</v>
      </c>
      <c r="E49" s="593">
        <v>0</v>
      </c>
      <c r="F49" s="593">
        <v>0</v>
      </c>
      <c r="G49" s="593">
        <v>11400</v>
      </c>
      <c r="H49" s="593">
        <v>0</v>
      </c>
      <c r="I49" s="594">
        <v>28645</v>
      </c>
      <c r="K49" s="194"/>
      <c r="L49" s="195"/>
      <c r="M49" s="196" t="s">
        <v>295</v>
      </c>
      <c r="N49" s="197"/>
      <c r="O49" s="215" t="s">
        <v>601</v>
      </c>
      <c r="P49" s="854">
        <f>'Ｓ４６（1971）'!A48</f>
        <v>0</v>
      </c>
      <c r="Q49" s="200">
        <f>'Ｓ４６（1971）'!B48</f>
        <v>0</v>
      </c>
      <c r="R49" s="200">
        <f>'Ｓ４６（1971）'!D48</f>
        <v>0</v>
      </c>
      <c r="S49" s="200">
        <f>'Ｓ４６（1971）'!E48</f>
        <v>0</v>
      </c>
      <c r="T49" s="201">
        <f>'Ｓ４６（1971）'!G48</f>
        <v>0</v>
      </c>
      <c r="U49" s="202"/>
      <c r="V49" s="195"/>
      <c r="W49" s="167"/>
      <c r="X49" s="167"/>
      <c r="Y49" s="207"/>
      <c r="Z49" s="204"/>
      <c r="AA49" s="205"/>
      <c r="AB49" s="205"/>
      <c r="AC49" s="580"/>
      <c r="AD49" s="160"/>
      <c r="AE49" s="160"/>
      <c r="AF49" s="160"/>
      <c r="AG49" s="160"/>
      <c r="AH49" s="160"/>
    </row>
    <row r="50" spans="1:38" ht="14.45" customHeight="1" x14ac:dyDescent="0.15">
      <c r="A50" s="592">
        <v>70769</v>
      </c>
      <c r="B50" s="593">
        <v>70769</v>
      </c>
      <c r="C50" s="593">
        <v>0</v>
      </c>
      <c r="D50" s="593">
        <v>30724</v>
      </c>
      <c r="E50" s="593">
        <v>0</v>
      </c>
      <c r="F50" s="593">
        <v>0</v>
      </c>
      <c r="G50" s="593">
        <v>11400</v>
      </c>
      <c r="H50" s="593">
        <v>0</v>
      </c>
      <c r="I50" s="594">
        <v>28645</v>
      </c>
      <c r="K50" s="194"/>
      <c r="L50" s="216"/>
      <c r="M50" s="196" t="s">
        <v>292</v>
      </c>
      <c r="N50" s="197"/>
      <c r="O50" s="215"/>
      <c r="P50" s="853">
        <f>P48-P49</f>
        <v>0</v>
      </c>
      <c r="Q50" s="220">
        <f>Q48-Q49</f>
        <v>0</v>
      </c>
      <c r="R50" s="220">
        <f>R48-R49</f>
        <v>0</v>
      </c>
      <c r="S50" s="220">
        <f>S48-S49</f>
        <v>0</v>
      </c>
      <c r="T50" s="221">
        <f>T48-T49</f>
        <v>0</v>
      </c>
      <c r="U50" s="202"/>
      <c r="V50" s="216"/>
      <c r="W50" s="217"/>
      <c r="X50" s="217"/>
      <c r="Y50" s="218"/>
      <c r="Z50" s="223"/>
      <c r="AA50" s="224"/>
      <c r="AB50" s="224"/>
      <c r="AC50" s="581"/>
      <c r="AD50" s="160"/>
      <c r="AE50" s="160"/>
      <c r="AF50" s="160"/>
      <c r="AG50" s="160"/>
      <c r="AH50" s="160"/>
    </row>
    <row r="51" spans="1:38" ht="14.45" customHeight="1" x14ac:dyDescent="0.15">
      <c r="A51" s="592">
        <v>0</v>
      </c>
      <c r="B51" s="593">
        <v>0</v>
      </c>
      <c r="C51" s="593">
        <v>0</v>
      </c>
      <c r="D51" s="593">
        <v>0</v>
      </c>
      <c r="E51" s="593">
        <v>0</v>
      </c>
      <c r="F51" s="593">
        <v>0</v>
      </c>
      <c r="G51" s="593">
        <v>0</v>
      </c>
      <c r="H51" s="593">
        <v>0</v>
      </c>
      <c r="I51" s="594">
        <v>0</v>
      </c>
      <c r="K51" s="194"/>
      <c r="L51" s="169"/>
      <c r="M51" s="196" t="s">
        <v>322</v>
      </c>
      <c r="N51" s="197"/>
      <c r="O51" s="215" t="s">
        <v>602</v>
      </c>
      <c r="P51" s="854">
        <f>'Ｓ４６（1971）'!A50</f>
        <v>70769</v>
      </c>
      <c r="Q51" s="200">
        <f>'Ｓ４６（1971）'!B50</f>
        <v>70769</v>
      </c>
      <c r="R51" s="200">
        <f>'Ｓ４６（1971）'!D50</f>
        <v>30724</v>
      </c>
      <c r="S51" s="200">
        <f>'Ｓ４６（1971）'!E50</f>
        <v>0</v>
      </c>
      <c r="T51" s="201">
        <f>'Ｓ４６（1971）'!G50</f>
        <v>11400</v>
      </c>
      <c r="U51" s="202"/>
      <c r="V51" s="196" t="s">
        <v>322</v>
      </c>
      <c r="W51" s="217"/>
      <c r="X51" s="217"/>
      <c r="Y51" s="218" t="s">
        <v>603</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3">
        <v>0</v>
      </c>
      <c r="I52" s="594">
        <v>0</v>
      </c>
      <c r="K52" s="194"/>
      <c r="L52" s="176" t="s">
        <v>604</v>
      </c>
      <c r="M52" s="196" t="s">
        <v>321</v>
      </c>
      <c r="N52" s="197"/>
      <c r="O52" s="215" t="s">
        <v>461</v>
      </c>
      <c r="P52" s="854">
        <f>'Ｓ４６（1971）'!A51</f>
        <v>0</v>
      </c>
      <c r="Q52" s="200">
        <f>'Ｓ４６（1971）'!B51</f>
        <v>0</v>
      </c>
      <c r="R52" s="200">
        <f>'Ｓ４６（1971）'!D51</f>
        <v>0</v>
      </c>
      <c r="S52" s="200">
        <f>'Ｓ４６（1971）'!E51</f>
        <v>0</v>
      </c>
      <c r="T52" s="201">
        <f>'Ｓ４６（1971）'!G51</f>
        <v>0</v>
      </c>
      <c r="U52" s="202"/>
      <c r="V52" s="216" t="s">
        <v>321</v>
      </c>
      <c r="W52" s="217"/>
      <c r="X52" s="217"/>
      <c r="Y52" s="218" t="s">
        <v>548</v>
      </c>
      <c r="Z52" s="226">
        <f t="shared" si="0"/>
        <v>0</v>
      </c>
      <c r="AA52" s="200">
        <f t="shared" si="0"/>
        <v>0</v>
      </c>
      <c r="AB52" s="200">
        <f t="shared" si="0"/>
        <v>0</v>
      </c>
      <c r="AC52" s="583">
        <f>+E171</f>
        <v>0</v>
      </c>
      <c r="AD52" s="160"/>
      <c r="AE52" s="160"/>
      <c r="AF52" s="160"/>
      <c r="AG52" s="160"/>
      <c r="AH52" s="160"/>
    </row>
    <row r="53" spans="1:38" ht="14.45" customHeight="1" x14ac:dyDescent="0.15">
      <c r="A53" s="592">
        <v>0</v>
      </c>
      <c r="B53" s="593">
        <v>0</v>
      </c>
      <c r="C53" s="593">
        <v>0</v>
      </c>
      <c r="D53" s="593">
        <v>0</v>
      </c>
      <c r="E53" s="593">
        <v>0</v>
      </c>
      <c r="F53" s="593">
        <v>0</v>
      </c>
      <c r="G53" s="593">
        <v>0</v>
      </c>
      <c r="H53" s="593">
        <v>0</v>
      </c>
      <c r="I53" s="594">
        <v>0</v>
      </c>
      <c r="K53" s="194"/>
      <c r="L53" s="176"/>
      <c r="M53" s="196" t="s">
        <v>320</v>
      </c>
      <c r="N53" s="197"/>
      <c r="O53" s="215" t="s">
        <v>605</v>
      </c>
      <c r="P53" s="854">
        <f>'Ｓ４６（1971）'!A52</f>
        <v>0</v>
      </c>
      <c r="Q53" s="200">
        <f>'Ｓ４６（1971）'!B52</f>
        <v>0</v>
      </c>
      <c r="R53" s="200">
        <f>'Ｓ４６（1971）'!D52</f>
        <v>0</v>
      </c>
      <c r="S53" s="200">
        <f>'Ｓ４６（1971）'!E52</f>
        <v>0</v>
      </c>
      <c r="T53" s="201">
        <f>'Ｓ４６（1971）'!G52</f>
        <v>0</v>
      </c>
      <c r="U53" s="202"/>
      <c r="V53" s="216"/>
      <c r="W53" s="217"/>
      <c r="X53" s="217"/>
      <c r="Y53" s="218"/>
      <c r="Z53" s="223"/>
      <c r="AA53" s="229"/>
      <c r="AB53" s="224"/>
      <c r="AC53" s="581"/>
      <c r="AD53" s="160"/>
      <c r="AE53" s="160"/>
      <c r="AF53" s="160"/>
      <c r="AG53" s="160"/>
      <c r="AH53" s="160"/>
    </row>
    <row r="54" spans="1:38" ht="14.45" customHeight="1" x14ac:dyDescent="0.15">
      <c r="A54" s="592">
        <v>0</v>
      </c>
      <c r="B54" s="593">
        <v>0</v>
      </c>
      <c r="C54" s="593">
        <v>0</v>
      </c>
      <c r="D54" s="593">
        <v>0</v>
      </c>
      <c r="E54" s="593">
        <v>0</v>
      </c>
      <c r="F54" s="593">
        <v>0</v>
      </c>
      <c r="G54" s="593">
        <v>0</v>
      </c>
      <c r="H54" s="593">
        <v>0</v>
      </c>
      <c r="I54" s="594">
        <v>0</v>
      </c>
      <c r="K54" s="194"/>
      <c r="L54" s="176"/>
      <c r="M54" s="196" t="s">
        <v>319</v>
      </c>
      <c r="N54" s="197"/>
      <c r="O54" s="215" t="s">
        <v>606</v>
      </c>
      <c r="P54" s="854">
        <f>'Ｓ４６（1971）'!A53</f>
        <v>0</v>
      </c>
      <c r="Q54" s="200">
        <f>'Ｓ４６（1971）'!B53</f>
        <v>0</v>
      </c>
      <c r="R54" s="200">
        <f>'Ｓ４６（1971）'!D53</f>
        <v>0</v>
      </c>
      <c r="S54" s="200">
        <f>'Ｓ４６（1971）'!E53</f>
        <v>0</v>
      </c>
      <c r="T54" s="201">
        <f>'Ｓ４６（1971）'!G53</f>
        <v>0</v>
      </c>
      <c r="U54" s="202"/>
      <c r="V54" s="216" t="s">
        <v>319</v>
      </c>
      <c r="W54" s="217"/>
      <c r="X54" s="217"/>
      <c r="Y54" s="218" t="s">
        <v>549</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3">
        <v>0</v>
      </c>
      <c r="I55" s="594">
        <v>0</v>
      </c>
      <c r="K55" s="194"/>
      <c r="L55" s="176" t="s">
        <v>607</v>
      </c>
      <c r="M55" s="196" t="s">
        <v>318</v>
      </c>
      <c r="N55" s="197"/>
      <c r="O55" s="215" t="s">
        <v>608</v>
      </c>
      <c r="P55" s="854">
        <f>'Ｓ４６（1971）'!A54</f>
        <v>0</v>
      </c>
      <c r="Q55" s="200">
        <f>'Ｓ４６（1971）'!B54</f>
        <v>0</v>
      </c>
      <c r="R55" s="200">
        <f>'Ｓ４６（1971）'!D54</f>
        <v>0</v>
      </c>
      <c r="S55" s="200">
        <f>'Ｓ４６（1971）'!E54</f>
        <v>0</v>
      </c>
      <c r="T55" s="201">
        <f>'Ｓ４６（1971）'!G54</f>
        <v>0</v>
      </c>
      <c r="U55" s="202"/>
      <c r="V55" s="173"/>
      <c r="W55" s="170"/>
      <c r="X55" s="170"/>
      <c r="Y55" s="211"/>
      <c r="Z55" s="231"/>
      <c r="AA55" s="232"/>
      <c r="AB55" s="232"/>
      <c r="AC55" s="582"/>
      <c r="AD55" s="160"/>
      <c r="AE55" s="160"/>
      <c r="AF55" s="160"/>
      <c r="AG55" s="160"/>
      <c r="AH55" s="160"/>
    </row>
    <row r="56" spans="1:38" ht="14.45" customHeight="1" x14ac:dyDescent="0.15">
      <c r="A56" s="592">
        <v>0</v>
      </c>
      <c r="B56" s="593">
        <v>0</v>
      </c>
      <c r="C56" s="593">
        <v>0</v>
      </c>
      <c r="D56" s="593">
        <v>0</v>
      </c>
      <c r="E56" s="593">
        <v>0</v>
      </c>
      <c r="F56" s="593">
        <v>0</v>
      </c>
      <c r="G56" s="593">
        <v>0</v>
      </c>
      <c r="H56" s="593">
        <v>0</v>
      </c>
      <c r="I56" s="594">
        <v>0</v>
      </c>
      <c r="K56" s="194"/>
      <c r="L56" s="176"/>
      <c r="M56" s="196" t="s">
        <v>317</v>
      </c>
      <c r="N56" s="197"/>
      <c r="O56" s="215" t="s">
        <v>609</v>
      </c>
      <c r="P56" s="854">
        <f>'Ｓ４６（1971）'!A55</f>
        <v>0</v>
      </c>
      <c r="Q56" s="200">
        <f>'Ｓ４６（1971）'!B55</f>
        <v>0</v>
      </c>
      <c r="R56" s="200">
        <f>'Ｓ４６（1971）'!D55</f>
        <v>0</v>
      </c>
      <c r="S56" s="200">
        <f>'Ｓ４６（1971）'!E55</f>
        <v>0</v>
      </c>
      <c r="T56" s="201">
        <f>'Ｓ４６（1971）'!G55</f>
        <v>0</v>
      </c>
      <c r="U56" s="202"/>
      <c r="V56" s="195"/>
      <c r="W56" s="167"/>
      <c r="X56" s="167"/>
      <c r="Y56" s="207"/>
      <c r="Z56" s="204"/>
      <c r="AA56" s="205"/>
      <c r="AB56" s="205"/>
      <c r="AC56" s="580"/>
      <c r="AD56" s="160"/>
      <c r="AE56" s="160"/>
      <c r="AF56" s="160"/>
      <c r="AG56" s="160"/>
      <c r="AH56" s="160"/>
    </row>
    <row r="57" spans="1:38" ht="14.45" customHeight="1" x14ac:dyDescent="0.15">
      <c r="A57" s="592">
        <v>0</v>
      </c>
      <c r="B57" s="593">
        <v>0</v>
      </c>
      <c r="C57" s="593">
        <v>0</v>
      </c>
      <c r="D57" s="593">
        <v>0</v>
      </c>
      <c r="E57" s="593">
        <v>0</v>
      </c>
      <c r="F57" s="593">
        <v>0</v>
      </c>
      <c r="G57" s="593">
        <v>0</v>
      </c>
      <c r="H57" s="593">
        <v>0</v>
      </c>
      <c r="I57" s="594">
        <v>0</v>
      </c>
      <c r="K57" s="194"/>
      <c r="L57" s="176"/>
      <c r="M57" s="196" t="s">
        <v>316</v>
      </c>
      <c r="N57" s="197"/>
      <c r="O57" s="215" t="s">
        <v>610</v>
      </c>
      <c r="P57" s="854">
        <f>'Ｓ４６（1971）'!A56</f>
        <v>0</v>
      </c>
      <c r="Q57" s="200">
        <f>'Ｓ４６（1971）'!B56</f>
        <v>0</v>
      </c>
      <c r="R57" s="200">
        <f>'Ｓ４６（1971）'!D56</f>
        <v>0</v>
      </c>
      <c r="S57" s="200">
        <f>'Ｓ４６（1971）'!E56</f>
        <v>0</v>
      </c>
      <c r="T57" s="201">
        <f>'Ｓ４６（1971）'!G56</f>
        <v>0</v>
      </c>
      <c r="U57" s="202"/>
      <c r="V57" s="195"/>
      <c r="W57" s="167"/>
      <c r="X57" s="167"/>
      <c r="Y57" s="207"/>
      <c r="Z57" s="204"/>
      <c r="AA57" s="205"/>
      <c r="AB57" s="205"/>
      <c r="AC57" s="580"/>
      <c r="AD57" s="160"/>
      <c r="AE57" s="160"/>
      <c r="AF57" s="160"/>
      <c r="AG57" s="160"/>
      <c r="AH57" s="160"/>
    </row>
    <row r="58" spans="1:38" ht="14.45" customHeight="1" thickBot="1" x14ac:dyDescent="0.2">
      <c r="A58" s="592">
        <v>0</v>
      </c>
      <c r="B58" s="593">
        <v>0</v>
      </c>
      <c r="C58" s="593">
        <v>0</v>
      </c>
      <c r="D58" s="593">
        <v>0</v>
      </c>
      <c r="E58" s="593">
        <v>0</v>
      </c>
      <c r="F58" s="593">
        <v>0</v>
      </c>
      <c r="G58" s="593">
        <v>0</v>
      </c>
      <c r="H58" s="593">
        <v>0</v>
      </c>
      <c r="I58" s="594">
        <v>0</v>
      </c>
      <c r="K58" s="194"/>
      <c r="L58" s="176" t="s">
        <v>558</v>
      </c>
      <c r="M58" s="196" t="s">
        <v>315</v>
      </c>
      <c r="N58" s="197"/>
      <c r="O58" s="215" t="s">
        <v>611</v>
      </c>
      <c r="P58" s="854">
        <f>'Ｓ４６（1971）'!A57</f>
        <v>0</v>
      </c>
      <c r="Q58" s="200">
        <f>'Ｓ４６（1971）'!B57</f>
        <v>0</v>
      </c>
      <c r="R58" s="200">
        <f>'Ｓ４６（1971）'!D57</f>
        <v>0</v>
      </c>
      <c r="S58" s="200">
        <f>'Ｓ４６（1971）'!E57</f>
        <v>0</v>
      </c>
      <c r="T58" s="201">
        <f>'Ｓ４６（1971）'!G57</f>
        <v>0</v>
      </c>
      <c r="U58" s="202"/>
      <c r="V58" s="195"/>
      <c r="W58" s="167"/>
      <c r="X58" s="167"/>
      <c r="Y58" s="207"/>
      <c r="Z58" s="204"/>
      <c r="AA58" s="205"/>
      <c r="AB58" s="205"/>
      <c r="AC58" s="580"/>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6">
        <v>0</v>
      </c>
      <c r="I59" s="597">
        <v>0</v>
      </c>
      <c r="K59" s="194"/>
      <c r="L59" s="216"/>
      <c r="M59" s="196" t="s">
        <v>292</v>
      </c>
      <c r="N59" s="197"/>
      <c r="O59" s="215" t="s">
        <v>612</v>
      </c>
      <c r="P59" s="854">
        <f>'Ｓ４６（1971）'!A58</f>
        <v>0</v>
      </c>
      <c r="Q59" s="200">
        <f>'Ｓ４６（1971）'!B58</f>
        <v>0</v>
      </c>
      <c r="R59" s="200">
        <f>'Ｓ４６（1971）'!D58</f>
        <v>0</v>
      </c>
      <c r="S59" s="200">
        <f>'Ｓ４６（1971）'!E58</f>
        <v>0</v>
      </c>
      <c r="T59" s="201">
        <f>'Ｓ４６（1971）'!G58</f>
        <v>0</v>
      </c>
      <c r="U59" s="202"/>
      <c r="V59" s="216"/>
      <c r="W59" s="217"/>
      <c r="X59" s="217"/>
      <c r="Y59" s="218"/>
      <c r="Z59" s="223"/>
      <c r="AA59" s="224"/>
      <c r="AB59" s="224"/>
      <c r="AC59" s="581"/>
      <c r="AD59" s="234"/>
      <c r="AE59" s="234"/>
      <c r="AF59" s="234"/>
      <c r="AG59" s="162"/>
      <c r="AH59" s="162"/>
      <c r="AI59" s="163" t="s">
        <v>403</v>
      </c>
      <c r="AJ59" s="235" t="s">
        <v>404</v>
      </c>
      <c r="AK59" s="162"/>
      <c r="AL59" s="236"/>
    </row>
    <row r="60" spans="1:38" ht="14.45" customHeight="1" x14ac:dyDescent="0.15">
      <c r="K60" s="194"/>
      <c r="L60" s="196" t="s">
        <v>292</v>
      </c>
      <c r="M60" s="197"/>
      <c r="N60" s="197"/>
      <c r="O60" s="215" t="s">
        <v>613</v>
      </c>
      <c r="P60" s="854">
        <f>'Ｓ４６（1971）'!A59</f>
        <v>0</v>
      </c>
      <c r="Q60" s="200">
        <f>'Ｓ４６（1971）'!B59</f>
        <v>0</v>
      </c>
      <c r="R60" s="200">
        <f>'Ｓ４６（1971）'!D59</f>
        <v>0</v>
      </c>
      <c r="S60" s="200">
        <f>'Ｓ４６（1971）'!E59</f>
        <v>0</v>
      </c>
      <c r="T60" s="201">
        <f>'Ｓ４６（1971）'!G59</f>
        <v>0</v>
      </c>
      <c r="U60" s="202"/>
      <c r="V60" s="216" t="s">
        <v>13</v>
      </c>
      <c r="W60" s="217"/>
      <c r="X60" s="217"/>
      <c r="Y60" s="218" t="s">
        <v>429</v>
      </c>
      <c r="Z60" s="226">
        <f>+A177</f>
        <v>24148</v>
      </c>
      <c r="AA60" s="200">
        <f>+B177</f>
        <v>0</v>
      </c>
      <c r="AB60" s="200">
        <f>+C177</f>
        <v>0</v>
      </c>
      <c r="AC60" s="583">
        <f>+E177</f>
        <v>21100</v>
      </c>
      <c r="AD60" s="237"/>
      <c r="AE60" s="237"/>
      <c r="AF60" s="237"/>
      <c r="AG60" s="167"/>
      <c r="AH60" s="167"/>
      <c r="AI60" s="175"/>
      <c r="AJ60" s="173" t="s">
        <v>2</v>
      </c>
      <c r="AK60" s="173" t="s">
        <v>3</v>
      </c>
      <c r="AL60" s="174" t="s">
        <v>400</v>
      </c>
    </row>
    <row r="61" spans="1:38" ht="14.45" customHeight="1" thickBot="1" x14ac:dyDescent="0.2">
      <c r="K61" s="194"/>
      <c r="L61" s="238" t="s">
        <v>291</v>
      </c>
      <c r="M61" s="239"/>
      <c r="N61" s="239"/>
      <c r="O61" s="858"/>
      <c r="P61" s="857">
        <f>SUM(P8:P60)-P9-P10-P12-P13-P15-P16-P17-P30-P31-P32-P40-P41-P42-P43-P44-P49-P50</f>
        <v>108260</v>
      </c>
      <c r="Q61" s="242">
        <f>SUM(Q8:Q60)-Q9-Q10-Q12-Q13-Q15-Q16-Q17-Q30-Q31-Q32-Q40-Q41-Q42-Q43-Q44-Q49-Q50</f>
        <v>108260</v>
      </c>
      <c r="R61" s="242">
        <f>SUM(R8:R60)-R9-R10-R12-R13-R15-R16-R17-R30-R31-R32-R40-R41-R42-R43-R44-R49-R50</f>
        <v>30724</v>
      </c>
      <c r="S61" s="242">
        <f>SUM(S8:S60)-S9-S10-S12-S13-S15-S16-S17-S30-S31-S32-S40-S41-S42-S43-S44-S49-S50</f>
        <v>16351</v>
      </c>
      <c r="T61" s="243">
        <f>SUM(T8:T60)-T9-T10-T12-T13-T15-T16-T17-T30-T31-T32-T40-T41-T42-T43-T44-T49-T50</f>
        <v>30600</v>
      </c>
      <c r="U61" s="244"/>
      <c r="V61" s="238" t="s">
        <v>82</v>
      </c>
      <c r="W61" s="239"/>
      <c r="X61" s="239"/>
      <c r="Y61" s="240"/>
      <c r="Z61" s="245">
        <f>Z12+Z33+Z40+Z45+Z51+Z52+Z54+Z60</f>
        <v>24148</v>
      </c>
      <c r="AA61" s="242">
        <f>AA12+AA33+AA40+AA45+AA51+AA52+AA54+AA60</f>
        <v>0</v>
      </c>
      <c r="AB61" s="246">
        <f>AB12+AB33+AB40+AB45+AB51+AB52+AB54+AB60</f>
        <v>0</v>
      </c>
      <c r="AC61" s="566">
        <f>AC12+AC33+AC40+AC45+AC51+AC52+AC54+AC60</f>
        <v>21100</v>
      </c>
      <c r="AD61" s="248"/>
      <c r="AE61" s="248"/>
      <c r="AF61" s="248"/>
      <c r="AG61" s="249"/>
      <c r="AH61" s="249"/>
      <c r="AI61" s="250" t="s">
        <v>5</v>
      </c>
      <c r="AJ61" s="180" t="s">
        <v>6</v>
      </c>
      <c r="AK61" s="180" t="s">
        <v>7</v>
      </c>
      <c r="AL61" s="251" t="s">
        <v>405</v>
      </c>
    </row>
    <row r="62" spans="1:38" ht="14.45" customHeight="1" x14ac:dyDescent="0.15">
      <c r="A62" s="589">
        <v>86022</v>
      </c>
      <c r="B62" s="590">
        <v>83304</v>
      </c>
      <c r="C62" s="590">
        <v>2718</v>
      </c>
      <c r="D62" s="590">
        <v>1708</v>
      </c>
      <c r="E62" s="590">
        <v>0</v>
      </c>
      <c r="F62" s="590">
        <v>25900</v>
      </c>
      <c r="G62" s="590">
        <v>0</v>
      </c>
      <c r="H62" s="591">
        <v>58414</v>
      </c>
      <c r="K62" s="183"/>
      <c r="L62" s="184" t="s">
        <v>482</v>
      </c>
      <c r="M62" s="185"/>
      <c r="N62" s="185"/>
      <c r="O62" s="186" t="s">
        <v>548</v>
      </c>
      <c r="P62" s="252">
        <f>+A63</f>
        <v>4139</v>
      </c>
      <c r="Q62" s="253">
        <f>+B63</f>
        <v>4139</v>
      </c>
      <c r="R62" s="575"/>
      <c r="S62" s="253">
        <f>+D63</f>
        <v>0</v>
      </c>
      <c r="T62" s="576">
        <f>+F63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4139</v>
      </c>
      <c r="B63" s="593">
        <v>4139</v>
      </c>
      <c r="C63" s="593">
        <v>0</v>
      </c>
      <c r="D63" s="593">
        <v>0</v>
      </c>
      <c r="E63" s="593">
        <v>0</v>
      </c>
      <c r="F63" s="593">
        <v>0</v>
      </c>
      <c r="G63" s="593">
        <v>0</v>
      </c>
      <c r="H63" s="594">
        <v>4139</v>
      </c>
      <c r="K63" s="194"/>
      <c r="L63" s="195"/>
      <c r="M63" s="196" t="s">
        <v>293</v>
      </c>
      <c r="N63" s="197"/>
      <c r="O63" s="198" t="s">
        <v>549</v>
      </c>
      <c r="P63" s="199">
        <f>+A64</f>
        <v>2088</v>
      </c>
      <c r="Q63" s="200">
        <f>+B64</f>
        <v>2088</v>
      </c>
      <c r="R63" s="292"/>
      <c r="S63" s="200">
        <f>+D64</f>
        <v>0</v>
      </c>
      <c r="T63" s="263">
        <f>+F64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2088</v>
      </c>
      <c r="B64" s="593">
        <v>2088</v>
      </c>
      <c r="C64" s="593">
        <v>0</v>
      </c>
      <c r="D64" s="593">
        <v>0</v>
      </c>
      <c r="E64" s="593">
        <v>0</v>
      </c>
      <c r="F64" s="593">
        <v>0</v>
      </c>
      <c r="G64" s="593">
        <v>0</v>
      </c>
      <c r="H64" s="594">
        <v>2088</v>
      </c>
      <c r="K64" s="194"/>
      <c r="L64" s="195"/>
      <c r="M64" s="196" t="s">
        <v>292</v>
      </c>
      <c r="N64" s="167"/>
      <c r="O64" s="207"/>
      <c r="P64" s="208">
        <f>P62-P63</f>
        <v>2051</v>
      </c>
      <c r="Q64" s="209">
        <f>Q62-Q63</f>
        <v>2051</v>
      </c>
      <c r="R64" s="269"/>
      <c r="S64" s="209">
        <f>S62-S63</f>
        <v>0</v>
      </c>
      <c r="T64" s="577">
        <f>T62-T63</f>
        <v>0</v>
      </c>
      <c r="U64" s="264"/>
      <c r="V64" s="195"/>
      <c r="W64" s="196" t="s">
        <v>13</v>
      </c>
      <c r="X64" s="167"/>
      <c r="Y64" s="207" t="s">
        <v>9</v>
      </c>
      <c r="Z64" s="302">
        <f>+A117</f>
        <v>0</v>
      </c>
      <c r="AA64" s="272">
        <f>+B117</f>
        <v>0</v>
      </c>
      <c r="AB64" s="585">
        <f>+C117</f>
        <v>0</v>
      </c>
      <c r="AC64" s="584">
        <f>+E117</f>
        <v>0</v>
      </c>
      <c r="AD64" s="264"/>
      <c r="AE64" s="195"/>
      <c r="AF64" s="196" t="s">
        <v>13</v>
      </c>
      <c r="AG64" s="167"/>
      <c r="AH64" s="207" t="s">
        <v>406</v>
      </c>
      <c r="AI64" s="302">
        <f>+A140</f>
        <v>3600</v>
      </c>
      <c r="AJ64" s="272">
        <f>+B140</f>
        <v>0</v>
      </c>
      <c r="AK64" s="272">
        <f>+C140</f>
        <v>0</v>
      </c>
      <c r="AL64" s="588">
        <f>+D140</f>
        <v>0</v>
      </c>
    </row>
    <row r="65" spans="1:38" ht="14.45" customHeight="1" x14ac:dyDescent="0.15">
      <c r="A65" s="592">
        <v>0</v>
      </c>
      <c r="B65" s="593">
        <v>0</v>
      </c>
      <c r="C65" s="593">
        <v>0</v>
      </c>
      <c r="D65" s="593">
        <v>0</v>
      </c>
      <c r="E65" s="593">
        <v>0</v>
      </c>
      <c r="F65" s="593">
        <v>0</v>
      </c>
      <c r="G65" s="593">
        <v>0</v>
      </c>
      <c r="H65" s="594">
        <v>0</v>
      </c>
      <c r="K65" s="194" t="s">
        <v>4</v>
      </c>
      <c r="L65" s="173" t="s">
        <v>483</v>
      </c>
      <c r="M65" s="170"/>
      <c r="N65" s="170"/>
      <c r="O65" s="211" t="s">
        <v>550</v>
      </c>
      <c r="P65" s="212">
        <f>+A65</f>
        <v>0</v>
      </c>
      <c r="Q65" s="213">
        <f>+B65</f>
        <v>0</v>
      </c>
      <c r="R65" s="567"/>
      <c r="S65" s="213">
        <f>+D65</f>
        <v>0</v>
      </c>
      <c r="T65" s="578">
        <f>+F65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3">
        <v>0</v>
      </c>
      <c r="G66" s="593">
        <v>0</v>
      </c>
      <c r="H66" s="594">
        <v>0</v>
      </c>
      <c r="K66" s="194"/>
      <c r="L66" s="195"/>
      <c r="M66" s="196" t="s">
        <v>313</v>
      </c>
      <c r="N66" s="197"/>
      <c r="O66" s="198" t="s">
        <v>551</v>
      </c>
      <c r="P66" s="199">
        <f>+A66</f>
        <v>0</v>
      </c>
      <c r="Q66" s="200">
        <f>+B66</f>
        <v>0</v>
      </c>
      <c r="R66" s="292"/>
      <c r="S66" s="200">
        <f>+D66</f>
        <v>0</v>
      </c>
      <c r="T66" s="263">
        <f>+F66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3">
        <v>0</v>
      </c>
      <c r="G67" s="593">
        <v>0</v>
      </c>
      <c r="H67" s="594">
        <v>0</v>
      </c>
      <c r="K67" s="194"/>
      <c r="L67" s="216"/>
      <c r="M67" s="196" t="s">
        <v>292</v>
      </c>
      <c r="N67" s="217"/>
      <c r="O67" s="218"/>
      <c r="P67" s="208">
        <f>P65-P66</f>
        <v>0</v>
      </c>
      <c r="Q67" s="209">
        <f>Q65-Q66</f>
        <v>0</v>
      </c>
      <c r="R67" s="269"/>
      <c r="S67" s="209">
        <f>S65-S66</f>
        <v>0</v>
      </c>
      <c r="T67" s="577">
        <f>T65-T66</f>
        <v>0</v>
      </c>
      <c r="U67" s="264"/>
      <c r="V67" s="216"/>
      <c r="W67" s="196" t="s">
        <v>13</v>
      </c>
      <c r="X67" s="217"/>
      <c r="Y67" s="207" t="s">
        <v>407</v>
      </c>
      <c r="Z67" s="302">
        <f>+A118</f>
        <v>0</v>
      </c>
      <c r="AA67" s="272">
        <f>+B118</f>
        <v>0</v>
      </c>
      <c r="AB67" s="585">
        <f>+C118</f>
        <v>0</v>
      </c>
      <c r="AC67" s="584">
        <f>+E118</f>
        <v>0</v>
      </c>
      <c r="AD67" s="264"/>
      <c r="AE67" s="216"/>
      <c r="AF67" s="196" t="s">
        <v>13</v>
      </c>
      <c r="AG67" s="217"/>
      <c r="AH67" s="207" t="s">
        <v>408</v>
      </c>
      <c r="AI67" s="302">
        <f>+A141</f>
        <v>0</v>
      </c>
      <c r="AJ67" s="272">
        <f>+B141</f>
        <v>0</v>
      </c>
      <c r="AK67" s="272">
        <f>+C141</f>
        <v>0</v>
      </c>
      <c r="AL67" s="588">
        <f>+D141</f>
        <v>0</v>
      </c>
    </row>
    <row r="68" spans="1:38" ht="14.45" customHeight="1" x14ac:dyDescent="0.15">
      <c r="A68" s="592">
        <v>0</v>
      </c>
      <c r="B68" s="593">
        <v>0</v>
      </c>
      <c r="C68" s="593">
        <v>0</v>
      </c>
      <c r="D68" s="593">
        <v>0</v>
      </c>
      <c r="E68" s="593">
        <v>0</v>
      </c>
      <c r="F68" s="593">
        <v>0</v>
      </c>
      <c r="G68" s="593">
        <v>0</v>
      </c>
      <c r="H68" s="594">
        <v>0</v>
      </c>
      <c r="K68" s="194" t="s">
        <v>4</v>
      </c>
      <c r="L68" s="169"/>
      <c r="M68" s="195" t="s">
        <v>552</v>
      </c>
      <c r="N68" s="197"/>
      <c r="O68" s="198" t="s">
        <v>553</v>
      </c>
      <c r="P68" s="199">
        <f t="shared" ref="P68:Q70" si="1">+A68</f>
        <v>0</v>
      </c>
      <c r="Q68" s="200">
        <f t="shared" si="1"/>
        <v>0</v>
      </c>
      <c r="R68" s="292"/>
      <c r="S68" s="200">
        <f>+D68</f>
        <v>0</v>
      </c>
      <c r="T68" s="263">
        <f>+F68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3">
        <v>0</v>
      </c>
      <c r="G69" s="593">
        <v>0</v>
      </c>
      <c r="H69" s="594">
        <v>0</v>
      </c>
      <c r="K69" s="194"/>
      <c r="L69" s="176" t="s">
        <v>554</v>
      </c>
      <c r="M69" s="195"/>
      <c r="N69" s="196" t="s">
        <v>310</v>
      </c>
      <c r="O69" s="198" t="s">
        <v>555</v>
      </c>
      <c r="P69" s="199">
        <f t="shared" si="1"/>
        <v>0</v>
      </c>
      <c r="Q69" s="200">
        <f t="shared" si="1"/>
        <v>0</v>
      </c>
      <c r="R69" s="292"/>
      <c r="S69" s="200">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3">
        <v>0</v>
      </c>
      <c r="G70" s="593">
        <v>0</v>
      </c>
      <c r="H70" s="594">
        <v>0</v>
      </c>
      <c r="K70" s="194"/>
      <c r="L70" s="176" t="s">
        <v>556</v>
      </c>
      <c r="M70" s="176"/>
      <c r="N70" s="196" t="s">
        <v>309</v>
      </c>
      <c r="O70" s="198" t="s">
        <v>557</v>
      </c>
      <c r="P70" s="199">
        <f t="shared" si="1"/>
        <v>0</v>
      </c>
      <c r="Q70" s="200">
        <f t="shared" si="1"/>
        <v>0</v>
      </c>
      <c r="R70" s="292"/>
      <c r="S70" s="200">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3">
        <v>0</v>
      </c>
      <c r="G71" s="593">
        <v>0</v>
      </c>
      <c r="H71" s="594">
        <v>0</v>
      </c>
      <c r="K71" s="194"/>
      <c r="L71" s="176" t="s">
        <v>558</v>
      </c>
      <c r="M71" s="216"/>
      <c r="N71" s="196" t="s">
        <v>292</v>
      </c>
      <c r="O71" s="198"/>
      <c r="P71" s="219">
        <f>P68-P69-P70</f>
        <v>0</v>
      </c>
      <c r="Q71" s="220">
        <f>Q68-Q69-Q70</f>
        <v>0</v>
      </c>
      <c r="R71" s="292"/>
      <c r="S71" s="220">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3">
        <v>0</v>
      </c>
      <c r="G72" s="593">
        <v>0</v>
      </c>
      <c r="H72" s="594">
        <v>0</v>
      </c>
      <c r="K72" s="194"/>
      <c r="L72" s="176"/>
      <c r="M72" s="196" t="s">
        <v>494</v>
      </c>
      <c r="N72" s="197"/>
      <c r="O72" s="198" t="s">
        <v>559</v>
      </c>
      <c r="P72" s="199">
        <f>+A71</f>
        <v>0</v>
      </c>
      <c r="Q72" s="200">
        <f>+B71</f>
        <v>0</v>
      </c>
      <c r="R72" s="292"/>
      <c r="S72" s="200">
        <f>+D71</f>
        <v>0</v>
      </c>
      <c r="T72" s="263">
        <f>+F71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3">
        <v>0</v>
      </c>
      <c r="G73" s="593">
        <v>0</v>
      </c>
      <c r="H73" s="594">
        <v>0</v>
      </c>
      <c r="K73" s="194"/>
      <c r="L73" s="216"/>
      <c r="M73" s="196" t="s">
        <v>292</v>
      </c>
      <c r="N73" s="197"/>
      <c r="O73" s="198" t="s">
        <v>560</v>
      </c>
      <c r="P73" s="199">
        <f t="shared" ref="P73:S74" si="2">+A72</f>
        <v>0</v>
      </c>
      <c r="Q73" s="200">
        <f t="shared" si="2"/>
        <v>0</v>
      </c>
      <c r="R73" s="292"/>
      <c r="S73" s="200">
        <f t="shared" si="2"/>
        <v>0</v>
      </c>
      <c r="T73" s="263">
        <f>+F72</f>
        <v>0</v>
      </c>
      <c r="U73" s="264"/>
      <c r="V73" s="216"/>
      <c r="W73" s="196" t="s">
        <v>13</v>
      </c>
      <c r="X73" s="197"/>
      <c r="Y73" s="211" t="s">
        <v>15</v>
      </c>
      <c r="Z73" s="302">
        <f>+A119</f>
        <v>0</v>
      </c>
      <c r="AA73" s="272">
        <f>+B119</f>
        <v>0</v>
      </c>
      <c r="AB73" s="585">
        <f>+C119</f>
        <v>0</v>
      </c>
      <c r="AC73" s="584">
        <f>+E119</f>
        <v>0</v>
      </c>
      <c r="AD73" s="264"/>
      <c r="AE73" s="216"/>
      <c r="AF73" s="196" t="s">
        <v>13</v>
      </c>
      <c r="AG73" s="197"/>
      <c r="AH73" s="211" t="s">
        <v>409</v>
      </c>
      <c r="AI73" s="302">
        <f t="shared" ref="AI73:AL75" si="3">+A142</f>
        <v>0</v>
      </c>
      <c r="AJ73" s="272">
        <f t="shared" si="3"/>
        <v>0</v>
      </c>
      <c r="AK73" s="272">
        <f t="shared" si="3"/>
        <v>0</v>
      </c>
      <c r="AL73" s="588">
        <f t="shared" si="3"/>
        <v>0</v>
      </c>
    </row>
    <row r="74" spans="1:38" ht="14.45" customHeight="1" x14ac:dyDescent="0.15">
      <c r="A74" s="592">
        <v>27867</v>
      </c>
      <c r="B74" s="593">
        <v>26981</v>
      </c>
      <c r="C74" s="593">
        <v>886</v>
      </c>
      <c r="D74" s="593">
        <v>0</v>
      </c>
      <c r="E74" s="593">
        <v>0</v>
      </c>
      <c r="F74" s="593">
        <v>1800</v>
      </c>
      <c r="G74" s="593">
        <v>0</v>
      </c>
      <c r="H74" s="594">
        <v>26067</v>
      </c>
      <c r="K74" s="194"/>
      <c r="L74" s="196" t="s">
        <v>485</v>
      </c>
      <c r="M74" s="197"/>
      <c r="N74" s="197"/>
      <c r="O74" s="198" t="s">
        <v>561</v>
      </c>
      <c r="P74" s="199">
        <f t="shared" si="2"/>
        <v>0</v>
      </c>
      <c r="Q74" s="200">
        <f t="shared" si="2"/>
        <v>0</v>
      </c>
      <c r="R74" s="292"/>
      <c r="S74" s="200">
        <f t="shared" si="2"/>
        <v>0</v>
      </c>
      <c r="T74" s="263">
        <f>+F73</f>
        <v>0</v>
      </c>
      <c r="U74" s="264"/>
      <c r="V74" s="196" t="s">
        <v>19</v>
      </c>
      <c r="W74" s="197"/>
      <c r="X74" s="197"/>
      <c r="Y74" s="211" t="s">
        <v>142</v>
      </c>
      <c r="Z74" s="302">
        <f t="shared" ref="Z74:AB75" si="4">+A120</f>
        <v>0</v>
      </c>
      <c r="AA74" s="272">
        <f t="shared" si="4"/>
        <v>0</v>
      </c>
      <c r="AB74" s="585">
        <f t="shared" si="4"/>
        <v>0</v>
      </c>
      <c r="AC74" s="584">
        <f>+E120</f>
        <v>0</v>
      </c>
      <c r="AD74" s="264"/>
      <c r="AE74" s="196" t="s">
        <v>19</v>
      </c>
      <c r="AF74" s="197"/>
      <c r="AG74" s="197"/>
      <c r="AH74" s="211" t="s">
        <v>410</v>
      </c>
      <c r="AI74" s="302">
        <f t="shared" si="3"/>
        <v>0</v>
      </c>
      <c r="AJ74" s="272">
        <f t="shared" si="3"/>
        <v>0</v>
      </c>
      <c r="AK74" s="272">
        <f t="shared" si="3"/>
        <v>0</v>
      </c>
      <c r="AL74" s="588">
        <f t="shared" si="3"/>
        <v>0</v>
      </c>
    </row>
    <row r="75" spans="1:38" ht="14.45" customHeight="1" x14ac:dyDescent="0.15">
      <c r="A75" s="592">
        <v>0</v>
      </c>
      <c r="B75" s="593">
        <v>0</v>
      </c>
      <c r="C75" s="593">
        <v>0</v>
      </c>
      <c r="D75" s="593">
        <v>0</v>
      </c>
      <c r="E75" s="593">
        <v>0</v>
      </c>
      <c r="F75" s="593">
        <v>0</v>
      </c>
      <c r="G75" s="593">
        <v>0</v>
      </c>
      <c r="H75" s="594">
        <v>0</v>
      </c>
      <c r="K75" s="194" t="s">
        <v>83</v>
      </c>
      <c r="L75" s="195"/>
      <c r="M75" s="196" t="s">
        <v>304</v>
      </c>
      <c r="N75" s="197"/>
      <c r="O75" s="198" t="s">
        <v>562</v>
      </c>
      <c r="P75" s="199">
        <f>+A75</f>
        <v>0</v>
      </c>
      <c r="Q75" s="200">
        <f>+B75</f>
        <v>0</v>
      </c>
      <c r="R75" s="292"/>
      <c r="S75" s="200">
        <f>+D75</f>
        <v>0</v>
      </c>
      <c r="T75" s="263">
        <f t="shared" ref="T75:T85" si="5">+F75</f>
        <v>0</v>
      </c>
      <c r="U75" s="264" t="s">
        <v>411</v>
      </c>
      <c r="V75" s="195"/>
      <c r="W75" s="196" t="s">
        <v>412</v>
      </c>
      <c r="X75" s="197"/>
      <c r="Y75" s="211" t="s">
        <v>413</v>
      </c>
      <c r="Z75" s="302">
        <f t="shared" si="4"/>
        <v>5137</v>
      </c>
      <c r="AA75" s="272">
        <f t="shared" si="4"/>
        <v>0</v>
      </c>
      <c r="AB75" s="585">
        <f t="shared" si="4"/>
        <v>0</v>
      </c>
      <c r="AC75" s="584">
        <f>+E121</f>
        <v>4900</v>
      </c>
      <c r="AD75" s="264" t="s">
        <v>414</v>
      </c>
      <c r="AE75" s="195"/>
      <c r="AF75" s="196" t="s">
        <v>412</v>
      </c>
      <c r="AG75" s="197"/>
      <c r="AH75" s="211" t="s">
        <v>415</v>
      </c>
      <c r="AI75" s="302">
        <f t="shared" si="3"/>
        <v>0</v>
      </c>
      <c r="AJ75" s="272">
        <f t="shared" si="3"/>
        <v>0</v>
      </c>
      <c r="AK75" s="272">
        <f t="shared" si="3"/>
        <v>0</v>
      </c>
      <c r="AL75" s="588">
        <f t="shared" si="3"/>
        <v>0</v>
      </c>
    </row>
    <row r="76" spans="1:38" ht="14.45" customHeight="1" x14ac:dyDescent="0.15">
      <c r="A76" s="592">
        <v>0</v>
      </c>
      <c r="B76" s="593">
        <v>0</v>
      </c>
      <c r="C76" s="593">
        <v>0</v>
      </c>
      <c r="D76" s="593">
        <v>0</v>
      </c>
      <c r="E76" s="593">
        <v>0</v>
      </c>
      <c r="F76" s="593">
        <v>0</v>
      </c>
      <c r="G76" s="593">
        <v>0</v>
      </c>
      <c r="H76" s="594">
        <v>0</v>
      </c>
      <c r="K76" s="194"/>
      <c r="L76" s="195" t="s">
        <v>564</v>
      </c>
      <c r="M76" s="196" t="s">
        <v>303</v>
      </c>
      <c r="N76" s="197"/>
      <c r="O76" s="198" t="s">
        <v>565</v>
      </c>
      <c r="P76" s="199">
        <f t="shared" ref="P76:S85" si="6">+A76</f>
        <v>0</v>
      </c>
      <c r="Q76" s="200">
        <f t="shared" si="6"/>
        <v>0</v>
      </c>
      <c r="R76" s="292"/>
      <c r="S76" s="200">
        <f t="shared" si="6"/>
        <v>0</v>
      </c>
      <c r="T76" s="263">
        <f t="shared" si="5"/>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3">
        <v>0</v>
      </c>
      <c r="G77" s="593">
        <v>0</v>
      </c>
      <c r="H77" s="594">
        <v>0</v>
      </c>
      <c r="K77" s="194"/>
      <c r="L77" s="195" t="s">
        <v>566</v>
      </c>
      <c r="M77" s="196" t="s">
        <v>302</v>
      </c>
      <c r="N77" s="197"/>
      <c r="O77" s="198" t="s">
        <v>567</v>
      </c>
      <c r="P77" s="199">
        <f t="shared" si="6"/>
        <v>0</v>
      </c>
      <c r="Q77" s="200">
        <f t="shared" si="6"/>
        <v>0</v>
      </c>
      <c r="R77" s="292"/>
      <c r="S77" s="200">
        <f t="shared" si="6"/>
        <v>0</v>
      </c>
      <c r="T77" s="263">
        <f t="shared" si="5"/>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3">
        <v>0</v>
      </c>
      <c r="G78" s="593">
        <v>0</v>
      </c>
      <c r="H78" s="594">
        <v>0</v>
      </c>
      <c r="K78" s="194"/>
      <c r="L78" s="195" t="s">
        <v>568</v>
      </c>
      <c r="M78" s="196" t="s">
        <v>283</v>
      </c>
      <c r="N78" s="197"/>
      <c r="O78" s="198" t="s">
        <v>569</v>
      </c>
      <c r="P78" s="199">
        <f t="shared" si="6"/>
        <v>0</v>
      </c>
      <c r="Q78" s="200">
        <f t="shared" si="6"/>
        <v>0</v>
      </c>
      <c r="R78" s="292"/>
      <c r="S78" s="200">
        <f t="shared" si="6"/>
        <v>0</v>
      </c>
      <c r="T78" s="263">
        <f t="shared" si="5"/>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3">
        <v>0</v>
      </c>
      <c r="G79" s="593">
        <v>0</v>
      </c>
      <c r="H79" s="594">
        <v>0</v>
      </c>
      <c r="K79" s="194"/>
      <c r="L79" s="195" t="s">
        <v>476</v>
      </c>
      <c r="M79" s="196" t="s">
        <v>301</v>
      </c>
      <c r="N79" s="197"/>
      <c r="O79" s="198" t="s">
        <v>570</v>
      </c>
      <c r="P79" s="199">
        <f t="shared" si="6"/>
        <v>0</v>
      </c>
      <c r="Q79" s="200">
        <f t="shared" si="6"/>
        <v>0</v>
      </c>
      <c r="R79" s="292"/>
      <c r="S79" s="200">
        <f t="shared" si="6"/>
        <v>0</v>
      </c>
      <c r="T79" s="263">
        <f t="shared" si="5"/>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18647</v>
      </c>
      <c r="B80" s="593">
        <v>18647</v>
      </c>
      <c r="C80" s="593">
        <v>0</v>
      </c>
      <c r="D80" s="593">
        <v>0</v>
      </c>
      <c r="E80" s="593">
        <v>0</v>
      </c>
      <c r="F80" s="593">
        <v>0</v>
      </c>
      <c r="G80" s="593">
        <v>0</v>
      </c>
      <c r="H80" s="594">
        <v>18647</v>
      </c>
      <c r="K80" s="194"/>
      <c r="L80" s="195" t="s">
        <v>427</v>
      </c>
      <c r="M80" s="196" t="s">
        <v>571</v>
      </c>
      <c r="N80" s="197"/>
      <c r="O80" s="198" t="s">
        <v>572</v>
      </c>
      <c r="P80" s="199">
        <f t="shared" si="6"/>
        <v>18647</v>
      </c>
      <c r="Q80" s="200">
        <f t="shared" si="6"/>
        <v>18647</v>
      </c>
      <c r="R80" s="292"/>
      <c r="S80" s="200">
        <f t="shared" si="6"/>
        <v>0</v>
      </c>
      <c r="T80" s="263">
        <f t="shared" si="5"/>
        <v>0</v>
      </c>
      <c r="U80" s="264"/>
      <c r="V80" s="195" t="s">
        <v>38</v>
      </c>
      <c r="W80" s="196" t="s">
        <v>149</v>
      </c>
      <c r="X80" s="197"/>
      <c r="Y80" s="198" t="s">
        <v>420</v>
      </c>
      <c r="Z80" s="302">
        <f>+A122</f>
        <v>5137</v>
      </c>
      <c r="AA80" s="272">
        <f>+B122</f>
        <v>0</v>
      </c>
      <c r="AB80" s="585">
        <f>+C122</f>
        <v>0</v>
      </c>
      <c r="AC80" s="584">
        <f>+E122</f>
        <v>4900</v>
      </c>
      <c r="AD80" s="264" t="s">
        <v>421</v>
      </c>
      <c r="AE80" s="195" t="s">
        <v>38</v>
      </c>
      <c r="AF80" s="196" t="s">
        <v>149</v>
      </c>
      <c r="AG80" s="197"/>
      <c r="AH80" s="198" t="s">
        <v>422</v>
      </c>
      <c r="AI80" s="302">
        <f>+A145</f>
        <v>0</v>
      </c>
      <c r="AJ80" s="272">
        <f>+B145</f>
        <v>0</v>
      </c>
      <c r="AK80" s="272">
        <f>+C145</f>
        <v>0</v>
      </c>
      <c r="AL80" s="588">
        <f>+D145</f>
        <v>0</v>
      </c>
    </row>
    <row r="81" spans="1:38" ht="14.45" customHeight="1" x14ac:dyDescent="0.15">
      <c r="A81" s="592">
        <v>0</v>
      </c>
      <c r="B81" s="593">
        <v>0</v>
      </c>
      <c r="C81" s="593">
        <v>0</v>
      </c>
      <c r="D81" s="593">
        <v>0</v>
      </c>
      <c r="E81" s="593">
        <v>0</v>
      </c>
      <c r="F81" s="593">
        <v>0</v>
      </c>
      <c r="G81" s="593">
        <v>0</v>
      </c>
      <c r="H81" s="594">
        <v>0</v>
      </c>
      <c r="K81" s="194"/>
      <c r="L81" s="195" t="s">
        <v>558</v>
      </c>
      <c r="M81" s="196" t="s">
        <v>284</v>
      </c>
      <c r="N81" s="197"/>
      <c r="O81" s="198" t="s">
        <v>573</v>
      </c>
      <c r="P81" s="199">
        <f t="shared" si="6"/>
        <v>0</v>
      </c>
      <c r="Q81" s="200">
        <f t="shared" si="6"/>
        <v>0</v>
      </c>
      <c r="R81" s="292"/>
      <c r="S81" s="200">
        <f t="shared" si="6"/>
        <v>0</v>
      </c>
      <c r="T81" s="263">
        <f t="shared" si="5"/>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9220</v>
      </c>
      <c r="B82" s="593">
        <v>8334</v>
      </c>
      <c r="C82" s="593">
        <v>886</v>
      </c>
      <c r="D82" s="593">
        <v>0</v>
      </c>
      <c r="E82" s="593">
        <v>0</v>
      </c>
      <c r="F82" s="593">
        <v>1800</v>
      </c>
      <c r="G82" s="593">
        <v>0</v>
      </c>
      <c r="H82" s="594">
        <v>7420</v>
      </c>
      <c r="K82" s="194" t="s">
        <v>615</v>
      </c>
      <c r="L82" s="216"/>
      <c r="M82" s="196" t="s">
        <v>292</v>
      </c>
      <c r="N82" s="197"/>
      <c r="O82" s="198" t="s">
        <v>460</v>
      </c>
      <c r="P82" s="199">
        <f t="shared" si="6"/>
        <v>9220</v>
      </c>
      <c r="Q82" s="200">
        <f t="shared" si="6"/>
        <v>8334</v>
      </c>
      <c r="R82" s="292"/>
      <c r="S82" s="200">
        <f t="shared" si="6"/>
        <v>0</v>
      </c>
      <c r="T82" s="263">
        <f t="shared" si="5"/>
        <v>1800</v>
      </c>
      <c r="U82" s="264"/>
      <c r="V82" s="216"/>
      <c r="W82" s="196" t="s">
        <v>13</v>
      </c>
      <c r="X82" s="197"/>
      <c r="Y82" s="198"/>
      <c r="Z82" s="586">
        <v>0</v>
      </c>
      <c r="AA82" s="587">
        <v>0</v>
      </c>
      <c r="AB82" s="275">
        <v>0</v>
      </c>
      <c r="AC82" s="274">
        <v>0</v>
      </c>
      <c r="AD82" s="264" t="s">
        <v>425</v>
      </c>
      <c r="AE82" s="216"/>
      <c r="AF82" s="196" t="s">
        <v>13</v>
      </c>
      <c r="AG82" s="197"/>
      <c r="AH82" s="198"/>
      <c r="AI82" s="305">
        <v>0</v>
      </c>
      <c r="AJ82" s="306">
        <v>0</v>
      </c>
      <c r="AK82" s="273">
        <v>0</v>
      </c>
      <c r="AL82" s="307">
        <v>0</v>
      </c>
    </row>
    <row r="83" spans="1:38" ht="14.45" customHeight="1" x14ac:dyDescent="0.15">
      <c r="A83" s="592">
        <v>1745</v>
      </c>
      <c r="B83" s="593">
        <v>0</v>
      </c>
      <c r="C83" s="593">
        <v>1745</v>
      </c>
      <c r="D83" s="593">
        <v>0</v>
      </c>
      <c r="E83" s="593">
        <v>0</v>
      </c>
      <c r="F83" s="593">
        <v>0</v>
      </c>
      <c r="G83" s="593">
        <v>0</v>
      </c>
      <c r="H83" s="594">
        <v>1745</v>
      </c>
      <c r="K83" s="194" t="s">
        <v>4</v>
      </c>
      <c r="L83" s="173" t="s">
        <v>487</v>
      </c>
      <c r="M83" s="197"/>
      <c r="N83" s="197"/>
      <c r="O83" s="198" t="s">
        <v>575</v>
      </c>
      <c r="P83" s="199">
        <f t="shared" si="6"/>
        <v>1745</v>
      </c>
      <c r="Q83" s="200">
        <f t="shared" si="6"/>
        <v>0</v>
      </c>
      <c r="R83" s="292"/>
      <c r="S83" s="200">
        <f t="shared" si="6"/>
        <v>0</v>
      </c>
      <c r="T83" s="263">
        <f t="shared" si="5"/>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3">
        <v>0</v>
      </c>
      <c r="G84" s="593">
        <v>0</v>
      </c>
      <c r="H84" s="594">
        <v>0</v>
      </c>
      <c r="K84" s="194"/>
      <c r="L84" s="195"/>
      <c r="M84" s="196" t="s">
        <v>298</v>
      </c>
      <c r="N84" s="197"/>
      <c r="O84" s="198" t="s">
        <v>576</v>
      </c>
      <c r="P84" s="199">
        <f t="shared" si="6"/>
        <v>0</v>
      </c>
      <c r="Q84" s="200">
        <f t="shared" si="6"/>
        <v>0</v>
      </c>
      <c r="R84" s="292"/>
      <c r="S84" s="200">
        <f t="shared" si="6"/>
        <v>0</v>
      </c>
      <c r="T84" s="263">
        <f t="shared" si="5"/>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3">
        <v>0</v>
      </c>
      <c r="G85" s="593">
        <v>0</v>
      </c>
      <c r="H85" s="594">
        <v>0</v>
      </c>
      <c r="K85" s="194"/>
      <c r="L85" s="195"/>
      <c r="M85" s="196" t="s">
        <v>297</v>
      </c>
      <c r="N85" s="197"/>
      <c r="O85" s="198" t="s">
        <v>577</v>
      </c>
      <c r="P85" s="199">
        <f t="shared" si="6"/>
        <v>0</v>
      </c>
      <c r="Q85" s="200">
        <f t="shared" si="6"/>
        <v>0</v>
      </c>
      <c r="R85" s="292"/>
      <c r="S85" s="200">
        <f t="shared" si="6"/>
        <v>0</v>
      </c>
      <c r="T85" s="263">
        <f t="shared" si="5"/>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39983</v>
      </c>
      <c r="B86" s="593">
        <v>39983</v>
      </c>
      <c r="C86" s="593">
        <v>0</v>
      </c>
      <c r="D86" s="593">
        <v>1708</v>
      </c>
      <c r="E86" s="593">
        <v>0</v>
      </c>
      <c r="F86" s="593">
        <v>24100</v>
      </c>
      <c r="G86" s="593">
        <v>0</v>
      </c>
      <c r="H86" s="594">
        <v>14175</v>
      </c>
      <c r="K86" s="194"/>
      <c r="L86" s="195"/>
      <c r="M86" s="196" t="s">
        <v>292</v>
      </c>
      <c r="N86" s="197"/>
      <c r="O86" s="198"/>
      <c r="P86" s="219">
        <f>P83-P84-P85</f>
        <v>1745</v>
      </c>
      <c r="Q86" s="220">
        <f>Q83-Q84-Q85</f>
        <v>0</v>
      </c>
      <c r="R86" s="292"/>
      <c r="S86" s="220">
        <f>S83-S84-S85</f>
        <v>0</v>
      </c>
      <c r="T86" s="270">
        <f>T83-T84-T85</f>
        <v>0</v>
      </c>
      <c r="U86" s="264"/>
      <c r="V86" s="195"/>
      <c r="W86" s="196" t="s">
        <v>13</v>
      </c>
      <c r="X86" s="197"/>
      <c r="Y86" s="198" t="s">
        <v>429</v>
      </c>
      <c r="Z86" s="302">
        <f>+A123</f>
        <v>0</v>
      </c>
      <c r="AA86" s="272">
        <f>+B123</f>
        <v>0</v>
      </c>
      <c r="AB86" s="585">
        <f>+C123</f>
        <v>0</v>
      </c>
      <c r="AC86" s="584">
        <f>+E123</f>
        <v>0</v>
      </c>
      <c r="AD86" s="264" t="s">
        <v>430</v>
      </c>
      <c r="AE86" s="195"/>
      <c r="AF86" s="196" t="s">
        <v>13</v>
      </c>
      <c r="AG86" s="197"/>
      <c r="AH86" s="198" t="s">
        <v>431</v>
      </c>
      <c r="AI86" s="302">
        <f>+A146</f>
        <v>0</v>
      </c>
      <c r="AJ86" s="272">
        <f>+B146</f>
        <v>0</v>
      </c>
      <c r="AK86" s="272">
        <f>+C146</f>
        <v>0</v>
      </c>
      <c r="AL86" s="588">
        <f>+D146</f>
        <v>0</v>
      </c>
    </row>
    <row r="87" spans="1:38" ht="14.45" customHeight="1" x14ac:dyDescent="0.15">
      <c r="A87" s="592">
        <v>11516</v>
      </c>
      <c r="B87" s="593">
        <v>11516</v>
      </c>
      <c r="C87" s="593">
        <v>0</v>
      </c>
      <c r="D87" s="593">
        <v>1708</v>
      </c>
      <c r="E87" s="593">
        <v>0</v>
      </c>
      <c r="F87" s="593">
        <v>3000</v>
      </c>
      <c r="G87" s="593">
        <v>0</v>
      </c>
      <c r="H87" s="594">
        <v>6808</v>
      </c>
      <c r="K87" s="194"/>
      <c r="L87" s="173"/>
      <c r="M87" s="196" t="s">
        <v>280</v>
      </c>
      <c r="N87" s="197"/>
      <c r="O87" s="198" t="s">
        <v>578</v>
      </c>
      <c r="P87" s="199">
        <f>+A87</f>
        <v>11516</v>
      </c>
      <c r="Q87" s="200">
        <f>+B87</f>
        <v>11516</v>
      </c>
      <c r="R87" s="292"/>
      <c r="S87" s="200">
        <f>+D87</f>
        <v>1708</v>
      </c>
      <c r="T87" s="263">
        <f t="shared" ref="T87:T97" si="7">+F87</f>
        <v>3000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3294</v>
      </c>
      <c r="B88" s="593">
        <v>3294</v>
      </c>
      <c r="C88" s="593">
        <v>0</v>
      </c>
      <c r="D88" s="593">
        <v>0</v>
      </c>
      <c r="E88" s="593">
        <v>0</v>
      </c>
      <c r="F88" s="593">
        <v>0</v>
      </c>
      <c r="G88" s="593">
        <v>0</v>
      </c>
      <c r="H88" s="594">
        <v>3294</v>
      </c>
      <c r="K88" s="194"/>
      <c r="L88" s="195"/>
      <c r="M88" s="196" t="s">
        <v>281</v>
      </c>
      <c r="N88" s="197"/>
      <c r="O88" s="198" t="s">
        <v>580</v>
      </c>
      <c r="P88" s="199">
        <f t="shared" ref="P88:S97" si="8">+A88</f>
        <v>3294</v>
      </c>
      <c r="Q88" s="200">
        <f t="shared" si="8"/>
        <v>3294</v>
      </c>
      <c r="R88" s="292"/>
      <c r="S88" s="200">
        <f t="shared" si="8"/>
        <v>0</v>
      </c>
      <c r="T88" s="263">
        <f t="shared" si="7"/>
        <v>0</v>
      </c>
      <c r="U88" s="264"/>
      <c r="V88" s="195"/>
      <c r="W88" s="196" t="s">
        <v>433</v>
      </c>
      <c r="X88" s="197"/>
      <c r="Y88" s="198" t="s">
        <v>434</v>
      </c>
      <c r="Z88" s="302">
        <f t="shared" ref="Z88:AB89" si="9">+A125</f>
        <v>0</v>
      </c>
      <c r="AA88" s="272">
        <f t="shared" si="9"/>
        <v>0</v>
      </c>
      <c r="AB88" s="585">
        <f t="shared" si="9"/>
        <v>0</v>
      </c>
      <c r="AC88" s="584">
        <f>+E125</f>
        <v>0</v>
      </c>
      <c r="AD88" s="264"/>
      <c r="AE88" s="195"/>
      <c r="AF88" s="196" t="s">
        <v>433</v>
      </c>
      <c r="AG88" s="197"/>
      <c r="AH88" s="198" t="s">
        <v>435</v>
      </c>
      <c r="AI88" s="302">
        <f t="shared" ref="AI88:AL89" si="10">+A148</f>
        <v>4407</v>
      </c>
      <c r="AJ88" s="272">
        <f t="shared" si="10"/>
        <v>189</v>
      </c>
      <c r="AK88" s="272">
        <f t="shared" si="10"/>
        <v>4200</v>
      </c>
      <c r="AL88" s="588">
        <f t="shared" si="10"/>
        <v>0</v>
      </c>
    </row>
    <row r="89" spans="1:38" ht="14.45" customHeight="1" x14ac:dyDescent="0.15">
      <c r="A89" s="592">
        <v>0</v>
      </c>
      <c r="B89" s="593">
        <v>0</v>
      </c>
      <c r="C89" s="593">
        <v>0</v>
      </c>
      <c r="D89" s="593">
        <v>0</v>
      </c>
      <c r="E89" s="593">
        <v>0</v>
      </c>
      <c r="F89" s="593">
        <v>0</v>
      </c>
      <c r="G89" s="593">
        <v>0</v>
      </c>
      <c r="H89" s="594">
        <v>0</v>
      </c>
      <c r="K89" s="194" t="s">
        <v>581</v>
      </c>
      <c r="L89" s="195"/>
      <c r="M89" s="196" t="s">
        <v>282</v>
      </c>
      <c r="N89" s="197"/>
      <c r="O89" s="198" t="s">
        <v>582</v>
      </c>
      <c r="P89" s="199">
        <f t="shared" si="8"/>
        <v>0</v>
      </c>
      <c r="Q89" s="200">
        <f t="shared" si="8"/>
        <v>0</v>
      </c>
      <c r="R89" s="292"/>
      <c r="S89" s="200">
        <f t="shared" si="8"/>
        <v>0</v>
      </c>
      <c r="T89" s="263">
        <f t="shared" si="7"/>
        <v>0</v>
      </c>
      <c r="U89" s="264"/>
      <c r="V89" s="195"/>
      <c r="W89" s="196" t="s">
        <v>436</v>
      </c>
      <c r="X89" s="197"/>
      <c r="Y89" s="198" t="s">
        <v>437</v>
      </c>
      <c r="Z89" s="302">
        <f t="shared" si="9"/>
        <v>0</v>
      </c>
      <c r="AA89" s="272">
        <f t="shared" si="9"/>
        <v>0</v>
      </c>
      <c r="AB89" s="585">
        <f t="shared" si="9"/>
        <v>0</v>
      </c>
      <c r="AC89" s="584">
        <f>+E126</f>
        <v>0</v>
      </c>
      <c r="AD89" s="264"/>
      <c r="AE89" s="195"/>
      <c r="AF89" s="196" t="s">
        <v>436</v>
      </c>
      <c r="AG89" s="197"/>
      <c r="AH89" s="198" t="s">
        <v>438</v>
      </c>
      <c r="AI89" s="302">
        <f t="shared" si="10"/>
        <v>0</v>
      </c>
      <c r="AJ89" s="272">
        <f t="shared" si="10"/>
        <v>0</v>
      </c>
      <c r="AK89" s="272">
        <f t="shared" si="10"/>
        <v>0</v>
      </c>
      <c r="AL89" s="588">
        <f t="shared" si="10"/>
        <v>0</v>
      </c>
    </row>
    <row r="90" spans="1:38" ht="14.45" customHeight="1" x14ac:dyDescent="0.15">
      <c r="A90" s="592">
        <v>0</v>
      </c>
      <c r="B90" s="593">
        <v>0</v>
      </c>
      <c r="C90" s="593">
        <v>0</v>
      </c>
      <c r="D90" s="593">
        <v>0</v>
      </c>
      <c r="E90" s="593">
        <v>0</v>
      </c>
      <c r="F90" s="593">
        <v>0</v>
      </c>
      <c r="G90" s="593">
        <v>0</v>
      </c>
      <c r="H90" s="594">
        <v>0</v>
      </c>
      <c r="K90" s="194"/>
      <c r="L90" s="195" t="s">
        <v>583</v>
      </c>
      <c r="M90" s="196" t="s">
        <v>283</v>
      </c>
      <c r="N90" s="197"/>
      <c r="O90" s="198" t="s">
        <v>584</v>
      </c>
      <c r="P90" s="199">
        <f t="shared" si="8"/>
        <v>0</v>
      </c>
      <c r="Q90" s="200">
        <f t="shared" si="8"/>
        <v>0</v>
      </c>
      <c r="R90" s="292"/>
      <c r="S90" s="200">
        <f t="shared" si="8"/>
        <v>0</v>
      </c>
      <c r="T90" s="263">
        <f t="shared" si="7"/>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3">
        <v>0</v>
      </c>
      <c r="G91" s="593">
        <v>0</v>
      </c>
      <c r="H91" s="594">
        <v>0</v>
      </c>
      <c r="K91" s="194"/>
      <c r="L91" s="195"/>
      <c r="M91" s="196" t="s">
        <v>284</v>
      </c>
      <c r="N91" s="197"/>
      <c r="O91" s="198" t="s">
        <v>585</v>
      </c>
      <c r="P91" s="199">
        <f t="shared" si="8"/>
        <v>0</v>
      </c>
      <c r="Q91" s="200">
        <f t="shared" si="8"/>
        <v>0</v>
      </c>
      <c r="R91" s="292"/>
      <c r="S91" s="200">
        <f t="shared" si="8"/>
        <v>0</v>
      </c>
      <c r="T91" s="263">
        <f t="shared" si="7"/>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3">
        <v>0</v>
      </c>
      <c r="G92" s="593">
        <v>0</v>
      </c>
      <c r="H92" s="594">
        <v>0</v>
      </c>
      <c r="K92" s="194"/>
      <c r="L92" s="195"/>
      <c r="M92" s="196" t="s">
        <v>326</v>
      </c>
      <c r="N92" s="197"/>
      <c r="O92" s="198" t="s">
        <v>586</v>
      </c>
      <c r="P92" s="199">
        <f t="shared" si="8"/>
        <v>0</v>
      </c>
      <c r="Q92" s="200">
        <f t="shared" si="8"/>
        <v>0</v>
      </c>
      <c r="R92" s="292"/>
      <c r="S92" s="200">
        <f t="shared" si="8"/>
        <v>0</v>
      </c>
      <c r="T92" s="263">
        <f t="shared" si="7"/>
        <v>0</v>
      </c>
      <c r="U92" s="264"/>
      <c r="V92" s="195"/>
      <c r="W92" s="196" t="s">
        <v>57</v>
      </c>
      <c r="X92" s="197"/>
      <c r="Y92" s="198" t="s">
        <v>140</v>
      </c>
      <c r="Z92" s="302">
        <f>+A127</f>
        <v>0</v>
      </c>
      <c r="AA92" s="272">
        <f>+B127</f>
        <v>0</v>
      </c>
      <c r="AB92" s="585">
        <f>+C127</f>
        <v>0</v>
      </c>
      <c r="AC92" s="584">
        <f>+E127</f>
        <v>0</v>
      </c>
      <c r="AD92" s="264"/>
      <c r="AE92" s="195"/>
      <c r="AF92" s="196" t="s">
        <v>57</v>
      </c>
      <c r="AG92" s="197"/>
      <c r="AH92" s="198" t="s">
        <v>440</v>
      </c>
      <c r="AI92" s="302">
        <f>+A150</f>
        <v>0</v>
      </c>
      <c r="AJ92" s="272">
        <f>+B150</f>
        <v>0</v>
      </c>
      <c r="AK92" s="272">
        <f>+C150</f>
        <v>0</v>
      </c>
      <c r="AL92" s="588">
        <f>+D150</f>
        <v>0</v>
      </c>
    </row>
    <row r="93" spans="1:38" ht="14.45" customHeight="1" x14ac:dyDescent="0.15">
      <c r="A93" s="592">
        <v>0</v>
      </c>
      <c r="B93" s="593">
        <v>0</v>
      </c>
      <c r="C93" s="593">
        <v>0</v>
      </c>
      <c r="D93" s="593">
        <v>0</v>
      </c>
      <c r="E93" s="593">
        <v>0</v>
      </c>
      <c r="F93" s="593">
        <v>0</v>
      </c>
      <c r="G93" s="593">
        <v>0</v>
      </c>
      <c r="H93" s="594">
        <v>0</v>
      </c>
      <c r="K93" s="194"/>
      <c r="L93" s="195"/>
      <c r="M93" s="173" t="s">
        <v>285</v>
      </c>
      <c r="N93" s="197"/>
      <c r="O93" s="198" t="s">
        <v>587</v>
      </c>
      <c r="P93" s="199">
        <f t="shared" si="8"/>
        <v>0</v>
      </c>
      <c r="Q93" s="200">
        <f t="shared" si="8"/>
        <v>0</v>
      </c>
      <c r="R93" s="292"/>
      <c r="S93" s="200">
        <f t="shared" si="8"/>
        <v>0</v>
      </c>
      <c r="T93" s="263">
        <f t="shared" si="7"/>
        <v>0</v>
      </c>
      <c r="U93" s="264" t="s">
        <v>441</v>
      </c>
      <c r="V93" s="195"/>
      <c r="W93" s="173" t="s">
        <v>60</v>
      </c>
      <c r="X93" s="197"/>
      <c r="Y93" s="198" t="s">
        <v>442</v>
      </c>
      <c r="Z93" s="302">
        <f t="shared" ref="Z93:AB96" si="11">+A128</f>
        <v>0</v>
      </c>
      <c r="AA93" s="272">
        <f t="shared" si="11"/>
        <v>0</v>
      </c>
      <c r="AB93" s="585">
        <f t="shared" si="11"/>
        <v>0</v>
      </c>
      <c r="AC93" s="584">
        <f>+E128</f>
        <v>0</v>
      </c>
      <c r="AD93" s="264"/>
      <c r="AE93" s="195"/>
      <c r="AF93" s="173" t="s">
        <v>60</v>
      </c>
      <c r="AG93" s="197"/>
      <c r="AH93" s="198" t="s">
        <v>443</v>
      </c>
      <c r="AI93" s="302">
        <f t="shared" ref="AI93:AL96" si="12">+A151</f>
        <v>0</v>
      </c>
      <c r="AJ93" s="272">
        <f t="shared" si="12"/>
        <v>0</v>
      </c>
      <c r="AK93" s="272">
        <f t="shared" si="12"/>
        <v>0</v>
      </c>
      <c r="AL93" s="588">
        <f t="shared" si="12"/>
        <v>0</v>
      </c>
    </row>
    <row r="94" spans="1:38" ht="14.45" customHeight="1" x14ac:dyDescent="0.15">
      <c r="A94" s="592">
        <v>0</v>
      </c>
      <c r="B94" s="593">
        <v>0</v>
      </c>
      <c r="C94" s="593">
        <v>0</v>
      </c>
      <c r="D94" s="593">
        <v>0</v>
      </c>
      <c r="E94" s="593">
        <v>0</v>
      </c>
      <c r="F94" s="593">
        <v>0</v>
      </c>
      <c r="G94" s="593">
        <v>0</v>
      </c>
      <c r="H94" s="594">
        <v>0</v>
      </c>
      <c r="K94" s="194"/>
      <c r="L94" s="195" t="s">
        <v>588</v>
      </c>
      <c r="M94" s="195"/>
      <c r="N94" s="196" t="s">
        <v>286</v>
      </c>
      <c r="O94" s="198" t="s">
        <v>589</v>
      </c>
      <c r="P94" s="199">
        <f t="shared" si="8"/>
        <v>0</v>
      </c>
      <c r="Q94" s="200">
        <f t="shared" si="8"/>
        <v>0</v>
      </c>
      <c r="R94" s="292"/>
      <c r="S94" s="200">
        <f t="shared" si="8"/>
        <v>0</v>
      </c>
      <c r="T94" s="263">
        <f t="shared" si="7"/>
        <v>0</v>
      </c>
      <c r="U94" s="264"/>
      <c r="V94" s="195" t="s">
        <v>59</v>
      </c>
      <c r="W94" s="195"/>
      <c r="X94" s="196" t="s">
        <v>62</v>
      </c>
      <c r="Y94" s="198" t="s">
        <v>444</v>
      </c>
      <c r="Z94" s="302">
        <f t="shared" si="11"/>
        <v>0</v>
      </c>
      <c r="AA94" s="272">
        <f t="shared" si="11"/>
        <v>0</v>
      </c>
      <c r="AB94" s="585">
        <f t="shared" si="11"/>
        <v>0</v>
      </c>
      <c r="AC94" s="584">
        <f>+E129</f>
        <v>0</v>
      </c>
      <c r="AD94" s="264"/>
      <c r="AE94" s="195" t="s">
        <v>59</v>
      </c>
      <c r="AF94" s="195"/>
      <c r="AG94" s="196" t="s">
        <v>62</v>
      </c>
      <c r="AH94" s="198" t="s">
        <v>445</v>
      </c>
      <c r="AI94" s="302">
        <f>+A152</f>
        <v>0</v>
      </c>
      <c r="AJ94" s="272">
        <f t="shared" si="12"/>
        <v>0</v>
      </c>
      <c r="AK94" s="272">
        <f t="shared" si="12"/>
        <v>0</v>
      </c>
      <c r="AL94" s="588">
        <f t="shared" si="12"/>
        <v>0</v>
      </c>
    </row>
    <row r="95" spans="1:38" ht="14.45" customHeight="1" x14ac:dyDescent="0.15">
      <c r="A95" s="592">
        <v>0</v>
      </c>
      <c r="B95" s="593">
        <v>0</v>
      </c>
      <c r="C95" s="593">
        <v>0</v>
      </c>
      <c r="D95" s="593">
        <v>0</v>
      </c>
      <c r="E95" s="593">
        <v>0</v>
      </c>
      <c r="F95" s="593">
        <v>0</v>
      </c>
      <c r="G95" s="593">
        <v>0</v>
      </c>
      <c r="H95" s="594">
        <v>0</v>
      </c>
      <c r="K95" s="194"/>
      <c r="L95" s="195"/>
      <c r="M95" s="195"/>
      <c r="N95" s="196" t="s">
        <v>287</v>
      </c>
      <c r="O95" s="198" t="s">
        <v>591</v>
      </c>
      <c r="P95" s="199">
        <f t="shared" si="8"/>
        <v>0</v>
      </c>
      <c r="Q95" s="200">
        <f t="shared" si="8"/>
        <v>0</v>
      </c>
      <c r="R95" s="292"/>
      <c r="S95" s="200">
        <f t="shared" si="8"/>
        <v>0</v>
      </c>
      <c r="T95" s="263">
        <f t="shared" si="7"/>
        <v>0</v>
      </c>
      <c r="U95" s="264"/>
      <c r="V95" s="195"/>
      <c r="W95" s="195"/>
      <c r="X95" s="196" t="s">
        <v>64</v>
      </c>
      <c r="Y95" s="198" t="s">
        <v>446</v>
      </c>
      <c r="Z95" s="302">
        <f t="shared" si="11"/>
        <v>0</v>
      </c>
      <c r="AA95" s="272">
        <f t="shared" si="11"/>
        <v>0</v>
      </c>
      <c r="AB95" s="585">
        <f t="shared" si="11"/>
        <v>0</v>
      </c>
      <c r="AC95" s="584">
        <f>+E130</f>
        <v>0</v>
      </c>
      <c r="AD95" s="264"/>
      <c r="AE95" s="195"/>
      <c r="AF95" s="195"/>
      <c r="AG95" s="196" t="s">
        <v>64</v>
      </c>
      <c r="AH95" s="198" t="s">
        <v>447</v>
      </c>
      <c r="AI95" s="302">
        <f>+A153</f>
        <v>0</v>
      </c>
      <c r="AJ95" s="272">
        <f t="shared" si="12"/>
        <v>0</v>
      </c>
      <c r="AK95" s="272">
        <f t="shared" si="12"/>
        <v>0</v>
      </c>
      <c r="AL95" s="588">
        <f t="shared" si="12"/>
        <v>0</v>
      </c>
    </row>
    <row r="96" spans="1:38" ht="14.45" customHeight="1" x14ac:dyDescent="0.15">
      <c r="A96" s="592">
        <v>0</v>
      </c>
      <c r="B96" s="593">
        <v>0</v>
      </c>
      <c r="C96" s="593">
        <v>0</v>
      </c>
      <c r="D96" s="593">
        <v>0</v>
      </c>
      <c r="E96" s="593">
        <v>0</v>
      </c>
      <c r="F96" s="593">
        <v>0</v>
      </c>
      <c r="G96" s="593">
        <v>0</v>
      </c>
      <c r="H96" s="594">
        <v>0</v>
      </c>
      <c r="K96" s="194" t="s">
        <v>427</v>
      </c>
      <c r="L96" s="195"/>
      <c r="M96" s="195"/>
      <c r="N96" s="196" t="s">
        <v>288</v>
      </c>
      <c r="O96" s="198" t="s">
        <v>592</v>
      </c>
      <c r="P96" s="199">
        <f t="shared" si="8"/>
        <v>0</v>
      </c>
      <c r="Q96" s="200">
        <f t="shared" si="8"/>
        <v>0</v>
      </c>
      <c r="R96" s="292"/>
      <c r="S96" s="200">
        <f t="shared" si="8"/>
        <v>0</v>
      </c>
      <c r="T96" s="263">
        <f t="shared" si="7"/>
        <v>0</v>
      </c>
      <c r="U96" s="264"/>
      <c r="V96" s="195"/>
      <c r="W96" s="195"/>
      <c r="X96" s="196" t="s">
        <v>66</v>
      </c>
      <c r="Y96" s="198" t="s">
        <v>448</v>
      </c>
      <c r="Z96" s="302">
        <f>+A131</f>
        <v>0</v>
      </c>
      <c r="AA96" s="272">
        <f t="shared" si="11"/>
        <v>0</v>
      </c>
      <c r="AB96" s="585">
        <f t="shared" si="11"/>
        <v>0</v>
      </c>
      <c r="AC96" s="584">
        <f>+E131</f>
        <v>0</v>
      </c>
      <c r="AD96" s="264"/>
      <c r="AE96" s="195"/>
      <c r="AF96" s="195"/>
      <c r="AG96" s="196" t="s">
        <v>66</v>
      </c>
      <c r="AH96" s="198" t="s">
        <v>449</v>
      </c>
      <c r="AI96" s="302">
        <f>+A154</f>
        <v>0</v>
      </c>
      <c r="AJ96" s="272">
        <f t="shared" si="12"/>
        <v>0</v>
      </c>
      <c r="AK96" s="272">
        <f t="shared" si="12"/>
        <v>0</v>
      </c>
      <c r="AL96" s="588">
        <f t="shared" si="12"/>
        <v>0</v>
      </c>
    </row>
    <row r="97" spans="1:38" ht="14.45" customHeight="1" x14ac:dyDescent="0.15">
      <c r="A97" s="592">
        <v>0</v>
      </c>
      <c r="B97" s="593">
        <v>0</v>
      </c>
      <c r="C97" s="593">
        <v>0</v>
      </c>
      <c r="D97" s="593">
        <v>0</v>
      </c>
      <c r="E97" s="593">
        <v>0</v>
      </c>
      <c r="F97" s="593">
        <v>0</v>
      </c>
      <c r="G97" s="593">
        <v>0</v>
      </c>
      <c r="H97" s="594">
        <v>0</v>
      </c>
      <c r="K97" s="194"/>
      <c r="L97" s="195"/>
      <c r="M97" s="195"/>
      <c r="N97" s="196" t="s">
        <v>593</v>
      </c>
      <c r="O97" s="198" t="s">
        <v>594</v>
      </c>
      <c r="P97" s="199">
        <f t="shared" si="8"/>
        <v>0</v>
      </c>
      <c r="Q97" s="200">
        <f t="shared" si="8"/>
        <v>0</v>
      </c>
      <c r="R97" s="292"/>
      <c r="S97" s="200">
        <f t="shared" si="8"/>
        <v>0</v>
      </c>
      <c r="T97" s="263">
        <f t="shared" si="7"/>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25173</v>
      </c>
      <c r="B98" s="593">
        <v>25173</v>
      </c>
      <c r="C98" s="593">
        <v>0</v>
      </c>
      <c r="D98" s="593">
        <v>0</v>
      </c>
      <c r="E98" s="593">
        <v>0</v>
      </c>
      <c r="F98" s="593">
        <v>21100</v>
      </c>
      <c r="G98" s="593">
        <v>0</v>
      </c>
      <c r="H98" s="594">
        <v>4073</v>
      </c>
      <c r="K98" s="194"/>
      <c r="L98" s="195" t="s">
        <v>558</v>
      </c>
      <c r="M98" s="216"/>
      <c r="N98" s="196" t="s">
        <v>292</v>
      </c>
      <c r="O98" s="198"/>
      <c r="P98" s="219">
        <f>P93-P94-P95-P96-P97</f>
        <v>0</v>
      </c>
      <c r="Q98" s="220">
        <f>Q93-Q94-Q95-Q96-Q97</f>
        <v>0</v>
      </c>
      <c r="R98" s="292"/>
      <c r="S98" s="220">
        <f>S93-S94-S95-S96-S97</f>
        <v>0</v>
      </c>
      <c r="T98" s="270">
        <f>T93-T94-T95-T96-T97</f>
        <v>0</v>
      </c>
      <c r="U98" s="264"/>
      <c r="V98" s="195" t="s">
        <v>41</v>
      </c>
      <c r="W98" s="216"/>
      <c r="X98" s="196" t="s">
        <v>13</v>
      </c>
      <c r="Y98" s="198" t="s">
        <v>450</v>
      </c>
      <c r="Z98" s="302">
        <f t="shared" ref="Z98:AB99" si="13">+A132</f>
        <v>0</v>
      </c>
      <c r="AA98" s="272">
        <f t="shared" si="13"/>
        <v>0</v>
      </c>
      <c r="AB98" s="585">
        <f t="shared" si="13"/>
        <v>0</v>
      </c>
      <c r="AC98" s="584">
        <f>+E132</f>
        <v>0</v>
      </c>
      <c r="AD98" s="264"/>
      <c r="AE98" s="195" t="s">
        <v>41</v>
      </c>
      <c r="AF98" s="216"/>
      <c r="AG98" s="196" t="s">
        <v>13</v>
      </c>
      <c r="AH98" s="198" t="s">
        <v>451</v>
      </c>
      <c r="AI98" s="302">
        <f t="shared" ref="AI98:AL99" si="14">+A155</f>
        <v>0</v>
      </c>
      <c r="AJ98" s="272">
        <f t="shared" si="14"/>
        <v>0</v>
      </c>
      <c r="AK98" s="272">
        <f t="shared" si="14"/>
        <v>0</v>
      </c>
      <c r="AL98" s="588">
        <f t="shared" si="14"/>
        <v>0</v>
      </c>
    </row>
    <row r="99" spans="1:38" ht="14.45" customHeight="1" x14ac:dyDescent="0.15">
      <c r="A99" s="592">
        <v>0</v>
      </c>
      <c r="B99" s="593">
        <v>0</v>
      </c>
      <c r="C99" s="593">
        <v>0</v>
      </c>
      <c r="D99" s="593">
        <v>0</v>
      </c>
      <c r="E99" s="593">
        <v>0</v>
      </c>
      <c r="F99" s="593">
        <v>0</v>
      </c>
      <c r="G99" s="593">
        <v>0</v>
      </c>
      <c r="H99" s="594">
        <v>0</v>
      </c>
      <c r="K99" s="222" t="s">
        <v>810</v>
      </c>
      <c r="L99" s="195"/>
      <c r="M99" s="196" t="s">
        <v>325</v>
      </c>
      <c r="N99" s="197"/>
      <c r="O99" s="198" t="s">
        <v>595</v>
      </c>
      <c r="P99" s="199">
        <f>+A98</f>
        <v>25173</v>
      </c>
      <c r="Q99" s="200">
        <f>+B98</f>
        <v>25173</v>
      </c>
      <c r="R99" s="292"/>
      <c r="S99" s="200">
        <f>+D98</f>
        <v>0</v>
      </c>
      <c r="T99" s="263">
        <f>+F98</f>
        <v>21100</v>
      </c>
      <c r="U99" s="310" t="s">
        <v>822</v>
      </c>
      <c r="V99" s="195"/>
      <c r="W99" s="196" t="s">
        <v>70</v>
      </c>
      <c r="X99" s="197"/>
      <c r="Y99" s="198" t="s">
        <v>452</v>
      </c>
      <c r="Z99" s="302">
        <f t="shared" si="13"/>
        <v>0</v>
      </c>
      <c r="AA99" s="272">
        <f t="shared" si="13"/>
        <v>0</v>
      </c>
      <c r="AB99" s="585">
        <f t="shared" si="13"/>
        <v>0</v>
      </c>
      <c r="AC99" s="584">
        <f>+E133</f>
        <v>0</v>
      </c>
      <c r="AD99" s="310" t="s">
        <v>453</v>
      </c>
      <c r="AE99" s="195"/>
      <c r="AF99" s="196" t="s">
        <v>70</v>
      </c>
      <c r="AG99" s="197"/>
      <c r="AH99" s="198" t="s">
        <v>454</v>
      </c>
      <c r="AI99" s="302">
        <f t="shared" si="14"/>
        <v>0</v>
      </c>
      <c r="AJ99" s="272">
        <f t="shared" si="14"/>
        <v>0</v>
      </c>
      <c r="AK99" s="272">
        <f t="shared" si="14"/>
        <v>0</v>
      </c>
      <c r="AL99" s="588">
        <f t="shared" si="14"/>
        <v>0</v>
      </c>
    </row>
    <row r="100" spans="1:38" ht="14.45" customHeight="1" x14ac:dyDescent="0.15">
      <c r="A100" s="592">
        <v>0</v>
      </c>
      <c r="B100" s="593">
        <v>0</v>
      </c>
      <c r="C100" s="593">
        <v>0</v>
      </c>
      <c r="D100" s="593">
        <v>0</v>
      </c>
      <c r="E100" s="593">
        <v>0</v>
      </c>
      <c r="F100" s="593">
        <v>0</v>
      </c>
      <c r="G100" s="593">
        <v>0</v>
      </c>
      <c r="H100" s="594">
        <v>0</v>
      </c>
      <c r="K100" s="194" t="s">
        <v>597</v>
      </c>
      <c r="L100" s="195"/>
      <c r="M100" s="196" t="s">
        <v>324</v>
      </c>
      <c r="N100" s="197"/>
      <c r="O100" s="198" t="s">
        <v>598</v>
      </c>
      <c r="P100" s="199">
        <f t="shared" ref="P100:S103" si="15">+A99</f>
        <v>0</v>
      </c>
      <c r="Q100" s="200">
        <f t="shared" si="15"/>
        <v>0</v>
      </c>
      <c r="R100" s="292"/>
      <c r="S100" s="200">
        <f t="shared" si="15"/>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209</v>
      </c>
      <c r="B101" s="593">
        <v>122</v>
      </c>
      <c r="C101" s="593">
        <v>87</v>
      </c>
      <c r="D101" s="593">
        <v>0</v>
      </c>
      <c r="E101" s="593">
        <v>0</v>
      </c>
      <c r="F101" s="593">
        <v>0</v>
      </c>
      <c r="G101" s="593">
        <v>0</v>
      </c>
      <c r="H101" s="594">
        <v>209</v>
      </c>
      <c r="K101" s="194"/>
      <c r="L101" s="216"/>
      <c r="M101" s="196" t="s">
        <v>292</v>
      </c>
      <c r="N101" s="197"/>
      <c r="O101" s="198" t="s">
        <v>599</v>
      </c>
      <c r="P101" s="199">
        <f t="shared" si="15"/>
        <v>0</v>
      </c>
      <c r="Q101" s="200">
        <f t="shared" si="15"/>
        <v>0</v>
      </c>
      <c r="R101" s="292"/>
      <c r="S101" s="200">
        <f t="shared" si="15"/>
        <v>0</v>
      </c>
      <c r="T101" s="263">
        <f>+F100</f>
        <v>0</v>
      </c>
      <c r="U101" s="264"/>
      <c r="V101" s="216"/>
      <c r="W101" s="196" t="s">
        <v>13</v>
      </c>
      <c r="X101" s="197"/>
      <c r="Y101" s="198" t="s">
        <v>455</v>
      </c>
      <c r="Z101" s="302">
        <f>+A134</f>
        <v>0</v>
      </c>
      <c r="AA101" s="272">
        <f>+B134</f>
        <v>0</v>
      </c>
      <c r="AB101" s="585">
        <f>+C134</f>
        <v>0</v>
      </c>
      <c r="AC101" s="584">
        <f>+E134</f>
        <v>0</v>
      </c>
      <c r="AD101" s="264"/>
      <c r="AE101" s="216"/>
      <c r="AF101" s="196" t="s">
        <v>13</v>
      </c>
      <c r="AG101" s="197"/>
      <c r="AH101" s="198" t="s">
        <v>456</v>
      </c>
      <c r="AI101" s="302">
        <f>+A157</f>
        <v>0</v>
      </c>
      <c r="AJ101" s="272">
        <f>+B157</f>
        <v>0</v>
      </c>
      <c r="AK101" s="272">
        <f>+C157</f>
        <v>0</v>
      </c>
      <c r="AL101" s="588">
        <f>+D157</f>
        <v>0</v>
      </c>
    </row>
    <row r="102" spans="1:38" ht="14.45" customHeight="1" x14ac:dyDescent="0.15">
      <c r="A102" s="592">
        <v>0</v>
      </c>
      <c r="B102" s="593">
        <v>0</v>
      </c>
      <c r="C102" s="593">
        <v>0</v>
      </c>
      <c r="D102" s="593">
        <v>0</v>
      </c>
      <c r="E102" s="593">
        <v>0</v>
      </c>
      <c r="F102" s="593">
        <v>0</v>
      </c>
      <c r="G102" s="593">
        <v>0</v>
      </c>
      <c r="H102" s="594">
        <v>0</v>
      </c>
      <c r="K102" s="194" t="s">
        <v>4</v>
      </c>
      <c r="L102" s="173" t="s">
        <v>489</v>
      </c>
      <c r="M102" s="197"/>
      <c r="N102" s="197"/>
      <c r="O102" s="198" t="s">
        <v>600</v>
      </c>
      <c r="P102" s="199">
        <f t="shared" si="15"/>
        <v>209</v>
      </c>
      <c r="Q102" s="200">
        <f t="shared" si="15"/>
        <v>122</v>
      </c>
      <c r="R102" s="292"/>
      <c r="S102" s="200">
        <f t="shared" si="15"/>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12079</v>
      </c>
      <c r="B103" s="593">
        <v>12079</v>
      </c>
      <c r="C103" s="593">
        <v>0</v>
      </c>
      <c r="D103" s="593">
        <v>0</v>
      </c>
      <c r="E103" s="593">
        <v>0</v>
      </c>
      <c r="F103" s="593">
        <v>0</v>
      </c>
      <c r="G103" s="593">
        <v>0</v>
      </c>
      <c r="H103" s="594">
        <v>12079</v>
      </c>
      <c r="K103" s="194"/>
      <c r="L103" s="195"/>
      <c r="M103" s="196" t="s">
        <v>295</v>
      </c>
      <c r="N103" s="197"/>
      <c r="O103" s="198" t="s">
        <v>601</v>
      </c>
      <c r="P103" s="199">
        <f t="shared" si="15"/>
        <v>0</v>
      </c>
      <c r="Q103" s="200">
        <f t="shared" si="15"/>
        <v>0</v>
      </c>
      <c r="R103" s="292"/>
      <c r="S103" s="200">
        <f t="shared" si="15"/>
        <v>0</v>
      </c>
      <c r="T103" s="263">
        <f>+F102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3642</v>
      </c>
      <c r="B104" s="593">
        <v>3642</v>
      </c>
      <c r="C104" s="593">
        <v>0</v>
      </c>
      <c r="D104" s="593">
        <v>0</v>
      </c>
      <c r="E104" s="593">
        <v>0</v>
      </c>
      <c r="F104" s="593">
        <v>0</v>
      </c>
      <c r="G104" s="593">
        <v>0</v>
      </c>
      <c r="H104" s="594">
        <v>3642</v>
      </c>
      <c r="K104" s="194"/>
      <c r="L104" s="216"/>
      <c r="M104" s="196" t="s">
        <v>292</v>
      </c>
      <c r="N104" s="197"/>
      <c r="O104" s="198"/>
      <c r="P104" s="219">
        <f>P102-P103</f>
        <v>209</v>
      </c>
      <c r="Q104" s="220">
        <f>Q102-Q103</f>
        <v>122</v>
      </c>
      <c r="R104" s="292"/>
      <c r="S104" s="220">
        <f>S102-S103</f>
        <v>0</v>
      </c>
      <c r="T104" s="270">
        <f>T102-T103</f>
        <v>0</v>
      </c>
      <c r="U104" s="264"/>
      <c r="V104" s="216"/>
      <c r="W104" s="196" t="s">
        <v>13</v>
      </c>
      <c r="X104" s="197"/>
      <c r="Y104" s="198" t="s">
        <v>457</v>
      </c>
      <c r="Z104" s="302">
        <f t="shared" ref="Z104:AB105" si="16">+A135</f>
        <v>0</v>
      </c>
      <c r="AA104" s="272">
        <f t="shared" si="16"/>
        <v>0</v>
      </c>
      <c r="AB104" s="585">
        <f t="shared" si="16"/>
        <v>0</v>
      </c>
      <c r="AC104" s="584">
        <f>+E135</f>
        <v>0</v>
      </c>
      <c r="AD104" s="264"/>
      <c r="AE104" s="216"/>
      <c r="AF104" s="196" t="s">
        <v>13</v>
      </c>
      <c r="AG104" s="197"/>
      <c r="AH104" s="198" t="s">
        <v>458</v>
      </c>
      <c r="AI104" s="302">
        <f t="shared" ref="AI104:AL105" si="17">+A158</f>
        <v>0</v>
      </c>
      <c r="AJ104" s="272">
        <f t="shared" si="17"/>
        <v>0</v>
      </c>
      <c r="AK104" s="272">
        <f t="shared" si="17"/>
        <v>0</v>
      </c>
      <c r="AL104" s="588">
        <f t="shared" si="17"/>
        <v>0</v>
      </c>
    </row>
    <row r="105" spans="1:38" ht="14.45" customHeight="1" x14ac:dyDescent="0.15">
      <c r="A105" s="592">
        <v>4417</v>
      </c>
      <c r="B105" s="593">
        <v>4417</v>
      </c>
      <c r="C105" s="593">
        <v>0</v>
      </c>
      <c r="D105" s="593">
        <v>0</v>
      </c>
      <c r="E105" s="593">
        <v>0</v>
      </c>
      <c r="F105" s="593">
        <v>0</v>
      </c>
      <c r="G105" s="593">
        <v>0</v>
      </c>
      <c r="H105" s="594">
        <v>4417</v>
      </c>
      <c r="K105" s="194"/>
      <c r="L105" s="169"/>
      <c r="M105" s="196" t="s">
        <v>322</v>
      </c>
      <c r="N105" s="197"/>
      <c r="O105" s="198" t="s">
        <v>602</v>
      </c>
      <c r="P105" s="199">
        <f>+A104</f>
        <v>3642</v>
      </c>
      <c r="Q105" s="200">
        <f>+B104</f>
        <v>3642</v>
      </c>
      <c r="R105" s="292"/>
      <c r="S105" s="200">
        <f>+D104</f>
        <v>0</v>
      </c>
      <c r="T105" s="263">
        <f t="shared" ref="T105:T114" si="18">+F104</f>
        <v>0</v>
      </c>
      <c r="U105" s="264"/>
      <c r="V105" s="169"/>
      <c r="W105" s="196" t="s">
        <v>459</v>
      </c>
      <c r="X105" s="197"/>
      <c r="Y105" s="198" t="s">
        <v>460</v>
      </c>
      <c r="Z105" s="302">
        <f t="shared" si="16"/>
        <v>0</v>
      </c>
      <c r="AA105" s="272">
        <f t="shared" si="16"/>
        <v>0</v>
      </c>
      <c r="AB105" s="585">
        <f t="shared" si="16"/>
        <v>0</v>
      </c>
      <c r="AC105" s="584">
        <f>+E136</f>
        <v>0</v>
      </c>
      <c r="AD105" s="264"/>
      <c r="AE105" s="169"/>
      <c r="AF105" s="196" t="s">
        <v>459</v>
      </c>
      <c r="AG105" s="197"/>
      <c r="AH105" s="198" t="s">
        <v>461</v>
      </c>
      <c r="AI105" s="302">
        <f t="shared" si="17"/>
        <v>0</v>
      </c>
      <c r="AJ105" s="272">
        <f t="shared" si="17"/>
        <v>0</v>
      </c>
      <c r="AK105" s="272">
        <f t="shared" si="17"/>
        <v>0</v>
      </c>
      <c r="AL105" s="588">
        <f t="shared" si="17"/>
        <v>0</v>
      </c>
    </row>
    <row r="106" spans="1:38" ht="14.45" customHeight="1" x14ac:dyDescent="0.15">
      <c r="A106" s="592">
        <v>3940</v>
      </c>
      <c r="B106" s="593">
        <v>3940</v>
      </c>
      <c r="C106" s="593">
        <v>0</v>
      </c>
      <c r="D106" s="593">
        <v>0</v>
      </c>
      <c r="E106" s="593">
        <v>0</v>
      </c>
      <c r="F106" s="593">
        <v>0</v>
      </c>
      <c r="G106" s="593">
        <v>0</v>
      </c>
      <c r="H106" s="594">
        <v>3940</v>
      </c>
      <c r="K106" s="194"/>
      <c r="L106" s="176" t="s">
        <v>604</v>
      </c>
      <c r="M106" s="196" t="s">
        <v>321</v>
      </c>
      <c r="N106" s="197"/>
      <c r="O106" s="198" t="s">
        <v>461</v>
      </c>
      <c r="P106" s="199">
        <f t="shared" ref="P106:S114" si="19">+A105</f>
        <v>4417</v>
      </c>
      <c r="Q106" s="200">
        <f t="shared" si="19"/>
        <v>4417</v>
      </c>
      <c r="R106" s="292"/>
      <c r="S106" s="200">
        <f t="shared" si="19"/>
        <v>0</v>
      </c>
      <c r="T106" s="263">
        <f t="shared" si="18"/>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3">
        <v>0</v>
      </c>
      <c r="G107" s="593">
        <v>0</v>
      </c>
      <c r="H107" s="594">
        <v>0</v>
      </c>
      <c r="K107" s="194"/>
      <c r="L107" s="176"/>
      <c r="M107" s="196" t="s">
        <v>320</v>
      </c>
      <c r="N107" s="197"/>
      <c r="O107" s="198" t="s">
        <v>605</v>
      </c>
      <c r="P107" s="199">
        <f t="shared" si="19"/>
        <v>3940</v>
      </c>
      <c r="Q107" s="200">
        <f t="shared" si="19"/>
        <v>3940</v>
      </c>
      <c r="R107" s="292"/>
      <c r="S107" s="200">
        <f t="shared" si="19"/>
        <v>0</v>
      </c>
      <c r="T107" s="263">
        <f t="shared" si="18"/>
        <v>0</v>
      </c>
      <c r="U107" s="264"/>
      <c r="V107" s="176"/>
      <c r="W107" s="196" t="s">
        <v>104</v>
      </c>
      <c r="X107" s="197"/>
      <c r="Y107" s="198" t="s">
        <v>462</v>
      </c>
      <c r="Z107" s="302">
        <f>+A137</f>
        <v>0</v>
      </c>
      <c r="AA107" s="272">
        <f>+B137</f>
        <v>0</v>
      </c>
      <c r="AB107" s="585">
        <f>+C137</f>
        <v>0</v>
      </c>
      <c r="AC107" s="584">
        <f>+E137</f>
        <v>0</v>
      </c>
      <c r="AD107" s="264"/>
      <c r="AE107" s="176"/>
      <c r="AF107" s="196" t="s">
        <v>104</v>
      </c>
      <c r="AG107" s="197"/>
      <c r="AH107" s="198" t="s">
        <v>463</v>
      </c>
      <c r="AI107" s="302">
        <f>+A160</f>
        <v>0</v>
      </c>
      <c r="AJ107" s="272">
        <f>+B160</f>
        <v>0</v>
      </c>
      <c r="AK107" s="272">
        <f>+C160</f>
        <v>0</v>
      </c>
      <c r="AL107" s="588">
        <f>+D160</f>
        <v>0</v>
      </c>
    </row>
    <row r="108" spans="1:38" ht="14.45" customHeight="1" x14ac:dyDescent="0.15">
      <c r="A108" s="592">
        <v>0</v>
      </c>
      <c r="B108" s="593">
        <v>0</v>
      </c>
      <c r="C108" s="593">
        <v>0</v>
      </c>
      <c r="D108" s="593">
        <v>0</v>
      </c>
      <c r="E108" s="593">
        <v>0</v>
      </c>
      <c r="F108" s="593">
        <v>0</v>
      </c>
      <c r="G108" s="593">
        <v>0</v>
      </c>
      <c r="H108" s="594">
        <v>0</v>
      </c>
      <c r="K108" s="194"/>
      <c r="L108" s="176"/>
      <c r="M108" s="196" t="s">
        <v>319</v>
      </c>
      <c r="N108" s="197"/>
      <c r="O108" s="198" t="s">
        <v>606</v>
      </c>
      <c r="P108" s="199">
        <f t="shared" si="19"/>
        <v>0</v>
      </c>
      <c r="Q108" s="200">
        <f t="shared" si="19"/>
        <v>0</v>
      </c>
      <c r="R108" s="292"/>
      <c r="S108" s="200">
        <f t="shared" si="19"/>
        <v>0</v>
      </c>
      <c r="T108" s="263">
        <f t="shared" si="18"/>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3">
        <v>0</v>
      </c>
      <c r="G109" s="593">
        <v>0</v>
      </c>
      <c r="H109" s="594">
        <v>0</v>
      </c>
      <c r="K109" s="194"/>
      <c r="L109" s="176" t="s">
        <v>607</v>
      </c>
      <c r="M109" s="196" t="s">
        <v>318</v>
      </c>
      <c r="N109" s="197"/>
      <c r="O109" s="198" t="s">
        <v>608</v>
      </c>
      <c r="P109" s="199">
        <f t="shared" si="19"/>
        <v>0</v>
      </c>
      <c r="Q109" s="200">
        <f t="shared" si="19"/>
        <v>0</v>
      </c>
      <c r="R109" s="292"/>
      <c r="S109" s="200">
        <f t="shared" si="19"/>
        <v>0</v>
      </c>
      <c r="T109" s="263">
        <f t="shared" si="18"/>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3">
        <v>0</v>
      </c>
      <c r="G110" s="593">
        <v>0</v>
      </c>
      <c r="H110" s="594">
        <v>0</v>
      </c>
      <c r="K110" s="194"/>
      <c r="L110" s="176"/>
      <c r="M110" s="196" t="s">
        <v>317</v>
      </c>
      <c r="N110" s="197"/>
      <c r="O110" s="198" t="s">
        <v>609</v>
      </c>
      <c r="P110" s="199">
        <f t="shared" si="19"/>
        <v>0</v>
      </c>
      <c r="Q110" s="200">
        <f t="shared" si="19"/>
        <v>0</v>
      </c>
      <c r="R110" s="292"/>
      <c r="S110" s="200">
        <f t="shared" si="19"/>
        <v>0</v>
      </c>
      <c r="T110" s="263">
        <f t="shared" si="18"/>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3">
        <v>0</v>
      </c>
      <c r="G111" s="593">
        <v>0</v>
      </c>
      <c r="H111" s="594">
        <v>0</v>
      </c>
      <c r="K111" s="194"/>
      <c r="L111" s="176"/>
      <c r="M111" s="196" t="s">
        <v>316</v>
      </c>
      <c r="N111" s="197"/>
      <c r="O111" s="198" t="s">
        <v>610</v>
      </c>
      <c r="P111" s="199">
        <f t="shared" si="19"/>
        <v>0</v>
      </c>
      <c r="Q111" s="200">
        <f t="shared" si="19"/>
        <v>0</v>
      </c>
      <c r="R111" s="292"/>
      <c r="S111" s="200">
        <f t="shared" si="19"/>
        <v>0</v>
      </c>
      <c r="T111" s="263">
        <f t="shared" si="18"/>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80</v>
      </c>
      <c r="B112" s="593">
        <v>80</v>
      </c>
      <c r="C112" s="593">
        <v>0</v>
      </c>
      <c r="D112" s="593">
        <v>0</v>
      </c>
      <c r="E112" s="593">
        <v>0</v>
      </c>
      <c r="F112" s="593">
        <v>0</v>
      </c>
      <c r="G112" s="593">
        <v>0</v>
      </c>
      <c r="H112" s="594">
        <v>80</v>
      </c>
      <c r="K112" s="194"/>
      <c r="L112" s="176" t="s">
        <v>558</v>
      </c>
      <c r="M112" s="196" t="s">
        <v>315</v>
      </c>
      <c r="N112" s="197"/>
      <c r="O112" s="198" t="s">
        <v>611</v>
      </c>
      <c r="P112" s="199">
        <f t="shared" si="19"/>
        <v>0</v>
      </c>
      <c r="Q112" s="200">
        <f t="shared" si="19"/>
        <v>0</v>
      </c>
      <c r="R112" s="292"/>
      <c r="S112" s="200">
        <f t="shared" si="19"/>
        <v>0</v>
      </c>
      <c r="T112" s="263">
        <f t="shared" si="18"/>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6">
        <v>0</v>
      </c>
      <c r="G113" s="596">
        <v>0</v>
      </c>
      <c r="H113" s="597">
        <v>0</v>
      </c>
      <c r="K113" s="194"/>
      <c r="L113" s="216"/>
      <c r="M113" s="196" t="s">
        <v>292</v>
      </c>
      <c r="N113" s="197"/>
      <c r="O113" s="198" t="s">
        <v>612</v>
      </c>
      <c r="P113" s="199">
        <f t="shared" si="19"/>
        <v>80</v>
      </c>
      <c r="Q113" s="200">
        <f t="shared" si="19"/>
        <v>80</v>
      </c>
      <c r="R113" s="292"/>
      <c r="S113" s="200">
        <f t="shared" si="19"/>
        <v>0</v>
      </c>
      <c r="T113" s="263">
        <f t="shared" si="18"/>
        <v>0</v>
      </c>
      <c r="U113" s="264"/>
      <c r="V113" s="216"/>
      <c r="W113" s="196" t="s">
        <v>13</v>
      </c>
      <c r="X113" s="197"/>
      <c r="Y113" s="198"/>
      <c r="Z113" s="294">
        <f>+Z105-Z107</f>
        <v>0</v>
      </c>
      <c r="AA113" s="587">
        <f>+AA105-AA107</f>
        <v>0</v>
      </c>
      <c r="AB113" s="587">
        <f>+AB105-AB107</f>
        <v>0</v>
      </c>
      <c r="AC113" s="274">
        <f>+AC105-AC107</f>
        <v>0</v>
      </c>
      <c r="AD113" s="264"/>
      <c r="AE113" s="216"/>
      <c r="AF113" s="196" t="s">
        <v>13</v>
      </c>
      <c r="AG113" s="197"/>
      <c r="AH113" s="198"/>
      <c r="AI113" s="651">
        <f>+AI105-AI107</f>
        <v>0</v>
      </c>
      <c r="AJ113" s="306">
        <f>+AJ105-AJ107</f>
        <v>0</v>
      </c>
      <c r="AK113" s="306">
        <f>+AK105-AK107</f>
        <v>0</v>
      </c>
      <c r="AL113" s="307">
        <f>+AL105-AL107</f>
        <v>0</v>
      </c>
    </row>
    <row r="114" spans="1:38" ht="14.45" customHeight="1" x14ac:dyDescent="0.15">
      <c r="K114" s="194"/>
      <c r="L114" s="196" t="s">
        <v>292</v>
      </c>
      <c r="M114" s="197"/>
      <c r="N114" s="197"/>
      <c r="O114" s="198" t="s">
        <v>613</v>
      </c>
      <c r="P114" s="199">
        <f t="shared" si="19"/>
        <v>0</v>
      </c>
      <c r="Q114" s="200">
        <f t="shared" si="19"/>
        <v>0</v>
      </c>
      <c r="R114" s="292"/>
      <c r="S114" s="200">
        <f t="shared" si="19"/>
        <v>0</v>
      </c>
      <c r="T114" s="263">
        <f t="shared" si="18"/>
        <v>0</v>
      </c>
      <c r="U114" s="264"/>
      <c r="V114" s="196" t="s">
        <v>13</v>
      </c>
      <c r="W114" s="197"/>
      <c r="X114" s="197"/>
      <c r="Y114" s="198" t="s">
        <v>464</v>
      </c>
      <c r="Z114" s="302">
        <f>+A138</f>
        <v>0</v>
      </c>
      <c r="AA114" s="272">
        <f>+B138</f>
        <v>0</v>
      </c>
      <c r="AB114" s="585">
        <f>+C138</f>
        <v>0</v>
      </c>
      <c r="AC114" s="584">
        <f>+E138</f>
        <v>0</v>
      </c>
      <c r="AD114" s="264"/>
      <c r="AE114" s="196" t="s">
        <v>13</v>
      </c>
      <c r="AF114" s="197"/>
      <c r="AG114" s="197"/>
      <c r="AH114" s="198" t="s">
        <v>465</v>
      </c>
      <c r="AI114" s="302">
        <f>+A161</f>
        <v>0</v>
      </c>
      <c r="AJ114" s="272">
        <f>+B161</f>
        <v>0</v>
      </c>
      <c r="AK114" s="272">
        <f>+C161</f>
        <v>0</v>
      </c>
      <c r="AL114" s="588">
        <f>+D161</f>
        <v>0</v>
      </c>
    </row>
    <row r="115" spans="1:38" ht="14.45" customHeight="1" thickBot="1" x14ac:dyDescent="0.2">
      <c r="K115" s="311"/>
      <c r="L115" s="312" t="s">
        <v>291</v>
      </c>
      <c r="M115" s="313"/>
      <c r="N115" s="313"/>
      <c r="O115" s="314"/>
      <c r="P115" s="315">
        <f>SUM(P62:P114)-P63-P64-P66-P67-P69-P70-P71-P84-P85-P86-P94-P95-P96-P97-P98-P103-P104</f>
        <v>86022</v>
      </c>
      <c r="Q115" s="316">
        <f>SUM(Q62:Q114)-Q63-Q64-Q66-Q67-Q69-Q70-Q71-Q84-Q85-Q86-Q94-Q95-Q96-Q97-Q98-Q103-Q104</f>
        <v>83304</v>
      </c>
      <c r="R115" s="550"/>
      <c r="S115" s="316">
        <f>SUM(S62:S114)-S63-S64-S66-S67-S69-S70-S71-S84-S85-S86-S94-S95-S96-S97-S98-S103-S104</f>
        <v>1708</v>
      </c>
      <c r="T115" s="318">
        <f>SUM(T62:T114)-T63-T64-T66-T67-T69-T70-T71-T84-T85-T86-T94-T95-T96-T97-T98-T103-T104</f>
        <v>25900</v>
      </c>
      <c r="U115" s="319"/>
      <c r="V115" s="312" t="s">
        <v>82</v>
      </c>
      <c r="W115" s="313"/>
      <c r="X115" s="313"/>
      <c r="Y115" s="314"/>
      <c r="Z115" s="320">
        <f>Z64+Z67+Z73+Z74+Z75+Z86+Z88+Z89+Z92+Z93+Z99+Z101+Z104+Z105+Z114</f>
        <v>5137</v>
      </c>
      <c r="AA115" s="321">
        <f>AA64+AA67+AA73+AA74+AA75+AA86+AA88+AA89+AA92+AA93+AA99+AA101+AA104+AA105+AA114</f>
        <v>0</v>
      </c>
      <c r="AB115" s="322">
        <f>AB64+AB67+AB73+AB74+AB75+AB86+AB88+AB89+AB92+AB93+AB99+AB101+AB104+AB105+AB114</f>
        <v>0</v>
      </c>
      <c r="AC115" s="598">
        <f>AC64+AC67+AC73+AC74+AC75+AC86+AC88+AC89+AC92+AC93+AC99+AC101+AC104+AC105+AC114</f>
        <v>4900</v>
      </c>
      <c r="AD115" s="319"/>
      <c r="AE115" s="312" t="s">
        <v>82</v>
      </c>
      <c r="AF115" s="313"/>
      <c r="AG115" s="313"/>
      <c r="AH115" s="314"/>
      <c r="AI115" s="652">
        <f>AI64+AI67+AI73+AI74+AI75+AI86+AI88+AI89+AI92+AI93+AI99+AI101+AI104+AI105+AI114</f>
        <v>8007</v>
      </c>
      <c r="AJ115" s="321">
        <f>AJ64+AJ67+AJ73+AJ74+AJ75+AJ86+AJ88+AJ89+AJ92+AJ93+AJ99+AJ101+AJ104+AJ105+AJ114</f>
        <v>189</v>
      </c>
      <c r="AK115" s="321">
        <f>AK64+AK67+AK73+AK74+AK75+AK86+AK88+AK89+AK92+AK93+AK99+AK101+AK104+AK105+AK114</f>
        <v>4200</v>
      </c>
      <c r="AL115" s="324">
        <f>AL64+AL67+AL73+AL74+AL75+AL86+AL88+AL89+AL92+AL93+AL99+AL101+AL104+AL105+AL114</f>
        <v>0</v>
      </c>
    </row>
    <row r="116" spans="1:38" ht="14.45" customHeight="1" thickTop="1" x14ac:dyDescent="0.15">
      <c r="A116" s="589">
        <v>5137</v>
      </c>
      <c r="B116" s="590">
        <v>0</v>
      </c>
      <c r="C116" s="590">
        <v>0</v>
      </c>
      <c r="D116" s="590">
        <v>0</v>
      </c>
      <c r="E116" s="590">
        <v>4900</v>
      </c>
      <c r="F116" s="590">
        <v>0</v>
      </c>
      <c r="G116" s="591">
        <v>237</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3">
        <v>0</v>
      </c>
      <c r="F117" s="593">
        <v>0</v>
      </c>
      <c r="G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3">
        <v>0</v>
      </c>
      <c r="F118" s="593">
        <v>0</v>
      </c>
      <c r="G118" s="594">
        <v>0</v>
      </c>
      <c r="K118" s="159" t="s">
        <v>917</v>
      </c>
      <c r="L118" s="334"/>
      <c r="M118" s="334"/>
      <c r="N118" s="334"/>
      <c r="O118" s="335"/>
      <c r="P118" s="336"/>
      <c r="Q118" s="336"/>
      <c r="R118" s="568" t="s">
        <v>918</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3">
        <v>0</v>
      </c>
      <c r="F119" s="593">
        <v>0</v>
      </c>
      <c r="G119" s="594">
        <v>0</v>
      </c>
      <c r="K119" s="161"/>
      <c r="L119" s="162"/>
      <c r="M119" s="162"/>
      <c r="N119" s="162"/>
      <c r="O119" s="162"/>
      <c r="P119" s="163" t="s">
        <v>894</v>
      </c>
      <c r="Q119" s="162"/>
      <c r="R119" s="162"/>
      <c r="S119" s="162"/>
      <c r="T119" s="162"/>
      <c r="U119" s="164"/>
      <c r="V119" s="162"/>
      <c r="W119" s="162"/>
      <c r="X119" s="162"/>
      <c r="Y119" s="162"/>
      <c r="Z119" s="163" t="s">
        <v>898</v>
      </c>
      <c r="AA119" s="162"/>
      <c r="AB119" s="162"/>
      <c r="AC119" s="236"/>
      <c r="AE119" s="338"/>
      <c r="AF119" s="234"/>
      <c r="AG119" s="234"/>
      <c r="AH119" s="234"/>
      <c r="AI119" s="339" t="s">
        <v>84</v>
      </c>
      <c r="AJ119" s="340" t="s">
        <v>85</v>
      </c>
      <c r="AK119" s="341" t="s">
        <v>899</v>
      </c>
    </row>
    <row r="120" spans="1:38" ht="14.45" customHeight="1" x14ac:dyDescent="0.15">
      <c r="A120" s="592">
        <v>0</v>
      </c>
      <c r="B120" s="593">
        <v>0</v>
      </c>
      <c r="C120" s="593">
        <v>0</v>
      </c>
      <c r="D120" s="593">
        <v>0</v>
      </c>
      <c r="E120" s="593">
        <v>0</v>
      </c>
      <c r="F120" s="593">
        <v>0</v>
      </c>
      <c r="G120" s="594">
        <v>0</v>
      </c>
      <c r="K120" s="166"/>
      <c r="L120" s="167"/>
      <c r="M120" s="167"/>
      <c r="N120" s="167"/>
      <c r="O120" s="167"/>
      <c r="P120" s="168" t="s">
        <v>900</v>
      </c>
      <c r="Q120" s="169" t="s">
        <v>895</v>
      </c>
      <c r="R120" s="170" t="s">
        <v>896</v>
      </c>
      <c r="S120" s="170"/>
      <c r="T120" s="171"/>
      <c r="U120" s="172"/>
      <c r="V120" s="167"/>
      <c r="W120" s="167"/>
      <c r="X120" s="167"/>
      <c r="Y120" s="167"/>
      <c r="Z120" s="168" t="s">
        <v>901</v>
      </c>
      <c r="AA120" s="173" t="s">
        <v>897</v>
      </c>
      <c r="AB120" s="170"/>
      <c r="AC120" s="551"/>
      <c r="AE120" s="342"/>
      <c r="AF120" s="237"/>
      <c r="AG120" s="237"/>
      <c r="AH120" s="237"/>
      <c r="AI120" s="343" t="s">
        <v>630</v>
      </c>
      <c r="AJ120" s="344" t="s">
        <v>631</v>
      </c>
      <c r="AK120" s="345" t="s">
        <v>902</v>
      </c>
    </row>
    <row r="121" spans="1:38" ht="14.45" customHeight="1" x14ac:dyDescent="0.15">
      <c r="A121" s="592">
        <v>5137</v>
      </c>
      <c r="B121" s="593">
        <v>0</v>
      </c>
      <c r="C121" s="593">
        <v>0</v>
      </c>
      <c r="D121" s="593">
        <v>0</v>
      </c>
      <c r="E121" s="593">
        <v>4900</v>
      </c>
      <c r="F121" s="593">
        <v>0</v>
      </c>
      <c r="G121" s="594">
        <v>237</v>
      </c>
      <c r="K121" s="166"/>
      <c r="L121" s="167"/>
      <c r="M121" s="167"/>
      <c r="N121" s="167"/>
      <c r="O121" s="167"/>
      <c r="P121" s="175"/>
      <c r="Q121" s="176" t="s">
        <v>547</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538</v>
      </c>
      <c r="AJ121" s="344" t="s">
        <v>715</v>
      </c>
      <c r="AK121" s="345" t="s">
        <v>716</v>
      </c>
    </row>
    <row r="122" spans="1:38" ht="14.45" customHeight="1" thickBot="1" x14ac:dyDescent="0.2">
      <c r="A122" s="592">
        <v>5137</v>
      </c>
      <c r="B122" s="593">
        <v>0</v>
      </c>
      <c r="C122" s="593">
        <v>0</v>
      </c>
      <c r="D122" s="593">
        <v>0</v>
      </c>
      <c r="E122" s="593">
        <v>4900</v>
      </c>
      <c r="F122" s="593">
        <v>0</v>
      </c>
      <c r="G122" s="594">
        <v>237</v>
      </c>
      <c r="K122" s="348"/>
      <c r="P122" s="349" t="s">
        <v>903</v>
      </c>
      <c r="Q122" s="350" t="s">
        <v>904</v>
      </c>
      <c r="R122" s="350" t="s">
        <v>905</v>
      </c>
      <c r="S122" s="351" t="s">
        <v>906</v>
      </c>
      <c r="T122" s="352" t="s">
        <v>907</v>
      </c>
      <c r="U122" s="353"/>
      <c r="V122" s="354"/>
      <c r="W122" s="354"/>
      <c r="X122" s="354"/>
      <c r="Y122" s="354"/>
      <c r="Z122" s="349" t="s">
        <v>908</v>
      </c>
      <c r="AA122" s="350" t="s">
        <v>909</v>
      </c>
      <c r="AB122" s="355" t="s">
        <v>910</v>
      </c>
      <c r="AC122" s="548" t="s">
        <v>722</v>
      </c>
      <c r="AD122" s="160"/>
      <c r="AE122" s="356"/>
      <c r="AF122" s="249"/>
      <c r="AG122" s="249"/>
      <c r="AH122" s="249"/>
      <c r="AI122" s="357" t="s">
        <v>911</v>
      </c>
      <c r="AJ122" s="358" t="s">
        <v>912</v>
      </c>
      <c r="AK122" s="359" t="s">
        <v>913</v>
      </c>
    </row>
    <row r="123" spans="1:38" ht="14.45" customHeight="1" x14ac:dyDescent="0.15">
      <c r="A123" s="592">
        <v>0</v>
      </c>
      <c r="B123" s="593">
        <v>0</v>
      </c>
      <c r="C123" s="593">
        <v>0</v>
      </c>
      <c r="D123" s="593">
        <v>0</v>
      </c>
      <c r="E123" s="593">
        <v>0</v>
      </c>
      <c r="F123" s="593">
        <v>0</v>
      </c>
      <c r="G123" s="594">
        <v>0</v>
      </c>
      <c r="K123" s="183"/>
      <c r="L123" s="184" t="s">
        <v>482</v>
      </c>
      <c r="M123" s="185"/>
      <c r="N123" s="185"/>
      <c r="O123" s="186"/>
      <c r="P123" s="360">
        <f t="shared" ref="P123:T132" si="20">P8+P62</f>
        <v>4139</v>
      </c>
      <c r="Q123" s="254">
        <f t="shared" si="20"/>
        <v>4139</v>
      </c>
      <c r="R123" s="254">
        <f t="shared" si="20"/>
        <v>0</v>
      </c>
      <c r="S123" s="329">
        <f t="shared" si="20"/>
        <v>0</v>
      </c>
      <c r="T123" s="361">
        <f t="shared" si="20"/>
        <v>0</v>
      </c>
      <c r="U123" s="190"/>
      <c r="V123" s="184" t="s">
        <v>482</v>
      </c>
      <c r="W123" s="185"/>
      <c r="X123" s="185"/>
      <c r="Y123" s="186" t="s">
        <v>636</v>
      </c>
      <c r="Z123" s="362">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1374</v>
      </c>
      <c r="AA123" s="363">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54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4">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3"/>
      <c r="AF123" s="184" t="s">
        <v>482</v>
      </c>
      <c r="AG123" s="185"/>
      <c r="AH123" s="185"/>
      <c r="AI123" s="360">
        <f t="shared" ref="AI123:AI176" si="21">Q123-Z123</f>
        <v>2765</v>
      </c>
      <c r="AJ123" s="254">
        <f>SUM(AJ124:AJ125)</f>
        <v>0</v>
      </c>
      <c r="AK123" s="365">
        <f>SUM(AK124:AK125)</f>
        <v>0</v>
      </c>
    </row>
    <row r="124" spans="1:38" ht="14.45" customHeight="1" x14ac:dyDescent="0.15">
      <c r="A124" s="592">
        <v>0</v>
      </c>
      <c r="B124" s="593">
        <v>0</v>
      </c>
      <c r="C124" s="593">
        <v>0</v>
      </c>
      <c r="D124" s="593">
        <v>0</v>
      </c>
      <c r="E124" s="593">
        <v>0</v>
      </c>
      <c r="F124" s="593">
        <v>0</v>
      </c>
      <c r="G124" s="594">
        <v>0</v>
      </c>
      <c r="K124" s="194"/>
      <c r="L124" s="195"/>
      <c r="M124" s="196" t="s">
        <v>293</v>
      </c>
      <c r="N124" s="197"/>
      <c r="O124" s="198"/>
      <c r="P124" s="219">
        <f t="shared" si="20"/>
        <v>2088</v>
      </c>
      <c r="Q124" s="220">
        <f t="shared" si="20"/>
        <v>2088</v>
      </c>
      <c r="R124" s="220">
        <f t="shared" si="20"/>
        <v>0</v>
      </c>
      <c r="S124" s="221">
        <f t="shared" si="20"/>
        <v>0</v>
      </c>
      <c r="T124" s="270">
        <f t="shared" si="20"/>
        <v>0</v>
      </c>
      <c r="U124" s="202"/>
      <c r="V124" s="195"/>
      <c r="W124" s="196" t="s">
        <v>293</v>
      </c>
      <c r="X124" s="197"/>
      <c r="Y124" s="198" t="s">
        <v>636</v>
      </c>
      <c r="Z124" s="219">
        <f>IF(ISERROR(Z123*(Q124/Q123)),0,ROUND(Z123*(Q124/Q123),0))</f>
        <v>693</v>
      </c>
      <c r="AA124" s="220">
        <f>IF(ISERROR(AA123*(R124/R123)),0,ROUND(AA123*(R124/R123),0))</f>
        <v>0</v>
      </c>
      <c r="AB124" s="292">
        <f>IF(ISERROR(AB123*(S124/S123)),0,ROUND(AB123*(S124/S123),0))</f>
        <v>0</v>
      </c>
      <c r="AC124" s="366">
        <f>IF(ISERROR(AC123*(T124/T123)),0,ROUND(AC123*(T124/T123),0))</f>
        <v>0</v>
      </c>
      <c r="AE124" s="194"/>
      <c r="AF124" s="195"/>
      <c r="AG124" s="196" t="s">
        <v>293</v>
      </c>
      <c r="AH124" s="197"/>
      <c r="AI124" s="219">
        <f t="shared" si="21"/>
        <v>1395</v>
      </c>
      <c r="AJ124" s="220">
        <f>IF($P124-$Z124=0,0,ROUND((R124-AA124)*$AI124/($P124-$Z124),0))</f>
        <v>0</v>
      </c>
      <c r="AK124" s="366">
        <f>IF(P124-Z124=0,0,ROUND((S124-AB124)*AI124/(P124-Z124),0))</f>
        <v>0</v>
      </c>
    </row>
    <row r="125" spans="1:38" ht="14.45" customHeight="1" x14ac:dyDescent="0.15">
      <c r="A125" s="592">
        <v>0</v>
      </c>
      <c r="B125" s="593">
        <v>0</v>
      </c>
      <c r="C125" s="593">
        <v>0</v>
      </c>
      <c r="D125" s="593">
        <v>0</v>
      </c>
      <c r="E125" s="593">
        <v>0</v>
      </c>
      <c r="F125" s="593">
        <v>0</v>
      </c>
      <c r="G125" s="594">
        <v>0</v>
      </c>
      <c r="K125" s="194"/>
      <c r="L125" s="195"/>
      <c r="M125" s="196" t="s">
        <v>292</v>
      </c>
      <c r="N125" s="167"/>
      <c r="O125" s="207"/>
      <c r="P125" s="219">
        <f t="shared" si="20"/>
        <v>2051</v>
      </c>
      <c r="Q125" s="220">
        <f t="shared" si="20"/>
        <v>2051</v>
      </c>
      <c r="R125" s="220">
        <f t="shared" si="20"/>
        <v>0</v>
      </c>
      <c r="S125" s="221">
        <f t="shared" si="20"/>
        <v>0</v>
      </c>
      <c r="T125" s="270">
        <f t="shared" si="20"/>
        <v>0</v>
      </c>
      <c r="U125" s="202"/>
      <c r="V125" s="195"/>
      <c r="W125" s="196" t="s">
        <v>292</v>
      </c>
      <c r="X125" s="167"/>
      <c r="Y125" s="207" t="s">
        <v>636</v>
      </c>
      <c r="Z125" s="219">
        <f>Z123-Z124</f>
        <v>681</v>
      </c>
      <c r="AA125" s="220">
        <f>AA123-AA124</f>
        <v>0</v>
      </c>
      <c r="AB125" s="292">
        <f>AB123-AB124</f>
        <v>0</v>
      </c>
      <c r="AC125" s="366">
        <f>AC123-AC124</f>
        <v>0</v>
      </c>
      <c r="AE125" s="194"/>
      <c r="AF125" s="195"/>
      <c r="AG125" s="196" t="s">
        <v>292</v>
      </c>
      <c r="AH125" s="167"/>
      <c r="AI125" s="219">
        <f t="shared" si="21"/>
        <v>1370</v>
      </c>
      <c r="AJ125" s="220">
        <f>IF($P125-$Z125=0,0,ROUND((R125-AA125)*$AI125/($P125-$Z125),0))</f>
        <v>0</v>
      </c>
      <c r="AK125" s="366">
        <f>IF(P125-Z125=0,0,ROUND((S125-AB125)*AI125/(P125-Z125),0))</f>
        <v>0</v>
      </c>
    </row>
    <row r="126" spans="1:38" ht="14.45" customHeight="1" x14ac:dyDescent="0.15">
      <c r="A126" s="592">
        <v>0</v>
      </c>
      <c r="B126" s="593">
        <v>0</v>
      </c>
      <c r="C126" s="593">
        <v>0</v>
      </c>
      <c r="D126" s="593">
        <v>0</v>
      </c>
      <c r="E126" s="593">
        <v>0</v>
      </c>
      <c r="F126" s="593">
        <v>0</v>
      </c>
      <c r="G126" s="594">
        <v>0</v>
      </c>
      <c r="K126" s="194" t="s">
        <v>4</v>
      </c>
      <c r="L126" s="173" t="s">
        <v>483</v>
      </c>
      <c r="M126" s="170"/>
      <c r="N126" s="170"/>
      <c r="O126" s="211"/>
      <c r="P126" s="219">
        <f t="shared" si="20"/>
        <v>0</v>
      </c>
      <c r="Q126" s="220">
        <f t="shared" si="20"/>
        <v>0</v>
      </c>
      <c r="R126" s="220">
        <f t="shared" si="20"/>
        <v>0</v>
      </c>
      <c r="S126" s="221">
        <f t="shared" si="20"/>
        <v>0</v>
      </c>
      <c r="T126" s="270">
        <f t="shared" si="20"/>
        <v>0</v>
      </c>
      <c r="U126" s="202"/>
      <c r="V126" s="173" t="s">
        <v>483</v>
      </c>
      <c r="W126" s="170"/>
      <c r="X126" s="170"/>
      <c r="Y126" s="211" t="s">
        <v>636</v>
      </c>
      <c r="Z126" s="219">
        <f>Z127+Z128</f>
        <v>0</v>
      </c>
      <c r="AA126" s="220">
        <f>AA127+AA128</f>
        <v>0</v>
      </c>
      <c r="AB126" s="292">
        <f>AB127+AB128</f>
        <v>0</v>
      </c>
      <c r="AC126" s="366">
        <f>AC127+AC128</f>
        <v>0</v>
      </c>
      <c r="AE126" s="194"/>
      <c r="AF126" s="173" t="s">
        <v>483</v>
      </c>
      <c r="AG126" s="170"/>
      <c r="AH126" s="170"/>
      <c r="AI126" s="219">
        <f t="shared" si="21"/>
        <v>0</v>
      </c>
      <c r="AJ126" s="220">
        <f>SUM(AJ127:AJ128)</f>
        <v>0</v>
      </c>
      <c r="AK126" s="366">
        <f>SUM(AK127:AK128)</f>
        <v>0</v>
      </c>
    </row>
    <row r="127" spans="1:38" ht="14.45" customHeight="1" x14ac:dyDescent="0.15">
      <c r="A127" s="592">
        <v>0</v>
      </c>
      <c r="B127" s="593">
        <v>0</v>
      </c>
      <c r="C127" s="593">
        <v>0</v>
      </c>
      <c r="D127" s="593">
        <v>0</v>
      </c>
      <c r="E127" s="593">
        <v>0</v>
      </c>
      <c r="F127" s="593">
        <v>0</v>
      </c>
      <c r="G127" s="594">
        <v>0</v>
      </c>
      <c r="K127" s="194"/>
      <c r="L127" s="195"/>
      <c r="M127" s="196" t="s">
        <v>313</v>
      </c>
      <c r="N127" s="197"/>
      <c r="O127" s="198"/>
      <c r="P127" s="219">
        <f t="shared" si="20"/>
        <v>0</v>
      </c>
      <c r="Q127" s="220">
        <f t="shared" si="20"/>
        <v>0</v>
      </c>
      <c r="R127" s="220">
        <f t="shared" si="20"/>
        <v>0</v>
      </c>
      <c r="S127" s="221">
        <f t="shared" si="20"/>
        <v>0</v>
      </c>
      <c r="T127" s="270">
        <f t="shared" si="20"/>
        <v>0</v>
      </c>
      <c r="U127" s="202"/>
      <c r="V127" s="195"/>
      <c r="W127" s="196" t="s">
        <v>313</v>
      </c>
      <c r="X127" s="197"/>
      <c r="Y127" s="198"/>
      <c r="Z127" s="219">
        <f>Z12</f>
        <v>0</v>
      </c>
      <c r="AA127" s="220">
        <f>AA12</f>
        <v>0</v>
      </c>
      <c r="AB127" s="292">
        <f>AB12</f>
        <v>0</v>
      </c>
      <c r="AC127" s="366">
        <f>AC12</f>
        <v>0</v>
      </c>
      <c r="AE127" s="194"/>
      <c r="AF127" s="195"/>
      <c r="AG127" s="196" t="s">
        <v>313</v>
      </c>
      <c r="AH127" s="197"/>
      <c r="AI127" s="219">
        <f t="shared" si="21"/>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3">
        <v>0</v>
      </c>
      <c r="F128" s="593">
        <v>0</v>
      </c>
      <c r="G128" s="594">
        <v>0</v>
      </c>
      <c r="K128" s="194"/>
      <c r="L128" s="216"/>
      <c r="M128" s="196" t="s">
        <v>292</v>
      </c>
      <c r="N128" s="217"/>
      <c r="O128" s="218"/>
      <c r="P128" s="219">
        <f t="shared" si="20"/>
        <v>0</v>
      </c>
      <c r="Q128" s="220">
        <f t="shared" si="20"/>
        <v>0</v>
      </c>
      <c r="R128" s="220">
        <f t="shared" si="20"/>
        <v>0</v>
      </c>
      <c r="S128" s="221">
        <f t="shared" si="20"/>
        <v>0</v>
      </c>
      <c r="T128" s="270">
        <f t="shared" si="20"/>
        <v>0</v>
      </c>
      <c r="U128" s="202"/>
      <c r="V128" s="216"/>
      <c r="W128" s="196" t="s">
        <v>292</v>
      </c>
      <c r="X128" s="217"/>
      <c r="Y128" s="218" t="s">
        <v>636</v>
      </c>
      <c r="Z128" s="219">
        <f t="shared" ref="Z128:AC129" si="22">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0">
        <f t="shared" si="22"/>
        <v>0</v>
      </c>
      <c r="AB128" s="292">
        <f t="shared" si="22"/>
        <v>0</v>
      </c>
      <c r="AC128" s="366">
        <f t="shared" si="22"/>
        <v>0</v>
      </c>
      <c r="AE128" s="194"/>
      <c r="AF128" s="216"/>
      <c r="AG128" s="196" t="s">
        <v>292</v>
      </c>
      <c r="AH128" s="217"/>
      <c r="AI128" s="219">
        <f t="shared" si="21"/>
        <v>0</v>
      </c>
      <c r="AJ128" s="220">
        <f>IF($P128-$Z128=0,0,ROUND((R128-AA128)*$AI128/($P128-$Z128),0))</f>
        <v>0</v>
      </c>
      <c r="AK128" s="366">
        <f>IF(P128-Z128=0,0,ROUND((S128-AB128)*AI128/(P128-Z128),0))</f>
        <v>0</v>
      </c>
    </row>
    <row r="129" spans="1:37" ht="14.45" customHeight="1" x14ac:dyDescent="0.15">
      <c r="A129" s="592">
        <v>0</v>
      </c>
      <c r="B129" s="593">
        <v>0</v>
      </c>
      <c r="C129" s="593">
        <v>0</v>
      </c>
      <c r="D129" s="593">
        <v>0</v>
      </c>
      <c r="E129" s="593">
        <v>0</v>
      </c>
      <c r="F129" s="593">
        <v>0</v>
      </c>
      <c r="G129" s="594">
        <v>0</v>
      </c>
      <c r="K129" s="194" t="s">
        <v>4</v>
      </c>
      <c r="L129" s="169"/>
      <c r="M129" s="195" t="s">
        <v>552</v>
      </c>
      <c r="N129" s="197"/>
      <c r="O129" s="198"/>
      <c r="P129" s="219">
        <f t="shared" si="20"/>
        <v>0</v>
      </c>
      <c r="Q129" s="220">
        <f t="shared" si="20"/>
        <v>0</v>
      </c>
      <c r="R129" s="220">
        <f t="shared" si="20"/>
        <v>0</v>
      </c>
      <c r="S129" s="221">
        <f t="shared" si="20"/>
        <v>0</v>
      </c>
      <c r="T129" s="270">
        <f t="shared" si="20"/>
        <v>0</v>
      </c>
      <c r="U129" s="202"/>
      <c r="V129" s="169"/>
      <c r="W129" s="195" t="s">
        <v>552</v>
      </c>
      <c r="X129" s="197"/>
      <c r="Y129" s="198" t="s">
        <v>636</v>
      </c>
      <c r="Z129" s="219">
        <f t="shared" si="22"/>
        <v>0</v>
      </c>
      <c r="AA129" s="220">
        <f t="shared" si="22"/>
        <v>0</v>
      </c>
      <c r="AB129" s="292">
        <f t="shared" si="22"/>
        <v>0</v>
      </c>
      <c r="AC129" s="366">
        <f t="shared" si="22"/>
        <v>0</v>
      </c>
      <c r="AE129" s="194"/>
      <c r="AF129" s="169"/>
      <c r="AG129" s="195" t="s">
        <v>552</v>
      </c>
      <c r="AH129" s="197"/>
      <c r="AI129" s="219">
        <f t="shared" si="21"/>
        <v>0</v>
      </c>
      <c r="AJ129" s="220">
        <f>SUM(AJ130:AJ132)</f>
        <v>0</v>
      </c>
      <c r="AK129" s="366">
        <f>SUM(AK130:AK132)</f>
        <v>0</v>
      </c>
    </row>
    <row r="130" spans="1:37" ht="14.45" customHeight="1" x14ac:dyDescent="0.15">
      <c r="A130" s="592">
        <v>0</v>
      </c>
      <c r="B130" s="593">
        <v>0</v>
      </c>
      <c r="C130" s="593">
        <v>0</v>
      </c>
      <c r="D130" s="593">
        <v>0</v>
      </c>
      <c r="E130" s="593">
        <v>0</v>
      </c>
      <c r="F130" s="593">
        <v>0</v>
      </c>
      <c r="G130" s="594">
        <v>0</v>
      </c>
      <c r="K130" s="194"/>
      <c r="L130" s="176" t="s">
        <v>554</v>
      </c>
      <c r="M130" s="195"/>
      <c r="N130" s="196" t="s">
        <v>310</v>
      </c>
      <c r="O130" s="198"/>
      <c r="P130" s="219">
        <f t="shared" si="20"/>
        <v>0</v>
      </c>
      <c r="Q130" s="220">
        <f t="shared" si="20"/>
        <v>0</v>
      </c>
      <c r="R130" s="220">
        <f t="shared" si="20"/>
        <v>0</v>
      </c>
      <c r="S130" s="221">
        <f t="shared" si="20"/>
        <v>0</v>
      </c>
      <c r="T130" s="270">
        <f t="shared" si="20"/>
        <v>0</v>
      </c>
      <c r="U130" s="202"/>
      <c r="V130" s="176" t="s">
        <v>554</v>
      </c>
      <c r="W130" s="195"/>
      <c r="X130" s="196" t="s">
        <v>310</v>
      </c>
      <c r="Y130" s="198" t="s">
        <v>636</v>
      </c>
      <c r="Z130" s="219">
        <f t="shared" ref="Z130:AC132" si="23">IF(ISERROR(Z$129*(Q130/Q$129)),0,ROUND(Z$129*(Q130/Q$129),0))</f>
        <v>0</v>
      </c>
      <c r="AA130" s="220">
        <f t="shared" si="23"/>
        <v>0</v>
      </c>
      <c r="AB130" s="292">
        <f t="shared" si="23"/>
        <v>0</v>
      </c>
      <c r="AC130" s="366">
        <f t="shared" si="23"/>
        <v>0</v>
      </c>
      <c r="AE130" s="194"/>
      <c r="AF130" s="176" t="s">
        <v>554</v>
      </c>
      <c r="AG130" s="195"/>
      <c r="AH130" s="196" t="s">
        <v>310</v>
      </c>
      <c r="AI130" s="219">
        <f t="shared" si="21"/>
        <v>0</v>
      </c>
      <c r="AJ130" s="220">
        <f t="shared" ref="AJ130:AJ143" si="24">IF($P130-$Z130=0,0,ROUND((R130-AA130)*$AI130/($P130-$Z130),0))</f>
        <v>0</v>
      </c>
      <c r="AK130" s="366">
        <f t="shared" ref="AK130:AK143" si="25">IF(P130-Z130=0,0,ROUND((S130-AB130)*AI130/(P130-Z130),0))</f>
        <v>0</v>
      </c>
    </row>
    <row r="131" spans="1:37" ht="14.45" customHeight="1" x14ac:dyDescent="0.15">
      <c r="A131" s="592">
        <v>0</v>
      </c>
      <c r="B131" s="593">
        <v>0</v>
      </c>
      <c r="C131" s="593">
        <v>0</v>
      </c>
      <c r="D131" s="593">
        <v>0</v>
      </c>
      <c r="E131" s="593">
        <v>0</v>
      </c>
      <c r="F131" s="593">
        <v>0</v>
      </c>
      <c r="G131" s="594">
        <v>0</v>
      </c>
      <c r="K131" s="194"/>
      <c r="L131" s="176" t="s">
        <v>556</v>
      </c>
      <c r="M131" s="176"/>
      <c r="N131" s="196" t="s">
        <v>309</v>
      </c>
      <c r="O131" s="198"/>
      <c r="P131" s="219">
        <f t="shared" si="20"/>
        <v>0</v>
      </c>
      <c r="Q131" s="220">
        <f t="shared" si="20"/>
        <v>0</v>
      </c>
      <c r="R131" s="220">
        <f t="shared" si="20"/>
        <v>0</v>
      </c>
      <c r="S131" s="221">
        <f t="shared" si="20"/>
        <v>0</v>
      </c>
      <c r="T131" s="270">
        <f t="shared" si="20"/>
        <v>0</v>
      </c>
      <c r="U131" s="202"/>
      <c r="V131" s="176" t="s">
        <v>556</v>
      </c>
      <c r="W131" s="176"/>
      <c r="X131" s="196" t="s">
        <v>309</v>
      </c>
      <c r="Y131" s="198" t="s">
        <v>636</v>
      </c>
      <c r="Z131" s="219">
        <f t="shared" si="23"/>
        <v>0</v>
      </c>
      <c r="AA131" s="220">
        <f t="shared" si="23"/>
        <v>0</v>
      </c>
      <c r="AB131" s="292">
        <f t="shared" si="23"/>
        <v>0</v>
      </c>
      <c r="AC131" s="366">
        <f t="shared" si="23"/>
        <v>0</v>
      </c>
      <c r="AE131" s="194"/>
      <c r="AF131" s="176" t="s">
        <v>556</v>
      </c>
      <c r="AG131" s="176"/>
      <c r="AH131" s="196" t="s">
        <v>309</v>
      </c>
      <c r="AI131" s="219">
        <f t="shared" si="21"/>
        <v>0</v>
      </c>
      <c r="AJ131" s="220">
        <f t="shared" si="24"/>
        <v>0</v>
      </c>
      <c r="AK131" s="366">
        <f t="shared" si="25"/>
        <v>0</v>
      </c>
    </row>
    <row r="132" spans="1:37" ht="14.45" customHeight="1" x14ac:dyDescent="0.15">
      <c r="A132" s="592">
        <v>0</v>
      </c>
      <c r="B132" s="593">
        <v>0</v>
      </c>
      <c r="C132" s="593">
        <v>0</v>
      </c>
      <c r="D132" s="593">
        <v>0</v>
      </c>
      <c r="E132" s="593">
        <v>0</v>
      </c>
      <c r="F132" s="593">
        <v>0</v>
      </c>
      <c r="G132" s="594">
        <v>0</v>
      </c>
      <c r="K132" s="194"/>
      <c r="L132" s="176" t="s">
        <v>558</v>
      </c>
      <c r="M132" s="216"/>
      <c r="N132" s="196" t="s">
        <v>292</v>
      </c>
      <c r="O132" s="198"/>
      <c r="P132" s="219">
        <f t="shared" si="20"/>
        <v>0</v>
      </c>
      <c r="Q132" s="220">
        <f t="shared" si="20"/>
        <v>0</v>
      </c>
      <c r="R132" s="220">
        <f t="shared" si="20"/>
        <v>0</v>
      </c>
      <c r="S132" s="221">
        <f t="shared" si="20"/>
        <v>0</v>
      </c>
      <c r="T132" s="270">
        <f t="shared" si="20"/>
        <v>0</v>
      </c>
      <c r="U132" s="202"/>
      <c r="V132" s="176" t="s">
        <v>558</v>
      </c>
      <c r="W132" s="216"/>
      <c r="X132" s="196" t="s">
        <v>292</v>
      </c>
      <c r="Y132" s="198" t="s">
        <v>636</v>
      </c>
      <c r="Z132" s="219">
        <f t="shared" si="23"/>
        <v>0</v>
      </c>
      <c r="AA132" s="220">
        <f t="shared" si="23"/>
        <v>0</v>
      </c>
      <c r="AB132" s="292">
        <f t="shared" si="23"/>
        <v>0</v>
      </c>
      <c r="AC132" s="366">
        <f t="shared" si="23"/>
        <v>0</v>
      </c>
      <c r="AE132" s="194"/>
      <c r="AF132" s="176" t="s">
        <v>558</v>
      </c>
      <c r="AG132" s="216"/>
      <c r="AH132" s="196" t="s">
        <v>292</v>
      </c>
      <c r="AI132" s="219">
        <f t="shared" si="21"/>
        <v>0</v>
      </c>
      <c r="AJ132" s="220">
        <f t="shared" si="24"/>
        <v>0</v>
      </c>
      <c r="AK132" s="366">
        <f t="shared" si="25"/>
        <v>0</v>
      </c>
    </row>
    <row r="133" spans="1:37" ht="14.45" customHeight="1" x14ac:dyDescent="0.15">
      <c r="A133" s="592">
        <v>0</v>
      </c>
      <c r="B133" s="593">
        <v>0</v>
      </c>
      <c r="C133" s="593">
        <v>0</v>
      </c>
      <c r="D133" s="593">
        <v>0</v>
      </c>
      <c r="E133" s="593">
        <v>0</v>
      </c>
      <c r="F133" s="593">
        <v>0</v>
      </c>
      <c r="G133" s="594">
        <v>0</v>
      </c>
      <c r="K133" s="194"/>
      <c r="L133" s="176"/>
      <c r="M133" s="196" t="s">
        <v>494</v>
      </c>
      <c r="N133" s="197"/>
      <c r="O133" s="198"/>
      <c r="P133" s="219">
        <f t="shared" ref="P133:T142" si="26">P18+P72</f>
        <v>0</v>
      </c>
      <c r="Q133" s="220">
        <f t="shared" si="26"/>
        <v>0</v>
      </c>
      <c r="R133" s="220">
        <f t="shared" si="26"/>
        <v>0</v>
      </c>
      <c r="S133" s="221">
        <f t="shared" si="26"/>
        <v>0</v>
      </c>
      <c r="T133" s="270">
        <f t="shared" si="26"/>
        <v>0</v>
      </c>
      <c r="U133" s="202"/>
      <c r="V133" s="176"/>
      <c r="W133" s="196" t="s">
        <v>494</v>
      </c>
      <c r="X133" s="197"/>
      <c r="Y133" s="198" t="s">
        <v>636</v>
      </c>
      <c r="Z133" s="219">
        <f t="shared" ref="Z133:AC144" si="2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0">
        <f t="shared" si="27"/>
        <v>0</v>
      </c>
      <c r="AB133" s="292">
        <f t="shared" si="27"/>
        <v>0</v>
      </c>
      <c r="AC133" s="366">
        <f t="shared" si="27"/>
        <v>0</v>
      </c>
      <c r="AE133" s="194"/>
      <c r="AF133" s="176"/>
      <c r="AG133" s="196" t="s">
        <v>494</v>
      </c>
      <c r="AH133" s="197"/>
      <c r="AI133" s="219">
        <f t="shared" si="21"/>
        <v>0</v>
      </c>
      <c r="AJ133" s="220">
        <f t="shared" si="24"/>
        <v>0</v>
      </c>
      <c r="AK133" s="366">
        <f t="shared" si="25"/>
        <v>0</v>
      </c>
    </row>
    <row r="134" spans="1:37" ht="14.45" customHeight="1" x14ac:dyDescent="0.15">
      <c r="A134" s="592">
        <v>0</v>
      </c>
      <c r="B134" s="593">
        <v>0</v>
      </c>
      <c r="C134" s="593">
        <v>0</v>
      </c>
      <c r="D134" s="593">
        <v>0</v>
      </c>
      <c r="E134" s="593">
        <v>0</v>
      </c>
      <c r="F134" s="593">
        <v>0</v>
      </c>
      <c r="G134" s="594">
        <v>0</v>
      </c>
      <c r="K134" s="194"/>
      <c r="L134" s="216"/>
      <c r="M134" s="196" t="s">
        <v>292</v>
      </c>
      <c r="N134" s="197"/>
      <c r="O134" s="198"/>
      <c r="P134" s="219">
        <f t="shared" si="26"/>
        <v>0</v>
      </c>
      <c r="Q134" s="220">
        <f t="shared" si="26"/>
        <v>0</v>
      </c>
      <c r="R134" s="220">
        <f t="shared" si="26"/>
        <v>0</v>
      </c>
      <c r="S134" s="221">
        <f t="shared" si="26"/>
        <v>0</v>
      </c>
      <c r="T134" s="270">
        <f t="shared" si="26"/>
        <v>0</v>
      </c>
      <c r="U134" s="202"/>
      <c r="V134" s="216"/>
      <c r="W134" s="196" t="s">
        <v>292</v>
      </c>
      <c r="X134" s="197"/>
      <c r="Y134" s="198" t="s">
        <v>636</v>
      </c>
      <c r="Z134" s="219">
        <f t="shared" si="27"/>
        <v>0</v>
      </c>
      <c r="AA134" s="220">
        <f t="shared" si="27"/>
        <v>0</v>
      </c>
      <c r="AB134" s="292">
        <f t="shared" si="27"/>
        <v>0</v>
      </c>
      <c r="AC134" s="366">
        <f t="shared" si="27"/>
        <v>0</v>
      </c>
      <c r="AE134" s="194"/>
      <c r="AF134" s="216"/>
      <c r="AG134" s="196" t="s">
        <v>292</v>
      </c>
      <c r="AH134" s="197"/>
      <c r="AI134" s="219">
        <f t="shared" si="21"/>
        <v>0</v>
      </c>
      <c r="AJ134" s="220">
        <f t="shared" si="24"/>
        <v>0</v>
      </c>
      <c r="AK134" s="366">
        <f t="shared" si="25"/>
        <v>0</v>
      </c>
    </row>
    <row r="135" spans="1:37" ht="14.45" customHeight="1" x14ac:dyDescent="0.15">
      <c r="A135" s="592">
        <v>0</v>
      </c>
      <c r="B135" s="593">
        <v>0</v>
      </c>
      <c r="C135" s="593">
        <v>0</v>
      </c>
      <c r="D135" s="593">
        <v>0</v>
      </c>
      <c r="E135" s="593">
        <v>0</v>
      </c>
      <c r="F135" s="593">
        <v>0</v>
      </c>
      <c r="G135" s="594">
        <v>0</v>
      </c>
      <c r="K135" s="194"/>
      <c r="L135" s="196" t="s">
        <v>485</v>
      </c>
      <c r="M135" s="197"/>
      <c r="N135" s="197"/>
      <c r="O135" s="198"/>
      <c r="P135" s="219">
        <f t="shared" si="26"/>
        <v>0</v>
      </c>
      <c r="Q135" s="220">
        <f t="shared" si="26"/>
        <v>0</v>
      </c>
      <c r="R135" s="220">
        <f t="shared" si="26"/>
        <v>0</v>
      </c>
      <c r="S135" s="221">
        <f t="shared" si="26"/>
        <v>0</v>
      </c>
      <c r="T135" s="270">
        <f t="shared" si="26"/>
        <v>0</v>
      </c>
      <c r="U135" s="202" t="s">
        <v>852</v>
      </c>
      <c r="V135" s="196" t="s">
        <v>485</v>
      </c>
      <c r="W135" s="197"/>
      <c r="X135" s="197"/>
      <c r="Y135" s="198" t="s">
        <v>636</v>
      </c>
      <c r="Z135" s="219">
        <f t="shared" si="27"/>
        <v>0</v>
      </c>
      <c r="AA135" s="220">
        <f t="shared" si="27"/>
        <v>0</v>
      </c>
      <c r="AB135" s="292">
        <f t="shared" si="27"/>
        <v>0</v>
      </c>
      <c r="AC135" s="366">
        <f t="shared" si="27"/>
        <v>0</v>
      </c>
      <c r="AE135" s="194" t="s">
        <v>852</v>
      </c>
      <c r="AF135" s="196" t="s">
        <v>485</v>
      </c>
      <c r="AG135" s="197"/>
      <c r="AH135" s="197"/>
      <c r="AI135" s="219">
        <f t="shared" si="21"/>
        <v>0</v>
      </c>
      <c r="AJ135" s="220">
        <f t="shared" si="24"/>
        <v>0</v>
      </c>
      <c r="AK135" s="366">
        <f t="shared" si="25"/>
        <v>0</v>
      </c>
    </row>
    <row r="136" spans="1:37" ht="14.45" customHeight="1" x14ac:dyDescent="0.15">
      <c r="A136" s="592">
        <v>0</v>
      </c>
      <c r="B136" s="593">
        <v>0</v>
      </c>
      <c r="C136" s="593">
        <v>0</v>
      </c>
      <c r="D136" s="593">
        <v>0</v>
      </c>
      <c r="E136" s="593">
        <v>0</v>
      </c>
      <c r="F136" s="593">
        <v>0</v>
      </c>
      <c r="G136" s="594">
        <v>0</v>
      </c>
      <c r="K136" s="194" t="s">
        <v>24</v>
      </c>
      <c r="L136" s="195"/>
      <c r="M136" s="196" t="s">
        <v>304</v>
      </c>
      <c r="N136" s="197"/>
      <c r="O136" s="198"/>
      <c r="P136" s="219">
        <f t="shared" si="26"/>
        <v>0</v>
      </c>
      <c r="Q136" s="220">
        <f t="shared" si="26"/>
        <v>0</v>
      </c>
      <c r="R136" s="220">
        <f t="shared" si="26"/>
        <v>0</v>
      </c>
      <c r="S136" s="221">
        <f t="shared" si="26"/>
        <v>0</v>
      </c>
      <c r="T136" s="270">
        <f t="shared" si="26"/>
        <v>0</v>
      </c>
      <c r="U136" s="202" t="s">
        <v>637</v>
      </c>
      <c r="V136" s="195"/>
      <c r="W136" s="196" t="s">
        <v>304</v>
      </c>
      <c r="X136" s="197"/>
      <c r="Y136" s="198" t="s">
        <v>636</v>
      </c>
      <c r="Z136" s="219">
        <f t="shared" si="27"/>
        <v>0</v>
      </c>
      <c r="AA136" s="220">
        <f t="shared" si="27"/>
        <v>0</v>
      </c>
      <c r="AB136" s="292">
        <f t="shared" si="27"/>
        <v>0</v>
      </c>
      <c r="AC136" s="366">
        <f t="shared" si="27"/>
        <v>0</v>
      </c>
      <c r="AE136" s="194"/>
      <c r="AF136" s="195"/>
      <c r="AG136" s="196" t="s">
        <v>304</v>
      </c>
      <c r="AH136" s="197"/>
      <c r="AI136" s="219">
        <f t="shared" si="21"/>
        <v>0</v>
      </c>
      <c r="AJ136" s="220">
        <f t="shared" si="24"/>
        <v>0</v>
      </c>
      <c r="AK136" s="366">
        <f t="shared" si="25"/>
        <v>0</v>
      </c>
    </row>
    <row r="137" spans="1:37" ht="14.45" customHeight="1" x14ac:dyDescent="0.15">
      <c r="A137" s="592">
        <v>0</v>
      </c>
      <c r="B137" s="593">
        <v>0</v>
      </c>
      <c r="C137" s="593">
        <v>0</v>
      </c>
      <c r="D137" s="593">
        <v>0</v>
      </c>
      <c r="E137" s="593">
        <v>0</v>
      </c>
      <c r="F137" s="593">
        <v>0</v>
      </c>
      <c r="G137" s="594">
        <v>0</v>
      </c>
      <c r="K137" s="194"/>
      <c r="L137" s="195" t="s">
        <v>564</v>
      </c>
      <c r="M137" s="196" t="s">
        <v>303</v>
      </c>
      <c r="N137" s="197"/>
      <c r="O137" s="198"/>
      <c r="P137" s="219">
        <f t="shared" si="26"/>
        <v>0</v>
      </c>
      <c r="Q137" s="220">
        <f t="shared" si="26"/>
        <v>0</v>
      </c>
      <c r="R137" s="220">
        <f t="shared" si="26"/>
        <v>0</v>
      </c>
      <c r="S137" s="221">
        <f t="shared" si="26"/>
        <v>0</v>
      </c>
      <c r="T137" s="270">
        <f t="shared" si="26"/>
        <v>0</v>
      </c>
      <c r="U137" s="202"/>
      <c r="V137" s="195" t="s">
        <v>564</v>
      </c>
      <c r="W137" s="196" t="s">
        <v>303</v>
      </c>
      <c r="X137" s="197"/>
      <c r="Y137" s="198" t="s">
        <v>636</v>
      </c>
      <c r="Z137" s="219">
        <f t="shared" si="27"/>
        <v>0</v>
      </c>
      <c r="AA137" s="220">
        <f t="shared" si="27"/>
        <v>0</v>
      </c>
      <c r="AB137" s="292">
        <f t="shared" si="27"/>
        <v>0</v>
      </c>
      <c r="AC137" s="366">
        <f t="shared" si="27"/>
        <v>0</v>
      </c>
      <c r="AE137" s="194"/>
      <c r="AF137" s="195" t="s">
        <v>564</v>
      </c>
      <c r="AG137" s="196" t="s">
        <v>303</v>
      </c>
      <c r="AH137" s="197"/>
      <c r="AI137" s="219">
        <f t="shared" si="21"/>
        <v>0</v>
      </c>
      <c r="AJ137" s="220">
        <f t="shared" si="24"/>
        <v>0</v>
      </c>
      <c r="AK137" s="366">
        <f t="shared" si="25"/>
        <v>0</v>
      </c>
    </row>
    <row r="138" spans="1:37" ht="14.45" customHeight="1" x14ac:dyDescent="0.15">
      <c r="A138" s="592">
        <v>0</v>
      </c>
      <c r="B138" s="593">
        <v>0</v>
      </c>
      <c r="C138" s="593">
        <v>0</v>
      </c>
      <c r="D138" s="593">
        <v>0</v>
      </c>
      <c r="E138" s="593">
        <v>0</v>
      </c>
      <c r="F138" s="593">
        <v>0</v>
      </c>
      <c r="G138" s="594">
        <v>0</v>
      </c>
      <c r="K138" s="194"/>
      <c r="L138" s="195" t="s">
        <v>566</v>
      </c>
      <c r="M138" s="196" t="s">
        <v>302</v>
      </c>
      <c r="N138" s="197"/>
      <c r="O138" s="198"/>
      <c r="P138" s="219">
        <f t="shared" si="26"/>
        <v>0</v>
      </c>
      <c r="Q138" s="220">
        <f t="shared" si="26"/>
        <v>0</v>
      </c>
      <c r="R138" s="220">
        <f t="shared" si="26"/>
        <v>0</v>
      </c>
      <c r="S138" s="221">
        <f t="shared" si="26"/>
        <v>0</v>
      </c>
      <c r="T138" s="270">
        <f t="shared" si="26"/>
        <v>0</v>
      </c>
      <c r="U138" s="202"/>
      <c r="V138" s="195" t="s">
        <v>566</v>
      </c>
      <c r="W138" s="196" t="s">
        <v>302</v>
      </c>
      <c r="X138" s="197"/>
      <c r="Y138" s="198" t="s">
        <v>636</v>
      </c>
      <c r="Z138" s="219">
        <f t="shared" si="27"/>
        <v>0</v>
      </c>
      <c r="AA138" s="220">
        <f t="shared" si="27"/>
        <v>0</v>
      </c>
      <c r="AB138" s="292">
        <f t="shared" si="27"/>
        <v>0</v>
      </c>
      <c r="AC138" s="366">
        <f t="shared" si="27"/>
        <v>0</v>
      </c>
      <c r="AE138" s="194"/>
      <c r="AF138" s="195" t="s">
        <v>566</v>
      </c>
      <c r="AG138" s="196" t="s">
        <v>302</v>
      </c>
      <c r="AH138" s="197"/>
      <c r="AI138" s="219">
        <f t="shared" si="21"/>
        <v>0</v>
      </c>
      <c r="AJ138" s="220">
        <f t="shared" si="24"/>
        <v>0</v>
      </c>
      <c r="AK138" s="366">
        <f t="shared" si="25"/>
        <v>0</v>
      </c>
    </row>
    <row r="139" spans="1:37" ht="14.45" customHeight="1" x14ac:dyDescent="0.15">
      <c r="A139" s="592">
        <v>8007</v>
      </c>
      <c r="B139" s="593">
        <v>189</v>
      </c>
      <c r="C139" s="593">
        <v>4200</v>
      </c>
      <c r="D139" s="593">
        <v>0</v>
      </c>
      <c r="E139" s="593">
        <v>0</v>
      </c>
      <c r="F139" s="593">
        <v>3600</v>
      </c>
      <c r="G139" s="594">
        <v>18</v>
      </c>
      <c r="K139" s="194"/>
      <c r="L139" s="195" t="s">
        <v>568</v>
      </c>
      <c r="M139" s="196" t="s">
        <v>283</v>
      </c>
      <c r="N139" s="197"/>
      <c r="O139" s="198"/>
      <c r="P139" s="219">
        <f t="shared" si="26"/>
        <v>0</v>
      </c>
      <c r="Q139" s="220">
        <f t="shared" si="26"/>
        <v>0</v>
      </c>
      <c r="R139" s="220">
        <f t="shared" si="26"/>
        <v>0</v>
      </c>
      <c r="S139" s="221">
        <f t="shared" si="26"/>
        <v>0</v>
      </c>
      <c r="T139" s="270">
        <f t="shared" si="26"/>
        <v>0</v>
      </c>
      <c r="U139" s="202"/>
      <c r="V139" s="195" t="s">
        <v>568</v>
      </c>
      <c r="W139" s="196" t="s">
        <v>283</v>
      </c>
      <c r="X139" s="197"/>
      <c r="Y139" s="198" t="s">
        <v>636</v>
      </c>
      <c r="Z139" s="219">
        <f t="shared" si="27"/>
        <v>0</v>
      </c>
      <c r="AA139" s="220">
        <f t="shared" si="27"/>
        <v>0</v>
      </c>
      <c r="AB139" s="292">
        <f t="shared" si="27"/>
        <v>0</v>
      </c>
      <c r="AC139" s="366">
        <f t="shared" si="27"/>
        <v>0</v>
      </c>
      <c r="AE139" s="194"/>
      <c r="AF139" s="195" t="s">
        <v>568</v>
      </c>
      <c r="AG139" s="196" t="s">
        <v>283</v>
      </c>
      <c r="AH139" s="197"/>
      <c r="AI139" s="219">
        <f t="shared" si="21"/>
        <v>0</v>
      </c>
      <c r="AJ139" s="220">
        <f t="shared" si="24"/>
        <v>0</v>
      </c>
      <c r="AK139" s="366">
        <f t="shared" si="25"/>
        <v>0</v>
      </c>
    </row>
    <row r="140" spans="1:37" ht="14.45" customHeight="1" x14ac:dyDescent="0.15">
      <c r="A140" s="592">
        <v>3600</v>
      </c>
      <c r="B140" s="593">
        <v>0</v>
      </c>
      <c r="C140" s="593">
        <v>0</v>
      </c>
      <c r="D140" s="593">
        <v>0</v>
      </c>
      <c r="E140" s="593">
        <v>0</v>
      </c>
      <c r="F140" s="593">
        <v>3600</v>
      </c>
      <c r="G140" s="594">
        <v>0</v>
      </c>
      <c r="K140" s="194"/>
      <c r="L140" s="195" t="s">
        <v>476</v>
      </c>
      <c r="M140" s="196" t="s">
        <v>301</v>
      </c>
      <c r="N140" s="197"/>
      <c r="O140" s="198"/>
      <c r="P140" s="219">
        <f t="shared" si="26"/>
        <v>0</v>
      </c>
      <c r="Q140" s="220">
        <f t="shared" si="26"/>
        <v>0</v>
      </c>
      <c r="R140" s="220">
        <f t="shared" si="26"/>
        <v>0</v>
      </c>
      <c r="S140" s="221">
        <f t="shared" si="26"/>
        <v>0</v>
      </c>
      <c r="T140" s="270">
        <f t="shared" si="26"/>
        <v>0</v>
      </c>
      <c r="U140" s="202"/>
      <c r="V140" s="195" t="s">
        <v>476</v>
      </c>
      <c r="W140" s="196" t="s">
        <v>301</v>
      </c>
      <c r="X140" s="197"/>
      <c r="Y140" s="198" t="s">
        <v>636</v>
      </c>
      <c r="Z140" s="219">
        <f t="shared" si="27"/>
        <v>0</v>
      </c>
      <c r="AA140" s="220">
        <f t="shared" si="27"/>
        <v>0</v>
      </c>
      <c r="AB140" s="292">
        <f t="shared" si="27"/>
        <v>0</v>
      </c>
      <c r="AC140" s="366">
        <f t="shared" si="27"/>
        <v>0</v>
      </c>
      <c r="AE140" s="194"/>
      <c r="AF140" s="195" t="s">
        <v>476</v>
      </c>
      <c r="AG140" s="196" t="s">
        <v>301</v>
      </c>
      <c r="AH140" s="197"/>
      <c r="AI140" s="219">
        <f t="shared" si="21"/>
        <v>0</v>
      </c>
      <c r="AJ140" s="220">
        <f t="shared" si="24"/>
        <v>0</v>
      </c>
      <c r="AK140" s="366">
        <f t="shared" si="25"/>
        <v>0</v>
      </c>
    </row>
    <row r="141" spans="1:37" ht="14.45" customHeight="1" x14ac:dyDescent="0.15">
      <c r="A141" s="592">
        <v>0</v>
      </c>
      <c r="B141" s="593">
        <v>0</v>
      </c>
      <c r="C141" s="593">
        <v>0</v>
      </c>
      <c r="D141" s="593">
        <v>0</v>
      </c>
      <c r="E141" s="593">
        <v>0</v>
      </c>
      <c r="F141" s="593">
        <v>0</v>
      </c>
      <c r="G141" s="594">
        <v>0</v>
      </c>
      <c r="K141" s="194"/>
      <c r="L141" s="195" t="s">
        <v>427</v>
      </c>
      <c r="M141" s="196" t="s">
        <v>571</v>
      </c>
      <c r="N141" s="197"/>
      <c r="O141" s="198"/>
      <c r="P141" s="219">
        <f t="shared" si="26"/>
        <v>56138</v>
      </c>
      <c r="Q141" s="220">
        <f t="shared" si="26"/>
        <v>56138</v>
      </c>
      <c r="R141" s="220">
        <f t="shared" si="26"/>
        <v>0</v>
      </c>
      <c r="S141" s="221">
        <f t="shared" si="26"/>
        <v>16351</v>
      </c>
      <c r="T141" s="270">
        <f t="shared" si="26"/>
        <v>19200</v>
      </c>
      <c r="U141" s="202"/>
      <c r="V141" s="195" t="s">
        <v>427</v>
      </c>
      <c r="W141" s="196" t="s">
        <v>571</v>
      </c>
      <c r="X141" s="197"/>
      <c r="Y141" s="198" t="s">
        <v>636</v>
      </c>
      <c r="Z141" s="219">
        <f t="shared" si="27"/>
        <v>18633</v>
      </c>
      <c r="AA141" s="220">
        <f t="shared" si="27"/>
        <v>0</v>
      </c>
      <c r="AB141" s="292">
        <f t="shared" si="27"/>
        <v>0</v>
      </c>
      <c r="AC141" s="366">
        <f t="shared" si="27"/>
        <v>19291</v>
      </c>
      <c r="AE141" s="194"/>
      <c r="AF141" s="195" t="s">
        <v>427</v>
      </c>
      <c r="AG141" s="196" t="s">
        <v>571</v>
      </c>
      <c r="AH141" s="197"/>
      <c r="AI141" s="219">
        <f t="shared" si="21"/>
        <v>37505</v>
      </c>
      <c r="AJ141" s="220">
        <f t="shared" si="24"/>
        <v>0</v>
      </c>
      <c r="AK141" s="366">
        <f t="shared" si="25"/>
        <v>16351</v>
      </c>
    </row>
    <row r="142" spans="1:37" ht="14.45" customHeight="1" x14ac:dyDescent="0.15">
      <c r="A142" s="592">
        <v>0</v>
      </c>
      <c r="B142" s="593">
        <v>0</v>
      </c>
      <c r="C142" s="593">
        <v>0</v>
      </c>
      <c r="D142" s="593">
        <v>0</v>
      </c>
      <c r="E142" s="593">
        <v>0</v>
      </c>
      <c r="F142" s="593">
        <v>0</v>
      </c>
      <c r="G142" s="594">
        <v>0</v>
      </c>
      <c r="K142" s="194"/>
      <c r="L142" s="195" t="s">
        <v>558</v>
      </c>
      <c r="M142" s="196" t="s">
        <v>284</v>
      </c>
      <c r="N142" s="197"/>
      <c r="O142" s="198"/>
      <c r="P142" s="219">
        <f t="shared" si="26"/>
        <v>0</v>
      </c>
      <c r="Q142" s="220">
        <f t="shared" si="26"/>
        <v>0</v>
      </c>
      <c r="R142" s="220">
        <f t="shared" si="26"/>
        <v>0</v>
      </c>
      <c r="S142" s="221">
        <f t="shared" si="26"/>
        <v>0</v>
      </c>
      <c r="T142" s="270">
        <f t="shared" si="26"/>
        <v>0</v>
      </c>
      <c r="U142" s="202"/>
      <c r="V142" s="195" t="s">
        <v>558</v>
      </c>
      <c r="W142" s="196" t="s">
        <v>284</v>
      </c>
      <c r="X142" s="197"/>
      <c r="Y142" s="198" t="s">
        <v>636</v>
      </c>
      <c r="Z142" s="219">
        <f t="shared" si="27"/>
        <v>0</v>
      </c>
      <c r="AA142" s="220">
        <f t="shared" si="27"/>
        <v>0</v>
      </c>
      <c r="AB142" s="292">
        <f t="shared" si="27"/>
        <v>0</v>
      </c>
      <c r="AC142" s="366">
        <f t="shared" si="27"/>
        <v>0</v>
      </c>
      <c r="AE142" s="194" t="s">
        <v>638</v>
      </c>
      <c r="AF142" s="195" t="s">
        <v>558</v>
      </c>
      <c r="AG142" s="196" t="s">
        <v>284</v>
      </c>
      <c r="AH142" s="197"/>
      <c r="AI142" s="219">
        <f t="shared" si="21"/>
        <v>0</v>
      </c>
      <c r="AJ142" s="220">
        <f t="shared" si="24"/>
        <v>0</v>
      </c>
      <c r="AK142" s="366">
        <f t="shared" si="25"/>
        <v>0</v>
      </c>
    </row>
    <row r="143" spans="1:37" ht="14.45" customHeight="1" x14ac:dyDescent="0.15">
      <c r="A143" s="592">
        <v>0</v>
      </c>
      <c r="B143" s="593">
        <v>0</v>
      </c>
      <c r="C143" s="593">
        <v>0</v>
      </c>
      <c r="D143" s="593">
        <v>0</v>
      </c>
      <c r="E143" s="593">
        <v>0</v>
      </c>
      <c r="F143" s="593">
        <v>0</v>
      </c>
      <c r="G143" s="594">
        <v>0</v>
      </c>
      <c r="K143" s="194"/>
      <c r="L143" s="216"/>
      <c r="M143" s="196" t="s">
        <v>292</v>
      </c>
      <c r="N143" s="197"/>
      <c r="O143" s="198"/>
      <c r="P143" s="219">
        <f t="shared" ref="P143:T152" si="28">P28+P82</f>
        <v>9220</v>
      </c>
      <c r="Q143" s="220">
        <f t="shared" si="28"/>
        <v>8334</v>
      </c>
      <c r="R143" s="220">
        <f t="shared" si="28"/>
        <v>0</v>
      </c>
      <c r="S143" s="221">
        <f t="shared" si="28"/>
        <v>0</v>
      </c>
      <c r="T143" s="270">
        <f t="shared" si="28"/>
        <v>1800</v>
      </c>
      <c r="U143" s="202"/>
      <c r="V143" s="216"/>
      <c r="W143" s="196" t="s">
        <v>292</v>
      </c>
      <c r="X143" s="197"/>
      <c r="Y143" s="198" t="s">
        <v>636</v>
      </c>
      <c r="Z143" s="219">
        <f t="shared" si="27"/>
        <v>2766</v>
      </c>
      <c r="AA143" s="220">
        <f t="shared" si="27"/>
        <v>0</v>
      </c>
      <c r="AB143" s="292">
        <f t="shared" si="27"/>
        <v>0</v>
      </c>
      <c r="AC143" s="366">
        <f t="shared" si="27"/>
        <v>1809</v>
      </c>
      <c r="AE143" s="194" t="s">
        <v>639</v>
      </c>
      <c r="AF143" s="216"/>
      <c r="AG143" s="196" t="s">
        <v>292</v>
      </c>
      <c r="AH143" s="197"/>
      <c r="AI143" s="219">
        <f t="shared" si="21"/>
        <v>5568</v>
      </c>
      <c r="AJ143" s="220">
        <f t="shared" si="24"/>
        <v>0</v>
      </c>
      <c r="AK143" s="366">
        <f t="shared" si="25"/>
        <v>0</v>
      </c>
    </row>
    <row r="144" spans="1:37" ht="14.45" customHeight="1" x14ac:dyDescent="0.15">
      <c r="A144" s="592">
        <v>0</v>
      </c>
      <c r="B144" s="593">
        <v>0</v>
      </c>
      <c r="C144" s="593">
        <v>0</v>
      </c>
      <c r="D144" s="593">
        <v>0</v>
      </c>
      <c r="E144" s="593">
        <v>0</v>
      </c>
      <c r="F144" s="593">
        <v>0</v>
      </c>
      <c r="G144" s="594">
        <v>0</v>
      </c>
      <c r="K144" s="194" t="s">
        <v>4</v>
      </c>
      <c r="L144" s="173" t="s">
        <v>487</v>
      </c>
      <c r="M144" s="197"/>
      <c r="N144" s="197"/>
      <c r="O144" s="198"/>
      <c r="P144" s="219">
        <f t="shared" si="28"/>
        <v>1745</v>
      </c>
      <c r="Q144" s="220">
        <f t="shared" si="28"/>
        <v>0</v>
      </c>
      <c r="R144" s="220">
        <f t="shared" si="28"/>
        <v>0</v>
      </c>
      <c r="S144" s="221">
        <f t="shared" si="28"/>
        <v>0</v>
      </c>
      <c r="T144" s="270">
        <f t="shared" si="28"/>
        <v>0</v>
      </c>
      <c r="U144" s="202" t="s">
        <v>914</v>
      </c>
      <c r="V144" s="173" t="s">
        <v>487</v>
      </c>
      <c r="W144" s="197"/>
      <c r="X144" s="197"/>
      <c r="Y144" s="198" t="s">
        <v>636</v>
      </c>
      <c r="Z144" s="219">
        <f t="shared" si="27"/>
        <v>0</v>
      </c>
      <c r="AA144" s="220">
        <f t="shared" si="27"/>
        <v>0</v>
      </c>
      <c r="AB144" s="292">
        <f t="shared" si="27"/>
        <v>0</v>
      </c>
      <c r="AC144" s="366">
        <f t="shared" si="27"/>
        <v>0</v>
      </c>
      <c r="AE144" s="194" t="s">
        <v>640</v>
      </c>
      <c r="AF144" s="173" t="s">
        <v>487</v>
      </c>
      <c r="AG144" s="197"/>
      <c r="AH144" s="197"/>
      <c r="AI144" s="219">
        <f t="shared" si="21"/>
        <v>0</v>
      </c>
      <c r="AJ144" s="220">
        <f>SUM(AJ145:AJ147)</f>
        <v>0</v>
      </c>
      <c r="AK144" s="366">
        <f>SUM(AK145:AK147)</f>
        <v>0</v>
      </c>
    </row>
    <row r="145" spans="1:37" ht="14.45" customHeight="1" x14ac:dyDescent="0.15">
      <c r="A145" s="592">
        <v>0</v>
      </c>
      <c r="B145" s="593">
        <v>0</v>
      </c>
      <c r="C145" s="593">
        <v>0</v>
      </c>
      <c r="D145" s="593">
        <v>0</v>
      </c>
      <c r="E145" s="593">
        <v>0</v>
      </c>
      <c r="F145" s="593">
        <v>0</v>
      </c>
      <c r="G145" s="594">
        <v>0</v>
      </c>
      <c r="K145" s="194"/>
      <c r="L145" s="195"/>
      <c r="M145" s="196" t="s">
        <v>298</v>
      </c>
      <c r="N145" s="197"/>
      <c r="O145" s="198"/>
      <c r="P145" s="219">
        <f t="shared" si="28"/>
        <v>0</v>
      </c>
      <c r="Q145" s="220">
        <f t="shared" si="28"/>
        <v>0</v>
      </c>
      <c r="R145" s="220">
        <f t="shared" si="28"/>
        <v>0</v>
      </c>
      <c r="S145" s="221">
        <f t="shared" si="28"/>
        <v>0</v>
      </c>
      <c r="T145" s="270">
        <f t="shared" si="28"/>
        <v>0</v>
      </c>
      <c r="U145" s="202"/>
      <c r="V145" s="195"/>
      <c r="W145" s="196" t="s">
        <v>298</v>
      </c>
      <c r="X145" s="197"/>
      <c r="Y145" s="198" t="s">
        <v>636</v>
      </c>
      <c r="Z145" s="219">
        <f>IF(ISERROR(Z$144*(Q145/Q$144)),0,ROUND(Z$144*(Q145/Q$144),0))</f>
        <v>0</v>
      </c>
      <c r="AA145" s="220">
        <f t="shared" ref="Z145:AC147" si="29">IF(ISERROR(AA$144*(R145/R$144)),0,ROUND(AA$144*(R145/R$144),0))</f>
        <v>0</v>
      </c>
      <c r="AB145" s="292">
        <f t="shared" si="29"/>
        <v>0</v>
      </c>
      <c r="AC145" s="366">
        <f t="shared" si="29"/>
        <v>0</v>
      </c>
      <c r="AE145" s="194" t="s">
        <v>641</v>
      </c>
      <c r="AF145" s="195"/>
      <c r="AG145" s="196" t="s">
        <v>298</v>
      </c>
      <c r="AH145" s="197"/>
      <c r="AI145" s="219">
        <f t="shared" si="21"/>
        <v>0</v>
      </c>
      <c r="AJ145" s="220">
        <f t="shared" ref="AJ145:AJ153" si="30">IF($P145-$Z145=0,0,ROUND((R145-AA145)*$AI145/($P145-$Z145),0))</f>
        <v>0</v>
      </c>
      <c r="AK145" s="366">
        <f t="shared" ref="AK145:AK153" si="31">IF(P145-Z145=0,0,ROUND((S145-AB145)*AI145/(P145-Z145),0))</f>
        <v>0</v>
      </c>
    </row>
    <row r="146" spans="1:37" ht="14.45" customHeight="1" x14ac:dyDescent="0.15">
      <c r="A146" s="592">
        <v>0</v>
      </c>
      <c r="B146" s="593">
        <v>0</v>
      </c>
      <c r="C146" s="593">
        <v>0</v>
      </c>
      <c r="D146" s="593">
        <v>0</v>
      </c>
      <c r="E146" s="593">
        <v>0</v>
      </c>
      <c r="F146" s="593">
        <v>0</v>
      </c>
      <c r="G146" s="594">
        <v>0</v>
      </c>
      <c r="K146" s="194"/>
      <c r="L146" s="195"/>
      <c r="M146" s="196" t="s">
        <v>297</v>
      </c>
      <c r="N146" s="197"/>
      <c r="O146" s="198"/>
      <c r="P146" s="219">
        <f t="shared" si="28"/>
        <v>0</v>
      </c>
      <c r="Q146" s="220">
        <f t="shared" si="28"/>
        <v>0</v>
      </c>
      <c r="R146" s="220">
        <f t="shared" si="28"/>
        <v>0</v>
      </c>
      <c r="S146" s="221">
        <f t="shared" si="28"/>
        <v>0</v>
      </c>
      <c r="T146" s="270">
        <f t="shared" si="28"/>
        <v>0</v>
      </c>
      <c r="U146" s="202"/>
      <c r="V146" s="195"/>
      <c r="W146" s="196" t="s">
        <v>297</v>
      </c>
      <c r="X146" s="197"/>
      <c r="Y146" s="198" t="s">
        <v>636</v>
      </c>
      <c r="Z146" s="219">
        <f t="shared" si="29"/>
        <v>0</v>
      </c>
      <c r="AA146" s="220">
        <f t="shared" si="29"/>
        <v>0</v>
      </c>
      <c r="AB146" s="292">
        <f t="shared" si="29"/>
        <v>0</v>
      </c>
      <c r="AC146" s="366">
        <f t="shared" si="29"/>
        <v>0</v>
      </c>
      <c r="AE146" s="194" t="s">
        <v>558</v>
      </c>
      <c r="AF146" s="195"/>
      <c r="AG146" s="196" t="s">
        <v>297</v>
      </c>
      <c r="AH146" s="197"/>
      <c r="AI146" s="219">
        <f t="shared" si="21"/>
        <v>0</v>
      </c>
      <c r="AJ146" s="220">
        <f t="shared" si="30"/>
        <v>0</v>
      </c>
      <c r="AK146" s="366">
        <f t="shared" si="31"/>
        <v>0</v>
      </c>
    </row>
    <row r="147" spans="1:37" ht="14.45" customHeight="1" x14ac:dyDescent="0.15">
      <c r="A147" s="592">
        <v>4407</v>
      </c>
      <c r="B147" s="593">
        <v>189</v>
      </c>
      <c r="C147" s="593">
        <v>4200</v>
      </c>
      <c r="D147" s="593">
        <v>0</v>
      </c>
      <c r="E147" s="593">
        <v>0</v>
      </c>
      <c r="F147" s="593">
        <v>0</v>
      </c>
      <c r="G147" s="594">
        <v>18</v>
      </c>
      <c r="K147" s="194"/>
      <c r="L147" s="195"/>
      <c r="M147" s="196" t="s">
        <v>292</v>
      </c>
      <c r="N147" s="197"/>
      <c r="O147" s="198"/>
      <c r="P147" s="219">
        <f t="shared" si="28"/>
        <v>1745</v>
      </c>
      <c r="Q147" s="220">
        <f t="shared" si="28"/>
        <v>0</v>
      </c>
      <c r="R147" s="220">
        <f t="shared" si="28"/>
        <v>0</v>
      </c>
      <c r="S147" s="221">
        <f t="shared" si="28"/>
        <v>0</v>
      </c>
      <c r="T147" s="270">
        <f t="shared" si="28"/>
        <v>0</v>
      </c>
      <c r="U147" s="202"/>
      <c r="V147" s="195"/>
      <c r="W147" s="196" t="s">
        <v>292</v>
      </c>
      <c r="X147" s="197"/>
      <c r="Y147" s="198" t="s">
        <v>636</v>
      </c>
      <c r="Z147" s="219">
        <f t="shared" si="29"/>
        <v>0</v>
      </c>
      <c r="AA147" s="220">
        <f t="shared" si="29"/>
        <v>0</v>
      </c>
      <c r="AB147" s="292">
        <f t="shared" si="29"/>
        <v>0</v>
      </c>
      <c r="AC147" s="366">
        <f t="shared" si="29"/>
        <v>0</v>
      </c>
      <c r="AE147" s="194" t="s">
        <v>642</v>
      </c>
      <c r="AF147" s="195"/>
      <c r="AG147" s="196" t="s">
        <v>292</v>
      </c>
      <c r="AH147" s="197"/>
      <c r="AI147" s="219">
        <f t="shared" si="21"/>
        <v>0</v>
      </c>
      <c r="AJ147" s="220">
        <f t="shared" si="30"/>
        <v>0</v>
      </c>
      <c r="AK147" s="366">
        <f t="shared" si="31"/>
        <v>0</v>
      </c>
    </row>
    <row r="148" spans="1:37" ht="14.45" customHeight="1" x14ac:dyDescent="0.15">
      <c r="A148" s="592">
        <v>4407</v>
      </c>
      <c r="B148" s="593">
        <v>189</v>
      </c>
      <c r="C148" s="593">
        <v>4200</v>
      </c>
      <c r="D148" s="593">
        <v>0</v>
      </c>
      <c r="E148" s="593">
        <v>0</v>
      </c>
      <c r="F148" s="593">
        <v>0</v>
      </c>
      <c r="G148" s="594">
        <v>18</v>
      </c>
      <c r="K148" s="194"/>
      <c r="L148" s="173"/>
      <c r="M148" s="196" t="s">
        <v>280</v>
      </c>
      <c r="N148" s="197"/>
      <c r="O148" s="198"/>
      <c r="P148" s="219">
        <f t="shared" si="28"/>
        <v>11516</v>
      </c>
      <c r="Q148" s="220">
        <f t="shared" si="28"/>
        <v>11516</v>
      </c>
      <c r="R148" s="220">
        <f t="shared" si="28"/>
        <v>0</v>
      </c>
      <c r="S148" s="221">
        <f t="shared" si="28"/>
        <v>1708</v>
      </c>
      <c r="T148" s="270">
        <f t="shared" si="28"/>
        <v>3000</v>
      </c>
      <c r="U148" s="202" t="s">
        <v>852</v>
      </c>
      <c r="V148" s="173"/>
      <c r="W148" s="196" t="s">
        <v>280</v>
      </c>
      <c r="X148" s="197"/>
      <c r="Y148" s="198" t="s">
        <v>636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643</v>
      </c>
      <c r="AF148" s="173"/>
      <c r="AG148" s="196" t="s">
        <v>280</v>
      </c>
      <c r="AH148" s="197"/>
      <c r="AI148" s="219">
        <f t="shared" si="21"/>
        <v>11516</v>
      </c>
      <c r="AJ148" s="220">
        <f t="shared" si="30"/>
        <v>0</v>
      </c>
      <c r="AK148" s="366">
        <f t="shared" si="31"/>
        <v>1708</v>
      </c>
    </row>
    <row r="149" spans="1:37" ht="14.45" customHeight="1" x14ac:dyDescent="0.15">
      <c r="A149" s="592">
        <v>0</v>
      </c>
      <c r="B149" s="593">
        <v>0</v>
      </c>
      <c r="C149" s="593">
        <v>0</v>
      </c>
      <c r="D149" s="593">
        <v>0</v>
      </c>
      <c r="E149" s="593">
        <v>0</v>
      </c>
      <c r="F149" s="593">
        <v>0</v>
      </c>
      <c r="G149" s="594">
        <v>0</v>
      </c>
      <c r="K149" s="194"/>
      <c r="L149" s="195"/>
      <c r="M149" s="196" t="s">
        <v>281</v>
      </c>
      <c r="N149" s="197"/>
      <c r="O149" s="198"/>
      <c r="P149" s="219">
        <f t="shared" si="28"/>
        <v>3294</v>
      </c>
      <c r="Q149" s="220">
        <f t="shared" si="28"/>
        <v>3294</v>
      </c>
      <c r="R149" s="220">
        <f t="shared" si="28"/>
        <v>0</v>
      </c>
      <c r="S149" s="221">
        <f t="shared" si="28"/>
        <v>0</v>
      </c>
      <c r="T149" s="270">
        <f t="shared" si="28"/>
        <v>0</v>
      </c>
      <c r="U149" s="202"/>
      <c r="V149" s="195"/>
      <c r="W149" s="196" t="s">
        <v>281</v>
      </c>
      <c r="X149" s="197"/>
      <c r="Y149" s="198" t="s">
        <v>636</v>
      </c>
      <c r="Z149" s="219">
        <f>Z33-Z148</f>
        <v>0</v>
      </c>
      <c r="AA149" s="220">
        <f>AA33-AA148</f>
        <v>0</v>
      </c>
      <c r="AB149" s="292">
        <f>AB33-AB148</f>
        <v>0</v>
      </c>
      <c r="AC149" s="366">
        <f>AC33-AC148</f>
        <v>0</v>
      </c>
      <c r="AE149" s="194" t="s">
        <v>644</v>
      </c>
      <c r="AF149" s="195"/>
      <c r="AG149" s="196" t="s">
        <v>281</v>
      </c>
      <c r="AH149" s="197"/>
      <c r="AI149" s="219">
        <f t="shared" si="21"/>
        <v>3294</v>
      </c>
      <c r="AJ149" s="220">
        <f t="shared" si="30"/>
        <v>0</v>
      </c>
      <c r="AK149" s="366">
        <f t="shared" si="31"/>
        <v>0</v>
      </c>
    </row>
    <row r="150" spans="1:37" ht="14.45" customHeight="1" x14ac:dyDescent="0.15">
      <c r="A150" s="592">
        <v>0</v>
      </c>
      <c r="B150" s="593">
        <v>0</v>
      </c>
      <c r="C150" s="593">
        <v>0</v>
      </c>
      <c r="D150" s="593">
        <v>0</v>
      </c>
      <c r="E150" s="593">
        <v>0</v>
      </c>
      <c r="F150" s="593">
        <v>0</v>
      </c>
      <c r="G150" s="594">
        <v>0</v>
      </c>
      <c r="K150" s="194"/>
      <c r="L150" s="195"/>
      <c r="M150" s="196" t="s">
        <v>282</v>
      </c>
      <c r="N150" s="197"/>
      <c r="O150" s="198"/>
      <c r="P150" s="219">
        <f t="shared" si="28"/>
        <v>0</v>
      </c>
      <c r="Q150" s="220">
        <f t="shared" si="28"/>
        <v>0</v>
      </c>
      <c r="R150" s="220">
        <f t="shared" si="28"/>
        <v>0</v>
      </c>
      <c r="S150" s="221">
        <f t="shared" si="28"/>
        <v>0</v>
      </c>
      <c r="T150" s="270">
        <f t="shared" si="28"/>
        <v>0</v>
      </c>
      <c r="U150" s="202"/>
      <c r="V150" s="195"/>
      <c r="W150" s="196" t="s">
        <v>282</v>
      </c>
      <c r="X150" s="197"/>
      <c r="Y150" s="198" t="s">
        <v>636</v>
      </c>
      <c r="Z150" s="219">
        <f t="shared" ref="Z150:AC153" si="3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0">
        <f t="shared" si="32"/>
        <v>0</v>
      </c>
      <c r="AB150" s="292">
        <f t="shared" si="32"/>
        <v>0</v>
      </c>
      <c r="AC150" s="366">
        <f t="shared" si="32"/>
        <v>0</v>
      </c>
      <c r="AE150" s="194" t="s">
        <v>915</v>
      </c>
      <c r="AF150" s="195"/>
      <c r="AG150" s="196" t="s">
        <v>282</v>
      </c>
      <c r="AH150" s="197"/>
      <c r="AI150" s="219">
        <f t="shared" si="21"/>
        <v>0</v>
      </c>
      <c r="AJ150" s="220">
        <f t="shared" si="30"/>
        <v>0</v>
      </c>
      <c r="AK150" s="366">
        <f t="shared" si="31"/>
        <v>0</v>
      </c>
    </row>
    <row r="151" spans="1:37" ht="14.45" customHeight="1" x14ac:dyDescent="0.15">
      <c r="A151" s="592">
        <v>0</v>
      </c>
      <c r="B151" s="593">
        <v>0</v>
      </c>
      <c r="C151" s="593">
        <v>0</v>
      </c>
      <c r="D151" s="593">
        <v>0</v>
      </c>
      <c r="E151" s="593">
        <v>0</v>
      </c>
      <c r="F151" s="593">
        <v>0</v>
      </c>
      <c r="G151" s="594">
        <v>0</v>
      </c>
      <c r="K151" s="194" t="s">
        <v>4</v>
      </c>
      <c r="L151" s="195" t="s">
        <v>583</v>
      </c>
      <c r="M151" s="196" t="s">
        <v>283</v>
      </c>
      <c r="N151" s="197"/>
      <c r="O151" s="198"/>
      <c r="P151" s="219">
        <f t="shared" si="28"/>
        <v>0</v>
      </c>
      <c r="Q151" s="220">
        <f t="shared" si="28"/>
        <v>0</v>
      </c>
      <c r="R151" s="220">
        <f t="shared" si="28"/>
        <v>0</v>
      </c>
      <c r="S151" s="221">
        <f t="shared" si="28"/>
        <v>0</v>
      </c>
      <c r="T151" s="270">
        <f t="shared" si="28"/>
        <v>0</v>
      </c>
      <c r="U151" s="202"/>
      <c r="V151" s="195" t="s">
        <v>583</v>
      </c>
      <c r="W151" s="196" t="s">
        <v>283</v>
      </c>
      <c r="X151" s="197"/>
      <c r="Y151" s="198" t="s">
        <v>636</v>
      </c>
      <c r="Z151" s="219">
        <f t="shared" si="32"/>
        <v>0</v>
      </c>
      <c r="AA151" s="220">
        <f t="shared" si="32"/>
        <v>0</v>
      </c>
      <c r="AB151" s="292">
        <f t="shared" si="32"/>
        <v>0</v>
      </c>
      <c r="AC151" s="366">
        <f t="shared" si="32"/>
        <v>0</v>
      </c>
      <c r="AE151" s="194" t="s">
        <v>645</v>
      </c>
      <c r="AF151" s="195" t="s">
        <v>583</v>
      </c>
      <c r="AG151" s="196" t="s">
        <v>283</v>
      </c>
      <c r="AH151" s="197"/>
      <c r="AI151" s="219">
        <f t="shared" si="21"/>
        <v>0</v>
      </c>
      <c r="AJ151" s="220">
        <f t="shared" si="30"/>
        <v>0</v>
      </c>
      <c r="AK151" s="366">
        <f t="shared" si="31"/>
        <v>0</v>
      </c>
    </row>
    <row r="152" spans="1:37" ht="14.45" customHeight="1" x14ac:dyDescent="0.15">
      <c r="A152" s="592">
        <v>0</v>
      </c>
      <c r="B152" s="593">
        <v>0</v>
      </c>
      <c r="C152" s="593">
        <v>0</v>
      </c>
      <c r="D152" s="593">
        <v>0</v>
      </c>
      <c r="E152" s="593">
        <v>0</v>
      </c>
      <c r="F152" s="593">
        <v>0</v>
      </c>
      <c r="G152" s="594">
        <v>0</v>
      </c>
      <c r="K152" s="194"/>
      <c r="L152" s="195"/>
      <c r="M152" s="196" t="s">
        <v>284</v>
      </c>
      <c r="N152" s="197"/>
      <c r="O152" s="198"/>
      <c r="P152" s="219">
        <f t="shared" si="28"/>
        <v>0</v>
      </c>
      <c r="Q152" s="220">
        <f t="shared" si="28"/>
        <v>0</v>
      </c>
      <c r="R152" s="220">
        <f t="shared" si="28"/>
        <v>0</v>
      </c>
      <c r="S152" s="221">
        <f t="shared" si="28"/>
        <v>0</v>
      </c>
      <c r="T152" s="270">
        <f t="shared" si="28"/>
        <v>0</v>
      </c>
      <c r="U152" s="202"/>
      <c r="V152" s="195"/>
      <c r="W152" s="196" t="s">
        <v>284</v>
      </c>
      <c r="X152" s="197"/>
      <c r="Y152" s="198" t="s">
        <v>636</v>
      </c>
      <c r="Z152" s="219">
        <f t="shared" si="32"/>
        <v>0</v>
      </c>
      <c r="AA152" s="220">
        <f t="shared" si="32"/>
        <v>0</v>
      </c>
      <c r="AB152" s="292">
        <f t="shared" si="32"/>
        <v>0</v>
      </c>
      <c r="AC152" s="366">
        <f t="shared" si="32"/>
        <v>0</v>
      </c>
      <c r="AE152" s="194" t="s">
        <v>473</v>
      </c>
      <c r="AF152" s="195"/>
      <c r="AG152" s="196" t="s">
        <v>284</v>
      </c>
      <c r="AH152" s="197"/>
      <c r="AI152" s="219">
        <f t="shared" si="21"/>
        <v>0</v>
      </c>
      <c r="AJ152" s="220">
        <f t="shared" si="30"/>
        <v>0</v>
      </c>
      <c r="AK152" s="366">
        <f t="shared" si="31"/>
        <v>0</v>
      </c>
    </row>
    <row r="153" spans="1:37" ht="14.45" customHeight="1" x14ac:dyDescent="0.15">
      <c r="A153" s="592">
        <v>0</v>
      </c>
      <c r="B153" s="593">
        <v>0</v>
      </c>
      <c r="C153" s="593">
        <v>0</v>
      </c>
      <c r="D153" s="593">
        <v>0</v>
      </c>
      <c r="E153" s="593">
        <v>0</v>
      </c>
      <c r="F153" s="593">
        <v>0</v>
      </c>
      <c r="G153" s="594">
        <v>0</v>
      </c>
      <c r="K153" s="194"/>
      <c r="L153" s="195"/>
      <c r="M153" s="196" t="s">
        <v>326</v>
      </c>
      <c r="N153" s="197"/>
      <c r="O153" s="198"/>
      <c r="P153" s="219">
        <f t="shared" ref="P153:T162" si="33">P38+P92</f>
        <v>0</v>
      </c>
      <c r="Q153" s="220">
        <f t="shared" si="33"/>
        <v>0</v>
      </c>
      <c r="R153" s="220">
        <f t="shared" si="33"/>
        <v>0</v>
      </c>
      <c r="S153" s="221">
        <f t="shared" si="33"/>
        <v>0</v>
      </c>
      <c r="T153" s="270">
        <f t="shared" si="33"/>
        <v>0</v>
      </c>
      <c r="U153" s="202"/>
      <c r="V153" s="195"/>
      <c r="W153" s="196" t="s">
        <v>326</v>
      </c>
      <c r="X153" s="197"/>
      <c r="Y153" s="198" t="s">
        <v>636</v>
      </c>
      <c r="Z153" s="219">
        <f t="shared" si="32"/>
        <v>0</v>
      </c>
      <c r="AA153" s="220">
        <f t="shared" si="32"/>
        <v>0</v>
      </c>
      <c r="AB153" s="292">
        <f t="shared" si="32"/>
        <v>0</v>
      </c>
      <c r="AC153" s="366">
        <f t="shared" si="32"/>
        <v>0</v>
      </c>
      <c r="AE153" s="194" t="s">
        <v>474</v>
      </c>
      <c r="AF153" s="195"/>
      <c r="AG153" s="196" t="s">
        <v>326</v>
      </c>
      <c r="AH153" s="197"/>
      <c r="AI153" s="219">
        <f t="shared" si="21"/>
        <v>0</v>
      </c>
      <c r="AJ153" s="220">
        <f t="shared" si="30"/>
        <v>0</v>
      </c>
      <c r="AK153" s="366">
        <f t="shared" si="31"/>
        <v>0</v>
      </c>
    </row>
    <row r="154" spans="1:37" ht="14.45" customHeight="1" x14ac:dyDescent="0.15">
      <c r="A154" s="592">
        <v>0</v>
      </c>
      <c r="B154" s="593">
        <v>0</v>
      </c>
      <c r="C154" s="593">
        <v>0</v>
      </c>
      <c r="D154" s="593">
        <v>0</v>
      </c>
      <c r="E154" s="593">
        <v>0</v>
      </c>
      <c r="F154" s="593">
        <v>0</v>
      </c>
      <c r="G154" s="594">
        <v>0</v>
      </c>
      <c r="K154" s="194"/>
      <c r="L154" s="195"/>
      <c r="M154" s="173" t="s">
        <v>285</v>
      </c>
      <c r="N154" s="197"/>
      <c r="O154" s="198"/>
      <c r="P154" s="219">
        <f t="shared" si="33"/>
        <v>0</v>
      </c>
      <c r="Q154" s="220">
        <f t="shared" si="33"/>
        <v>0</v>
      </c>
      <c r="R154" s="220">
        <f t="shared" si="33"/>
        <v>0</v>
      </c>
      <c r="S154" s="221">
        <f t="shared" si="33"/>
        <v>0</v>
      </c>
      <c r="T154" s="270">
        <f t="shared" si="33"/>
        <v>0</v>
      </c>
      <c r="U154" s="202"/>
      <c r="V154" s="195"/>
      <c r="W154" s="173" t="s">
        <v>285</v>
      </c>
      <c r="X154" s="197"/>
      <c r="Y154" s="198" t="s">
        <v>636</v>
      </c>
      <c r="Z154" s="219">
        <f>SUM(Z155:Z159)</f>
        <v>0</v>
      </c>
      <c r="AA154" s="220">
        <f>SUM(AA155:AA159)</f>
        <v>0</v>
      </c>
      <c r="AB154" s="292">
        <f>SUM(AB155:AB159)</f>
        <v>0</v>
      </c>
      <c r="AC154" s="366">
        <f>SUM(AC155:AC159)</f>
        <v>0</v>
      </c>
      <c r="AE154" s="194" t="s">
        <v>646</v>
      </c>
      <c r="AF154" s="195"/>
      <c r="AG154" s="173" t="s">
        <v>285</v>
      </c>
      <c r="AH154" s="197"/>
      <c r="AI154" s="219">
        <f t="shared" si="21"/>
        <v>0</v>
      </c>
      <c r="AJ154" s="220">
        <f>SUM(AJ155:AJ159)</f>
        <v>0</v>
      </c>
      <c r="AK154" s="366">
        <f>SUM(AK155:AK159)</f>
        <v>0</v>
      </c>
    </row>
    <row r="155" spans="1:37" ht="14.45" customHeight="1" x14ac:dyDescent="0.15">
      <c r="A155" s="592">
        <v>0</v>
      </c>
      <c r="B155" s="593">
        <v>0</v>
      </c>
      <c r="C155" s="593">
        <v>0</v>
      </c>
      <c r="D155" s="593">
        <v>0</v>
      </c>
      <c r="E155" s="593">
        <v>0</v>
      </c>
      <c r="F155" s="593">
        <v>0</v>
      </c>
      <c r="G155" s="594">
        <v>0</v>
      </c>
      <c r="K155" s="194"/>
      <c r="L155" s="195" t="s">
        <v>588</v>
      </c>
      <c r="M155" s="195"/>
      <c r="N155" s="196" t="s">
        <v>286</v>
      </c>
      <c r="O155" s="198"/>
      <c r="P155" s="219">
        <f t="shared" si="33"/>
        <v>0</v>
      </c>
      <c r="Q155" s="220">
        <f t="shared" si="33"/>
        <v>0</v>
      </c>
      <c r="R155" s="220">
        <f t="shared" si="33"/>
        <v>0</v>
      </c>
      <c r="S155" s="221">
        <f t="shared" si="33"/>
        <v>0</v>
      </c>
      <c r="T155" s="270">
        <f t="shared" si="33"/>
        <v>0</v>
      </c>
      <c r="U155" s="202"/>
      <c r="V155" s="195" t="s">
        <v>588</v>
      </c>
      <c r="W155" s="195"/>
      <c r="X155" s="196" t="s">
        <v>286</v>
      </c>
      <c r="Y155" s="198"/>
      <c r="Z155" s="219">
        <f>Z40</f>
        <v>0</v>
      </c>
      <c r="AA155" s="220">
        <f>AA40</f>
        <v>0</v>
      </c>
      <c r="AB155" s="292">
        <f>AB40</f>
        <v>0</v>
      </c>
      <c r="AC155" s="366">
        <f>AC40</f>
        <v>0</v>
      </c>
      <c r="AE155" s="194" t="s">
        <v>475</v>
      </c>
      <c r="AF155" s="195" t="s">
        <v>588</v>
      </c>
      <c r="AG155" s="195"/>
      <c r="AH155" s="196" t="s">
        <v>286</v>
      </c>
      <c r="AI155" s="219">
        <f t="shared" si="21"/>
        <v>0</v>
      </c>
      <c r="AJ155" s="220">
        <f t="shared" ref="AJ155:AJ162" si="34">IF($P155-$Z155=0,0,ROUND((R155-AA155)*$AI155/($P155-$Z155),0))</f>
        <v>0</v>
      </c>
      <c r="AK155" s="366">
        <f t="shared" ref="AK155:AK162" si="35">IF(P155-Z155=0,0,ROUND((S155-AB155)*AI155/(P155-Z155),0))</f>
        <v>0</v>
      </c>
    </row>
    <row r="156" spans="1:37" ht="14.45" customHeight="1" x14ac:dyDescent="0.15">
      <c r="A156" s="592">
        <v>0</v>
      </c>
      <c r="B156" s="593">
        <v>0</v>
      </c>
      <c r="C156" s="593">
        <v>0</v>
      </c>
      <c r="D156" s="593">
        <v>0</v>
      </c>
      <c r="E156" s="593">
        <v>0</v>
      </c>
      <c r="F156" s="593">
        <v>0</v>
      </c>
      <c r="G156" s="594">
        <v>0</v>
      </c>
      <c r="K156" s="194"/>
      <c r="L156" s="195"/>
      <c r="M156" s="195"/>
      <c r="N156" s="196" t="s">
        <v>287</v>
      </c>
      <c r="O156" s="198"/>
      <c r="P156" s="219">
        <f t="shared" si="33"/>
        <v>0</v>
      </c>
      <c r="Q156" s="220">
        <f t="shared" si="33"/>
        <v>0</v>
      </c>
      <c r="R156" s="220">
        <f t="shared" si="33"/>
        <v>0</v>
      </c>
      <c r="S156" s="221">
        <f t="shared" si="33"/>
        <v>0</v>
      </c>
      <c r="T156" s="270">
        <f t="shared" si="33"/>
        <v>0</v>
      </c>
      <c r="U156" s="202"/>
      <c r="V156" s="195"/>
      <c r="W156" s="195"/>
      <c r="X156" s="196" t="s">
        <v>287</v>
      </c>
      <c r="Y156" s="198" t="s">
        <v>636</v>
      </c>
      <c r="Z156" s="219">
        <f t="shared" ref="Z156:AC159" si="3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0">
        <f t="shared" si="36"/>
        <v>0</v>
      </c>
      <c r="AB156" s="292">
        <f t="shared" si="36"/>
        <v>0</v>
      </c>
      <c r="AC156" s="366">
        <f t="shared" si="36"/>
        <v>0</v>
      </c>
      <c r="AE156" s="194" t="s">
        <v>476</v>
      </c>
      <c r="AF156" s="195"/>
      <c r="AG156" s="195"/>
      <c r="AH156" s="196" t="s">
        <v>287</v>
      </c>
      <c r="AI156" s="219">
        <f t="shared" si="21"/>
        <v>0</v>
      </c>
      <c r="AJ156" s="220">
        <f t="shared" si="34"/>
        <v>0</v>
      </c>
      <c r="AK156" s="366">
        <f t="shared" si="35"/>
        <v>0</v>
      </c>
    </row>
    <row r="157" spans="1:37" ht="14.45" customHeight="1" x14ac:dyDescent="0.15">
      <c r="A157" s="592">
        <v>0</v>
      </c>
      <c r="B157" s="593">
        <v>0</v>
      </c>
      <c r="C157" s="593">
        <v>0</v>
      </c>
      <c r="D157" s="593">
        <v>0</v>
      </c>
      <c r="E157" s="593">
        <v>0</v>
      </c>
      <c r="F157" s="593">
        <v>0</v>
      </c>
      <c r="G157" s="594">
        <v>0</v>
      </c>
      <c r="K157" s="194"/>
      <c r="L157" s="195"/>
      <c r="M157" s="195"/>
      <c r="N157" s="196" t="s">
        <v>288</v>
      </c>
      <c r="O157" s="198"/>
      <c r="P157" s="219">
        <f t="shared" si="33"/>
        <v>0</v>
      </c>
      <c r="Q157" s="220">
        <f t="shared" si="33"/>
        <v>0</v>
      </c>
      <c r="R157" s="220">
        <f t="shared" si="33"/>
        <v>0</v>
      </c>
      <c r="S157" s="221">
        <f t="shared" si="33"/>
        <v>0</v>
      </c>
      <c r="T157" s="270">
        <f t="shared" si="33"/>
        <v>0</v>
      </c>
      <c r="U157" s="202"/>
      <c r="V157" s="195"/>
      <c r="W157" s="195"/>
      <c r="X157" s="196" t="s">
        <v>288</v>
      </c>
      <c r="Y157" s="198" t="s">
        <v>636</v>
      </c>
      <c r="Z157" s="219">
        <f t="shared" si="36"/>
        <v>0</v>
      </c>
      <c r="AA157" s="220">
        <f t="shared" si="36"/>
        <v>0</v>
      </c>
      <c r="AB157" s="292">
        <f t="shared" si="36"/>
        <v>0</v>
      </c>
      <c r="AC157" s="366">
        <f t="shared" si="36"/>
        <v>0</v>
      </c>
      <c r="AE157" s="194" t="s">
        <v>647</v>
      </c>
      <c r="AF157" s="195"/>
      <c r="AG157" s="195"/>
      <c r="AH157" s="196" t="s">
        <v>288</v>
      </c>
      <c r="AI157" s="219">
        <f t="shared" si="21"/>
        <v>0</v>
      </c>
      <c r="AJ157" s="220">
        <f t="shared" si="34"/>
        <v>0</v>
      </c>
      <c r="AK157" s="366">
        <f t="shared" si="35"/>
        <v>0</v>
      </c>
    </row>
    <row r="158" spans="1:37" ht="14.45" customHeight="1" x14ac:dyDescent="0.15">
      <c r="A158" s="592">
        <v>0</v>
      </c>
      <c r="B158" s="593">
        <v>0</v>
      </c>
      <c r="C158" s="593">
        <v>0</v>
      </c>
      <c r="D158" s="593">
        <v>0</v>
      </c>
      <c r="E158" s="593">
        <v>0</v>
      </c>
      <c r="F158" s="593">
        <v>0</v>
      </c>
      <c r="G158" s="594">
        <v>0</v>
      </c>
      <c r="K158" s="194"/>
      <c r="L158" s="195"/>
      <c r="M158" s="195"/>
      <c r="N158" s="196" t="s">
        <v>593</v>
      </c>
      <c r="O158" s="198"/>
      <c r="P158" s="219">
        <f t="shared" si="33"/>
        <v>0</v>
      </c>
      <c r="Q158" s="220">
        <f t="shared" si="33"/>
        <v>0</v>
      </c>
      <c r="R158" s="220">
        <f t="shared" si="33"/>
        <v>0</v>
      </c>
      <c r="S158" s="221">
        <f t="shared" si="33"/>
        <v>0</v>
      </c>
      <c r="T158" s="270">
        <f t="shared" si="33"/>
        <v>0</v>
      </c>
      <c r="U158" s="202"/>
      <c r="V158" s="195"/>
      <c r="W158" s="195"/>
      <c r="X158" s="196" t="s">
        <v>593</v>
      </c>
      <c r="Y158" s="198" t="s">
        <v>636</v>
      </c>
      <c r="Z158" s="219">
        <f t="shared" si="36"/>
        <v>0</v>
      </c>
      <c r="AA158" s="220">
        <f t="shared" si="36"/>
        <v>0</v>
      </c>
      <c r="AB158" s="292">
        <f t="shared" si="36"/>
        <v>0</v>
      </c>
      <c r="AC158" s="366">
        <f t="shared" si="36"/>
        <v>0</v>
      </c>
      <c r="AE158" s="194"/>
      <c r="AF158" s="195"/>
      <c r="AG158" s="195"/>
      <c r="AH158" s="196" t="s">
        <v>593</v>
      </c>
      <c r="AI158" s="219">
        <f t="shared" si="21"/>
        <v>0</v>
      </c>
      <c r="AJ158" s="220">
        <f t="shared" si="34"/>
        <v>0</v>
      </c>
      <c r="AK158" s="366">
        <f t="shared" si="35"/>
        <v>0</v>
      </c>
    </row>
    <row r="159" spans="1:37" ht="14.45" customHeight="1" x14ac:dyDescent="0.15">
      <c r="A159" s="592">
        <v>0</v>
      </c>
      <c r="B159" s="593">
        <v>0</v>
      </c>
      <c r="C159" s="593">
        <v>0</v>
      </c>
      <c r="D159" s="593">
        <v>0</v>
      </c>
      <c r="E159" s="593">
        <v>0</v>
      </c>
      <c r="F159" s="593">
        <v>0</v>
      </c>
      <c r="G159" s="594">
        <v>0</v>
      </c>
      <c r="K159" s="194"/>
      <c r="L159" s="195" t="s">
        <v>558</v>
      </c>
      <c r="M159" s="216"/>
      <c r="N159" s="196" t="s">
        <v>292</v>
      </c>
      <c r="O159" s="198"/>
      <c r="P159" s="219">
        <f t="shared" si="33"/>
        <v>0</v>
      </c>
      <c r="Q159" s="220">
        <f t="shared" si="33"/>
        <v>0</v>
      </c>
      <c r="R159" s="220">
        <f t="shared" si="33"/>
        <v>0</v>
      </c>
      <c r="S159" s="221">
        <f t="shared" si="33"/>
        <v>0</v>
      </c>
      <c r="T159" s="270">
        <f t="shared" si="33"/>
        <v>0</v>
      </c>
      <c r="U159" s="202"/>
      <c r="V159" s="195" t="s">
        <v>558</v>
      </c>
      <c r="W159" s="216"/>
      <c r="X159" s="196" t="s">
        <v>292</v>
      </c>
      <c r="Y159" s="198" t="s">
        <v>636</v>
      </c>
      <c r="Z159" s="219">
        <f t="shared" si="36"/>
        <v>0</v>
      </c>
      <c r="AA159" s="220">
        <f t="shared" si="36"/>
        <v>0</v>
      </c>
      <c r="AB159" s="292">
        <f t="shared" si="36"/>
        <v>0</v>
      </c>
      <c r="AC159" s="366">
        <f t="shared" si="36"/>
        <v>0</v>
      </c>
      <c r="AE159" s="194"/>
      <c r="AF159" s="195" t="s">
        <v>558</v>
      </c>
      <c r="AG159" s="216"/>
      <c r="AH159" s="196" t="s">
        <v>292</v>
      </c>
      <c r="AI159" s="219">
        <f t="shared" si="21"/>
        <v>0</v>
      </c>
      <c r="AJ159" s="220">
        <f t="shared" si="34"/>
        <v>0</v>
      </c>
      <c r="AK159" s="366">
        <f t="shared" si="35"/>
        <v>0</v>
      </c>
    </row>
    <row r="160" spans="1:37" ht="14.45" customHeight="1" x14ac:dyDescent="0.15">
      <c r="A160" s="592">
        <v>0</v>
      </c>
      <c r="B160" s="593">
        <v>0</v>
      </c>
      <c r="C160" s="593">
        <v>0</v>
      </c>
      <c r="D160" s="593">
        <v>0</v>
      </c>
      <c r="E160" s="593">
        <v>0</v>
      </c>
      <c r="F160" s="593">
        <v>0</v>
      </c>
      <c r="G160" s="594">
        <v>0</v>
      </c>
      <c r="K160" s="194" t="s">
        <v>72</v>
      </c>
      <c r="L160" s="195"/>
      <c r="M160" s="196" t="s">
        <v>325</v>
      </c>
      <c r="N160" s="197"/>
      <c r="O160" s="198"/>
      <c r="P160" s="219">
        <f t="shared" si="33"/>
        <v>25173</v>
      </c>
      <c r="Q160" s="220">
        <f t="shared" si="33"/>
        <v>25173</v>
      </c>
      <c r="R160" s="220">
        <f t="shared" si="33"/>
        <v>0</v>
      </c>
      <c r="S160" s="221">
        <f t="shared" si="33"/>
        <v>0</v>
      </c>
      <c r="T160" s="270">
        <f t="shared" si="33"/>
        <v>21100</v>
      </c>
      <c r="U160" s="202" t="s">
        <v>203</v>
      </c>
      <c r="V160" s="195"/>
      <c r="W160" s="196" t="s">
        <v>325</v>
      </c>
      <c r="X160" s="197"/>
      <c r="Y160" s="198"/>
      <c r="Z160" s="219">
        <f>Z45</f>
        <v>0</v>
      </c>
      <c r="AA160" s="220">
        <f>AA45</f>
        <v>0</v>
      </c>
      <c r="AB160" s="292">
        <f>AB45</f>
        <v>0</v>
      </c>
      <c r="AC160" s="366">
        <f>AC45</f>
        <v>0</v>
      </c>
      <c r="AE160" s="194"/>
      <c r="AF160" s="195"/>
      <c r="AG160" s="196" t="s">
        <v>325</v>
      </c>
      <c r="AH160" s="197"/>
      <c r="AI160" s="219">
        <f t="shared" si="21"/>
        <v>25173</v>
      </c>
      <c r="AJ160" s="220">
        <f t="shared" si="34"/>
        <v>0</v>
      </c>
      <c r="AK160" s="366">
        <f t="shared" si="35"/>
        <v>0</v>
      </c>
    </row>
    <row r="161" spans="1:37" ht="14.45" customHeight="1" x14ac:dyDescent="0.15">
      <c r="A161" s="592">
        <v>0</v>
      </c>
      <c r="B161" s="593">
        <v>0</v>
      </c>
      <c r="C161" s="593">
        <v>0</v>
      </c>
      <c r="D161" s="593">
        <v>0</v>
      </c>
      <c r="E161" s="593">
        <v>0</v>
      </c>
      <c r="F161" s="593">
        <v>0</v>
      </c>
      <c r="G161" s="594">
        <v>0</v>
      </c>
      <c r="K161" s="194"/>
      <c r="L161" s="195"/>
      <c r="M161" s="196" t="s">
        <v>324</v>
      </c>
      <c r="N161" s="197"/>
      <c r="O161" s="198"/>
      <c r="P161" s="219">
        <f t="shared" si="33"/>
        <v>0</v>
      </c>
      <c r="Q161" s="220">
        <f t="shared" si="33"/>
        <v>0</v>
      </c>
      <c r="R161" s="220">
        <f t="shared" si="33"/>
        <v>0</v>
      </c>
      <c r="S161" s="221">
        <f t="shared" si="33"/>
        <v>0</v>
      </c>
      <c r="T161" s="270">
        <f t="shared" si="33"/>
        <v>0</v>
      </c>
      <c r="U161" s="202"/>
      <c r="V161" s="195"/>
      <c r="W161" s="196" t="s">
        <v>324</v>
      </c>
      <c r="X161" s="197"/>
      <c r="Y161" s="198" t="s">
        <v>636</v>
      </c>
      <c r="Z161" s="219">
        <f t="shared" ref="Z161:AC163" si="3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0">
        <f t="shared" si="37"/>
        <v>0</v>
      </c>
      <c r="AB161" s="292">
        <f t="shared" si="37"/>
        <v>0</v>
      </c>
      <c r="AC161" s="366">
        <f t="shared" si="37"/>
        <v>0</v>
      </c>
      <c r="AE161" s="194"/>
      <c r="AF161" s="195"/>
      <c r="AG161" s="196" t="s">
        <v>324</v>
      </c>
      <c r="AH161" s="197"/>
      <c r="AI161" s="219">
        <f t="shared" si="21"/>
        <v>0</v>
      </c>
      <c r="AJ161" s="220">
        <f t="shared" si="34"/>
        <v>0</v>
      </c>
      <c r="AK161" s="366">
        <f t="shared" si="35"/>
        <v>0</v>
      </c>
    </row>
    <row r="162" spans="1:37" ht="14.45" customHeight="1" x14ac:dyDescent="0.15">
      <c r="A162" s="592">
        <v>0</v>
      </c>
      <c r="B162" s="593">
        <v>0</v>
      </c>
      <c r="C162" s="593">
        <v>0</v>
      </c>
      <c r="D162" s="593">
        <v>0</v>
      </c>
      <c r="E162" s="593">
        <v>0</v>
      </c>
      <c r="F162" s="593">
        <v>0</v>
      </c>
      <c r="G162" s="594">
        <v>0</v>
      </c>
      <c r="K162" s="194"/>
      <c r="L162" s="216"/>
      <c r="M162" s="196" t="s">
        <v>292</v>
      </c>
      <c r="N162" s="197"/>
      <c r="O162" s="198"/>
      <c r="P162" s="219">
        <f t="shared" si="33"/>
        <v>0</v>
      </c>
      <c r="Q162" s="220">
        <f t="shared" si="33"/>
        <v>0</v>
      </c>
      <c r="R162" s="220">
        <f t="shared" si="33"/>
        <v>0</v>
      </c>
      <c r="S162" s="221">
        <f t="shared" si="33"/>
        <v>0</v>
      </c>
      <c r="T162" s="270">
        <f t="shared" si="33"/>
        <v>0</v>
      </c>
      <c r="U162" s="202"/>
      <c r="V162" s="216"/>
      <c r="W162" s="196" t="s">
        <v>292</v>
      </c>
      <c r="X162" s="197"/>
      <c r="Y162" s="198" t="s">
        <v>636</v>
      </c>
      <c r="Z162" s="219">
        <f t="shared" si="37"/>
        <v>0</v>
      </c>
      <c r="AA162" s="220">
        <f t="shared" si="37"/>
        <v>0</v>
      </c>
      <c r="AB162" s="292">
        <f t="shared" si="37"/>
        <v>0</v>
      </c>
      <c r="AC162" s="366">
        <f t="shared" si="37"/>
        <v>0</v>
      </c>
      <c r="AE162" s="194"/>
      <c r="AF162" s="216"/>
      <c r="AG162" s="196" t="s">
        <v>292</v>
      </c>
      <c r="AH162" s="197"/>
      <c r="AI162" s="219">
        <f t="shared" si="21"/>
        <v>0</v>
      </c>
      <c r="AJ162" s="220">
        <f t="shared" si="34"/>
        <v>0</v>
      </c>
      <c r="AK162" s="366">
        <f t="shared" si="35"/>
        <v>0</v>
      </c>
    </row>
    <row r="163" spans="1:37" ht="14.45" customHeight="1" x14ac:dyDescent="0.15">
      <c r="A163" s="592">
        <v>0</v>
      </c>
      <c r="B163" s="593">
        <v>0</v>
      </c>
      <c r="C163" s="593">
        <v>0</v>
      </c>
      <c r="D163" s="593">
        <v>0</v>
      </c>
      <c r="E163" s="593">
        <v>0</v>
      </c>
      <c r="F163" s="593">
        <v>0</v>
      </c>
      <c r="G163" s="594">
        <v>0</v>
      </c>
      <c r="K163" s="194" t="s">
        <v>4</v>
      </c>
      <c r="L163" s="173" t="s">
        <v>489</v>
      </c>
      <c r="M163" s="197"/>
      <c r="N163" s="197"/>
      <c r="O163" s="198"/>
      <c r="P163" s="219">
        <f t="shared" ref="P163:T172" si="38">P48+P102</f>
        <v>209</v>
      </c>
      <c r="Q163" s="220">
        <f t="shared" si="38"/>
        <v>122</v>
      </c>
      <c r="R163" s="220">
        <f t="shared" si="38"/>
        <v>0</v>
      </c>
      <c r="S163" s="221">
        <f t="shared" si="38"/>
        <v>0</v>
      </c>
      <c r="T163" s="270">
        <f t="shared" si="38"/>
        <v>0</v>
      </c>
      <c r="U163" s="202" t="s">
        <v>852</v>
      </c>
      <c r="V163" s="173" t="s">
        <v>489</v>
      </c>
      <c r="W163" s="197"/>
      <c r="X163" s="197"/>
      <c r="Y163" s="198" t="s">
        <v>636</v>
      </c>
      <c r="Z163" s="219">
        <f t="shared" si="37"/>
        <v>40</v>
      </c>
      <c r="AA163" s="220">
        <f t="shared" si="37"/>
        <v>0</v>
      </c>
      <c r="AB163" s="292">
        <f t="shared" si="37"/>
        <v>0</v>
      </c>
      <c r="AC163" s="366">
        <f t="shared" si="37"/>
        <v>0</v>
      </c>
      <c r="AE163" s="194" t="s">
        <v>852</v>
      </c>
      <c r="AF163" s="173" t="s">
        <v>489</v>
      </c>
      <c r="AG163" s="197"/>
      <c r="AH163" s="197"/>
      <c r="AI163" s="219">
        <f t="shared" si="21"/>
        <v>82</v>
      </c>
      <c r="AJ163" s="220">
        <f>SUM(AJ164:AJ165)</f>
        <v>0</v>
      </c>
      <c r="AK163" s="366">
        <f>SUM(AK164:AK165)</f>
        <v>0</v>
      </c>
    </row>
    <row r="164" spans="1:37" ht="14.45" customHeight="1" x14ac:dyDescent="0.15">
      <c r="A164" s="592">
        <v>0</v>
      </c>
      <c r="B164" s="593">
        <v>0</v>
      </c>
      <c r="C164" s="593">
        <v>0</v>
      </c>
      <c r="D164" s="593">
        <v>0</v>
      </c>
      <c r="E164" s="593">
        <v>0</v>
      </c>
      <c r="F164" s="593">
        <v>0</v>
      </c>
      <c r="G164" s="594">
        <v>0</v>
      </c>
      <c r="K164" s="194"/>
      <c r="L164" s="195"/>
      <c r="M164" s="196" t="s">
        <v>295</v>
      </c>
      <c r="N164" s="197"/>
      <c r="O164" s="198"/>
      <c r="P164" s="219">
        <f t="shared" si="38"/>
        <v>0</v>
      </c>
      <c r="Q164" s="220">
        <f t="shared" si="38"/>
        <v>0</v>
      </c>
      <c r="R164" s="220">
        <f t="shared" si="38"/>
        <v>0</v>
      </c>
      <c r="S164" s="221">
        <f t="shared" si="38"/>
        <v>0</v>
      </c>
      <c r="T164" s="270">
        <f t="shared" si="38"/>
        <v>0</v>
      </c>
      <c r="U164" s="202"/>
      <c r="V164" s="195"/>
      <c r="W164" s="196" t="s">
        <v>295</v>
      </c>
      <c r="X164" s="197"/>
      <c r="Y164" s="198" t="s">
        <v>636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295</v>
      </c>
      <c r="AH164" s="197"/>
      <c r="AI164" s="219">
        <f t="shared" si="21"/>
        <v>0</v>
      </c>
      <c r="AJ164" s="220">
        <f t="shared" ref="AJ164:AJ174" si="39">IF($P164-$Z164=0,0,ROUND((R164-AA164)*$AI164/($P164-$Z164),0))</f>
        <v>0</v>
      </c>
      <c r="AK164" s="366">
        <f t="shared" ref="AK164:AK175" si="40">IF(P164-Z164=0,0,ROUND((S164-AB164)*AI164/(P164-Z164),0))</f>
        <v>0</v>
      </c>
    </row>
    <row r="165" spans="1:37" ht="14.45" customHeight="1" x14ac:dyDescent="0.15">
      <c r="A165" s="592">
        <v>0</v>
      </c>
      <c r="B165" s="593">
        <v>0</v>
      </c>
      <c r="C165" s="593">
        <v>0</v>
      </c>
      <c r="D165" s="593">
        <v>0</v>
      </c>
      <c r="E165" s="593">
        <v>0</v>
      </c>
      <c r="F165" s="593">
        <v>0</v>
      </c>
      <c r="G165" s="594">
        <v>0</v>
      </c>
      <c r="K165" s="194"/>
      <c r="L165" s="216"/>
      <c r="M165" s="196" t="s">
        <v>292</v>
      </c>
      <c r="N165" s="197"/>
      <c r="O165" s="198"/>
      <c r="P165" s="219">
        <f t="shared" si="38"/>
        <v>209</v>
      </c>
      <c r="Q165" s="220">
        <f t="shared" si="38"/>
        <v>122</v>
      </c>
      <c r="R165" s="220">
        <f t="shared" si="38"/>
        <v>0</v>
      </c>
      <c r="S165" s="221">
        <f t="shared" si="38"/>
        <v>0</v>
      </c>
      <c r="T165" s="270">
        <f t="shared" si="38"/>
        <v>0</v>
      </c>
      <c r="U165" s="202"/>
      <c r="V165" s="216"/>
      <c r="W165" s="196" t="s">
        <v>292</v>
      </c>
      <c r="X165" s="197"/>
      <c r="Y165" s="198" t="s">
        <v>636</v>
      </c>
      <c r="Z165" s="219">
        <f>Z163-Z164</f>
        <v>40</v>
      </c>
      <c r="AA165" s="220">
        <f>AA163-AA164</f>
        <v>0</v>
      </c>
      <c r="AB165" s="292">
        <f>AB163-AB164</f>
        <v>0</v>
      </c>
      <c r="AC165" s="366">
        <f>AC163-AC164</f>
        <v>0</v>
      </c>
      <c r="AE165" s="194"/>
      <c r="AF165" s="216"/>
      <c r="AG165" s="196" t="s">
        <v>292</v>
      </c>
      <c r="AH165" s="197"/>
      <c r="AI165" s="219">
        <f t="shared" si="21"/>
        <v>82</v>
      </c>
      <c r="AJ165" s="220">
        <f t="shared" si="39"/>
        <v>0</v>
      </c>
      <c r="AK165" s="366">
        <f t="shared" si="40"/>
        <v>0</v>
      </c>
    </row>
    <row r="166" spans="1:37" ht="14.45" customHeight="1" x14ac:dyDescent="0.15">
      <c r="A166" s="592">
        <v>0</v>
      </c>
      <c r="B166" s="593">
        <v>0</v>
      </c>
      <c r="C166" s="593">
        <v>0</v>
      </c>
      <c r="D166" s="593">
        <v>0</v>
      </c>
      <c r="E166" s="593">
        <v>0</v>
      </c>
      <c r="F166" s="593">
        <v>0</v>
      </c>
      <c r="G166" s="594">
        <v>0</v>
      </c>
      <c r="K166" s="194"/>
      <c r="L166" s="169"/>
      <c r="M166" s="196" t="s">
        <v>322</v>
      </c>
      <c r="N166" s="197"/>
      <c r="O166" s="198"/>
      <c r="P166" s="219">
        <f t="shared" si="38"/>
        <v>74411</v>
      </c>
      <c r="Q166" s="220">
        <f t="shared" si="38"/>
        <v>74411</v>
      </c>
      <c r="R166" s="220">
        <f t="shared" si="38"/>
        <v>30724</v>
      </c>
      <c r="S166" s="221">
        <f t="shared" si="38"/>
        <v>0</v>
      </c>
      <c r="T166" s="270">
        <f t="shared" si="38"/>
        <v>11400</v>
      </c>
      <c r="U166" s="202"/>
      <c r="V166" s="169"/>
      <c r="W166" s="196" t="s">
        <v>322</v>
      </c>
      <c r="X166" s="197"/>
      <c r="Y166" s="198"/>
      <c r="Z166" s="219">
        <f t="shared" ref="Z166:AC167" si="41">Z51</f>
        <v>0</v>
      </c>
      <c r="AA166" s="220">
        <f t="shared" si="41"/>
        <v>0</v>
      </c>
      <c r="AB166" s="292">
        <f t="shared" si="41"/>
        <v>0</v>
      </c>
      <c r="AC166" s="366">
        <f t="shared" si="41"/>
        <v>0</v>
      </c>
      <c r="AE166" s="194"/>
      <c r="AF166" s="169"/>
      <c r="AG166" s="196" t="s">
        <v>322</v>
      </c>
      <c r="AH166" s="197"/>
      <c r="AI166" s="219">
        <f t="shared" si="21"/>
        <v>74411</v>
      </c>
      <c r="AJ166" s="220">
        <f t="shared" si="39"/>
        <v>30724</v>
      </c>
      <c r="AK166" s="366">
        <f t="shared" si="40"/>
        <v>0</v>
      </c>
    </row>
    <row r="167" spans="1:37" ht="14.45" customHeight="1" thickBot="1" x14ac:dyDescent="0.2">
      <c r="A167" s="595">
        <v>0</v>
      </c>
      <c r="B167" s="596">
        <v>0</v>
      </c>
      <c r="C167" s="596">
        <v>0</v>
      </c>
      <c r="D167" s="596">
        <v>0</v>
      </c>
      <c r="E167" s="596">
        <v>0</v>
      </c>
      <c r="F167" s="596">
        <v>0</v>
      </c>
      <c r="G167" s="597">
        <v>0</v>
      </c>
      <c r="K167" s="194"/>
      <c r="L167" s="176" t="s">
        <v>604</v>
      </c>
      <c r="M167" s="196" t="s">
        <v>321</v>
      </c>
      <c r="N167" s="197"/>
      <c r="O167" s="198"/>
      <c r="P167" s="219">
        <f t="shared" si="38"/>
        <v>4417</v>
      </c>
      <c r="Q167" s="220">
        <f t="shared" si="38"/>
        <v>4417</v>
      </c>
      <c r="R167" s="220">
        <f t="shared" si="38"/>
        <v>0</v>
      </c>
      <c r="S167" s="221">
        <f t="shared" si="38"/>
        <v>0</v>
      </c>
      <c r="T167" s="270">
        <f t="shared" si="38"/>
        <v>0</v>
      </c>
      <c r="U167" s="202"/>
      <c r="V167" s="176" t="s">
        <v>604</v>
      </c>
      <c r="W167" s="196" t="s">
        <v>321</v>
      </c>
      <c r="X167" s="197"/>
      <c r="Y167" s="198"/>
      <c r="Z167" s="219">
        <f t="shared" si="41"/>
        <v>0</v>
      </c>
      <c r="AA167" s="220">
        <f t="shared" si="41"/>
        <v>0</v>
      </c>
      <c r="AB167" s="292">
        <f t="shared" si="41"/>
        <v>0</v>
      </c>
      <c r="AC167" s="366">
        <f t="shared" si="41"/>
        <v>0</v>
      </c>
      <c r="AE167" s="194"/>
      <c r="AF167" s="176" t="s">
        <v>604</v>
      </c>
      <c r="AG167" s="196" t="s">
        <v>321</v>
      </c>
      <c r="AH167" s="197"/>
      <c r="AI167" s="219">
        <f t="shared" si="21"/>
        <v>4417</v>
      </c>
      <c r="AJ167" s="220">
        <f t="shared" si="39"/>
        <v>0</v>
      </c>
      <c r="AK167" s="366">
        <f t="shared" si="40"/>
        <v>0</v>
      </c>
    </row>
    <row r="168" spans="1:37" ht="14.45" customHeight="1" x14ac:dyDescent="0.15">
      <c r="K168" s="194"/>
      <c r="L168" s="176"/>
      <c r="M168" s="196" t="s">
        <v>320</v>
      </c>
      <c r="N168" s="197"/>
      <c r="O168" s="198"/>
      <c r="P168" s="219">
        <f t="shared" si="38"/>
        <v>3940</v>
      </c>
      <c r="Q168" s="220">
        <f t="shared" si="38"/>
        <v>3940</v>
      </c>
      <c r="R168" s="220">
        <f t="shared" si="38"/>
        <v>0</v>
      </c>
      <c r="S168" s="221">
        <f t="shared" si="38"/>
        <v>0</v>
      </c>
      <c r="T168" s="270">
        <f t="shared" si="38"/>
        <v>0</v>
      </c>
      <c r="U168" s="202"/>
      <c r="V168" s="176"/>
      <c r="W168" s="196" t="s">
        <v>320</v>
      </c>
      <c r="X168" s="197"/>
      <c r="Y168" s="198" t="s">
        <v>636</v>
      </c>
      <c r="Z168" s="219">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1308</v>
      </c>
      <c r="AA168" s="220">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2">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66">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4"/>
      <c r="AF168" s="176"/>
      <c r="AG168" s="196" t="s">
        <v>320</v>
      </c>
      <c r="AH168" s="197"/>
      <c r="AI168" s="219">
        <f t="shared" si="21"/>
        <v>2632</v>
      </c>
      <c r="AJ168" s="220">
        <f t="shared" si="39"/>
        <v>0</v>
      </c>
      <c r="AK168" s="366">
        <f t="shared" si="40"/>
        <v>0</v>
      </c>
    </row>
    <row r="169" spans="1:37" ht="14.45" customHeight="1" thickBot="1" x14ac:dyDescent="0.2">
      <c r="K169" s="194"/>
      <c r="L169" s="176"/>
      <c r="M169" s="196" t="s">
        <v>319</v>
      </c>
      <c r="N169" s="197"/>
      <c r="O169" s="198"/>
      <c r="P169" s="219">
        <f t="shared" si="38"/>
        <v>0</v>
      </c>
      <c r="Q169" s="220">
        <f t="shared" si="38"/>
        <v>0</v>
      </c>
      <c r="R169" s="220">
        <f t="shared" si="38"/>
        <v>0</v>
      </c>
      <c r="S169" s="221">
        <f t="shared" si="38"/>
        <v>0</v>
      </c>
      <c r="T169" s="270">
        <f t="shared" si="38"/>
        <v>0</v>
      </c>
      <c r="U169" s="202"/>
      <c r="V169" s="176"/>
      <c r="W169" s="196" t="s">
        <v>319</v>
      </c>
      <c r="X169" s="197"/>
      <c r="Y169" s="198"/>
      <c r="Z169" s="219">
        <f>Z54</f>
        <v>0</v>
      </c>
      <c r="AA169" s="220">
        <f>AA54</f>
        <v>0</v>
      </c>
      <c r="AB169" s="292">
        <f>AB54</f>
        <v>0</v>
      </c>
      <c r="AC169" s="366">
        <f>AC54</f>
        <v>0</v>
      </c>
      <c r="AE169" s="194"/>
      <c r="AF169" s="176"/>
      <c r="AG169" s="196" t="s">
        <v>319</v>
      </c>
      <c r="AH169" s="197"/>
      <c r="AI169" s="219">
        <f t="shared" si="21"/>
        <v>0</v>
      </c>
      <c r="AJ169" s="220">
        <f t="shared" si="39"/>
        <v>0</v>
      </c>
      <c r="AK169" s="366">
        <f t="shared" si="40"/>
        <v>0</v>
      </c>
    </row>
    <row r="170" spans="1:37" ht="14.45" customHeight="1" x14ac:dyDescent="0.15">
      <c r="A170" s="589">
        <v>0</v>
      </c>
      <c r="B170" s="590">
        <v>0</v>
      </c>
      <c r="C170" s="590">
        <v>0</v>
      </c>
      <c r="D170" s="590">
        <v>0</v>
      </c>
      <c r="E170" s="590">
        <v>0</v>
      </c>
      <c r="F170" s="590">
        <v>0</v>
      </c>
      <c r="G170" s="590">
        <v>0</v>
      </c>
      <c r="H170" s="591">
        <v>0</v>
      </c>
      <c r="K170" s="194"/>
      <c r="L170" s="176" t="s">
        <v>607</v>
      </c>
      <c r="M170" s="196" t="s">
        <v>318</v>
      </c>
      <c r="N170" s="197"/>
      <c r="O170" s="198"/>
      <c r="P170" s="219">
        <f t="shared" si="38"/>
        <v>0</v>
      </c>
      <c r="Q170" s="220">
        <f t="shared" si="38"/>
        <v>0</v>
      </c>
      <c r="R170" s="220">
        <f t="shared" si="38"/>
        <v>0</v>
      </c>
      <c r="S170" s="221">
        <f t="shared" si="38"/>
        <v>0</v>
      </c>
      <c r="T170" s="270">
        <f t="shared" si="38"/>
        <v>0</v>
      </c>
      <c r="U170" s="202"/>
      <c r="V170" s="176" t="s">
        <v>607</v>
      </c>
      <c r="W170" s="196" t="s">
        <v>318</v>
      </c>
      <c r="X170" s="197"/>
      <c r="Y170" s="198" t="s">
        <v>636</v>
      </c>
      <c r="Z170" s="219">
        <f t="shared" ref="Z170:AC174" si="42">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0">
        <f t="shared" si="42"/>
        <v>0</v>
      </c>
      <c r="AB170" s="292">
        <f t="shared" si="42"/>
        <v>0</v>
      </c>
      <c r="AC170" s="366">
        <f t="shared" si="42"/>
        <v>0</v>
      </c>
      <c r="AE170" s="194"/>
      <c r="AF170" s="176" t="s">
        <v>607</v>
      </c>
      <c r="AG170" s="196" t="s">
        <v>318</v>
      </c>
      <c r="AH170" s="197"/>
      <c r="AI170" s="219">
        <f t="shared" si="21"/>
        <v>0</v>
      </c>
      <c r="AJ170" s="220">
        <f t="shared" si="39"/>
        <v>0</v>
      </c>
      <c r="AK170" s="366">
        <f t="shared" si="40"/>
        <v>0</v>
      </c>
    </row>
    <row r="171" spans="1:37" ht="14.45" customHeight="1" x14ac:dyDescent="0.15">
      <c r="A171" s="592">
        <v>0</v>
      </c>
      <c r="B171" s="593">
        <v>0</v>
      </c>
      <c r="C171" s="593">
        <v>0</v>
      </c>
      <c r="D171" s="593">
        <v>0</v>
      </c>
      <c r="E171" s="593">
        <v>0</v>
      </c>
      <c r="F171" s="593">
        <v>0</v>
      </c>
      <c r="G171" s="593">
        <v>0</v>
      </c>
      <c r="H171" s="594">
        <v>0</v>
      </c>
      <c r="K171" s="194"/>
      <c r="L171" s="176"/>
      <c r="M171" s="196" t="s">
        <v>317</v>
      </c>
      <c r="N171" s="197"/>
      <c r="O171" s="198"/>
      <c r="P171" s="219">
        <f t="shared" si="38"/>
        <v>0</v>
      </c>
      <c r="Q171" s="220">
        <f t="shared" si="38"/>
        <v>0</v>
      </c>
      <c r="R171" s="220">
        <f t="shared" si="38"/>
        <v>0</v>
      </c>
      <c r="S171" s="221">
        <f t="shared" si="38"/>
        <v>0</v>
      </c>
      <c r="T171" s="270">
        <f t="shared" si="38"/>
        <v>0</v>
      </c>
      <c r="U171" s="202"/>
      <c r="V171" s="176"/>
      <c r="W171" s="196" t="s">
        <v>317</v>
      </c>
      <c r="X171" s="197"/>
      <c r="Y171" s="198" t="s">
        <v>636</v>
      </c>
      <c r="Z171" s="219">
        <f t="shared" si="42"/>
        <v>0</v>
      </c>
      <c r="AA171" s="220">
        <f t="shared" si="42"/>
        <v>0</v>
      </c>
      <c r="AB171" s="292">
        <f t="shared" si="42"/>
        <v>0</v>
      </c>
      <c r="AC171" s="366">
        <f t="shared" si="42"/>
        <v>0</v>
      </c>
      <c r="AE171" s="194"/>
      <c r="AF171" s="176"/>
      <c r="AG171" s="196" t="s">
        <v>317</v>
      </c>
      <c r="AH171" s="197"/>
      <c r="AI171" s="219">
        <f t="shared" si="21"/>
        <v>0</v>
      </c>
      <c r="AJ171" s="220">
        <f t="shared" si="39"/>
        <v>0</v>
      </c>
      <c r="AK171" s="366">
        <f t="shared" si="40"/>
        <v>0</v>
      </c>
    </row>
    <row r="172" spans="1:37" ht="14.45" customHeight="1" x14ac:dyDescent="0.15">
      <c r="A172" s="592">
        <v>0</v>
      </c>
      <c r="B172" s="593">
        <v>0</v>
      </c>
      <c r="C172" s="593">
        <v>0</v>
      </c>
      <c r="D172" s="593">
        <v>0</v>
      </c>
      <c r="E172" s="593">
        <v>0</v>
      </c>
      <c r="F172" s="593">
        <v>0</v>
      </c>
      <c r="G172" s="593">
        <v>0</v>
      </c>
      <c r="H172" s="594">
        <v>0</v>
      </c>
      <c r="K172" s="194"/>
      <c r="L172" s="176"/>
      <c r="M172" s="196" t="s">
        <v>316</v>
      </c>
      <c r="N172" s="197"/>
      <c r="O172" s="198"/>
      <c r="P172" s="219">
        <f t="shared" si="38"/>
        <v>0</v>
      </c>
      <c r="Q172" s="220">
        <f t="shared" si="38"/>
        <v>0</v>
      </c>
      <c r="R172" s="220">
        <f t="shared" si="38"/>
        <v>0</v>
      </c>
      <c r="S172" s="221">
        <f t="shared" si="38"/>
        <v>0</v>
      </c>
      <c r="T172" s="270">
        <f t="shared" si="38"/>
        <v>0</v>
      </c>
      <c r="U172" s="202"/>
      <c r="V172" s="176"/>
      <c r="W172" s="196" t="s">
        <v>316</v>
      </c>
      <c r="X172" s="197"/>
      <c r="Y172" s="198" t="s">
        <v>636</v>
      </c>
      <c r="Z172" s="219">
        <f t="shared" si="42"/>
        <v>0</v>
      </c>
      <c r="AA172" s="220">
        <f t="shared" si="42"/>
        <v>0</v>
      </c>
      <c r="AB172" s="292">
        <f t="shared" si="42"/>
        <v>0</v>
      </c>
      <c r="AC172" s="366">
        <f t="shared" si="42"/>
        <v>0</v>
      </c>
      <c r="AE172" s="194"/>
      <c r="AF172" s="176"/>
      <c r="AG172" s="196" t="s">
        <v>316</v>
      </c>
      <c r="AH172" s="197"/>
      <c r="AI172" s="219">
        <f t="shared" si="21"/>
        <v>0</v>
      </c>
      <c r="AJ172" s="220">
        <f t="shared" si="39"/>
        <v>0</v>
      </c>
      <c r="AK172" s="366">
        <f t="shared" si="40"/>
        <v>0</v>
      </c>
    </row>
    <row r="173" spans="1:37" ht="14.45" customHeight="1" x14ac:dyDescent="0.15">
      <c r="A173" s="592">
        <v>0</v>
      </c>
      <c r="B173" s="593">
        <v>0</v>
      </c>
      <c r="C173" s="593">
        <v>0</v>
      </c>
      <c r="D173" s="593">
        <v>0</v>
      </c>
      <c r="E173" s="593">
        <v>0</v>
      </c>
      <c r="F173" s="593">
        <v>0</v>
      </c>
      <c r="G173" s="593">
        <v>0</v>
      </c>
      <c r="H173" s="594">
        <v>0</v>
      </c>
      <c r="K173" s="194"/>
      <c r="L173" s="176" t="s">
        <v>558</v>
      </c>
      <c r="M173" s="196" t="s">
        <v>315</v>
      </c>
      <c r="N173" s="197"/>
      <c r="O173" s="198"/>
      <c r="P173" s="219">
        <f t="shared" ref="P173:T176" si="43">P58+P112</f>
        <v>0</v>
      </c>
      <c r="Q173" s="220">
        <f t="shared" si="43"/>
        <v>0</v>
      </c>
      <c r="R173" s="220">
        <f t="shared" si="43"/>
        <v>0</v>
      </c>
      <c r="S173" s="221">
        <f t="shared" si="43"/>
        <v>0</v>
      </c>
      <c r="T173" s="270">
        <f t="shared" si="43"/>
        <v>0</v>
      </c>
      <c r="U173" s="202"/>
      <c r="V173" s="176" t="s">
        <v>558</v>
      </c>
      <c r="W173" s="196" t="s">
        <v>315</v>
      </c>
      <c r="X173" s="197"/>
      <c r="Y173" s="198" t="s">
        <v>636</v>
      </c>
      <c r="Z173" s="219">
        <f t="shared" si="42"/>
        <v>0</v>
      </c>
      <c r="AA173" s="220">
        <f t="shared" si="42"/>
        <v>0</v>
      </c>
      <c r="AB173" s="292">
        <f t="shared" si="42"/>
        <v>0</v>
      </c>
      <c r="AC173" s="366">
        <f t="shared" si="42"/>
        <v>0</v>
      </c>
      <c r="AE173" s="194"/>
      <c r="AF173" s="176" t="s">
        <v>558</v>
      </c>
      <c r="AG173" s="196" t="s">
        <v>315</v>
      </c>
      <c r="AH173" s="197"/>
      <c r="AI173" s="219">
        <f t="shared" si="21"/>
        <v>0</v>
      </c>
      <c r="AJ173" s="220">
        <f t="shared" si="39"/>
        <v>0</v>
      </c>
      <c r="AK173" s="366">
        <f t="shared" si="40"/>
        <v>0</v>
      </c>
    </row>
    <row r="174" spans="1:37" ht="14.45" customHeight="1" x14ac:dyDescent="0.15">
      <c r="A174" s="592">
        <v>0</v>
      </c>
      <c r="B174" s="593">
        <v>0</v>
      </c>
      <c r="C174" s="593">
        <v>0</v>
      </c>
      <c r="D174" s="593">
        <v>0</v>
      </c>
      <c r="E174" s="593">
        <v>0</v>
      </c>
      <c r="F174" s="593">
        <v>0</v>
      </c>
      <c r="G174" s="593">
        <v>0</v>
      </c>
      <c r="H174" s="594">
        <v>0</v>
      </c>
      <c r="K174" s="194"/>
      <c r="L174" s="216"/>
      <c r="M174" s="196" t="s">
        <v>292</v>
      </c>
      <c r="N174" s="197"/>
      <c r="O174" s="198"/>
      <c r="P174" s="219">
        <f t="shared" si="43"/>
        <v>80</v>
      </c>
      <c r="Q174" s="220">
        <f t="shared" si="43"/>
        <v>80</v>
      </c>
      <c r="R174" s="220">
        <f t="shared" si="43"/>
        <v>0</v>
      </c>
      <c r="S174" s="221">
        <f t="shared" si="43"/>
        <v>0</v>
      </c>
      <c r="T174" s="270">
        <f t="shared" si="43"/>
        <v>0</v>
      </c>
      <c r="U174" s="202"/>
      <c r="V174" s="216"/>
      <c r="W174" s="196" t="s">
        <v>292</v>
      </c>
      <c r="X174" s="197"/>
      <c r="Y174" s="198" t="s">
        <v>636</v>
      </c>
      <c r="Z174" s="219">
        <f t="shared" si="42"/>
        <v>27</v>
      </c>
      <c r="AA174" s="220">
        <f t="shared" si="42"/>
        <v>0</v>
      </c>
      <c r="AB174" s="292">
        <f t="shared" si="42"/>
        <v>0</v>
      </c>
      <c r="AC174" s="366">
        <f t="shared" si="42"/>
        <v>0</v>
      </c>
      <c r="AE174" s="194"/>
      <c r="AF174" s="216"/>
      <c r="AG174" s="196" t="s">
        <v>292</v>
      </c>
      <c r="AH174" s="197"/>
      <c r="AI174" s="219">
        <f t="shared" si="21"/>
        <v>53</v>
      </c>
      <c r="AJ174" s="220">
        <f t="shared" si="39"/>
        <v>0</v>
      </c>
      <c r="AK174" s="366">
        <f t="shared" si="40"/>
        <v>0</v>
      </c>
    </row>
    <row r="175" spans="1:37" ht="14.45" customHeight="1" x14ac:dyDescent="0.15">
      <c r="A175" s="592">
        <v>0</v>
      </c>
      <c r="B175" s="593">
        <v>0</v>
      </c>
      <c r="C175" s="593">
        <v>0</v>
      </c>
      <c r="D175" s="593">
        <v>0</v>
      </c>
      <c r="E175" s="593">
        <v>0</v>
      </c>
      <c r="F175" s="593">
        <v>0</v>
      </c>
      <c r="G175" s="593">
        <v>0</v>
      </c>
      <c r="H175" s="594">
        <v>0</v>
      </c>
      <c r="K175" s="194"/>
      <c r="L175" s="196" t="s">
        <v>292</v>
      </c>
      <c r="M175" s="197"/>
      <c r="N175" s="197"/>
      <c r="O175" s="198"/>
      <c r="P175" s="219">
        <f t="shared" si="43"/>
        <v>0</v>
      </c>
      <c r="Q175" s="220">
        <f t="shared" si="43"/>
        <v>0</v>
      </c>
      <c r="R175" s="220">
        <f t="shared" si="43"/>
        <v>0</v>
      </c>
      <c r="S175" s="221">
        <f t="shared" si="43"/>
        <v>0</v>
      </c>
      <c r="T175" s="270">
        <f t="shared" si="43"/>
        <v>0</v>
      </c>
      <c r="U175" s="202"/>
      <c r="V175" s="196" t="s">
        <v>292</v>
      </c>
      <c r="W175" s="197"/>
      <c r="X175" s="197"/>
      <c r="Y175" s="198" t="s">
        <v>636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292</v>
      </c>
      <c r="AG175" s="197"/>
      <c r="AH175" s="197"/>
      <c r="AI175" s="219">
        <f t="shared" si="21"/>
        <v>0</v>
      </c>
      <c r="AJ175" s="220">
        <f>IF($P175-$Z175=0,0,ROUND((R175-AA175)*$AI175/($P175-$Z175),0))</f>
        <v>0</v>
      </c>
      <c r="AK175" s="366">
        <f t="shared" si="40"/>
        <v>0</v>
      </c>
    </row>
    <row r="176" spans="1:37" ht="14.45" customHeight="1" thickBot="1" x14ac:dyDescent="0.2">
      <c r="A176" s="592">
        <v>0</v>
      </c>
      <c r="B176" s="593">
        <v>0</v>
      </c>
      <c r="C176" s="593">
        <v>0</v>
      </c>
      <c r="D176" s="593">
        <v>0</v>
      </c>
      <c r="E176" s="593">
        <v>0</v>
      </c>
      <c r="F176" s="593">
        <v>0</v>
      </c>
      <c r="G176" s="593">
        <v>0</v>
      </c>
      <c r="H176" s="594">
        <v>0</v>
      </c>
      <c r="K176" s="311"/>
      <c r="L176" s="312" t="s">
        <v>291</v>
      </c>
      <c r="M176" s="313"/>
      <c r="N176" s="313"/>
      <c r="O176" s="314"/>
      <c r="P176" s="315">
        <f t="shared" si="43"/>
        <v>194282</v>
      </c>
      <c r="Q176" s="316">
        <f t="shared" si="43"/>
        <v>191564</v>
      </c>
      <c r="R176" s="316">
        <f t="shared" si="43"/>
        <v>30724</v>
      </c>
      <c r="S176" s="317">
        <f t="shared" si="43"/>
        <v>18059</v>
      </c>
      <c r="T176" s="318">
        <f t="shared" si="43"/>
        <v>56500</v>
      </c>
      <c r="U176" s="367"/>
      <c r="V176" s="312" t="s">
        <v>291</v>
      </c>
      <c r="W176" s="313"/>
      <c r="X176" s="313"/>
      <c r="Y176" s="314"/>
      <c r="Z176" s="315">
        <f>Z61</f>
        <v>24148</v>
      </c>
      <c r="AA176" s="316">
        <f>AA61</f>
        <v>0</v>
      </c>
      <c r="AB176" s="550">
        <f>AB61</f>
        <v>0</v>
      </c>
      <c r="AC176" s="368">
        <f>AC61</f>
        <v>21100</v>
      </c>
      <c r="AE176" s="369"/>
      <c r="AF176" s="312" t="s">
        <v>291</v>
      </c>
      <c r="AG176" s="313"/>
      <c r="AH176" s="313"/>
      <c r="AI176" s="370">
        <f t="shared" si="21"/>
        <v>167416</v>
      </c>
      <c r="AJ176" s="316">
        <f>SUM(AJ123,AJ126,AJ129,AJ133:AJ144,AJ148:AJ154,AJ160:AJ163,AJ166:AJ175)</f>
        <v>30724</v>
      </c>
      <c r="AK176" s="368">
        <f>SUM(AK123,AK126,AK129,AK133:AK144,AK148:AK154,AK160:AK163,AK166:AK175)</f>
        <v>18059</v>
      </c>
    </row>
    <row r="177" spans="1:29" ht="14.45" customHeight="1" thickTop="1" x14ac:dyDescent="0.15">
      <c r="A177" s="592">
        <v>24148</v>
      </c>
      <c r="B177" s="593">
        <v>0</v>
      </c>
      <c r="C177" s="593">
        <v>0</v>
      </c>
      <c r="D177" s="593">
        <v>0</v>
      </c>
      <c r="E177" s="593">
        <v>21100</v>
      </c>
      <c r="F177" s="593">
        <v>0</v>
      </c>
      <c r="G177" s="593">
        <v>3048</v>
      </c>
      <c r="H177" s="594">
        <v>176</v>
      </c>
      <c r="Z177" s="480"/>
      <c r="AC177" s="481"/>
    </row>
    <row r="178" spans="1:29" ht="14.45" customHeight="1" thickBot="1" x14ac:dyDescent="0.2">
      <c r="A178" s="595">
        <v>24148</v>
      </c>
      <c r="B178" s="596">
        <v>0</v>
      </c>
      <c r="C178" s="596">
        <v>0</v>
      </c>
      <c r="D178" s="596">
        <v>0</v>
      </c>
      <c r="E178" s="596">
        <v>21100</v>
      </c>
      <c r="F178" s="596">
        <v>0</v>
      </c>
      <c r="G178" s="596">
        <v>3048</v>
      </c>
      <c r="H178" s="597">
        <v>176</v>
      </c>
      <c r="AC178" s="481"/>
    </row>
    <row r="179" spans="1:29" x14ac:dyDescent="0.15">
      <c r="AC179" s="481"/>
    </row>
    <row r="180" spans="1:29" x14ac:dyDescent="0.15">
      <c r="AC180" s="481"/>
    </row>
    <row r="181" spans="1:29" x14ac:dyDescent="0.15">
      <c r="AC181" s="481"/>
    </row>
    <row r="182" spans="1:29" x14ac:dyDescent="0.15">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5"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5" orientation="portrait" horizontalDpi="4294967292"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workbookViewId="0">
      <selection activeCell="A9" sqref="A9"/>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34" t="s">
        <v>920</v>
      </c>
      <c r="AA2" s="160"/>
      <c r="AB2" s="160" t="s">
        <v>1</v>
      </c>
      <c r="AC2" s="160"/>
    </row>
    <row r="3" spans="1:34" ht="3" customHeight="1" thickBot="1" x14ac:dyDescent="0.2">
      <c r="AB3" s="160"/>
      <c r="AC3" s="160"/>
    </row>
    <row r="4" spans="1:34" ht="14.45" customHeight="1" thickTop="1" x14ac:dyDescent="0.15">
      <c r="K4" s="161"/>
      <c r="L4" s="162"/>
      <c r="M4" s="162"/>
      <c r="N4" s="162"/>
      <c r="O4" s="162"/>
      <c r="P4" s="163" t="s">
        <v>846</v>
      </c>
      <c r="Q4" s="162"/>
      <c r="R4" s="162"/>
      <c r="S4" s="162"/>
      <c r="T4" s="162"/>
      <c r="U4" s="164"/>
      <c r="V4" s="162"/>
      <c r="W4" s="162"/>
      <c r="X4" s="162"/>
      <c r="Y4" s="162"/>
      <c r="Z4" s="163" t="s">
        <v>399</v>
      </c>
      <c r="AA4" s="162"/>
      <c r="AB4" s="162"/>
      <c r="AC4" s="165"/>
      <c r="AD4" s="160"/>
      <c r="AE4" s="160"/>
      <c r="AF4" s="160"/>
      <c r="AG4" s="160"/>
      <c r="AH4" s="160"/>
    </row>
    <row r="5" spans="1:34" ht="14.45" customHeight="1" x14ac:dyDescent="0.15">
      <c r="K5" s="166"/>
      <c r="L5" s="167"/>
      <c r="M5" s="167"/>
      <c r="N5" s="167"/>
      <c r="O5" s="167"/>
      <c r="P5" s="168" t="s">
        <v>847</v>
      </c>
      <c r="Q5" s="169" t="s">
        <v>803</v>
      </c>
      <c r="R5" s="170" t="s">
        <v>848</v>
      </c>
      <c r="S5" s="170"/>
      <c r="T5" s="171"/>
      <c r="U5" s="172"/>
      <c r="V5" s="167"/>
      <c r="W5" s="167"/>
      <c r="X5" s="167"/>
      <c r="Y5" s="167"/>
      <c r="Z5" s="168" t="s">
        <v>849</v>
      </c>
      <c r="AA5" s="173" t="s">
        <v>850</v>
      </c>
      <c r="AB5" s="170"/>
      <c r="AC5" s="174"/>
      <c r="AD5" s="160"/>
      <c r="AE5" s="160"/>
      <c r="AF5" s="160"/>
      <c r="AG5" s="160"/>
      <c r="AH5" s="160"/>
    </row>
    <row r="6" spans="1:34" ht="14.45" customHeight="1" x14ac:dyDescent="0.15">
      <c r="K6" s="166"/>
      <c r="L6" s="167"/>
      <c r="M6" s="167"/>
      <c r="N6" s="167"/>
      <c r="O6" s="167"/>
      <c r="P6" s="175"/>
      <c r="Q6" s="176" t="s">
        <v>547</v>
      </c>
      <c r="R6" s="173" t="s">
        <v>2</v>
      </c>
      <c r="S6" s="173" t="s">
        <v>3</v>
      </c>
      <c r="T6" s="173" t="s">
        <v>400</v>
      </c>
      <c r="U6" s="172" t="s">
        <v>4</v>
      </c>
      <c r="V6" s="167" t="s">
        <v>4</v>
      </c>
      <c r="W6" s="167"/>
      <c r="X6" s="167"/>
      <c r="Y6" s="167"/>
      <c r="Z6" s="175"/>
      <c r="AA6" s="173" t="s">
        <v>2</v>
      </c>
      <c r="AB6" s="173" t="s">
        <v>3</v>
      </c>
      <c r="AC6" s="174" t="s">
        <v>400</v>
      </c>
      <c r="AD6" s="160" t="s">
        <v>0</v>
      </c>
      <c r="AE6" s="160" t="s">
        <v>0</v>
      </c>
      <c r="AF6" s="160"/>
      <c r="AG6" s="160"/>
      <c r="AH6" s="160"/>
    </row>
    <row r="7" spans="1:34" ht="14.45" customHeight="1" thickBot="1" x14ac:dyDescent="0.2">
      <c r="K7" s="166"/>
      <c r="L7" s="167"/>
      <c r="M7" s="167"/>
      <c r="N7" s="167"/>
      <c r="O7" s="167"/>
      <c r="P7" s="570" t="s">
        <v>125</v>
      </c>
      <c r="Q7" s="571" t="s">
        <v>804</v>
      </c>
      <c r="R7" s="328" t="s">
        <v>805</v>
      </c>
      <c r="S7" s="572" t="s">
        <v>806</v>
      </c>
      <c r="T7" s="573" t="s">
        <v>807</v>
      </c>
      <c r="U7" s="172"/>
      <c r="V7" s="167"/>
      <c r="W7" s="167"/>
      <c r="X7" s="167"/>
      <c r="Y7" s="167"/>
      <c r="Z7" s="177" t="s">
        <v>5</v>
      </c>
      <c r="AA7" s="181" t="s">
        <v>6</v>
      </c>
      <c r="AB7" s="181" t="s">
        <v>7</v>
      </c>
      <c r="AC7" s="251" t="s">
        <v>928</v>
      </c>
      <c r="AD7" s="160"/>
      <c r="AE7" s="160"/>
      <c r="AF7" s="160"/>
      <c r="AG7" s="160"/>
      <c r="AH7" s="160"/>
    </row>
    <row r="8" spans="1:34" ht="14.45" customHeight="1" x14ac:dyDescent="0.15">
      <c r="A8" s="589">
        <v>28877</v>
      </c>
      <c r="B8" s="590">
        <v>28877</v>
      </c>
      <c r="C8" s="590">
        <v>0</v>
      </c>
      <c r="D8" s="590">
        <v>5040</v>
      </c>
      <c r="E8" s="590">
        <v>2121</v>
      </c>
      <c r="F8" s="590">
        <v>2121</v>
      </c>
      <c r="G8" s="590">
        <v>6600</v>
      </c>
      <c r="H8" s="590">
        <v>0</v>
      </c>
      <c r="I8" s="591">
        <v>12995</v>
      </c>
      <c r="K8" s="183"/>
      <c r="L8" s="184" t="s">
        <v>482</v>
      </c>
      <c r="M8" s="185"/>
      <c r="N8" s="185"/>
      <c r="O8" s="863" t="s">
        <v>548</v>
      </c>
      <c r="P8" s="859">
        <f>'Ｓ４５（1970）'!A9</f>
        <v>0</v>
      </c>
      <c r="Q8" s="188">
        <f>'Ｓ４５（1970）'!B9</f>
        <v>0</v>
      </c>
      <c r="R8" s="188">
        <f>'Ｓ４５（1970）'!D9</f>
        <v>0</v>
      </c>
      <c r="S8" s="188">
        <f>'Ｓ４５（1970）'!E9</f>
        <v>0</v>
      </c>
      <c r="T8" s="189">
        <f>'Ｓ４５（1970）'!G9</f>
        <v>0</v>
      </c>
      <c r="U8" s="190"/>
      <c r="V8" s="184"/>
      <c r="W8" s="185"/>
      <c r="X8" s="185"/>
      <c r="Y8" s="186"/>
      <c r="Z8" s="191"/>
      <c r="AA8" s="192"/>
      <c r="AB8" s="192"/>
      <c r="AC8" s="579"/>
      <c r="AD8" s="160"/>
      <c r="AE8" s="160"/>
      <c r="AF8" s="160"/>
      <c r="AG8" s="160"/>
      <c r="AH8" s="160"/>
    </row>
    <row r="9" spans="1:34" ht="14.45" customHeight="1" x14ac:dyDescent="0.15">
      <c r="A9" s="592">
        <v>0</v>
      </c>
      <c r="B9" s="593">
        <v>0</v>
      </c>
      <c r="C9" s="593">
        <v>0</v>
      </c>
      <c r="D9" s="593">
        <v>0</v>
      </c>
      <c r="E9" s="593">
        <v>0</v>
      </c>
      <c r="F9" s="593">
        <v>0</v>
      </c>
      <c r="G9" s="593">
        <v>0</v>
      </c>
      <c r="H9" s="593">
        <v>0</v>
      </c>
      <c r="I9" s="594">
        <v>0</v>
      </c>
      <c r="K9" s="194"/>
      <c r="L9" s="195"/>
      <c r="M9" s="196" t="s">
        <v>293</v>
      </c>
      <c r="N9" s="197"/>
      <c r="O9" s="215" t="s">
        <v>549</v>
      </c>
      <c r="P9" s="854">
        <f>'Ｓ４５（1970）'!A10</f>
        <v>0</v>
      </c>
      <c r="Q9" s="200">
        <f>'Ｓ４５（1970）'!B10</f>
        <v>0</v>
      </c>
      <c r="R9" s="200">
        <f>'Ｓ４５（1970）'!D10</f>
        <v>0</v>
      </c>
      <c r="S9" s="200">
        <f>'Ｓ４５（1970）'!E10</f>
        <v>0</v>
      </c>
      <c r="T9" s="201">
        <f>'Ｓ４５（1970）'!G10</f>
        <v>0</v>
      </c>
      <c r="U9" s="202"/>
      <c r="V9" s="195"/>
      <c r="W9" s="167"/>
      <c r="X9" s="167"/>
      <c r="Y9" s="203"/>
      <c r="Z9" s="204"/>
      <c r="AA9" s="205"/>
      <c r="AB9" s="205"/>
      <c r="AC9" s="580"/>
      <c r="AD9" s="160"/>
      <c r="AE9" s="160"/>
      <c r="AF9" s="160"/>
      <c r="AG9" s="160"/>
      <c r="AH9" s="160"/>
    </row>
    <row r="10" spans="1:34" ht="14.45" customHeight="1" x14ac:dyDescent="0.15">
      <c r="A10" s="592">
        <v>0</v>
      </c>
      <c r="B10" s="593">
        <v>0</v>
      </c>
      <c r="C10" s="593">
        <v>0</v>
      </c>
      <c r="D10" s="593">
        <v>0</v>
      </c>
      <c r="E10" s="593">
        <v>0</v>
      </c>
      <c r="F10" s="593">
        <v>0</v>
      </c>
      <c r="G10" s="593">
        <v>0</v>
      </c>
      <c r="H10" s="593">
        <v>0</v>
      </c>
      <c r="I10" s="594">
        <v>0</v>
      </c>
      <c r="K10" s="194"/>
      <c r="L10" s="195"/>
      <c r="M10" s="196" t="s">
        <v>292</v>
      </c>
      <c r="N10" s="167"/>
      <c r="O10" s="203"/>
      <c r="P10" s="852">
        <f>P8-P9</f>
        <v>0</v>
      </c>
      <c r="Q10" s="209">
        <f>Q8-Q9</f>
        <v>0</v>
      </c>
      <c r="R10" s="209">
        <f>R8-R9</f>
        <v>0</v>
      </c>
      <c r="S10" s="209">
        <f>S8-S9</f>
        <v>0</v>
      </c>
      <c r="T10" s="210">
        <f>T8-T9</f>
        <v>0</v>
      </c>
      <c r="U10" s="202"/>
      <c r="V10" s="195"/>
      <c r="W10" s="167"/>
      <c r="X10" s="167"/>
      <c r="Y10" s="203"/>
      <c r="Z10" s="204"/>
      <c r="AA10" s="205"/>
      <c r="AB10" s="205"/>
      <c r="AC10" s="580"/>
      <c r="AD10" s="160"/>
      <c r="AE10" s="160"/>
      <c r="AF10" s="160"/>
      <c r="AG10" s="160"/>
      <c r="AH10" s="160"/>
    </row>
    <row r="11" spans="1:34" ht="14.45" customHeight="1" x14ac:dyDescent="0.15">
      <c r="A11" s="592">
        <v>0</v>
      </c>
      <c r="B11" s="593">
        <v>0</v>
      </c>
      <c r="C11" s="593">
        <v>0</v>
      </c>
      <c r="D11" s="593">
        <v>0</v>
      </c>
      <c r="E11" s="593">
        <v>0</v>
      </c>
      <c r="F11" s="593">
        <v>0</v>
      </c>
      <c r="G11" s="593">
        <v>0</v>
      </c>
      <c r="H11" s="593">
        <v>0</v>
      </c>
      <c r="I11" s="594">
        <v>0</v>
      </c>
      <c r="K11" s="194" t="s">
        <v>4</v>
      </c>
      <c r="L11" s="173" t="s">
        <v>483</v>
      </c>
      <c r="M11" s="170"/>
      <c r="N11" s="170"/>
      <c r="O11" s="287" t="s">
        <v>550</v>
      </c>
      <c r="P11" s="860">
        <f>'Ｓ４５（1970）'!A11</f>
        <v>0</v>
      </c>
      <c r="Q11" s="213">
        <f>'Ｓ４５（1970）'!B11</f>
        <v>0</v>
      </c>
      <c r="R11" s="213">
        <f>'Ｓ４５（1970）'!D11</f>
        <v>0</v>
      </c>
      <c r="S11" s="213">
        <f>'Ｓ４５（1970）'!E11</f>
        <v>0</v>
      </c>
      <c r="T11" s="214">
        <f>'Ｓ４５（1970）'!G11</f>
        <v>0</v>
      </c>
      <c r="U11" s="202"/>
      <c r="V11" s="195"/>
      <c r="W11" s="167"/>
      <c r="X11" s="167"/>
      <c r="Y11" s="203"/>
      <c r="Z11" s="204"/>
      <c r="AA11" s="205"/>
      <c r="AB11" s="205"/>
      <c r="AC11" s="580"/>
      <c r="AD11" s="160"/>
      <c r="AE11" s="160"/>
      <c r="AF11" s="160"/>
      <c r="AG11" s="160"/>
      <c r="AH11" s="160"/>
    </row>
    <row r="12" spans="1:34" ht="14.45" customHeight="1" x14ac:dyDescent="0.15">
      <c r="A12" s="592">
        <v>0</v>
      </c>
      <c r="B12" s="593">
        <v>0</v>
      </c>
      <c r="C12" s="593">
        <v>0</v>
      </c>
      <c r="D12" s="593">
        <v>0</v>
      </c>
      <c r="E12" s="593">
        <v>0</v>
      </c>
      <c r="F12" s="593">
        <v>0</v>
      </c>
      <c r="G12" s="593">
        <v>0</v>
      </c>
      <c r="H12" s="593">
        <v>0</v>
      </c>
      <c r="I12" s="594">
        <v>0</v>
      </c>
      <c r="K12" s="194"/>
      <c r="L12" s="195"/>
      <c r="M12" s="196" t="s">
        <v>313</v>
      </c>
      <c r="N12" s="197"/>
      <c r="O12" s="215" t="s">
        <v>551</v>
      </c>
      <c r="P12" s="854">
        <f>'Ｓ４５（1970）'!A12</f>
        <v>0</v>
      </c>
      <c r="Q12" s="200">
        <f>'Ｓ４５（1970）'!B12</f>
        <v>0</v>
      </c>
      <c r="R12" s="200">
        <f>'Ｓ４５（1970）'!D12</f>
        <v>0</v>
      </c>
      <c r="S12" s="200">
        <f>'Ｓ４５（1970）'!E12</f>
        <v>0</v>
      </c>
      <c r="T12" s="201">
        <f>'Ｓ４５（1970）'!G12</f>
        <v>0</v>
      </c>
      <c r="U12" s="202"/>
      <c r="V12" s="196" t="s">
        <v>313</v>
      </c>
      <c r="W12" s="197"/>
      <c r="X12" s="197"/>
      <c r="Y12" s="215" t="s">
        <v>550</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3">
        <v>0</v>
      </c>
      <c r="I13" s="594">
        <v>0</v>
      </c>
      <c r="K13" s="194"/>
      <c r="L13" s="216"/>
      <c r="M13" s="196" t="s">
        <v>292</v>
      </c>
      <c r="N13" s="217"/>
      <c r="O13" s="293"/>
      <c r="P13" s="852">
        <f>P11-P12</f>
        <v>0</v>
      </c>
      <c r="Q13" s="209">
        <f>Q11-Q12</f>
        <v>0</v>
      </c>
      <c r="R13" s="209">
        <f>R11-R12</f>
        <v>0</v>
      </c>
      <c r="S13" s="209">
        <f>S11-S12</f>
        <v>0</v>
      </c>
      <c r="T13" s="210">
        <f>T11-T12</f>
        <v>0</v>
      </c>
      <c r="U13" s="202"/>
      <c r="V13" s="195"/>
      <c r="W13" s="167"/>
      <c r="X13" s="167"/>
      <c r="Y13" s="207"/>
      <c r="Z13" s="204"/>
      <c r="AA13" s="205"/>
      <c r="AB13" s="205"/>
      <c r="AC13" s="580"/>
      <c r="AD13" s="160"/>
      <c r="AE13" s="160"/>
      <c r="AF13" s="160"/>
      <c r="AG13" s="160"/>
      <c r="AH13" s="160"/>
    </row>
    <row r="14" spans="1:34" ht="14.45" customHeight="1" x14ac:dyDescent="0.15">
      <c r="A14" s="592">
        <v>0</v>
      </c>
      <c r="B14" s="593">
        <v>0</v>
      </c>
      <c r="C14" s="593">
        <v>0</v>
      </c>
      <c r="D14" s="593">
        <v>0</v>
      </c>
      <c r="E14" s="593">
        <v>0</v>
      </c>
      <c r="F14" s="593">
        <v>0</v>
      </c>
      <c r="G14" s="593">
        <v>0</v>
      </c>
      <c r="H14" s="593">
        <v>0</v>
      </c>
      <c r="I14" s="594">
        <v>0</v>
      </c>
      <c r="K14" s="194" t="s">
        <v>4</v>
      </c>
      <c r="L14" s="169"/>
      <c r="M14" s="195" t="s">
        <v>552</v>
      </c>
      <c r="N14" s="197"/>
      <c r="O14" s="215" t="s">
        <v>553</v>
      </c>
      <c r="P14" s="854">
        <f>'Ｓ４５（1970）'!A14</f>
        <v>0</v>
      </c>
      <c r="Q14" s="200">
        <f>'Ｓ４５（1970）'!B14</f>
        <v>0</v>
      </c>
      <c r="R14" s="200">
        <f>'Ｓ４５（1970）'!D14</f>
        <v>0</v>
      </c>
      <c r="S14" s="200">
        <f>'Ｓ４５（1970）'!E14</f>
        <v>0</v>
      </c>
      <c r="T14" s="201">
        <f>'Ｓ４５（1970）'!G14</f>
        <v>0</v>
      </c>
      <c r="U14" s="202"/>
      <c r="V14" s="195"/>
      <c r="W14" s="167"/>
      <c r="X14" s="167"/>
      <c r="Y14" s="207"/>
      <c r="Z14" s="204"/>
      <c r="AA14" s="205"/>
      <c r="AB14" s="205"/>
      <c r="AC14" s="580"/>
      <c r="AD14" s="160"/>
      <c r="AE14" s="160"/>
      <c r="AF14" s="160"/>
      <c r="AG14" s="160"/>
      <c r="AH14" s="160"/>
    </row>
    <row r="15" spans="1:34" ht="14.45" customHeight="1" x14ac:dyDescent="0.15">
      <c r="A15" s="592">
        <v>0</v>
      </c>
      <c r="B15" s="593">
        <v>0</v>
      </c>
      <c r="C15" s="593">
        <v>0</v>
      </c>
      <c r="D15" s="593">
        <v>0</v>
      </c>
      <c r="E15" s="593">
        <v>0</v>
      </c>
      <c r="F15" s="593">
        <v>0</v>
      </c>
      <c r="G15" s="593">
        <v>0</v>
      </c>
      <c r="H15" s="593">
        <v>0</v>
      </c>
      <c r="I15" s="594">
        <v>0</v>
      </c>
      <c r="K15" s="194"/>
      <c r="L15" s="176" t="s">
        <v>554</v>
      </c>
      <c r="M15" s="195"/>
      <c r="N15" s="196" t="s">
        <v>310</v>
      </c>
      <c r="O15" s="215" t="s">
        <v>555</v>
      </c>
      <c r="P15" s="854">
        <f>'Ｓ４５（1970）'!A15</f>
        <v>0</v>
      </c>
      <c r="Q15" s="200">
        <f>'Ｓ４５（1970）'!B15</f>
        <v>0</v>
      </c>
      <c r="R15" s="200">
        <f>'Ｓ４５（1970）'!D15</f>
        <v>0</v>
      </c>
      <c r="S15" s="200">
        <f>'Ｓ４５（1970）'!E15</f>
        <v>0</v>
      </c>
      <c r="T15" s="201">
        <f>'Ｓ４５（1970）'!G15</f>
        <v>0</v>
      </c>
      <c r="U15" s="202"/>
      <c r="V15" s="195"/>
      <c r="W15" s="167"/>
      <c r="X15" s="167"/>
      <c r="Y15" s="207"/>
      <c r="Z15" s="204"/>
      <c r="AA15" s="205"/>
      <c r="AB15" s="205"/>
      <c r="AC15" s="580"/>
      <c r="AD15" s="160"/>
      <c r="AE15" s="160"/>
      <c r="AF15" s="160"/>
      <c r="AG15" s="160"/>
      <c r="AH15" s="160"/>
    </row>
    <row r="16" spans="1:34" ht="14.45" customHeight="1" x14ac:dyDescent="0.15">
      <c r="A16" s="592">
        <v>0</v>
      </c>
      <c r="B16" s="593">
        <v>0</v>
      </c>
      <c r="C16" s="593">
        <v>0</v>
      </c>
      <c r="D16" s="593">
        <v>0</v>
      </c>
      <c r="E16" s="593">
        <v>0</v>
      </c>
      <c r="F16" s="593">
        <v>0</v>
      </c>
      <c r="G16" s="593">
        <v>0</v>
      </c>
      <c r="H16" s="593">
        <v>0</v>
      </c>
      <c r="I16" s="594">
        <v>0</v>
      </c>
      <c r="K16" s="194"/>
      <c r="L16" s="176" t="s">
        <v>556</v>
      </c>
      <c r="M16" s="176"/>
      <c r="N16" s="196" t="s">
        <v>309</v>
      </c>
      <c r="O16" s="215" t="s">
        <v>557</v>
      </c>
      <c r="P16" s="854">
        <f>'Ｓ４５（1970）'!A16</f>
        <v>0</v>
      </c>
      <c r="Q16" s="200">
        <f>'Ｓ４５（1970）'!B16</f>
        <v>0</v>
      </c>
      <c r="R16" s="200">
        <f>'Ｓ４５（1970）'!D16</f>
        <v>0</v>
      </c>
      <c r="S16" s="200">
        <f>'Ｓ４５（1970）'!E16</f>
        <v>0</v>
      </c>
      <c r="T16" s="201">
        <f>'Ｓ４５（1970）'!G16</f>
        <v>0</v>
      </c>
      <c r="U16" s="202"/>
      <c r="V16" s="195"/>
      <c r="W16" s="167"/>
      <c r="X16" s="167"/>
      <c r="Y16" s="207"/>
      <c r="Z16" s="204"/>
      <c r="AA16" s="205"/>
      <c r="AB16" s="205"/>
      <c r="AC16" s="580"/>
      <c r="AD16" s="160"/>
      <c r="AE16" s="160"/>
      <c r="AF16" s="160"/>
      <c r="AG16" s="160"/>
      <c r="AH16" s="160"/>
    </row>
    <row r="17" spans="1:34" ht="14.45" customHeight="1" x14ac:dyDescent="0.15">
      <c r="A17" s="592">
        <v>0</v>
      </c>
      <c r="B17" s="593">
        <v>0</v>
      </c>
      <c r="C17" s="593">
        <v>0</v>
      </c>
      <c r="D17" s="593">
        <v>0</v>
      </c>
      <c r="E17" s="593">
        <v>0</v>
      </c>
      <c r="F17" s="593">
        <v>0</v>
      </c>
      <c r="G17" s="593">
        <v>0</v>
      </c>
      <c r="H17" s="593">
        <v>0</v>
      </c>
      <c r="I17" s="594">
        <v>0</v>
      </c>
      <c r="K17" s="194"/>
      <c r="L17" s="176" t="s">
        <v>558</v>
      </c>
      <c r="M17" s="216"/>
      <c r="N17" s="196" t="s">
        <v>292</v>
      </c>
      <c r="O17" s="215"/>
      <c r="P17" s="853">
        <f>P14-P15-P16</f>
        <v>0</v>
      </c>
      <c r="Q17" s="220">
        <f>Q14-Q15-Q16</f>
        <v>0</v>
      </c>
      <c r="R17" s="220">
        <f>R14-R15-R16</f>
        <v>0</v>
      </c>
      <c r="S17" s="220">
        <f>S14-S15-S16</f>
        <v>0</v>
      </c>
      <c r="T17" s="221">
        <f>T14-T15-T16</f>
        <v>0</v>
      </c>
      <c r="U17" s="202"/>
      <c r="V17" s="195"/>
      <c r="W17" s="167"/>
      <c r="X17" s="167"/>
      <c r="Y17" s="207"/>
      <c r="Z17" s="204"/>
      <c r="AA17" s="205"/>
      <c r="AB17" s="205"/>
      <c r="AC17" s="580"/>
      <c r="AD17" s="160"/>
      <c r="AE17" s="160"/>
      <c r="AF17" s="160"/>
      <c r="AG17" s="160"/>
      <c r="AH17" s="160"/>
    </row>
    <row r="18" spans="1:34" ht="14.45" customHeight="1" x14ac:dyDescent="0.15">
      <c r="A18" s="592">
        <v>0</v>
      </c>
      <c r="B18" s="593">
        <v>0</v>
      </c>
      <c r="C18" s="593">
        <v>0</v>
      </c>
      <c r="D18" s="593">
        <v>0</v>
      </c>
      <c r="E18" s="593">
        <v>0</v>
      </c>
      <c r="F18" s="593">
        <v>0</v>
      </c>
      <c r="G18" s="593">
        <v>0</v>
      </c>
      <c r="H18" s="593">
        <v>0</v>
      </c>
      <c r="I18" s="594">
        <v>0</v>
      </c>
      <c r="K18" s="194"/>
      <c r="L18" s="176"/>
      <c r="M18" s="196" t="s">
        <v>494</v>
      </c>
      <c r="N18" s="197"/>
      <c r="O18" s="215" t="s">
        <v>559</v>
      </c>
      <c r="P18" s="854">
        <f>'Ｓ４５（1970）'!A17</f>
        <v>0</v>
      </c>
      <c r="Q18" s="200">
        <f>'Ｓ４５（1970）'!B17</f>
        <v>0</v>
      </c>
      <c r="R18" s="200">
        <f>'Ｓ４５（1970）'!D17</f>
        <v>0</v>
      </c>
      <c r="S18" s="200">
        <f>'Ｓ４５（1970）'!E17</f>
        <v>0</v>
      </c>
      <c r="T18" s="201">
        <f>'Ｓ４５（1970）'!G17</f>
        <v>0</v>
      </c>
      <c r="U18" s="202"/>
      <c r="V18" s="195"/>
      <c r="W18" s="167"/>
      <c r="X18" s="167"/>
      <c r="Y18" s="207"/>
      <c r="Z18" s="204"/>
      <c r="AA18" s="205"/>
      <c r="AB18" s="205"/>
      <c r="AC18" s="580"/>
      <c r="AD18" s="160"/>
      <c r="AE18" s="160"/>
      <c r="AF18" s="160"/>
      <c r="AG18" s="160"/>
      <c r="AH18" s="160"/>
    </row>
    <row r="19" spans="1:34" ht="14.45" customHeight="1" x14ac:dyDescent="0.15">
      <c r="A19" s="592">
        <v>0</v>
      </c>
      <c r="B19" s="593">
        <v>0</v>
      </c>
      <c r="C19" s="593">
        <v>0</v>
      </c>
      <c r="D19" s="593">
        <v>0</v>
      </c>
      <c r="E19" s="593">
        <v>0</v>
      </c>
      <c r="F19" s="593">
        <v>0</v>
      </c>
      <c r="G19" s="593">
        <v>0</v>
      </c>
      <c r="H19" s="593">
        <v>0</v>
      </c>
      <c r="I19" s="594">
        <v>0</v>
      </c>
      <c r="K19" s="194"/>
      <c r="L19" s="216"/>
      <c r="M19" s="196" t="s">
        <v>292</v>
      </c>
      <c r="N19" s="197"/>
      <c r="O19" s="215" t="s">
        <v>560</v>
      </c>
      <c r="P19" s="854">
        <f>'Ｓ４５（1970）'!A18</f>
        <v>0</v>
      </c>
      <c r="Q19" s="200">
        <f>'Ｓ４５（1970）'!B18</f>
        <v>0</v>
      </c>
      <c r="R19" s="200">
        <f>'Ｓ４５（1970）'!D18</f>
        <v>0</v>
      </c>
      <c r="S19" s="200">
        <f>'Ｓ４５（1970）'!E18</f>
        <v>0</v>
      </c>
      <c r="T19" s="201">
        <f>'Ｓ４５（1970）'!G18</f>
        <v>0</v>
      </c>
      <c r="U19" s="202"/>
      <c r="V19" s="195"/>
      <c r="W19" s="167"/>
      <c r="X19" s="167"/>
      <c r="Y19" s="207"/>
      <c r="Z19" s="204"/>
      <c r="AA19" s="205"/>
      <c r="AB19" s="205"/>
      <c r="AC19" s="580"/>
      <c r="AD19" s="160"/>
      <c r="AE19" s="160"/>
      <c r="AF19" s="160"/>
      <c r="AG19" s="160"/>
      <c r="AH19" s="160"/>
    </row>
    <row r="20" spans="1:34" ht="14.45" customHeight="1" x14ac:dyDescent="0.15">
      <c r="A20" s="592">
        <v>4261</v>
      </c>
      <c r="B20" s="593">
        <v>4261</v>
      </c>
      <c r="C20" s="593">
        <v>0</v>
      </c>
      <c r="D20" s="593">
        <v>0</v>
      </c>
      <c r="E20" s="593">
        <v>2121</v>
      </c>
      <c r="F20" s="593">
        <v>2121</v>
      </c>
      <c r="G20" s="593">
        <v>0</v>
      </c>
      <c r="H20" s="593">
        <v>0</v>
      </c>
      <c r="I20" s="594">
        <v>19</v>
      </c>
      <c r="K20" s="194"/>
      <c r="L20" s="196" t="s">
        <v>485</v>
      </c>
      <c r="M20" s="197"/>
      <c r="N20" s="197"/>
      <c r="O20" s="215" t="s">
        <v>561</v>
      </c>
      <c r="P20" s="854">
        <f>'Ｓ４５（1970）'!A19</f>
        <v>0</v>
      </c>
      <c r="Q20" s="200">
        <f>'Ｓ４５（1970）'!B19</f>
        <v>0</v>
      </c>
      <c r="R20" s="200">
        <f>'Ｓ４５（1970）'!D19</f>
        <v>0</v>
      </c>
      <c r="S20" s="200">
        <f>'Ｓ４５（1970）'!E19</f>
        <v>0</v>
      </c>
      <c r="T20" s="201">
        <f>'Ｓ４５（1970）'!G19</f>
        <v>0</v>
      </c>
      <c r="U20" s="202" t="s">
        <v>0</v>
      </c>
      <c r="V20" s="195"/>
      <c r="W20" s="167"/>
      <c r="X20" s="167"/>
      <c r="Y20" s="207"/>
      <c r="Z20" s="204"/>
      <c r="AA20" s="205"/>
      <c r="AB20" s="205"/>
      <c r="AC20" s="580"/>
      <c r="AD20" s="160"/>
      <c r="AE20" s="160"/>
      <c r="AF20" s="160"/>
      <c r="AG20" s="160"/>
      <c r="AH20" s="160"/>
    </row>
    <row r="21" spans="1:34" ht="14.45" customHeight="1" x14ac:dyDescent="0.15">
      <c r="A21" s="592">
        <v>0</v>
      </c>
      <c r="B21" s="593">
        <v>0</v>
      </c>
      <c r="C21" s="593">
        <v>0</v>
      </c>
      <c r="D21" s="593">
        <v>0</v>
      </c>
      <c r="E21" s="593">
        <v>0</v>
      </c>
      <c r="F21" s="593">
        <v>0</v>
      </c>
      <c r="G21" s="593">
        <v>0</v>
      </c>
      <c r="H21" s="593">
        <v>0</v>
      </c>
      <c r="I21" s="594">
        <v>0</v>
      </c>
      <c r="K21" s="194" t="s">
        <v>21</v>
      </c>
      <c r="L21" s="195"/>
      <c r="M21" s="196" t="s">
        <v>304</v>
      </c>
      <c r="N21" s="197"/>
      <c r="O21" s="215" t="s">
        <v>562</v>
      </c>
      <c r="P21" s="854">
        <f>'Ｓ４５（1970）'!A21</f>
        <v>0</v>
      </c>
      <c r="Q21" s="200">
        <f>'Ｓ４５（1970）'!B21</f>
        <v>0</v>
      </c>
      <c r="R21" s="200">
        <f>'Ｓ４５（1970）'!D21</f>
        <v>0</v>
      </c>
      <c r="S21" s="200">
        <f>'Ｓ４５（1970）'!E21</f>
        <v>0</v>
      </c>
      <c r="T21" s="201">
        <f>'Ｓ４５（1970）'!G21</f>
        <v>0</v>
      </c>
      <c r="U21" s="202" t="s">
        <v>563</v>
      </c>
      <c r="V21" s="195"/>
      <c r="W21" s="207"/>
      <c r="X21" s="207"/>
      <c r="Y21" s="207"/>
      <c r="Z21" s="204"/>
      <c r="AA21" s="205"/>
      <c r="AB21" s="205"/>
      <c r="AC21" s="580"/>
      <c r="AD21" s="160"/>
      <c r="AE21" s="160"/>
      <c r="AF21" s="160"/>
      <c r="AG21" s="160"/>
      <c r="AH21" s="160"/>
    </row>
    <row r="22" spans="1:34" ht="14.45" customHeight="1" x14ac:dyDescent="0.15">
      <c r="A22" s="592">
        <v>0</v>
      </c>
      <c r="B22" s="593">
        <v>0</v>
      </c>
      <c r="C22" s="593">
        <v>0</v>
      </c>
      <c r="D22" s="593">
        <v>0</v>
      </c>
      <c r="E22" s="593">
        <v>0</v>
      </c>
      <c r="F22" s="593">
        <v>0</v>
      </c>
      <c r="G22" s="593">
        <v>0</v>
      </c>
      <c r="H22" s="593">
        <v>0</v>
      </c>
      <c r="I22" s="594">
        <v>0</v>
      </c>
      <c r="K22" s="194"/>
      <c r="L22" s="195" t="s">
        <v>564</v>
      </c>
      <c r="M22" s="196" t="s">
        <v>303</v>
      </c>
      <c r="N22" s="197"/>
      <c r="O22" s="215" t="s">
        <v>565</v>
      </c>
      <c r="P22" s="854">
        <f>'Ｓ４５（1970）'!A22</f>
        <v>0</v>
      </c>
      <c r="Q22" s="200">
        <f>'Ｓ４５（1970）'!B22</f>
        <v>0</v>
      </c>
      <c r="R22" s="200">
        <f>'Ｓ４５（1970）'!D22</f>
        <v>0</v>
      </c>
      <c r="S22" s="200">
        <f>'Ｓ４５（1970）'!E22</f>
        <v>0</v>
      </c>
      <c r="T22" s="201">
        <f>'Ｓ４５（1970）'!G22</f>
        <v>0</v>
      </c>
      <c r="U22" s="202"/>
      <c r="V22" s="195"/>
      <c r="W22" s="167"/>
      <c r="X22" s="167"/>
      <c r="Y22" s="207"/>
      <c r="Z22" s="204"/>
      <c r="AA22" s="205"/>
      <c r="AB22" s="205"/>
      <c r="AC22" s="580"/>
      <c r="AD22" s="160"/>
      <c r="AE22" s="160"/>
      <c r="AF22" s="160"/>
      <c r="AG22" s="160"/>
      <c r="AH22" s="160"/>
    </row>
    <row r="23" spans="1:34" ht="14.45" customHeight="1" x14ac:dyDescent="0.15">
      <c r="A23" s="592">
        <v>0</v>
      </c>
      <c r="B23" s="593">
        <v>0</v>
      </c>
      <c r="C23" s="593">
        <v>0</v>
      </c>
      <c r="D23" s="593">
        <v>0</v>
      </c>
      <c r="E23" s="593">
        <v>0</v>
      </c>
      <c r="F23" s="593">
        <v>0</v>
      </c>
      <c r="G23" s="593">
        <v>0</v>
      </c>
      <c r="H23" s="593">
        <v>0</v>
      </c>
      <c r="I23" s="594">
        <v>0</v>
      </c>
      <c r="K23" s="194"/>
      <c r="L23" s="195" t="s">
        <v>566</v>
      </c>
      <c r="M23" s="196" t="s">
        <v>302</v>
      </c>
      <c r="N23" s="197"/>
      <c r="O23" s="215" t="s">
        <v>567</v>
      </c>
      <c r="P23" s="854">
        <f>'Ｓ４５（1970）'!A23</f>
        <v>0</v>
      </c>
      <c r="Q23" s="200">
        <f>'Ｓ４５（1970）'!B23</f>
        <v>0</v>
      </c>
      <c r="R23" s="200">
        <f>'Ｓ４５（1970）'!D23</f>
        <v>0</v>
      </c>
      <c r="S23" s="200">
        <f>'Ｓ４５（1970）'!E23</f>
        <v>0</v>
      </c>
      <c r="T23" s="201">
        <f>'Ｓ４５（1970）'!G23</f>
        <v>0</v>
      </c>
      <c r="U23" s="202"/>
      <c r="V23" s="195"/>
      <c r="W23" s="167"/>
      <c r="X23" s="167"/>
      <c r="Y23" s="167"/>
      <c r="Z23" s="204"/>
      <c r="AA23" s="205"/>
      <c r="AB23" s="205"/>
      <c r="AC23" s="580"/>
      <c r="AD23" s="160"/>
      <c r="AE23" s="160"/>
      <c r="AF23" s="160"/>
      <c r="AG23" s="160"/>
      <c r="AH23" s="160"/>
    </row>
    <row r="24" spans="1:34" ht="14.45" customHeight="1" x14ac:dyDescent="0.15">
      <c r="A24" s="592">
        <v>0</v>
      </c>
      <c r="B24" s="593">
        <v>0</v>
      </c>
      <c r="C24" s="593">
        <v>0</v>
      </c>
      <c r="D24" s="593">
        <v>0</v>
      </c>
      <c r="E24" s="593">
        <v>0</v>
      </c>
      <c r="F24" s="593">
        <v>0</v>
      </c>
      <c r="G24" s="593">
        <v>0</v>
      </c>
      <c r="H24" s="593">
        <v>0</v>
      </c>
      <c r="I24" s="594">
        <v>0</v>
      </c>
      <c r="K24" s="194"/>
      <c r="L24" s="195" t="s">
        <v>568</v>
      </c>
      <c r="M24" s="196" t="s">
        <v>283</v>
      </c>
      <c r="N24" s="197"/>
      <c r="O24" s="215" t="s">
        <v>569</v>
      </c>
      <c r="P24" s="854">
        <f>'Ｓ４５（1970）'!A24</f>
        <v>0</v>
      </c>
      <c r="Q24" s="200">
        <f>'Ｓ４５（1970）'!B24</f>
        <v>0</v>
      </c>
      <c r="R24" s="200">
        <f>'Ｓ４５（1970）'!D24</f>
        <v>0</v>
      </c>
      <c r="S24" s="200">
        <f>'Ｓ４５（1970）'!E24</f>
        <v>0</v>
      </c>
      <c r="T24" s="201">
        <f>'Ｓ４５（1970）'!G24</f>
        <v>0</v>
      </c>
      <c r="U24" s="202"/>
      <c r="V24" s="195"/>
      <c r="W24" s="207"/>
      <c r="X24" s="207"/>
      <c r="Y24" s="207"/>
      <c r="Z24" s="204"/>
      <c r="AA24" s="205"/>
      <c r="AB24" s="205"/>
      <c r="AC24" s="580"/>
      <c r="AD24" s="160"/>
      <c r="AE24" s="160"/>
      <c r="AF24" s="160"/>
      <c r="AG24" s="160"/>
      <c r="AH24" s="160"/>
    </row>
    <row r="25" spans="1:34" ht="14.45" customHeight="1" x14ac:dyDescent="0.15">
      <c r="A25" s="592">
        <v>0</v>
      </c>
      <c r="B25" s="593">
        <v>0</v>
      </c>
      <c r="C25" s="593">
        <v>0</v>
      </c>
      <c r="D25" s="593">
        <v>0</v>
      </c>
      <c r="E25" s="593">
        <v>0</v>
      </c>
      <c r="F25" s="593">
        <v>0</v>
      </c>
      <c r="G25" s="593">
        <v>0</v>
      </c>
      <c r="H25" s="593">
        <v>0</v>
      </c>
      <c r="I25" s="594">
        <v>0</v>
      </c>
      <c r="K25" s="194"/>
      <c r="L25" s="195" t="s">
        <v>476</v>
      </c>
      <c r="M25" s="196" t="s">
        <v>301</v>
      </c>
      <c r="N25" s="197"/>
      <c r="O25" s="215" t="s">
        <v>570</v>
      </c>
      <c r="P25" s="854">
        <f>'Ｓ４５（1970）'!A25</f>
        <v>0</v>
      </c>
      <c r="Q25" s="200">
        <f>'Ｓ４５（1970）'!B25</f>
        <v>0</v>
      </c>
      <c r="R25" s="200">
        <f>'Ｓ４５（1970）'!D25</f>
        <v>0</v>
      </c>
      <c r="S25" s="200">
        <f>'Ｓ４５（1970）'!E25</f>
        <v>0</v>
      </c>
      <c r="T25" s="201">
        <f>'Ｓ４５（1970）'!G25</f>
        <v>0</v>
      </c>
      <c r="U25" s="202"/>
      <c r="V25" s="195"/>
      <c r="W25" s="167"/>
      <c r="X25" s="167"/>
      <c r="Y25" s="207"/>
      <c r="Z25" s="204"/>
      <c r="AA25" s="205"/>
      <c r="AB25" s="205"/>
      <c r="AC25" s="580"/>
      <c r="AD25" s="160"/>
      <c r="AE25" s="160"/>
      <c r="AF25" s="160"/>
      <c r="AG25" s="160"/>
      <c r="AH25" s="160"/>
    </row>
    <row r="26" spans="1:34" ht="14.45" customHeight="1" x14ac:dyDescent="0.15">
      <c r="A26" s="592">
        <v>4261</v>
      </c>
      <c r="B26" s="593">
        <v>4261</v>
      </c>
      <c r="C26" s="593">
        <v>0</v>
      </c>
      <c r="D26" s="593">
        <v>0</v>
      </c>
      <c r="E26" s="593">
        <v>2121</v>
      </c>
      <c r="F26" s="593">
        <v>2121</v>
      </c>
      <c r="G26" s="593">
        <v>0</v>
      </c>
      <c r="H26" s="593">
        <v>0</v>
      </c>
      <c r="I26" s="594">
        <v>19</v>
      </c>
      <c r="K26" s="194"/>
      <c r="L26" s="195" t="s">
        <v>427</v>
      </c>
      <c r="M26" s="196" t="s">
        <v>571</v>
      </c>
      <c r="N26" s="197"/>
      <c r="O26" s="215" t="s">
        <v>572</v>
      </c>
      <c r="P26" s="854">
        <f>'Ｓ４５（1970）'!A26</f>
        <v>4261</v>
      </c>
      <c r="Q26" s="200">
        <f>'Ｓ４５（1970）'!B26</f>
        <v>4261</v>
      </c>
      <c r="R26" s="200">
        <f>'Ｓ４５（1970）'!D26</f>
        <v>0</v>
      </c>
      <c r="S26" s="200">
        <f>'Ｓ４５（1970）'!E26</f>
        <v>2121</v>
      </c>
      <c r="T26" s="201">
        <f>'Ｓ４５（1970）'!G26</f>
        <v>0</v>
      </c>
      <c r="U26" s="202"/>
      <c r="V26" s="195"/>
      <c r="W26" s="167"/>
      <c r="X26" s="167"/>
      <c r="Y26" s="167"/>
      <c r="Z26" s="204"/>
      <c r="AA26" s="205"/>
      <c r="AB26" s="205"/>
      <c r="AC26" s="580"/>
      <c r="AD26" s="160"/>
      <c r="AE26" s="160"/>
      <c r="AF26" s="160"/>
      <c r="AG26" s="160"/>
      <c r="AH26" s="160"/>
    </row>
    <row r="27" spans="1:34" ht="14.45" customHeight="1" x14ac:dyDescent="0.15">
      <c r="A27" s="592">
        <v>0</v>
      </c>
      <c r="B27" s="593">
        <v>0</v>
      </c>
      <c r="C27" s="593">
        <v>0</v>
      </c>
      <c r="D27" s="593">
        <v>0</v>
      </c>
      <c r="E27" s="593">
        <v>0</v>
      </c>
      <c r="F27" s="593">
        <v>0</v>
      </c>
      <c r="G27" s="593">
        <v>0</v>
      </c>
      <c r="H27" s="593">
        <v>0</v>
      </c>
      <c r="I27" s="594">
        <v>0</v>
      </c>
      <c r="K27" s="194"/>
      <c r="L27" s="195" t="s">
        <v>558</v>
      </c>
      <c r="M27" s="196" t="s">
        <v>284</v>
      </c>
      <c r="N27" s="197"/>
      <c r="O27" s="215" t="s">
        <v>573</v>
      </c>
      <c r="P27" s="854">
        <f>'Ｓ４５（1970）'!A27</f>
        <v>0</v>
      </c>
      <c r="Q27" s="200">
        <f>'Ｓ４５（1970）'!B27</f>
        <v>0</v>
      </c>
      <c r="R27" s="200">
        <f>'Ｓ４５（1970）'!D27</f>
        <v>0</v>
      </c>
      <c r="S27" s="200">
        <f>'Ｓ４５（1970）'!E27</f>
        <v>0</v>
      </c>
      <c r="T27" s="201">
        <f>'Ｓ４５（1970）'!G27</f>
        <v>0</v>
      </c>
      <c r="U27" s="202"/>
      <c r="V27" s="195"/>
      <c r="W27" s="167"/>
      <c r="X27" s="167"/>
      <c r="Y27" s="167"/>
      <c r="Z27" s="204"/>
      <c r="AA27" s="205"/>
      <c r="AB27" s="205"/>
      <c r="AC27" s="580"/>
      <c r="AD27" s="160"/>
      <c r="AE27" s="160"/>
      <c r="AF27" s="160"/>
      <c r="AG27" s="160"/>
      <c r="AH27" s="160"/>
    </row>
    <row r="28" spans="1:34" ht="14.45" customHeight="1" x14ac:dyDescent="0.15">
      <c r="A28" s="592">
        <v>0</v>
      </c>
      <c r="B28" s="593">
        <v>0</v>
      </c>
      <c r="C28" s="593">
        <v>0</v>
      </c>
      <c r="D28" s="593">
        <v>0</v>
      </c>
      <c r="E28" s="593">
        <v>0</v>
      </c>
      <c r="F28" s="593">
        <v>0</v>
      </c>
      <c r="G28" s="593">
        <v>0</v>
      </c>
      <c r="H28" s="593">
        <v>0</v>
      </c>
      <c r="I28" s="594">
        <v>0</v>
      </c>
      <c r="K28" s="194" t="s">
        <v>574</v>
      </c>
      <c r="L28" s="216"/>
      <c r="M28" s="196" t="s">
        <v>292</v>
      </c>
      <c r="N28" s="197"/>
      <c r="O28" s="215" t="s">
        <v>460</v>
      </c>
      <c r="P28" s="854">
        <f>'Ｓ４５（1970）'!A28</f>
        <v>0</v>
      </c>
      <c r="Q28" s="200">
        <f>'Ｓ４５（1970）'!B28</f>
        <v>0</v>
      </c>
      <c r="R28" s="200">
        <f>'Ｓ４５（1970）'!D28</f>
        <v>0</v>
      </c>
      <c r="S28" s="200">
        <f>'Ｓ４５（1970）'!E28</f>
        <v>0</v>
      </c>
      <c r="T28" s="201">
        <f>'Ｓ４５（1970）'!G28</f>
        <v>0</v>
      </c>
      <c r="U28" s="202"/>
      <c r="V28" s="195"/>
      <c r="W28" s="167"/>
      <c r="X28" s="167"/>
      <c r="Y28" s="167"/>
      <c r="Z28" s="204"/>
      <c r="AA28" s="205"/>
      <c r="AB28" s="205"/>
      <c r="AC28" s="580"/>
      <c r="AD28" s="160"/>
      <c r="AE28" s="160"/>
      <c r="AF28" s="160"/>
      <c r="AG28" s="160"/>
      <c r="AH28" s="160"/>
    </row>
    <row r="29" spans="1:34" ht="14.45" customHeight="1" x14ac:dyDescent="0.15">
      <c r="A29" s="592">
        <v>0</v>
      </c>
      <c r="B29" s="593">
        <v>0</v>
      </c>
      <c r="C29" s="593">
        <v>0</v>
      </c>
      <c r="D29" s="593">
        <v>0</v>
      </c>
      <c r="E29" s="593">
        <v>0</v>
      </c>
      <c r="F29" s="593">
        <v>0</v>
      </c>
      <c r="G29" s="593">
        <v>0</v>
      </c>
      <c r="H29" s="593">
        <v>0</v>
      </c>
      <c r="I29" s="594">
        <v>0</v>
      </c>
      <c r="K29" s="194" t="s">
        <v>4</v>
      </c>
      <c r="L29" s="173" t="s">
        <v>487</v>
      </c>
      <c r="M29" s="197"/>
      <c r="N29" s="197"/>
      <c r="O29" s="215" t="s">
        <v>575</v>
      </c>
      <c r="P29" s="854">
        <f>'Ｓ４５（1970）'!A29</f>
        <v>0</v>
      </c>
      <c r="Q29" s="200">
        <f>'Ｓ４５（1970）'!B29</f>
        <v>0</v>
      </c>
      <c r="R29" s="200">
        <f>'Ｓ４５（1970）'!D29</f>
        <v>0</v>
      </c>
      <c r="S29" s="200">
        <f>'Ｓ４５（1970）'!E29</f>
        <v>0</v>
      </c>
      <c r="T29" s="201">
        <f>'Ｓ４５（1970）'!G29</f>
        <v>0</v>
      </c>
      <c r="U29" s="202" t="s">
        <v>0</v>
      </c>
      <c r="V29" s="195"/>
      <c r="W29" s="167"/>
      <c r="X29" s="167"/>
      <c r="Y29" s="207"/>
      <c r="Z29" s="204"/>
      <c r="AA29" s="205"/>
      <c r="AB29" s="205"/>
      <c r="AC29" s="580"/>
      <c r="AD29" s="160"/>
      <c r="AE29" s="160"/>
      <c r="AF29" s="160"/>
      <c r="AG29" s="160"/>
      <c r="AH29" s="160"/>
    </row>
    <row r="30" spans="1:34" ht="14.45" customHeight="1" x14ac:dyDescent="0.15">
      <c r="A30" s="592">
        <v>0</v>
      </c>
      <c r="B30" s="593">
        <v>0</v>
      </c>
      <c r="C30" s="593">
        <v>0</v>
      </c>
      <c r="D30" s="593">
        <v>0</v>
      </c>
      <c r="E30" s="593">
        <v>0</v>
      </c>
      <c r="F30" s="593">
        <v>0</v>
      </c>
      <c r="G30" s="593">
        <v>0</v>
      </c>
      <c r="H30" s="593">
        <v>0</v>
      </c>
      <c r="I30" s="594">
        <v>0</v>
      </c>
      <c r="K30" s="194"/>
      <c r="L30" s="195"/>
      <c r="M30" s="196" t="s">
        <v>298</v>
      </c>
      <c r="N30" s="197"/>
      <c r="O30" s="215" t="s">
        <v>576</v>
      </c>
      <c r="P30" s="854">
        <f>'Ｓ４５（1970）'!A30</f>
        <v>0</v>
      </c>
      <c r="Q30" s="200">
        <f>'Ｓ４５（1970）'!B30</f>
        <v>0</v>
      </c>
      <c r="R30" s="200">
        <f>'Ｓ４５（1970）'!D30</f>
        <v>0</v>
      </c>
      <c r="S30" s="200">
        <f>'Ｓ４５（1970）'!E30</f>
        <v>0</v>
      </c>
      <c r="T30" s="201">
        <f>'Ｓ４５（1970）'!G30</f>
        <v>0</v>
      </c>
      <c r="U30" s="202"/>
      <c r="V30" s="195"/>
      <c r="W30" s="167"/>
      <c r="X30" s="167"/>
      <c r="Y30" s="207"/>
      <c r="Z30" s="204"/>
      <c r="AA30" s="205"/>
      <c r="AB30" s="205"/>
      <c r="AC30" s="580"/>
      <c r="AD30" s="160"/>
      <c r="AE30" s="160"/>
      <c r="AF30" s="160"/>
      <c r="AG30" s="160"/>
      <c r="AH30" s="160"/>
    </row>
    <row r="31" spans="1:34" ht="14.45" customHeight="1" x14ac:dyDescent="0.15">
      <c r="A31" s="592">
        <v>0</v>
      </c>
      <c r="B31" s="593">
        <v>0</v>
      </c>
      <c r="C31" s="593">
        <v>0</v>
      </c>
      <c r="D31" s="593">
        <v>0</v>
      </c>
      <c r="E31" s="593">
        <v>0</v>
      </c>
      <c r="F31" s="593">
        <v>0</v>
      </c>
      <c r="G31" s="593">
        <v>0</v>
      </c>
      <c r="H31" s="593">
        <v>0</v>
      </c>
      <c r="I31" s="594">
        <v>0</v>
      </c>
      <c r="K31" s="194"/>
      <c r="L31" s="195"/>
      <c r="M31" s="196" t="s">
        <v>297</v>
      </c>
      <c r="N31" s="197"/>
      <c r="O31" s="215" t="s">
        <v>577</v>
      </c>
      <c r="P31" s="854">
        <f>'Ｓ４５（1970）'!A31</f>
        <v>0</v>
      </c>
      <c r="Q31" s="200">
        <f>'Ｓ４５（1970）'!B31</f>
        <v>0</v>
      </c>
      <c r="R31" s="200">
        <f>'Ｓ４５（1970）'!D31</f>
        <v>0</v>
      </c>
      <c r="S31" s="200">
        <f>'Ｓ４５（1970）'!E31</f>
        <v>0</v>
      </c>
      <c r="T31" s="201">
        <f>'Ｓ４５（1970）'!G31</f>
        <v>0</v>
      </c>
      <c r="U31" s="202"/>
      <c r="V31" s="195"/>
      <c r="W31" s="167"/>
      <c r="X31" s="167"/>
      <c r="Y31" s="207"/>
      <c r="Z31" s="204"/>
      <c r="AA31" s="205"/>
      <c r="AB31" s="205"/>
      <c r="AC31" s="580"/>
      <c r="AD31" s="160"/>
      <c r="AE31" s="160"/>
      <c r="AF31" s="160"/>
      <c r="AG31" s="160"/>
      <c r="AH31" s="160"/>
    </row>
    <row r="32" spans="1:34" ht="14.45" customHeight="1" x14ac:dyDescent="0.15">
      <c r="A32" s="592">
        <v>0</v>
      </c>
      <c r="B32" s="593">
        <v>0</v>
      </c>
      <c r="C32" s="593">
        <v>0</v>
      </c>
      <c r="D32" s="593">
        <v>0</v>
      </c>
      <c r="E32" s="593">
        <v>0</v>
      </c>
      <c r="F32" s="593">
        <v>0</v>
      </c>
      <c r="G32" s="593">
        <v>0</v>
      </c>
      <c r="H32" s="593">
        <v>0</v>
      </c>
      <c r="I32" s="594">
        <v>0</v>
      </c>
      <c r="K32" s="194"/>
      <c r="L32" s="195"/>
      <c r="M32" s="196" t="s">
        <v>292</v>
      </c>
      <c r="N32" s="197"/>
      <c r="O32" s="215"/>
      <c r="P32" s="853">
        <f>P29-P30-P31</f>
        <v>0</v>
      </c>
      <c r="Q32" s="220">
        <f>Q29-Q30-Q31</f>
        <v>0</v>
      </c>
      <c r="R32" s="220">
        <f>R29-R30-R31</f>
        <v>0</v>
      </c>
      <c r="S32" s="220">
        <f>S29-S30-S31</f>
        <v>0</v>
      </c>
      <c r="T32" s="221">
        <f>T29-T30-T31</f>
        <v>0</v>
      </c>
      <c r="U32" s="202"/>
      <c r="V32" s="195"/>
      <c r="W32" s="167"/>
      <c r="X32" s="167"/>
      <c r="Y32" s="207"/>
      <c r="Z32" s="204"/>
      <c r="AA32" s="205"/>
      <c r="AB32" s="205"/>
      <c r="AC32" s="580"/>
      <c r="AD32" s="160"/>
      <c r="AE32" s="160"/>
      <c r="AF32" s="160"/>
      <c r="AG32" s="160"/>
      <c r="AH32" s="160"/>
    </row>
    <row r="33" spans="1:34" ht="14.45" customHeight="1" x14ac:dyDescent="0.15">
      <c r="A33" s="592">
        <v>0</v>
      </c>
      <c r="B33" s="593">
        <v>0</v>
      </c>
      <c r="C33" s="593">
        <v>0</v>
      </c>
      <c r="D33" s="593">
        <v>0</v>
      </c>
      <c r="E33" s="593">
        <v>0</v>
      </c>
      <c r="F33" s="593">
        <v>0</v>
      </c>
      <c r="G33" s="593">
        <v>0</v>
      </c>
      <c r="H33" s="593">
        <v>0</v>
      </c>
      <c r="I33" s="594">
        <v>0</v>
      </c>
      <c r="K33" s="194"/>
      <c r="L33" s="173"/>
      <c r="M33" s="196" t="s">
        <v>280</v>
      </c>
      <c r="N33" s="197"/>
      <c r="O33" s="215" t="s">
        <v>578</v>
      </c>
      <c r="P33" s="854">
        <f>'Ｓ４５（1970）'!A33</f>
        <v>0</v>
      </c>
      <c r="Q33" s="200">
        <f>'Ｓ４５（1970）'!B33</f>
        <v>0</v>
      </c>
      <c r="R33" s="200">
        <f>'Ｓ４５（1970）'!D33</f>
        <v>0</v>
      </c>
      <c r="S33" s="200">
        <f>'Ｓ４５（1970）'!E33</f>
        <v>0</v>
      </c>
      <c r="T33" s="201">
        <f>'Ｓ４５（1970）'!G33</f>
        <v>0</v>
      </c>
      <c r="U33" s="202" t="s">
        <v>0</v>
      </c>
      <c r="V33" s="196" t="s">
        <v>579</v>
      </c>
      <c r="W33" s="197"/>
      <c r="X33" s="197"/>
      <c r="Y33" s="198" t="s">
        <v>551</v>
      </c>
      <c r="Z33" s="199">
        <f>+A174</f>
        <v>0</v>
      </c>
      <c r="AA33" s="200">
        <f>+B174</f>
        <v>0</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3">
        <v>0</v>
      </c>
      <c r="I34" s="594">
        <v>0</v>
      </c>
      <c r="K34" s="194"/>
      <c r="L34" s="195"/>
      <c r="M34" s="196" t="s">
        <v>281</v>
      </c>
      <c r="N34" s="197"/>
      <c r="O34" s="215" t="s">
        <v>580</v>
      </c>
      <c r="P34" s="854">
        <f>'Ｓ４５（1970）'!A34</f>
        <v>0</v>
      </c>
      <c r="Q34" s="200">
        <f>'Ｓ４５（1970）'!B34</f>
        <v>0</v>
      </c>
      <c r="R34" s="200">
        <f>'Ｓ４５（1970）'!D34</f>
        <v>0</v>
      </c>
      <c r="S34" s="200">
        <f>'Ｓ４５（1970）'!E34</f>
        <v>0</v>
      </c>
      <c r="T34" s="201">
        <f>'Ｓ４５（1970）'!G34</f>
        <v>0</v>
      </c>
      <c r="U34" s="202"/>
      <c r="V34" s="195"/>
      <c r="W34" s="167"/>
      <c r="X34" s="167"/>
      <c r="Y34" s="207"/>
      <c r="Z34" s="204"/>
      <c r="AA34" s="205"/>
      <c r="AB34" s="205"/>
      <c r="AC34" s="580"/>
      <c r="AD34" s="160"/>
      <c r="AE34" s="160"/>
      <c r="AF34" s="160"/>
      <c r="AG34" s="160"/>
      <c r="AH34" s="160"/>
    </row>
    <row r="35" spans="1:34" ht="14.45" customHeight="1" x14ac:dyDescent="0.15">
      <c r="A35" s="592">
        <v>0</v>
      </c>
      <c r="B35" s="593">
        <v>0</v>
      </c>
      <c r="C35" s="593">
        <v>0</v>
      </c>
      <c r="D35" s="593">
        <v>0</v>
      </c>
      <c r="E35" s="593">
        <v>0</v>
      </c>
      <c r="F35" s="593">
        <v>0</v>
      </c>
      <c r="G35" s="593">
        <v>0</v>
      </c>
      <c r="H35" s="593">
        <v>0</v>
      </c>
      <c r="I35" s="594">
        <v>0</v>
      </c>
      <c r="K35" s="194" t="s">
        <v>581</v>
      </c>
      <c r="L35" s="195"/>
      <c r="M35" s="196" t="s">
        <v>282</v>
      </c>
      <c r="N35" s="197"/>
      <c r="O35" s="215" t="s">
        <v>582</v>
      </c>
      <c r="P35" s="854">
        <f>'Ｓ４５（1970）'!A35</f>
        <v>0</v>
      </c>
      <c r="Q35" s="200">
        <f>'Ｓ４５（1970）'!B35</f>
        <v>0</v>
      </c>
      <c r="R35" s="200">
        <f>'Ｓ４５（1970）'!D35</f>
        <v>0</v>
      </c>
      <c r="S35" s="200">
        <f>'Ｓ４５（1970）'!E35</f>
        <v>0</v>
      </c>
      <c r="T35" s="201">
        <f>'Ｓ４５（1970）'!G35</f>
        <v>0</v>
      </c>
      <c r="U35" s="202"/>
      <c r="V35" s="195"/>
      <c r="W35" s="167"/>
      <c r="X35" s="167"/>
      <c r="Y35" s="207"/>
      <c r="Z35" s="204"/>
      <c r="AA35" s="205"/>
      <c r="AB35" s="205"/>
      <c r="AC35" s="580"/>
      <c r="AD35" s="160"/>
      <c r="AE35" s="160"/>
      <c r="AF35" s="160"/>
      <c r="AG35" s="160"/>
      <c r="AH35" s="160"/>
    </row>
    <row r="36" spans="1:34" ht="14.45" customHeight="1" x14ac:dyDescent="0.15">
      <c r="A36" s="592">
        <v>0</v>
      </c>
      <c r="B36" s="593">
        <v>0</v>
      </c>
      <c r="C36" s="593">
        <v>0</v>
      </c>
      <c r="D36" s="593">
        <v>0</v>
      </c>
      <c r="E36" s="593">
        <v>0</v>
      </c>
      <c r="F36" s="593">
        <v>0</v>
      </c>
      <c r="G36" s="593">
        <v>0</v>
      </c>
      <c r="H36" s="593">
        <v>0</v>
      </c>
      <c r="I36" s="594">
        <v>0</v>
      </c>
      <c r="K36" s="194"/>
      <c r="L36" s="195" t="s">
        <v>583</v>
      </c>
      <c r="M36" s="196" t="s">
        <v>283</v>
      </c>
      <c r="N36" s="197"/>
      <c r="O36" s="215" t="s">
        <v>584</v>
      </c>
      <c r="P36" s="854">
        <f>'Ｓ４５（1970）'!A36</f>
        <v>0</v>
      </c>
      <c r="Q36" s="200">
        <f>'Ｓ４５（1970）'!B36</f>
        <v>0</v>
      </c>
      <c r="R36" s="200">
        <f>'Ｓ４５（1970）'!D36</f>
        <v>0</v>
      </c>
      <c r="S36" s="200">
        <f>'Ｓ４５（1970）'!E36</f>
        <v>0</v>
      </c>
      <c r="T36" s="201">
        <f>'Ｓ４５（1970）'!G36</f>
        <v>0</v>
      </c>
      <c r="U36" s="202"/>
      <c r="V36" s="195"/>
      <c r="W36" s="167"/>
      <c r="X36" s="167"/>
      <c r="Y36" s="207"/>
      <c r="Z36" s="204"/>
      <c r="AA36" s="205"/>
      <c r="AB36" s="205"/>
      <c r="AC36" s="580"/>
      <c r="AD36" s="160"/>
      <c r="AE36" s="160"/>
      <c r="AF36" s="160"/>
      <c r="AG36" s="160"/>
      <c r="AH36" s="160"/>
    </row>
    <row r="37" spans="1:34" ht="14.45" customHeight="1" x14ac:dyDescent="0.15">
      <c r="A37" s="592">
        <v>0</v>
      </c>
      <c r="B37" s="593">
        <v>0</v>
      </c>
      <c r="C37" s="593">
        <v>0</v>
      </c>
      <c r="D37" s="593">
        <v>0</v>
      </c>
      <c r="E37" s="593">
        <v>0</v>
      </c>
      <c r="F37" s="593">
        <v>0</v>
      </c>
      <c r="G37" s="593">
        <v>0</v>
      </c>
      <c r="H37" s="593">
        <v>0</v>
      </c>
      <c r="I37" s="594">
        <v>0</v>
      </c>
      <c r="K37" s="194"/>
      <c r="L37" s="195"/>
      <c r="M37" s="196" t="s">
        <v>284</v>
      </c>
      <c r="N37" s="197"/>
      <c r="O37" s="215" t="s">
        <v>585</v>
      </c>
      <c r="P37" s="854">
        <f>'Ｓ４５（1970）'!A37</f>
        <v>0</v>
      </c>
      <c r="Q37" s="200">
        <f>'Ｓ４５（1970）'!B37</f>
        <v>0</v>
      </c>
      <c r="R37" s="200">
        <f>'Ｓ４５（1970）'!D37</f>
        <v>0</v>
      </c>
      <c r="S37" s="200">
        <f>'Ｓ４５（1970）'!E37</f>
        <v>0</v>
      </c>
      <c r="T37" s="201">
        <f>'Ｓ４５（1970）'!G37</f>
        <v>0</v>
      </c>
      <c r="U37" s="202"/>
      <c r="V37" s="195"/>
      <c r="W37" s="167"/>
      <c r="X37" s="167"/>
      <c r="Y37" s="207"/>
      <c r="Z37" s="204"/>
      <c r="AA37" s="205"/>
      <c r="AB37" s="205"/>
      <c r="AC37" s="580"/>
      <c r="AD37" s="160"/>
      <c r="AE37" s="160"/>
      <c r="AF37" s="160"/>
      <c r="AG37" s="160"/>
      <c r="AH37" s="160"/>
    </row>
    <row r="38" spans="1:34" ht="14.45" customHeight="1" x14ac:dyDescent="0.15">
      <c r="A38" s="592">
        <v>0</v>
      </c>
      <c r="B38" s="593">
        <v>0</v>
      </c>
      <c r="C38" s="593">
        <v>0</v>
      </c>
      <c r="D38" s="593">
        <v>0</v>
      </c>
      <c r="E38" s="593">
        <v>0</v>
      </c>
      <c r="F38" s="593">
        <v>0</v>
      </c>
      <c r="G38" s="593">
        <v>0</v>
      </c>
      <c r="H38" s="593">
        <v>0</v>
      </c>
      <c r="I38" s="594">
        <v>0</v>
      </c>
      <c r="K38" s="194"/>
      <c r="L38" s="195"/>
      <c r="M38" s="196" t="s">
        <v>326</v>
      </c>
      <c r="N38" s="197"/>
      <c r="O38" s="215" t="s">
        <v>586</v>
      </c>
      <c r="P38" s="854">
        <f>'Ｓ４５（1970）'!A38</f>
        <v>0</v>
      </c>
      <c r="Q38" s="200">
        <f>'Ｓ４５（1970）'!B38</f>
        <v>0</v>
      </c>
      <c r="R38" s="200">
        <f>'Ｓ４５（1970）'!D38</f>
        <v>0</v>
      </c>
      <c r="S38" s="200">
        <f>'Ｓ４５（1970）'!E38</f>
        <v>0</v>
      </c>
      <c r="T38" s="201">
        <f>'Ｓ４５（1970）'!G38</f>
        <v>0</v>
      </c>
      <c r="U38" s="202"/>
      <c r="V38" s="195"/>
      <c r="W38" s="167"/>
      <c r="X38" s="167"/>
      <c r="Y38" s="207"/>
      <c r="Z38" s="204"/>
      <c r="AA38" s="205"/>
      <c r="AB38" s="205"/>
      <c r="AC38" s="580"/>
      <c r="AD38" s="160"/>
      <c r="AE38" s="160"/>
      <c r="AF38" s="160"/>
      <c r="AG38" s="160"/>
      <c r="AH38" s="160"/>
    </row>
    <row r="39" spans="1:34" ht="14.45" customHeight="1" x14ac:dyDescent="0.15">
      <c r="A39" s="592">
        <v>0</v>
      </c>
      <c r="B39" s="593">
        <v>0</v>
      </c>
      <c r="C39" s="593">
        <v>0</v>
      </c>
      <c r="D39" s="593">
        <v>0</v>
      </c>
      <c r="E39" s="593">
        <v>0</v>
      </c>
      <c r="F39" s="593">
        <v>0</v>
      </c>
      <c r="G39" s="593">
        <v>0</v>
      </c>
      <c r="H39" s="593">
        <v>0</v>
      </c>
      <c r="I39" s="594">
        <v>0</v>
      </c>
      <c r="K39" s="194"/>
      <c r="L39" s="195"/>
      <c r="M39" s="173" t="s">
        <v>285</v>
      </c>
      <c r="N39" s="197"/>
      <c r="O39" s="215" t="s">
        <v>587</v>
      </c>
      <c r="P39" s="854">
        <f>'Ｓ４５（1970）'!A39</f>
        <v>0</v>
      </c>
      <c r="Q39" s="200">
        <f>'Ｓ４５（1970）'!B39</f>
        <v>0</v>
      </c>
      <c r="R39" s="200">
        <f>'Ｓ４５（1970）'!D39</f>
        <v>0</v>
      </c>
      <c r="S39" s="200">
        <f>'Ｓ４５（1970）'!E39</f>
        <v>0</v>
      </c>
      <c r="T39" s="201">
        <f>'Ｓ４５（1970）'!G39</f>
        <v>0</v>
      </c>
      <c r="U39" s="202"/>
      <c r="V39" s="195"/>
      <c r="W39" s="167"/>
      <c r="X39" s="167"/>
      <c r="Y39" s="207"/>
      <c r="Z39" s="204"/>
      <c r="AA39" s="205"/>
      <c r="AB39" s="205"/>
      <c r="AC39" s="580"/>
      <c r="AD39" s="160"/>
      <c r="AE39" s="160"/>
      <c r="AF39" s="160"/>
      <c r="AG39" s="160"/>
      <c r="AH39" s="160"/>
    </row>
    <row r="40" spans="1:34" ht="14.45" customHeight="1" x14ac:dyDescent="0.15">
      <c r="A40" s="592">
        <v>0</v>
      </c>
      <c r="B40" s="593">
        <v>0</v>
      </c>
      <c r="C40" s="593">
        <v>0</v>
      </c>
      <c r="D40" s="593">
        <v>0</v>
      </c>
      <c r="E40" s="593">
        <v>0</v>
      </c>
      <c r="F40" s="593">
        <v>0</v>
      </c>
      <c r="G40" s="593">
        <v>0</v>
      </c>
      <c r="H40" s="593">
        <v>0</v>
      </c>
      <c r="I40" s="594">
        <v>0</v>
      </c>
      <c r="K40" s="194"/>
      <c r="L40" s="195" t="s">
        <v>588</v>
      </c>
      <c r="M40" s="195"/>
      <c r="N40" s="196" t="s">
        <v>286</v>
      </c>
      <c r="O40" s="215" t="s">
        <v>589</v>
      </c>
      <c r="P40" s="854">
        <f>'Ｓ４５（1970）'!A40</f>
        <v>0</v>
      </c>
      <c r="Q40" s="200">
        <f>'Ｓ４５（1970）'!B40</f>
        <v>0</v>
      </c>
      <c r="R40" s="200">
        <f>'Ｓ４５（1970）'!D40</f>
        <v>0</v>
      </c>
      <c r="S40" s="200">
        <f>'Ｓ４５（1970）'!E40</f>
        <v>0</v>
      </c>
      <c r="T40" s="201">
        <f>'Ｓ４５（1970）'!G40</f>
        <v>0</v>
      </c>
      <c r="U40" s="202"/>
      <c r="V40" s="196" t="s">
        <v>286</v>
      </c>
      <c r="W40" s="197"/>
      <c r="X40" s="197"/>
      <c r="Y40" s="198" t="s">
        <v>590</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3">
        <v>0</v>
      </c>
      <c r="I41" s="594">
        <v>0</v>
      </c>
      <c r="K41" s="194"/>
      <c r="L41" s="195"/>
      <c r="M41" s="195"/>
      <c r="N41" s="196" t="s">
        <v>287</v>
      </c>
      <c r="O41" s="215" t="s">
        <v>591</v>
      </c>
      <c r="P41" s="854">
        <f>'Ｓ４５（1970）'!A41</f>
        <v>0</v>
      </c>
      <c r="Q41" s="200">
        <f>'Ｓ４５（1970）'!B41</f>
        <v>0</v>
      </c>
      <c r="R41" s="200">
        <f>'Ｓ４５（1970）'!D41</f>
        <v>0</v>
      </c>
      <c r="S41" s="200">
        <f>'Ｓ４５（1970）'!E41</f>
        <v>0</v>
      </c>
      <c r="T41" s="201">
        <f>'Ｓ４５（1970）'!G41</f>
        <v>0</v>
      </c>
      <c r="U41" s="202"/>
      <c r="V41" s="195"/>
      <c r="W41" s="167"/>
      <c r="X41" s="167"/>
      <c r="Y41" s="207"/>
      <c r="Z41" s="204"/>
      <c r="AA41" s="205"/>
      <c r="AB41" s="205"/>
      <c r="AC41" s="580"/>
      <c r="AD41" s="160"/>
      <c r="AE41" s="160"/>
      <c r="AF41" s="160"/>
      <c r="AG41" s="160"/>
      <c r="AH41" s="160"/>
    </row>
    <row r="42" spans="1:34" ht="14.45" customHeight="1" x14ac:dyDescent="0.15">
      <c r="A42" s="592">
        <v>0</v>
      </c>
      <c r="B42" s="593">
        <v>0</v>
      </c>
      <c r="C42" s="593">
        <v>0</v>
      </c>
      <c r="D42" s="593">
        <v>0</v>
      </c>
      <c r="E42" s="593">
        <v>0</v>
      </c>
      <c r="F42" s="593">
        <v>0</v>
      </c>
      <c r="G42" s="593">
        <v>0</v>
      </c>
      <c r="H42" s="593">
        <v>0</v>
      </c>
      <c r="I42" s="594">
        <v>0</v>
      </c>
      <c r="K42" s="194" t="s">
        <v>427</v>
      </c>
      <c r="L42" s="195"/>
      <c r="M42" s="195"/>
      <c r="N42" s="196" t="s">
        <v>288</v>
      </c>
      <c r="O42" s="215" t="s">
        <v>592</v>
      </c>
      <c r="P42" s="854">
        <f>'Ｓ４５（1970）'!A42</f>
        <v>0</v>
      </c>
      <c r="Q42" s="200">
        <f>'Ｓ４５（1970）'!B42</f>
        <v>0</v>
      </c>
      <c r="R42" s="200">
        <f>'Ｓ４５（1970）'!D42</f>
        <v>0</v>
      </c>
      <c r="S42" s="200">
        <f>'Ｓ４５（1970）'!E42</f>
        <v>0</v>
      </c>
      <c r="T42" s="201">
        <f>'Ｓ４５（1970）'!G42</f>
        <v>0</v>
      </c>
      <c r="U42" s="202"/>
      <c r="V42" s="195"/>
      <c r="W42" s="167"/>
      <c r="X42" s="167"/>
      <c r="Y42" s="207"/>
      <c r="Z42" s="204"/>
      <c r="AA42" s="205"/>
      <c r="AB42" s="205"/>
      <c r="AC42" s="580"/>
      <c r="AD42" s="160"/>
      <c r="AE42" s="160"/>
      <c r="AF42" s="160"/>
      <c r="AG42" s="160"/>
      <c r="AH42" s="160"/>
    </row>
    <row r="43" spans="1:34" ht="14.45" customHeight="1" x14ac:dyDescent="0.15">
      <c r="A43" s="592">
        <v>0</v>
      </c>
      <c r="B43" s="593">
        <v>0</v>
      </c>
      <c r="C43" s="593">
        <v>0</v>
      </c>
      <c r="D43" s="593">
        <v>0</v>
      </c>
      <c r="E43" s="593">
        <v>0</v>
      </c>
      <c r="F43" s="593">
        <v>0</v>
      </c>
      <c r="G43" s="593">
        <v>0</v>
      </c>
      <c r="H43" s="593">
        <v>0</v>
      </c>
      <c r="I43" s="594">
        <v>0</v>
      </c>
      <c r="K43" s="194"/>
      <c r="L43" s="195"/>
      <c r="M43" s="195"/>
      <c r="N43" s="196" t="s">
        <v>593</v>
      </c>
      <c r="O43" s="215" t="s">
        <v>594</v>
      </c>
      <c r="P43" s="854">
        <f>'Ｓ４５（1970）'!A43</f>
        <v>0</v>
      </c>
      <c r="Q43" s="200">
        <f>'Ｓ４５（1970）'!B43</f>
        <v>0</v>
      </c>
      <c r="R43" s="200">
        <f>'Ｓ４５（1970）'!D43</f>
        <v>0</v>
      </c>
      <c r="S43" s="200">
        <f>'Ｓ４５（1970）'!E43</f>
        <v>0</v>
      </c>
      <c r="T43" s="201">
        <f>'Ｓ４５（1970）'!G43</f>
        <v>0</v>
      </c>
      <c r="U43" s="202"/>
      <c r="V43" s="195"/>
      <c r="W43" s="167"/>
      <c r="X43" s="167"/>
      <c r="Y43" s="207"/>
      <c r="Z43" s="204"/>
      <c r="AA43" s="205"/>
      <c r="AB43" s="205"/>
      <c r="AC43" s="580"/>
      <c r="AD43" s="160"/>
      <c r="AE43" s="160"/>
      <c r="AF43" s="160"/>
      <c r="AG43" s="160"/>
      <c r="AH43" s="160"/>
    </row>
    <row r="44" spans="1:34" ht="14.45" customHeight="1" x14ac:dyDescent="0.15">
      <c r="A44" s="592">
        <v>0</v>
      </c>
      <c r="B44" s="593">
        <v>0</v>
      </c>
      <c r="C44" s="593">
        <v>0</v>
      </c>
      <c r="D44" s="593">
        <v>0</v>
      </c>
      <c r="E44" s="593">
        <v>0</v>
      </c>
      <c r="F44" s="593">
        <v>0</v>
      </c>
      <c r="G44" s="593">
        <v>0</v>
      </c>
      <c r="H44" s="593">
        <v>0</v>
      </c>
      <c r="I44" s="594">
        <v>0</v>
      </c>
      <c r="K44" s="194"/>
      <c r="L44" s="195" t="s">
        <v>558</v>
      </c>
      <c r="M44" s="216"/>
      <c r="N44" s="196" t="s">
        <v>292</v>
      </c>
      <c r="O44" s="215"/>
      <c r="P44" s="853">
        <f>P39-P40-P41-P42-P43</f>
        <v>0</v>
      </c>
      <c r="Q44" s="220">
        <f>Q39-Q40-Q41-Q42-Q43</f>
        <v>0</v>
      </c>
      <c r="R44" s="220">
        <f>R39-R40-R41-R42-R43</f>
        <v>0</v>
      </c>
      <c r="S44" s="220">
        <f>S39-S40-S41-S42-S43</f>
        <v>0</v>
      </c>
      <c r="T44" s="221">
        <f>T39-T40-T41-T42-T43</f>
        <v>0</v>
      </c>
      <c r="U44" s="202"/>
      <c r="V44" s="195"/>
      <c r="W44" s="167"/>
      <c r="X44" s="167"/>
      <c r="Y44" s="207"/>
      <c r="Z44" s="204"/>
      <c r="AA44" s="205"/>
      <c r="AB44" s="205"/>
      <c r="AC44" s="580"/>
      <c r="AD44" s="160"/>
      <c r="AE44" s="160"/>
      <c r="AF44" s="160"/>
      <c r="AG44" s="160"/>
      <c r="AH44" s="160"/>
    </row>
    <row r="45" spans="1:34" ht="14.45" customHeight="1" x14ac:dyDescent="0.15">
      <c r="A45" s="592">
        <v>0</v>
      </c>
      <c r="B45" s="593">
        <v>0</v>
      </c>
      <c r="C45" s="593">
        <v>0</v>
      </c>
      <c r="D45" s="593">
        <v>0</v>
      </c>
      <c r="E45" s="593">
        <v>0</v>
      </c>
      <c r="F45" s="593">
        <v>0</v>
      </c>
      <c r="G45" s="593">
        <v>0</v>
      </c>
      <c r="H45" s="593">
        <v>0</v>
      </c>
      <c r="I45" s="594">
        <v>0</v>
      </c>
      <c r="K45" s="222" t="s">
        <v>853</v>
      </c>
      <c r="L45" s="195"/>
      <c r="M45" s="196" t="s">
        <v>325</v>
      </c>
      <c r="N45" s="197"/>
      <c r="O45" s="215" t="s">
        <v>595</v>
      </c>
      <c r="P45" s="854">
        <f>'Ｓ４５（1970）'!A44</f>
        <v>0</v>
      </c>
      <c r="Q45" s="200">
        <f>'Ｓ４５（1970）'!B44</f>
        <v>0</v>
      </c>
      <c r="R45" s="200">
        <f>'Ｓ４５（1970）'!D44</f>
        <v>0</v>
      </c>
      <c r="S45" s="200">
        <f>'Ｓ４５（1970）'!E44</f>
        <v>0</v>
      </c>
      <c r="T45" s="201">
        <f>'Ｓ４５（1970）'!G44</f>
        <v>0</v>
      </c>
      <c r="U45" s="202" t="s">
        <v>203</v>
      </c>
      <c r="V45" s="196" t="s">
        <v>596</v>
      </c>
      <c r="W45" s="197"/>
      <c r="X45" s="197"/>
      <c r="Y45" s="198" t="s">
        <v>553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3">
        <v>0</v>
      </c>
      <c r="I46" s="594">
        <v>0</v>
      </c>
      <c r="K46" s="194" t="s">
        <v>597</v>
      </c>
      <c r="L46" s="195"/>
      <c r="M46" s="196" t="s">
        <v>324</v>
      </c>
      <c r="N46" s="197"/>
      <c r="O46" s="215" t="s">
        <v>598</v>
      </c>
      <c r="P46" s="854">
        <f>'Ｓ４５（1970）'!A45</f>
        <v>0</v>
      </c>
      <c r="Q46" s="200">
        <f>'Ｓ４５（1970）'!B45</f>
        <v>0</v>
      </c>
      <c r="R46" s="200">
        <f>'Ｓ４５（1970）'!D45</f>
        <v>0</v>
      </c>
      <c r="S46" s="200">
        <f>'Ｓ４５（1970）'!E45</f>
        <v>0</v>
      </c>
      <c r="T46" s="201">
        <f>'Ｓ４５（1970）'!G45</f>
        <v>0</v>
      </c>
      <c r="U46" s="202"/>
      <c r="V46" s="195"/>
      <c r="W46" s="167"/>
      <c r="X46" s="167"/>
      <c r="Y46" s="207"/>
      <c r="Z46" s="204"/>
      <c r="AA46" s="205"/>
      <c r="AB46" s="205"/>
      <c r="AC46" s="580"/>
      <c r="AD46" s="160"/>
      <c r="AE46" s="160"/>
      <c r="AF46" s="160"/>
      <c r="AG46" s="160"/>
      <c r="AH46" s="160"/>
    </row>
    <row r="47" spans="1:34" ht="14.45" customHeight="1" x14ac:dyDescent="0.15">
      <c r="A47" s="592">
        <v>0</v>
      </c>
      <c r="B47" s="593">
        <v>0</v>
      </c>
      <c r="C47" s="593">
        <v>0</v>
      </c>
      <c r="D47" s="593">
        <v>0</v>
      </c>
      <c r="E47" s="593">
        <v>0</v>
      </c>
      <c r="F47" s="593">
        <v>0</v>
      </c>
      <c r="G47" s="593">
        <v>0</v>
      </c>
      <c r="H47" s="593">
        <v>0</v>
      </c>
      <c r="I47" s="594">
        <v>0</v>
      </c>
      <c r="K47" s="194"/>
      <c r="L47" s="216"/>
      <c r="M47" s="196" t="s">
        <v>292</v>
      </c>
      <c r="N47" s="197"/>
      <c r="O47" s="215" t="s">
        <v>599</v>
      </c>
      <c r="P47" s="854">
        <f>'Ｓ４５（1970）'!A46</f>
        <v>0</v>
      </c>
      <c r="Q47" s="200">
        <f>'Ｓ４５（1970）'!B46</f>
        <v>0</v>
      </c>
      <c r="R47" s="200">
        <f>'Ｓ４５（1970）'!D46</f>
        <v>0</v>
      </c>
      <c r="S47" s="200">
        <f>'Ｓ４５（1970）'!E46</f>
        <v>0</v>
      </c>
      <c r="T47" s="201">
        <f>'Ｓ４５（1970）'!G46</f>
        <v>0</v>
      </c>
      <c r="U47" s="202"/>
      <c r="V47" s="195"/>
      <c r="W47" s="167"/>
      <c r="X47" s="167"/>
      <c r="Y47" s="207"/>
      <c r="Z47" s="204"/>
      <c r="AA47" s="205"/>
      <c r="AB47" s="205"/>
      <c r="AC47" s="580"/>
      <c r="AD47" s="160"/>
      <c r="AE47" s="160"/>
      <c r="AF47" s="160"/>
      <c r="AG47" s="160"/>
      <c r="AH47" s="160"/>
    </row>
    <row r="48" spans="1:34" ht="14.45" customHeight="1" x14ac:dyDescent="0.15">
      <c r="A48" s="592">
        <v>0</v>
      </c>
      <c r="B48" s="593">
        <v>0</v>
      </c>
      <c r="C48" s="593">
        <v>0</v>
      </c>
      <c r="D48" s="593">
        <v>0</v>
      </c>
      <c r="E48" s="593">
        <v>0</v>
      </c>
      <c r="F48" s="593">
        <v>0</v>
      </c>
      <c r="G48" s="593">
        <v>0</v>
      </c>
      <c r="H48" s="593">
        <v>0</v>
      </c>
      <c r="I48" s="594">
        <v>0</v>
      </c>
      <c r="K48" s="194" t="s">
        <v>4</v>
      </c>
      <c r="L48" s="173" t="s">
        <v>489</v>
      </c>
      <c r="M48" s="197"/>
      <c r="N48" s="197"/>
      <c r="O48" s="215" t="s">
        <v>600</v>
      </c>
      <c r="P48" s="854">
        <f>'Ｓ４５（1970）'!A47</f>
        <v>0</v>
      </c>
      <c r="Q48" s="200">
        <f>'Ｓ４５（1970）'!B47</f>
        <v>0</v>
      </c>
      <c r="R48" s="200">
        <f>'Ｓ４５（1970）'!D47</f>
        <v>0</v>
      </c>
      <c r="S48" s="200">
        <f>'Ｓ４５（1970）'!E47</f>
        <v>0</v>
      </c>
      <c r="T48" s="201">
        <f>'Ｓ４５（1970）'!G47</f>
        <v>0</v>
      </c>
      <c r="U48" s="202" t="s">
        <v>0</v>
      </c>
      <c r="V48" s="195"/>
      <c r="W48" s="167"/>
      <c r="X48" s="167"/>
      <c r="Y48" s="207"/>
      <c r="Z48" s="204"/>
      <c r="AA48" s="205"/>
      <c r="AB48" s="205"/>
      <c r="AC48" s="580"/>
      <c r="AD48" s="160"/>
      <c r="AE48" s="160"/>
      <c r="AF48" s="160"/>
      <c r="AG48" s="160"/>
      <c r="AH48" s="160"/>
    </row>
    <row r="49" spans="1:38" ht="14.45" customHeight="1" x14ac:dyDescent="0.15">
      <c r="A49" s="592">
        <v>24616</v>
      </c>
      <c r="B49" s="593">
        <v>24616</v>
      </c>
      <c r="C49" s="593">
        <v>0</v>
      </c>
      <c r="D49" s="593">
        <v>5040</v>
      </c>
      <c r="E49" s="593">
        <v>0</v>
      </c>
      <c r="F49" s="593">
        <v>0</v>
      </c>
      <c r="G49" s="593">
        <v>6600</v>
      </c>
      <c r="H49" s="593">
        <v>0</v>
      </c>
      <c r="I49" s="594">
        <v>12976</v>
      </c>
      <c r="K49" s="194"/>
      <c r="L49" s="195"/>
      <c r="M49" s="196" t="s">
        <v>295</v>
      </c>
      <c r="N49" s="197"/>
      <c r="O49" s="215" t="s">
        <v>601</v>
      </c>
      <c r="P49" s="854">
        <f>'Ｓ４５（1970）'!A48</f>
        <v>0</v>
      </c>
      <c r="Q49" s="200">
        <f>'Ｓ４５（1970）'!B48</f>
        <v>0</v>
      </c>
      <c r="R49" s="200">
        <f>'Ｓ４５（1970）'!D48</f>
        <v>0</v>
      </c>
      <c r="S49" s="200">
        <f>'Ｓ４５（1970）'!E48</f>
        <v>0</v>
      </c>
      <c r="T49" s="201">
        <f>'Ｓ４５（1970）'!G48</f>
        <v>0</v>
      </c>
      <c r="U49" s="202"/>
      <c r="V49" s="195"/>
      <c r="W49" s="167"/>
      <c r="X49" s="167"/>
      <c r="Y49" s="207"/>
      <c r="Z49" s="204"/>
      <c r="AA49" s="205"/>
      <c r="AB49" s="205"/>
      <c r="AC49" s="580"/>
      <c r="AD49" s="160"/>
      <c r="AE49" s="160"/>
      <c r="AF49" s="160"/>
      <c r="AG49" s="160"/>
      <c r="AH49" s="160"/>
    </row>
    <row r="50" spans="1:38" ht="14.45" customHeight="1" x14ac:dyDescent="0.15">
      <c r="A50" s="592">
        <v>0</v>
      </c>
      <c r="B50" s="593">
        <v>0</v>
      </c>
      <c r="C50" s="593">
        <v>0</v>
      </c>
      <c r="D50" s="593">
        <v>0</v>
      </c>
      <c r="E50" s="593">
        <v>0</v>
      </c>
      <c r="F50" s="593">
        <v>0</v>
      </c>
      <c r="G50" s="593">
        <v>0</v>
      </c>
      <c r="H50" s="593">
        <v>0</v>
      </c>
      <c r="I50" s="594">
        <v>0</v>
      </c>
      <c r="K50" s="194"/>
      <c r="L50" s="216"/>
      <c r="M50" s="196" t="s">
        <v>292</v>
      </c>
      <c r="N50" s="197"/>
      <c r="O50" s="215"/>
      <c r="P50" s="853">
        <f>P48-P49</f>
        <v>0</v>
      </c>
      <c r="Q50" s="220">
        <f>Q48-Q49</f>
        <v>0</v>
      </c>
      <c r="R50" s="220">
        <f>R48-R49</f>
        <v>0</v>
      </c>
      <c r="S50" s="220">
        <f>S48-S49</f>
        <v>0</v>
      </c>
      <c r="T50" s="221">
        <f>T48-T49</f>
        <v>0</v>
      </c>
      <c r="U50" s="202"/>
      <c r="V50" s="216"/>
      <c r="W50" s="217"/>
      <c r="X50" s="217"/>
      <c r="Y50" s="218"/>
      <c r="Z50" s="223"/>
      <c r="AA50" s="224"/>
      <c r="AB50" s="224"/>
      <c r="AC50" s="581"/>
      <c r="AD50" s="160"/>
      <c r="AE50" s="160"/>
      <c r="AF50" s="160"/>
      <c r="AG50" s="160"/>
      <c r="AH50" s="160"/>
    </row>
    <row r="51" spans="1:38" ht="14.45" customHeight="1" x14ac:dyDescent="0.15">
      <c r="A51" s="592">
        <v>3400</v>
      </c>
      <c r="B51" s="593">
        <v>3400</v>
      </c>
      <c r="C51" s="593">
        <v>0</v>
      </c>
      <c r="D51" s="593">
        <v>1000</v>
      </c>
      <c r="E51" s="593">
        <v>0</v>
      </c>
      <c r="F51" s="593">
        <v>0</v>
      </c>
      <c r="G51" s="593">
        <v>1000</v>
      </c>
      <c r="H51" s="593">
        <v>0</v>
      </c>
      <c r="I51" s="594">
        <v>1400</v>
      </c>
      <c r="K51" s="194"/>
      <c r="L51" s="169"/>
      <c r="M51" s="196" t="s">
        <v>322</v>
      </c>
      <c r="N51" s="197"/>
      <c r="O51" s="215" t="s">
        <v>602</v>
      </c>
      <c r="P51" s="854">
        <f>'Ｓ４５（1970）'!A50</f>
        <v>0</v>
      </c>
      <c r="Q51" s="200">
        <f>'Ｓ４５（1970）'!B50</f>
        <v>0</v>
      </c>
      <c r="R51" s="200">
        <f>'Ｓ４５（1970）'!D50</f>
        <v>0</v>
      </c>
      <c r="S51" s="200">
        <f>'Ｓ４５（1970）'!E50</f>
        <v>0</v>
      </c>
      <c r="T51" s="201">
        <f>'Ｓ４５（1970）'!G50</f>
        <v>0</v>
      </c>
      <c r="U51" s="202"/>
      <c r="V51" s="196" t="s">
        <v>322</v>
      </c>
      <c r="W51" s="217"/>
      <c r="X51" s="217"/>
      <c r="Y51" s="218" t="s">
        <v>603</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21216</v>
      </c>
      <c r="B52" s="593">
        <v>21216</v>
      </c>
      <c r="C52" s="593">
        <v>0</v>
      </c>
      <c r="D52" s="593">
        <v>4040</v>
      </c>
      <c r="E52" s="593">
        <v>0</v>
      </c>
      <c r="F52" s="593">
        <v>0</v>
      </c>
      <c r="G52" s="593">
        <v>5600</v>
      </c>
      <c r="H52" s="593">
        <v>0</v>
      </c>
      <c r="I52" s="594">
        <v>11576</v>
      </c>
      <c r="K52" s="194"/>
      <c r="L52" s="176" t="s">
        <v>604</v>
      </c>
      <c r="M52" s="196" t="s">
        <v>321</v>
      </c>
      <c r="N52" s="197"/>
      <c r="O52" s="215" t="s">
        <v>461</v>
      </c>
      <c r="P52" s="854">
        <f>'Ｓ４５（1970）'!A51</f>
        <v>3400</v>
      </c>
      <c r="Q52" s="200">
        <f>'Ｓ４５（1970）'!B51</f>
        <v>3400</v>
      </c>
      <c r="R52" s="200">
        <f>'Ｓ４５（1970）'!D51</f>
        <v>1000</v>
      </c>
      <c r="S52" s="200">
        <f>'Ｓ４５（1970）'!E51</f>
        <v>0</v>
      </c>
      <c r="T52" s="201">
        <f>'Ｓ４５（1970）'!G51</f>
        <v>1000</v>
      </c>
      <c r="U52" s="202"/>
      <c r="V52" s="216" t="s">
        <v>321</v>
      </c>
      <c r="W52" s="217"/>
      <c r="X52" s="217"/>
      <c r="Y52" s="218" t="s">
        <v>548</v>
      </c>
      <c r="Z52" s="226">
        <f t="shared" si="0"/>
        <v>0</v>
      </c>
      <c r="AA52" s="200">
        <f t="shared" si="0"/>
        <v>0</v>
      </c>
      <c r="AB52" s="200">
        <f t="shared" si="0"/>
        <v>0</v>
      </c>
      <c r="AC52" s="583">
        <f>+E171</f>
        <v>0</v>
      </c>
      <c r="AD52" s="160"/>
      <c r="AE52" s="160"/>
      <c r="AF52" s="160"/>
      <c r="AG52" s="160"/>
      <c r="AH52" s="160"/>
    </row>
    <row r="53" spans="1:38" ht="14.45" customHeight="1" x14ac:dyDescent="0.15">
      <c r="A53" s="592">
        <v>0</v>
      </c>
      <c r="B53" s="593">
        <v>0</v>
      </c>
      <c r="C53" s="593">
        <v>0</v>
      </c>
      <c r="D53" s="593">
        <v>0</v>
      </c>
      <c r="E53" s="593">
        <v>0</v>
      </c>
      <c r="F53" s="593">
        <v>0</v>
      </c>
      <c r="G53" s="593">
        <v>0</v>
      </c>
      <c r="H53" s="593">
        <v>0</v>
      </c>
      <c r="I53" s="594">
        <v>0</v>
      </c>
      <c r="K53" s="194"/>
      <c r="L53" s="176"/>
      <c r="M53" s="196" t="s">
        <v>320</v>
      </c>
      <c r="N53" s="197"/>
      <c r="O53" s="215" t="s">
        <v>605</v>
      </c>
      <c r="P53" s="854">
        <f>'Ｓ４５（1970）'!A52</f>
        <v>21216</v>
      </c>
      <c r="Q53" s="200">
        <f>'Ｓ４５（1970）'!B52</f>
        <v>21216</v>
      </c>
      <c r="R53" s="200">
        <f>'Ｓ４５（1970）'!D52</f>
        <v>4040</v>
      </c>
      <c r="S53" s="200">
        <f>'Ｓ４５（1970）'!E52</f>
        <v>0</v>
      </c>
      <c r="T53" s="201">
        <f>'Ｓ４５（1970）'!G52</f>
        <v>5600</v>
      </c>
      <c r="U53" s="202"/>
      <c r="V53" s="216"/>
      <c r="W53" s="217"/>
      <c r="X53" s="217"/>
      <c r="Y53" s="218"/>
      <c r="Z53" s="223"/>
      <c r="AA53" s="229"/>
      <c r="AB53" s="224"/>
      <c r="AC53" s="581"/>
      <c r="AD53" s="160"/>
      <c r="AE53" s="160"/>
      <c r="AF53" s="160"/>
      <c r="AG53" s="160"/>
      <c r="AH53" s="160"/>
    </row>
    <row r="54" spans="1:38" ht="14.45" customHeight="1" x14ac:dyDescent="0.15">
      <c r="A54" s="592">
        <v>0</v>
      </c>
      <c r="B54" s="593">
        <v>0</v>
      </c>
      <c r="C54" s="593">
        <v>0</v>
      </c>
      <c r="D54" s="593">
        <v>0</v>
      </c>
      <c r="E54" s="593">
        <v>0</v>
      </c>
      <c r="F54" s="593">
        <v>0</v>
      </c>
      <c r="G54" s="593">
        <v>0</v>
      </c>
      <c r="H54" s="593">
        <v>0</v>
      </c>
      <c r="I54" s="594">
        <v>0</v>
      </c>
      <c r="K54" s="194"/>
      <c r="L54" s="176"/>
      <c r="M54" s="196" t="s">
        <v>319</v>
      </c>
      <c r="N54" s="197"/>
      <c r="O54" s="215" t="s">
        <v>606</v>
      </c>
      <c r="P54" s="854">
        <f>'Ｓ４５（1970）'!A53</f>
        <v>0</v>
      </c>
      <c r="Q54" s="200">
        <f>'Ｓ４５（1970）'!B53</f>
        <v>0</v>
      </c>
      <c r="R54" s="200">
        <f>'Ｓ４５（1970）'!D53</f>
        <v>0</v>
      </c>
      <c r="S54" s="200">
        <f>'Ｓ４５（1970）'!E53</f>
        <v>0</v>
      </c>
      <c r="T54" s="201">
        <f>'Ｓ４５（1970）'!G53</f>
        <v>0</v>
      </c>
      <c r="U54" s="202"/>
      <c r="V54" s="216" t="s">
        <v>319</v>
      </c>
      <c r="W54" s="217"/>
      <c r="X54" s="217"/>
      <c r="Y54" s="218" t="s">
        <v>549</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3">
        <v>0</v>
      </c>
      <c r="I55" s="594">
        <v>0</v>
      </c>
      <c r="K55" s="194"/>
      <c r="L55" s="176" t="s">
        <v>607</v>
      </c>
      <c r="M55" s="196" t="s">
        <v>318</v>
      </c>
      <c r="N55" s="197"/>
      <c r="O55" s="215" t="s">
        <v>608</v>
      </c>
      <c r="P55" s="854">
        <f>'Ｓ４５（1970）'!A54</f>
        <v>0</v>
      </c>
      <c r="Q55" s="200">
        <f>'Ｓ４５（1970）'!B54</f>
        <v>0</v>
      </c>
      <c r="R55" s="200">
        <f>'Ｓ４５（1970）'!D54</f>
        <v>0</v>
      </c>
      <c r="S55" s="200">
        <f>'Ｓ４５（1970）'!E54</f>
        <v>0</v>
      </c>
      <c r="T55" s="201">
        <f>'Ｓ４５（1970）'!G54</f>
        <v>0</v>
      </c>
      <c r="U55" s="202"/>
      <c r="V55" s="173"/>
      <c r="W55" s="170"/>
      <c r="X55" s="170"/>
      <c r="Y55" s="211"/>
      <c r="Z55" s="231"/>
      <c r="AA55" s="232"/>
      <c r="AB55" s="232"/>
      <c r="AC55" s="582"/>
      <c r="AD55" s="160"/>
      <c r="AE55" s="160"/>
      <c r="AF55" s="160"/>
      <c r="AG55" s="160"/>
      <c r="AH55" s="160"/>
    </row>
    <row r="56" spans="1:38" ht="14.45" customHeight="1" x14ac:dyDescent="0.15">
      <c r="A56" s="592">
        <v>0</v>
      </c>
      <c r="B56" s="593">
        <v>0</v>
      </c>
      <c r="C56" s="593">
        <v>0</v>
      </c>
      <c r="D56" s="593">
        <v>0</v>
      </c>
      <c r="E56" s="593">
        <v>0</v>
      </c>
      <c r="F56" s="593">
        <v>0</v>
      </c>
      <c r="G56" s="593">
        <v>0</v>
      </c>
      <c r="H56" s="593">
        <v>0</v>
      </c>
      <c r="I56" s="594">
        <v>0</v>
      </c>
      <c r="K56" s="194"/>
      <c r="L56" s="176"/>
      <c r="M56" s="196" t="s">
        <v>317</v>
      </c>
      <c r="N56" s="197"/>
      <c r="O56" s="215" t="s">
        <v>609</v>
      </c>
      <c r="P56" s="854">
        <f>'Ｓ４５（1970）'!A55</f>
        <v>0</v>
      </c>
      <c r="Q56" s="200">
        <f>'Ｓ４５（1970）'!B55</f>
        <v>0</v>
      </c>
      <c r="R56" s="200">
        <f>'Ｓ４５（1970）'!D55</f>
        <v>0</v>
      </c>
      <c r="S56" s="200">
        <f>'Ｓ４５（1970）'!E55</f>
        <v>0</v>
      </c>
      <c r="T56" s="201">
        <f>'Ｓ４５（1970）'!G55</f>
        <v>0</v>
      </c>
      <c r="U56" s="202"/>
      <c r="V56" s="195"/>
      <c r="W56" s="167"/>
      <c r="X56" s="167"/>
      <c r="Y56" s="207"/>
      <c r="Z56" s="204"/>
      <c r="AA56" s="205"/>
      <c r="AB56" s="205"/>
      <c r="AC56" s="580"/>
      <c r="AD56" s="160"/>
      <c r="AE56" s="160"/>
      <c r="AF56" s="160"/>
      <c r="AG56" s="160"/>
      <c r="AH56" s="160"/>
    </row>
    <row r="57" spans="1:38" ht="14.45" customHeight="1" x14ac:dyDescent="0.15">
      <c r="A57" s="592">
        <v>0</v>
      </c>
      <c r="B57" s="593">
        <v>0</v>
      </c>
      <c r="C57" s="593">
        <v>0</v>
      </c>
      <c r="D57" s="593">
        <v>0</v>
      </c>
      <c r="E57" s="593">
        <v>0</v>
      </c>
      <c r="F57" s="593">
        <v>0</v>
      </c>
      <c r="G57" s="593">
        <v>0</v>
      </c>
      <c r="H57" s="593">
        <v>0</v>
      </c>
      <c r="I57" s="594">
        <v>0</v>
      </c>
      <c r="K57" s="194"/>
      <c r="L57" s="176"/>
      <c r="M57" s="196" t="s">
        <v>316</v>
      </c>
      <c r="N57" s="197"/>
      <c r="O57" s="215" t="s">
        <v>610</v>
      </c>
      <c r="P57" s="854">
        <f>'Ｓ４５（1970）'!A56</f>
        <v>0</v>
      </c>
      <c r="Q57" s="200">
        <f>'Ｓ４５（1970）'!B56</f>
        <v>0</v>
      </c>
      <c r="R57" s="200">
        <f>'Ｓ４５（1970）'!D56</f>
        <v>0</v>
      </c>
      <c r="S57" s="200">
        <f>'Ｓ４５（1970）'!E56</f>
        <v>0</v>
      </c>
      <c r="T57" s="201">
        <f>'Ｓ４５（1970）'!G56</f>
        <v>0</v>
      </c>
      <c r="U57" s="202"/>
      <c r="V57" s="195"/>
      <c r="W57" s="167"/>
      <c r="X57" s="167"/>
      <c r="Y57" s="207"/>
      <c r="Z57" s="204"/>
      <c r="AA57" s="205"/>
      <c r="AB57" s="205"/>
      <c r="AC57" s="580"/>
      <c r="AD57" s="160"/>
      <c r="AE57" s="160"/>
      <c r="AF57" s="160"/>
      <c r="AG57" s="160"/>
      <c r="AH57" s="160"/>
    </row>
    <row r="58" spans="1:38" ht="14.45" customHeight="1" thickBot="1" x14ac:dyDescent="0.2">
      <c r="A58" s="592">
        <v>0</v>
      </c>
      <c r="B58" s="593">
        <v>0</v>
      </c>
      <c r="C58" s="593">
        <v>0</v>
      </c>
      <c r="D58" s="593">
        <v>0</v>
      </c>
      <c r="E58" s="593">
        <v>0</v>
      </c>
      <c r="F58" s="593">
        <v>0</v>
      </c>
      <c r="G58" s="593">
        <v>0</v>
      </c>
      <c r="H58" s="593">
        <v>0</v>
      </c>
      <c r="I58" s="594">
        <v>0</v>
      </c>
      <c r="K58" s="194"/>
      <c r="L58" s="176" t="s">
        <v>558</v>
      </c>
      <c r="M58" s="196" t="s">
        <v>315</v>
      </c>
      <c r="N58" s="197"/>
      <c r="O58" s="215" t="s">
        <v>611</v>
      </c>
      <c r="P58" s="854">
        <f>'Ｓ４５（1970）'!A57</f>
        <v>0</v>
      </c>
      <c r="Q58" s="200">
        <f>'Ｓ４５（1970）'!B57</f>
        <v>0</v>
      </c>
      <c r="R58" s="200">
        <f>'Ｓ４５（1970）'!D57</f>
        <v>0</v>
      </c>
      <c r="S58" s="200">
        <f>'Ｓ４５（1970）'!E57</f>
        <v>0</v>
      </c>
      <c r="T58" s="201">
        <f>'Ｓ４５（1970）'!G57</f>
        <v>0</v>
      </c>
      <c r="U58" s="202"/>
      <c r="V58" s="195"/>
      <c r="W58" s="167"/>
      <c r="X58" s="167"/>
      <c r="Y58" s="207"/>
      <c r="Z58" s="204"/>
      <c r="AA58" s="205"/>
      <c r="AB58" s="205"/>
      <c r="AC58" s="580"/>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6">
        <v>0</v>
      </c>
      <c r="I59" s="597">
        <v>0</v>
      </c>
      <c r="K59" s="194"/>
      <c r="L59" s="216"/>
      <c r="M59" s="196" t="s">
        <v>292</v>
      </c>
      <c r="N59" s="197"/>
      <c r="O59" s="215" t="s">
        <v>612</v>
      </c>
      <c r="P59" s="854">
        <f>'Ｓ４５（1970）'!A58</f>
        <v>0</v>
      </c>
      <c r="Q59" s="200">
        <f>'Ｓ４５（1970）'!B58</f>
        <v>0</v>
      </c>
      <c r="R59" s="200">
        <f>'Ｓ４５（1970）'!D58</f>
        <v>0</v>
      </c>
      <c r="S59" s="200">
        <f>'Ｓ４５（1970）'!E58</f>
        <v>0</v>
      </c>
      <c r="T59" s="201">
        <f>'Ｓ４５（1970）'!G58</f>
        <v>0</v>
      </c>
      <c r="U59" s="202"/>
      <c r="V59" s="216"/>
      <c r="W59" s="217"/>
      <c r="X59" s="217"/>
      <c r="Y59" s="218"/>
      <c r="Z59" s="223"/>
      <c r="AA59" s="224"/>
      <c r="AB59" s="224"/>
      <c r="AC59" s="581"/>
      <c r="AD59" s="234"/>
      <c r="AE59" s="234"/>
      <c r="AF59" s="234"/>
      <c r="AG59" s="162"/>
      <c r="AH59" s="162"/>
      <c r="AI59" s="163" t="s">
        <v>403</v>
      </c>
      <c r="AJ59" s="235" t="s">
        <v>404</v>
      </c>
      <c r="AK59" s="162"/>
      <c r="AL59" s="236"/>
    </row>
    <row r="60" spans="1:38" ht="14.45" customHeight="1" x14ac:dyDescent="0.15">
      <c r="K60" s="194"/>
      <c r="L60" s="196" t="s">
        <v>292</v>
      </c>
      <c r="M60" s="197"/>
      <c r="N60" s="197"/>
      <c r="O60" s="215" t="s">
        <v>613</v>
      </c>
      <c r="P60" s="854">
        <f>'Ｓ４５（1970）'!A59</f>
        <v>0</v>
      </c>
      <c r="Q60" s="200">
        <f>'Ｓ４５（1970）'!B59</f>
        <v>0</v>
      </c>
      <c r="R60" s="200">
        <f>'Ｓ４５（1970）'!D59</f>
        <v>0</v>
      </c>
      <c r="S60" s="200">
        <f>'Ｓ４５（1970）'!E59</f>
        <v>0</v>
      </c>
      <c r="T60" s="201">
        <f>'Ｓ４５（1970）'!G59</f>
        <v>0</v>
      </c>
      <c r="U60" s="202"/>
      <c r="V60" s="216" t="s">
        <v>13</v>
      </c>
      <c r="W60" s="217"/>
      <c r="X60" s="217"/>
      <c r="Y60" s="218" t="s">
        <v>429</v>
      </c>
      <c r="Z60" s="226">
        <f>+A177</f>
        <v>122</v>
      </c>
      <c r="AA60" s="200">
        <f>+B177</f>
        <v>0</v>
      </c>
      <c r="AB60" s="200">
        <f>+C177</f>
        <v>0</v>
      </c>
      <c r="AC60" s="583">
        <f>+E177</f>
        <v>0</v>
      </c>
      <c r="AD60" s="237"/>
      <c r="AE60" s="237"/>
      <c r="AF60" s="237"/>
      <c r="AG60" s="167"/>
      <c r="AH60" s="167"/>
      <c r="AI60" s="175"/>
      <c r="AJ60" s="173" t="s">
        <v>2</v>
      </c>
      <c r="AK60" s="173" t="s">
        <v>3</v>
      </c>
      <c r="AL60" s="174" t="s">
        <v>400</v>
      </c>
    </row>
    <row r="61" spans="1:38" ht="14.45" customHeight="1" thickBot="1" x14ac:dyDescent="0.2">
      <c r="K61" s="194"/>
      <c r="L61" s="238" t="s">
        <v>291</v>
      </c>
      <c r="M61" s="239"/>
      <c r="N61" s="239"/>
      <c r="O61" s="858"/>
      <c r="P61" s="857">
        <f>SUM(P8:P60)-P9-P10-P12-P13-P15-P16-P17-P30-P31-P32-P40-P41-P42-P43-P44-P49-P50</f>
        <v>28877</v>
      </c>
      <c r="Q61" s="242">
        <f>SUM(Q8:Q60)-Q9-Q10-Q12-Q13-Q15-Q16-Q17-Q30-Q31-Q32-Q40-Q41-Q42-Q43-Q44-Q49-Q50</f>
        <v>28877</v>
      </c>
      <c r="R61" s="242">
        <f>SUM(R8:R60)-R9-R10-R12-R13-R15-R16-R17-R30-R31-R32-R40-R41-R42-R43-R44-R49-R50</f>
        <v>5040</v>
      </c>
      <c r="S61" s="242">
        <f>SUM(S8:S60)-S9-S10-S12-S13-S15-S16-S17-S30-S31-S32-S40-S41-S42-S43-S44-S49-S50</f>
        <v>2121</v>
      </c>
      <c r="T61" s="243">
        <f>SUM(T8:T60)-T9-T10-T12-T13-T15-T16-T17-T30-T31-T32-T40-T41-T42-T43-T44-T49-T50</f>
        <v>6600</v>
      </c>
      <c r="U61" s="244"/>
      <c r="V61" s="238" t="s">
        <v>82</v>
      </c>
      <c r="W61" s="239"/>
      <c r="X61" s="239"/>
      <c r="Y61" s="240"/>
      <c r="Z61" s="245">
        <f>Z12+Z33+Z40+Z45+Z51+Z52+Z54+Z60</f>
        <v>122</v>
      </c>
      <c r="AA61" s="242">
        <f>AA12+AA33+AA40+AA45+AA51+AA52+AA54+AA60</f>
        <v>0</v>
      </c>
      <c r="AB61" s="246">
        <f>AB12+AB33+AB40+AB45+AB51+AB52+AB54+AB60</f>
        <v>0</v>
      </c>
      <c r="AC61" s="566">
        <f>AC12+AC33+AC40+AC45+AC51+AC52+AC54+AC60</f>
        <v>0</v>
      </c>
      <c r="AD61" s="248"/>
      <c r="AE61" s="248"/>
      <c r="AF61" s="248"/>
      <c r="AG61" s="249"/>
      <c r="AH61" s="249"/>
      <c r="AI61" s="250" t="s">
        <v>5</v>
      </c>
      <c r="AJ61" s="180" t="s">
        <v>6</v>
      </c>
      <c r="AK61" s="180" t="s">
        <v>7</v>
      </c>
      <c r="AL61" s="251" t="s">
        <v>405</v>
      </c>
    </row>
    <row r="62" spans="1:38" ht="14.45" customHeight="1" x14ac:dyDescent="0.15">
      <c r="A62" s="589">
        <v>25012</v>
      </c>
      <c r="B62" s="590">
        <v>21618</v>
      </c>
      <c r="C62" s="590">
        <v>3394</v>
      </c>
      <c r="D62" s="590">
        <v>1664</v>
      </c>
      <c r="E62" s="590">
        <v>0</v>
      </c>
      <c r="F62" s="590">
        <v>1400</v>
      </c>
      <c r="G62" s="590">
        <v>9</v>
      </c>
      <c r="H62" s="591">
        <v>21939</v>
      </c>
      <c r="K62" s="183"/>
      <c r="L62" s="184" t="s">
        <v>482</v>
      </c>
      <c r="M62" s="185"/>
      <c r="N62" s="185"/>
      <c r="O62" s="863" t="s">
        <v>548</v>
      </c>
      <c r="P62" s="861">
        <f>+A63</f>
        <v>1314</v>
      </c>
      <c r="Q62" s="253">
        <f>+B63</f>
        <v>1314</v>
      </c>
      <c r="R62" s="575"/>
      <c r="S62" s="253">
        <f>+D63</f>
        <v>0</v>
      </c>
      <c r="T62" s="576">
        <f>+F63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1314</v>
      </c>
      <c r="B63" s="593">
        <v>1314</v>
      </c>
      <c r="C63" s="593">
        <v>0</v>
      </c>
      <c r="D63" s="593">
        <v>0</v>
      </c>
      <c r="E63" s="593">
        <v>0</v>
      </c>
      <c r="F63" s="593">
        <v>0</v>
      </c>
      <c r="G63" s="593">
        <v>0</v>
      </c>
      <c r="H63" s="594">
        <v>1314</v>
      </c>
      <c r="K63" s="194"/>
      <c r="L63" s="195"/>
      <c r="M63" s="196" t="s">
        <v>293</v>
      </c>
      <c r="N63" s="197"/>
      <c r="O63" s="215" t="s">
        <v>549</v>
      </c>
      <c r="P63" s="201">
        <f>+A64</f>
        <v>264</v>
      </c>
      <c r="Q63" s="200">
        <f>+B64</f>
        <v>264</v>
      </c>
      <c r="R63" s="292"/>
      <c r="S63" s="200">
        <f>+D64</f>
        <v>0</v>
      </c>
      <c r="T63" s="263">
        <f>+F64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264</v>
      </c>
      <c r="B64" s="593">
        <v>264</v>
      </c>
      <c r="C64" s="593">
        <v>0</v>
      </c>
      <c r="D64" s="593">
        <v>0</v>
      </c>
      <c r="E64" s="593">
        <v>0</v>
      </c>
      <c r="F64" s="593">
        <v>0</v>
      </c>
      <c r="G64" s="593">
        <v>0</v>
      </c>
      <c r="H64" s="594">
        <v>264</v>
      </c>
      <c r="K64" s="194"/>
      <c r="L64" s="195"/>
      <c r="M64" s="196" t="s">
        <v>292</v>
      </c>
      <c r="N64" s="167"/>
      <c r="O64" s="203"/>
      <c r="P64" s="210">
        <f>P62-P63</f>
        <v>1050</v>
      </c>
      <c r="Q64" s="209">
        <f>Q62-Q63</f>
        <v>1050</v>
      </c>
      <c r="R64" s="269"/>
      <c r="S64" s="209">
        <f>S62-S63</f>
        <v>0</v>
      </c>
      <c r="T64" s="577">
        <f>T62-T63</f>
        <v>0</v>
      </c>
      <c r="U64" s="264"/>
      <c r="V64" s="195"/>
      <c r="W64" s="196" t="s">
        <v>13</v>
      </c>
      <c r="X64" s="167"/>
      <c r="Y64" s="207" t="s">
        <v>9</v>
      </c>
      <c r="Z64" s="302">
        <f>+A117</f>
        <v>0</v>
      </c>
      <c r="AA64" s="272">
        <f>+B117</f>
        <v>0</v>
      </c>
      <c r="AB64" s="585">
        <f>+C117</f>
        <v>0</v>
      </c>
      <c r="AC64" s="584">
        <f>+E117</f>
        <v>0</v>
      </c>
      <c r="AD64" s="264"/>
      <c r="AE64" s="195"/>
      <c r="AF64" s="196" t="s">
        <v>13</v>
      </c>
      <c r="AG64" s="167"/>
      <c r="AH64" s="207" t="s">
        <v>406</v>
      </c>
      <c r="AI64" s="302">
        <f>+A140</f>
        <v>2600</v>
      </c>
      <c r="AJ64" s="272">
        <f>+B140</f>
        <v>0</v>
      </c>
      <c r="AK64" s="272">
        <f>+C140</f>
        <v>0</v>
      </c>
      <c r="AL64" s="588">
        <f>+D140</f>
        <v>0</v>
      </c>
    </row>
    <row r="65" spans="1:38" ht="14.45" customHeight="1" x14ac:dyDescent="0.15">
      <c r="A65" s="592">
        <v>192</v>
      </c>
      <c r="B65" s="593">
        <v>192</v>
      </c>
      <c r="C65" s="593">
        <v>0</v>
      </c>
      <c r="D65" s="593">
        <v>0</v>
      </c>
      <c r="E65" s="593">
        <v>0</v>
      </c>
      <c r="F65" s="593">
        <v>0</v>
      </c>
      <c r="G65" s="593">
        <v>0</v>
      </c>
      <c r="H65" s="594">
        <v>192</v>
      </c>
      <c r="K65" s="194" t="s">
        <v>4</v>
      </c>
      <c r="L65" s="173" t="s">
        <v>483</v>
      </c>
      <c r="M65" s="170"/>
      <c r="N65" s="170"/>
      <c r="O65" s="287" t="s">
        <v>550</v>
      </c>
      <c r="P65" s="214">
        <f>+A65</f>
        <v>192</v>
      </c>
      <c r="Q65" s="213">
        <f>+B65</f>
        <v>192</v>
      </c>
      <c r="R65" s="567"/>
      <c r="S65" s="213">
        <f>+D65</f>
        <v>0</v>
      </c>
      <c r="T65" s="578">
        <f>+F65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3">
        <v>0</v>
      </c>
      <c r="G66" s="593">
        <v>0</v>
      </c>
      <c r="H66" s="594">
        <v>0</v>
      </c>
      <c r="K66" s="194"/>
      <c r="L66" s="195"/>
      <c r="M66" s="196" t="s">
        <v>313</v>
      </c>
      <c r="N66" s="197"/>
      <c r="O66" s="215" t="s">
        <v>551</v>
      </c>
      <c r="P66" s="201">
        <f>+A66</f>
        <v>0</v>
      </c>
      <c r="Q66" s="200">
        <f>+B66</f>
        <v>0</v>
      </c>
      <c r="R66" s="292"/>
      <c r="S66" s="200">
        <f>+D66</f>
        <v>0</v>
      </c>
      <c r="T66" s="263">
        <f>+F66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0</v>
      </c>
      <c r="B67" s="593">
        <v>0</v>
      </c>
      <c r="C67" s="593">
        <v>0</v>
      </c>
      <c r="D67" s="593">
        <v>0</v>
      </c>
      <c r="E67" s="593">
        <v>0</v>
      </c>
      <c r="F67" s="593">
        <v>0</v>
      </c>
      <c r="G67" s="593">
        <v>0</v>
      </c>
      <c r="H67" s="594">
        <v>0</v>
      </c>
      <c r="K67" s="194"/>
      <c r="L67" s="216"/>
      <c r="M67" s="196" t="s">
        <v>292</v>
      </c>
      <c r="N67" s="217"/>
      <c r="O67" s="293"/>
      <c r="P67" s="210">
        <f>P65-P66</f>
        <v>192</v>
      </c>
      <c r="Q67" s="209">
        <f>Q65-Q66</f>
        <v>192</v>
      </c>
      <c r="R67" s="269"/>
      <c r="S67" s="209">
        <f>S65-S66</f>
        <v>0</v>
      </c>
      <c r="T67" s="577">
        <f>T65-T66</f>
        <v>0</v>
      </c>
      <c r="U67" s="264"/>
      <c r="V67" s="216"/>
      <c r="W67" s="196" t="s">
        <v>13</v>
      </c>
      <c r="X67" s="217"/>
      <c r="Y67" s="207" t="s">
        <v>407</v>
      </c>
      <c r="Z67" s="302">
        <f>+A118</f>
        <v>0</v>
      </c>
      <c r="AA67" s="272">
        <f>+B118</f>
        <v>0</v>
      </c>
      <c r="AB67" s="585">
        <f>+C118</f>
        <v>0</v>
      </c>
      <c r="AC67" s="584">
        <f>+E118</f>
        <v>0</v>
      </c>
      <c r="AD67" s="264"/>
      <c r="AE67" s="216"/>
      <c r="AF67" s="196" t="s">
        <v>13</v>
      </c>
      <c r="AG67" s="217"/>
      <c r="AH67" s="207" t="s">
        <v>408</v>
      </c>
      <c r="AI67" s="302">
        <f>+A141</f>
        <v>0</v>
      </c>
      <c r="AJ67" s="272">
        <f>+B141</f>
        <v>0</v>
      </c>
      <c r="AK67" s="272">
        <f>+C141</f>
        <v>0</v>
      </c>
      <c r="AL67" s="588">
        <f>+D141</f>
        <v>0</v>
      </c>
    </row>
    <row r="68" spans="1:38" ht="14.45" customHeight="1" x14ac:dyDescent="0.15">
      <c r="A68" s="592">
        <v>0</v>
      </c>
      <c r="B68" s="593">
        <v>0</v>
      </c>
      <c r="C68" s="593">
        <v>0</v>
      </c>
      <c r="D68" s="593">
        <v>0</v>
      </c>
      <c r="E68" s="593">
        <v>0</v>
      </c>
      <c r="F68" s="593">
        <v>0</v>
      </c>
      <c r="G68" s="593">
        <v>0</v>
      </c>
      <c r="H68" s="594">
        <v>0</v>
      </c>
      <c r="K68" s="194" t="s">
        <v>4</v>
      </c>
      <c r="L68" s="169"/>
      <c r="M68" s="195" t="s">
        <v>552</v>
      </c>
      <c r="N68" s="197"/>
      <c r="O68" s="215" t="s">
        <v>553</v>
      </c>
      <c r="P68" s="201">
        <f t="shared" ref="P68:Q70" si="1">+A68</f>
        <v>0</v>
      </c>
      <c r="Q68" s="200">
        <f t="shared" si="1"/>
        <v>0</v>
      </c>
      <c r="R68" s="292"/>
      <c r="S68" s="200">
        <f>+D68</f>
        <v>0</v>
      </c>
      <c r="T68" s="263">
        <f>+F68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3">
        <v>0</v>
      </c>
      <c r="G69" s="593">
        <v>0</v>
      </c>
      <c r="H69" s="594">
        <v>0</v>
      </c>
      <c r="K69" s="194"/>
      <c r="L69" s="176" t="s">
        <v>554</v>
      </c>
      <c r="M69" s="195"/>
      <c r="N69" s="196" t="s">
        <v>310</v>
      </c>
      <c r="O69" s="215" t="s">
        <v>555</v>
      </c>
      <c r="P69" s="201">
        <f t="shared" si="1"/>
        <v>0</v>
      </c>
      <c r="Q69" s="200">
        <f t="shared" si="1"/>
        <v>0</v>
      </c>
      <c r="R69" s="292"/>
      <c r="S69" s="200">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3">
        <v>0</v>
      </c>
      <c r="G70" s="593">
        <v>0</v>
      </c>
      <c r="H70" s="594">
        <v>0</v>
      </c>
      <c r="K70" s="194"/>
      <c r="L70" s="176" t="s">
        <v>556</v>
      </c>
      <c r="M70" s="176"/>
      <c r="N70" s="196" t="s">
        <v>309</v>
      </c>
      <c r="O70" s="215" t="s">
        <v>557</v>
      </c>
      <c r="P70" s="201">
        <f t="shared" si="1"/>
        <v>0</v>
      </c>
      <c r="Q70" s="200">
        <f t="shared" si="1"/>
        <v>0</v>
      </c>
      <c r="R70" s="292"/>
      <c r="S70" s="200">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3">
        <v>0</v>
      </c>
      <c r="G71" s="593">
        <v>0</v>
      </c>
      <c r="H71" s="594">
        <v>0</v>
      </c>
      <c r="K71" s="194"/>
      <c r="L71" s="176" t="s">
        <v>558</v>
      </c>
      <c r="M71" s="216"/>
      <c r="N71" s="196" t="s">
        <v>292</v>
      </c>
      <c r="O71" s="215"/>
      <c r="P71" s="221">
        <f>P68-P69-P70</f>
        <v>0</v>
      </c>
      <c r="Q71" s="220">
        <f>Q68-Q69-Q70</f>
        <v>0</v>
      </c>
      <c r="R71" s="292"/>
      <c r="S71" s="220">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0</v>
      </c>
      <c r="B72" s="593">
        <v>0</v>
      </c>
      <c r="C72" s="593">
        <v>0</v>
      </c>
      <c r="D72" s="593">
        <v>0</v>
      </c>
      <c r="E72" s="593">
        <v>0</v>
      </c>
      <c r="F72" s="593">
        <v>0</v>
      </c>
      <c r="G72" s="593">
        <v>0</v>
      </c>
      <c r="H72" s="594">
        <v>0</v>
      </c>
      <c r="K72" s="194"/>
      <c r="L72" s="176"/>
      <c r="M72" s="196" t="s">
        <v>494</v>
      </c>
      <c r="N72" s="197"/>
      <c r="O72" s="215" t="s">
        <v>559</v>
      </c>
      <c r="P72" s="201">
        <f>+A71</f>
        <v>0</v>
      </c>
      <c r="Q72" s="200">
        <f>+B71</f>
        <v>0</v>
      </c>
      <c r="R72" s="292"/>
      <c r="S72" s="200">
        <f>+D71</f>
        <v>0</v>
      </c>
      <c r="T72" s="263">
        <f>+F71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3">
        <v>0</v>
      </c>
      <c r="G73" s="593">
        <v>0</v>
      </c>
      <c r="H73" s="594">
        <v>0</v>
      </c>
      <c r="K73" s="194"/>
      <c r="L73" s="216"/>
      <c r="M73" s="196" t="s">
        <v>292</v>
      </c>
      <c r="N73" s="197"/>
      <c r="O73" s="215" t="s">
        <v>560</v>
      </c>
      <c r="P73" s="201">
        <f t="shared" ref="P73:S74" si="2">+A72</f>
        <v>0</v>
      </c>
      <c r="Q73" s="200">
        <f t="shared" si="2"/>
        <v>0</v>
      </c>
      <c r="R73" s="292"/>
      <c r="S73" s="200">
        <f t="shared" si="2"/>
        <v>0</v>
      </c>
      <c r="T73" s="263">
        <f>+F72</f>
        <v>0</v>
      </c>
      <c r="U73" s="264"/>
      <c r="V73" s="216"/>
      <c r="W73" s="196" t="s">
        <v>13</v>
      </c>
      <c r="X73" s="197"/>
      <c r="Y73" s="211" t="s">
        <v>15</v>
      </c>
      <c r="Z73" s="302">
        <f>+A119</f>
        <v>0</v>
      </c>
      <c r="AA73" s="272">
        <f>+B119</f>
        <v>0</v>
      </c>
      <c r="AB73" s="585">
        <f>+C119</f>
        <v>0</v>
      </c>
      <c r="AC73" s="584">
        <f>+E119</f>
        <v>0</v>
      </c>
      <c r="AD73" s="264"/>
      <c r="AE73" s="216"/>
      <c r="AF73" s="196" t="s">
        <v>13</v>
      </c>
      <c r="AG73" s="197"/>
      <c r="AH73" s="211" t="s">
        <v>409</v>
      </c>
      <c r="AI73" s="302">
        <f t="shared" ref="AI73:AL75" si="3">+A142</f>
        <v>0</v>
      </c>
      <c r="AJ73" s="272">
        <f t="shared" si="3"/>
        <v>0</v>
      </c>
      <c r="AK73" s="272">
        <f t="shared" si="3"/>
        <v>0</v>
      </c>
      <c r="AL73" s="588">
        <f t="shared" si="3"/>
        <v>0</v>
      </c>
    </row>
    <row r="74" spans="1:38" ht="14.45" customHeight="1" x14ac:dyDescent="0.15">
      <c r="A74" s="592">
        <v>7973</v>
      </c>
      <c r="B74" s="593">
        <v>4729</v>
      </c>
      <c r="C74" s="593">
        <v>3244</v>
      </c>
      <c r="D74" s="593">
        <v>314</v>
      </c>
      <c r="E74" s="593">
        <v>0</v>
      </c>
      <c r="F74" s="593">
        <v>0</v>
      </c>
      <c r="G74" s="593">
        <v>9</v>
      </c>
      <c r="H74" s="594">
        <v>7650</v>
      </c>
      <c r="K74" s="194"/>
      <c r="L74" s="196" t="s">
        <v>485</v>
      </c>
      <c r="M74" s="197"/>
      <c r="N74" s="197"/>
      <c r="O74" s="215" t="s">
        <v>561</v>
      </c>
      <c r="P74" s="201">
        <f t="shared" si="2"/>
        <v>0</v>
      </c>
      <c r="Q74" s="200">
        <f t="shared" si="2"/>
        <v>0</v>
      </c>
      <c r="R74" s="292"/>
      <c r="S74" s="200">
        <f t="shared" si="2"/>
        <v>0</v>
      </c>
      <c r="T74" s="263">
        <f>+F73</f>
        <v>0</v>
      </c>
      <c r="U74" s="264"/>
      <c r="V74" s="196" t="s">
        <v>19</v>
      </c>
      <c r="W74" s="197"/>
      <c r="X74" s="197"/>
      <c r="Y74" s="211" t="s">
        <v>142</v>
      </c>
      <c r="Z74" s="302">
        <f t="shared" ref="Z74:AB75" si="4">+A120</f>
        <v>0</v>
      </c>
      <c r="AA74" s="272">
        <f t="shared" si="4"/>
        <v>0</v>
      </c>
      <c r="AB74" s="585">
        <f t="shared" si="4"/>
        <v>0</v>
      </c>
      <c r="AC74" s="584">
        <f>+E120</f>
        <v>0</v>
      </c>
      <c r="AD74" s="264"/>
      <c r="AE74" s="196" t="s">
        <v>19</v>
      </c>
      <c r="AF74" s="197"/>
      <c r="AG74" s="197"/>
      <c r="AH74" s="211" t="s">
        <v>410</v>
      </c>
      <c r="AI74" s="302">
        <f t="shared" si="3"/>
        <v>0</v>
      </c>
      <c r="AJ74" s="272">
        <f t="shared" si="3"/>
        <v>0</v>
      </c>
      <c r="AK74" s="272">
        <f t="shared" si="3"/>
        <v>0</v>
      </c>
      <c r="AL74" s="588">
        <f t="shared" si="3"/>
        <v>0</v>
      </c>
    </row>
    <row r="75" spans="1:38" ht="14.45" customHeight="1" x14ac:dyDescent="0.15">
      <c r="A75" s="592">
        <v>0</v>
      </c>
      <c r="B75" s="593">
        <v>0</v>
      </c>
      <c r="C75" s="593">
        <v>0</v>
      </c>
      <c r="D75" s="593">
        <v>0</v>
      </c>
      <c r="E75" s="593">
        <v>0</v>
      </c>
      <c r="F75" s="593">
        <v>0</v>
      </c>
      <c r="G75" s="593">
        <v>0</v>
      </c>
      <c r="H75" s="594">
        <v>0</v>
      </c>
      <c r="K75" s="194" t="s">
        <v>83</v>
      </c>
      <c r="L75" s="195"/>
      <c r="M75" s="196" t="s">
        <v>304</v>
      </c>
      <c r="N75" s="197"/>
      <c r="O75" s="215" t="s">
        <v>562</v>
      </c>
      <c r="P75" s="201">
        <f>+A75</f>
        <v>0</v>
      </c>
      <c r="Q75" s="200">
        <f>+B75</f>
        <v>0</v>
      </c>
      <c r="R75" s="292"/>
      <c r="S75" s="200">
        <f>+D75</f>
        <v>0</v>
      </c>
      <c r="T75" s="263">
        <f t="shared" ref="T75:T85" si="5">+F75</f>
        <v>0</v>
      </c>
      <c r="U75" s="264" t="s">
        <v>411</v>
      </c>
      <c r="V75" s="195"/>
      <c r="W75" s="196" t="s">
        <v>412</v>
      </c>
      <c r="X75" s="197"/>
      <c r="Y75" s="211" t="s">
        <v>413</v>
      </c>
      <c r="Z75" s="302">
        <f t="shared" si="4"/>
        <v>0</v>
      </c>
      <c r="AA75" s="272">
        <f t="shared" si="4"/>
        <v>0</v>
      </c>
      <c r="AB75" s="585">
        <f t="shared" si="4"/>
        <v>0</v>
      </c>
      <c r="AC75" s="584">
        <f>+E121</f>
        <v>0</v>
      </c>
      <c r="AD75" s="264" t="s">
        <v>414</v>
      </c>
      <c r="AE75" s="195"/>
      <c r="AF75" s="196" t="s">
        <v>412</v>
      </c>
      <c r="AG75" s="197"/>
      <c r="AH75" s="211" t="s">
        <v>415</v>
      </c>
      <c r="AI75" s="302">
        <f t="shared" si="3"/>
        <v>300</v>
      </c>
      <c r="AJ75" s="272">
        <f t="shared" si="3"/>
        <v>0</v>
      </c>
      <c r="AK75" s="272">
        <f t="shared" si="3"/>
        <v>300</v>
      </c>
      <c r="AL75" s="588">
        <f t="shared" si="3"/>
        <v>0</v>
      </c>
    </row>
    <row r="76" spans="1:38" ht="14.45" customHeight="1" x14ac:dyDescent="0.15">
      <c r="A76" s="592">
        <v>0</v>
      </c>
      <c r="B76" s="593">
        <v>0</v>
      </c>
      <c r="C76" s="593">
        <v>0</v>
      </c>
      <c r="D76" s="593">
        <v>0</v>
      </c>
      <c r="E76" s="593">
        <v>0</v>
      </c>
      <c r="F76" s="593">
        <v>0</v>
      </c>
      <c r="G76" s="593">
        <v>0</v>
      </c>
      <c r="H76" s="594">
        <v>0</v>
      </c>
      <c r="K76" s="194"/>
      <c r="L76" s="195" t="s">
        <v>564</v>
      </c>
      <c r="M76" s="196" t="s">
        <v>303</v>
      </c>
      <c r="N76" s="197"/>
      <c r="O76" s="215" t="s">
        <v>565</v>
      </c>
      <c r="P76" s="201">
        <f t="shared" ref="P76:S85" si="6">+A76</f>
        <v>0</v>
      </c>
      <c r="Q76" s="200">
        <f t="shared" si="6"/>
        <v>0</v>
      </c>
      <c r="R76" s="292"/>
      <c r="S76" s="200">
        <f t="shared" si="6"/>
        <v>0</v>
      </c>
      <c r="T76" s="263">
        <f t="shared" si="5"/>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3">
        <v>0</v>
      </c>
      <c r="G77" s="593">
        <v>0</v>
      </c>
      <c r="H77" s="594">
        <v>0</v>
      </c>
      <c r="K77" s="194"/>
      <c r="L77" s="195" t="s">
        <v>566</v>
      </c>
      <c r="M77" s="196" t="s">
        <v>302</v>
      </c>
      <c r="N77" s="197"/>
      <c r="O77" s="215" t="s">
        <v>567</v>
      </c>
      <c r="P77" s="201">
        <f t="shared" si="6"/>
        <v>0</v>
      </c>
      <c r="Q77" s="200">
        <f t="shared" si="6"/>
        <v>0</v>
      </c>
      <c r="R77" s="292"/>
      <c r="S77" s="200">
        <f t="shared" si="6"/>
        <v>0</v>
      </c>
      <c r="T77" s="263">
        <f t="shared" si="5"/>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3">
        <v>0</v>
      </c>
      <c r="G78" s="593">
        <v>0</v>
      </c>
      <c r="H78" s="594">
        <v>0</v>
      </c>
      <c r="K78" s="194"/>
      <c r="L78" s="195" t="s">
        <v>568</v>
      </c>
      <c r="M78" s="196" t="s">
        <v>283</v>
      </c>
      <c r="N78" s="197"/>
      <c r="O78" s="215" t="s">
        <v>569</v>
      </c>
      <c r="P78" s="201">
        <f t="shared" si="6"/>
        <v>0</v>
      </c>
      <c r="Q78" s="200">
        <f t="shared" si="6"/>
        <v>0</v>
      </c>
      <c r="R78" s="292"/>
      <c r="S78" s="200">
        <f t="shared" si="6"/>
        <v>0</v>
      </c>
      <c r="T78" s="263">
        <f t="shared" si="5"/>
        <v>0</v>
      </c>
      <c r="U78" s="264" t="s">
        <v>418</v>
      </c>
      <c r="V78" s="195" t="s">
        <v>31</v>
      </c>
      <c r="W78" s="195"/>
      <c r="X78" s="167"/>
      <c r="Y78" s="203"/>
      <c r="Z78" s="298"/>
      <c r="AA78" s="299"/>
      <c r="AB78" s="289"/>
      <c r="AC78" s="290"/>
      <c r="AD78" s="264" t="s">
        <v>141</v>
      </c>
      <c r="AE78" s="195" t="s">
        <v>31</v>
      </c>
      <c r="AF78" s="195"/>
      <c r="AG78" s="167"/>
      <c r="AH78" s="203"/>
      <c r="AI78" s="298"/>
      <c r="AJ78" s="299"/>
      <c r="AK78" s="289"/>
      <c r="AL78" s="291"/>
    </row>
    <row r="79" spans="1:38" ht="14.45" customHeight="1" x14ac:dyDescent="0.15">
      <c r="A79" s="592">
        <v>0</v>
      </c>
      <c r="B79" s="593">
        <v>0</v>
      </c>
      <c r="C79" s="593">
        <v>0</v>
      </c>
      <c r="D79" s="593">
        <v>0</v>
      </c>
      <c r="E79" s="593">
        <v>0</v>
      </c>
      <c r="F79" s="593">
        <v>0</v>
      </c>
      <c r="G79" s="593">
        <v>0</v>
      </c>
      <c r="H79" s="594">
        <v>0</v>
      </c>
      <c r="K79" s="194"/>
      <c r="L79" s="195" t="s">
        <v>476</v>
      </c>
      <c r="M79" s="196" t="s">
        <v>301</v>
      </c>
      <c r="N79" s="197"/>
      <c r="O79" s="215" t="s">
        <v>570</v>
      </c>
      <c r="P79" s="201">
        <f t="shared" si="6"/>
        <v>0</v>
      </c>
      <c r="Q79" s="200">
        <f t="shared" si="6"/>
        <v>0</v>
      </c>
      <c r="R79" s="292"/>
      <c r="S79" s="200">
        <f t="shared" si="6"/>
        <v>0</v>
      </c>
      <c r="T79" s="263">
        <f t="shared" si="5"/>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0</v>
      </c>
      <c r="B80" s="593">
        <v>0</v>
      </c>
      <c r="C80" s="593">
        <v>0</v>
      </c>
      <c r="D80" s="593">
        <v>0</v>
      </c>
      <c r="E80" s="593">
        <v>0</v>
      </c>
      <c r="F80" s="593">
        <v>0</v>
      </c>
      <c r="G80" s="593">
        <v>0</v>
      </c>
      <c r="H80" s="594">
        <v>0</v>
      </c>
      <c r="K80" s="194"/>
      <c r="L80" s="195" t="s">
        <v>427</v>
      </c>
      <c r="M80" s="196" t="s">
        <v>571</v>
      </c>
      <c r="N80" s="197"/>
      <c r="O80" s="215" t="s">
        <v>572</v>
      </c>
      <c r="P80" s="201">
        <f t="shared" si="6"/>
        <v>0</v>
      </c>
      <c r="Q80" s="200">
        <f t="shared" si="6"/>
        <v>0</v>
      </c>
      <c r="R80" s="292"/>
      <c r="S80" s="200">
        <f t="shared" si="6"/>
        <v>0</v>
      </c>
      <c r="T80" s="263">
        <f t="shared" si="5"/>
        <v>0</v>
      </c>
      <c r="U80" s="264"/>
      <c r="V80" s="195" t="s">
        <v>38</v>
      </c>
      <c r="W80" s="196" t="s">
        <v>149</v>
      </c>
      <c r="X80" s="197"/>
      <c r="Y80" s="198" t="s">
        <v>420</v>
      </c>
      <c r="Z80" s="302">
        <f>+A122</f>
        <v>0</v>
      </c>
      <c r="AA80" s="272">
        <f>+B122</f>
        <v>0</v>
      </c>
      <c r="AB80" s="585">
        <f>+C122</f>
        <v>0</v>
      </c>
      <c r="AC80" s="584">
        <f>+E122</f>
        <v>0</v>
      </c>
      <c r="AD80" s="264" t="s">
        <v>421</v>
      </c>
      <c r="AE80" s="195" t="s">
        <v>38</v>
      </c>
      <c r="AF80" s="196" t="s">
        <v>149</v>
      </c>
      <c r="AG80" s="197"/>
      <c r="AH80" s="198" t="s">
        <v>422</v>
      </c>
      <c r="AI80" s="302">
        <f>+A145</f>
        <v>0</v>
      </c>
      <c r="AJ80" s="272">
        <f>+B145</f>
        <v>0</v>
      </c>
      <c r="AK80" s="272">
        <f>+C145</f>
        <v>0</v>
      </c>
      <c r="AL80" s="588">
        <f>+D145</f>
        <v>0</v>
      </c>
    </row>
    <row r="81" spans="1:38" ht="14.45" customHeight="1" x14ac:dyDescent="0.15">
      <c r="A81" s="592">
        <v>0</v>
      </c>
      <c r="B81" s="593">
        <v>0</v>
      </c>
      <c r="C81" s="593">
        <v>0</v>
      </c>
      <c r="D81" s="593">
        <v>0</v>
      </c>
      <c r="E81" s="593">
        <v>0</v>
      </c>
      <c r="F81" s="593">
        <v>0</v>
      </c>
      <c r="G81" s="593">
        <v>0</v>
      </c>
      <c r="H81" s="594">
        <v>0</v>
      </c>
      <c r="K81" s="194"/>
      <c r="L81" s="195" t="s">
        <v>558</v>
      </c>
      <c r="M81" s="196" t="s">
        <v>284</v>
      </c>
      <c r="N81" s="197"/>
      <c r="O81" s="215" t="s">
        <v>573</v>
      </c>
      <c r="P81" s="201">
        <f t="shared" si="6"/>
        <v>0</v>
      </c>
      <c r="Q81" s="200">
        <f t="shared" si="6"/>
        <v>0</v>
      </c>
      <c r="R81" s="292"/>
      <c r="S81" s="200">
        <f t="shared" si="6"/>
        <v>0</v>
      </c>
      <c r="T81" s="263">
        <f t="shared" si="5"/>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7973</v>
      </c>
      <c r="B82" s="593">
        <v>4729</v>
      </c>
      <c r="C82" s="593">
        <v>3244</v>
      </c>
      <c r="D82" s="593">
        <v>314</v>
      </c>
      <c r="E82" s="593">
        <v>0</v>
      </c>
      <c r="F82" s="593">
        <v>0</v>
      </c>
      <c r="G82" s="593">
        <v>9</v>
      </c>
      <c r="H82" s="594">
        <v>7650</v>
      </c>
      <c r="K82" s="194" t="s">
        <v>615</v>
      </c>
      <c r="L82" s="216"/>
      <c r="M82" s="196" t="s">
        <v>292</v>
      </c>
      <c r="N82" s="197"/>
      <c r="O82" s="215" t="s">
        <v>460</v>
      </c>
      <c r="P82" s="201">
        <f t="shared" si="6"/>
        <v>7973</v>
      </c>
      <c r="Q82" s="200">
        <f t="shared" si="6"/>
        <v>4729</v>
      </c>
      <c r="R82" s="292"/>
      <c r="S82" s="200">
        <f t="shared" si="6"/>
        <v>314</v>
      </c>
      <c r="T82" s="263">
        <f t="shared" si="5"/>
        <v>0</v>
      </c>
      <c r="U82" s="264"/>
      <c r="V82" s="216"/>
      <c r="W82" s="196" t="s">
        <v>13</v>
      </c>
      <c r="X82" s="197"/>
      <c r="Y82" s="198"/>
      <c r="Z82" s="586">
        <v>0</v>
      </c>
      <c r="AA82" s="587">
        <v>0</v>
      </c>
      <c r="AB82" s="275">
        <v>0</v>
      </c>
      <c r="AC82" s="274">
        <v>0</v>
      </c>
      <c r="AD82" s="264" t="s">
        <v>425</v>
      </c>
      <c r="AE82" s="216"/>
      <c r="AF82" s="196" t="s">
        <v>13</v>
      </c>
      <c r="AG82" s="197"/>
      <c r="AH82" s="198"/>
      <c r="AI82" s="305">
        <v>0</v>
      </c>
      <c r="AJ82" s="306">
        <v>0</v>
      </c>
      <c r="AK82" s="273">
        <v>0</v>
      </c>
      <c r="AL82" s="307">
        <v>0</v>
      </c>
    </row>
    <row r="83" spans="1:38" ht="14.45" customHeight="1" x14ac:dyDescent="0.15">
      <c r="A83" s="592">
        <v>0</v>
      </c>
      <c r="B83" s="593">
        <v>0</v>
      </c>
      <c r="C83" s="593">
        <v>0</v>
      </c>
      <c r="D83" s="593">
        <v>0</v>
      </c>
      <c r="E83" s="593">
        <v>0</v>
      </c>
      <c r="F83" s="593">
        <v>0</v>
      </c>
      <c r="G83" s="593">
        <v>0</v>
      </c>
      <c r="H83" s="594">
        <v>0</v>
      </c>
      <c r="K83" s="194" t="s">
        <v>4</v>
      </c>
      <c r="L83" s="173" t="s">
        <v>487</v>
      </c>
      <c r="M83" s="197"/>
      <c r="N83" s="197"/>
      <c r="O83" s="215" t="s">
        <v>575</v>
      </c>
      <c r="P83" s="201">
        <f t="shared" si="6"/>
        <v>0</v>
      </c>
      <c r="Q83" s="200">
        <f t="shared" si="6"/>
        <v>0</v>
      </c>
      <c r="R83" s="292"/>
      <c r="S83" s="200">
        <f t="shared" si="6"/>
        <v>0</v>
      </c>
      <c r="T83" s="263">
        <f t="shared" si="5"/>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3">
        <v>0</v>
      </c>
      <c r="G84" s="593">
        <v>0</v>
      </c>
      <c r="H84" s="594">
        <v>0</v>
      </c>
      <c r="K84" s="194"/>
      <c r="L84" s="195"/>
      <c r="M84" s="196" t="s">
        <v>298</v>
      </c>
      <c r="N84" s="197"/>
      <c r="O84" s="215" t="s">
        <v>576</v>
      </c>
      <c r="P84" s="201">
        <f t="shared" si="6"/>
        <v>0</v>
      </c>
      <c r="Q84" s="200">
        <f t="shared" si="6"/>
        <v>0</v>
      </c>
      <c r="R84" s="292"/>
      <c r="S84" s="200">
        <f t="shared" si="6"/>
        <v>0</v>
      </c>
      <c r="T84" s="263">
        <f t="shared" si="5"/>
        <v>0</v>
      </c>
      <c r="U84" s="264" t="s">
        <v>427</v>
      </c>
      <c r="V84" s="195"/>
      <c r="W84" s="173"/>
      <c r="X84" s="170"/>
      <c r="Y84" s="287"/>
      <c r="Z84" s="298"/>
      <c r="AA84" s="299"/>
      <c r="AB84" s="289"/>
      <c r="AC84" s="290"/>
      <c r="AD84" s="264" t="s">
        <v>141</v>
      </c>
      <c r="AE84" s="195"/>
      <c r="AF84" s="173"/>
      <c r="AG84" s="170"/>
      <c r="AH84" s="287"/>
      <c r="AI84" s="298"/>
      <c r="AJ84" s="299"/>
      <c r="AK84" s="289"/>
      <c r="AL84" s="291"/>
    </row>
    <row r="85" spans="1:38" ht="14.45" customHeight="1" x14ac:dyDescent="0.15">
      <c r="A85" s="592">
        <v>0</v>
      </c>
      <c r="B85" s="593">
        <v>0</v>
      </c>
      <c r="C85" s="593">
        <v>0</v>
      </c>
      <c r="D85" s="593">
        <v>0</v>
      </c>
      <c r="E85" s="593">
        <v>0</v>
      </c>
      <c r="F85" s="593">
        <v>0</v>
      </c>
      <c r="G85" s="593">
        <v>0</v>
      </c>
      <c r="H85" s="594">
        <v>0</v>
      </c>
      <c r="K85" s="194"/>
      <c r="L85" s="195"/>
      <c r="M85" s="196" t="s">
        <v>297</v>
      </c>
      <c r="N85" s="197"/>
      <c r="O85" s="215" t="s">
        <v>577</v>
      </c>
      <c r="P85" s="201">
        <f t="shared" si="6"/>
        <v>0</v>
      </c>
      <c r="Q85" s="200">
        <f t="shared" si="6"/>
        <v>0</v>
      </c>
      <c r="R85" s="292"/>
      <c r="S85" s="200">
        <f t="shared" si="6"/>
        <v>0</v>
      </c>
      <c r="T85" s="263">
        <f t="shared" si="5"/>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10992</v>
      </c>
      <c r="B86" s="593">
        <v>10992</v>
      </c>
      <c r="C86" s="593">
        <v>0</v>
      </c>
      <c r="D86" s="593">
        <v>1350</v>
      </c>
      <c r="E86" s="593">
        <v>0</v>
      </c>
      <c r="F86" s="593">
        <v>1400</v>
      </c>
      <c r="G86" s="593">
        <v>0</v>
      </c>
      <c r="H86" s="594">
        <v>8242</v>
      </c>
      <c r="K86" s="194"/>
      <c r="L86" s="195"/>
      <c r="M86" s="196" t="s">
        <v>292</v>
      </c>
      <c r="N86" s="197"/>
      <c r="O86" s="215"/>
      <c r="P86" s="221">
        <f>P83-P84-P85</f>
        <v>0</v>
      </c>
      <c r="Q86" s="220">
        <f>Q83-Q84-Q85</f>
        <v>0</v>
      </c>
      <c r="R86" s="292"/>
      <c r="S86" s="220">
        <f>S83-S84-S85</f>
        <v>0</v>
      </c>
      <c r="T86" s="270">
        <f>T83-T84-T85</f>
        <v>0</v>
      </c>
      <c r="U86" s="264"/>
      <c r="V86" s="195"/>
      <c r="W86" s="196" t="s">
        <v>13</v>
      </c>
      <c r="X86" s="197"/>
      <c r="Y86" s="198" t="s">
        <v>429</v>
      </c>
      <c r="Z86" s="302">
        <f>+A123</f>
        <v>0</v>
      </c>
      <c r="AA86" s="272">
        <f>+B123</f>
        <v>0</v>
      </c>
      <c r="AB86" s="585">
        <f>+C123</f>
        <v>0</v>
      </c>
      <c r="AC86" s="584">
        <f>+E123</f>
        <v>0</v>
      </c>
      <c r="AD86" s="264" t="s">
        <v>430</v>
      </c>
      <c r="AE86" s="195"/>
      <c r="AF86" s="196" t="s">
        <v>13</v>
      </c>
      <c r="AG86" s="197"/>
      <c r="AH86" s="198" t="s">
        <v>431</v>
      </c>
      <c r="AI86" s="302">
        <f>+A146</f>
        <v>0</v>
      </c>
      <c r="AJ86" s="272">
        <f>+B146</f>
        <v>0</v>
      </c>
      <c r="AK86" s="272">
        <f>+C146</f>
        <v>0</v>
      </c>
      <c r="AL86" s="588">
        <f>+D146</f>
        <v>0</v>
      </c>
    </row>
    <row r="87" spans="1:38" ht="14.45" customHeight="1" x14ac:dyDescent="0.15">
      <c r="A87" s="592">
        <v>7364</v>
      </c>
      <c r="B87" s="593">
        <v>7364</v>
      </c>
      <c r="C87" s="593">
        <v>0</v>
      </c>
      <c r="D87" s="593">
        <v>0</v>
      </c>
      <c r="E87" s="593">
        <v>0</v>
      </c>
      <c r="F87" s="593">
        <v>0</v>
      </c>
      <c r="G87" s="593">
        <v>0</v>
      </c>
      <c r="H87" s="594">
        <v>7364</v>
      </c>
      <c r="K87" s="194"/>
      <c r="L87" s="173"/>
      <c r="M87" s="196" t="s">
        <v>280</v>
      </c>
      <c r="N87" s="197"/>
      <c r="O87" s="215" t="s">
        <v>578</v>
      </c>
      <c r="P87" s="201">
        <f>+A87</f>
        <v>7364</v>
      </c>
      <c r="Q87" s="200">
        <f>+B87</f>
        <v>7364</v>
      </c>
      <c r="R87" s="292"/>
      <c r="S87" s="200">
        <f>+D87</f>
        <v>0</v>
      </c>
      <c r="T87" s="263">
        <f t="shared" ref="T87:T97" si="7">+F87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3395</v>
      </c>
      <c r="B88" s="593">
        <v>3395</v>
      </c>
      <c r="C88" s="593">
        <v>0</v>
      </c>
      <c r="D88" s="593">
        <v>1350</v>
      </c>
      <c r="E88" s="593">
        <v>0</v>
      </c>
      <c r="F88" s="593">
        <v>1400</v>
      </c>
      <c r="G88" s="593">
        <v>0</v>
      </c>
      <c r="H88" s="594">
        <v>645</v>
      </c>
      <c r="K88" s="194"/>
      <c r="L88" s="195"/>
      <c r="M88" s="196" t="s">
        <v>281</v>
      </c>
      <c r="N88" s="197"/>
      <c r="O88" s="215" t="s">
        <v>580</v>
      </c>
      <c r="P88" s="201">
        <f t="shared" ref="P88:S97" si="8">+A88</f>
        <v>3395</v>
      </c>
      <c r="Q88" s="200">
        <f t="shared" si="8"/>
        <v>3395</v>
      </c>
      <c r="R88" s="292"/>
      <c r="S88" s="200">
        <f t="shared" si="8"/>
        <v>1350</v>
      </c>
      <c r="T88" s="263">
        <f t="shared" si="7"/>
        <v>1400</v>
      </c>
      <c r="U88" s="264"/>
      <c r="V88" s="195"/>
      <c r="W88" s="196" t="s">
        <v>433</v>
      </c>
      <c r="X88" s="197"/>
      <c r="Y88" s="198" t="s">
        <v>434</v>
      </c>
      <c r="Z88" s="302">
        <f t="shared" ref="Z88:AB89" si="9">+A125</f>
        <v>3057</v>
      </c>
      <c r="AA88" s="272">
        <f t="shared" si="9"/>
        <v>0</v>
      </c>
      <c r="AB88" s="585">
        <f t="shared" si="9"/>
        <v>0</v>
      </c>
      <c r="AC88" s="584">
        <f>+E125</f>
        <v>0</v>
      </c>
      <c r="AD88" s="264"/>
      <c r="AE88" s="195"/>
      <c r="AF88" s="196" t="s">
        <v>433</v>
      </c>
      <c r="AG88" s="197"/>
      <c r="AH88" s="198" t="s">
        <v>435</v>
      </c>
      <c r="AI88" s="302">
        <f t="shared" ref="AI88:AL89" si="10">+A148</f>
        <v>10619</v>
      </c>
      <c r="AJ88" s="272">
        <f t="shared" si="10"/>
        <v>10619</v>
      </c>
      <c r="AK88" s="272">
        <f t="shared" si="10"/>
        <v>0</v>
      </c>
      <c r="AL88" s="588">
        <f t="shared" si="10"/>
        <v>0</v>
      </c>
    </row>
    <row r="89" spans="1:38" ht="14.45" customHeight="1" x14ac:dyDescent="0.15">
      <c r="A89" s="592">
        <v>0</v>
      </c>
      <c r="B89" s="593">
        <v>0</v>
      </c>
      <c r="C89" s="593">
        <v>0</v>
      </c>
      <c r="D89" s="593">
        <v>0</v>
      </c>
      <c r="E89" s="593">
        <v>0</v>
      </c>
      <c r="F89" s="593">
        <v>0</v>
      </c>
      <c r="G89" s="593">
        <v>0</v>
      </c>
      <c r="H89" s="594">
        <v>0</v>
      </c>
      <c r="K89" s="194" t="s">
        <v>581</v>
      </c>
      <c r="L89" s="195"/>
      <c r="M89" s="196" t="s">
        <v>282</v>
      </c>
      <c r="N89" s="197"/>
      <c r="O89" s="215" t="s">
        <v>582</v>
      </c>
      <c r="P89" s="201">
        <f t="shared" si="8"/>
        <v>0</v>
      </c>
      <c r="Q89" s="200">
        <f t="shared" si="8"/>
        <v>0</v>
      </c>
      <c r="R89" s="292"/>
      <c r="S89" s="200">
        <f t="shared" si="8"/>
        <v>0</v>
      </c>
      <c r="T89" s="263">
        <f t="shared" si="7"/>
        <v>0</v>
      </c>
      <c r="U89" s="264"/>
      <c r="V89" s="195"/>
      <c r="W89" s="196" t="s">
        <v>436</v>
      </c>
      <c r="X89" s="197"/>
      <c r="Y89" s="198" t="s">
        <v>437</v>
      </c>
      <c r="Z89" s="302">
        <f t="shared" si="9"/>
        <v>0</v>
      </c>
      <c r="AA89" s="272">
        <f t="shared" si="9"/>
        <v>0</v>
      </c>
      <c r="AB89" s="585">
        <f t="shared" si="9"/>
        <v>0</v>
      </c>
      <c r="AC89" s="584">
        <f>+E126</f>
        <v>0</v>
      </c>
      <c r="AD89" s="264"/>
      <c r="AE89" s="195"/>
      <c r="AF89" s="196" t="s">
        <v>436</v>
      </c>
      <c r="AG89" s="197"/>
      <c r="AH89" s="198" t="s">
        <v>438</v>
      </c>
      <c r="AI89" s="302">
        <f t="shared" si="10"/>
        <v>0</v>
      </c>
      <c r="AJ89" s="272">
        <f t="shared" si="10"/>
        <v>0</v>
      </c>
      <c r="AK89" s="272">
        <f t="shared" si="10"/>
        <v>0</v>
      </c>
      <c r="AL89" s="588">
        <f t="shared" si="10"/>
        <v>0</v>
      </c>
    </row>
    <row r="90" spans="1:38" ht="14.45" customHeight="1" x14ac:dyDescent="0.15">
      <c r="A90" s="592">
        <v>0</v>
      </c>
      <c r="B90" s="593">
        <v>0</v>
      </c>
      <c r="C90" s="593">
        <v>0</v>
      </c>
      <c r="D90" s="593">
        <v>0</v>
      </c>
      <c r="E90" s="593">
        <v>0</v>
      </c>
      <c r="F90" s="593">
        <v>0</v>
      </c>
      <c r="G90" s="593">
        <v>0</v>
      </c>
      <c r="H90" s="594">
        <v>0</v>
      </c>
      <c r="K90" s="194"/>
      <c r="L90" s="195" t="s">
        <v>583</v>
      </c>
      <c r="M90" s="196" t="s">
        <v>283</v>
      </c>
      <c r="N90" s="197"/>
      <c r="O90" s="215" t="s">
        <v>584</v>
      </c>
      <c r="P90" s="201">
        <f t="shared" si="8"/>
        <v>0</v>
      </c>
      <c r="Q90" s="200">
        <f t="shared" si="8"/>
        <v>0</v>
      </c>
      <c r="R90" s="292"/>
      <c r="S90" s="200">
        <f t="shared" si="8"/>
        <v>0</v>
      </c>
      <c r="T90" s="263">
        <f t="shared" si="7"/>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3">
        <v>0</v>
      </c>
      <c r="G91" s="593">
        <v>0</v>
      </c>
      <c r="H91" s="594">
        <v>0</v>
      </c>
      <c r="K91" s="194"/>
      <c r="L91" s="195"/>
      <c r="M91" s="196" t="s">
        <v>284</v>
      </c>
      <c r="N91" s="197"/>
      <c r="O91" s="215" t="s">
        <v>585</v>
      </c>
      <c r="P91" s="201">
        <f t="shared" si="8"/>
        <v>0</v>
      </c>
      <c r="Q91" s="200">
        <f t="shared" si="8"/>
        <v>0</v>
      </c>
      <c r="R91" s="292"/>
      <c r="S91" s="200">
        <f t="shared" si="8"/>
        <v>0</v>
      </c>
      <c r="T91" s="263">
        <f t="shared" si="7"/>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3">
        <v>0</v>
      </c>
      <c r="G92" s="593">
        <v>0</v>
      </c>
      <c r="H92" s="594">
        <v>0</v>
      </c>
      <c r="K92" s="194"/>
      <c r="L92" s="195"/>
      <c r="M92" s="196" t="s">
        <v>326</v>
      </c>
      <c r="N92" s="197"/>
      <c r="O92" s="215" t="s">
        <v>586</v>
      </c>
      <c r="P92" s="201">
        <f t="shared" si="8"/>
        <v>0</v>
      </c>
      <c r="Q92" s="200">
        <f t="shared" si="8"/>
        <v>0</v>
      </c>
      <c r="R92" s="292"/>
      <c r="S92" s="200">
        <f t="shared" si="8"/>
        <v>0</v>
      </c>
      <c r="T92" s="263">
        <f t="shared" si="7"/>
        <v>0</v>
      </c>
      <c r="U92" s="264"/>
      <c r="V92" s="195"/>
      <c r="W92" s="196" t="s">
        <v>57</v>
      </c>
      <c r="X92" s="197"/>
      <c r="Y92" s="198" t="s">
        <v>140</v>
      </c>
      <c r="Z92" s="302">
        <f>+A127</f>
        <v>0</v>
      </c>
      <c r="AA92" s="272">
        <f>+B127</f>
        <v>0</v>
      </c>
      <c r="AB92" s="585">
        <f>+C127</f>
        <v>0</v>
      </c>
      <c r="AC92" s="584">
        <f>+E127</f>
        <v>0</v>
      </c>
      <c r="AD92" s="264"/>
      <c r="AE92" s="195"/>
      <c r="AF92" s="196" t="s">
        <v>57</v>
      </c>
      <c r="AG92" s="197"/>
      <c r="AH92" s="198" t="s">
        <v>440</v>
      </c>
      <c r="AI92" s="302">
        <f>+A150</f>
        <v>0</v>
      </c>
      <c r="AJ92" s="272">
        <f>+B150</f>
        <v>0</v>
      </c>
      <c r="AK92" s="272">
        <f>+C150</f>
        <v>0</v>
      </c>
      <c r="AL92" s="588">
        <f>+D150</f>
        <v>0</v>
      </c>
    </row>
    <row r="93" spans="1:38" ht="14.45" customHeight="1" x14ac:dyDescent="0.15">
      <c r="A93" s="592">
        <v>0</v>
      </c>
      <c r="B93" s="593">
        <v>0</v>
      </c>
      <c r="C93" s="593">
        <v>0</v>
      </c>
      <c r="D93" s="593">
        <v>0</v>
      </c>
      <c r="E93" s="593">
        <v>0</v>
      </c>
      <c r="F93" s="593">
        <v>0</v>
      </c>
      <c r="G93" s="593">
        <v>0</v>
      </c>
      <c r="H93" s="594">
        <v>0</v>
      </c>
      <c r="K93" s="194"/>
      <c r="L93" s="195"/>
      <c r="M93" s="173" t="s">
        <v>285</v>
      </c>
      <c r="N93" s="197"/>
      <c r="O93" s="215" t="s">
        <v>587</v>
      </c>
      <c r="P93" s="201">
        <f t="shared" si="8"/>
        <v>0</v>
      </c>
      <c r="Q93" s="200">
        <f t="shared" si="8"/>
        <v>0</v>
      </c>
      <c r="R93" s="292"/>
      <c r="S93" s="200">
        <f t="shared" si="8"/>
        <v>0</v>
      </c>
      <c r="T93" s="263">
        <f t="shared" si="7"/>
        <v>0</v>
      </c>
      <c r="U93" s="264" t="s">
        <v>441</v>
      </c>
      <c r="V93" s="195"/>
      <c r="W93" s="173" t="s">
        <v>60</v>
      </c>
      <c r="X93" s="197"/>
      <c r="Y93" s="198" t="s">
        <v>442</v>
      </c>
      <c r="Z93" s="302">
        <f t="shared" ref="Z93:AB96" si="11">+A128</f>
        <v>0</v>
      </c>
      <c r="AA93" s="272">
        <f t="shared" si="11"/>
        <v>0</v>
      </c>
      <c r="AB93" s="585">
        <f t="shared" si="11"/>
        <v>0</v>
      </c>
      <c r="AC93" s="584">
        <f>+E128</f>
        <v>0</v>
      </c>
      <c r="AD93" s="264"/>
      <c r="AE93" s="195"/>
      <c r="AF93" s="173" t="s">
        <v>60</v>
      </c>
      <c r="AG93" s="197"/>
      <c r="AH93" s="198" t="s">
        <v>443</v>
      </c>
      <c r="AI93" s="302">
        <f t="shared" ref="AI93:AL96" si="12">+A151</f>
        <v>0</v>
      </c>
      <c r="AJ93" s="272">
        <f t="shared" si="12"/>
        <v>0</v>
      </c>
      <c r="AK93" s="272">
        <f t="shared" si="12"/>
        <v>0</v>
      </c>
      <c r="AL93" s="588">
        <f t="shared" si="12"/>
        <v>0</v>
      </c>
    </row>
    <row r="94" spans="1:38" ht="14.45" customHeight="1" x14ac:dyDescent="0.15">
      <c r="A94" s="592">
        <v>0</v>
      </c>
      <c r="B94" s="593">
        <v>0</v>
      </c>
      <c r="C94" s="593">
        <v>0</v>
      </c>
      <c r="D94" s="593">
        <v>0</v>
      </c>
      <c r="E94" s="593">
        <v>0</v>
      </c>
      <c r="F94" s="593">
        <v>0</v>
      </c>
      <c r="G94" s="593">
        <v>0</v>
      </c>
      <c r="H94" s="594">
        <v>0</v>
      </c>
      <c r="K94" s="194"/>
      <c r="L94" s="195" t="s">
        <v>588</v>
      </c>
      <c r="M94" s="195"/>
      <c r="N94" s="196" t="s">
        <v>286</v>
      </c>
      <c r="O94" s="215" t="s">
        <v>589</v>
      </c>
      <c r="P94" s="201">
        <f t="shared" si="8"/>
        <v>0</v>
      </c>
      <c r="Q94" s="200">
        <f t="shared" si="8"/>
        <v>0</v>
      </c>
      <c r="R94" s="292"/>
      <c r="S94" s="200">
        <f t="shared" si="8"/>
        <v>0</v>
      </c>
      <c r="T94" s="263">
        <f t="shared" si="7"/>
        <v>0</v>
      </c>
      <c r="U94" s="264"/>
      <c r="V94" s="195" t="s">
        <v>59</v>
      </c>
      <c r="W94" s="195"/>
      <c r="X94" s="196" t="s">
        <v>62</v>
      </c>
      <c r="Y94" s="198" t="s">
        <v>444</v>
      </c>
      <c r="Z94" s="302">
        <f t="shared" si="11"/>
        <v>0</v>
      </c>
      <c r="AA94" s="272">
        <f t="shared" si="11"/>
        <v>0</v>
      </c>
      <c r="AB94" s="585">
        <f t="shared" si="11"/>
        <v>0</v>
      </c>
      <c r="AC94" s="584">
        <f>+E129</f>
        <v>0</v>
      </c>
      <c r="AD94" s="264"/>
      <c r="AE94" s="195" t="s">
        <v>59</v>
      </c>
      <c r="AF94" s="195"/>
      <c r="AG94" s="196" t="s">
        <v>62</v>
      </c>
      <c r="AH94" s="198" t="s">
        <v>445</v>
      </c>
      <c r="AI94" s="302">
        <f>+A152</f>
        <v>0</v>
      </c>
      <c r="AJ94" s="272">
        <f t="shared" si="12"/>
        <v>0</v>
      </c>
      <c r="AK94" s="272">
        <f t="shared" si="12"/>
        <v>0</v>
      </c>
      <c r="AL94" s="588">
        <f t="shared" si="12"/>
        <v>0</v>
      </c>
    </row>
    <row r="95" spans="1:38" ht="14.45" customHeight="1" x14ac:dyDescent="0.15">
      <c r="A95" s="592">
        <v>0</v>
      </c>
      <c r="B95" s="593">
        <v>0</v>
      </c>
      <c r="C95" s="593">
        <v>0</v>
      </c>
      <c r="D95" s="593">
        <v>0</v>
      </c>
      <c r="E95" s="593">
        <v>0</v>
      </c>
      <c r="F95" s="593">
        <v>0</v>
      </c>
      <c r="G95" s="593">
        <v>0</v>
      </c>
      <c r="H95" s="594">
        <v>0</v>
      </c>
      <c r="K95" s="194"/>
      <c r="L95" s="195"/>
      <c r="M95" s="195"/>
      <c r="N95" s="196" t="s">
        <v>287</v>
      </c>
      <c r="O95" s="215" t="s">
        <v>591</v>
      </c>
      <c r="P95" s="201">
        <f t="shared" si="8"/>
        <v>0</v>
      </c>
      <c r="Q95" s="200">
        <f t="shared" si="8"/>
        <v>0</v>
      </c>
      <c r="R95" s="292"/>
      <c r="S95" s="200">
        <f t="shared" si="8"/>
        <v>0</v>
      </c>
      <c r="T95" s="263">
        <f t="shared" si="7"/>
        <v>0</v>
      </c>
      <c r="U95" s="264"/>
      <c r="V95" s="195"/>
      <c r="W95" s="195"/>
      <c r="X95" s="196" t="s">
        <v>64</v>
      </c>
      <c r="Y95" s="198" t="s">
        <v>446</v>
      </c>
      <c r="Z95" s="302">
        <f t="shared" si="11"/>
        <v>0</v>
      </c>
      <c r="AA95" s="272">
        <f t="shared" si="11"/>
        <v>0</v>
      </c>
      <c r="AB95" s="585">
        <f t="shared" si="11"/>
        <v>0</v>
      </c>
      <c r="AC95" s="584">
        <f>+E130</f>
        <v>0</v>
      </c>
      <c r="AD95" s="264"/>
      <c r="AE95" s="195"/>
      <c r="AF95" s="195"/>
      <c r="AG95" s="196" t="s">
        <v>64</v>
      </c>
      <c r="AH95" s="198" t="s">
        <v>447</v>
      </c>
      <c r="AI95" s="302">
        <f>+A153</f>
        <v>0</v>
      </c>
      <c r="AJ95" s="272">
        <f t="shared" si="12"/>
        <v>0</v>
      </c>
      <c r="AK95" s="272">
        <f t="shared" si="12"/>
        <v>0</v>
      </c>
      <c r="AL95" s="588">
        <f t="shared" si="12"/>
        <v>0</v>
      </c>
    </row>
    <row r="96" spans="1:38" ht="14.45" customHeight="1" x14ac:dyDescent="0.15">
      <c r="A96" s="592">
        <v>0</v>
      </c>
      <c r="B96" s="593">
        <v>0</v>
      </c>
      <c r="C96" s="593">
        <v>0</v>
      </c>
      <c r="D96" s="593">
        <v>0</v>
      </c>
      <c r="E96" s="593">
        <v>0</v>
      </c>
      <c r="F96" s="593">
        <v>0</v>
      </c>
      <c r="G96" s="593">
        <v>0</v>
      </c>
      <c r="H96" s="594">
        <v>0</v>
      </c>
      <c r="K96" s="194" t="s">
        <v>427</v>
      </c>
      <c r="L96" s="195"/>
      <c r="M96" s="195"/>
      <c r="N96" s="196" t="s">
        <v>288</v>
      </c>
      <c r="O96" s="215" t="s">
        <v>592</v>
      </c>
      <c r="P96" s="201">
        <f t="shared" si="8"/>
        <v>0</v>
      </c>
      <c r="Q96" s="200">
        <f t="shared" si="8"/>
        <v>0</v>
      </c>
      <c r="R96" s="292"/>
      <c r="S96" s="200">
        <f t="shared" si="8"/>
        <v>0</v>
      </c>
      <c r="T96" s="263">
        <f t="shared" si="7"/>
        <v>0</v>
      </c>
      <c r="U96" s="264"/>
      <c r="V96" s="195"/>
      <c r="W96" s="195"/>
      <c r="X96" s="196" t="s">
        <v>66</v>
      </c>
      <c r="Y96" s="198" t="s">
        <v>448</v>
      </c>
      <c r="Z96" s="302">
        <f>+A131</f>
        <v>0</v>
      </c>
      <c r="AA96" s="272">
        <f t="shared" si="11"/>
        <v>0</v>
      </c>
      <c r="AB96" s="585">
        <f t="shared" si="11"/>
        <v>0</v>
      </c>
      <c r="AC96" s="584">
        <f>+E131</f>
        <v>0</v>
      </c>
      <c r="AD96" s="264"/>
      <c r="AE96" s="195"/>
      <c r="AF96" s="195"/>
      <c r="AG96" s="196" t="s">
        <v>66</v>
      </c>
      <c r="AH96" s="198" t="s">
        <v>449</v>
      </c>
      <c r="AI96" s="302">
        <f>+A154</f>
        <v>0</v>
      </c>
      <c r="AJ96" s="272">
        <f t="shared" si="12"/>
        <v>0</v>
      </c>
      <c r="AK96" s="272">
        <f t="shared" si="12"/>
        <v>0</v>
      </c>
      <c r="AL96" s="588">
        <f t="shared" si="12"/>
        <v>0</v>
      </c>
    </row>
    <row r="97" spans="1:38" ht="14.45" customHeight="1" x14ac:dyDescent="0.15">
      <c r="A97" s="592">
        <v>0</v>
      </c>
      <c r="B97" s="593">
        <v>0</v>
      </c>
      <c r="C97" s="593">
        <v>0</v>
      </c>
      <c r="D97" s="593">
        <v>0</v>
      </c>
      <c r="E97" s="593">
        <v>0</v>
      </c>
      <c r="F97" s="593">
        <v>0</v>
      </c>
      <c r="G97" s="593">
        <v>0</v>
      </c>
      <c r="H97" s="594">
        <v>0</v>
      </c>
      <c r="K97" s="194"/>
      <c r="L97" s="195"/>
      <c r="M97" s="195"/>
      <c r="N97" s="196" t="s">
        <v>593</v>
      </c>
      <c r="O97" s="215" t="s">
        <v>594</v>
      </c>
      <c r="P97" s="201">
        <f t="shared" si="8"/>
        <v>0</v>
      </c>
      <c r="Q97" s="200">
        <f t="shared" si="8"/>
        <v>0</v>
      </c>
      <c r="R97" s="292"/>
      <c r="S97" s="200">
        <f t="shared" si="8"/>
        <v>0</v>
      </c>
      <c r="T97" s="263">
        <f t="shared" si="7"/>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233</v>
      </c>
      <c r="B98" s="593">
        <v>233</v>
      </c>
      <c r="C98" s="593">
        <v>0</v>
      </c>
      <c r="D98" s="593">
        <v>0</v>
      </c>
      <c r="E98" s="593">
        <v>0</v>
      </c>
      <c r="F98" s="593">
        <v>0</v>
      </c>
      <c r="G98" s="593">
        <v>0</v>
      </c>
      <c r="H98" s="594">
        <v>233</v>
      </c>
      <c r="K98" s="194"/>
      <c r="L98" s="195" t="s">
        <v>558</v>
      </c>
      <c r="M98" s="216"/>
      <c r="N98" s="196" t="s">
        <v>292</v>
      </c>
      <c r="O98" s="215"/>
      <c r="P98" s="221">
        <f>P93-P94-P95-P96-P97</f>
        <v>0</v>
      </c>
      <c r="Q98" s="220">
        <f>Q93-Q94-Q95-Q96-Q97</f>
        <v>0</v>
      </c>
      <c r="R98" s="292"/>
      <c r="S98" s="220">
        <f>S93-S94-S95-S96-S97</f>
        <v>0</v>
      </c>
      <c r="T98" s="270">
        <f>T93-T94-T95-T96-T97</f>
        <v>0</v>
      </c>
      <c r="U98" s="264"/>
      <c r="V98" s="195" t="s">
        <v>41</v>
      </c>
      <c r="W98" s="216"/>
      <c r="X98" s="196" t="s">
        <v>13</v>
      </c>
      <c r="Y98" s="198" t="s">
        <v>450</v>
      </c>
      <c r="Z98" s="302">
        <f t="shared" ref="Z98:AB99" si="13">+A132</f>
        <v>0</v>
      </c>
      <c r="AA98" s="272">
        <f t="shared" si="13"/>
        <v>0</v>
      </c>
      <c r="AB98" s="585">
        <f t="shared" si="13"/>
        <v>0</v>
      </c>
      <c r="AC98" s="584">
        <f>+E132</f>
        <v>0</v>
      </c>
      <c r="AD98" s="264"/>
      <c r="AE98" s="195" t="s">
        <v>41</v>
      </c>
      <c r="AF98" s="216"/>
      <c r="AG98" s="196" t="s">
        <v>13</v>
      </c>
      <c r="AH98" s="198" t="s">
        <v>451</v>
      </c>
      <c r="AI98" s="302">
        <f t="shared" ref="AI98:AL99" si="14">+A155</f>
        <v>0</v>
      </c>
      <c r="AJ98" s="272">
        <f t="shared" si="14"/>
        <v>0</v>
      </c>
      <c r="AK98" s="272">
        <f t="shared" si="14"/>
        <v>0</v>
      </c>
      <c r="AL98" s="588">
        <f t="shared" si="14"/>
        <v>0</v>
      </c>
    </row>
    <row r="99" spans="1:38" ht="14.45" customHeight="1" x14ac:dyDescent="0.15">
      <c r="A99" s="592">
        <v>0</v>
      </c>
      <c r="B99" s="593">
        <v>0</v>
      </c>
      <c r="C99" s="593">
        <v>0</v>
      </c>
      <c r="D99" s="593">
        <v>0</v>
      </c>
      <c r="E99" s="593">
        <v>0</v>
      </c>
      <c r="F99" s="593">
        <v>0</v>
      </c>
      <c r="G99" s="593">
        <v>0</v>
      </c>
      <c r="H99" s="594">
        <v>0</v>
      </c>
      <c r="K99" s="222" t="s">
        <v>810</v>
      </c>
      <c r="L99" s="195"/>
      <c r="M99" s="196" t="s">
        <v>325</v>
      </c>
      <c r="N99" s="197"/>
      <c r="O99" s="215" t="s">
        <v>595</v>
      </c>
      <c r="P99" s="201">
        <f>+A98</f>
        <v>233</v>
      </c>
      <c r="Q99" s="200">
        <f>+B98</f>
        <v>233</v>
      </c>
      <c r="R99" s="292"/>
      <c r="S99" s="200">
        <f>+D98</f>
        <v>0</v>
      </c>
      <c r="T99" s="263">
        <f>+F98</f>
        <v>0</v>
      </c>
      <c r="U99" s="310" t="s">
        <v>822</v>
      </c>
      <c r="V99" s="195"/>
      <c r="W99" s="196" t="s">
        <v>70</v>
      </c>
      <c r="X99" s="197"/>
      <c r="Y99" s="198" t="s">
        <v>452</v>
      </c>
      <c r="Z99" s="302">
        <f t="shared" si="13"/>
        <v>0</v>
      </c>
      <c r="AA99" s="272">
        <f t="shared" si="13"/>
        <v>0</v>
      </c>
      <c r="AB99" s="585">
        <f t="shared" si="13"/>
        <v>0</v>
      </c>
      <c r="AC99" s="584">
        <f>+E133</f>
        <v>0</v>
      </c>
      <c r="AD99" s="310" t="s">
        <v>453</v>
      </c>
      <c r="AE99" s="195"/>
      <c r="AF99" s="196" t="s">
        <v>70</v>
      </c>
      <c r="AG99" s="197"/>
      <c r="AH99" s="198" t="s">
        <v>454</v>
      </c>
      <c r="AI99" s="302">
        <f t="shared" si="14"/>
        <v>0</v>
      </c>
      <c r="AJ99" s="272">
        <f t="shared" si="14"/>
        <v>0</v>
      </c>
      <c r="AK99" s="272">
        <f t="shared" si="14"/>
        <v>0</v>
      </c>
      <c r="AL99" s="588">
        <f t="shared" si="14"/>
        <v>0</v>
      </c>
    </row>
    <row r="100" spans="1:38" ht="14.45" customHeight="1" x14ac:dyDescent="0.15">
      <c r="A100" s="592">
        <v>0</v>
      </c>
      <c r="B100" s="593">
        <v>0</v>
      </c>
      <c r="C100" s="593">
        <v>0</v>
      </c>
      <c r="D100" s="593">
        <v>0</v>
      </c>
      <c r="E100" s="593">
        <v>0</v>
      </c>
      <c r="F100" s="593">
        <v>0</v>
      </c>
      <c r="G100" s="593">
        <v>0</v>
      </c>
      <c r="H100" s="594">
        <v>0</v>
      </c>
      <c r="K100" s="194" t="s">
        <v>597</v>
      </c>
      <c r="L100" s="195"/>
      <c r="M100" s="196" t="s">
        <v>324</v>
      </c>
      <c r="N100" s="197"/>
      <c r="O100" s="215" t="s">
        <v>598</v>
      </c>
      <c r="P100" s="201">
        <f t="shared" ref="P100:S103" si="15">+A99</f>
        <v>0</v>
      </c>
      <c r="Q100" s="200">
        <f t="shared" si="15"/>
        <v>0</v>
      </c>
      <c r="R100" s="292"/>
      <c r="S100" s="200">
        <f t="shared" si="15"/>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150</v>
      </c>
      <c r="B101" s="593">
        <v>0</v>
      </c>
      <c r="C101" s="593">
        <v>150</v>
      </c>
      <c r="D101" s="593">
        <v>0</v>
      </c>
      <c r="E101" s="593">
        <v>0</v>
      </c>
      <c r="F101" s="593">
        <v>0</v>
      </c>
      <c r="G101" s="593">
        <v>0</v>
      </c>
      <c r="H101" s="594">
        <v>150</v>
      </c>
      <c r="K101" s="194"/>
      <c r="L101" s="216"/>
      <c r="M101" s="196" t="s">
        <v>292</v>
      </c>
      <c r="N101" s="197"/>
      <c r="O101" s="215" t="s">
        <v>599</v>
      </c>
      <c r="P101" s="201">
        <f t="shared" si="15"/>
        <v>0</v>
      </c>
      <c r="Q101" s="200">
        <f t="shared" si="15"/>
        <v>0</v>
      </c>
      <c r="R101" s="292"/>
      <c r="S101" s="200">
        <f t="shared" si="15"/>
        <v>0</v>
      </c>
      <c r="T101" s="263">
        <f>+F100</f>
        <v>0</v>
      </c>
      <c r="U101" s="264"/>
      <c r="V101" s="216"/>
      <c r="W101" s="196" t="s">
        <v>13</v>
      </c>
      <c r="X101" s="197"/>
      <c r="Y101" s="198" t="s">
        <v>455</v>
      </c>
      <c r="Z101" s="302">
        <f>+A134</f>
        <v>0</v>
      </c>
      <c r="AA101" s="272">
        <f>+B134</f>
        <v>0</v>
      </c>
      <c r="AB101" s="585">
        <f>+C134</f>
        <v>0</v>
      </c>
      <c r="AC101" s="584">
        <f>+E134</f>
        <v>0</v>
      </c>
      <c r="AD101" s="264"/>
      <c r="AE101" s="216"/>
      <c r="AF101" s="196" t="s">
        <v>13</v>
      </c>
      <c r="AG101" s="197"/>
      <c r="AH101" s="198" t="s">
        <v>456</v>
      </c>
      <c r="AI101" s="302">
        <f>+A157</f>
        <v>0</v>
      </c>
      <c r="AJ101" s="272">
        <f>+B157</f>
        <v>0</v>
      </c>
      <c r="AK101" s="272">
        <f>+C157</f>
        <v>0</v>
      </c>
      <c r="AL101" s="588">
        <f>+D157</f>
        <v>0</v>
      </c>
    </row>
    <row r="102" spans="1:38" ht="14.45" customHeight="1" x14ac:dyDescent="0.15">
      <c r="A102" s="592">
        <v>0</v>
      </c>
      <c r="B102" s="593">
        <v>0</v>
      </c>
      <c r="C102" s="593">
        <v>0</v>
      </c>
      <c r="D102" s="593">
        <v>0</v>
      </c>
      <c r="E102" s="593">
        <v>0</v>
      </c>
      <c r="F102" s="593">
        <v>0</v>
      </c>
      <c r="G102" s="593">
        <v>0</v>
      </c>
      <c r="H102" s="594">
        <v>0</v>
      </c>
      <c r="K102" s="194" t="s">
        <v>4</v>
      </c>
      <c r="L102" s="173" t="s">
        <v>489</v>
      </c>
      <c r="M102" s="197"/>
      <c r="N102" s="197"/>
      <c r="O102" s="215" t="s">
        <v>600</v>
      </c>
      <c r="P102" s="201">
        <f t="shared" si="15"/>
        <v>150</v>
      </c>
      <c r="Q102" s="200">
        <f t="shared" si="15"/>
        <v>0</v>
      </c>
      <c r="R102" s="292"/>
      <c r="S102" s="200">
        <f t="shared" si="15"/>
        <v>0</v>
      </c>
      <c r="T102" s="263">
        <f>+F101</f>
        <v>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4391</v>
      </c>
      <c r="B103" s="593">
        <v>4391</v>
      </c>
      <c r="C103" s="593">
        <v>0</v>
      </c>
      <c r="D103" s="593">
        <v>0</v>
      </c>
      <c r="E103" s="593">
        <v>0</v>
      </c>
      <c r="F103" s="593">
        <v>0</v>
      </c>
      <c r="G103" s="593">
        <v>0</v>
      </c>
      <c r="H103" s="594">
        <v>4391</v>
      </c>
      <c r="K103" s="194"/>
      <c r="L103" s="195"/>
      <c r="M103" s="196" t="s">
        <v>295</v>
      </c>
      <c r="N103" s="197"/>
      <c r="O103" s="215" t="s">
        <v>601</v>
      </c>
      <c r="P103" s="201">
        <f t="shared" si="15"/>
        <v>0</v>
      </c>
      <c r="Q103" s="200">
        <f t="shared" si="15"/>
        <v>0</v>
      </c>
      <c r="R103" s="292"/>
      <c r="S103" s="200">
        <f t="shared" si="15"/>
        <v>0</v>
      </c>
      <c r="T103" s="263">
        <f>+F102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3065</v>
      </c>
      <c r="B104" s="593">
        <v>3065</v>
      </c>
      <c r="C104" s="593">
        <v>0</v>
      </c>
      <c r="D104" s="593">
        <v>0</v>
      </c>
      <c r="E104" s="593">
        <v>0</v>
      </c>
      <c r="F104" s="593">
        <v>0</v>
      </c>
      <c r="G104" s="593">
        <v>0</v>
      </c>
      <c r="H104" s="594">
        <v>3065</v>
      </c>
      <c r="K104" s="194"/>
      <c r="L104" s="216"/>
      <c r="M104" s="196" t="s">
        <v>292</v>
      </c>
      <c r="N104" s="197"/>
      <c r="O104" s="215"/>
      <c r="P104" s="221">
        <f>P102-P103</f>
        <v>150</v>
      </c>
      <c r="Q104" s="220">
        <f>Q102-Q103</f>
        <v>0</v>
      </c>
      <c r="R104" s="292"/>
      <c r="S104" s="220">
        <f>S102-S103</f>
        <v>0</v>
      </c>
      <c r="T104" s="270">
        <f>T102-T103</f>
        <v>0</v>
      </c>
      <c r="U104" s="264"/>
      <c r="V104" s="216"/>
      <c r="W104" s="196" t="s">
        <v>13</v>
      </c>
      <c r="X104" s="197"/>
      <c r="Y104" s="198" t="s">
        <v>457</v>
      </c>
      <c r="Z104" s="302">
        <f t="shared" ref="Z104:AB105" si="16">+A135</f>
        <v>0</v>
      </c>
      <c r="AA104" s="272">
        <f t="shared" si="16"/>
        <v>0</v>
      </c>
      <c r="AB104" s="585">
        <f t="shared" si="16"/>
        <v>0</v>
      </c>
      <c r="AC104" s="584">
        <f>+E135</f>
        <v>0</v>
      </c>
      <c r="AD104" s="264"/>
      <c r="AE104" s="216"/>
      <c r="AF104" s="196" t="s">
        <v>13</v>
      </c>
      <c r="AG104" s="197"/>
      <c r="AH104" s="198" t="s">
        <v>458</v>
      </c>
      <c r="AI104" s="302">
        <f t="shared" ref="AI104:AL105" si="17">+A158</f>
        <v>0</v>
      </c>
      <c r="AJ104" s="272">
        <f t="shared" si="17"/>
        <v>0</v>
      </c>
      <c r="AK104" s="272">
        <f t="shared" si="17"/>
        <v>0</v>
      </c>
      <c r="AL104" s="588">
        <f t="shared" si="17"/>
        <v>0</v>
      </c>
    </row>
    <row r="105" spans="1:38" ht="14.45" customHeight="1" x14ac:dyDescent="0.15">
      <c r="A105" s="592">
        <v>1326</v>
      </c>
      <c r="B105" s="593">
        <v>1326</v>
      </c>
      <c r="C105" s="593">
        <v>0</v>
      </c>
      <c r="D105" s="593">
        <v>0</v>
      </c>
      <c r="E105" s="593">
        <v>0</v>
      </c>
      <c r="F105" s="593">
        <v>0</v>
      </c>
      <c r="G105" s="593">
        <v>0</v>
      </c>
      <c r="H105" s="594">
        <v>1326</v>
      </c>
      <c r="K105" s="194"/>
      <c r="L105" s="169"/>
      <c r="M105" s="196" t="s">
        <v>322</v>
      </c>
      <c r="N105" s="197"/>
      <c r="O105" s="215" t="s">
        <v>602</v>
      </c>
      <c r="P105" s="201">
        <f>+A104</f>
        <v>3065</v>
      </c>
      <c r="Q105" s="200">
        <f>+B104</f>
        <v>3065</v>
      </c>
      <c r="R105" s="292"/>
      <c r="S105" s="200">
        <f>+D104</f>
        <v>0</v>
      </c>
      <c r="T105" s="263">
        <f t="shared" ref="T105:T114" si="18">+F104</f>
        <v>0</v>
      </c>
      <c r="U105" s="264"/>
      <c r="V105" s="169"/>
      <c r="W105" s="196" t="s">
        <v>459</v>
      </c>
      <c r="X105" s="197"/>
      <c r="Y105" s="198" t="s">
        <v>460</v>
      </c>
      <c r="Z105" s="302">
        <f t="shared" si="16"/>
        <v>0</v>
      </c>
      <c r="AA105" s="272">
        <f t="shared" si="16"/>
        <v>0</v>
      </c>
      <c r="AB105" s="585">
        <f t="shared" si="16"/>
        <v>0</v>
      </c>
      <c r="AC105" s="584">
        <f>+E136</f>
        <v>0</v>
      </c>
      <c r="AD105" s="264"/>
      <c r="AE105" s="169"/>
      <c r="AF105" s="196" t="s">
        <v>459</v>
      </c>
      <c r="AG105" s="197"/>
      <c r="AH105" s="198" t="s">
        <v>461</v>
      </c>
      <c r="AI105" s="302">
        <f t="shared" si="17"/>
        <v>0</v>
      </c>
      <c r="AJ105" s="272">
        <f t="shared" si="17"/>
        <v>0</v>
      </c>
      <c r="AK105" s="272">
        <f t="shared" si="17"/>
        <v>0</v>
      </c>
      <c r="AL105" s="588">
        <f t="shared" si="17"/>
        <v>0</v>
      </c>
    </row>
    <row r="106" spans="1:38" ht="14.45" customHeight="1" x14ac:dyDescent="0.15">
      <c r="A106" s="592">
        <v>0</v>
      </c>
      <c r="B106" s="593">
        <v>0</v>
      </c>
      <c r="C106" s="593">
        <v>0</v>
      </c>
      <c r="D106" s="593">
        <v>0</v>
      </c>
      <c r="E106" s="593">
        <v>0</v>
      </c>
      <c r="F106" s="593">
        <v>0</v>
      </c>
      <c r="G106" s="593">
        <v>0</v>
      </c>
      <c r="H106" s="594">
        <v>0</v>
      </c>
      <c r="K106" s="194"/>
      <c r="L106" s="176" t="s">
        <v>604</v>
      </c>
      <c r="M106" s="196" t="s">
        <v>321</v>
      </c>
      <c r="N106" s="197"/>
      <c r="O106" s="215" t="s">
        <v>461</v>
      </c>
      <c r="P106" s="201">
        <f t="shared" ref="P106:S114" si="19">+A105</f>
        <v>1326</v>
      </c>
      <c r="Q106" s="200">
        <f t="shared" si="19"/>
        <v>1326</v>
      </c>
      <c r="R106" s="292"/>
      <c r="S106" s="200">
        <f t="shared" si="19"/>
        <v>0</v>
      </c>
      <c r="T106" s="263">
        <f t="shared" si="18"/>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3">
        <v>0</v>
      </c>
      <c r="G107" s="593">
        <v>0</v>
      </c>
      <c r="H107" s="594">
        <v>0</v>
      </c>
      <c r="K107" s="194"/>
      <c r="L107" s="176"/>
      <c r="M107" s="196" t="s">
        <v>320</v>
      </c>
      <c r="N107" s="197"/>
      <c r="O107" s="215" t="s">
        <v>605</v>
      </c>
      <c r="P107" s="201">
        <f t="shared" si="19"/>
        <v>0</v>
      </c>
      <c r="Q107" s="200">
        <f t="shared" si="19"/>
        <v>0</v>
      </c>
      <c r="R107" s="292"/>
      <c r="S107" s="200">
        <f t="shared" si="19"/>
        <v>0</v>
      </c>
      <c r="T107" s="263">
        <f t="shared" si="18"/>
        <v>0</v>
      </c>
      <c r="U107" s="264"/>
      <c r="V107" s="176"/>
      <c r="W107" s="196" t="s">
        <v>104</v>
      </c>
      <c r="X107" s="197"/>
      <c r="Y107" s="198" t="s">
        <v>462</v>
      </c>
      <c r="Z107" s="302">
        <f>+A137</f>
        <v>0</v>
      </c>
      <c r="AA107" s="272">
        <f>+B137</f>
        <v>0</v>
      </c>
      <c r="AB107" s="585">
        <f>+C137</f>
        <v>0</v>
      </c>
      <c r="AC107" s="584">
        <f>+E137</f>
        <v>0</v>
      </c>
      <c r="AD107" s="264"/>
      <c r="AE107" s="176"/>
      <c r="AF107" s="196" t="s">
        <v>104</v>
      </c>
      <c r="AG107" s="197"/>
      <c r="AH107" s="198" t="s">
        <v>463</v>
      </c>
      <c r="AI107" s="302">
        <f>+A160</f>
        <v>0</v>
      </c>
      <c r="AJ107" s="272">
        <f>+B160</f>
        <v>0</v>
      </c>
      <c r="AK107" s="272">
        <f>+C160</f>
        <v>0</v>
      </c>
      <c r="AL107" s="588">
        <f>+D160</f>
        <v>0</v>
      </c>
    </row>
    <row r="108" spans="1:38" ht="14.45" customHeight="1" x14ac:dyDescent="0.15">
      <c r="A108" s="592">
        <v>0</v>
      </c>
      <c r="B108" s="593">
        <v>0</v>
      </c>
      <c r="C108" s="593">
        <v>0</v>
      </c>
      <c r="D108" s="593">
        <v>0</v>
      </c>
      <c r="E108" s="593">
        <v>0</v>
      </c>
      <c r="F108" s="593">
        <v>0</v>
      </c>
      <c r="G108" s="593">
        <v>0</v>
      </c>
      <c r="H108" s="594">
        <v>0</v>
      </c>
      <c r="K108" s="194"/>
      <c r="L108" s="176"/>
      <c r="M108" s="196" t="s">
        <v>319</v>
      </c>
      <c r="N108" s="197"/>
      <c r="O108" s="215" t="s">
        <v>606</v>
      </c>
      <c r="P108" s="201">
        <f t="shared" si="19"/>
        <v>0</v>
      </c>
      <c r="Q108" s="200">
        <f t="shared" si="19"/>
        <v>0</v>
      </c>
      <c r="R108" s="292"/>
      <c r="S108" s="200">
        <f t="shared" si="19"/>
        <v>0</v>
      </c>
      <c r="T108" s="263">
        <f t="shared" si="18"/>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3">
        <v>0</v>
      </c>
      <c r="G109" s="593">
        <v>0</v>
      </c>
      <c r="H109" s="594">
        <v>0</v>
      </c>
      <c r="K109" s="194"/>
      <c r="L109" s="176" t="s">
        <v>607</v>
      </c>
      <c r="M109" s="196" t="s">
        <v>318</v>
      </c>
      <c r="N109" s="197"/>
      <c r="O109" s="215" t="s">
        <v>608</v>
      </c>
      <c r="P109" s="201">
        <f t="shared" si="19"/>
        <v>0</v>
      </c>
      <c r="Q109" s="200">
        <f t="shared" si="19"/>
        <v>0</v>
      </c>
      <c r="R109" s="292"/>
      <c r="S109" s="200">
        <f t="shared" si="19"/>
        <v>0</v>
      </c>
      <c r="T109" s="263">
        <f t="shared" si="18"/>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3">
        <v>0</v>
      </c>
      <c r="G110" s="593">
        <v>0</v>
      </c>
      <c r="H110" s="594">
        <v>0</v>
      </c>
      <c r="K110" s="194"/>
      <c r="L110" s="176"/>
      <c r="M110" s="196" t="s">
        <v>317</v>
      </c>
      <c r="N110" s="197"/>
      <c r="O110" s="215" t="s">
        <v>609</v>
      </c>
      <c r="P110" s="201">
        <f t="shared" si="19"/>
        <v>0</v>
      </c>
      <c r="Q110" s="200">
        <f t="shared" si="19"/>
        <v>0</v>
      </c>
      <c r="R110" s="292"/>
      <c r="S110" s="200">
        <f t="shared" si="19"/>
        <v>0</v>
      </c>
      <c r="T110" s="263">
        <f t="shared" si="18"/>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3">
        <v>0</v>
      </c>
      <c r="G111" s="593">
        <v>0</v>
      </c>
      <c r="H111" s="594">
        <v>0</v>
      </c>
      <c r="K111" s="194"/>
      <c r="L111" s="176"/>
      <c r="M111" s="196" t="s">
        <v>316</v>
      </c>
      <c r="N111" s="197"/>
      <c r="O111" s="215" t="s">
        <v>610</v>
      </c>
      <c r="P111" s="201">
        <f t="shared" si="19"/>
        <v>0</v>
      </c>
      <c r="Q111" s="200">
        <f t="shared" si="19"/>
        <v>0</v>
      </c>
      <c r="R111" s="292"/>
      <c r="S111" s="200">
        <f t="shared" si="19"/>
        <v>0</v>
      </c>
      <c r="T111" s="263">
        <f t="shared" si="18"/>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0</v>
      </c>
      <c r="B112" s="593">
        <v>0</v>
      </c>
      <c r="C112" s="593">
        <v>0</v>
      </c>
      <c r="D112" s="593">
        <v>0</v>
      </c>
      <c r="E112" s="593">
        <v>0</v>
      </c>
      <c r="F112" s="593">
        <v>0</v>
      </c>
      <c r="G112" s="593">
        <v>0</v>
      </c>
      <c r="H112" s="594">
        <v>0</v>
      </c>
      <c r="K112" s="194"/>
      <c r="L112" s="176" t="s">
        <v>558</v>
      </c>
      <c r="M112" s="196" t="s">
        <v>315</v>
      </c>
      <c r="N112" s="197"/>
      <c r="O112" s="215" t="s">
        <v>611</v>
      </c>
      <c r="P112" s="201">
        <f t="shared" si="19"/>
        <v>0</v>
      </c>
      <c r="Q112" s="200">
        <f t="shared" si="19"/>
        <v>0</v>
      </c>
      <c r="R112" s="292"/>
      <c r="S112" s="200">
        <f t="shared" si="19"/>
        <v>0</v>
      </c>
      <c r="T112" s="263">
        <f t="shared" si="18"/>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6">
        <v>0</v>
      </c>
      <c r="G113" s="596">
        <v>0</v>
      </c>
      <c r="H113" s="597">
        <v>0</v>
      </c>
      <c r="K113" s="194"/>
      <c r="L113" s="216"/>
      <c r="M113" s="196" t="s">
        <v>292</v>
      </c>
      <c r="N113" s="197"/>
      <c r="O113" s="215" t="s">
        <v>612</v>
      </c>
      <c r="P113" s="201">
        <f t="shared" si="19"/>
        <v>0</v>
      </c>
      <c r="Q113" s="200">
        <f t="shared" si="19"/>
        <v>0</v>
      </c>
      <c r="R113" s="292"/>
      <c r="S113" s="200">
        <f t="shared" si="19"/>
        <v>0</v>
      </c>
      <c r="T113" s="263">
        <f t="shared" si="18"/>
        <v>0</v>
      </c>
      <c r="U113" s="264"/>
      <c r="V113" s="216"/>
      <c r="W113" s="196" t="s">
        <v>13</v>
      </c>
      <c r="X113" s="197"/>
      <c r="Y113" s="198"/>
      <c r="Z113" s="294">
        <f>+Z105-Z107</f>
        <v>0</v>
      </c>
      <c r="AA113" s="587">
        <f>+AA105-AA107</f>
        <v>0</v>
      </c>
      <c r="AB113" s="587">
        <f>+AB105-AB107</f>
        <v>0</v>
      </c>
      <c r="AC113" s="274">
        <f>+AC105-AC107</f>
        <v>0</v>
      </c>
      <c r="AD113" s="264"/>
      <c r="AE113" s="216"/>
      <c r="AF113" s="196" t="s">
        <v>13</v>
      </c>
      <c r="AG113" s="197"/>
      <c r="AH113" s="198"/>
      <c r="AI113" s="651">
        <f>+AI105-AI107</f>
        <v>0</v>
      </c>
      <c r="AJ113" s="306">
        <f>+AJ105-AJ107</f>
        <v>0</v>
      </c>
      <c r="AK113" s="306">
        <f>+AK105-AK107</f>
        <v>0</v>
      </c>
      <c r="AL113" s="307">
        <f>+AL105-AL107</f>
        <v>0</v>
      </c>
    </row>
    <row r="114" spans="1:38" ht="14.45" customHeight="1" x14ac:dyDescent="0.15">
      <c r="K114" s="194"/>
      <c r="L114" s="196" t="s">
        <v>292</v>
      </c>
      <c r="M114" s="197"/>
      <c r="N114" s="197"/>
      <c r="O114" s="215" t="s">
        <v>613</v>
      </c>
      <c r="P114" s="201">
        <f t="shared" si="19"/>
        <v>0</v>
      </c>
      <c r="Q114" s="200">
        <f t="shared" si="19"/>
        <v>0</v>
      </c>
      <c r="R114" s="292"/>
      <c r="S114" s="200">
        <f t="shared" si="19"/>
        <v>0</v>
      </c>
      <c r="T114" s="263">
        <f t="shared" si="18"/>
        <v>0</v>
      </c>
      <c r="U114" s="264"/>
      <c r="V114" s="196" t="s">
        <v>13</v>
      </c>
      <c r="W114" s="197"/>
      <c r="X114" s="197"/>
      <c r="Y114" s="198" t="s">
        <v>464</v>
      </c>
      <c r="Z114" s="302">
        <f>+A138</f>
        <v>0</v>
      </c>
      <c r="AA114" s="272">
        <f>+B138</f>
        <v>0</v>
      </c>
      <c r="AB114" s="585">
        <f>+C138</f>
        <v>0</v>
      </c>
      <c r="AC114" s="584">
        <f>+E138</f>
        <v>0</v>
      </c>
      <c r="AD114" s="264"/>
      <c r="AE114" s="196" t="s">
        <v>13</v>
      </c>
      <c r="AF114" s="197"/>
      <c r="AG114" s="197"/>
      <c r="AH114" s="198" t="s">
        <v>465</v>
      </c>
      <c r="AI114" s="302">
        <f>+A161</f>
        <v>0</v>
      </c>
      <c r="AJ114" s="272">
        <f>+B161</f>
        <v>0</v>
      </c>
      <c r="AK114" s="272">
        <f>+C161</f>
        <v>0</v>
      </c>
      <c r="AL114" s="588">
        <f>+D161</f>
        <v>0</v>
      </c>
    </row>
    <row r="115" spans="1:38" ht="14.45" customHeight="1" thickBot="1" x14ac:dyDescent="0.2">
      <c r="K115" s="311"/>
      <c r="L115" s="312" t="s">
        <v>291</v>
      </c>
      <c r="M115" s="313"/>
      <c r="N115" s="313"/>
      <c r="O115" s="864"/>
      <c r="P115" s="317">
        <f>SUM(P62:P114)-P63-P64-P66-P67-P69-P70-P71-P84-P85-P86-P94-P95-P96-P97-P98-P103-P104</f>
        <v>25012</v>
      </c>
      <c r="Q115" s="316">
        <f>SUM(Q62:Q114)-Q63-Q64-Q66-Q67-Q69-Q70-Q71-Q84-Q85-Q86-Q94-Q95-Q96-Q97-Q98-Q103-Q104</f>
        <v>21618</v>
      </c>
      <c r="R115" s="550"/>
      <c r="S115" s="316">
        <f>SUM(S62:S114)-S63-S64-S66-S67-S69-S70-S71-S84-S85-S86-S94-S95-S96-S97-S98-S103-S104</f>
        <v>1664</v>
      </c>
      <c r="T115" s="318">
        <f>SUM(T62:T114)-T63-T64-T66-T67-T69-T70-T71-T84-T85-T86-T94-T95-T96-T97-T98-T103-T104</f>
        <v>1400</v>
      </c>
      <c r="U115" s="319"/>
      <c r="V115" s="312" t="s">
        <v>82</v>
      </c>
      <c r="W115" s="313"/>
      <c r="X115" s="313"/>
      <c r="Y115" s="314"/>
      <c r="Z115" s="320">
        <f>Z64+Z67+Z73+Z74+Z75+Z86+Z88+Z89+Z92+Z93+Z99+Z101+Z104+Z105+Z114</f>
        <v>3057</v>
      </c>
      <c r="AA115" s="321">
        <f>AA64+AA67+AA73+AA74+AA75+AA86+AA88+AA89+AA92+AA93+AA99+AA101+AA104+AA105+AA114</f>
        <v>0</v>
      </c>
      <c r="AB115" s="322">
        <f>AB64+AB67+AB73+AB74+AB75+AB86+AB88+AB89+AB92+AB93+AB99+AB101+AB104+AB105+AB114</f>
        <v>0</v>
      </c>
      <c r="AC115" s="598">
        <f>AC64+AC67+AC73+AC74+AC75+AC86+AC88+AC89+AC92+AC93+AC99+AC101+AC104+AC105+AC114</f>
        <v>0</v>
      </c>
      <c r="AD115" s="319"/>
      <c r="AE115" s="312" t="s">
        <v>82</v>
      </c>
      <c r="AF115" s="313"/>
      <c r="AG115" s="313"/>
      <c r="AH115" s="314"/>
      <c r="AI115" s="652">
        <f>AI64+AI67+AI73+AI74+AI75+AI86+AI88+AI89+AI92+AI93+AI99+AI101+AI104+AI105+AI114</f>
        <v>13519</v>
      </c>
      <c r="AJ115" s="321">
        <f>AJ64+AJ67+AJ73+AJ74+AJ75+AJ86+AJ88+AJ89+AJ92+AJ93+AJ99+AJ101+AJ104+AJ105+AJ114</f>
        <v>10619</v>
      </c>
      <c r="AK115" s="321">
        <f>AK64+AK67+AK73+AK74+AK75+AK86+AK88+AK89+AK92+AK93+AK99+AK101+AK104+AK105+AK114</f>
        <v>300</v>
      </c>
      <c r="AL115" s="324">
        <f>AL64+AL67+AL73+AL74+AL75+AL86+AL88+AL89+AL92+AL93+AL99+AL101+AL104+AL105+AL114</f>
        <v>0</v>
      </c>
    </row>
    <row r="116" spans="1:38" ht="14.45" customHeight="1" thickTop="1" x14ac:dyDescent="0.15">
      <c r="A116" s="589">
        <v>3057</v>
      </c>
      <c r="B116" s="590">
        <v>0</v>
      </c>
      <c r="C116" s="590">
        <v>0</v>
      </c>
      <c r="D116" s="590">
        <v>0</v>
      </c>
      <c r="E116" s="590">
        <v>0</v>
      </c>
      <c r="F116" s="590">
        <v>0</v>
      </c>
      <c r="G116" s="591">
        <v>3057</v>
      </c>
      <c r="K116" s="264"/>
      <c r="L116" s="167"/>
      <c r="M116" s="167"/>
      <c r="N116" s="167"/>
      <c r="O116" s="869"/>
      <c r="P116" s="868"/>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3">
        <v>0</v>
      </c>
      <c r="F117" s="593">
        <v>0</v>
      </c>
      <c r="G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3">
        <v>0</v>
      </c>
      <c r="F118" s="593">
        <v>0</v>
      </c>
      <c r="G118" s="594">
        <v>0</v>
      </c>
      <c r="K118" s="159" t="s">
        <v>917</v>
      </c>
      <c r="L118" s="334"/>
      <c r="M118" s="334"/>
      <c r="N118" s="334"/>
      <c r="O118" s="335"/>
      <c r="P118" s="336"/>
      <c r="Q118" s="336"/>
      <c r="R118" s="568" t="s">
        <v>920</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3">
        <v>0</v>
      </c>
      <c r="F119" s="593">
        <v>0</v>
      </c>
      <c r="G119" s="594">
        <v>0</v>
      </c>
      <c r="K119" s="161"/>
      <c r="L119" s="162"/>
      <c r="M119" s="162"/>
      <c r="N119" s="162"/>
      <c r="O119" s="865"/>
      <c r="P119" s="162" t="s">
        <v>894</v>
      </c>
      <c r="Q119" s="162"/>
      <c r="R119" s="162"/>
      <c r="S119" s="162"/>
      <c r="T119" s="162"/>
      <c r="U119" s="164"/>
      <c r="V119" s="162"/>
      <c r="W119" s="162"/>
      <c r="X119" s="162"/>
      <c r="Y119" s="162"/>
      <c r="Z119" s="163" t="s">
        <v>898</v>
      </c>
      <c r="AA119" s="162"/>
      <c r="AB119" s="162"/>
      <c r="AC119" s="236"/>
      <c r="AE119" s="338"/>
      <c r="AF119" s="234"/>
      <c r="AG119" s="234"/>
      <c r="AH119" s="234"/>
      <c r="AI119" s="339" t="s">
        <v>84</v>
      </c>
      <c r="AJ119" s="340" t="s">
        <v>85</v>
      </c>
      <c r="AK119" s="341" t="s">
        <v>899</v>
      </c>
    </row>
    <row r="120" spans="1:38" ht="14.45" customHeight="1" x14ac:dyDescent="0.15">
      <c r="A120" s="592">
        <v>0</v>
      </c>
      <c r="B120" s="593">
        <v>0</v>
      </c>
      <c r="C120" s="593">
        <v>0</v>
      </c>
      <c r="D120" s="593">
        <v>0</v>
      </c>
      <c r="E120" s="593">
        <v>0</v>
      </c>
      <c r="F120" s="593">
        <v>0</v>
      </c>
      <c r="G120" s="594">
        <v>0</v>
      </c>
      <c r="K120" s="166"/>
      <c r="L120" s="167"/>
      <c r="M120" s="167"/>
      <c r="N120" s="167"/>
      <c r="O120" s="866"/>
      <c r="P120" s="170" t="s">
        <v>900</v>
      </c>
      <c r="Q120" s="169" t="s">
        <v>895</v>
      </c>
      <c r="R120" s="170" t="s">
        <v>896</v>
      </c>
      <c r="S120" s="170"/>
      <c r="T120" s="171"/>
      <c r="U120" s="172"/>
      <c r="V120" s="167"/>
      <c r="W120" s="167"/>
      <c r="X120" s="167"/>
      <c r="Y120" s="167"/>
      <c r="Z120" s="168" t="s">
        <v>901</v>
      </c>
      <c r="AA120" s="173" t="s">
        <v>897</v>
      </c>
      <c r="AB120" s="170"/>
      <c r="AC120" s="551"/>
      <c r="AE120" s="342"/>
      <c r="AF120" s="237"/>
      <c r="AG120" s="237"/>
      <c r="AH120" s="237"/>
      <c r="AI120" s="343" t="s">
        <v>630</v>
      </c>
      <c r="AJ120" s="344" t="s">
        <v>631</v>
      </c>
      <c r="AK120" s="345" t="s">
        <v>902</v>
      </c>
    </row>
    <row r="121" spans="1:38" ht="14.45" customHeight="1" x14ac:dyDescent="0.15">
      <c r="A121" s="592">
        <v>0</v>
      </c>
      <c r="B121" s="593">
        <v>0</v>
      </c>
      <c r="C121" s="593">
        <v>0</v>
      </c>
      <c r="D121" s="593">
        <v>0</v>
      </c>
      <c r="E121" s="593">
        <v>0</v>
      </c>
      <c r="F121" s="593">
        <v>0</v>
      </c>
      <c r="G121" s="594">
        <v>0</v>
      </c>
      <c r="K121" s="166"/>
      <c r="L121" s="167"/>
      <c r="M121" s="167"/>
      <c r="N121" s="167"/>
      <c r="O121" s="866"/>
      <c r="P121" s="167"/>
      <c r="Q121" s="176" t="s">
        <v>547</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538</v>
      </c>
      <c r="AJ121" s="344" t="s">
        <v>715</v>
      </c>
      <c r="AK121" s="345" t="s">
        <v>716</v>
      </c>
    </row>
    <row r="122" spans="1:38" ht="14.45" customHeight="1" thickBot="1" x14ac:dyDescent="0.2">
      <c r="A122" s="592">
        <v>0</v>
      </c>
      <c r="B122" s="593">
        <v>0</v>
      </c>
      <c r="C122" s="593">
        <v>0</v>
      </c>
      <c r="D122" s="593">
        <v>0</v>
      </c>
      <c r="E122" s="593">
        <v>0</v>
      </c>
      <c r="F122" s="593">
        <v>0</v>
      </c>
      <c r="G122" s="594">
        <v>0</v>
      </c>
      <c r="K122" s="348"/>
      <c r="O122" s="867"/>
      <c r="P122" s="862" t="s">
        <v>903</v>
      </c>
      <c r="Q122" s="350" t="s">
        <v>904</v>
      </c>
      <c r="R122" s="350" t="s">
        <v>905</v>
      </c>
      <c r="S122" s="351" t="s">
        <v>906</v>
      </c>
      <c r="T122" s="352" t="s">
        <v>907</v>
      </c>
      <c r="U122" s="353"/>
      <c r="V122" s="354"/>
      <c r="W122" s="354"/>
      <c r="X122" s="354"/>
      <c r="Y122" s="354"/>
      <c r="Z122" s="349" t="s">
        <v>908</v>
      </c>
      <c r="AA122" s="350" t="s">
        <v>909</v>
      </c>
      <c r="AB122" s="355" t="s">
        <v>910</v>
      </c>
      <c r="AC122" s="548" t="s">
        <v>722</v>
      </c>
      <c r="AD122" s="160"/>
      <c r="AE122" s="356"/>
      <c r="AF122" s="249"/>
      <c r="AG122" s="249"/>
      <c r="AH122" s="249"/>
      <c r="AI122" s="357" t="s">
        <v>911</v>
      </c>
      <c r="AJ122" s="358" t="s">
        <v>912</v>
      </c>
      <c r="AK122" s="359" t="s">
        <v>913</v>
      </c>
    </row>
    <row r="123" spans="1:38" ht="14.45" customHeight="1" x14ac:dyDescent="0.15">
      <c r="A123" s="592">
        <v>0</v>
      </c>
      <c r="B123" s="593">
        <v>0</v>
      </c>
      <c r="C123" s="593">
        <v>0</v>
      </c>
      <c r="D123" s="593">
        <v>0</v>
      </c>
      <c r="E123" s="593">
        <v>0</v>
      </c>
      <c r="F123" s="593">
        <v>0</v>
      </c>
      <c r="G123" s="594">
        <v>0</v>
      </c>
      <c r="K123" s="183"/>
      <c r="L123" s="184" t="s">
        <v>482</v>
      </c>
      <c r="M123" s="185"/>
      <c r="N123" s="185"/>
      <c r="O123" s="863"/>
      <c r="P123" s="329">
        <f t="shared" ref="P123:T132" si="20">P8+P62</f>
        <v>1314</v>
      </c>
      <c r="Q123" s="254">
        <f t="shared" si="20"/>
        <v>1314</v>
      </c>
      <c r="R123" s="254">
        <f t="shared" si="20"/>
        <v>0</v>
      </c>
      <c r="S123" s="329">
        <f t="shared" si="20"/>
        <v>0</v>
      </c>
      <c r="T123" s="361">
        <f t="shared" si="20"/>
        <v>0</v>
      </c>
      <c r="U123" s="190"/>
      <c r="V123" s="184" t="s">
        <v>482</v>
      </c>
      <c r="W123" s="185"/>
      <c r="X123" s="185"/>
      <c r="Y123" s="186" t="s">
        <v>636</v>
      </c>
      <c r="Z123" s="362">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5</v>
      </c>
      <c r="AA123" s="363">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54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4">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3"/>
      <c r="AF123" s="184" t="s">
        <v>482</v>
      </c>
      <c r="AG123" s="185"/>
      <c r="AH123" s="185"/>
      <c r="AI123" s="360">
        <f t="shared" ref="AI123:AI176" si="21">Q123-Z123</f>
        <v>1309</v>
      </c>
      <c r="AJ123" s="254">
        <f>SUM(AJ124:AJ125)</f>
        <v>0</v>
      </c>
      <c r="AK123" s="365">
        <f>SUM(AK124:AK125)</f>
        <v>0</v>
      </c>
    </row>
    <row r="124" spans="1:38" ht="14.45" customHeight="1" x14ac:dyDescent="0.15">
      <c r="A124" s="592">
        <v>3057</v>
      </c>
      <c r="B124" s="593">
        <v>0</v>
      </c>
      <c r="C124" s="593">
        <v>0</v>
      </c>
      <c r="D124" s="593">
        <v>0</v>
      </c>
      <c r="E124" s="593">
        <v>0</v>
      </c>
      <c r="F124" s="593">
        <v>0</v>
      </c>
      <c r="G124" s="594">
        <v>3057</v>
      </c>
      <c r="K124" s="194"/>
      <c r="L124" s="195"/>
      <c r="M124" s="196" t="s">
        <v>293</v>
      </c>
      <c r="N124" s="197"/>
      <c r="O124" s="215"/>
      <c r="P124" s="221">
        <f t="shared" si="20"/>
        <v>264</v>
      </c>
      <c r="Q124" s="220">
        <f t="shared" si="20"/>
        <v>264</v>
      </c>
      <c r="R124" s="220">
        <f t="shared" si="20"/>
        <v>0</v>
      </c>
      <c r="S124" s="221">
        <f t="shared" si="20"/>
        <v>0</v>
      </c>
      <c r="T124" s="270">
        <f t="shared" si="20"/>
        <v>0</v>
      </c>
      <c r="U124" s="202"/>
      <c r="V124" s="195"/>
      <c r="W124" s="196" t="s">
        <v>293</v>
      </c>
      <c r="X124" s="197"/>
      <c r="Y124" s="198" t="s">
        <v>636</v>
      </c>
      <c r="Z124" s="219">
        <f>IF(ISERROR(Z123*(Q124/Q123)),0,ROUND(Z123*(Q124/Q123),0))</f>
        <v>1</v>
      </c>
      <c r="AA124" s="220">
        <f>IF(ISERROR(AA123*(R124/R123)),0,ROUND(AA123*(R124/R123),0))</f>
        <v>0</v>
      </c>
      <c r="AB124" s="292">
        <f>IF(ISERROR(AB123*(S124/S123)),0,ROUND(AB123*(S124/S123),0))</f>
        <v>0</v>
      </c>
      <c r="AC124" s="366">
        <f>IF(ISERROR(AC123*(T124/T123)),0,ROUND(AC123*(T124/T123),0))</f>
        <v>0</v>
      </c>
      <c r="AE124" s="194"/>
      <c r="AF124" s="195"/>
      <c r="AG124" s="196" t="s">
        <v>293</v>
      </c>
      <c r="AH124" s="197"/>
      <c r="AI124" s="219">
        <f t="shared" si="21"/>
        <v>263</v>
      </c>
      <c r="AJ124" s="220">
        <f>IF($P124-$Z124=0,0,ROUND((R124-AA124)*$AI124/($P124-$Z124),0))</f>
        <v>0</v>
      </c>
      <c r="AK124" s="366">
        <f>IF(P124-Z124=0,0,ROUND((S124-AB124)*AI124/(P124-Z124),0))</f>
        <v>0</v>
      </c>
    </row>
    <row r="125" spans="1:38" ht="14.45" customHeight="1" x14ac:dyDescent="0.15">
      <c r="A125" s="592">
        <v>3057</v>
      </c>
      <c r="B125" s="593">
        <v>0</v>
      </c>
      <c r="C125" s="593">
        <v>0</v>
      </c>
      <c r="D125" s="593">
        <v>0</v>
      </c>
      <c r="E125" s="593">
        <v>0</v>
      </c>
      <c r="F125" s="593">
        <v>0</v>
      </c>
      <c r="G125" s="594">
        <v>3057</v>
      </c>
      <c r="K125" s="194"/>
      <c r="L125" s="195"/>
      <c r="M125" s="196" t="s">
        <v>292</v>
      </c>
      <c r="N125" s="167"/>
      <c r="O125" s="203"/>
      <c r="P125" s="221">
        <f t="shared" si="20"/>
        <v>1050</v>
      </c>
      <c r="Q125" s="220">
        <f t="shared" si="20"/>
        <v>1050</v>
      </c>
      <c r="R125" s="220">
        <f t="shared" si="20"/>
        <v>0</v>
      </c>
      <c r="S125" s="221">
        <f t="shared" si="20"/>
        <v>0</v>
      </c>
      <c r="T125" s="270">
        <f t="shared" si="20"/>
        <v>0</v>
      </c>
      <c r="U125" s="202"/>
      <c r="V125" s="195"/>
      <c r="W125" s="196" t="s">
        <v>292</v>
      </c>
      <c r="X125" s="167"/>
      <c r="Y125" s="207" t="s">
        <v>636</v>
      </c>
      <c r="Z125" s="219">
        <f>Z123-Z124</f>
        <v>4</v>
      </c>
      <c r="AA125" s="220">
        <f>AA123-AA124</f>
        <v>0</v>
      </c>
      <c r="AB125" s="292">
        <f>AB123-AB124</f>
        <v>0</v>
      </c>
      <c r="AC125" s="366">
        <f>AC123-AC124</f>
        <v>0</v>
      </c>
      <c r="AE125" s="194"/>
      <c r="AF125" s="195"/>
      <c r="AG125" s="196" t="s">
        <v>292</v>
      </c>
      <c r="AH125" s="167"/>
      <c r="AI125" s="219">
        <f t="shared" si="21"/>
        <v>1046</v>
      </c>
      <c r="AJ125" s="220">
        <f>IF($P125-$Z125=0,0,ROUND((R125-AA125)*$AI125/($P125-$Z125),0))</f>
        <v>0</v>
      </c>
      <c r="AK125" s="366">
        <f>IF(P125-Z125=0,0,ROUND((S125-AB125)*AI125/(P125-Z125),0))</f>
        <v>0</v>
      </c>
    </row>
    <row r="126" spans="1:38" ht="14.45" customHeight="1" x14ac:dyDescent="0.15">
      <c r="A126" s="592">
        <v>0</v>
      </c>
      <c r="B126" s="593">
        <v>0</v>
      </c>
      <c r="C126" s="593">
        <v>0</v>
      </c>
      <c r="D126" s="593">
        <v>0</v>
      </c>
      <c r="E126" s="593">
        <v>0</v>
      </c>
      <c r="F126" s="593">
        <v>0</v>
      </c>
      <c r="G126" s="594">
        <v>0</v>
      </c>
      <c r="K126" s="194" t="s">
        <v>4</v>
      </c>
      <c r="L126" s="173" t="s">
        <v>483</v>
      </c>
      <c r="M126" s="170"/>
      <c r="N126" s="170"/>
      <c r="O126" s="287"/>
      <c r="P126" s="221">
        <f t="shared" si="20"/>
        <v>192</v>
      </c>
      <c r="Q126" s="220">
        <f t="shared" si="20"/>
        <v>192</v>
      </c>
      <c r="R126" s="220">
        <f t="shared" si="20"/>
        <v>0</v>
      </c>
      <c r="S126" s="221">
        <f t="shared" si="20"/>
        <v>0</v>
      </c>
      <c r="T126" s="270">
        <f t="shared" si="20"/>
        <v>0</v>
      </c>
      <c r="U126" s="202"/>
      <c r="V126" s="173" t="s">
        <v>483</v>
      </c>
      <c r="W126" s="170"/>
      <c r="X126" s="170"/>
      <c r="Y126" s="211" t="s">
        <v>636</v>
      </c>
      <c r="Z126" s="219">
        <f>Z127+Z128</f>
        <v>1</v>
      </c>
      <c r="AA126" s="220">
        <f>AA127+AA128</f>
        <v>0</v>
      </c>
      <c r="AB126" s="292">
        <f>AB127+AB128</f>
        <v>0</v>
      </c>
      <c r="AC126" s="366">
        <f>AC127+AC128</f>
        <v>0</v>
      </c>
      <c r="AE126" s="194"/>
      <c r="AF126" s="173" t="s">
        <v>483</v>
      </c>
      <c r="AG126" s="170"/>
      <c r="AH126" s="170"/>
      <c r="AI126" s="219">
        <f t="shared" si="21"/>
        <v>191</v>
      </c>
      <c r="AJ126" s="220">
        <f>SUM(AJ127:AJ128)</f>
        <v>0</v>
      </c>
      <c r="AK126" s="366">
        <f>SUM(AK127:AK128)</f>
        <v>0</v>
      </c>
    </row>
    <row r="127" spans="1:38" ht="14.45" customHeight="1" x14ac:dyDescent="0.15">
      <c r="A127" s="592">
        <v>0</v>
      </c>
      <c r="B127" s="593">
        <v>0</v>
      </c>
      <c r="C127" s="593">
        <v>0</v>
      </c>
      <c r="D127" s="593">
        <v>0</v>
      </c>
      <c r="E127" s="593">
        <v>0</v>
      </c>
      <c r="F127" s="593">
        <v>0</v>
      </c>
      <c r="G127" s="594">
        <v>0</v>
      </c>
      <c r="K127" s="194"/>
      <c r="L127" s="195"/>
      <c r="M127" s="196" t="s">
        <v>313</v>
      </c>
      <c r="N127" s="197"/>
      <c r="O127" s="215"/>
      <c r="P127" s="221">
        <f t="shared" si="20"/>
        <v>0</v>
      </c>
      <c r="Q127" s="220">
        <f t="shared" si="20"/>
        <v>0</v>
      </c>
      <c r="R127" s="220">
        <f t="shared" si="20"/>
        <v>0</v>
      </c>
      <c r="S127" s="221">
        <f t="shared" si="20"/>
        <v>0</v>
      </c>
      <c r="T127" s="270">
        <f t="shared" si="20"/>
        <v>0</v>
      </c>
      <c r="U127" s="202"/>
      <c r="V127" s="195"/>
      <c r="W127" s="196" t="s">
        <v>313</v>
      </c>
      <c r="X127" s="197"/>
      <c r="Y127" s="198"/>
      <c r="Z127" s="219">
        <f>Z12</f>
        <v>0</v>
      </c>
      <c r="AA127" s="220">
        <f>AA12</f>
        <v>0</v>
      </c>
      <c r="AB127" s="292">
        <f>AB12</f>
        <v>0</v>
      </c>
      <c r="AC127" s="366">
        <f>AC12</f>
        <v>0</v>
      </c>
      <c r="AE127" s="194"/>
      <c r="AF127" s="195"/>
      <c r="AG127" s="196" t="s">
        <v>313</v>
      </c>
      <c r="AH127" s="197"/>
      <c r="AI127" s="219">
        <f t="shared" si="21"/>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3">
        <v>0</v>
      </c>
      <c r="F128" s="593">
        <v>0</v>
      </c>
      <c r="G128" s="594">
        <v>0</v>
      </c>
      <c r="K128" s="194"/>
      <c r="L128" s="216"/>
      <c r="M128" s="196" t="s">
        <v>292</v>
      </c>
      <c r="N128" s="217"/>
      <c r="O128" s="293"/>
      <c r="P128" s="221">
        <f t="shared" si="20"/>
        <v>192</v>
      </c>
      <c r="Q128" s="220">
        <f t="shared" si="20"/>
        <v>192</v>
      </c>
      <c r="R128" s="220">
        <f t="shared" si="20"/>
        <v>0</v>
      </c>
      <c r="S128" s="221">
        <f t="shared" si="20"/>
        <v>0</v>
      </c>
      <c r="T128" s="270">
        <f t="shared" si="20"/>
        <v>0</v>
      </c>
      <c r="U128" s="202"/>
      <c r="V128" s="216"/>
      <c r="W128" s="196" t="s">
        <v>292</v>
      </c>
      <c r="X128" s="217"/>
      <c r="Y128" s="218" t="s">
        <v>636</v>
      </c>
      <c r="Z128" s="219">
        <f t="shared" ref="Z128:AC129" si="22">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1</v>
      </c>
      <c r="AA128" s="220">
        <f t="shared" si="22"/>
        <v>0</v>
      </c>
      <c r="AB128" s="292">
        <f t="shared" si="22"/>
        <v>0</v>
      </c>
      <c r="AC128" s="366">
        <f t="shared" si="22"/>
        <v>0</v>
      </c>
      <c r="AE128" s="194"/>
      <c r="AF128" s="216"/>
      <c r="AG128" s="196" t="s">
        <v>292</v>
      </c>
      <c r="AH128" s="217"/>
      <c r="AI128" s="219">
        <f t="shared" si="21"/>
        <v>191</v>
      </c>
      <c r="AJ128" s="220">
        <f>IF($P128-$Z128=0,0,ROUND((R128-AA128)*$AI128/($P128-$Z128),0))</f>
        <v>0</v>
      </c>
      <c r="AK128" s="366">
        <f>IF(P128-Z128=0,0,ROUND((S128-AB128)*AI128/(P128-Z128),0))</f>
        <v>0</v>
      </c>
    </row>
    <row r="129" spans="1:37" ht="14.45" customHeight="1" x14ac:dyDescent="0.15">
      <c r="A129" s="592">
        <v>0</v>
      </c>
      <c r="B129" s="593">
        <v>0</v>
      </c>
      <c r="C129" s="593">
        <v>0</v>
      </c>
      <c r="D129" s="593">
        <v>0</v>
      </c>
      <c r="E129" s="593">
        <v>0</v>
      </c>
      <c r="F129" s="593">
        <v>0</v>
      </c>
      <c r="G129" s="594">
        <v>0</v>
      </c>
      <c r="K129" s="194" t="s">
        <v>4</v>
      </c>
      <c r="L129" s="169"/>
      <c r="M129" s="195" t="s">
        <v>552</v>
      </c>
      <c r="N129" s="197"/>
      <c r="O129" s="215"/>
      <c r="P129" s="221">
        <f t="shared" si="20"/>
        <v>0</v>
      </c>
      <c r="Q129" s="220">
        <f t="shared" si="20"/>
        <v>0</v>
      </c>
      <c r="R129" s="220">
        <f t="shared" si="20"/>
        <v>0</v>
      </c>
      <c r="S129" s="221">
        <f t="shared" si="20"/>
        <v>0</v>
      </c>
      <c r="T129" s="270">
        <f t="shared" si="20"/>
        <v>0</v>
      </c>
      <c r="U129" s="202"/>
      <c r="V129" s="169"/>
      <c r="W129" s="195" t="s">
        <v>552</v>
      </c>
      <c r="X129" s="197"/>
      <c r="Y129" s="198" t="s">
        <v>636</v>
      </c>
      <c r="Z129" s="219">
        <f t="shared" si="22"/>
        <v>0</v>
      </c>
      <c r="AA129" s="220">
        <f t="shared" si="22"/>
        <v>0</v>
      </c>
      <c r="AB129" s="292">
        <f t="shared" si="22"/>
        <v>0</v>
      </c>
      <c r="AC129" s="366">
        <f t="shared" si="22"/>
        <v>0</v>
      </c>
      <c r="AE129" s="194"/>
      <c r="AF129" s="169"/>
      <c r="AG129" s="195" t="s">
        <v>552</v>
      </c>
      <c r="AH129" s="197"/>
      <c r="AI129" s="219">
        <f>Q129-Z129</f>
        <v>0</v>
      </c>
      <c r="AJ129" s="220">
        <f>SUM(AJ130:AJ132)</f>
        <v>0</v>
      </c>
      <c r="AK129" s="366">
        <f>SUM(AK130:AK132)</f>
        <v>0</v>
      </c>
    </row>
    <row r="130" spans="1:37" ht="14.45" customHeight="1" x14ac:dyDescent="0.15">
      <c r="A130" s="592">
        <v>0</v>
      </c>
      <c r="B130" s="593">
        <v>0</v>
      </c>
      <c r="C130" s="593">
        <v>0</v>
      </c>
      <c r="D130" s="593">
        <v>0</v>
      </c>
      <c r="E130" s="593">
        <v>0</v>
      </c>
      <c r="F130" s="593">
        <v>0</v>
      </c>
      <c r="G130" s="594">
        <v>0</v>
      </c>
      <c r="K130" s="194"/>
      <c r="L130" s="176" t="s">
        <v>554</v>
      </c>
      <c r="M130" s="195"/>
      <c r="N130" s="196" t="s">
        <v>310</v>
      </c>
      <c r="O130" s="215"/>
      <c r="P130" s="221">
        <f t="shared" si="20"/>
        <v>0</v>
      </c>
      <c r="Q130" s="220">
        <f t="shared" si="20"/>
        <v>0</v>
      </c>
      <c r="R130" s="220">
        <f t="shared" si="20"/>
        <v>0</v>
      </c>
      <c r="S130" s="221">
        <f t="shared" si="20"/>
        <v>0</v>
      </c>
      <c r="T130" s="270">
        <f t="shared" si="20"/>
        <v>0</v>
      </c>
      <c r="U130" s="202"/>
      <c r="V130" s="176" t="s">
        <v>554</v>
      </c>
      <c r="W130" s="195"/>
      <c r="X130" s="196" t="s">
        <v>310</v>
      </c>
      <c r="Y130" s="198" t="s">
        <v>636</v>
      </c>
      <c r="Z130" s="219">
        <f t="shared" ref="Z130:AC132" si="23">IF(ISERROR(Z$129*(Q130/Q$129)),0,ROUND(Z$129*(Q130/Q$129),0))</f>
        <v>0</v>
      </c>
      <c r="AA130" s="220">
        <f t="shared" si="23"/>
        <v>0</v>
      </c>
      <c r="AB130" s="292">
        <f t="shared" si="23"/>
        <v>0</v>
      </c>
      <c r="AC130" s="366">
        <f t="shared" si="23"/>
        <v>0</v>
      </c>
      <c r="AE130" s="194"/>
      <c r="AF130" s="176" t="s">
        <v>554</v>
      </c>
      <c r="AG130" s="195"/>
      <c r="AH130" s="196" t="s">
        <v>310</v>
      </c>
      <c r="AI130" s="219">
        <f t="shared" si="21"/>
        <v>0</v>
      </c>
      <c r="AJ130" s="220">
        <f t="shared" ref="AJ130:AJ143" si="24">IF($P130-$Z130=0,0,ROUND((R130-AA130)*$AI130/($P130-$Z130),0))</f>
        <v>0</v>
      </c>
      <c r="AK130" s="366">
        <f t="shared" ref="AK130:AK143" si="25">IF(P130-Z130=0,0,ROUND((S130-AB130)*AI130/(P130-Z130),0))</f>
        <v>0</v>
      </c>
    </row>
    <row r="131" spans="1:37" ht="14.45" customHeight="1" x14ac:dyDescent="0.15">
      <c r="A131" s="592">
        <v>0</v>
      </c>
      <c r="B131" s="593">
        <v>0</v>
      </c>
      <c r="C131" s="593">
        <v>0</v>
      </c>
      <c r="D131" s="593">
        <v>0</v>
      </c>
      <c r="E131" s="593">
        <v>0</v>
      </c>
      <c r="F131" s="593">
        <v>0</v>
      </c>
      <c r="G131" s="594">
        <v>0</v>
      </c>
      <c r="K131" s="194"/>
      <c r="L131" s="176" t="s">
        <v>556</v>
      </c>
      <c r="M131" s="176"/>
      <c r="N131" s="196" t="s">
        <v>309</v>
      </c>
      <c r="O131" s="215"/>
      <c r="P131" s="221">
        <f t="shared" si="20"/>
        <v>0</v>
      </c>
      <c r="Q131" s="220">
        <f t="shared" si="20"/>
        <v>0</v>
      </c>
      <c r="R131" s="220">
        <f t="shared" si="20"/>
        <v>0</v>
      </c>
      <c r="S131" s="221">
        <f t="shared" si="20"/>
        <v>0</v>
      </c>
      <c r="T131" s="270">
        <f t="shared" si="20"/>
        <v>0</v>
      </c>
      <c r="U131" s="202"/>
      <c r="V131" s="176" t="s">
        <v>556</v>
      </c>
      <c r="W131" s="176"/>
      <c r="X131" s="196" t="s">
        <v>309</v>
      </c>
      <c r="Y131" s="198" t="s">
        <v>636</v>
      </c>
      <c r="Z131" s="219">
        <f t="shared" si="23"/>
        <v>0</v>
      </c>
      <c r="AA131" s="220">
        <f t="shared" si="23"/>
        <v>0</v>
      </c>
      <c r="AB131" s="292">
        <f t="shared" si="23"/>
        <v>0</v>
      </c>
      <c r="AC131" s="366">
        <f t="shared" si="23"/>
        <v>0</v>
      </c>
      <c r="AE131" s="194"/>
      <c r="AF131" s="176" t="s">
        <v>556</v>
      </c>
      <c r="AG131" s="176"/>
      <c r="AH131" s="196" t="s">
        <v>309</v>
      </c>
      <c r="AI131" s="219">
        <f t="shared" si="21"/>
        <v>0</v>
      </c>
      <c r="AJ131" s="220">
        <f t="shared" si="24"/>
        <v>0</v>
      </c>
      <c r="AK131" s="366">
        <f t="shared" si="25"/>
        <v>0</v>
      </c>
    </row>
    <row r="132" spans="1:37" ht="14.45" customHeight="1" x14ac:dyDescent="0.15">
      <c r="A132" s="592">
        <v>0</v>
      </c>
      <c r="B132" s="593">
        <v>0</v>
      </c>
      <c r="C132" s="593">
        <v>0</v>
      </c>
      <c r="D132" s="593">
        <v>0</v>
      </c>
      <c r="E132" s="593">
        <v>0</v>
      </c>
      <c r="F132" s="593">
        <v>0</v>
      </c>
      <c r="G132" s="594">
        <v>0</v>
      </c>
      <c r="K132" s="194"/>
      <c r="L132" s="176" t="s">
        <v>558</v>
      </c>
      <c r="M132" s="216"/>
      <c r="N132" s="196" t="s">
        <v>292</v>
      </c>
      <c r="O132" s="215"/>
      <c r="P132" s="221">
        <f t="shared" si="20"/>
        <v>0</v>
      </c>
      <c r="Q132" s="220">
        <f t="shared" si="20"/>
        <v>0</v>
      </c>
      <c r="R132" s="220">
        <f t="shared" si="20"/>
        <v>0</v>
      </c>
      <c r="S132" s="221">
        <f t="shared" si="20"/>
        <v>0</v>
      </c>
      <c r="T132" s="270">
        <f t="shared" si="20"/>
        <v>0</v>
      </c>
      <c r="U132" s="202"/>
      <c r="V132" s="176" t="s">
        <v>558</v>
      </c>
      <c r="W132" s="216"/>
      <c r="X132" s="196" t="s">
        <v>292</v>
      </c>
      <c r="Y132" s="198" t="s">
        <v>636</v>
      </c>
      <c r="Z132" s="219">
        <f t="shared" si="23"/>
        <v>0</v>
      </c>
      <c r="AA132" s="220">
        <f t="shared" si="23"/>
        <v>0</v>
      </c>
      <c r="AB132" s="292">
        <f t="shared" si="23"/>
        <v>0</v>
      </c>
      <c r="AC132" s="366">
        <f t="shared" si="23"/>
        <v>0</v>
      </c>
      <c r="AE132" s="194"/>
      <c r="AF132" s="176" t="s">
        <v>558</v>
      </c>
      <c r="AG132" s="216"/>
      <c r="AH132" s="196" t="s">
        <v>292</v>
      </c>
      <c r="AI132" s="219">
        <f t="shared" si="21"/>
        <v>0</v>
      </c>
      <c r="AJ132" s="220">
        <f t="shared" si="24"/>
        <v>0</v>
      </c>
      <c r="AK132" s="366">
        <f t="shared" si="25"/>
        <v>0</v>
      </c>
    </row>
    <row r="133" spans="1:37" ht="14.45" customHeight="1" x14ac:dyDescent="0.15">
      <c r="A133" s="592">
        <v>0</v>
      </c>
      <c r="B133" s="593">
        <v>0</v>
      </c>
      <c r="C133" s="593">
        <v>0</v>
      </c>
      <c r="D133" s="593">
        <v>0</v>
      </c>
      <c r="E133" s="593">
        <v>0</v>
      </c>
      <c r="F133" s="593">
        <v>0</v>
      </c>
      <c r="G133" s="594">
        <v>0</v>
      </c>
      <c r="K133" s="194"/>
      <c r="L133" s="176"/>
      <c r="M133" s="196" t="s">
        <v>494</v>
      </c>
      <c r="N133" s="197"/>
      <c r="O133" s="215"/>
      <c r="P133" s="221">
        <f t="shared" ref="P133:T142" si="26">P18+P72</f>
        <v>0</v>
      </c>
      <c r="Q133" s="220">
        <f t="shared" si="26"/>
        <v>0</v>
      </c>
      <c r="R133" s="220">
        <f t="shared" si="26"/>
        <v>0</v>
      </c>
      <c r="S133" s="221">
        <f t="shared" si="26"/>
        <v>0</v>
      </c>
      <c r="T133" s="270">
        <f t="shared" si="26"/>
        <v>0</v>
      </c>
      <c r="U133" s="202"/>
      <c r="V133" s="176"/>
      <c r="W133" s="196" t="s">
        <v>494</v>
      </c>
      <c r="X133" s="197"/>
      <c r="Y133" s="198" t="s">
        <v>636</v>
      </c>
      <c r="Z133" s="219">
        <f t="shared" ref="Z133:AC144" si="2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0">
        <f t="shared" si="27"/>
        <v>0</v>
      </c>
      <c r="AB133" s="292">
        <f t="shared" si="27"/>
        <v>0</v>
      </c>
      <c r="AC133" s="366">
        <f t="shared" si="27"/>
        <v>0</v>
      </c>
      <c r="AE133" s="194"/>
      <c r="AF133" s="176"/>
      <c r="AG133" s="196" t="s">
        <v>494</v>
      </c>
      <c r="AH133" s="197"/>
      <c r="AI133" s="219">
        <f t="shared" si="21"/>
        <v>0</v>
      </c>
      <c r="AJ133" s="220">
        <f t="shared" si="24"/>
        <v>0</v>
      </c>
      <c r="AK133" s="366">
        <f t="shared" si="25"/>
        <v>0</v>
      </c>
    </row>
    <row r="134" spans="1:37" ht="14.45" customHeight="1" x14ac:dyDescent="0.15">
      <c r="A134" s="592">
        <v>0</v>
      </c>
      <c r="B134" s="593">
        <v>0</v>
      </c>
      <c r="C134" s="593">
        <v>0</v>
      </c>
      <c r="D134" s="593">
        <v>0</v>
      </c>
      <c r="E134" s="593">
        <v>0</v>
      </c>
      <c r="F134" s="593">
        <v>0</v>
      </c>
      <c r="G134" s="594">
        <v>0</v>
      </c>
      <c r="K134" s="194"/>
      <c r="L134" s="216"/>
      <c r="M134" s="196" t="s">
        <v>292</v>
      </c>
      <c r="N134" s="197"/>
      <c r="O134" s="215"/>
      <c r="P134" s="221">
        <f t="shared" si="26"/>
        <v>0</v>
      </c>
      <c r="Q134" s="220">
        <f t="shared" si="26"/>
        <v>0</v>
      </c>
      <c r="R134" s="220">
        <f t="shared" si="26"/>
        <v>0</v>
      </c>
      <c r="S134" s="221">
        <f t="shared" si="26"/>
        <v>0</v>
      </c>
      <c r="T134" s="270">
        <f t="shared" si="26"/>
        <v>0</v>
      </c>
      <c r="U134" s="202"/>
      <c r="V134" s="216"/>
      <c r="W134" s="196" t="s">
        <v>292</v>
      </c>
      <c r="X134" s="197"/>
      <c r="Y134" s="198" t="s">
        <v>636</v>
      </c>
      <c r="Z134" s="219">
        <f t="shared" si="27"/>
        <v>0</v>
      </c>
      <c r="AA134" s="220">
        <f t="shared" si="27"/>
        <v>0</v>
      </c>
      <c r="AB134" s="292">
        <f t="shared" si="27"/>
        <v>0</v>
      </c>
      <c r="AC134" s="366">
        <f t="shared" si="27"/>
        <v>0</v>
      </c>
      <c r="AE134" s="194"/>
      <c r="AF134" s="216"/>
      <c r="AG134" s="196" t="s">
        <v>292</v>
      </c>
      <c r="AH134" s="197"/>
      <c r="AI134" s="219">
        <f t="shared" si="21"/>
        <v>0</v>
      </c>
      <c r="AJ134" s="220">
        <f t="shared" si="24"/>
        <v>0</v>
      </c>
      <c r="AK134" s="366">
        <f t="shared" si="25"/>
        <v>0</v>
      </c>
    </row>
    <row r="135" spans="1:37" ht="14.45" customHeight="1" x14ac:dyDescent="0.15">
      <c r="A135" s="592">
        <v>0</v>
      </c>
      <c r="B135" s="593">
        <v>0</v>
      </c>
      <c r="C135" s="593">
        <v>0</v>
      </c>
      <c r="D135" s="593">
        <v>0</v>
      </c>
      <c r="E135" s="593">
        <v>0</v>
      </c>
      <c r="F135" s="593">
        <v>0</v>
      </c>
      <c r="G135" s="594">
        <v>0</v>
      </c>
      <c r="K135" s="194"/>
      <c r="L135" s="196" t="s">
        <v>485</v>
      </c>
      <c r="M135" s="197"/>
      <c r="N135" s="197"/>
      <c r="O135" s="215"/>
      <c r="P135" s="221">
        <f t="shared" si="26"/>
        <v>0</v>
      </c>
      <c r="Q135" s="220">
        <f t="shared" si="26"/>
        <v>0</v>
      </c>
      <c r="R135" s="220">
        <f t="shared" si="26"/>
        <v>0</v>
      </c>
      <c r="S135" s="221">
        <f t="shared" si="26"/>
        <v>0</v>
      </c>
      <c r="T135" s="270">
        <f t="shared" si="26"/>
        <v>0</v>
      </c>
      <c r="U135" s="202" t="s">
        <v>852</v>
      </c>
      <c r="V135" s="196" t="s">
        <v>485</v>
      </c>
      <c r="W135" s="197"/>
      <c r="X135" s="197"/>
      <c r="Y135" s="198" t="s">
        <v>636</v>
      </c>
      <c r="Z135" s="219">
        <f t="shared" si="27"/>
        <v>0</v>
      </c>
      <c r="AA135" s="220">
        <f t="shared" si="27"/>
        <v>0</v>
      </c>
      <c r="AB135" s="292">
        <f t="shared" si="27"/>
        <v>0</v>
      </c>
      <c r="AC135" s="366">
        <f t="shared" si="27"/>
        <v>0</v>
      </c>
      <c r="AE135" s="194" t="s">
        <v>852</v>
      </c>
      <c r="AF135" s="196" t="s">
        <v>485</v>
      </c>
      <c r="AG135" s="197"/>
      <c r="AH135" s="197"/>
      <c r="AI135" s="219">
        <f t="shared" si="21"/>
        <v>0</v>
      </c>
      <c r="AJ135" s="220">
        <f t="shared" si="24"/>
        <v>0</v>
      </c>
      <c r="AK135" s="366">
        <f t="shared" si="25"/>
        <v>0</v>
      </c>
    </row>
    <row r="136" spans="1:37" ht="14.45" customHeight="1" x14ac:dyDescent="0.15">
      <c r="A136" s="592">
        <v>0</v>
      </c>
      <c r="B136" s="593">
        <v>0</v>
      </c>
      <c r="C136" s="593">
        <v>0</v>
      </c>
      <c r="D136" s="593">
        <v>0</v>
      </c>
      <c r="E136" s="593">
        <v>0</v>
      </c>
      <c r="F136" s="593">
        <v>0</v>
      </c>
      <c r="G136" s="594">
        <v>0</v>
      </c>
      <c r="K136" s="194" t="s">
        <v>24</v>
      </c>
      <c r="L136" s="195"/>
      <c r="M136" s="196" t="s">
        <v>304</v>
      </c>
      <c r="N136" s="197"/>
      <c r="O136" s="215"/>
      <c r="P136" s="221">
        <f t="shared" si="26"/>
        <v>0</v>
      </c>
      <c r="Q136" s="220">
        <f t="shared" si="26"/>
        <v>0</v>
      </c>
      <c r="R136" s="220">
        <f t="shared" si="26"/>
        <v>0</v>
      </c>
      <c r="S136" s="221">
        <f t="shared" si="26"/>
        <v>0</v>
      </c>
      <c r="T136" s="270">
        <f t="shared" si="26"/>
        <v>0</v>
      </c>
      <c r="U136" s="202" t="s">
        <v>637</v>
      </c>
      <c r="V136" s="195"/>
      <c r="W136" s="196" t="s">
        <v>304</v>
      </c>
      <c r="X136" s="197"/>
      <c r="Y136" s="198" t="s">
        <v>636</v>
      </c>
      <c r="Z136" s="219">
        <f t="shared" si="27"/>
        <v>0</v>
      </c>
      <c r="AA136" s="220">
        <f t="shared" si="27"/>
        <v>0</v>
      </c>
      <c r="AB136" s="292">
        <f t="shared" si="27"/>
        <v>0</v>
      </c>
      <c r="AC136" s="366">
        <f t="shared" si="27"/>
        <v>0</v>
      </c>
      <c r="AE136" s="194"/>
      <c r="AF136" s="195"/>
      <c r="AG136" s="196" t="s">
        <v>304</v>
      </c>
      <c r="AH136" s="197"/>
      <c r="AI136" s="219">
        <f t="shared" si="21"/>
        <v>0</v>
      </c>
      <c r="AJ136" s="220">
        <f t="shared" si="24"/>
        <v>0</v>
      </c>
      <c r="AK136" s="366">
        <f t="shared" si="25"/>
        <v>0</v>
      </c>
    </row>
    <row r="137" spans="1:37" ht="14.45" customHeight="1" x14ac:dyDescent="0.15">
      <c r="A137" s="592">
        <v>0</v>
      </c>
      <c r="B137" s="593">
        <v>0</v>
      </c>
      <c r="C137" s="593">
        <v>0</v>
      </c>
      <c r="D137" s="593">
        <v>0</v>
      </c>
      <c r="E137" s="593">
        <v>0</v>
      </c>
      <c r="F137" s="593">
        <v>0</v>
      </c>
      <c r="G137" s="594">
        <v>0</v>
      </c>
      <c r="K137" s="194"/>
      <c r="L137" s="195" t="s">
        <v>564</v>
      </c>
      <c r="M137" s="196" t="s">
        <v>303</v>
      </c>
      <c r="N137" s="197"/>
      <c r="O137" s="215"/>
      <c r="P137" s="221">
        <f t="shared" si="26"/>
        <v>0</v>
      </c>
      <c r="Q137" s="220">
        <f t="shared" si="26"/>
        <v>0</v>
      </c>
      <c r="R137" s="220">
        <f t="shared" si="26"/>
        <v>0</v>
      </c>
      <c r="S137" s="221">
        <f t="shared" si="26"/>
        <v>0</v>
      </c>
      <c r="T137" s="270">
        <f t="shared" si="26"/>
        <v>0</v>
      </c>
      <c r="U137" s="202"/>
      <c r="V137" s="195" t="s">
        <v>564</v>
      </c>
      <c r="W137" s="196" t="s">
        <v>303</v>
      </c>
      <c r="X137" s="197"/>
      <c r="Y137" s="198" t="s">
        <v>636</v>
      </c>
      <c r="Z137" s="219">
        <f t="shared" si="27"/>
        <v>0</v>
      </c>
      <c r="AA137" s="220">
        <f t="shared" si="27"/>
        <v>0</v>
      </c>
      <c r="AB137" s="292">
        <f t="shared" si="27"/>
        <v>0</v>
      </c>
      <c r="AC137" s="366">
        <f t="shared" si="27"/>
        <v>0</v>
      </c>
      <c r="AE137" s="194"/>
      <c r="AF137" s="195" t="s">
        <v>564</v>
      </c>
      <c r="AG137" s="196" t="s">
        <v>303</v>
      </c>
      <c r="AH137" s="197"/>
      <c r="AI137" s="219">
        <f t="shared" si="21"/>
        <v>0</v>
      </c>
      <c r="AJ137" s="220">
        <f t="shared" si="24"/>
        <v>0</v>
      </c>
      <c r="AK137" s="366">
        <f t="shared" si="25"/>
        <v>0</v>
      </c>
    </row>
    <row r="138" spans="1:37" ht="14.45" customHeight="1" x14ac:dyDescent="0.15">
      <c r="A138" s="592">
        <v>0</v>
      </c>
      <c r="B138" s="593">
        <v>0</v>
      </c>
      <c r="C138" s="593">
        <v>0</v>
      </c>
      <c r="D138" s="593">
        <v>0</v>
      </c>
      <c r="E138" s="593">
        <v>0</v>
      </c>
      <c r="F138" s="593">
        <v>0</v>
      </c>
      <c r="G138" s="594">
        <v>0</v>
      </c>
      <c r="K138" s="194"/>
      <c r="L138" s="195" t="s">
        <v>566</v>
      </c>
      <c r="M138" s="196" t="s">
        <v>302</v>
      </c>
      <c r="N138" s="197"/>
      <c r="O138" s="215"/>
      <c r="P138" s="221">
        <f t="shared" si="26"/>
        <v>0</v>
      </c>
      <c r="Q138" s="220">
        <f t="shared" si="26"/>
        <v>0</v>
      </c>
      <c r="R138" s="220">
        <f t="shared" si="26"/>
        <v>0</v>
      </c>
      <c r="S138" s="221">
        <f t="shared" si="26"/>
        <v>0</v>
      </c>
      <c r="T138" s="270">
        <f t="shared" si="26"/>
        <v>0</v>
      </c>
      <c r="U138" s="202"/>
      <c r="V138" s="195" t="s">
        <v>566</v>
      </c>
      <c r="W138" s="196" t="s">
        <v>302</v>
      </c>
      <c r="X138" s="197"/>
      <c r="Y138" s="198" t="s">
        <v>636</v>
      </c>
      <c r="Z138" s="219">
        <f t="shared" si="27"/>
        <v>0</v>
      </c>
      <c r="AA138" s="220">
        <f t="shared" si="27"/>
        <v>0</v>
      </c>
      <c r="AB138" s="292">
        <f t="shared" si="27"/>
        <v>0</v>
      </c>
      <c r="AC138" s="366">
        <f t="shared" si="27"/>
        <v>0</v>
      </c>
      <c r="AE138" s="194"/>
      <c r="AF138" s="195" t="s">
        <v>566</v>
      </c>
      <c r="AG138" s="196" t="s">
        <v>302</v>
      </c>
      <c r="AH138" s="197"/>
      <c r="AI138" s="219">
        <f t="shared" si="21"/>
        <v>0</v>
      </c>
      <c r="AJ138" s="220">
        <f t="shared" si="24"/>
        <v>0</v>
      </c>
      <c r="AK138" s="366">
        <f t="shared" si="25"/>
        <v>0</v>
      </c>
    </row>
    <row r="139" spans="1:37" ht="14.45" customHeight="1" x14ac:dyDescent="0.15">
      <c r="A139" s="592">
        <v>13519</v>
      </c>
      <c r="B139" s="593">
        <v>10619</v>
      </c>
      <c r="C139" s="593">
        <v>300</v>
      </c>
      <c r="D139" s="593">
        <v>0</v>
      </c>
      <c r="E139" s="593">
        <v>0</v>
      </c>
      <c r="F139" s="593">
        <v>2600</v>
      </c>
      <c r="G139" s="594">
        <v>0</v>
      </c>
      <c r="K139" s="194"/>
      <c r="L139" s="195" t="s">
        <v>568</v>
      </c>
      <c r="M139" s="196" t="s">
        <v>283</v>
      </c>
      <c r="N139" s="197"/>
      <c r="O139" s="215"/>
      <c r="P139" s="221">
        <f t="shared" si="26"/>
        <v>0</v>
      </c>
      <c r="Q139" s="220">
        <f t="shared" si="26"/>
        <v>0</v>
      </c>
      <c r="R139" s="220">
        <f t="shared" si="26"/>
        <v>0</v>
      </c>
      <c r="S139" s="221">
        <f t="shared" si="26"/>
        <v>0</v>
      </c>
      <c r="T139" s="270">
        <f t="shared" si="26"/>
        <v>0</v>
      </c>
      <c r="U139" s="202"/>
      <c r="V139" s="195" t="s">
        <v>568</v>
      </c>
      <c r="W139" s="196" t="s">
        <v>283</v>
      </c>
      <c r="X139" s="197"/>
      <c r="Y139" s="198" t="s">
        <v>636</v>
      </c>
      <c r="Z139" s="219">
        <f t="shared" si="27"/>
        <v>0</v>
      </c>
      <c r="AA139" s="220">
        <f t="shared" si="27"/>
        <v>0</v>
      </c>
      <c r="AB139" s="292">
        <f t="shared" si="27"/>
        <v>0</v>
      </c>
      <c r="AC139" s="366">
        <f t="shared" si="27"/>
        <v>0</v>
      </c>
      <c r="AE139" s="194"/>
      <c r="AF139" s="195" t="s">
        <v>568</v>
      </c>
      <c r="AG139" s="196" t="s">
        <v>283</v>
      </c>
      <c r="AH139" s="197"/>
      <c r="AI139" s="219">
        <f t="shared" si="21"/>
        <v>0</v>
      </c>
      <c r="AJ139" s="220">
        <f t="shared" si="24"/>
        <v>0</v>
      </c>
      <c r="AK139" s="366">
        <f t="shared" si="25"/>
        <v>0</v>
      </c>
    </row>
    <row r="140" spans="1:37" ht="14.45" customHeight="1" x14ac:dyDescent="0.15">
      <c r="A140" s="592">
        <v>2600</v>
      </c>
      <c r="B140" s="593">
        <v>0</v>
      </c>
      <c r="C140" s="593">
        <v>0</v>
      </c>
      <c r="D140" s="593">
        <v>0</v>
      </c>
      <c r="E140" s="593">
        <v>0</v>
      </c>
      <c r="F140" s="593">
        <v>2600</v>
      </c>
      <c r="G140" s="594">
        <v>0</v>
      </c>
      <c r="K140" s="194"/>
      <c r="L140" s="195" t="s">
        <v>476</v>
      </c>
      <c r="M140" s="196" t="s">
        <v>301</v>
      </c>
      <c r="N140" s="197"/>
      <c r="O140" s="215"/>
      <c r="P140" s="221">
        <f t="shared" si="26"/>
        <v>0</v>
      </c>
      <c r="Q140" s="220">
        <f t="shared" si="26"/>
        <v>0</v>
      </c>
      <c r="R140" s="220">
        <f t="shared" si="26"/>
        <v>0</v>
      </c>
      <c r="S140" s="221">
        <f t="shared" si="26"/>
        <v>0</v>
      </c>
      <c r="T140" s="270">
        <f t="shared" si="26"/>
        <v>0</v>
      </c>
      <c r="U140" s="202"/>
      <c r="V140" s="195" t="s">
        <v>476</v>
      </c>
      <c r="W140" s="196" t="s">
        <v>301</v>
      </c>
      <c r="X140" s="197"/>
      <c r="Y140" s="198" t="s">
        <v>636</v>
      </c>
      <c r="Z140" s="219">
        <f t="shared" si="27"/>
        <v>0</v>
      </c>
      <c r="AA140" s="220">
        <f t="shared" si="27"/>
        <v>0</v>
      </c>
      <c r="AB140" s="292">
        <f t="shared" si="27"/>
        <v>0</v>
      </c>
      <c r="AC140" s="366">
        <f t="shared" si="27"/>
        <v>0</v>
      </c>
      <c r="AE140" s="194"/>
      <c r="AF140" s="195" t="s">
        <v>476</v>
      </c>
      <c r="AG140" s="196" t="s">
        <v>301</v>
      </c>
      <c r="AH140" s="197"/>
      <c r="AI140" s="219">
        <f t="shared" si="21"/>
        <v>0</v>
      </c>
      <c r="AJ140" s="220">
        <f t="shared" si="24"/>
        <v>0</v>
      </c>
      <c r="AK140" s="366">
        <f t="shared" si="25"/>
        <v>0</v>
      </c>
    </row>
    <row r="141" spans="1:37" ht="14.45" customHeight="1" x14ac:dyDescent="0.15">
      <c r="A141" s="592">
        <v>0</v>
      </c>
      <c r="B141" s="593">
        <v>0</v>
      </c>
      <c r="C141" s="593">
        <v>0</v>
      </c>
      <c r="D141" s="593">
        <v>0</v>
      </c>
      <c r="E141" s="593">
        <v>0</v>
      </c>
      <c r="F141" s="593">
        <v>0</v>
      </c>
      <c r="G141" s="594">
        <v>0</v>
      </c>
      <c r="K141" s="194"/>
      <c r="L141" s="195" t="s">
        <v>427</v>
      </c>
      <c r="M141" s="196" t="s">
        <v>571</v>
      </c>
      <c r="N141" s="197"/>
      <c r="O141" s="215"/>
      <c r="P141" s="221">
        <f t="shared" si="26"/>
        <v>4261</v>
      </c>
      <c r="Q141" s="220">
        <f t="shared" si="26"/>
        <v>4261</v>
      </c>
      <c r="R141" s="220">
        <f t="shared" si="26"/>
        <v>0</v>
      </c>
      <c r="S141" s="221">
        <f t="shared" si="26"/>
        <v>2121</v>
      </c>
      <c r="T141" s="270">
        <f t="shared" si="26"/>
        <v>0</v>
      </c>
      <c r="U141" s="202"/>
      <c r="V141" s="195" t="s">
        <v>427</v>
      </c>
      <c r="W141" s="196" t="s">
        <v>571</v>
      </c>
      <c r="X141" s="197"/>
      <c r="Y141" s="198" t="s">
        <v>636</v>
      </c>
      <c r="Z141" s="219">
        <f t="shared" si="27"/>
        <v>16</v>
      </c>
      <c r="AA141" s="220">
        <f t="shared" si="27"/>
        <v>0</v>
      </c>
      <c r="AB141" s="292">
        <f t="shared" si="27"/>
        <v>0</v>
      </c>
      <c r="AC141" s="366">
        <f t="shared" si="27"/>
        <v>0</v>
      </c>
      <c r="AE141" s="194"/>
      <c r="AF141" s="195" t="s">
        <v>427</v>
      </c>
      <c r="AG141" s="196" t="s">
        <v>571</v>
      </c>
      <c r="AH141" s="197"/>
      <c r="AI141" s="219">
        <f t="shared" si="21"/>
        <v>4245</v>
      </c>
      <c r="AJ141" s="220">
        <f t="shared" si="24"/>
        <v>0</v>
      </c>
      <c r="AK141" s="366">
        <f t="shared" si="25"/>
        <v>2121</v>
      </c>
    </row>
    <row r="142" spans="1:37" ht="14.45" customHeight="1" x14ac:dyDescent="0.15">
      <c r="A142" s="592">
        <v>0</v>
      </c>
      <c r="B142" s="593">
        <v>0</v>
      </c>
      <c r="C142" s="593">
        <v>0</v>
      </c>
      <c r="D142" s="593">
        <v>0</v>
      </c>
      <c r="E142" s="593">
        <v>0</v>
      </c>
      <c r="F142" s="593">
        <v>0</v>
      </c>
      <c r="G142" s="594">
        <v>0</v>
      </c>
      <c r="K142" s="194"/>
      <c r="L142" s="195" t="s">
        <v>558</v>
      </c>
      <c r="M142" s="196" t="s">
        <v>284</v>
      </c>
      <c r="N142" s="197"/>
      <c r="O142" s="215"/>
      <c r="P142" s="221">
        <f t="shared" si="26"/>
        <v>0</v>
      </c>
      <c r="Q142" s="220">
        <f t="shared" si="26"/>
        <v>0</v>
      </c>
      <c r="R142" s="220">
        <f t="shared" si="26"/>
        <v>0</v>
      </c>
      <c r="S142" s="221">
        <f t="shared" si="26"/>
        <v>0</v>
      </c>
      <c r="T142" s="270">
        <f t="shared" si="26"/>
        <v>0</v>
      </c>
      <c r="U142" s="202"/>
      <c r="V142" s="195" t="s">
        <v>558</v>
      </c>
      <c r="W142" s="196" t="s">
        <v>284</v>
      </c>
      <c r="X142" s="197"/>
      <c r="Y142" s="198" t="s">
        <v>636</v>
      </c>
      <c r="Z142" s="219">
        <f t="shared" si="27"/>
        <v>0</v>
      </c>
      <c r="AA142" s="220">
        <f t="shared" si="27"/>
        <v>0</v>
      </c>
      <c r="AB142" s="292">
        <f t="shared" si="27"/>
        <v>0</v>
      </c>
      <c r="AC142" s="366">
        <f t="shared" si="27"/>
        <v>0</v>
      </c>
      <c r="AE142" s="194" t="s">
        <v>638</v>
      </c>
      <c r="AF142" s="195" t="s">
        <v>558</v>
      </c>
      <c r="AG142" s="196" t="s">
        <v>284</v>
      </c>
      <c r="AH142" s="197"/>
      <c r="AI142" s="219">
        <f t="shared" si="21"/>
        <v>0</v>
      </c>
      <c r="AJ142" s="220">
        <f t="shared" si="24"/>
        <v>0</v>
      </c>
      <c r="AK142" s="366">
        <f t="shared" si="25"/>
        <v>0</v>
      </c>
    </row>
    <row r="143" spans="1:37" ht="14.45" customHeight="1" x14ac:dyDescent="0.15">
      <c r="A143" s="592">
        <v>0</v>
      </c>
      <c r="B143" s="593">
        <v>0</v>
      </c>
      <c r="C143" s="593">
        <v>0</v>
      </c>
      <c r="D143" s="593">
        <v>0</v>
      </c>
      <c r="E143" s="593">
        <v>0</v>
      </c>
      <c r="F143" s="593">
        <v>0</v>
      </c>
      <c r="G143" s="594">
        <v>0</v>
      </c>
      <c r="K143" s="194"/>
      <c r="L143" s="216"/>
      <c r="M143" s="196" t="s">
        <v>292</v>
      </c>
      <c r="N143" s="197"/>
      <c r="O143" s="215"/>
      <c r="P143" s="221">
        <f t="shared" ref="P143:T152" si="28">P28+P82</f>
        <v>7973</v>
      </c>
      <c r="Q143" s="220">
        <f t="shared" si="28"/>
        <v>4729</v>
      </c>
      <c r="R143" s="220">
        <f t="shared" si="28"/>
        <v>0</v>
      </c>
      <c r="S143" s="221">
        <f t="shared" si="28"/>
        <v>314</v>
      </c>
      <c r="T143" s="270">
        <f t="shared" si="28"/>
        <v>0</v>
      </c>
      <c r="U143" s="202"/>
      <c r="V143" s="216"/>
      <c r="W143" s="196" t="s">
        <v>292</v>
      </c>
      <c r="X143" s="197"/>
      <c r="Y143" s="198" t="s">
        <v>636</v>
      </c>
      <c r="Z143" s="219">
        <f t="shared" si="27"/>
        <v>18</v>
      </c>
      <c r="AA143" s="220">
        <f t="shared" si="27"/>
        <v>0</v>
      </c>
      <c r="AB143" s="292">
        <f t="shared" si="27"/>
        <v>0</v>
      </c>
      <c r="AC143" s="366">
        <f t="shared" si="27"/>
        <v>0</v>
      </c>
      <c r="AE143" s="194" t="s">
        <v>639</v>
      </c>
      <c r="AF143" s="216"/>
      <c r="AG143" s="196" t="s">
        <v>292</v>
      </c>
      <c r="AH143" s="197"/>
      <c r="AI143" s="219">
        <f t="shared" si="21"/>
        <v>4711</v>
      </c>
      <c r="AJ143" s="220">
        <f t="shared" si="24"/>
        <v>0</v>
      </c>
      <c r="AK143" s="366">
        <f t="shared" si="25"/>
        <v>186</v>
      </c>
    </row>
    <row r="144" spans="1:37" ht="14.45" customHeight="1" x14ac:dyDescent="0.15">
      <c r="A144" s="592">
        <v>300</v>
      </c>
      <c r="B144" s="593">
        <v>0</v>
      </c>
      <c r="C144" s="593">
        <v>300</v>
      </c>
      <c r="D144" s="593">
        <v>0</v>
      </c>
      <c r="E144" s="593">
        <v>0</v>
      </c>
      <c r="F144" s="593">
        <v>0</v>
      </c>
      <c r="G144" s="594">
        <v>0</v>
      </c>
      <c r="K144" s="194" t="s">
        <v>4</v>
      </c>
      <c r="L144" s="173" t="s">
        <v>487</v>
      </c>
      <c r="M144" s="197"/>
      <c r="N144" s="197"/>
      <c r="O144" s="215"/>
      <c r="P144" s="221">
        <f t="shared" si="28"/>
        <v>0</v>
      </c>
      <c r="Q144" s="220">
        <f t="shared" si="28"/>
        <v>0</v>
      </c>
      <c r="R144" s="220">
        <f t="shared" si="28"/>
        <v>0</v>
      </c>
      <c r="S144" s="221">
        <f t="shared" si="28"/>
        <v>0</v>
      </c>
      <c r="T144" s="270">
        <f t="shared" si="28"/>
        <v>0</v>
      </c>
      <c r="U144" s="202" t="s">
        <v>914</v>
      </c>
      <c r="V144" s="173" t="s">
        <v>487</v>
      </c>
      <c r="W144" s="197"/>
      <c r="X144" s="197"/>
      <c r="Y144" s="198" t="s">
        <v>636</v>
      </c>
      <c r="Z144" s="219">
        <f t="shared" si="27"/>
        <v>0</v>
      </c>
      <c r="AA144" s="220">
        <f t="shared" si="27"/>
        <v>0</v>
      </c>
      <c r="AB144" s="292">
        <f t="shared" si="27"/>
        <v>0</v>
      </c>
      <c r="AC144" s="366">
        <f t="shared" si="27"/>
        <v>0</v>
      </c>
      <c r="AE144" s="194" t="s">
        <v>640</v>
      </c>
      <c r="AF144" s="173" t="s">
        <v>487</v>
      </c>
      <c r="AG144" s="197"/>
      <c r="AH144" s="197"/>
      <c r="AI144" s="219">
        <f t="shared" si="21"/>
        <v>0</v>
      </c>
      <c r="AJ144" s="220">
        <f>SUM(AJ145:AJ147)</f>
        <v>0</v>
      </c>
      <c r="AK144" s="366">
        <f>SUM(AK145:AK147)</f>
        <v>0</v>
      </c>
    </row>
    <row r="145" spans="1:37" ht="14.45" customHeight="1" x14ac:dyDescent="0.15">
      <c r="A145" s="592">
        <v>0</v>
      </c>
      <c r="B145" s="593">
        <v>0</v>
      </c>
      <c r="C145" s="593">
        <v>0</v>
      </c>
      <c r="D145" s="593">
        <v>0</v>
      </c>
      <c r="E145" s="593">
        <v>0</v>
      </c>
      <c r="F145" s="593">
        <v>0</v>
      </c>
      <c r="G145" s="594">
        <v>0</v>
      </c>
      <c r="K145" s="194"/>
      <c r="L145" s="195"/>
      <c r="M145" s="196" t="s">
        <v>298</v>
      </c>
      <c r="N145" s="197"/>
      <c r="O145" s="215"/>
      <c r="P145" s="221">
        <f t="shared" si="28"/>
        <v>0</v>
      </c>
      <c r="Q145" s="220">
        <f t="shared" si="28"/>
        <v>0</v>
      </c>
      <c r="R145" s="220">
        <f t="shared" si="28"/>
        <v>0</v>
      </c>
      <c r="S145" s="221">
        <f t="shared" si="28"/>
        <v>0</v>
      </c>
      <c r="T145" s="270">
        <f t="shared" si="28"/>
        <v>0</v>
      </c>
      <c r="U145" s="202"/>
      <c r="V145" s="195"/>
      <c r="W145" s="196" t="s">
        <v>298</v>
      </c>
      <c r="X145" s="197"/>
      <c r="Y145" s="198" t="s">
        <v>636</v>
      </c>
      <c r="Z145" s="219">
        <f>IF(ISERROR(Z$144*(Q145/Q$144)),0,ROUND(Z$144*(Q145/Q$144),0))</f>
        <v>0</v>
      </c>
      <c r="AA145" s="220">
        <f t="shared" ref="Z145:AC147" si="29">IF(ISERROR(AA$144*(R145/R$144)),0,ROUND(AA$144*(R145/R$144),0))</f>
        <v>0</v>
      </c>
      <c r="AB145" s="292">
        <f t="shared" si="29"/>
        <v>0</v>
      </c>
      <c r="AC145" s="366">
        <f t="shared" si="29"/>
        <v>0</v>
      </c>
      <c r="AE145" s="194" t="s">
        <v>641</v>
      </c>
      <c r="AF145" s="195"/>
      <c r="AG145" s="196" t="s">
        <v>298</v>
      </c>
      <c r="AH145" s="197"/>
      <c r="AI145" s="219">
        <f t="shared" si="21"/>
        <v>0</v>
      </c>
      <c r="AJ145" s="220">
        <f t="shared" ref="AJ145:AJ153" si="30">IF($P145-$Z145=0,0,ROUND((R145-AA145)*$AI145/($P145-$Z145),0))</f>
        <v>0</v>
      </c>
      <c r="AK145" s="366">
        <f t="shared" ref="AK145:AK153" si="31">IF(P145-Z145=0,0,ROUND((S145-AB145)*AI145/(P145-Z145),0))</f>
        <v>0</v>
      </c>
    </row>
    <row r="146" spans="1:37" ht="14.45" customHeight="1" x14ac:dyDescent="0.15">
      <c r="A146" s="592">
        <v>0</v>
      </c>
      <c r="B146" s="593">
        <v>0</v>
      </c>
      <c r="C146" s="593">
        <v>0</v>
      </c>
      <c r="D146" s="593">
        <v>0</v>
      </c>
      <c r="E146" s="593">
        <v>0</v>
      </c>
      <c r="F146" s="593">
        <v>0</v>
      </c>
      <c r="G146" s="594">
        <v>0</v>
      </c>
      <c r="K146" s="194"/>
      <c r="L146" s="195"/>
      <c r="M146" s="196" t="s">
        <v>297</v>
      </c>
      <c r="N146" s="197"/>
      <c r="O146" s="215"/>
      <c r="P146" s="221">
        <f t="shared" si="28"/>
        <v>0</v>
      </c>
      <c r="Q146" s="220">
        <f t="shared" si="28"/>
        <v>0</v>
      </c>
      <c r="R146" s="220">
        <f t="shared" si="28"/>
        <v>0</v>
      </c>
      <c r="S146" s="221">
        <f t="shared" si="28"/>
        <v>0</v>
      </c>
      <c r="T146" s="270">
        <f t="shared" si="28"/>
        <v>0</v>
      </c>
      <c r="U146" s="202"/>
      <c r="V146" s="195"/>
      <c r="W146" s="196" t="s">
        <v>297</v>
      </c>
      <c r="X146" s="197"/>
      <c r="Y146" s="198" t="s">
        <v>636</v>
      </c>
      <c r="Z146" s="219">
        <f t="shared" si="29"/>
        <v>0</v>
      </c>
      <c r="AA146" s="220">
        <f t="shared" si="29"/>
        <v>0</v>
      </c>
      <c r="AB146" s="292">
        <f t="shared" si="29"/>
        <v>0</v>
      </c>
      <c r="AC146" s="366">
        <f t="shared" si="29"/>
        <v>0</v>
      </c>
      <c r="AE146" s="194" t="s">
        <v>558</v>
      </c>
      <c r="AF146" s="195"/>
      <c r="AG146" s="196" t="s">
        <v>297</v>
      </c>
      <c r="AH146" s="197"/>
      <c r="AI146" s="219">
        <f t="shared" si="21"/>
        <v>0</v>
      </c>
      <c r="AJ146" s="220">
        <f t="shared" si="30"/>
        <v>0</v>
      </c>
      <c r="AK146" s="366">
        <f t="shared" si="31"/>
        <v>0</v>
      </c>
    </row>
    <row r="147" spans="1:37" ht="14.45" customHeight="1" x14ac:dyDescent="0.15">
      <c r="A147" s="592">
        <v>10619</v>
      </c>
      <c r="B147" s="593">
        <v>10619</v>
      </c>
      <c r="C147" s="593">
        <v>0</v>
      </c>
      <c r="D147" s="593">
        <v>0</v>
      </c>
      <c r="E147" s="593">
        <v>0</v>
      </c>
      <c r="F147" s="593">
        <v>0</v>
      </c>
      <c r="G147" s="594">
        <v>0</v>
      </c>
      <c r="K147" s="194"/>
      <c r="L147" s="195"/>
      <c r="M147" s="196" t="s">
        <v>292</v>
      </c>
      <c r="N147" s="197"/>
      <c r="O147" s="215"/>
      <c r="P147" s="221">
        <f t="shared" si="28"/>
        <v>0</v>
      </c>
      <c r="Q147" s="220">
        <f t="shared" si="28"/>
        <v>0</v>
      </c>
      <c r="R147" s="220">
        <f t="shared" si="28"/>
        <v>0</v>
      </c>
      <c r="S147" s="221">
        <f t="shared" si="28"/>
        <v>0</v>
      </c>
      <c r="T147" s="270">
        <f t="shared" si="28"/>
        <v>0</v>
      </c>
      <c r="U147" s="202"/>
      <c r="V147" s="195"/>
      <c r="W147" s="196" t="s">
        <v>292</v>
      </c>
      <c r="X147" s="197"/>
      <c r="Y147" s="198" t="s">
        <v>636</v>
      </c>
      <c r="Z147" s="219">
        <f t="shared" si="29"/>
        <v>0</v>
      </c>
      <c r="AA147" s="220">
        <f t="shared" si="29"/>
        <v>0</v>
      </c>
      <c r="AB147" s="292">
        <f t="shared" si="29"/>
        <v>0</v>
      </c>
      <c r="AC147" s="366">
        <f t="shared" si="29"/>
        <v>0</v>
      </c>
      <c r="AE147" s="194" t="s">
        <v>642</v>
      </c>
      <c r="AF147" s="195"/>
      <c r="AG147" s="196" t="s">
        <v>292</v>
      </c>
      <c r="AH147" s="197"/>
      <c r="AI147" s="219">
        <f t="shared" si="21"/>
        <v>0</v>
      </c>
      <c r="AJ147" s="220">
        <f t="shared" si="30"/>
        <v>0</v>
      </c>
      <c r="AK147" s="366">
        <f t="shared" si="31"/>
        <v>0</v>
      </c>
    </row>
    <row r="148" spans="1:37" ht="14.45" customHeight="1" x14ac:dyDescent="0.15">
      <c r="A148" s="592">
        <v>10619</v>
      </c>
      <c r="B148" s="593">
        <v>10619</v>
      </c>
      <c r="C148" s="593">
        <v>0</v>
      </c>
      <c r="D148" s="593">
        <v>0</v>
      </c>
      <c r="E148" s="593">
        <v>0</v>
      </c>
      <c r="F148" s="593">
        <v>0</v>
      </c>
      <c r="G148" s="594">
        <v>0</v>
      </c>
      <c r="K148" s="194"/>
      <c r="L148" s="173"/>
      <c r="M148" s="196" t="s">
        <v>280</v>
      </c>
      <c r="N148" s="197"/>
      <c r="O148" s="215"/>
      <c r="P148" s="221">
        <f t="shared" si="28"/>
        <v>7364</v>
      </c>
      <c r="Q148" s="220">
        <f t="shared" si="28"/>
        <v>7364</v>
      </c>
      <c r="R148" s="220">
        <f t="shared" si="28"/>
        <v>0</v>
      </c>
      <c r="S148" s="221">
        <f t="shared" si="28"/>
        <v>0</v>
      </c>
      <c r="T148" s="270">
        <f t="shared" si="28"/>
        <v>0</v>
      </c>
      <c r="U148" s="202" t="s">
        <v>852</v>
      </c>
      <c r="V148" s="173"/>
      <c r="W148" s="196" t="s">
        <v>280</v>
      </c>
      <c r="X148" s="197"/>
      <c r="Y148" s="198" t="s">
        <v>636</v>
      </c>
      <c r="Z148" s="219">
        <f>IF(ISERROR(Z$33*(Q148/(Q148+Q149))),0,ROUND(Z$33*(Q148/(Q148+Q149)),0))</f>
        <v>0</v>
      </c>
      <c r="AA148" s="220">
        <f>IF(ISERROR(AA$33*(R148/(R148+R149))),0,ROUND(AA$33*(R148/(R148+R149)),0))</f>
        <v>0</v>
      </c>
      <c r="AB148" s="292">
        <f>IF(ISERROR(AB$33*(S148/(S148+S149))),0,ROUND(AB$33*(S148/(S148+S149)),0))</f>
        <v>0</v>
      </c>
      <c r="AC148" s="366">
        <f>IF(ISERROR(AC$33*(T148/(T148+T149))),0,ROUND(AC$33*(T148/(T148+T149)),0))</f>
        <v>0</v>
      </c>
      <c r="AE148" s="194" t="s">
        <v>643</v>
      </c>
      <c r="AF148" s="173"/>
      <c r="AG148" s="196" t="s">
        <v>280</v>
      </c>
      <c r="AH148" s="197"/>
      <c r="AI148" s="219">
        <f t="shared" si="21"/>
        <v>7364</v>
      </c>
      <c r="AJ148" s="220">
        <f t="shared" si="30"/>
        <v>0</v>
      </c>
      <c r="AK148" s="366">
        <f t="shared" si="31"/>
        <v>0</v>
      </c>
    </row>
    <row r="149" spans="1:37" ht="14.45" customHeight="1" x14ac:dyDescent="0.15">
      <c r="A149" s="592">
        <v>0</v>
      </c>
      <c r="B149" s="593">
        <v>0</v>
      </c>
      <c r="C149" s="593">
        <v>0</v>
      </c>
      <c r="D149" s="593">
        <v>0</v>
      </c>
      <c r="E149" s="593">
        <v>0</v>
      </c>
      <c r="F149" s="593">
        <v>0</v>
      </c>
      <c r="G149" s="594">
        <v>0</v>
      </c>
      <c r="K149" s="194"/>
      <c r="L149" s="195"/>
      <c r="M149" s="196" t="s">
        <v>281</v>
      </c>
      <c r="N149" s="197"/>
      <c r="O149" s="215"/>
      <c r="P149" s="221">
        <f t="shared" si="28"/>
        <v>3395</v>
      </c>
      <c r="Q149" s="220">
        <f t="shared" si="28"/>
        <v>3395</v>
      </c>
      <c r="R149" s="220">
        <f t="shared" si="28"/>
        <v>0</v>
      </c>
      <c r="S149" s="221">
        <f t="shared" si="28"/>
        <v>1350</v>
      </c>
      <c r="T149" s="270">
        <f t="shared" si="28"/>
        <v>1400</v>
      </c>
      <c r="U149" s="202"/>
      <c r="V149" s="195"/>
      <c r="W149" s="196" t="s">
        <v>281</v>
      </c>
      <c r="X149" s="197"/>
      <c r="Y149" s="198" t="s">
        <v>636</v>
      </c>
      <c r="Z149" s="219">
        <f>Z33-Z148</f>
        <v>0</v>
      </c>
      <c r="AA149" s="220">
        <f>AA33-AA148</f>
        <v>0</v>
      </c>
      <c r="AB149" s="292">
        <f>AB33-AB148</f>
        <v>0</v>
      </c>
      <c r="AC149" s="366">
        <f>AC33-AC148</f>
        <v>0</v>
      </c>
      <c r="AE149" s="194" t="s">
        <v>644</v>
      </c>
      <c r="AF149" s="195"/>
      <c r="AG149" s="196" t="s">
        <v>281</v>
      </c>
      <c r="AH149" s="197"/>
      <c r="AI149" s="219">
        <f t="shared" si="21"/>
        <v>3395</v>
      </c>
      <c r="AJ149" s="220">
        <f t="shared" si="30"/>
        <v>0</v>
      </c>
      <c r="AK149" s="366">
        <f t="shared" si="31"/>
        <v>1350</v>
      </c>
    </row>
    <row r="150" spans="1:37" ht="14.45" customHeight="1" x14ac:dyDescent="0.15">
      <c r="A150" s="592">
        <v>0</v>
      </c>
      <c r="B150" s="593">
        <v>0</v>
      </c>
      <c r="C150" s="593">
        <v>0</v>
      </c>
      <c r="D150" s="593">
        <v>0</v>
      </c>
      <c r="E150" s="593">
        <v>0</v>
      </c>
      <c r="F150" s="593">
        <v>0</v>
      </c>
      <c r="G150" s="594">
        <v>0</v>
      </c>
      <c r="K150" s="194"/>
      <c r="L150" s="195"/>
      <c r="M150" s="196" t="s">
        <v>282</v>
      </c>
      <c r="N150" s="197"/>
      <c r="O150" s="215"/>
      <c r="P150" s="221">
        <f t="shared" si="28"/>
        <v>0</v>
      </c>
      <c r="Q150" s="220">
        <f t="shared" si="28"/>
        <v>0</v>
      </c>
      <c r="R150" s="220">
        <f t="shared" si="28"/>
        <v>0</v>
      </c>
      <c r="S150" s="221">
        <f t="shared" si="28"/>
        <v>0</v>
      </c>
      <c r="T150" s="270">
        <f t="shared" si="28"/>
        <v>0</v>
      </c>
      <c r="U150" s="202"/>
      <c r="V150" s="195"/>
      <c r="W150" s="196" t="s">
        <v>282</v>
      </c>
      <c r="X150" s="197"/>
      <c r="Y150" s="198" t="s">
        <v>636</v>
      </c>
      <c r="Z150" s="219">
        <f t="shared" ref="Z150:AC153" si="3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0">
        <f t="shared" si="32"/>
        <v>0</v>
      </c>
      <c r="AB150" s="292">
        <f t="shared" si="32"/>
        <v>0</v>
      </c>
      <c r="AC150" s="366">
        <f t="shared" si="32"/>
        <v>0</v>
      </c>
      <c r="AE150" s="194" t="s">
        <v>915</v>
      </c>
      <c r="AF150" s="195"/>
      <c r="AG150" s="196" t="s">
        <v>282</v>
      </c>
      <c r="AH150" s="197"/>
      <c r="AI150" s="219">
        <f t="shared" si="21"/>
        <v>0</v>
      </c>
      <c r="AJ150" s="220">
        <f t="shared" si="30"/>
        <v>0</v>
      </c>
      <c r="AK150" s="366">
        <f t="shared" si="31"/>
        <v>0</v>
      </c>
    </row>
    <row r="151" spans="1:37" ht="14.45" customHeight="1" x14ac:dyDescent="0.15">
      <c r="A151" s="592">
        <v>0</v>
      </c>
      <c r="B151" s="593">
        <v>0</v>
      </c>
      <c r="C151" s="593">
        <v>0</v>
      </c>
      <c r="D151" s="593">
        <v>0</v>
      </c>
      <c r="E151" s="593">
        <v>0</v>
      </c>
      <c r="F151" s="593">
        <v>0</v>
      </c>
      <c r="G151" s="594">
        <v>0</v>
      </c>
      <c r="K151" s="194" t="s">
        <v>4</v>
      </c>
      <c r="L151" s="195" t="s">
        <v>583</v>
      </c>
      <c r="M151" s="196" t="s">
        <v>283</v>
      </c>
      <c r="N151" s="197"/>
      <c r="O151" s="215"/>
      <c r="P151" s="221">
        <f t="shared" si="28"/>
        <v>0</v>
      </c>
      <c r="Q151" s="220">
        <f t="shared" si="28"/>
        <v>0</v>
      </c>
      <c r="R151" s="220">
        <f t="shared" si="28"/>
        <v>0</v>
      </c>
      <c r="S151" s="221">
        <f t="shared" si="28"/>
        <v>0</v>
      </c>
      <c r="T151" s="270">
        <f t="shared" si="28"/>
        <v>0</v>
      </c>
      <c r="U151" s="202"/>
      <c r="V151" s="195" t="s">
        <v>583</v>
      </c>
      <c r="W151" s="196" t="s">
        <v>283</v>
      </c>
      <c r="X151" s="197"/>
      <c r="Y151" s="198" t="s">
        <v>636</v>
      </c>
      <c r="Z151" s="219">
        <f t="shared" si="32"/>
        <v>0</v>
      </c>
      <c r="AA151" s="220">
        <f t="shared" si="32"/>
        <v>0</v>
      </c>
      <c r="AB151" s="292">
        <f t="shared" si="32"/>
        <v>0</v>
      </c>
      <c r="AC151" s="366">
        <f t="shared" si="32"/>
        <v>0</v>
      </c>
      <c r="AE151" s="194" t="s">
        <v>645</v>
      </c>
      <c r="AF151" s="195" t="s">
        <v>583</v>
      </c>
      <c r="AG151" s="196" t="s">
        <v>283</v>
      </c>
      <c r="AH151" s="197"/>
      <c r="AI151" s="219">
        <f t="shared" si="21"/>
        <v>0</v>
      </c>
      <c r="AJ151" s="220">
        <f t="shared" si="30"/>
        <v>0</v>
      </c>
      <c r="AK151" s="366">
        <f t="shared" si="31"/>
        <v>0</v>
      </c>
    </row>
    <row r="152" spans="1:37" ht="14.45" customHeight="1" x14ac:dyDescent="0.15">
      <c r="A152" s="592">
        <v>0</v>
      </c>
      <c r="B152" s="593">
        <v>0</v>
      </c>
      <c r="C152" s="593">
        <v>0</v>
      </c>
      <c r="D152" s="593">
        <v>0</v>
      </c>
      <c r="E152" s="593">
        <v>0</v>
      </c>
      <c r="F152" s="593">
        <v>0</v>
      </c>
      <c r="G152" s="594">
        <v>0</v>
      </c>
      <c r="K152" s="194"/>
      <c r="L152" s="195"/>
      <c r="M152" s="196" t="s">
        <v>284</v>
      </c>
      <c r="N152" s="197"/>
      <c r="O152" s="215"/>
      <c r="P152" s="221">
        <f t="shared" si="28"/>
        <v>0</v>
      </c>
      <c r="Q152" s="220">
        <f t="shared" si="28"/>
        <v>0</v>
      </c>
      <c r="R152" s="220">
        <f t="shared" si="28"/>
        <v>0</v>
      </c>
      <c r="S152" s="221">
        <f t="shared" si="28"/>
        <v>0</v>
      </c>
      <c r="T152" s="270">
        <f t="shared" si="28"/>
        <v>0</v>
      </c>
      <c r="U152" s="202"/>
      <c r="V152" s="195"/>
      <c r="W152" s="196" t="s">
        <v>284</v>
      </c>
      <c r="X152" s="197"/>
      <c r="Y152" s="198" t="s">
        <v>636</v>
      </c>
      <c r="Z152" s="219">
        <f t="shared" si="32"/>
        <v>0</v>
      </c>
      <c r="AA152" s="220">
        <f t="shared" si="32"/>
        <v>0</v>
      </c>
      <c r="AB152" s="292">
        <f t="shared" si="32"/>
        <v>0</v>
      </c>
      <c r="AC152" s="366">
        <f t="shared" si="32"/>
        <v>0</v>
      </c>
      <c r="AE152" s="194" t="s">
        <v>473</v>
      </c>
      <c r="AF152" s="195"/>
      <c r="AG152" s="196" t="s">
        <v>284</v>
      </c>
      <c r="AH152" s="197"/>
      <c r="AI152" s="219">
        <f t="shared" si="21"/>
        <v>0</v>
      </c>
      <c r="AJ152" s="220">
        <f t="shared" si="30"/>
        <v>0</v>
      </c>
      <c r="AK152" s="366">
        <f t="shared" si="31"/>
        <v>0</v>
      </c>
    </row>
    <row r="153" spans="1:37" ht="14.45" customHeight="1" x14ac:dyDescent="0.15">
      <c r="A153" s="592">
        <v>0</v>
      </c>
      <c r="B153" s="593">
        <v>0</v>
      </c>
      <c r="C153" s="593">
        <v>0</v>
      </c>
      <c r="D153" s="593">
        <v>0</v>
      </c>
      <c r="E153" s="593">
        <v>0</v>
      </c>
      <c r="F153" s="593">
        <v>0</v>
      </c>
      <c r="G153" s="594">
        <v>0</v>
      </c>
      <c r="K153" s="194"/>
      <c r="L153" s="195"/>
      <c r="M153" s="196" t="s">
        <v>326</v>
      </c>
      <c r="N153" s="197"/>
      <c r="O153" s="215"/>
      <c r="P153" s="221">
        <f t="shared" ref="P153:T162" si="33">P38+P92</f>
        <v>0</v>
      </c>
      <c r="Q153" s="220">
        <f t="shared" si="33"/>
        <v>0</v>
      </c>
      <c r="R153" s="220">
        <f t="shared" si="33"/>
        <v>0</v>
      </c>
      <c r="S153" s="221">
        <f t="shared" si="33"/>
        <v>0</v>
      </c>
      <c r="T153" s="270">
        <f t="shared" si="33"/>
        <v>0</v>
      </c>
      <c r="U153" s="202"/>
      <c r="V153" s="195"/>
      <c r="W153" s="196" t="s">
        <v>326</v>
      </c>
      <c r="X153" s="197"/>
      <c r="Y153" s="198" t="s">
        <v>636</v>
      </c>
      <c r="Z153" s="219">
        <f t="shared" si="32"/>
        <v>0</v>
      </c>
      <c r="AA153" s="220">
        <f t="shared" si="32"/>
        <v>0</v>
      </c>
      <c r="AB153" s="292">
        <f t="shared" si="32"/>
        <v>0</v>
      </c>
      <c r="AC153" s="366">
        <f t="shared" si="32"/>
        <v>0</v>
      </c>
      <c r="AE153" s="194" t="s">
        <v>474</v>
      </c>
      <c r="AF153" s="195"/>
      <c r="AG153" s="196" t="s">
        <v>326</v>
      </c>
      <c r="AH153" s="197"/>
      <c r="AI153" s="219">
        <f t="shared" si="21"/>
        <v>0</v>
      </c>
      <c r="AJ153" s="220">
        <f t="shared" si="30"/>
        <v>0</v>
      </c>
      <c r="AK153" s="366">
        <f t="shared" si="31"/>
        <v>0</v>
      </c>
    </row>
    <row r="154" spans="1:37" ht="14.45" customHeight="1" x14ac:dyDescent="0.15">
      <c r="A154" s="592">
        <v>0</v>
      </c>
      <c r="B154" s="593">
        <v>0</v>
      </c>
      <c r="C154" s="593">
        <v>0</v>
      </c>
      <c r="D154" s="593">
        <v>0</v>
      </c>
      <c r="E154" s="593">
        <v>0</v>
      </c>
      <c r="F154" s="593">
        <v>0</v>
      </c>
      <c r="G154" s="594">
        <v>0</v>
      </c>
      <c r="K154" s="194"/>
      <c r="L154" s="195"/>
      <c r="M154" s="173" t="s">
        <v>285</v>
      </c>
      <c r="N154" s="197"/>
      <c r="O154" s="215"/>
      <c r="P154" s="221">
        <f t="shared" si="33"/>
        <v>0</v>
      </c>
      <c r="Q154" s="220">
        <f t="shared" si="33"/>
        <v>0</v>
      </c>
      <c r="R154" s="220">
        <f t="shared" si="33"/>
        <v>0</v>
      </c>
      <c r="S154" s="221">
        <f t="shared" si="33"/>
        <v>0</v>
      </c>
      <c r="T154" s="270">
        <f t="shared" si="33"/>
        <v>0</v>
      </c>
      <c r="U154" s="202"/>
      <c r="V154" s="195"/>
      <c r="W154" s="173" t="s">
        <v>285</v>
      </c>
      <c r="X154" s="197"/>
      <c r="Y154" s="198" t="s">
        <v>636</v>
      </c>
      <c r="Z154" s="219">
        <f>SUM(Z155:Z159)</f>
        <v>0</v>
      </c>
      <c r="AA154" s="220">
        <f>SUM(AA155:AA159)</f>
        <v>0</v>
      </c>
      <c r="AB154" s="292">
        <f>SUM(AB155:AB159)</f>
        <v>0</v>
      </c>
      <c r="AC154" s="366">
        <f>SUM(AC155:AC159)</f>
        <v>0</v>
      </c>
      <c r="AE154" s="194" t="s">
        <v>646</v>
      </c>
      <c r="AF154" s="195"/>
      <c r="AG154" s="173" t="s">
        <v>285</v>
      </c>
      <c r="AH154" s="197"/>
      <c r="AI154" s="219">
        <f t="shared" si="21"/>
        <v>0</v>
      </c>
      <c r="AJ154" s="220">
        <f>SUM(AJ155:AJ159)</f>
        <v>0</v>
      </c>
      <c r="AK154" s="366">
        <f>SUM(AK155:AK159)</f>
        <v>0</v>
      </c>
    </row>
    <row r="155" spans="1:37" ht="14.45" customHeight="1" x14ac:dyDescent="0.15">
      <c r="A155" s="592">
        <v>0</v>
      </c>
      <c r="B155" s="593">
        <v>0</v>
      </c>
      <c r="C155" s="593">
        <v>0</v>
      </c>
      <c r="D155" s="593">
        <v>0</v>
      </c>
      <c r="E155" s="593">
        <v>0</v>
      </c>
      <c r="F155" s="593">
        <v>0</v>
      </c>
      <c r="G155" s="594">
        <v>0</v>
      </c>
      <c r="K155" s="194"/>
      <c r="L155" s="195" t="s">
        <v>588</v>
      </c>
      <c r="M155" s="195"/>
      <c r="N155" s="196" t="s">
        <v>286</v>
      </c>
      <c r="O155" s="215"/>
      <c r="P155" s="221">
        <f t="shared" si="33"/>
        <v>0</v>
      </c>
      <c r="Q155" s="220">
        <f t="shared" si="33"/>
        <v>0</v>
      </c>
      <c r="R155" s="220">
        <f t="shared" si="33"/>
        <v>0</v>
      </c>
      <c r="S155" s="221">
        <f t="shared" si="33"/>
        <v>0</v>
      </c>
      <c r="T155" s="270">
        <f t="shared" si="33"/>
        <v>0</v>
      </c>
      <c r="U155" s="202"/>
      <c r="V155" s="195" t="s">
        <v>588</v>
      </c>
      <c r="W155" s="195"/>
      <c r="X155" s="196" t="s">
        <v>286</v>
      </c>
      <c r="Y155" s="198"/>
      <c r="Z155" s="219">
        <f>Z40</f>
        <v>0</v>
      </c>
      <c r="AA155" s="220">
        <f>AA40</f>
        <v>0</v>
      </c>
      <c r="AB155" s="292">
        <f>AB40</f>
        <v>0</v>
      </c>
      <c r="AC155" s="366">
        <f>AC40</f>
        <v>0</v>
      </c>
      <c r="AE155" s="194" t="s">
        <v>475</v>
      </c>
      <c r="AF155" s="195" t="s">
        <v>588</v>
      </c>
      <c r="AG155" s="195"/>
      <c r="AH155" s="196" t="s">
        <v>286</v>
      </c>
      <c r="AI155" s="219">
        <f t="shared" si="21"/>
        <v>0</v>
      </c>
      <c r="AJ155" s="220">
        <f t="shared" ref="AJ155:AJ162" si="34">IF($P155-$Z155=0,0,ROUND((R155-AA155)*$AI155/($P155-$Z155),0))</f>
        <v>0</v>
      </c>
      <c r="AK155" s="366">
        <f t="shared" ref="AK155:AK162" si="35">IF(P155-Z155=0,0,ROUND((S155-AB155)*AI155/(P155-Z155),0))</f>
        <v>0</v>
      </c>
    </row>
    <row r="156" spans="1:37" ht="14.45" customHeight="1" x14ac:dyDescent="0.15">
      <c r="A156" s="592">
        <v>0</v>
      </c>
      <c r="B156" s="593">
        <v>0</v>
      </c>
      <c r="C156" s="593">
        <v>0</v>
      </c>
      <c r="D156" s="593">
        <v>0</v>
      </c>
      <c r="E156" s="593">
        <v>0</v>
      </c>
      <c r="F156" s="593">
        <v>0</v>
      </c>
      <c r="G156" s="594">
        <v>0</v>
      </c>
      <c r="K156" s="194"/>
      <c r="L156" s="195"/>
      <c r="M156" s="195"/>
      <c r="N156" s="196" t="s">
        <v>287</v>
      </c>
      <c r="O156" s="215"/>
      <c r="P156" s="221">
        <f t="shared" si="33"/>
        <v>0</v>
      </c>
      <c r="Q156" s="220">
        <f t="shared" si="33"/>
        <v>0</v>
      </c>
      <c r="R156" s="220">
        <f t="shared" si="33"/>
        <v>0</v>
      </c>
      <c r="S156" s="221">
        <f t="shared" si="33"/>
        <v>0</v>
      </c>
      <c r="T156" s="270">
        <f t="shared" si="33"/>
        <v>0</v>
      </c>
      <c r="U156" s="202"/>
      <c r="V156" s="195"/>
      <c r="W156" s="195"/>
      <c r="X156" s="196" t="s">
        <v>287</v>
      </c>
      <c r="Y156" s="198" t="s">
        <v>636</v>
      </c>
      <c r="Z156" s="219">
        <f t="shared" ref="Z156:AC159" si="3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0">
        <f t="shared" si="36"/>
        <v>0</v>
      </c>
      <c r="AB156" s="292">
        <f t="shared" si="36"/>
        <v>0</v>
      </c>
      <c r="AC156" s="366">
        <f t="shared" si="36"/>
        <v>0</v>
      </c>
      <c r="AE156" s="194" t="s">
        <v>476</v>
      </c>
      <c r="AF156" s="195"/>
      <c r="AG156" s="195"/>
      <c r="AH156" s="196" t="s">
        <v>287</v>
      </c>
      <c r="AI156" s="219">
        <f t="shared" si="21"/>
        <v>0</v>
      </c>
      <c r="AJ156" s="220">
        <f t="shared" si="34"/>
        <v>0</v>
      </c>
      <c r="AK156" s="366">
        <f t="shared" si="35"/>
        <v>0</v>
      </c>
    </row>
    <row r="157" spans="1:37" ht="14.45" customHeight="1" x14ac:dyDescent="0.15">
      <c r="A157" s="592">
        <v>0</v>
      </c>
      <c r="B157" s="593">
        <v>0</v>
      </c>
      <c r="C157" s="593">
        <v>0</v>
      </c>
      <c r="D157" s="593">
        <v>0</v>
      </c>
      <c r="E157" s="593">
        <v>0</v>
      </c>
      <c r="F157" s="593">
        <v>0</v>
      </c>
      <c r="G157" s="594">
        <v>0</v>
      </c>
      <c r="K157" s="194"/>
      <c r="L157" s="195"/>
      <c r="M157" s="195"/>
      <c r="N157" s="196" t="s">
        <v>288</v>
      </c>
      <c r="O157" s="215"/>
      <c r="P157" s="221">
        <f t="shared" si="33"/>
        <v>0</v>
      </c>
      <c r="Q157" s="220">
        <f t="shared" si="33"/>
        <v>0</v>
      </c>
      <c r="R157" s="220">
        <f t="shared" si="33"/>
        <v>0</v>
      </c>
      <c r="S157" s="221">
        <f t="shared" si="33"/>
        <v>0</v>
      </c>
      <c r="T157" s="270">
        <f t="shared" si="33"/>
        <v>0</v>
      </c>
      <c r="U157" s="202"/>
      <c r="V157" s="195"/>
      <c r="W157" s="195"/>
      <c r="X157" s="196" t="s">
        <v>288</v>
      </c>
      <c r="Y157" s="198" t="s">
        <v>636</v>
      </c>
      <c r="Z157" s="219">
        <f t="shared" si="36"/>
        <v>0</v>
      </c>
      <c r="AA157" s="220">
        <f t="shared" si="36"/>
        <v>0</v>
      </c>
      <c r="AB157" s="292">
        <f t="shared" si="36"/>
        <v>0</v>
      </c>
      <c r="AC157" s="366">
        <f t="shared" si="36"/>
        <v>0</v>
      </c>
      <c r="AE157" s="194" t="s">
        <v>647</v>
      </c>
      <c r="AF157" s="195"/>
      <c r="AG157" s="195"/>
      <c r="AH157" s="196" t="s">
        <v>288</v>
      </c>
      <c r="AI157" s="219">
        <f t="shared" si="21"/>
        <v>0</v>
      </c>
      <c r="AJ157" s="220">
        <f t="shared" si="34"/>
        <v>0</v>
      </c>
      <c r="AK157" s="366">
        <f t="shared" si="35"/>
        <v>0</v>
      </c>
    </row>
    <row r="158" spans="1:37" ht="14.45" customHeight="1" x14ac:dyDescent="0.15">
      <c r="A158" s="592">
        <v>0</v>
      </c>
      <c r="B158" s="593">
        <v>0</v>
      </c>
      <c r="C158" s="593">
        <v>0</v>
      </c>
      <c r="D158" s="593">
        <v>0</v>
      </c>
      <c r="E158" s="593">
        <v>0</v>
      </c>
      <c r="F158" s="593">
        <v>0</v>
      </c>
      <c r="G158" s="594">
        <v>0</v>
      </c>
      <c r="K158" s="194"/>
      <c r="L158" s="195"/>
      <c r="M158" s="195"/>
      <c r="N158" s="196" t="s">
        <v>593</v>
      </c>
      <c r="O158" s="215"/>
      <c r="P158" s="221">
        <f t="shared" si="33"/>
        <v>0</v>
      </c>
      <c r="Q158" s="220">
        <f t="shared" si="33"/>
        <v>0</v>
      </c>
      <c r="R158" s="220">
        <f t="shared" si="33"/>
        <v>0</v>
      </c>
      <c r="S158" s="221">
        <f t="shared" si="33"/>
        <v>0</v>
      </c>
      <c r="T158" s="270">
        <f t="shared" si="33"/>
        <v>0</v>
      </c>
      <c r="U158" s="202"/>
      <c r="V158" s="195"/>
      <c r="W158" s="195"/>
      <c r="X158" s="196" t="s">
        <v>593</v>
      </c>
      <c r="Y158" s="198" t="s">
        <v>636</v>
      </c>
      <c r="Z158" s="219">
        <f t="shared" si="36"/>
        <v>0</v>
      </c>
      <c r="AA158" s="220">
        <f t="shared" si="36"/>
        <v>0</v>
      </c>
      <c r="AB158" s="292">
        <f t="shared" si="36"/>
        <v>0</v>
      </c>
      <c r="AC158" s="366">
        <f t="shared" si="36"/>
        <v>0</v>
      </c>
      <c r="AE158" s="194"/>
      <c r="AF158" s="195"/>
      <c r="AG158" s="195"/>
      <c r="AH158" s="196" t="s">
        <v>593</v>
      </c>
      <c r="AI158" s="219">
        <f t="shared" si="21"/>
        <v>0</v>
      </c>
      <c r="AJ158" s="220">
        <f t="shared" si="34"/>
        <v>0</v>
      </c>
      <c r="AK158" s="366">
        <f t="shared" si="35"/>
        <v>0</v>
      </c>
    </row>
    <row r="159" spans="1:37" ht="14.45" customHeight="1" x14ac:dyDescent="0.15">
      <c r="A159" s="592">
        <v>0</v>
      </c>
      <c r="B159" s="593">
        <v>0</v>
      </c>
      <c r="C159" s="593">
        <v>0</v>
      </c>
      <c r="D159" s="593">
        <v>0</v>
      </c>
      <c r="E159" s="593">
        <v>0</v>
      </c>
      <c r="F159" s="593">
        <v>0</v>
      </c>
      <c r="G159" s="594">
        <v>0</v>
      </c>
      <c r="K159" s="194"/>
      <c r="L159" s="195" t="s">
        <v>558</v>
      </c>
      <c r="M159" s="216"/>
      <c r="N159" s="196" t="s">
        <v>292</v>
      </c>
      <c r="O159" s="215"/>
      <c r="P159" s="221">
        <f t="shared" si="33"/>
        <v>0</v>
      </c>
      <c r="Q159" s="220">
        <f t="shared" si="33"/>
        <v>0</v>
      </c>
      <c r="R159" s="220">
        <f t="shared" si="33"/>
        <v>0</v>
      </c>
      <c r="S159" s="221">
        <f t="shared" si="33"/>
        <v>0</v>
      </c>
      <c r="T159" s="270">
        <f t="shared" si="33"/>
        <v>0</v>
      </c>
      <c r="U159" s="202"/>
      <c r="V159" s="195" t="s">
        <v>558</v>
      </c>
      <c r="W159" s="216"/>
      <c r="X159" s="196" t="s">
        <v>292</v>
      </c>
      <c r="Y159" s="198" t="s">
        <v>636</v>
      </c>
      <c r="Z159" s="219">
        <f t="shared" si="36"/>
        <v>0</v>
      </c>
      <c r="AA159" s="220">
        <f t="shared" si="36"/>
        <v>0</v>
      </c>
      <c r="AB159" s="292">
        <f t="shared" si="36"/>
        <v>0</v>
      </c>
      <c r="AC159" s="366">
        <f t="shared" si="36"/>
        <v>0</v>
      </c>
      <c r="AE159" s="194"/>
      <c r="AF159" s="195" t="s">
        <v>558</v>
      </c>
      <c r="AG159" s="216"/>
      <c r="AH159" s="196" t="s">
        <v>292</v>
      </c>
      <c r="AI159" s="219">
        <f t="shared" si="21"/>
        <v>0</v>
      </c>
      <c r="AJ159" s="220">
        <f t="shared" si="34"/>
        <v>0</v>
      </c>
      <c r="AK159" s="366">
        <f t="shared" si="35"/>
        <v>0</v>
      </c>
    </row>
    <row r="160" spans="1:37" ht="14.45" customHeight="1" x14ac:dyDescent="0.15">
      <c r="A160" s="592">
        <v>0</v>
      </c>
      <c r="B160" s="593">
        <v>0</v>
      </c>
      <c r="C160" s="593">
        <v>0</v>
      </c>
      <c r="D160" s="593">
        <v>0</v>
      </c>
      <c r="E160" s="593">
        <v>0</v>
      </c>
      <c r="F160" s="593">
        <v>0</v>
      </c>
      <c r="G160" s="594">
        <v>0</v>
      </c>
      <c r="K160" s="194" t="s">
        <v>72</v>
      </c>
      <c r="L160" s="195"/>
      <c r="M160" s="196" t="s">
        <v>325</v>
      </c>
      <c r="N160" s="197"/>
      <c r="O160" s="215"/>
      <c r="P160" s="221">
        <f t="shared" si="33"/>
        <v>233</v>
      </c>
      <c r="Q160" s="220">
        <f t="shared" si="33"/>
        <v>233</v>
      </c>
      <c r="R160" s="220">
        <f t="shared" si="33"/>
        <v>0</v>
      </c>
      <c r="S160" s="221">
        <f t="shared" si="33"/>
        <v>0</v>
      </c>
      <c r="T160" s="270">
        <f t="shared" si="33"/>
        <v>0</v>
      </c>
      <c r="U160" s="202" t="s">
        <v>203</v>
      </c>
      <c r="V160" s="195"/>
      <c r="W160" s="196" t="s">
        <v>325</v>
      </c>
      <c r="X160" s="197"/>
      <c r="Y160" s="198"/>
      <c r="Z160" s="219">
        <f>Z45</f>
        <v>0</v>
      </c>
      <c r="AA160" s="220">
        <f>AA45</f>
        <v>0</v>
      </c>
      <c r="AB160" s="292">
        <f>AB45</f>
        <v>0</v>
      </c>
      <c r="AC160" s="366">
        <f>AC45</f>
        <v>0</v>
      </c>
      <c r="AE160" s="194"/>
      <c r="AF160" s="195"/>
      <c r="AG160" s="196" t="s">
        <v>325</v>
      </c>
      <c r="AH160" s="197"/>
      <c r="AI160" s="219">
        <f t="shared" si="21"/>
        <v>233</v>
      </c>
      <c r="AJ160" s="220">
        <f t="shared" si="34"/>
        <v>0</v>
      </c>
      <c r="AK160" s="366">
        <f t="shared" si="35"/>
        <v>0</v>
      </c>
    </row>
    <row r="161" spans="1:37" ht="14.45" customHeight="1" x14ac:dyDescent="0.15">
      <c r="A161" s="592">
        <v>0</v>
      </c>
      <c r="B161" s="593">
        <v>0</v>
      </c>
      <c r="C161" s="593">
        <v>0</v>
      </c>
      <c r="D161" s="593">
        <v>0</v>
      </c>
      <c r="E161" s="593">
        <v>0</v>
      </c>
      <c r="F161" s="593">
        <v>0</v>
      </c>
      <c r="G161" s="594">
        <v>0</v>
      </c>
      <c r="K161" s="194"/>
      <c r="L161" s="195"/>
      <c r="M161" s="196" t="s">
        <v>324</v>
      </c>
      <c r="N161" s="197"/>
      <c r="O161" s="215"/>
      <c r="P161" s="221">
        <f t="shared" si="33"/>
        <v>0</v>
      </c>
      <c r="Q161" s="220">
        <f t="shared" si="33"/>
        <v>0</v>
      </c>
      <c r="R161" s="220">
        <f t="shared" si="33"/>
        <v>0</v>
      </c>
      <c r="S161" s="221">
        <f t="shared" si="33"/>
        <v>0</v>
      </c>
      <c r="T161" s="270">
        <f t="shared" si="33"/>
        <v>0</v>
      </c>
      <c r="U161" s="202"/>
      <c r="V161" s="195"/>
      <c r="W161" s="196" t="s">
        <v>324</v>
      </c>
      <c r="X161" s="197"/>
      <c r="Y161" s="198" t="s">
        <v>636</v>
      </c>
      <c r="Z161" s="219">
        <f t="shared" ref="Z161:AC163" si="3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0">
        <f t="shared" si="37"/>
        <v>0</v>
      </c>
      <c r="AB161" s="292">
        <f t="shared" si="37"/>
        <v>0</v>
      </c>
      <c r="AC161" s="366">
        <f t="shared" si="37"/>
        <v>0</v>
      </c>
      <c r="AE161" s="194"/>
      <c r="AF161" s="195"/>
      <c r="AG161" s="196" t="s">
        <v>324</v>
      </c>
      <c r="AH161" s="197"/>
      <c r="AI161" s="219">
        <f t="shared" si="21"/>
        <v>0</v>
      </c>
      <c r="AJ161" s="220">
        <f t="shared" si="34"/>
        <v>0</v>
      </c>
      <c r="AK161" s="366">
        <f t="shared" si="35"/>
        <v>0</v>
      </c>
    </row>
    <row r="162" spans="1:37" ht="14.45" customHeight="1" x14ac:dyDescent="0.15">
      <c r="A162" s="592">
        <v>0</v>
      </c>
      <c r="B162" s="593">
        <v>0</v>
      </c>
      <c r="C162" s="593">
        <v>0</v>
      </c>
      <c r="D162" s="593">
        <v>0</v>
      </c>
      <c r="E162" s="593">
        <v>0</v>
      </c>
      <c r="F162" s="593">
        <v>0</v>
      </c>
      <c r="G162" s="594">
        <v>0</v>
      </c>
      <c r="K162" s="194"/>
      <c r="L162" s="216"/>
      <c r="M162" s="196" t="s">
        <v>292</v>
      </c>
      <c r="N162" s="197"/>
      <c r="O162" s="215"/>
      <c r="P162" s="221">
        <f t="shared" si="33"/>
        <v>0</v>
      </c>
      <c r="Q162" s="220">
        <f t="shared" si="33"/>
        <v>0</v>
      </c>
      <c r="R162" s="220">
        <f t="shared" si="33"/>
        <v>0</v>
      </c>
      <c r="S162" s="221">
        <f t="shared" si="33"/>
        <v>0</v>
      </c>
      <c r="T162" s="270">
        <f t="shared" si="33"/>
        <v>0</v>
      </c>
      <c r="U162" s="202"/>
      <c r="V162" s="216"/>
      <c r="W162" s="196" t="s">
        <v>292</v>
      </c>
      <c r="X162" s="197"/>
      <c r="Y162" s="198" t="s">
        <v>636</v>
      </c>
      <c r="Z162" s="219">
        <f t="shared" si="37"/>
        <v>0</v>
      </c>
      <c r="AA162" s="220">
        <f t="shared" si="37"/>
        <v>0</v>
      </c>
      <c r="AB162" s="292">
        <f t="shared" si="37"/>
        <v>0</v>
      </c>
      <c r="AC162" s="366">
        <f t="shared" si="37"/>
        <v>0</v>
      </c>
      <c r="AE162" s="194"/>
      <c r="AF162" s="216"/>
      <c r="AG162" s="196" t="s">
        <v>292</v>
      </c>
      <c r="AH162" s="197"/>
      <c r="AI162" s="219">
        <f t="shared" si="21"/>
        <v>0</v>
      </c>
      <c r="AJ162" s="220">
        <f t="shared" si="34"/>
        <v>0</v>
      </c>
      <c r="AK162" s="366">
        <f t="shared" si="35"/>
        <v>0</v>
      </c>
    </row>
    <row r="163" spans="1:37" ht="14.45" customHeight="1" x14ac:dyDescent="0.15">
      <c r="A163" s="592">
        <v>0</v>
      </c>
      <c r="B163" s="593">
        <v>0</v>
      </c>
      <c r="C163" s="593">
        <v>0</v>
      </c>
      <c r="D163" s="593">
        <v>0</v>
      </c>
      <c r="E163" s="593">
        <v>0</v>
      </c>
      <c r="F163" s="593">
        <v>0</v>
      </c>
      <c r="G163" s="594">
        <v>0</v>
      </c>
      <c r="K163" s="194" t="s">
        <v>4</v>
      </c>
      <c r="L163" s="173" t="s">
        <v>489</v>
      </c>
      <c r="M163" s="197"/>
      <c r="N163" s="197"/>
      <c r="O163" s="215"/>
      <c r="P163" s="221">
        <f t="shared" ref="P163:T172" si="38">P48+P102</f>
        <v>150</v>
      </c>
      <c r="Q163" s="220">
        <f t="shared" si="38"/>
        <v>0</v>
      </c>
      <c r="R163" s="220">
        <f t="shared" si="38"/>
        <v>0</v>
      </c>
      <c r="S163" s="221">
        <f t="shared" si="38"/>
        <v>0</v>
      </c>
      <c r="T163" s="270">
        <f t="shared" si="38"/>
        <v>0</v>
      </c>
      <c r="U163" s="202" t="s">
        <v>852</v>
      </c>
      <c r="V163" s="173" t="s">
        <v>489</v>
      </c>
      <c r="W163" s="197"/>
      <c r="X163" s="197"/>
      <c r="Y163" s="198" t="s">
        <v>636</v>
      </c>
      <c r="Z163" s="219">
        <f t="shared" si="37"/>
        <v>0</v>
      </c>
      <c r="AA163" s="220">
        <f t="shared" si="37"/>
        <v>0</v>
      </c>
      <c r="AB163" s="292">
        <f t="shared" si="37"/>
        <v>0</v>
      </c>
      <c r="AC163" s="366">
        <f t="shared" si="37"/>
        <v>0</v>
      </c>
      <c r="AE163" s="194" t="s">
        <v>852</v>
      </c>
      <c r="AF163" s="173" t="s">
        <v>489</v>
      </c>
      <c r="AG163" s="197"/>
      <c r="AH163" s="197"/>
      <c r="AI163" s="219">
        <f t="shared" si="21"/>
        <v>0</v>
      </c>
      <c r="AJ163" s="220">
        <f>SUM(AJ164:AJ165)</f>
        <v>0</v>
      </c>
      <c r="AK163" s="366">
        <f>SUM(AK164:AK165)</f>
        <v>0</v>
      </c>
    </row>
    <row r="164" spans="1:37" ht="14.45" customHeight="1" x14ac:dyDescent="0.15">
      <c r="A164" s="592">
        <v>0</v>
      </c>
      <c r="B164" s="593">
        <v>0</v>
      </c>
      <c r="C164" s="593">
        <v>0</v>
      </c>
      <c r="D164" s="593">
        <v>0</v>
      </c>
      <c r="E164" s="593">
        <v>0</v>
      </c>
      <c r="F164" s="593">
        <v>0</v>
      </c>
      <c r="G164" s="594">
        <v>0</v>
      </c>
      <c r="K164" s="194"/>
      <c r="L164" s="195"/>
      <c r="M164" s="196" t="s">
        <v>295</v>
      </c>
      <c r="N164" s="197"/>
      <c r="O164" s="215"/>
      <c r="P164" s="221">
        <f t="shared" si="38"/>
        <v>0</v>
      </c>
      <c r="Q164" s="220">
        <f t="shared" si="38"/>
        <v>0</v>
      </c>
      <c r="R164" s="220">
        <f t="shared" si="38"/>
        <v>0</v>
      </c>
      <c r="S164" s="221">
        <f t="shared" si="38"/>
        <v>0</v>
      </c>
      <c r="T164" s="270">
        <f t="shared" si="38"/>
        <v>0</v>
      </c>
      <c r="U164" s="202"/>
      <c r="V164" s="195"/>
      <c r="W164" s="196" t="s">
        <v>295</v>
      </c>
      <c r="X164" s="197"/>
      <c r="Y164" s="198" t="s">
        <v>636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295</v>
      </c>
      <c r="AH164" s="197"/>
      <c r="AI164" s="219">
        <f t="shared" si="21"/>
        <v>0</v>
      </c>
      <c r="AJ164" s="220">
        <f t="shared" ref="AJ164:AJ174" si="39">IF($P164-$Z164=0,0,ROUND((R164-AA164)*$AI164/($P164-$Z164),0))</f>
        <v>0</v>
      </c>
      <c r="AK164" s="366">
        <f t="shared" ref="AK164:AK175" si="40">IF(P164-Z164=0,0,ROUND((S164-AB164)*AI164/(P164-Z164),0))</f>
        <v>0</v>
      </c>
    </row>
    <row r="165" spans="1:37" ht="14.45" customHeight="1" x14ac:dyDescent="0.15">
      <c r="A165" s="592">
        <v>0</v>
      </c>
      <c r="B165" s="593">
        <v>0</v>
      </c>
      <c r="C165" s="593">
        <v>0</v>
      </c>
      <c r="D165" s="593">
        <v>0</v>
      </c>
      <c r="E165" s="593">
        <v>0</v>
      </c>
      <c r="F165" s="593">
        <v>0</v>
      </c>
      <c r="G165" s="594">
        <v>0</v>
      </c>
      <c r="K165" s="194"/>
      <c r="L165" s="216"/>
      <c r="M165" s="196" t="s">
        <v>292</v>
      </c>
      <c r="N165" s="197"/>
      <c r="O165" s="215"/>
      <c r="P165" s="221">
        <f t="shared" si="38"/>
        <v>150</v>
      </c>
      <c r="Q165" s="220">
        <f t="shared" si="38"/>
        <v>0</v>
      </c>
      <c r="R165" s="220">
        <f t="shared" si="38"/>
        <v>0</v>
      </c>
      <c r="S165" s="221">
        <f t="shared" si="38"/>
        <v>0</v>
      </c>
      <c r="T165" s="270">
        <f t="shared" si="38"/>
        <v>0</v>
      </c>
      <c r="U165" s="202"/>
      <c r="V165" s="216"/>
      <c r="W165" s="196" t="s">
        <v>292</v>
      </c>
      <c r="X165" s="197"/>
      <c r="Y165" s="198" t="s">
        <v>636</v>
      </c>
      <c r="Z165" s="219">
        <f>Z163-Z164</f>
        <v>0</v>
      </c>
      <c r="AA165" s="220">
        <f>AA163-AA164</f>
        <v>0</v>
      </c>
      <c r="AB165" s="292">
        <f>AB163-AB164</f>
        <v>0</v>
      </c>
      <c r="AC165" s="366">
        <f>AC163-AC164</f>
        <v>0</v>
      </c>
      <c r="AE165" s="194"/>
      <c r="AF165" s="216"/>
      <c r="AG165" s="196" t="s">
        <v>292</v>
      </c>
      <c r="AH165" s="197"/>
      <c r="AI165" s="219">
        <f t="shared" si="21"/>
        <v>0</v>
      </c>
      <c r="AJ165" s="220">
        <f t="shared" si="39"/>
        <v>0</v>
      </c>
      <c r="AK165" s="366">
        <f t="shared" si="40"/>
        <v>0</v>
      </c>
    </row>
    <row r="166" spans="1:37" ht="14.45" customHeight="1" x14ac:dyDescent="0.15">
      <c r="A166" s="592">
        <v>0</v>
      </c>
      <c r="B166" s="593">
        <v>0</v>
      </c>
      <c r="C166" s="593">
        <v>0</v>
      </c>
      <c r="D166" s="593">
        <v>0</v>
      </c>
      <c r="E166" s="593">
        <v>0</v>
      </c>
      <c r="F166" s="593">
        <v>0</v>
      </c>
      <c r="G166" s="594">
        <v>0</v>
      </c>
      <c r="K166" s="194"/>
      <c r="L166" s="169"/>
      <c r="M166" s="196" t="s">
        <v>322</v>
      </c>
      <c r="N166" s="197"/>
      <c r="O166" s="198"/>
      <c r="P166" s="219">
        <f t="shared" si="38"/>
        <v>3065</v>
      </c>
      <c r="Q166" s="220">
        <f t="shared" si="38"/>
        <v>3065</v>
      </c>
      <c r="R166" s="220">
        <f t="shared" si="38"/>
        <v>0</v>
      </c>
      <c r="S166" s="221">
        <f t="shared" si="38"/>
        <v>0</v>
      </c>
      <c r="T166" s="270">
        <f t="shared" si="38"/>
        <v>0</v>
      </c>
      <c r="U166" s="202"/>
      <c r="V166" s="169"/>
      <c r="W166" s="196" t="s">
        <v>322</v>
      </c>
      <c r="X166" s="197"/>
      <c r="Y166" s="198"/>
      <c r="Z166" s="219">
        <f t="shared" ref="Z166:AC167" si="41">Z51</f>
        <v>0</v>
      </c>
      <c r="AA166" s="220">
        <f t="shared" si="41"/>
        <v>0</v>
      </c>
      <c r="AB166" s="292">
        <f t="shared" si="41"/>
        <v>0</v>
      </c>
      <c r="AC166" s="366">
        <f t="shared" si="41"/>
        <v>0</v>
      </c>
      <c r="AE166" s="194"/>
      <c r="AF166" s="169"/>
      <c r="AG166" s="196" t="s">
        <v>322</v>
      </c>
      <c r="AH166" s="197"/>
      <c r="AI166" s="219">
        <f t="shared" si="21"/>
        <v>3065</v>
      </c>
      <c r="AJ166" s="220">
        <f t="shared" si="39"/>
        <v>0</v>
      </c>
      <c r="AK166" s="366">
        <f t="shared" si="40"/>
        <v>0</v>
      </c>
    </row>
    <row r="167" spans="1:37" ht="14.45" customHeight="1" thickBot="1" x14ac:dyDescent="0.2">
      <c r="A167" s="595">
        <v>0</v>
      </c>
      <c r="B167" s="596">
        <v>0</v>
      </c>
      <c r="C167" s="596">
        <v>0</v>
      </c>
      <c r="D167" s="596">
        <v>0</v>
      </c>
      <c r="E167" s="596">
        <v>0</v>
      </c>
      <c r="F167" s="596">
        <v>0</v>
      </c>
      <c r="G167" s="597">
        <v>0</v>
      </c>
      <c r="K167" s="194"/>
      <c r="L167" s="176" t="s">
        <v>604</v>
      </c>
      <c r="M167" s="196" t="s">
        <v>321</v>
      </c>
      <c r="N167" s="197"/>
      <c r="O167" s="198"/>
      <c r="P167" s="219">
        <f t="shared" si="38"/>
        <v>4726</v>
      </c>
      <c r="Q167" s="220">
        <f t="shared" si="38"/>
        <v>4726</v>
      </c>
      <c r="R167" s="220">
        <f t="shared" si="38"/>
        <v>1000</v>
      </c>
      <c r="S167" s="221">
        <f t="shared" si="38"/>
        <v>0</v>
      </c>
      <c r="T167" s="270">
        <f t="shared" si="38"/>
        <v>1000</v>
      </c>
      <c r="U167" s="202"/>
      <c r="V167" s="176" t="s">
        <v>604</v>
      </c>
      <c r="W167" s="196" t="s">
        <v>321</v>
      </c>
      <c r="X167" s="197"/>
      <c r="Y167" s="198"/>
      <c r="Z167" s="219">
        <f t="shared" si="41"/>
        <v>0</v>
      </c>
      <c r="AA167" s="220">
        <f t="shared" si="41"/>
        <v>0</v>
      </c>
      <c r="AB167" s="292">
        <f t="shared" si="41"/>
        <v>0</v>
      </c>
      <c r="AC167" s="366">
        <f t="shared" si="41"/>
        <v>0</v>
      </c>
      <c r="AE167" s="194"/>
      <c r="AF167" s="176" t="s">
        <v>604</v>
      </c>
      <c r="AG167" s="196" t="s">
        <v>321</v>
      </c>
      <c r="AH167" s="197"/>
      <c r="AI167" s="219">
        <f t="shared" si="21"/>
        <v>4726</v>
      </c>
      <c r="AJ167" s="220">
        <f t="shared" si="39"/>
        <v>1000</v>
      </c>
      <c r="AK167" s="366">
        <f t="shared" si="40"/>
        <v>0</v>
      </c>
    </row>
    <row r="168" spans="1:37" ht="14.45" customHeight="1" x14ac:dyDescent="0.15">
      <c r="K168" s="194"/>
      <c r="L168" s="176"/>
      <c r="M168" s="196" t="s">
        <v>320</v>
      </c>
      <c r="N168" s="197"/>
      <c r="O168" s="198"/>
      <c r="P168" s="219">
        <f t="shared" si="38"/>
        <v>21216</v>
      </c>
      <c r="Q168" s="220">
        <f t="shared" si="38"/>
        <v>21216</v>
      </c>
      <c r="R168" s="220">
        <f t="shared" si="38"/>
        <v>4040</v>
      </c>
      <c r="S168" s="221">
        <f t="shared" si="38"/>
        <v>0</v>
      </c>
      <c r="T168" s="270">
        <f t="shared" si="38"/>
        <v>5600</v>
      </c>
      <c r="U168" s="202"/>
      <c r="V168" s="176"/>
      <c r="W168" s="196" t="s">
        <v>320</v>
      </c>
      <c r="X168" s="197"/>
      <c r="Y168" s="198" t="s">
        <v>636</v>
      </c>
      <c r="Z168" s="219">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82</v>
      </c>
      <c r="AA168" s="220">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2">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66">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4"/>
      <c r="AF168" s="176"/>
      <c r="AG168" s="196" t="s">
        <v>320</v>
      </c>
      <c r="AH168" s="197"/>
      <c r="AI168" s="219">
        <f t="shared" si="21"/>
        <v>21134</v>
      </c>
      <c r="AJ168" s="220">
        <f t="shared" si="39"/>
        <v>4040</v>
      </c>
      <c r="AK168" s="366">
        <f t="shared" si="40"/>
        <v>0</v>
      </c>
    </row>
    <row r="169" spans="1:37" ht="14.45" customHeight="1" thickBot="1" x14ac:dyDescent="0.2">
      <c r="K169" s="194"/>
      <c r="L169" s="176"/>
      <c r="M169" s="196" t="s">
        <v>319</v>
      </c>
      <c r="N169" s="197"/>
      <c r="O169" s="198"/>
      <c r="P169" s="219">
        <f t="shared" si="38"/>
        <v>0</v>
      </c>
      <c r="Q169" s="220">
        <f t="shared" si="38"/>
        <v>0</v>
      </c>
      <c r="R169" s="220">
        <f t="shared" si="38"/>
        <v>0</v>
      </c>
      <c r="S169" s="221">
        <f t="shared" si="38"/>
        <v>0</v>
      </c>
      <c r="T169" s="270">
        <f t="shared" si="38"/>
        <v>0</v>
      </c>
      <c r="U169" s="202"/>
      <c r="V169" s="176"/>
      <c r="W169" s="196" t="s">
        <v>319</v>
      </c>
      <c r="X169" s="197"/>
      <c r="Y169" s="198"/>
      <c r="Z169" s="219">
        <f>Z54</f>
        <v>0</v>
      </c>
      <c r="AA169" s="220">
        <f>AA54</f>
        <v>0</v>
      </c>
      <c r="AB169" s="292">
        <f>AB54</f>
        <v>0</v>
      </c>
      <c r="AC169" s="366">
        <f>AC54</f>
        <v>0</v>
      </c>
      <c r="AE169" s="194"/>
      <c r="AF169" s="176"/>
      <c r="AG169" s="196" t="s">
        <v>319</v>
      </c>
      <c r="AH169" s="197"/>
      <c r="AI169" s="219">
        <f t="shared" si="21"/>
        <v>0</v>
      </c>
      <c r="AJ169" s="220">
        <f t="shared" si="39"/>
        <v>0</v>
      </c>
      <c r="AK169" s="366">
        <f t="shared" si="40"/>
        <v>0</v>
      </c>
    </row>
    <row r="170" spans="1:37" ht="14.45" customHeight="1" x14ac:dyDescent="0.15">
      <c r="A170" s="589">
        <v>0</v>
      </c>
      <c r="B170" s="590">
        <v>0</v>
      </c>
      <c r="C170" s="590">
        <v>0</v>
      </c>
      <c r="D170" s="590">
        <v>0</v>
      </c>
      <c r="E170" s="590">
        <v>0</v>
      </c>
      <c r="F170" s="590">
        <v>0</v>
      </c>
      <c r="G170" s="590">
        <v>0</v>
      </c>
      <c r="H170" s="591">
        <v>0</v>
      </c>
      <c r="K170" s="194"/>
      <c r="L170" s="176" t="s">
        <v>607</v>
      </c>
      <c r="M170" s="196" t="s">
        <v>318</v>
      </c>
      <c r="N170" s="197"/>
      <c r="O170" s="198"/>
      <c r="P170" s="219">
        <f t="shared" si="38"/>
        <v>0</v>
      </c>
      <c r="Q170" s="220">
        <f t="shared" si="38"/>
        <v>0</v>
      </c>
      <c r="R170" s="220">
        <f t="shared" si="38"/>
        <v>0</v>
      </c>
      <c r="S170" s="221">
        <f t="shared" si="38"/>
        <v>0</v>
      </c>
      <c r="T170" s="270">
        <f t="shared" si="38"/>
        <v>0</v>
      </c>
      <c r="U170" s="202"/>
      <c r="V170" s="176" t="s">
        <v>607</v>
      </c>
      <c r="W170" s="196" t="s">
        <v>318</v>
      </c>
      <c r="X170" s="197"/>
      <c r="Y170" s="198" t="s">
        <v>636</v>
      </c>
      <c r="Z170" s="219">
        <f t="shared" ref="Z170:AC174" si="42">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0">
        <f t="shared" si="42"/>
        <v>0</v>
      </c>
      <c r="AB170" s="292">
        <f t="shared" si="42"/>
        <v>0</v>
      </c>
      <c r="AC170" s="366">
        <f t="shared" si="42"/>
        <v>0</v>
      </c>
      <c r="AE170" s="194"/>
      <c r="AF170" s="176" t="s">
        <v>607</v>
      </c>
      <c r="AG170" s="196" t="s">
        <v>318</v>
      </c>
      <c r="AH170" s="197"/>
      <c r="AI170" s="219">
        <f t="shared" si="21"/>
        <v>0</v>
      </c>
      <c r="AJ170" s="220">
        <f t="shared" si="39"/>
        <v>0</v>
      </c>
      <c r="AK170" s="366">
        <f t="shared" si="40"/>
        <v>0</v>
      </c>
    </row>
    <row r="171" spans="1:37" ht="14.45" customHeight="1" x14ac:dyDescent="0.15">
      <c r="A171" s="592">
        <v>0</v>
      </c>
      <c r="B171" s="593">
        <v>0</v>
      </c>
      <c r="C171" s="593">
        <v>0</v>
      </c>
      <c r="D171" s="593">
        <v>0</v>
      </c>
      <c r="E171" s="593">
        <v>0</v>
      </c>
      <c r="F171" s="593">
        <v>0</v>
      </c>
      <c r="G171" s="593">
        <v>0</v>
      </c>
      <c r="H171" s="594">
        <v>0</v>
      </c>
      <c r="K171" s="194"/>
      <c r="L171" s="176"/>
      <c r="M171" s="196" t="s">
        <v>317</v>
      </c>
      <c r="N171" s="197"/>
      <c r="O171" s="198"/>
      <c r="P171" s="219">
        <f t="shared" si="38"/>
        <v>0</v>
      </c>
      <c r="Q171" s="220">
        <f t="shared" si="38"/>
        <v>0</v>
      </c>
      <c r="R171" s="220">
        <f t="shared" si="38"/>
        <v>0</v>
      </c>
      <c r="S171" s="221">
        <f t="shared" si="38"/>
        <v>0</v>
      </c>
      <c r="T171" s="270">
        <f t="shared" si="38"/>
        <v>0</v>
      </c>
      <c r="U171" s="202"/>
      <c r="V171" s="176"/>
      <c r="W171" s="196" t="s">
        <v>317</v>
      </c>
      <c r="X171" s="197"/>
      <c r="Y171" s="198" t="s">
        <v>636</v>
      </c>
      <c r="Z171" s="219">
        <f t="shared" si="42"/>
        <v>0</v>
      </c>
      <c r="AA171" s="220">
        <f t="shared" si="42"/>
        <v>0</v>
      </c>
      <c r="AB171" s="292">
        <f t="shared" si="42"/>
        <v>0</v>
      </c>
      <c r="AC171" s="366">
        <f t="shared" si="42"/>
        <v>0</v>
      </c>
      <c r="AE171" s="194"/>
      <c r="AF171" s="176"/>
      <c r="AG171" s="196" t="s">
        <v>317</v>
      </c>
      <c r="AH171" s="197"/>
      <c r="AI171" s="219">
        <f t="shared" si="21"/>
        <v>0</v>
      </c>
      <c r="AJ171" s="220">
        <f t="shared" si="39"/>
        <v>0</v>
      </c>
      <c r="AK171" s="366">
        <f t="shared" si="40"/>
        <v>0</v>
      </c>
    </row>
    <row r="172" spans="1:37" ht="14.45" customHeight="1" x14ac:dyDescent="0.15">
      <c r="A172" s="592">
        <v>0</v>
      </c>
      <c r="B172" s="593">
        <v>0</v>
      </c>
      <c r="C172" s="593">
        <v>0</v>
      </c>
      <c r="D172" s="593">
        <v>0</v>
      </c>
      <c r="E172" s="593">
        <v>0</v>
      </c>
      <c r="F172" s="593">
        <v>0</v>
      </c>
      <c r="G172" s="593">
        <v>0</v>
      </c>
      <c r="H172" s="594">
        <v>0</v>
      </c>
      <c r="K172" s="194"/>
      <c r="L172" s="176"/>
      <c r="M172" s="196" t="s">
        <v>316</v>
      </c>
      <c r="N172" s="197"/>
      <c r="O172" s="198"/>
      <c r="P172" s="219">
        <f t="shared" si="38"/>
        <v>0</v>
      </c>
      <c r="Q172" s="220">
        <f t="shared" si="38"/>
        <v>0</v>
      </c>
      <c r="R172" s="220">
        <f t="shared" si="38"/>
        <v>0</v>
      </c>
      <c r="S172" s="221">
        <f t="shared" si="38"/>
        <v>0</v>
      </c>
      <c r="T172" s="270">
        <f t="shared" si="38"/>
        <v>0</v>
      </c>
      <c r="U172" s="202"/>
      <c r="V172" s="176"/>
      <c r="W172" s="196" t="s">
        <v>316</v>
      </c>
      <c r="X172" s="197"/>
      <c r="Y172" s="198" t="s">
        <v>636</v>
      </c>
      <c r="Z172" s="219">
        <f t="shared" si="42"/>
        <v>0</v>
      </c>
      <c r="AA172" s="220">
        <f t="shared" si="42"/>
        <v>0</v>
      </c>
      <c r="AB172" s="292">
        <f t="shared" si="42"/>
        <v>0</v>
      </c>
      <c r="AC172" s="366">
        <f t="shared" si="42"/>
        <v>0</v>
      </c>
      <c r="AE172" s="194"/>
      <c r="AF172" s="176"/>
      <c r="AG172" s="196" t="s">
        <v>316</v>
      </c>
      <c r="AH172" s="197"/>
      <c r="AI172" s="219">
        <f t="shared" si="21"/>
        <v>0</v>
      </c>
      <c r="AJ172" s="220">
        <f t="shared" si="39"/>
        <v>0</v>
      </c>
      <c r="AK172" s="366">
        <f t="shared" si="40"/>
        <v>0</v>
      </c>
    </row>
    <row r="173" spans="1:37" ht="14.45" customHeight="1" x14ac:dyDescent="0.15">
      <c r="A173" s="592">
        <v>0</v>
      </c>
      <c r="B173" s="593">
        <v>0</v>
      </c>
      <c r="C173" s="593">
        <v>0</v>
      </c>
      <c r="D173" s="593">
        <v>0</v>
      </c>
      <c r="E173" s="593">
        <v>0</v>
      </c>
      <c r="F173" s="593">
        <v>0</v>
      </c>
      <c r="G173" s="593">
        <v>0</v>
      </c>
      <c r="H173" s="594">
        <v>0</v>
      </c>
      <c r="K173" s="194"/>
      <c r="L173" s="176" t="s">
        <v>558</v>
      </c>
      <c r="M173" s="196" t="s">
        <v>315</v>
      </c>
      <c r="N173" s="197"/>
      <c r="O173" s="198"/>
      <c r="P173" s="219">
        <f t="shared" ref="P173:T176" si="43">P58+P112</f>
        <v>0</v>
      </c>
      <c r="Q173" s="220">
        <f t="shared" si="43"/>
        <v>0</v>
      </c>
      <c r="R173" s="220">
        <f t="shared" si="43"/>
        <v>0</v>
      </c>
      <c r="S173" s="221">
        <f t="shared" si="43"/>
        <v>0</v>
      </c>
      <c r="T173" s="270">
        <f t="shared" si="43"/>
        <v>0</v>
      </c>
      <c r="U173" s="202"/>
      <c r="V173" s="176" t="s">
        <v>558</v>
      </c>
      <c r="W173" s="196" t="s">
        <v>315</v>
      </c>
      <c r="X173" s="197"/>
      <c r="Y173" s="198" t="s">
        <v>636</v>
      </c>
      <c r="Z173" s="219">
        <f t="shared" si="42"/>
        <v>0</v>
      </c>
      <c r="AA173" s="220">
        <f t="shared" si="42"/>
        <v>0</v>
      </c>
      <c r="AB173" s="292">
        <f t="shared" si="42"/>
        <v>0</v>
      </c>
      <c r="AC173" s="366">
        <f t="shared" si="42"/>
        <v>0</v>
      </c>
      <c r="AE173" s="194"/>
      <c r="AF173" s="176" t="s">
        <v>558</v>
      </c>
      <c r="AG173" s="196" t="s">
        <v>315</v>
      </c>
      <c r="AH173" s="197"/>
      <c r="AI173" s="219">
        <f t="shared" si="21"/>
        <v>0</v>
      </c>
      <c r="AJ173" s="220">
        <f t="shared" si="39"/>
        <v>0</v>
      </c>
      <c r="AK173" s="366">
        <f t="shared" si="40"/>
        <v>0</v>
      </c>
    </row>
    <row r="174" spans="1:37" ht="14.45" customHeight="1" x14ac:dyDescent="0.15">
      <c r="A174" s="592">
        <v>0</v>
      </c>
      <c r="B174" s="593">
        <v>0</v>
      </c>
      <c r="C174" s="593">
        <v>0</v>
      </c>
      <c r="D174" s="593">
        <v>0</v>
      </c>
      <c r="E174" s="593">
        <v>0</v>
      </c>
      <c r="F174" s="593">
        <v>0</v>
      </c>
      <c r="G174" s="593">
        <v>0</v>
      </c>
      <c r="H174" s="594">
        <v>0</v>
      </c>
      <c r="K174" s="194"/>
      <c r="L174" s="216"/>
      <c r="M174" s="196" t="s">
        <v>292</v>
      </c>
      <c r="N174" s="197"/>
      <c r="O174" s="198"/>
      <c r="P174" s="219">
        <f t="shared" si="43"/>
        <v>0</v>
      </c>
      <c r="Q174" s="220">
        <f t="shared" si="43"/>
        <v>0</v>
      </c>
      <c r="R174" s="220">
        <f t="shared" si="43"/>
        <v>0</v>
      </c>
      <c r="S174" s="221">
        <f t="shared" si="43"/>
        <v>0</v>
      </c>
      <c r="T174" s="270">
        <f t="shared" si="43"/>
        <v>0</v>
      </c>
      <c r="U174" s="202"/>
      <c r="V174" s="216"/>
      <c r="W174" s="196" t="s">
        <v>292</v>
      </c>
      <c r="X174" s="197"/>
      <c r="Y174" s="198" t="s">
        <v>636</v>
      </c>
      <c r="Z174" s="219">
        <f t="shared" si="42"/>
        <v>0</v>
      </c>
      <c r="AA174" s="220">
        <f t="shared" si="42"/>
        <v>0</v>
      </c>
      <c r="AB174" s="292">
        <f t="shared" si="42"/>
        <v>0</v>
      </c>
      <c r="AC174" s="366">
        <f t="shared" si="42"/>
        <v>0</v>
      </c>
      <c r="AE174" s="194"/>
      <c r="AF174" s="216"/>
      <c r="AG174" s="196" t="s">
        <v>292</v>
      </c>
      <c r="AH174" s="197"/>
      <c r="AI174" s="219">
        <f t="shared" si="21"/>
        <v>0</v>
      </c>
      <c r="AJ174" s="220">
        <f t="shared" si="39"/>
        <v>0</v>
      </c>
      <c r="AK174" s="366">
        <f t="shared" si="40"/>
        <v>0</v>
      </c>
    </row>
    <row r="175" spans="1:37" ht="14.45" customHeight="1" x14ac:dyDescent="0.15">
      <c r="A175" s="592">
        <v>0</v>
      </c>
      <c r="B175" s="593">
        <v>0</v>
      </c>
      <c r="C175" s="593">
        <v>0</v>
      </c>
      <c r="D175" s="593">
        <v>0</v>
      </c>
      <c r="E175" s="593">
        <v>0</v>
      </c>
      <c r="F175" s="593">
        <v>0</v>
      </c>
      <c r="G175" s="593">
        <v>0</v>
      </c>
      <c r="H175" s="594">
        <v>0</v>
      </c>
      <c r="K175" s="194"/>
      <c r="L175" s="196" t="s">
        <v>292</v>
      </c>
      <c r="M175" s="197"/>
      <c r="N175" s="197"/>
      <c r="O175" s="198"/>
      <c r="P175" s="219">
        <f t="shared" si="43"/>
        <v>0</v>
      </c>
      <c r="Q175" s="220">
        <f t="shared" si="43"/>
        <v>0</v>
      </c>
      <c r="R175" s="220">
        <f t="shared" si="43"/>
        <v>0</v>
      </c>
      <c r="S175" s="221">
        <f t="shared" si="43"/>
        <v>0</v>
      </c>
      <c r="T175" s="270">
        <f t="shared" si="43"/>
        <v>0</v>
      </c>
      <c r="U175" s="202"/>
      <c r="V175" s="196" t="s">
        <v>292</v>
      </c>
      <c r="W175" s="197"/>
      <c r="X175" s="197"/>
      <c r="Y175" s="198" t="s">
        <v>636</v>
      </c>
      <c r="Z175" s="219">
        <f>Z61-SUM(Z123,Z126,Z129,Z133:Z144,Z148:Z154,Z160:Z163,Z166:Z174)</f>
        <v>0</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292</v>
      </c>
      <c r="AG175" s="197"/>
      <c r="AH175" s="197"/>
      <c r="AI175" s="219">
        <f t="shared" si="21"/>
        <v>0</v>
      </c>
      <c r="AJ175" s="220">
        <f>IF($P175-$Z175=0,0,ROUND((R175-AA175)*$AI175/($P175-$Z175),0))</f>
        <v>0</v>
      </c>
      <c r="AK175" s="366">
        <f t="shared" si="40"/>
        <v>0</v>
      </c>
    </row>
    <row r="176" spans="1:37" ht="14.45" customHeight="1" thickBot="1" x14ac:dyDescent="0.2">
      <c r="A176" s="592">
        <v>0</v>
      </c>
      <c r="B176" s="593">
        <v>0</v>
      </c>
      <c r="C176" s="593">
        <v>0</v>
      </c>
      <c r="D176" s="593">
        <v>0</v>
      </c>
      <c r="E176" s="593">
        <v>0</v>
      </c>
      <c r="F176" s="593">
        <v>0</v>
      </c>
      <c r="G176" s="593">
        <v>0</v>
      </c>
      <c r="H176" s="594">
        <v>0</v>
      </c>
      <c r="K176" s="311"/>
      <c r="L176" s="312" t="s">
        <v>291</v>
      </c>
      <c r="M176" s="313"/>
      <c r="N176" s="313"/>
      <c r="O176" s="314"/>
      <c r="P176" s="315">
        <f t="shared" si="43"/>
        <v>53889</v>
      </c>
      <c r="Q176" s="316">
        <f t="shared" si="43"/>
        <v>50495</v>
      </c>
      <c r="R176" s="316">
        <f t="shared" si="43"/>
        <v>5040</v>
      </c>
      <c r="S176" s="317">
        <f t="shared" si="43"/>
        <v>3785</v>
      </c>
      <c r="T176" s="318">
        <f t="shared" si="43"/>
        <v>8000</v>
      </c>
      <c r="U176" s="367"/>
      <c r="V176" s="312" t="s">
        <v>291</v>
      </c>
      <c r="W176" s="313"/>
      <c r="X176" s="313"/>
      <c r="Y176" s="314"/>
      <c r="Z176" s="315">
        <f>Z61</f>
        <v>122</v>
      </c>
      <c r="AA176" s="316">
        <f>AA61</f>
        <v>0</v>
      </c>
      <c r="AB176" s="550">
        <f>AB61</f>
        <v>0</v>
      </c>
      <c r="AC176" s="368">
        <f>AC61</f>
        <v>0</v>
      </c>
      <c r="AE176" s="369"/>
      <c r="AF176" s="312" t="s">
        <v>291</v>
      </c>
      <c r="AG176" s="313"/>
      <c r="AH176" s="313"/>
      <c r="AI176" s="370">
        <f t="shared" si="21"/>
        <v>50373</v>
      </c>
      <c r="AJ176" s="316">
        <f>SUM(AJ123,AJ126,AJ129,AJ133:AJ144,AJ148:AJ154,AJ160:AJ163,AJ166:AJ175)</f>
        <v>5040</v>
      </c>
      <c r="AK176" s="368">
        <f>SUM(AK123,AK126,AK129,AK133:AK144,AK148:AK154,AK160:AK163,AK166:AK175)</f>
        <v>3657</v>
      </c>
    </row>
    <row r="177" spans="1:29" ht="14.45" customHeight="1" thickTop="1" x14ac:dyDescent="0.15">
      <c r="A177" s="592">
        <v>122</v>
      </c>
      <c r="B177" s="593">
        <v>0</v>
      </c>
      <c r="C177" s="593">
        <v>0</v>
      </c>
      <c r="D177" s="593">
        <v>0</v>
      </c>
      <c r="E177" s="593">
        <v>0</v>
      </c>
      <c r="F177" s="593">
        <v>0</v>
      </c>
      <c r="G177" s="593">
        <v>122</v>
      </c>
      <c r="H177" s="594">
        <v>0</v>
      </c>
      <c r="Z177" s="480"/>
      <c r="AC177" s="481"/>
    </row>
    <row r="178" spans="1:29" ht="14.45" customHeight="1" thickBot="1" x14ac:dyDescent="0.2">
      <c r="A178" s="595">
        <v>122</v>
      </c>
      <c r="B178" s="596">
        <v>0</v>
      </c>
      <c r="C178" s="596">
        <v>0</v>
      </c>
      <c r="D178" s="596">
        <v>0</v>
      </c>
      <c r="E178" s="596">
        <v>0</v>
      </c>
      <c r="F178" s="596">
        <v>0</v>
      </c>
      <c r="G178" s="596">
        <v>122</v>
      </c>
      <c r="H178" s="597">
        <v>0</v>
      </c>
      <c r="AC178" s="481"/>
    </row>
    <row r="179" spans="1:29" x14ac:dyDescent="0.15">
      <c r="AC179" s="481"/>
    </row>
    <row r="180" spans="1:29" x14ac:dyDescent="0.15">
      <c r="AC180" s="481"/>
    </row>
    <row r="181" spans="1:29" x14ac:dyDescent="0.15">
      <c r="AC181" s="481"/>
    </row>
    <row r="182" spans="1:29" x14ac:dyDescent="0.15">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5"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5" orientation="portrait" horizontalDpi="4294967292" r:id="rId2"/>
  <headerFooter alignWithMargins="0"/>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45"/>
  <sheetViews>
    <sheetView topLeftCell="R1" workbookViewId="0">
      <selection activeCell="AA92" sqref="AA92"/>
    </sheetView>
  </sheetViews>
  <sheetFormatPr defaultRowHeight="13.5" x14ac:dyDescent="0.15"/>
  <cols>
    <col min="1" max="9" width="6.625" style="134" customWidth="1"/>
    <col min="10" max="10" width="4" style="134" customWidth="1"/>
    <col min="11" max="11" width="3.125" style="134" customWidth="1"/>
    <col min="12" max="13" width="2" style="134" customWidth="1"/>
    <col min="14" max="14" width="7.25" style="134" customWidth="1"/>
    <col min="15" max="15" width="3.125" style="134" customWidth="1"/>
    <col min="16" max="20" width="10.625" style="134" customWidth="1"/>
    <col min="21" max="21" width="3.125" style="134" customWidth="1"/>
    <col min="22" max="23" width="2" style="134" customWidth="1"/>
    <col min="24" max="24" width="7.5" style="134" customWidth="1"/>
    <col min="25" max="25" width="3.125" style="134" customWidth="1"/>
    <col min="26" max="29" width="10.625" style="134" customWidth="1"/>
    <col min="30" max="30" width="3" style="134" customWidth="1"/>
    <col min="31" max="31" width="3.125" style="134" customWidth="1"/>
    <col min="32" max="32" width="2" style="134" customWidth="1"/>
    <col min="33" max="33" width="3.75" style="134" customWidth="1"/>
    <col min="34" max="34" width="7.75" style="134" customWidth="1"/>
    <col min="35" max="35" width="11.75" style="134" customWidth="1"/>
    <col min="36" max="38" width="11.625" style="134" customWidth="1"/>
    <col min="39" max="16384" width="9" style="134"/>
  </cols>
  <sheetData>
    <row r="1" spans="1:34" ht="9" customHeight="1" x14ac:dyDescent="0.15"/>
    <row r="2" spans="1:34" ht="14.45" customHeight="1" x14ac:dyDescent="0.15">
      <c r="J2" s="159"/>
      <c r="K2" s="159" t="s">
        <v>728</v>
      </c>
      <c r="R2" s="134" t="s">
        <v>919</v>
      </c>
      <c r="AA2" s="160"/>
      <c r="AB2" s="160" t="s">
        <v>1</v>
      </c>
      <c r="AC2" s="160"/>
    </row>
    <row r="3" spans="1:34" ht="3" customHeight="1" thickBot="1" x14ac:dyDescent="0.2">
      <c r="AB3" s="160"/>
      <c r="AC3" s="160"/>
    </row>
    <row r="4" spans="1:34" ht="14.45" customHeight="1" thickTop="1" x14ac:dyDescent="0.15">
      <c r="K4" s="161"/>
      <c r="L4" s="162"/>
      <c r="M4" s="162"/>
      <c r="N4" s="162"/>
      <c r="O4" s="162"/>
      <c r="P4" s="163" t="s">
        <v>846</v>
      </c>
      <c r="Q4" s="162"/>
      <c r="R4" s="162"/>
      <c r="S4" s="162"/>
      <c r="T4" s="162"/>
      <c r="U4" s="164"/>
      <c r="V4" s="162"/>
      <c r="W4" s="162"/>
      <c r="X4" s="162"/>
      <c r="Y4" s="162"/>
      <c r="Z4" s="163" t="s">
        <v>802</v>
      </c>
      <c r="AA4" s="162"/>
      <c r="AB4" s="162"/>
      <c r="AC4" s="165"/>
      <c r="AD4" s="160"/>
      <c r="AE4" s="160"/>
      <c r="AF4" s="160"/>
      <c r="AG4" s="160"/>
      <c r="AH4" s="160"/>
    </row>
    <row r="5" spans="1:34" ht="14.45" customHeight="1" x14ac:dyDescent="0.15">
      <c r="K5" s="166"/>
      <c r="L5" s="167"/>
      <c r="M5" s="167"/>
      <c r="N5" s="167"/>
      <c r="O5" s="167"/>
      <c r="P5" s="168" t="s">
        <v>847</v>
      </c>
      <c r="Q5" s="169" t="s">
        <v>803</v>
      </c>
      <c r="R5" s="170" t="s">
        <v>848</v>
      </c>
      <c r="S5" s="170"/>
      <c r="T5" s="171"/>
      <c r="U5" s="172"/>
      <c r="V5" s="167"/>
      <c r="W5" s="167"/>
      <c r="X5" s="167"/>
      <c r="Y5" s="167"/>
      <c r="Z5" s="168" t="s">
        <v>849</v>
      </c>
      <c r="AA5" s="173" t="s">
        <v>850</v>
      </c>
      <c r="AB5" s="170"/>
      <c r="AC5" s="174"/>
      <c r="AD5" s="160"/>
      <c r="AE5" s="160"/>
      <c r="AF5" s="160"/>
      <c r="AG5" s="160"/>
      <c r="AH5" s="160"/>
    </row>
    <row r="6" spans="1:34" ht="14.45" customHeight="1" x14ac:dyDescent="0.15">
      <c r="K6" s="166"/>
      <c r="L6" s="167"/>
      <c r="M6" s="167"/>
      <c r="N6" s="167"/>
      <c r="O6" s="167"/>
      <c r="P6" s="175"/>
      <c r="Q6" s="176" t="s">
        <v>547</v>
      </c>
      <c r="R6" s="173" t="s">
        <v>2</v>
      </c>
      <c r="S6" s="173" t="s">
        <v>3</v>
      </c>
      <c r="T6" s="173" t="s">
        <v>400</v>
      </c>
      <c r="U6" s="172" t="s">
        <v>4</v>
      </c>
      <c r="V6" s="167" t="s">
        <v>4</v>
      </c>
      <c r="W6" s="167"/>
      <c r="X6" s="167"/>
      <c r="Y6" s="167"/>
      <c r="Z6" s="175"/>
      <c r="AA6" s="173" t="s">
        <v>2</v>
      </c>
      <c r="AB6" s="173" t="s">
        <v>3</v>
      </c>
      <c r="AC6" s="174" t="s">
        <v>400</v>
      </c>
      <c r="AD6" s="160" t="s">
        <v>851</v>
      </c>
      <c r="AE6" s="160" t="s">
        <v>851</v>
      </c>
      <c r="AF6" s="160"/>
      <c r="AG6" s="160"/>
      <c r="AH6" s="160"/>
    </row>
    <row r="7" spans="1:34" ht="14.45" customHeight="1" thickBot="1" x14ac:dyDescent="0.2">
      <c r="K7" s="166"/>
      <c r="L7" s="167"/>
      <c r="M7" s="167"/>
      <c r="N7" s="167"/>
      <c r="O7" s="167"/>
      <c r="P7" s="856" t="s">
        <v>125</v>
      </c>
      <c r="Q7" s="571" t="s">
        <v>804</v>
      </c>
      <c r="R7" s="328" t="s">
        <v>805</v>
      </c>
      <c r="S7" s="572" t="s">
        <v>806</v>
      </c>
      <c r="T7" s="573" t="s">
        <v>807</v>
      </c>
      <c r="U7" s="172"/>
      <c r="V7" s="167"/>
      <c r="W7" s="167"/>
      <c r="X7" s="167"/>
      <c r="Y7" s="167"/>
      <c r="Z7" s="177" t="s">
        <v>5</v>
      </c>
      <c r="AA7" s="181" t="s">
        <v>6</v>
      </c>
      <c r="AB7" s="181" t="s">
        <v>7</v>
      </c>
      <c r="AC7" s="251" t="s">
        <v>928</v>
      </c>
      <c r="AD7" s="160"/>
      <c r="AE7" s="160"/>
      <c r="AF7" s="160"/>
      <c r="AG7" s="160"/>
      <c r="AH7" s="160"/>
    </row>
    <row r="8" spans="1:34" ht="14.45" customHeight="1" x14ac:dyDescent="0.15">
      <c r="A8" s="589">
        <v>160144</v>
      </c>
      <c r="B8" s="590">
        <v>160144</v>
      </c>
      <c r="C8" s="590">
        <v>0</v>
      </c>
      <c r="D8" s="590">
        <v>35508</v>
      </c>
      <c r="E8" s="590">
        <v>4166</v>
      </c>
      <c r="F8" s="590">
        <v>2303</v>
      </c>
      <c r="G8" s="590">
        <v>40000</v>
      </c>
      <c r="H8" s="590">
        <v>0</v>
      </c>
      <c r="I8" s="591">
        <v>78167</v>
      </c>
      <c r="K8" s="183"/>
      <c r="L8" s="184" t="s">
        <v>482</v>
      </c>
      <c r="M8" s="185"/>
      <c r="N8" s="185"/>
      <c r="O8" s="186" t="s">
        <v>548</v>
      </c>
      <c r="P8" s="855">
        <f>'Ｓ４４（1969）'!A9</f>
        <v>0</v>
      </c>
      <c r="Q8" s="188">
        <f>'Ｓ４４（1969）'!B9</f>
        <v>0</v>
      </c>
      <c r="R8" s="188">
        <f>'Ｓ４４（1969）'!D9</f>
        <v>0</v>
      </c>
      <c r="S8" s="188">
        <f>'Ｓ４４（1969）'!E9</f>
        <v>0</v>
      </c>
      <c r="T8" s="189">
        <f>'Ｓ４４（1969）'!G9</f>
        <v>0</v>
      </c>
      <c r="U8" s="190"/>
      <c r="V8" s="184"/>
      <c r="W8" s="185"/>
      <c r="X8" s="185"/>
      <c r="Y8" s="186"/>
      <c r="Z8" s="191"/>
      <c r="AA8" s="192"/>
      <c r="AB8" s="192"/>
      <c r="AC8" s="579"/>
      <c r="AD8" s="160"/>
      <c r="AE8" s="160"/>
      <c r="AF8" s="160"/>
      <c r="AG8" s="160"/>
      <c r="AH8" s="160"/>
    </row>
    <row r="9" spans="1:34" ht="14.45" customHeight="1" x14ac:dyDescent="0.15">
      <c r="A9" s="592">
        <v>0</v>
      </c>
      <c r="B9" s="593">
        <v>0</v>
      </c>
      <c r="C9" s="593">
        <v>0</v>
      </c>
      <c r="D9" s="593">
        <v>0</v>
      </c>
      <c r="E9" s="593">
        <v>0</v>
      </c>
      <c r="F9" s="593">
        <v>0</v>
      </c>
      <c r="G9" s="593">
        <v>0</v>
      </c>
      <c r="H9" s="593">
        <v>0</v>
      </c>
      <c r="I9" s="594">
        <v>0</v>
      </c>
      <c r="K9" s="194"/>
      <c r="L9" s="195"/>
      <c r="M9" s="196" t="s">
        <v>293</v>
      </c>
      <c r="N9" s="197"/>
      <c r="O9" s="198" t="s">
        <v>549</v>
      </c>
      <c r="P9" s="1095">
        <f>'Ｓ４４（1969）'!A10</f>
        <v>0</v>
      </c>
      <c r="Q9" s="200">
        <f>'Ｓ４４（1969）'!B10</f>
        <v>0</v>
      </c>
      <c r="R9" s="200">
        <f>'Ｓ４４（1969）'!D10</f>
        <v>0</v>
      </c>
      <c r="S9" s="200">
        <f>'Ｓ４４（1969）'!E10</f>
        <v>0</v>
      </c>
      <c r="T9" s="201">
        <f>'Ｓ４４（1969）'!G10</f>
        <v>0</v>
      </c>
      <c r="U9" s="202"/>
      <c r="V9" s="195"/>
      <c r="W9" s="167"/>
      <c r="X9" s="167"/>
      <c r="Y9" s="203"/>
      <c r="Z9" s="204"/>
      <c r="AA9" s="205"/>
      <c r="AB9" s="205"/>
      <c r="AC9" s="580"/>
      <c r="AD9" s="160"/>
      <c r="AE9" s="160"/>
      <c r="AF9" s="160"/>
      <c r="AG9" s="160"/>
      <c r="AH9" s="160"/>
    </row>
    <row r="10" spans="1:34" ht="14.45" customHeight="1" x14ac:dyDescent="0.15">
      <c r="A10" s="592">
        <v>0</v>
      </c>
      <c r="B10" s="593">
        <v>0</v>
      </c>
      <c r="C10" s="593">
        <v>0</v>
      </c>
      <c r="D10" s="593">
        <v>0</v>
      </c>
      <c r="E10" s="593">
        <v>0</v>
      </c>
      <c r="F10" s="593">
        <v>0</v>
      </c>
      <c r="G10" s="593">
        <v>0</v>
      </c>
      <c r="H10" s="593">
        <v>0</v>
      </c>
      <c r="I10" s="594">
        <v>0</v>
      </c>
      <c r="K10" s="194"/>
      <c r="L10" s="195"/>
      <c r="M10" s="196" t="s">
        <v>292</v>
      </c>
      <c r="N10" s="167"/>
      <c r="O10" s="287"/>
      <c r="P10" s="852">
        <f>P8-P9</f>
        <v>0</v>
      </c>
      <c r="Q10" s="209">
        <f>Q8-Q9</f>
        <v>0</v>
      </c>
      <c r="R10" s="209">
        <f>R8-R9</f>
        <v>0</v>
      </c>
      <c r="S10" s="209">
        <f>S8-S9</f>
        <v>0</v>
      </c>
      <c r="T10" s="210">
        <f>T8-T9</f>
        <v>0</v>
      </c>
      <c r="U10" s="202"/>
      <c r="V10" s="195"/>
      <c r="W10" s="167"/>
      <c r="X10" s="167"/>
      <c r="Y10" s="203"/>
      <c r="Z10" s="204"/>
      <c r="AA10" s="205"/>
      <c r="AB10" s="205"/>
      <c r="AC10" s="580"/>
      <c r="AD10" s="160"/>
      <c r="AE10" s="160"/>
      <c r="AF10" s="160"/>
      <c r="AG10" s="160"/>
      <c r="AH10" s="160"/>
    </row>
    <row r="11" spans="1:34" ht="14.45" customHeight="1" x14ac:dyDescent="0.15">
      <c r="A11" s="592">
        <v>22785</v>
      </c>
      <c r="B11" s="593">
        <v>22785</v>
      </c>
      <c r="C11" s="593">
        <v>0</v>
      </c>
      <c r="D11" s="593">
        <v>1200</v>
      </c>
      <c r="E11" s="593">
        <v>0</v>
      </c>
      <c r="F11" s="593">
        <v>67</v>
      </c>
      <c r="G11" s="593">
        <v>14000</v>
      </c>
      <c r="H11" s="593">
        <v>0</v>
      </c>
      <c r="I11" s="594">
        <v>7518</v>
      </c>
      <c r="K11" s="194" t="s">
        <v>4</v>
      </c>
      <c r="L11" s="173" t="s">
        <v>483</v>
      </c>
      <c r="M11" s="170"/>
      <c r="N11" s="170"/>
      <c r="O11" s="287" t="s">
        <v>550</v>
      </c>
      <c r="P11" s="214">
        <f>'Ｓ４４（1969）'!A11</f>
        <v>22785</v>
      </c>
      <c r="Q11" s="213">
        <f>'Ｓ４４（1969）'!B11</f>
        <v>22785</v>
      </c>
      <c r="R11" s="213">
        <f>'Ｓ４４（1969）'!D11</f>
        <v>1200</v>
      </c>
      <c r="S11" s="213">
        <f>'Ｓ４４（1969）'!E11</f>
        <v>0</v>
      </c>
      <c r="T11" s="214">
        <f>'Ｓ４４（1969）'!G11</f>
        <v>14000</v>
      </c>
      <c r="U11" s="202"/>
      <c r="V11" s="195"/>
      <c r="W11" s="167"/>
      <c r="X11" s="167"/>
      <c r="Y11" s="203"/>
      <c r="Z11" s="204"/>
      <c r="AA11" s="205"/>
      <c r="AB11" s="205"/>
      <c r="AC11" s="580"/>
      <c r="AD11" s="160"/>
      <c r="AE11" s="160"/>
      <c r="AF11" s="160"/>
      <c r="AG11" s="160"/>
      <c r="AH11" s="160"/>
    </row>
    <row r="12" spans="1:34" ht="14.45" customHeight="1" x14ac:dyDescent="0.15">
      <c r="A12" s="592">
        <v>0</v>
      </c>
      <c r="B12" s="593">
        <v>0</v>
      </c>
      <c r="C12" s="593">
        <v>0</v>
      </c>
      <c r="D12" s="593">
        <v>0</v>
      </c>
      <c r="E12" s="593">
        <v>0</v>
      </c>
      <c r="F12" s="593">
        <v>0</v>
      </c>
      <c r="G12" s="593">
        <v>0</v>
      </c>
      <c r="H12" s="593">
        <v>0</v>
      </c>
      <c r="I12" s="594">
        <v>0</v>
      </c>
      <c r="K12" s="194"/>
      <c r="L12" s="195"/>
      <c r="M12" s="196" t="s">
        <v>313</v>
      </c>
      <c r="N12" s="197"/>
      <c r="O12" s="215" t="s">
        <v>551</v>
      </c>
      <c r="P12" s="1095">
        <f>'Ｓ４４（1969）'!A12</f>
        <v>0</v>
      </c>
      <c r="Q12" s="200">
        <f>'Ｓ４４（1969）'!B12</f>
        <v>0</v>
      </c>
      <c r="R12" s="200">
        <f>'Ｓ４４（1969）'!D12</f>
        <v>0</v>
      </c>
      <c r="S12" s="200">
        <f>'Ｓ４４（1969）'!E12</f>
        <v>0</v>
      </c>
      <c r="T12" s="201">
        <f>'Ｓ４４（1969）'!G12</f>
        <v>0</v>
      </c>
      <c r="U12" s="202"/>
      <c r="V12" s="196" t="s">
        <v>313</v>
      </c>
      <c r="W12" s="197"/>
      <c r="X12" s="197"/>
      <c r="Y12" s="215" t="s">
        <v>550</v>
      </c>
      <c r="Z12" s="199">
        <f>+A173</f>
        <v>0</v>
      </c>
      <c r="AA12" s="200">
        <f>+B173</f>
        <v>0</v>
      </c>
      <c r="AB12" s="200">
        <f>+C173</f>
        <v>0</v>
      </c>
      <c r="AC12" s="583">
        <f>+E173</f>
        <v>0</v>
      </c>
      <c r="AD12" s="160"/>
      <c r="AE12" s="160"/>
      <c r="AF12" s="160"/>
      <c r="AG12" s="160"/>
      <c r="AH12" s="160"/>
    </row>
    <row r="13" spans="1:34" ht="14.45" customHeight="1" x14ac:dyDescent="0.15">
      <c r="A13" s="592">
        <v>0</v>
      </c>
      <c r="B13" s="593">
        <v>0</v>
      </c>
      <c r="C13" s="593">
        <v>0</v>
      </c>
      <c r="D13" s="593">
        <v>0</v>
      </c>
      <c r="E13" s="593">
        <v>0</v>
      </c>
      <c r="F13" s="593">
        <v>0</v>
      </c>
      <c r="G13" s="593">
        <v>0</v>
      </c>
      <c r="H13" s="593">
        <v>0</v>
      </c>
      <c r="I13" s="594">
        <v>0</v>
      </c>
      <c r="K13" s="194"/>
      <c r="L13" s="216"/>
      <c r="M13" s="196" t="s">
        <v>292</v>
      </c>
      <c r="N13" s="217"/>
      <c r="O13" s="293"/>
      <c r="P13" s="852">
        <f>P11-P12</f>
        <v>22785</v>
      </c>
      <c r="Q13" s="209">
        <f>Q11-Q12</f>
        <v>22785</v>
      </c>
      <c r="R13" s="209">
        <f>R11-R12</f>
        <v>1200</v>
      </c>
      <c r="S13" s="209">
        <f>S11-S12</f>
        <v>0</v>
      </c>
      <c r="T13" s="210">
        <f>T11-T12</f>
        <v>14000</v>
      </c>
      <c r="U13" s="202"/>
      <c r="V13" s="195"/>
      <c r="W13" s="167"/>
      <c r="X13" s="167"/>
      <c r="Y13" s="207"/>
      <c r="Z13" s="204"/>
      <c r="AA13" s="205"/>
      <c r="AB13" s="205"/>
      <c r="AC13" s="580"/>
      <c r="AD13" s="160"/>
      <c r="AE13" s="160"/>
      <c r="AF13" s="160"/>
      <c r="AG13" s="160"/>
      <c r="AH13" s="160"/>
    </row>
    <row r="14" spans="1:34" ht="14.45" customHeight="1" x14ac:dyDescent="0.15">
      <c r="A14" s="592">
        <v>0</v>
      </c>
      <c r="B14" s="593">
        <v>0</v>
      </c>
      <c r="C14" s="593">
        <v>0</v>
      </c>
      <c r="D14" s="593">
        <v>0</v>
      </c>
      <c r="E14" s="593">
        <v>0</v>
      </c>
      <c r="F14" s="593">
        <v>0</v>
      </c>
      <c r="G14" s="593">
        <v>0</v>
      </c>
      <c r="H14" s="593">
        <v>0</v>
      </c>
      <c r="I14" s="594">
        <v>0</v>
      </c>
      <c r="K14" s="194" t="s">
        <v>4</v>
      </c>
      <c r="L14" s="169"/>
      <c r="M14" s="195" t="s">
        <v>552</v>
      </c>
      <c r="N14" s="197"/>
      <c r="O14" s="215" t="s">
        <v>553</v>
      </c>
      <c r="P14" s="214">
        <f>'Ｓ４４（1969）'!A14</f>
        <v>0</v>
      </c>
      <c r="Q14" s="200">
        <f>'Ｓ４４（1969）'!B14</f>
        <v>0</v>
      </c>
      <c r="R14" s="200">
        <f>'Ｓ４４（1969）'!D14</f>
        <v>0</v>
      </c>
      <c r="S14" s="200">
        <f>'Ｓ４４（1969）'!E14</f>
        <v>0</v>
      </c>
      <c r="T14" s="201">
        <f>'Ｓ４４（1969）'!G14</f>
        <v>0</v>
      </c>
      <c r="U14" s="202"/>
      <c r="V14" s="195"/>
      <c r="W14" s="167"/>
      <c r="X14" s="167"/>
      <c r="Y14" s="207"/>
      <c r="Z14" s="204"/>
      <c r="AA14" s="205"/>
      <c r="AB14" s="205"/>
      <c r="AC14" s="580"/>
      <c r="AD14" s="160"/>
      <c r="AE14" s="160"/>
      <c r="AF14" s="160"/>
      <c r="AG14" s="160"/>
      <c r="AH14" s="160"/>
    </row>
    <row r="15" spans="1:34" ht="14.45" customHeight="1" x14ac:dyDescent="0.15">
      <c r="A15" s="592">
        <v>0</v>
      </c>
      <c r="B15" s="593">
        <v>0</v>
      </c>
      <c r="C15" s="593">
        <v>0</v>
      </c>
      <c r="D15" s="593">
        <v>0</v>
      </c>
      <c r="E15" s="593">
        <v>0</v>
      </c>
      <c r="F15" s="593">
        <v>0</v>
      </c>
      <c r="G15" s="593">
        <v>0</v>
      </c>
      <c r="H15" s="593">
        <v>0</v>
      </c>
      <c r="I15" s="594">
        <v>0</v>
      </c>
      <c r="K15" s="194"/>
      <c r="L15" s="176" t="s">
        <v>554</v>
      </c>
      <c r="M15" s="195"/>
      <c r="N15" s="196" t="s">
        <v>310</v>
      </c>
      <c r="O15" s="215" t="s">
        <v>555</v>
      </c>
      <c r="P15" s="214">
        <f>'Ｓ４４（1969）'!A15</f>
        <v>0</v>
      </c>
      <c r="Q15" s="200">
        <f>'Ｓ４４（1969）'!B15</f>
        <v>0</v>
      </c>
      <c r="R15" s="200">
        <f>'Ｓ４４（1969）'!D15</f>
        <v>0</v>
      </c>
      <c r="S15" s="200">
        <f>'Ｓ４４（1969）'!E15</f>
        <v>0</v>
      </c>
      <c r="T15" s="201">
        <f>'Ｓ４４（1969）'!G15</f>
        <v>0</v>
      </c>
      <c r="U15" s="202"/>
      <c r="V15" s="195"/>
      <c r="W15" s="167"/>
      <c r="X15" s="167"/>
      <c r="Y15" s="207"/>
      <c r="Z15" s="204"/>
      <c r="AA15" s="205"/>
      <c r="AB15" s="205"/>
      <c r="AC15" s="580"/>
      <c r="AD15" s="160"/>
      <c r="AE15" s="160"/>
      <c r="AF15" s="160"/>
      <c r="AG15" s="160"/>
      <c r="AH15" s="160"/>
    </row>
    <row r="16" spans="1:34" ht="14.45" customHeight="1" x14ac:dyDescent="0.15">
      <c r="A16" s="592">
        <v>0</v>
      </c>
      <c r="B16" s="593">
        <v>0</v>
      </c>
      <c r="C16" s="593">
        <v>0</v>
      </c>
      <c r="D16" s="593">
        <v>0</v>
      </c>
      <c r="E16" s="593">
        <v>0</v>
      </c>
      <c r="F16" s="593">
        <v>0</v>
      </c>
      <c r="G16" s="593">
        <v>0</v>
      </c>
      <c r="H16" s="593">
        <v>0</v>
      </c>
      <c r="I16" s="594">
        <v>0</v>
      </c>
      <c r="K16" s="194"/>
      <c r="L16" s="176" t="s">
        <v>556</v>
      </c>
      <c r="M16" s="176"/>
      <c r="N16" s="196" t="s">
        <v>309</v>
      </c>
      <c r="O16" s="215" t="s">
        <v>557</v>
      </c>
      <c r="P16" s="214">
        <f>'Ｓ４４（1969）'!A16</f>
        <v>0</v>
      </c>
      <c r="Q16" s="200">
        <f>'Ｓ４４（1969）'!B16</f>
        <v>0</v>
      </c>
      <c r="R16" s="200">
        <f>'Ｓ４４（1969）'!D16</f>
        <v>0</v>
      </c>
      <c r="S16" s="200">
        <f>'Ｓ４４（1969）'!E16</f>
        <v>0</v>
      </c>
      <c r="T16" s="201">
        <f>'Ｓ４４（1969）'!G16</f>
        <v>0</v>
      </c>
      <c r="U16" s="202"/>
      <c r="V16" s="195"/>
      <c r="W16" s="167"/>
      <c r="X16" s="167"/>
      <c r="Y16" s="207"/>
      <c r="Z16" s="204"/>
      <c r="AA16" s="205"/>
      <c r="AB16" s="205"/>
      <c r="AC16" s="580"/>
      <c r="AD16" s="160"/>
      <c r="AE16" s="160"/>
      <c r="AF16" s="160"/>
      <c r="AG16" s="160"/>
      <c r="AH16" s="160"/>
    </row>
    <row r="17" spans="1:34" ht="14.45" customHeight="1" x14ac:dyDescent="0.15">
      <c r="A17" s="592">
        <v>0</v>
      </c>
      <c r="B17" s="593">
        <v>0</v>
      </c>
      <c r="C17" s="593">
        <v>0</v>
      </c>
      <c r="D17" s="593">
        <v>0</v>
      </c>
      <c r="E17" s="593">
        <v>0</v>
      </c>
      <c r="F17" s="593">
        <v>0</v>
      </c>
      <c r="G17" s="593">
        <v>0</v>
      </c>
      <c r="H17" s="593">
        <v>0</v>
      </c>
      <c r="I17" s="594">
        <v>0</v>
      </c>
      <c r="K17" s="194"/>
      <c r="L17" s="176" t="s">
        <v>558</v>
      </c>
      <c r="M17" s="216"/>
      <c r="N17" s="196" t="s">
        <v>292</v>
      </c>
      <c r="O17" s="215"/>
      <c r="P17" s="853">
        <f>P14-P15-P16</f>
        <v>0</v>
      </c>
      <c r="Q17" s="220">
        <f>Q14-Q15-Q16</f>
        <v>0</v>
      </c>
      <c r="R17" s="220">
        <f>R14-R15-R16</f>
        <v>0</v>
      </c>
      <c r="S17" s="220">
        <f>S14-S15-S16</f>
        <v>0</v>
      </c>
      <c r="T17" s="221">
        <f>T14-T15-T16</f>
        <v>0</v>
      </c>
      <c r="U17" s="202"/>
      <c r="V17" s="195"/>
      <c r="W17" s="167"/>
      <c r="X17" s="167"/>
      <c r="Y17" s="207"/>
      <c r="Z17" s="204"/>
      <c r="AA17" s="205"/>
      <c r="AB17" s="205"/>
      <c r="AC17" s="580"/>
      <c r="AD17" s="160"/>
      <c r="AE17" s="160"/>
      <c r="AF17" s="160"/>
      <c r="AG17" s="160"/>
      <c r="AH17" s="160"/>
    </row>
    <row r="18" spans="1:34" ht="14.45" customHeight="1" x14ac:dyDescent="0.15">
      <c r="A18" s="592">
        <v>0</v>
      </c>
      <c r="B18" s="593">
        <v>0</v>
      </c>
      <c r="C18" s="593">
        <v>0</v>
      </c>
      <c r="D18" s="593">
        <v>0</v>
      </c>
      <c r="E18" s="593">
        <v>0</v>
      </c>
      <c r="F18" s="593">
        <v>0</v>
      </c>
      <c r="G18" s="593">
        <v>0</v>
      </c>
      <c r="H18" s="593">
        <v>0</v>
      </c>
      <c r="I18" s="594">
        <v>0</v>
      </c>
      <c r="K18" s="194"/>
      <c r="L18" s="176"/>
      <c r="M18" s="196" t="s">
        <v>494</v>
      </c>
      <c r="N18" s="197"/>
      <c r="O18" s="215" t="s">
        <v>559</v>
      </c>
      <c r="P18" s="214">
        <f>'Ｓ４４（1969）'!A17</f>
        <v>0</v>
      </c>
      <c r="Q18" s="200">
        <f>'Ｓ４４（1969）'!B17</f>
        <v>0</v>
      </c>
      <c r="R18" s="200">
        <f>'Ｓ４４（1969）'!D17</f>
        <v>0</v>
      </c>
      <c r="S18" s="200">
        <f>'Ｓ４４（1969）'!E17</f>
        <v>0</v>
      </c>
      <c r="T18" s="201">
        <f>'Ｓ４４（1969）'!G17</f>
        <v>0</v>
      </c>
      <c r="U18" s="202"/>
      <c r="V18" s="195"/>
      <c r="W18" s="167"/>
      <c r="X18" s="167"/>
      <c r="Y18" s="207"/>
      <c r="Z18" s="204"/>
      <c r="AA18" s="205"/>
      <c r="AB18" s="205"/>
      <c r="AC18" s="580"/>
      <c r="AD18" s="160"/>
      <c r="AE18" s="160"/>
      <c r="AF18" s="160"/>
      <c r="AG18" s="160"/>
      <c r="AH18" s="160"/>
    </row>
    <row r="19" spans="1:34" ht="14.45" customHeight="1" x14ac:dyDescent="0.15">
      <c r="A19" s="592">
        <v>0</v>
      </c>
      <c r="B19" s="593">
        <v>0</v>
      </c>
      <c r="C19" s="593">
        <v>0</v>
      </c>
      <c r="D19" s="593">
        <v>0</v>
      </c>
      <c r="E19" s="593">
        <v>0</v>
      </c>
      <c r="F19" s="593">
        <v>0</v>
      </c>
      <c r="G19" s="593">
        <v>0</v>
      </c>
      <c r="H19" s="593">
        <v>0</v>
      </c>
      <c r="I19" s="594">
        <v>0</v>
      </c>
      <c r="K19" s="194"/>
      <c r="L19" s="216"/>
      <c r="M19" s="196" t="s">
        <v>292</v>
      </c>
      <c r="N19" s="197"/>
      <c r="O19" s="215" t="s">
        <v>560</v>
      </c>
      <c r="P19" s="214">
        <f>'Ｓ４４（1969）'!A18</f>
        <v>0</v>
      </c>
      <c r="Q19" s="200">
        <f>'Ｓ４４（1969）'!B18</f>
        <v>0</v>
      </c>
      <c r="R19" s="200">
        <f>'Ｓ４４（1969）'!D18</f>
        <v>0</v>
      </c>
      <c r="S19" s="200">
        <f>'Ｓ４４（1969）'!E18</f>
        <v>0</v>
      </c>
      <c r="T19" s="201">
        <f>'Ｓ４４（1969）'!G18</f>
        <v>0</v>
      </c>
      <c r="U19" s="202"/>
      <c r="V19" s="195"/>
      <c r="W19" s="167"/>
      <c r="X19" s="167"/>
      <c r="Y19" s="207"/>
      <c r="Z19" s="204"/>
      <c r="AA19" s="205"/>
      <c r="AB19" s="205"/>
      <c r="AC19" s="580"/>
      <c r="AD19" s="160"/>
      <c r="AE19" s="160"/>
      <c r="AF19" s="160"/>
      <c r="AG19" s="160"/>
      <c r="AH19" s="160"/>
    </row>
    <row r="20" spans="1:34" ht="14.45" customHeight="1" x14ac:dyDescent="0.15">
      <c r="A20" s="592">
        <v>6714</v>
      </c>
      <c r="B20" s="593">
        <v>6714</v>
      </c>
      <c r="C20" s="593">
        <v>0</v>
      </c>
      <c r="D20" s="593">
        <v>0</v>
      </c>
      <c r="E20" s="593">
        <v>4166</v>
      </c>
      <c r="F20" s="593">
        <v>1636</v>
      </c>
      <c r="G20" s="593">
        <v>0</v>
      </c>
      <c r="H20" s="593">
        <v>0</v>
      </c>
      <c r="I20" s="594">
        <v>912</v>
      </c>
      <c r="K20" s="194"/>
      <c r="L20" s="196" t="s">
        <v>485</v>
      </c>
      <c r="M20" s="197"/>
      <c r="N20" s="197"/>
      <c r="O20" s="215" t="s">
        <v>561</v>
      </c>
      <c r="P20" s="214">
        <f>'Ｓ４４（1969）'!A19</f>
        <v>0</v>
      </c>
      <c r="Q20" s="200">
        <f>'Ｓ４４（1969）'!B19</f>
        <v>0</v>
      </c>
      <c r="R20" s="200">
        <f>'Ｓ４４（1969）'!D19</f>
        <v>0</v>
      </c>
      <c r="S20" s="200">
        <f>'Ｓ４４（1969）'!E19</f>
        <v>0</v>
      </c>
      <c r="T20" s="201">
        <f>'Ｓ４４（1969）'!G19</f>
        <v>0</v>
      </c>
      <c r="U20" s="202" t="s">
        <v>852</v>
      </c>
      <c r="V20" s="195"/>
      <c r="W20" s="167"/>
      <c r="X20" s="167"/>
      <c r="Y20" s="207"/>
      <c r="Z20" s="204"/>
      <c r="AA20" s="205"/>
      <c r="AB20" s="205"/>
      <c r="AC20" s="580"/>
      <c r="AD20" s="160"/>
      <c r="AE20" s="160"/>
      <c r="AF20" s="160"/>
      <c r="AG20" s="160"/>
      <c r="AH20" s="160"/>
    </row>
    <row r="21" spans="1:34" ht="14.45" customHeight="1" x14ac:dyDescent="0.15">
      <c r="A21" s="592">
        <v>0</v>
      </c>
      <c r="B21" s="593">
        <v>0</v>
      </c>
      <c r="C21" s="593">
        <v>0</v>
      </c>
      <c r="D21" s="593">
        <v>0</v>
      </c>
      <c r="E21" s="593">
        <v>0</v>
      </c>
      <c r="F21" s="593">
        <v>0</v>
      </c>
      <c r="G21" s="593">
        <v>0</v>
      </c>
      <c r="H21" s="593">
        <v>0</v>
      </c>
      <c r="I21" s="594">
        <v>0</v>
      </c>
      <c r="K21" s="194" t="s">
        <v>21</v>
      </c>
      <c r="L21" s="195"/>
      <c r="M21" s="196" t="s">
        <v>304</v>
      </c>
      <c r="N21" s="197"/>
      <c r="O21" s="215" t="s">
        <v>562</v>
      </c>
      <c r="P21" s="854">
        <f>'Ｓ４４（1969）'!A21</f>
        <v>0</v>
      </c>
      <c r="Q21" s="200">
        <f>'Ｓ４４（1969）'!B21</f>
        <v>0</v>
      </c>
      <c r="R21" s="200">
        <f>'Ｓ４４（1969）'!D21</f>
        <v>0</v>
      </c>
      <c r="S21" s="200">
        <f>'Ｓ４４（1969）'!E21</f>
        <v>0</v>
      </c>
      <c r="T21" s="201">
        <f>'Ｓ４４（1969）'!G21</f>
        <v>0</v>
      </c>
      <c r="U21" s="202" t="s">
        <v>563</v>
      </c>
      <c r="V21" s="195"/>
      <c r="W21" s="207"/>
      <c r="X21" s="207"/>
      <c r="Y21" s="207"/>
      <c r="Z21" s="204"/>
      <c r="AA21" s="205"/>
      <c r="AB21" s="205"/>
      <c r="AC21" s="580"/>
      <c r="AD21" s="160"/>
      <c r="AE21" s="160"/>
      <c r="AF21" s="160"/>
      <c r="AG21" s="160"/>
      <c r="AH21" s="160"/>
    </row>
    <row r="22" spans="1:34" ht="14.45" customHeight="1" x14ac:dyDescent="0.15">
      <c r="A22" s="592">
        <v>0</v>
      </c>
      <c r="B22" s="593">
        <v>0</v>
      </c>
      <c r="C22" s="593">
        <v>0</v>
      </c>
      <c r="D22" s="593">
        <v>0</v>
      </c>
      <c r="E22" s="593">
        <v>0</v>
      </c>
      <c r="F22" s="593">
        <v>0</v>
      </c>
      <c r="G22" s="593">
        <v>0</v>
      </c>
      <c r="H22" s="593">
        <v>0</v>
      </c>
      <c r="I22" s="594">
        <v>0</v>
      </c>
      <c r="K22" s="194"/>
      <c r="L22" s="195" t="s">
        <v>564</v>
      </c>
      <c r="M22" s="196" t="s">
        <v>303</v>
      </c>
      <c r="N22" s="197"/>
      <c r="O22" s="215" t="s">
        <v>565</v>
      </c>
      <c r="P22" s="854">
        <f>'Ｓ４４（1969）'!A22</f>
        <v>0</v>
      </c>
      <c r="Q22" s="200">
        <f>'Ｓ４４（1969）'!B22</f>
        <v>0</v>
      </c>
      <c r="R22" s="200">
        <f>'Ｓ４４（1969）'!D22</f>
        <v>0</v>
      </c>
      <c r="S22" s="200">
        <f>'Ｓ４４（1969）'!E22</f>
        <v>0</v>
      </c>
      <c r="T22" s="201">
        <f>'Ｓ４４（1969）'!G22</f>
        <v>0</v>
      </c>
      <c r="U22" s="202"/>
      <c r="V22" s="195"/>
      <c r="W22" s="167"/>
      <c r="X22" s="167"/>
      <c r="Y22" s="207"/>
      <c r="Z22" s="204"/>
      <c r="AA22" s="205"/>
      <c r="AB22" s="205"/>
      <c r="AC22" s="580"/>
      <c r="AD22" s="160"/>
      <c r="AE22" s="160"/>
      <c r="AF22" s="160"/>
      <c r="AG22" s="160"/>
      <c r="AH22" s="160"/>
    </row>
    <row r="23" spans="1:34" ht="14.45" customHeight="1" x14ac:dyDescent="0.15">
      <c r="A23" s="592">
        <v>0</v>
      </c>
      <c r="B23" s="593">
        <v>0</v>
      </c>
      <c r="C23" s="593">
        <v>0</v>
      </c>
      <c r="D23" s="593">
        <v>0</v>
      </c>
      <c r="E23" s="593">
        <v>0</v>
      </c>
      <c r="F23" s="593">
        <v>0</v>
      </c>
      <c r="G23" s="593">
        <v>0</v>
      </c>
      <c r="H23" s="593">
        <v>0</v>
      </c>
      <c r="I23" s="594">
        <v>0</v>
      </c>
      <c r="K23" s="194"/>
      <c r="L23" s="195" t="s">
        <v>566</v>
      </c>
      <c r="M23" s="196" t="s">
        <v>302</v>
      </c>
      <c r="N23" s="197"/>
      <c r="O23" s="215" t="s">
        <v>567</v>
      </c>
      <c r="P23" s="854">
        <f>'Ｓ４４（1969）'!A23</f>
        <v>0</v>
      </c>
      <c r="Q23" s="200">
        <f>'Ｓ４４（1969）'!B23</f>
        <v>0</v>
      </c>
      <c r="R23" s="200">
        <f>'Ｓ４４（1969）'!D23</f>
        <v>0</v>
      </c>
      <c r="S23" s="200">
        <f>'Ｓ４４（1969）'!E23</f>
        <v>0</v>
      </c>
      <c r="T23" s="201">
        <f>'Ｓ４４（1969）'!G23</f>
        <v>0</v>
      </c>
      <c r="U23" s="202"/>
      <c r="V23" s="195"/>
      <c r="W23" s="167"/>
      <c r="X23" s="167"/>
      <c r="Y23" s="167"/>
      <c r="Z23" s="204"/>
      <c r="AA23" s="205"/>
      <c r="AB23" s="205"/>
      <c r="AC23" s="580"/>
      <c r="AD23" s="160"/>
      <c r="AE23" s="160"/>
      <c r="AF23" s="160"/>
      <c r="AG23" s="160"/>
      <c r="AH23" s="160"/>
    </row>
    <row r="24" spans="1:34" ht="14.45" customHeight="1" x14ac:dyDescent="0.15">
      <c r="A24" s="592">
        <v>0</v>
      </c>
      <c r="B24" s="593">
        <v>0</v>
      </c>
      <c r="C24" s="593">
        <v>0</v>
      </c>
      <c r="D24" s="593">
        <v>0</v>
      </c>
      <c r="E24" s="593">
        <v>0</v>
      </c>
      <c r="F24" s="593">
        <v>0</v>
      </c>
      <c r="G24" s="593">
        <v>0</v>
      </c>
      <c r="H24" s="593">
        <v>0</v>
      </c>
      <c r="I24" s="594">
        <v>0</v>
      </c>
      <c r="K24" s="194"/>
      <c r="L24" s="195" t="s">
        <v>568</v>
      </c>
      <c r="M24" s="196" t="s">
        <v>283</v>
      </c>
      <c r="N24" s="197"/>
      <c r="O24" s="215" t="s">
        <v>569</v>
      </c>
      <c r="P24" s="854">
        <f>'Ｓ４４（1969）'!A24</f>
        <v>0</v>
      </c>
      <c r="Q24" s="200">
        <f>'Ｓ４４（1969）'!B24</f>
        <v>0</v>
      </c>
      <c r="R24" s="200">
        <f>'Ｓ４４（1969）'!D24</f>
        <v>0</v>
      </c>
      <c r="S24" s="200">
        <f>'Ｓ４４（1969）'!E24</f>
        <v>0</v>
      </c>
      <c r="T24" s="201">
        <f>'Ｓ４４（1969）'!G24</f>
        <v>0</v>
      </c>
      <c r="U24" s="202"/>
      <c r="V24" s="195"/>
      <c r="W24" s="207"/>
      <c r="X24" s="207"/>
      <c r="Y24" s="207"/>
      <c r="Z24" s="204"/>
      <c r="AA24" s="205"/>
      <c r="AB24" s="205"/>
      <c r="AC24" s="580"/>
      <c r="AD24" s="160"/>
      <c r="AE24" s="160"/>
      <c r="AF24" s="160"/>
      <c r="AG24" s="160"/>
      <c r="AH24" s="160"/>
    </row>
    <row r="25" spans="1:34" ht="14.45" customHeight="1" x14ac:dyDescent="0.15">
      <c r="A25" s="592">
        <v>0</v>
      </c>
      <c r="B25" s="593">
        <v>0</v>
      </c>
      <c r="C25" s="593">
        <v>0</v>
      </c>
      <c r="D25" s="593">
        <v>0</v>
      </c>
      <c r="E25" s="593">
        <v>0</v>
      </c>
      <c r="F25" s="593">
        <v>0</v>
      </c>
      <c r="G25" s="593">
        <v>0</v>
      </c>
      <c r="H25" s="593">
        <v>0</v>
      </c>
      <c r="I25" s="594">
        <v>0</v>
      </c>
      <c r="K25" s="194"/>
      <c r="L25" s="195" t="s">
        <v>476</v>
      </c>
      <c r="M25" s="196" t="s">
        <v>301</v>
      </c>
      <c r="N25" s="197"/>
      <c r="O25" s="215" t="s">
        <v>570</v>
      </c>
      <c r="P25" s="854">
        <f>'Ｓ４４（1969）'!A25</f>
        <v>0</v>
      </c>
      <c r="Q25" s="200">
        <f>'Ｓ４４（1969）'!B25</f>
        <v>0</v>
      </c>
      <c r="R25" s="200">
        <f>'Ｓ４４（1969）'!D25</f>
        <v>0</v>
      </c>
      <c r="S25" s="200">
        <f>'Ｓ４４（1969）'!E25</f>
        <v>0</v>
      </c>
      <c r="T25" s="201">
        <f>'Ｓ４４（1969）'!G25</f>
        <v>0</v>
      </c>
      <c r="U25" s="202"/>
      <c r="V25" s="195"/>
      <c r="W25" s="167"/>
      <c r="X25" s="167"/>
      <c r="Y25" s="207"/>
      <c r="Z25" s="204"/>
      <c r="AA25" s="205"/>
      <c r="AB25" s="205"/>
      <c r="AC25" s="580"/>
      <c r="AD25" s="160"/>
      <c r="AE25" s="160"/>
      <c r="AF25" s="160"/>
      <c r="AG25" s="160"/>
      <c r="AH25" s="160"/>
    </row>
    <row r="26" spans="1:34" ht="14.45" customHeight="1" x14ac:dyDescent="0.15">
      <c r="A26" s="592">
        <v>6714</v>
      </c>
      <c r="B26" s="593">
        <v>6714</v>
      </c>
      <c r="C26" s="593">
        <v>0</v>
      </c>
      <c r="D26" s="593">
        <v>0</v>
      </c>
      <c r="E26" s="593">
        <v>4166</v>
      </c>
      <c r="F26" s="593">
        <v>1636</v>
      </c>
      <c r="G26" s="593">
        <v>0</v>
      </c>
      <c r="H26" s="593">
        <v>0</v>
      </c>
      <c r="I26" s="594">
        <v>912</v>
      </c>
      <c r="K26" s="194"/>
      <c r="L26" s="195" t="s">
        <v>427</v>
      </c>
      <c r="M26" s="196" t="s">
        <v>571</v>
      </c>
      <c r="N26" s="197"/>
      <c r="O26" s="215" t="s">
        <v>572</v>
      </c>
      <c r="P26" s="854">
        <f>'Ｓ４４（1969）'!A26</f>
        <v>6714</v>
      </c>
      <c r="Q26" s="200">
        <f>'Ｓ４４（1969）'!B26</f>
        <v>6714</v>
      </c>
      <c r="R26" s="200">
        <f>'Ｓ４４（1969）'!D26</f>
        <v>0</v>
      </c>
      <c r="S26" s="200">
        <f>'Ｓ４４（1969）'!E26</f>
        <v>4166</v>
      </c>
      <c r="T26" s="201">
        <f>'Ｓ４４（1969）'!G26</f>
        <v>0</v>
      </c>
      <c r="U26" s="202"/>
      <c r="V26" s="195"/>
      <c r="W26" s="167"/>
      <c r="X26" s="167"/>
      <c r="Y26" s="167"/>
      <c r="Z26" s="204"/>
      <c r="AA26" s="205"/>
      <c r="AB26" s="205"/>
      <c r="AC26" s="580"/>
      <c r="AD26" s="160"/>
      <c r="AE26" s="160"/>
      <c r="AF26" s="160"/>
      <c r="AG26" s="160"/>
      <c r="AH26" s="160"/>
    </row>
    <row r="27" spans="1:34" ht="14.45" customHeight="1" x14ac:dyDescent="0.15">
      <c r="A27" s="592">
        <v>0</v>
      </c>
      <c r="B27" s="593">
        <v>0</v>
      </c>
      <c r="C27" s="593">
        <v>0</v>
      </c>
      <c r="D27" s="593">
        <v>0</v>
      </c>
      <c r="E27" s="593">
        <v>0</v>
      </c>
      <c r="F27" s="593">
        <v>0</v>
      </c>
      <c r="G27" s="593">
        <v>0</v>
      </c>
      <c r="H27" s="593">
        <v>0</v>
      </c>
      <c r="I27" s="594">
        <v>0</v>
      </c>
      <c r="K27" s="194"/>
      <c r="L27" s="195" t="s">
        <v>558</v>
      </c>
      <c r="M27" s="196" t="s">
        <v>284</v>
      </c>
      <c r="N27" s="197"/>
      <c r="O27" s="215" t="s">
        <v>573</v>
      </c>
      <c r="P27" s="854">
        <f>'Ｓ４４（1969）'!A27</f>
        <v>0</v>
      </c>
      <c r="Q27" s="200">
        <f>'Ｓ４４（1969）'!B27</f>
        <v>0</v>
      </c>
      <c r="R27" s="200">
        <f>'Ｓ４４（1969）'!D27</f>
        <v>0</v>
      </c>
      <c r="S27" s="200">
        <f>'Ｓ４４（1969）'!E27</f>
        <v>0</v>
      </c>
      <c r="T27" s="201">
        <f>'Ｓ４４（1969）'!G27</f>
        <v>0</v>
      </c>
      <c r="U27" s="202"/>
      <c r="V27" s="195"/>
      <c r="W27" s="167"/>
      <c r="X27" s="167"/>
      <c r="Y27" s="167"/>
      <c r="Z27" s="204"/>
      <c r="AA27" s="205"/>
      <c r="AB27" s="205"/>
      <c r="AC27" s="580"/>
      <c r="AD27" s="160"/>
      <c r="AE27" s="160"/>
      <c r="AF27" s="160"/>
      <c r="AG27" s="160"/>
      <c r="AH27" s="160"/>
    </row>
    <row r="28" spans="1:34" ht="14.45" customHeight="1" x14ac:dyDescent="0.15">
      <c r="A28" s="592">
        <v>0</v>
      </c>
      <c r="B28" s="593">
        <v>0</v>
      </c>
      <c r="C28" s="593">
        <v>0</v>
      </c>
      <c r="D28" s="593">
        <v>0</v>
      </c>
      <c r="E28" s="593">
        <v>0</v>
      </c>
      <c r="F28" s="593">
        <v>0</v>
      </c>
      <c r="G28" s="593">
        <v>0</v>
      </c>
      <c r="H28" s="593">
        <v>0</v>
      </c>
      <c r="I28" s="594">
        <v>0</v>
      </c>
      <c r="K28" s="194" t="s">
        <v>574</v>
      </c>
      <c r="L28" s="216"/>
      <c r="M28" s="196" t="s">
        <v>292</v>
      </c>
      <c r="N28" s="197"/>
      <c r="O28" s="215" t="s">
        <v>460</v>
      </c>
      <c r="P28" s="854">
        <f>'Ｓ４４（1969）'!A28</f>
        <v>0</v>
      </c>
      <c r="Q28" s="200">
        <f>'Ｓ４４（1969）'!B28</f>
        <v>0</v>
      </c>
      <c r="R28" s="200">
        <f>'Ｓ４４（1969）'!D28</f>
        <v>0</v>
      </c>
      <c r="S28" s="200">
        <f>'Ｓ４４（1969）'!E28</f>
        <v>0</v>
      </c>
      <c r="T28" s="201">
        <f>'Ｓ４４（1969）'!G28</f>
        <v>0</v>
      </c>
      <c r="U28" s="202"/>
      <c r="V28" s="195"/>
      <c r="W28" s="167"/>
      <c r="X28" s="167"/>
      <c r="Y28" s="167"/>
      <c r="Z28" s="204"/>
      <c r="AA28" s="205"/>
      <c r="AB28" s="205"/>
      <c r="AC28" s="580"/>
      <c r="AD28" s="160"/>
      <c r="AE28" s="160"/>
      <c r="AF28" s="160"/>
      <c r="AG28" s="160"/>
      <c r="AH28" s="160"/>
    </row>
    <row r="29" spans="1:34" ht="14.45" customHeight="1" x14ac:dyDescent="0.15">
      <c r="A29" s="592">
        <v>0</v>
      </c>
      <c r="B29" s="593">
        <v>0</v>
      </c>
      <c r="C29" s="593">
        <v>0</v>
      </c>
      <c r="D29" s="593">
        <v>0</v>
      </c>
      <c r="E29" s="593">
        <v>0</v>
      </c>
      <c r="F29" s="593">
        <v>0</v>
      </c>
      <c r="G29" s="593">
        <v>0</v>
      </c>
      <c r="H29" s="593">
        <v>0</v>
      </c>
      <c r="I29" s="594">
        <v>0</v>
      </c>
      <c r="K29" s="194" t="s">
        <v>4</v>
      </c>
      <c r="L29" s="173" t="s">
        <v>487</v>
      </c>
      <c r="M29" s="197"/>
      <c r="N29" s="197"/>
      <c r="O29" s="215" t="s">
        <v>575</v>
      </c>
      <c r="P29" s="854">
        <f>'Ｓ４４（1969）'!A29</f>
        <v>0</v>
      </c>
      <c r="Q29" s="200">
        <f>'Ｓ４４（1969）'!B29</f>
        <v>0</v>
      </c>
      <c r="R29" s="200">
        <f>'Ｓ４４（1969）'!D29</f>
        <v>0</v>
      </c>
      <c r="S29" s="200">
        <f>'Ｓ４４（1969）'!E29</f>
        <v>0</v>
      </c>
      <c r="T29" s="201">
        <f>'Ｓ４４（1969）'!G29</f>
        <v>0</v>
      </c>
      <c r="U29" s="202" t="s">
        <v>852</v>
      </c>
      <c r="V29" s="195"/>
      <c r="W29" s="167"/>
      <c r="X29" s="167"/>
      <c r="Y29" s="207"/>
      <c r="Z29" s="204"/>
      <c r="AA29" s="205"/>
      <c r="AB29" s="205"/>
      <c r="AC29" s="580"/>
      <c r="AD29" s="160"/>
      <c r="AE29" s="160"/>
      <c r="AF29" s="160"/>
      <c r="AG29" s="160"/>
      <c r="AH29" s="160"/>
    </row>
    <row r="30" spans="1:34" ht="14.45" customHeight="1" x14ac:dyDescent="0.15">
      <c r="A30" s="592">
        <v>0</v>
      </c>
      <c r="B30" s="593">
        <v>0</v>
      </c>
      <c r="C30" s="593">
        <v>0</v>
      </c>
      <c r="D30" s="593">
        <v>0</v>
      </c>
      <c r="E30" s="593">
        <v>0</v>
      </c>
      <c r="F30" s="593">
        <v>0</v>
      </c>
      <c r="G30" s="593">
        <v>0</v>
      </c>
      <c r="H30" s="593">
        <v>0</v>
      </c>
      <c r="I30" s="594">
        <v>0</v>
      </c>
      <c r="K30" s="194"/>
      <c r="L30" s="195"/>
      <c r="M30" s="196" t="s">
        <v>298</v>
      </c>
      <c r="N30" s="197"/>
      <c r="O30" s="215" t="s">
        <v>576</v>
      </c>
      <c r="P30" s="854">
        <f>'Ｓ４４（1969）'!A30</f>
        <v>0</v>
      </c>
      <c r="Q30" s="200">
        <f>'Ｓ４４（1969）'!B30</f>
        <v>0</v>
      </c>
      <c r="R30" s="200">
        <f>'Ｓ４４（1969）'!D30</f>
        <v>0</v>
      </c>
      <c r="S30" s="200">
        <f>'Ｓ４４（1969）'!E30</f>
        <v>0</v>
      </c>
      <c r="T30" s="201">
        <f>'Ｓ４４（1969）'!G30</f>
        <v>0</v>
      </c>
      <c r="U30" s="202"/>
      <c r="V30" s="195"/>
      <c r="W30" s="167"/>
      <c r="X30" s="167"/>
      <c r="Y30" s="207"/>
      <c r="Z30" s="204"/>
      <c r="AA30" s="205"/>
      <c r="AB30" s="205"/>
      <c r="AC30" s="580"/>
      <c r="AD30" s="160"/>
      <c r="AE30" s="160"/>
      <c r="AF30" s="160"/>
      <c r="AG30" s="160"/>
      <c r="AH30" s="160"/>
    </row>
    <row r="31" spans="1:34" ht="14.45" customHeight="1" x14ac:dyDescent="0.15">
      <c r="A31" s="592">
        <v>0</v>
      </c>
      <c r="B31" s="593">
        <v>0</v>
      </c>
      <c r="C31" s="593">
        <v>0</v>
      </c>
      <c r="D31" s="593">
        <v>0</v>
      </c>
      <c r="E31" s="593">
        <v>0</v>
      </c>
      <c r="F31" s="593">
        <v>0</v>
      </c>
      <c r="G31" s="593">
        <v>0</v>
      </c>
      <c r="H31" s="593">
        <v>0</v>
      </c>
      <c r="I31" s="594">
        <v>0</v>
      </c>
      <c r="K31" s="194"/>
      <c r="L31" s="195"/>
      <c r="M31" s="196" t="s">
        <v>297</v>
      </c>
      <c r="N31" s="197"/>
      <c r="O31" s="215" t="s">
        <v>577</v>
      </c>
      <c r="P31" s="854">
        <f>'Ｓ４４（1969）'!A31</f>
        <v>0</v>
      </c>
      <c r="Q31" s="200">
        <f>'Ｓ４４（1969）'!B31</f>
        <v>0</v>
      </c>
      <c r="R31" s="200">
        <f>'Ｓ４４（1969）'!D31</f>
        <v>0</v>
      </c>
      <c r="S31" s="200">
        <f>'Ｓ４４（1969）'!E31</f>
        <v>0</v>
      </c>
      <c r="T31" s="201">
        <f>'Ｓ４４（1969）'!G31</f>
        <v>0</v>
      </c>
      <c r="U31" s="202"/>
      <c r="V31" s="195"/>
      <c r="W31" s="167"/>
      <c r="X31" s="167"/>
      <c r="Y31" s="207"/>
      <c r="Z31" s="204"/>
      <c r="AA31" s="205"/>
      <c r="AB31" s="205"/>
      <c r="AC31" s="580"/>
      <c r="AD31" s="160"/>
      <c r="AE31" s="160"/>
      <c r="AF31" s="160"/>
      <c r="AG31" s="160"/>
      <c r="AH31" s="160"/>
    </row>
    <row r="32" spans="1:34" ht="14.45" customHeight="1" x14ac:dyDescent="0.15">
      <c r="A32" s="592">
        <v>0</v>
      </c>
      <c r="B32" s="593">
        <v>0</v>
      </c>
      <c r="C32" s="593">
        <v>0</v>
      </c>
      <c r="D32" s="593">
        <v>0</v>
      </c>
      <c r="E32" s="593">
        <v>0</v>
      </c>
      <c r="F32" s="593">
        <v>0</v>
      </c>
      <c r="G32" s="593">
        <v>0</v>
      </c>
      <c r="H32" s="593">
        <v>0</v>
      </c>
      <c r="I32" s="594">
        <v>0</v>
      </c>
      <c r="K32" s="194"/>
      <c r="L32" s="195"/>
      <c r="M32" s="196" t="s">
        <v>292</v>
      </c>
      <c r="N32" s="197"/>
      <c r="O32" s="215"/>
      <c r="P32" s="853">
        <f>P29-P30-P31</f>
        <v>0</v>
      </c>
      <c r="Q32" s="220">
        <f>Q29-Q30-Q31</f>
        <v>0</v>
      </c>
      <c r="R32" s="220">
        <f>R29-R30-R31</f>
        <v>0</v>
      </c>
      <c r="S32" s="220">
        <f>S29-S30-S31</f>
        <v>0</v>
      </c>
      <c r="T32" s="221">
        <f>T29-T30-T31</f>
        <v>0</v>
      </c>
      <c r="U32" s="202"/>
      <c r="V32" s="195"/>
      <c r="W32" s="167"/>
      <c r="X32" s="167"/>
      <c r="Y32" s="207"/>
      <c r="Z32" s="204"/>
      <c r="AA32" s="205"/>
      <c r="AB32" s="205"/>
      <c r="AC32" s="580"/>
      <c r="AD32" s="160"/>
      <c r="AE32" s="160"/>
      <c r="AF32" s="160"/>
      <c r="AG32" s="160"/>
      <c r="AH32" s="160"/>
    </row>
    <row r="33" spans="1:34" ht="14.45" customHeight="1" x14ac:dyDescent="0.15">
      <c r="A33" s="592">
        <v>0</v>
      </c>
      <c r="B33" s="593">
        <v>0</v>
      </c>
      <c r="C33" s="593">
        <v>0</v>
      </c>
      <c r="D33" s="593">
        <v>0</v>
      </c>
      <c r="E33" s="593">
        <v>0</v>
      </c>
      <c r="F33" s="593">
        <v>0</v>
      </c>
      <c r="G33" s="593">
        <v>0</v>
      </c>
      <c r="H33" s="593">
        <v>0</v>
      </c>
      <c r="I33" s="594">
        <v>0</v>
      </c>
      <c r="K33" s="194"/>
      <c r="L33" s="173"/>
      <c r="M33" s="196" t="s">
        <v>280</v>
      </c>
      <c r="N33" s="197"/>
      <c r="O33" s="215" t="s">
        <v>578</v>
      </c>
      <c r="P33" s="854">
        <f>'Ｓ４４（1969）'!A33</f>
        <v>0</v>
      </c>
      <c r="Q33" s="200">
        <f>'Ｓ４４（1969）'!B33</f>
        <v>0</v>
      </c>
      <c r="R33" s="200">
        <f>'Ｓ４４（1969）'!D33</f>
        <v>0</v>
      </c>
      <c r="S33" s="200">
        <f>'Ｓ４４（1969）'!E33</f>
        <v>0</v>
      </c>
      <c r="T33" s="201">
        <f>'Ｓ４４（1969）'!G33</f>
        <v>0</v>
      </c>
      <c r="U33" s="202" t="s">
        <v>852</v>
      </c>
      <c r="V33" s="196" t="s">
        <v>579</v>
      </c>
      <c r="W33" s="197"/>
      <c r="X33" s="197"/>
      <c r="Y33" s="198" t="s">
        <v>551</v>
      </c>
      <c r="Z33" s="199">
        <f>+A174</f>
        <v>4147</v>
      </c>
      <c r="AA33" s="200">
        <f>+B174</f>
        <v>4147</v>
      </c>
      <c r="AB33" s="200">
        <f>+C174</f>
        <v>0</v>
      </c>
      <c r="AC33" s="583">
        <f>+E174</f>
        <v>0</v>
      </c>
      <c r="AD33" s="160"/>
      <c r="AE33" s="160"/>
      <c r="AF33" s="160"/>
      <c r="AG33" s="160"/>
      <c r="AH33" s="160"/>
    </row>
    <row r="34" spans="1:34" ht="14.45" customHeight="1" x14ac:dyDescent="0.15">
      <c r="A34" s="592">
        <v>0</v>
      </c>
      <c r="B34" s="593">
        <v>0</v>
      </c>
      <c r="C34" s="593">
        <v>0</v>
      </c>
      <c r="D34" s="593">
        <v>0</v>
      </c>
      <c r="E34" s="593">
        <v>0</v>
      </c>
      <c r="F34" s="593">
        <v>0</v>
      </c>
      <c r="G34" s="593">
        <v>0</v>
      </c>
      <c r="H34" s="593">
        <v>0</v>
      </c>
      <c r="I34" s="594">
        <v>0</v>
      </c>
      <c r="K34" s="194"/>
      <c r="L34" s="195"/>
      <c r="M34" s="196" t="s">
        <v>281</v>
      </c>
      <c r="N34" s="197"/>
      <c r="O34" s="215" t="s">
        <v>580</v>
      </c>
      <c r="P34" s="854">
        <f>'Ｓ４４（1969）'!A34</f>
        <v>0</v>
      </c>
      <c r="Q34" s="200">
        <f>'Ｓ４４（1969）'!B34</f>
        <v>0</v>
      </c>
      <c r="R34" s="200">
        <f>'Ｓ４４（1969）'!D34</f>
        <v>0</v>
      </c>
      <c r="S34" s="200">
        <f>'Ｓ４４（1969）'!E34</f>
        <v>0</v>
      </c>
      <c r="T34" s="201">
        <f>'Ｓ４４（1969）'!G34</f>
        <v>0</v>
      </c>
      <c r="U34" s="202"/>
      <c r="V34" s="195"/>
      <c r="W34" s="167"/>
      <c r="X34" s="167"/>
      <c r="Y34" s="207"/>
      <c r="Z34" s="204"/>
      <c r="AA34" s="205"/>
      <c r="AB34" s="205"/>
      <c r="AC34" s="580"/>
      <c r="AD34" s="160"/>
      <c r="AE34" s="160"/>
      <c r="AF34" s="160"/>
      <c r="AG34" s="160"/>
      <c r="AH34" s="160"/>
    </row>
    <row r="35" spans="1:34" ht="14.45" customHeight="1" x14ac:dyDescent="0.15">
      <c r="A35" s="592">
        <v>0</v>
      </c>
      <c r="B35" s="593">
        <v>0</v>
      </c>
      <c r="C35" s="593">
        <v>0</v>
      </c>
      <c r="D35" s="593">
        <v>0</v>
      </c>
      <c r="E35" s="593">
        <v>0</v>
      </c>
      <c r="F35" s="593">
        <v>0</v>
      </c>
      <c r="G35" s="593">
        <v>0</v>
      </c>
      <c r="H35" s="593">
        <v>0</v>
      </c>
      <c r="I35" s="594">
        <v>0</v>
      </c>
      <c r="K35" s="194" t="s">
        <v>581</v>
      </c>
      <c r="L35" s="195"/>
      <c r="M35" s="196" t="s">
        <v>282</v>
      </c>
      <c r="N35" s="197"/>
      <c r="O35" s="215" t="s">
        <v>582</v>
      </c>
      <c r="P35" s="854">
        <f>'Ｓ４４（1969）'!A35</f>
        <v>0</v>
      </c>
      <c r="Q35" s="200">
        <f>'Ｓ４４（1969）'!B35</f>
        <v>0</v>
      </c>
      <c r="R35" s="200">
        <f>'Ｓ４４（1969）'!D35</f>
        <v>0</v>
      </c>
      <c r="S35" s="200">
        <f>'Ｓ４４（1969）'!E35</f>
        <v>0</v>
      </c>
      <c r="T35" s="201">
        <f>'Ｓ４４（1969）'!G35</f>
        <v>0</v>
      </c>
      <c r="U35" s="202"/>
      <c r="V35" s="195"/>
      <c r="W35" s="167"/>
      <c r="X35" s="167"/>
      <c r="Y35" s="207"/>
      <c r="Z35" s="204"/>
      <c r="AA35" s="205"/>
      <c r="AB35" s="205"/>
      <c r="AC35" s="580"/>
      <c r="AD35" s="160"/>
      <c r="AE35" s="160"/>
      <c r="AF35" s="160"/>
      <c r="AG35" s="160"/>
      <c r="AH35" s="160"/>
    </row>
    <row r="36" spans="1:34" ht="14.45" customHeight="1" x14ac:dyDescent="0.15">
      <c r="A36" s="592">
        <v>0</v>
      </c>
      <c r="B36" s="593">
        <v>0</v>
      </c>
      <c r="C36" s="593">
        <v>0</v>
      </c>
      <c r="D36" s="593">
        <v>0</v>
      </c>
      <c r="E36" s="593">
        <v>0</v>
      </c>
      <c r="F36" s="593">
        <v>0</v>
      </c>
      <c r="G36" s="593">
        <v>0</v>
      </c>
      <c r="H36" s="593">
        <v>0</v>
      </c>
      <c r="I36" s="594">
        <v>0</v>
      </c>
      <c r="K36" s="194"/>
      <c r="L36" s="195" t="s">
        <v>583</v>
      </c>
      <c r="M36" s="196" t="s">
        <v>283</v>
      </c>
      <c r="N36" s="197"/>
      <c r="O36" s="215" t="s">
        <v>584</v>
      </c>
      <c r="P36" s="854">
        <f>'Ｓ４４（1969）'!A36</f>
        <v>0</v>
      </c>
      <c r="Q36" s="200">
        <f>'Ｓ４４（1969）'!B36</f>
        <v>0</v>
      </c>
      <c r="R36" s="200">
        <f>'Ｓ４４（1969）'!D36</f>
        <v>0</v>
      </c>
      <c r="S36" s="200">
        <f>'Ｓ４４（1969）'!E36</f>
        <v>0</v>
      </c>
      <c r="T36" s="201">
        <f>'Ｓ４４（1969）'!G36</f>
        <v>0</v>
      </c>
      <c r="U36" s="202"/>
      <c r="V36" s="195"/>
      <c r="W36" s="167"/>
      <c r="X36" s="167"/>
      <c r="Y36" s="207"/>
      <c r="Z36" s="204"/>
      <c r="AA36" s="205"/>
      <c r="AB36" s="205"/>
      <c r="AC36" s="580"/>
      <c r="AD36" s="160"/>
      <c r="AE36" s="160"/>
      <c r="AF36" s="160"/>
      <c r="AG36" s="160"/>
      <c r="AH36" s="160"/>
    </row>
    <row r="37" spans="1:34" ht="14.45" customHeight="1" x14ac:dyDescent="0.15">
      <c r="A37" s="592">
        <v>0</v>
      </c>
      <c r="B37" s="593">
        <v>0</v>
      </c>
      <c r="C37" s="593">
        <v>0</v>
      </c>
      <c r="D37" s="593">
        <v>0</v>
      </c>
      <c r="E37" s="593">
        <v>0</v>
      </c>
      <c r="F37" s="593">
        <v>0</v>
      </c>
      <c r="G37" s="593">
        <v>0</v>
      </c>
      <c r="H37" s="593">
        <v>0</v>
      </c>
      <c r="I37" s="594">
        <v>0</v>
      </c>
      <c r="K37" s="194"/>
      <c r="L37" s="195"/>
      <c r="M37" s="196" t="s">
        <v>284</v>
      </c>
      <c r="N37" s="197"/>
      <c r="O37" s="215" t="s">
        <v>585</v>
      </c>
      <c r="P37" s="854">
        <f>'Ｓ４４（1969）'!A37</f>
        <v>0</v>
      </c>
      <c r="Q37" s="200">
        <f>'Ｓ４４（1969）'!B37</f>
        <v>0</v>
      </c>
      <c r="R37" s="200">
        <f>'Ｓ４４（1969）'!D37</f>
        <v>0</v>
      </c>
      <c r="S37" s="200">
        <f>'Ｓ４４（1969）'!E37</f>
        <v>0</v>
      </c>
      <c r="T37" s="201">
        <f>'Ｓ４４（1969）'!G37</f>
        <v>0</v>
      </c>
      <c r="U37" s="202"/>
      <c r="V37" s="195"/>
      <c r="W37" s="167"/>
      <c r="X37" s="167"/>
      <c r="Y37" s="207"/>
      <c r="Z37" s="204"/>
      <c r="AA37" s="205"/>
      <c r="AB37" s="205"/>
      <c r="AC37" s="580"/>
      <c r="AD37" s="160"/>
      <c r="AE37" s="160"/>
      <c r="AF37" s="160"/>
      <c r="AG37" s="160"/>
      <c r="AH37" s="160"/>
    </row>
    <row r="38" spans="1:34" ht="14.45" customHeight="1" x14ac:dyDescent="0.15">
      <c r="A38" s="592">
        <v>0</v>
      </c>
      <c r="B38" s="593">
        <v>0</v>
      </c>
      <c r="C38" s="593">
        <v>0</v>
      </c>
      <c r="D38" s="593">
        <v>0</v>
      </c>
      <c r="E38" s="593">
        <v>0</v>
      </c>
      <c r="F38" s="593">
        <v>0</v>
      </c>
      <c r="G38" s="593">
        <v>0</v>
      </c>
      <c r="H38" s="593">
        <v>0</v>
      </c>
      <c r="I38" s="594">
        <v>0</v>
      </c>
      <c r="K38" s="194"/>
      <c r="L38" s="195"/>
      <c r="M38" s="196" t="s">
        <v>326</v>
      </c>
      <c r="N38" s="197"/>
      <c r="O38" s="215" t="s">
        <v>586</v>
      </c>
      <c r="P38" s="854">
        <f>'Ｓ４４（1969）'!A38</f>
        <v>0</v>
      </c>
      <c r="Q38" s="200">
        <f>'Ｓ４４（1969）'!B38</f>
        <v>0</v>
      </c>
      <c r="R38" s="200">
        <f>'Ｓ４４（1969）'!D38</f>
        <v>0</v>
      </c>
      <c r="S38" s="200">
        <f>'Ｓ４４（1969）'!E38</f>
        <v>0</v>
      </c>
      <c r="T38" s="201">
        <f>'Ｓ４４（1969）'!G38</f>
        <v>0</v>
      </c>
      <c r="U38" s="202"/>
      <c r="V38" s="195"/>
      <c r="W38" s="167"/>
      <c r="X38" s="167"/>
      <c r="Y38" s="207"/>
      <c r="Z38" s="204"/>
      <c r="AA38" s="205"/>
      <c r="AB38" s="205"/>
      <c r="AC38" s="580"/>
      <c r="AD38" s="160"/>
      <c r="AE38" s="160"/>
      <c r="AF38" s="160"/>
      <c r="AG38" s="160"/>
      <c r="AH38" s="160"/>
    </row>
    <row r="39" spans="1:34" ht="14.45" customHeight="1" x14ac:dyDescent="0.15">
      <c r="A39" s="592">
        <v>0</v>
      </c>
      <c r="B39" s="593">
        <v>0</v>
      </c>
      <c r="C39" s="593">
        <v>0</v>
      </c>
      <c r="D39" s="593">
        <v>0</v>
      </c>
      <c r="E39" s="593">
        <v>0</v>
      </c>
      <c r="F39" s="593">
        <v>0</v>
      </c>
      <c r="G39" s="593">
        <v>0</v>
      </c>
      <c r="H39" s="593">
        <v>0</v>
      </c>
      <c r="I39" s="594">
        <v>0</v>
      </c>
      <c r="K39" s="194"/>
      <c r="L39" s="195"/>
      <c r="M39" s="173" t="s">
        <v>285</v>
      </c>
      <c r="N39" s="197"/>
      <c r="O39" s="215" t="s">
        <v>587</v>
      </c>
      <c r="P39" s="854">
        <f>'Ｓ４４（1969）'!A39</f>
        <v>0</v>
      </c>
      <c r="Q39" s="200">
        <f>'Ｓ４４（1969）'!B39</f>
        <v>0</v>
      </c>
      <c r="R39" s="200">
        <f>'Ｓ４４（1969）'!D39</f>
        <v>0</v>
      </c>
      <c r="S39" s="200">
        <f>'Ｓ４４（1969）'!E39</f>
        <v>0</v>
      </c>
      <c r="T39" s="201">
        <f>'Ｓ４４（1969）'!G39</f>
        <v>0</v>
      </c>
      <c r="U39" s="202"/>
      <c r="V39" s="195"/>
      <c r="W39" s="167"/>
      <c r="X39" s="167"/>
      <c r="Y39" s="207"/>
      <c r="Z39" s="204"/>
      <c r="AA39" s="205"/>
      <c r="AB39" s="205"/>
      <c r="AC39" s="580"/>
      <c r="AD39" s="160"/>
      <c r="AE39" s="160"/>
      <c r="AF39" s="160"/>
      <c r="AG39" s="160"/>
      <c r="AH39" s="160"/>
    </row>
    <row r="40" spans="1:34" ht="14.45" customHeight="1" x14ac:dyDescent="0.15">
      <c r="A40" s="592">
        <v>0</v>
      </c>
      <c r="B40" s="593">
        <v>0</v>
      </c>
      <c r="C40" s="593">
        <v>0</v>
      </c>
      <c r="D40" s="593">
        <v>0</v>
      </c>
      <c r="E40" s="593">
        <v>0</v>
      </c>
      <c r="F40" s="593">
        <v>0</v>
      </c>
      <c r="G40" s="593">
        <v>0</v>
      </c>
      <c r="H40" s="593">
        <v>0</v>
      </c>
      <c r="I40" s="594">
        <v>0</v>
      </c>
      <c r="K40" s="194"/>
      <c r="L40" s="195" t="s">
        <v>588</v>
      </c>
      <c r="M40" s="195"/>
      <c r="N40" s="196" t="s">
        <v>286</v>
      </c>
      <c r="O40" s="215" t="s">
        <v>589</v>
      </c>
      <c r="P40" s="854">
        <f>'Ｓ４４（1969）'!A40</f>
        <v>0</v>
      </c>
      <c r="Q40" s="200">
        <f>'Ｓ４４（1969）'!B40</f>
        <v>0</v>
      </c>
      <c r="R40" s="200">
        <f>'Ｓ４４（1969）'!D40</f>
        <v>0</v>
      </c>
      <c r="S40" s="200">
        <f>'Ｓ４４（1969）'!E40</f>
        <v>0</v>
      </c>
      <c r="T40" s="201">
        <f>'Ｓ４４（1969）'!G40</f>
        <v>0</v>
      </c>
      <c r="U40" s="202"/>
      <c r="V40" s="196" t="s">
        <v>286</v>
      </c>
      <c r="W40" s="197"/>
      <c r="X40" s="197"/>
      <c r="Y40" s="198" t="s">
        <v>590</v>
      </c>
      <c r="Z40" s="199">
        <f>+A175</f>
        <v>0</v>
      </c>
      <c r="AA40" s="200">
        <f>+B175</f>
        <v>0</v>
      </c>
      <c r="AB40" s="200">
        <f>+C175</f>
        <v>0</v>
      </c>
      <c r="AC40" s="583">
        <f>+E175</f>
        <v>0</v>
      </c>
      <c r="AD40" s="160"/>
      <c r="AE40" s="160"/>
      <c r="AF40" s="160"/>
      <c r="AG40" s="160"/>
      <c r="AH40" s="160"/>
    </row>
    <row r="41" spans="1:34" ht="14.45" customHeight="1" x14ac:dyDescent="0.15">
      <c r="A41" s="592">
        <v>0</v>
      </c>
      <c r="B41" s="593">
        <v>0</v>
      </c>
      <c r="C41" s="593">
        <v>0</v>
      </c>
      <c r="D41" s="593">
        <v>0</v>
      </c>
      <c r="E41" s="593">
        <v>0</v>
      </c>
      <c r="F41" s="593">
        <v>0</v>
      </c>
      <c r="G41" s="593">
        <v>0</v>
      </c>
      <c r="H41" s="593">
        <v>0</v>
      </c>
      <c r="I41" s="594">
        <v>0</v>
      </c>
      <c r="K41" s="194"/>
      <c r="L41" s="195"/>
      <c r="M41" s="195"/>
      <c r="N41" s="196" t="s">
        <v>287</v>
      </c>
      <c r="O41" s="215" t="s">
        <v>591</v>
      </c>
      <c r="P41" s="854">
        <f>'Ｓ４４（1969）'!A41</f>
        <v>0</v>
      </c>
      <c r="Q41" s="200">
        <f>'Ｓ４４（1969）'!B41</f>
        <v>0</v>
      </c>
      <c r="R41" s="200">
        <f>'Ｓ４４（1969）'!D41</f>
        <v>0</v>
      </c>
      <c r="S41" s="200">
        <f>'Ｓ４４（1969）'!E41</f>
        <v>0</v>
      </c>
      <c r="T41" s="201">
        <f>'Ｓ４４（1969）'!G41</f>
        <v>0</v>
      </c>
      <c r="U41" s="202"/>
      <c r="V41" s="195"/>
      <c r="W41" s="167"/>
      <c r="X41" s="167"/>
      <c r="Y41" s="207"/>
      <c r="Z41" s="204"/>
      <c r="AA41" s="205"/>
      <c r="AB41" s="205"/>
      <c r="AC41" s="580"/>
      <c r="AD41" s="160"/>
      <c r="AE41" s="160"/>
      <c r="AF41" s="160"/>
      <c r="AG41" s="160"/>
      <c r="AH41" s="160"/>
    </row>
    <row r="42" spans="1:34" ht="14.45" customHeight="1" x14ac:dyDescent="0.15">
      <c r="A42" s="592">
        <v>0</v>
      </c>
      <c r="B42" s="593">
        <v>0</v>
      </c>
      <c r="C42" s="593">
        <v>0</v>
      </c>
      <c r="D42" s="593">
        <v>0</v>
      </c>
      <c r="E42" s="593">
        <v>0</v>
      </c>
      <c r="F42" s="593">
        <v>0</v>
      </c>
      <c r="G42" s="593">
        <v>0</v>
      </c>
      <c r="H42" s="593">
        <v>0</v>
      </c>
      <c r="I42" s="594">
        <v>0</v>
      </c>
      <c r="K42" s="194" t="s">
        <v>427</v>
      </c>
      <c r="L42" s="195"/>
      <c r="M42" s="195"/>
      <c r="N42" s="196" t="s">
        <v>288</v>
      </c>
      <c r="O42" s="215" t="s">
        <v>592</v>
      </c>
      <c r="P42" s="854">
        <f>'Ｓ４４（1969）'!A42</f>
        <v>0</v>
      </c>
      <c r="Q42" s="200">
        <f>'Ｓ４４（1969）'!B42</f>
        <v>0</v>
      </c>
      <c r="R42" s="200">
        <f>'Ｓ４４（1969）'!D42</f>
        <v>0</v>
      </c>
      <c r="S42" s="200">
        <f>'Ｓ４４（1969）'!E42</f>
        <v>0</v>
      </c>
      <c r="T42" s="201">
        <f>'Ｓ４４（1969）'!G42</f>
        <v>0</v>
      </c>
      <c r="U42" s="202"/>
      <c r="V42" s="195"/>
      <c r="W42" s="167"/>
      <c r="X42" s="167"/>
      <c r="Y42" s="207"/>
      <c r="Z42" s="204"/>
      <c r="AA42" s="205"/>
      <c r="AB42" s="205"/>
      <c r="AC42" s="580"/>
      <c r="AD42" s="160"/>
      <c r="AE42" s="160"/>
      <c r="AF42" s="160"/>
      <c r="AG42" s="160"/>
      <c r="AH42" s="160"/>
    </row>
    <row r="43" spans="1:34" ht="14.45" customHeight="1" x14ac:dyDescent="0.15">
      <c r="A43" s="592">
        <v>0</v>
      </c>
      <c r="B43" s="593">
        <v>0</v>
      </c>
      <c r="C43" s="593">
        <v>0</v>
      </c>
      <c r="D43" s="593">
        <v>0</v>
      </c>
      <c r="E43" s="593">
        <v>0</v>
      </c>
      <c r="F43" s="593">
        <v>0</v>
      </c>
      <c r="G43" s="593">
        <v>0</v>
      </c>
      <c r="H43" s="593">
        <v>0</v>
      </c>
      <c r="I43" s="594">
        <v>0</v>
      </c>
      <c r="K43" s="194"/>
      <c r="L43" s="195"/>
      <c r="M43" s="195"/>
      <c r="N43" s="196" t="s">
        <v>593</v>
      </c>
      <c r="O43" s="215" t="s">
        <v>594</v>
      </c>
      <c r="P43" s="854">
        <f>'Ｓ４４（1969）'!A43</f>
        <v>0</v>
      </c>
      <c r="Q43" s="200">
        <f>'Ｓ４４（1969）'!B43</f>
        <v>0</v>
      </c>
      <c r="R43" s="200">
        <f>'Ｓ４４（1969）'!D43</f>
        <v>0</v>
      </c>
      <c r="S43" s="200">
        <f>'Ｓ４４（1969）'!E43</f>
        <v>0</v>
      </c>
      <c r="T43" s="201">
        <f>'Ｓ４４（1969）'!G43</f>
        <v>0</v>
      </c>
      <c r="U43" s="202"/>
      <c r="V43" s="195"/>
      <c r="W43" s="167"/>
      <c r="X43" s="167"/>
      <c r="Y43" s="207"/>
      <c r="Z43" s="204"/>
      <c r="AA43" s="205"/>
      <c r="AB43" s="205"/>
      <c r="AC43" s="580"/>
      <c r="AD43" s="160"/>
      <c r="AE43" s="160"/>
      <c r="AF43" s="160"/>
      <c r="AG43" s="160"/>
      <c r="AH43" s="160"/>
    </row>
    <row r="44" spans="1:34" ht="14.45" customHeight="1" x14ac:dyDescent="0.15">
      <c r="A44" s="592">
        <v>0</v>
      </c>
      <c r="B44" s="593">
        <v>0</v>
      </c>
      <c r="C44" s="593">
        <v>0</v>
      </c>
      <c r="D44" s="593">
        <v>0</v>
      </c>
      <c r="E44" s="593">
        <v>0</v>
      </c>
      <c r="F44" s="593">
        <v>0</v>
      </c>
      <c r="G44" s="593">
        <v>0</v>
      </c>
      <c r="H44" s="593">
        <v>0</v>
      </c>
      <c r="I44" s="594">
        <v>0</v>
      </c>
      <c r="K44" s="194"/>
      <c r="L44" s="195" t="s">
        <v>558</v>
      </c>
      <c r="M44" s="216"/>
      <c r="N44" s="196" t="s">
        <v>292</v>
      </c>
      <c r="O44" s="215"/>
      <c r="P44" s="853">
        <f>P39-P40-P41-P42-P43</f>
        <v>0</v>
      </c>
      <c r="Q44" s="220">
        <f>Q39-Q40-Q41-Q42-Q43</f>
        <v>0</v>
      </c>
      <c r="R44" s="220">
        <f>R39-R40-R41-R42-R43</f>
        <v>0</v>
      </c>
      <c r="S44" s="220">
        <f>S39-S40-S41-S42-S43</f>
        <v>0</v>
      </c>
      <c r="T44" s="221">
        <f>T39-T40-T41-T42-T43</f>
        <v>0</v>
      </c>
      <c r="U44" s="202"/>
      <c r="V44" s="195"/>
      <c r="W44" s="167"/>
      <c r="X44" s="167"/>
      <c r="Y44" s="207"/>
      <c r="Z44" s="204"/>
      <c r="AA44" s="205"/>
      <c r="AB44" s="205"/>
      <c r="AC44" s="580"/>
      <c r="AD44" s="160"/>
      <c r="AE44" s="160"/>
      <c r="AF44" s="160"/>
      <c r="AG44" s="160"/>
      <c r="AH44" s="160"/>
    </row>
    <row r="45" spans="1:34" ht="14.45" customHeight="1" x14ac:dyDescent="0.15">
      <c r="A45" s="592">
        <v>0</v>
      </c>
      <c r="B45" s="593">
        <v>0</v>
      </c>
      <c r="C45" s="593">
        <v>0</v>
      </c>
      <c r="D45" s="593">
        <v>0</v>
      </c>
      <c r="E45" s="593">
        <v>0</v>
      </c>
      <c r="F45" s="593">
        <v>0</v>
      </c>
      <c r="G45" s="593">
        <v>0</v>
      </c>
      <c r="H45" s="593">
        <v>0</v>
      </c>
      <c r="I45" s="594">
        <v>0</v>
      </c>
      <c r="K45" s="222" t="s">
        <v>853</v>
      </c>
      <c r="L45" s="195"/>
      <c r="M45" s="196" t="s">
        <v>325</v>
      </c>
      <c r="N45" s="197"/>
      <c r="O45" s="215" t="s">
        <v>595</v>
      </c>
      <c r="P45" s="854">
        <f>'Ｓ４４（1969）'!A44</f>
        <v>0</v>
      </c>
      <c r="Q45" s="200">
        <f>'Ｓ４４（1969）'!B44</f>
        <v>0</v>
      </c>
      <c r="R45" s="200">
        <f>'Ｓ４４（1969）'!D44</f>
        <v>0</v>
      </c>
      <c r="S45" s="200">
        <f>'Ｓ４４（1969）'!E44</f>
        <v>0</v>
      </c>
      <c r="T45" s="201">
        <f>'Ｓ４４（1969）'!G44</f>
        <v>0</v>
      </c>
      <c r="U45" s="202" t="s">
        <v>203</v>
      </c>
      <c r="V45" s="196" t="s">
        <v>596</v>
      </c>
      <c r="W45" s="197"/>
      <c r="X45" s="197"/>
      <c r="Y45" s="198" t="s">
        <v>553</v>
      </c>
      <c r="Z45" s="199">
        <f>+A176</f>
        <v>0</v>
      </c>
      <c r="AA45" s="200">
        <f>+B176</f>
        <v>0</v>
      </c>
      <c r="AB45" s="200">
        <f>+C176</f>
        <v>0</v>
      </c>
      <c r="AC45" s="583">
        <f>+E176</f>
        <v>0</v>
      </c>
      <c r="AD45" s="160"/>
      <c r="AE45" s="160"/>
      <c r="AF45" s="160"/>
      <c r="AG45" s="160"/>
      <c r="AH45" s="160"/>
    </row>
    <row r="46" spans="1:34" ht="14.45" customHeight="1" x14ac:dyDescent="0.15">
      <c r="A46" s="592">
        <v>0</v>
      </c>
      <c r="B46" s="593">
        <v>0</v>
      </c>
      <c r="C46" s="593">
        <v>0</v>
      </c>
      <c r="D46" s="593">
        <v>0</v>
      </c>
      <c r="E46" s="593">
        <v>0</v>
      </c>
      <c r="F46" s="593">
        <v>0</v>
      </c>
      <c r="G46" s="593">
        <v>0</v>
      </c>
      <c r="H46" s="593">
        <v>0</v>
      </c>
      <c r="I46" s="594">
        <v>0</v>
      </c>
      <c r="K46" s="194" t="s">
        <v>597</v>
      </c>
      <c r="L46" s="195"/>
      <c r="M46" s="196" t="s">
        <v>324</v>
      </c>
      <c r="N46" s="197"/>
      <c r="O46" s="215" t="s">
        <v>598</v>
      </c>
      <c r="P46" s="854">
        <f>'Ｓ４４（1969）'!A45</f>
        <v>0</v>
      </c>
      <c r="Q46" s="200">
        <f>'Ｓ４４（1969）'!B45</f>
        <v>0</v>
      </c>
      <c r="R46" s="200">
        <f>'Ｓ４４（1969）'!D45</f>
        <v>0</v>
      </c>
      <c r="S46" s="200">
        <f>'Ｓ４４（1969）'!E45</f>
        <v>0</v>
      </c>
      <c r="T46" s="201">
        <f>'Ｓ４４（1969）'!G45</f>
        <v>0</v>
      </c>
      <c r="U46" s="202"/>
      <c r="V46" s="195"/>
      <c r="W46" s="167"/>
      <c r="X46" s="167"/>
      <c r="Y46" s="207"/>
      <c r="Z46" s="204"/>
      <c r="AA46" s="205"/>
      <c r="AB46" s="205"/>
      <c r="AC46" s="580"/>
      <c r="AD46" s="160"/>
      <c r="AE46" s="160"/>
      <c r="AF46" s="160"/>
      <c r="AG46" s="160"/>
      <c r="AH46" s="160"/>
    </row>
    <row r="47" spans="1:34" ht="14.45" customHeight="1" x14ac:dyDescent="0.15">
      <c r="A47" s="592">
        <v>0</v>
      </c>
      <c r="B47" s="593">
        <v>0</v>
      </c>
      <c r="C47" s="593">
        <v>0</v>
      </c>
      <c r="D47" s="593">
        <v>0</v>
      </c>
      <c r="E47" s="593">
        <v>0</v>
      </c>
      <c r="F47" s="593">
        <v>0</v>
      </c>
      <c r="G47" s="593">
        <v>0</v>
      </c>
      <c r="H47" s="593">
        <v>0</v>
      </c>
      <c r="I47" s="594">
        <v>0</v>
      </c>
      <c r="K47" s="194"/>
      <c r="L47" s="216"/>
      <c r="M47" s="196" t="s">
        <v>292</v>
      </c>
      <c r="N47" s="197"/>
      <c r="O47" s="215" t="s">
        <v>599</v>
      </c>
      <c r="P47" s="854">
        <f>'Ｓ４４（1969）'!A46</f>
        <v>0</v>
      </c>
      <c r="Q47" s="200">
        <f>'Ｓ４４（1969）'!B46</f>
        <v>0</v>
      </c>
      <c r="R47" s="200">
        <f>'Ｓ４４（1969）'!D46</f>
        <v>0</v>
      </c>
      <c r="S47" s="200">
        <f>'Ｓ４４（1969）'!E46</f>
        <v>0</v>
      </c>
      <c r="T47" s="201">
        <f>'Ｓ４４（1969）'!G46</f>
        <v>0</v>
      </c>
      <c r="U47" s="202"/>
      <c r="V47" s="195"/>
      <c r="W47" s="167"/>
      <c r="X47" s="167"/>
      <c r="Y47" s="207"/>
      <c r="Z47" s="204"/>
      <c r="AA47" s="205"/>
      <c r="AB47" s="205"/>
      <c r="AC47" s="580"/>
      <c r="AD47" s="160"/>
      <c r="AE47" s="160"/>
      <c r="AF47" s="160"/>
      <c r="AG47" s="160"/>
      <c r="AH47" s="160"/>
    </row>
    <row r="48" spans="1:34" ht="14.45" customHeight="1" x14ac:dyDescent="0.15">
      <c r="A48" s="592">
        <v>0</v>
      </c>
      <c r="B48" s="593">
        <v>0</v>
      </c>
      <c r="C48" s="593">
        <v>0</v>
      </c>
      <c r="D48" s="593">
        <v>0</v>
      </c>
      <c r="E48" s="593">
        <v>0</v>
      </c>
      <c r="F48" s="593">
        <v>0</v>
      </c>
      <c r="G48" s="593">
        <v>0</v>
      </c>
      <c r="H48" s="593">
        <v>0</v>
      </c>
      <c r="I48" s="594">
        <v>0</v>
      </c>
      <c r="K48" s="194" t="s">
        <v>4</v>
      </c>
      <c r="L48" s="173" t="s">
        <v>489</v>
      </c>
      <c r="M48" s="197"/>
      <c r="N48" s="197"/>
      <c r="O48" s="215" t="s">
        <v>600</v>
      </c>
      <c r="P48" s="854">
        <f>'Ｓ４４（1969）'!A47</f>
        <v>0</v>
      </c>
      <c r="Q48" s="200">
        <f>'Ｓ４４（1969）'!B47</f>
        <v>0</v>
      </c>
      <c r="R48" s="200">
        <f>'Ｓ４４（1969）'!D47</f>
        <v>0</v>
      </c>
      <c r="S48" s="200">
        <f>'Ｓ４４（1969）'!E47</f>
        <v>0</v>
      </c>
      <c r="T48" s="201">
        <f>'Ｓ４４（1969）'!G47</f>
        <v>0</v>
      </c>
      <c r="U48" s="202" t="s">
        <v>852</v>
      </c>
      <c r="V48" s="195"/>
      <c r="W48" s="167"/>
      <c r="X48" s="167"/>
      <c r="Y48" s="207"/>
      <c r="Z48" s="204"/>
      <c r="AA48" s="205"/>
      <c r="AB48" s="205"/>
      <c r="AC48" s="580"/>
      <c r="AD48" s="160"/>
      <c r="AE48" s="160"/>
      <c r="AF48" s="160"/>
      <c r="AG48" s="160"/>
      <c r="AH48" s="160"/>
    </row>
    <row r="49" spans="1:38" ht="14.45" customHeight="1" x14ac:dyDescent="0.15">
      <c r="A49" s="592">
        <v>130645</v>
      </c>
      <c r="B49" s="593">
        <v>130645</v>
      </c>
      <c r="C49" s="593">
        <v>0</v>
      </c>
      <c r="D49" s="593">
        <v>34308</v>
      </c>
      <c r="E49" s="593">
        <v>0</v>
      </c>
      <c r="F49" s="593">
        <v>600</v>
      </c>
      <c r="G49" s="593">
        <v>26000</v>
      </c>
      <c r="H49" s="593">
        <v>0</v>
      </c>
      <c r="I49" s="594">
        <v>69737</v>
      </c>
      <c r="K49" s="194"/>
      <c r="L49" s="195"/>
      <c r="M49" s="196" t="s">
        <v>295</v>
      </c>
      <c r="N49" s="197"/>
      <c r="O49" s="215" t="s">
        <v>601</v>
      </c>
      <c r="P49" s="854">
        <f>'Ｓ４４（1969）'!A48</f>
        <v>0</v>
      </c>
      <c r="Q49" s="200">
        <f>'Ｓ４４（1969）'!B48</f>
        <v>0</v>
      </c>
      <c r="R49" s="200">
        <f>'Ｓ４４（1969）'!D48</f>
        <v>0</v>
      </c>
      <c r="S49" s="200">
        <f>'Ｓ４４（1969）'!E48</f>
        <v>0</v>
      </c>
      <c r="T49" s="201">
        <f>'Ｓ４４（1969）'!G48</f>
        <v>0</v>
      </c>
      <c r="U49" s="202"/>
      <c r="V49" s="195"/>
      <c r="W49" s="167"/>
      <c r="X49" s="167"/>
      <c r="Y49" s="207"/>
      <c r="Z49" s="204"/>
      <c r="AA49" s="205"/>
      <c r="AB49" s="205"/>
      <c r="AC49" s="580"/>
      <c r="AD49" s="160"/>
      <c r="AE49" s="160"/>
      <c r="AF49" s="160"/>
      <c r="AG49" s="160"/>
      <c r="AH49" s="160"/>
    </row>
    <row r="50" spans="1:38" ht="14.45" customHeight="1" x14ac:dyDescent="0.15">
      <c r="A50" s="592">
        <v>0</v>
      </c>
      <c r="B50" s="593">
        <v>0</v>
      </c>
      <c r="C50" s="593">
        <v>0</v>
      </c>
      <c r="D50" s="593">
        <v>0</v>
      </c>
      <c r="E50" s="593">
        <v>0</v>
      </c>
      <c r="F50" s="593">
        <v>0</v>
      </c>
      <c r="G50" s="593">
        <v>0</v>
      </c>
      <c r="H50" s="593">
        <v>0</v>
      </c>
      <c r="I50" s="594">
        <v>0</v>
      </c>
      <c r="K50" s="194"/>
      <c r="L50" s="216"/>
      <c r="M50" s="196" t="s">
        <v>292</v>
      </c>
      <c r="N50" s="197"/>
      <c r="O50" s="215"/>
      <c r="P50" s="853">
        <f>P48-P49</f>
        <v>0</v>
      </c>
      <c r="Q50" s="220">
        <f>Q48-Q49</f>
        <v>0</v>
      </c>
      <c r="R50" s="220">
        <f>R48-R49</f>
        <v>0</v>
      </c>
      <c r="S50" s="220">
        <f>S48-S49</f>
        <v>0</v>
      </c>
      <c r="T50" s="221">
        <f>T48-T49</f>
        <v>0</v>
      </c>
      <c r="U50" s="202"/>
      <c r="V50" s="216"/>
      <c r="W50" s="217"/>
      <c r="X50" s="217"/>
      <c r="Y50" s="218"/>
      <c r="Z50" s="223"/>
      <c r="AA50" s="224"/>
      <c r="AB50" s="224"/>
      <c r="AC50" s="581"/>
      <c r="AD50" s="160"/>
      <c r="AE50" s="160"/>
      <c r="AF50" s="160"/>
      <c r="AG50" s="160"/>
      <c r="AH50" s="160"/>
    </row>
    <row r="51" spans="1:38" ht="14.45" customHeight="1" x14ac:dyDescent="0.15">
      <c r="A51" s="592">
        <v>130645</v>
      </c>
      <c r="B51" s="593">
        <v>130645</v>
      </c>
      <c r="C51" s="593">
        <v>0</v>
      </c>
      <c r="D51" s="593">
        <v>34308</v>
      </c>
      <c r="E51" s="593">
        <v>0</v>
      </c>
      <c r="F51" s="593">
        <v>600</v>
      </c>
      <c r="G51" s="593">
        <v>26000</v>
      </c>
      <c r="H51" s="593">
        <v>0</v>
      </c>
      <c r="I51" s="594">
        <v>69737</v>
      </c>
      <c r="K51" s="194"/>
      <c r="L51" s="169"/>
      <c r="M51" s="196" t="s">
        <v>322</v>
      </c>
      <c r="N51" s="197"/>
      <c r="O51" s="215" t="s">
        <v>602</v>
      </c>
      <c r="P51" s="854">
        <f>'Ｓ４４（1969）'!A50</f>
        <v>0</v>
      </c>
      <c r="Q51" s="200">
        <f>'Ｓ４４（1969）'!B50</f>
        <v>0</v>
      </c>
      <c r="R51" s="200">
        <f>'Ｓ４４（1969）'!D50</f>
        <v>0</v>
      </c>
      <c r="S51" s="200">
        <f>'Ｓ４４（1969）'!E50</f>
        <v>0</v>
      </c>
      <c r="T51" s="201">
        <f>'Ｓ４４（1969）'!G50</f>
        <v>0</v>
      </c>
      <c r="U51" s="202"/>
      <c r="V51" s="196" t="s">
        <v>322</v>
      </c>
      <c r="W51" s="217"/>
      <c r="X51" s="217"/>
      <c r="Y51" s="218" t="s">
        <v>603</v>
      </c>
      <c r="Z51" s="226">
        <f t="shared" ref="Z51:AB52" si="0">+A170</f>
        <v>0</v>
      </c>
      <c r="AA51" s="200">
        <f t="shared" si="0"/>
        <v>0</v>
      </c>
      <c r="AB51" s="200">
        <f t="shared" si="0"/>
        <v>0</v>
      </c>
      <c r="AC51" s="583">
        <f>+E170</f>
        <v>0</v>
      </c>
      <c r="AD51" s="160"/>
      <c r="AE51" s="160"/>
      <c r="AF51" s="160"/>
      <c r="AG51" s="160"/>
      <c r="AH51" s="160"/>
    </row>
    <row r="52" spans="1:38" ht="14.45" customHeight="1" x14ac:dyDescent="0.15">
      <c r="A52" s="592">
        <v>0</v>
      </c>
      <c r="B52" s="593">
        <v>0</v>
      </c>
      <c r="C52" s="593">
        <v>0</v>
      </c>
      <c r="D52" s="593">
        <v>0</v>
      </c>
      <c r="E52" s="593">
        <v>0</v>
      </c>
      <c r="F52" s="593">
        <v>0</v>
      </c>
      <c r="G52" s="593">
        <v>0</v>
      </c>
      <c r="H52" s="593">
        <v>0</v>
      </c>
      <c r="I52" s="594">
        <v>0</v>
      </c>
      <c r="K52" s="194"/>
      <c r="L52" s="176" t="s">
        <v>604</v>
      </c>
      <c r="M52" s="196" t="s">
        <v>321</v>
      </c>
      <c r="N52" s="197"/>
      <c r="O52" s="215" t="s">
        <v>461</v>
      </c>
      <c r="P52" s="854">
        <f>'Ｓ４４（1969）'!A51</f>
        <v>130645</v>
      </c>
      <c r="Q52" s="200">
        <f>'Ｓ４４（1969）'!B51</f>
        <v>130645</v>
      </c>
      <c r="R52" s="200">
        <f>'Ｓ４４（1969）'!D51</f>
        <v>34308</v>
      </c>
      <c r="S52" s="200">
        <f>'Ｓ４４（1969）'!E51</f>
        <v>0</v>
      </c>
      <c r="T52" s="201">
        <f>'Ｓ４４（1969）'!G51</f>
        <v>26000</v>
      </c>
      <c r="U52" s="202"/>
      <c r="V52" s="216" t="s">
        <v>321</v>
      </c>
      <c r="W52" s="217"/>
      <c r="X52" s="217"/>
      <c r="Y52" s="218" t="s">
        <v>548</v>
      </c>
      <c r="Z52" s="226">
        <f t="shared" si="0"/>
        <v>0</v>
      </c>
      <c r="AA52" s="200">
        <f t="shared" si="0"/>
        <v>0</v>
      </c>
      <c r="AB52" s="200">
        <f t="shared" si="0"/>
        <v>0</v>
      </c>
      <c r="AC52" s="583">
        <f>+E171</f>
        <v>0</v>
      </c>
      <c r="AD52" s="160"/>
      <c r="AE52" s="160"/>
      <c r="AF52" s="160"/>
      <c r="AG52" s="160"/>
      <c r="AH52" s="160"/>
    </row>
    <row r="53" spans="1:38" ht="14.45" customHeight="1" x14ac:dyDescent="0.15">
      <c r="A53" s="592">
        <v>0</v>
      </c>
      <c r="B53" s="593">
        <v>0</v>
      </c>
      <c r="C53" s="593">
        <v>0</v>
      </c>
      <c r="D53" s="593">
        <v>0</v>
      </c>
      <c r="E53" s="593">
        <v>0</v>
      </c>
      <c r="F53" s="593">
        <v>0</v>
      </c>
      <c r="G53" s="593">
        <v>0</v>
      </c>
      <c r="H53" s="593">
        <v>0</v>
      </c>
      <c r="I53" s="594">
        <v>0</v>
      </c>
      <c r="K53" s="194"/>
      <c r="L53" s="176"/>
      <c r="M53" s="196" t="s">
        <v>320</v>
      </c>
      <c r="N53" s="197"/>
      <c r="O53" s="215" t="s">
        <v>605</v>
      </c>
      <c r="P53" s="854">
        <f>'Ｓ４４（1969）'!A52</f>
        <v>0</v>
      </c>
      <c r="Q53" s="200">
        <f>'Ｓ４４（1969）'!B52</f>
        <v>0</v>
      </c>
      <c r="R53" s="200">
        <f>'Ｓ４４（1969）'!D52</f>
        <v>0</v>
      </c>
      <c r="S53" s="200">
        <f>'Ｓ４４（1969）'!E52</f>
        <v>0</v>
      </c>
      <c r="T53" s="201">
        <f>'Ｓ４４（1969）'!G52</f>
        <v>0</v>
      </c>
      <c r="U53" s="202"/>
      <c r="V53" s="216"/>
      <c r="W53" s="217"/>
      <c r="X53" s="217"/>
      <c r="Y53" s="218"/>
      <c r="Z53" s="223"/>
      <c r="AA53" s="229"/>
      <c r="AB53" s="224"/>
      <c r="AC53" s="581"/>
      <c r="AD53" s="160"/>
      <c r="AE53" s="160"/>
      <c r="AF53" s="160"/>
      <c r="AG53" s="160"/>
      <c r="AH53" s="160"/>
    </row>
    <row r="54" spans="1:38" ht="14.45" customHeight="1" x14ac:dyDescent="0.15">
      <c r="A54" s="592">
        <v>0</v>
      </c>
      <c r="B54" s="593">
        <v>0</v>
      </c>
      <c r="C54" s="593">
        <v>0</v>
      </c>
      <c r="D54" s="593">
        <v>0</v>
      </c>
      <c r="E54" s="593">
        <v>0</v>
      </c>
      <c r="F54" s="593">
        <v>0</v>
      </c>
      <c r="G54" s="593">
        <v>0</v>
      </c>
      <c r="H54" s="593">
        <v>0</v>
      </c>
      <c r="I54" s="594">
        <v>0</v>
      </c>
      <c r="K54" s="194"/>
      <c r="L54" s="176"/>
      <c r="M54" s="196" t="s">
        <v>319</v>
      </c>
      <c r="N54" s="197"/>
      <c r="O54" s="215" t="s">
        <v>606</v>
      </c>
      <c r="P54" s="854">
        <f>'Ｓ４４（1969）'!A53</f>
        <v>0</v>
      </c>
      <c r="Q54" s="200">
        <f>'Ｓ４４（1969）'!B53</f>
        <v>0</v>
      </c>
      <c r="R54" s="200">
        <f>'Ｓ４４（1969）'!D53</f>
        <v>0</v>
      </c>
      <c r="S54" s="200">
        <f>'Ｓ４４（1969）'!E53</f>
        <v>0</v>
      </c>
      <c r="T54" s="201">
        <f>'Ｓ４４（1969）'!G53</f>
        <v>0</v>
      </c>
      <c r="U54" s="202"/>
      <c r="V54" s="216" t="s">
        <v>319</v>
      </c>
      <c r="W54" s="217"/>
      <c r="X54" s="217"/>
      <c r="Y54" s="218" t="s">
        <v>549</v>
      </c>
      <c r="Z54" s="226">
        <f>+A172</f>
        <v>0</v>
      </c>
      <c r="AA54" s="200">
        <f>+B172</f>
        <v>0</v>
      </c>
      <c r="AB54" s="200">
        <f>+C172</f>
        <v>0</v>
      </c>
      <c r="AC54" s="583">
        <f>+E172</f>
        <v>0</v>
      </c>
      <c r="AD54" s="160"/>
      <c r="AE54" s="160"/>
      <c r="AF54" s="160"/>
      <c r="AG54" s="160"/>
      <c r="AH54" s="160"/>
    </row>
    <row r="55" spans="1:38" ht="14.45" customHeight="1" x14ac:dyDescent="0.15">
      <c r="A55" s="592">
        <v>0</v>
      </c>
      <c r="B55" s="593">
        <v>0</v>
      </c>
      <c r="C55" s="593">
        <v>0</v>
      </c>
      <c r="D55" s="593">
        <v>0</v>
      </c>
      <c r="E55" s="593">
        <v>0</v>
      </c>
      <c r="F55" s="593">
        <v>0</v>
      </c>
      <c r="G55" s="593">
        <v>0</v>
      </c>
      <c r="H55" s="593">
        <v>0</v>
      </c>
      <c r="I55" s="594">
        <v>0</v>
      </c>
      <c r="K55" s="194"/>
      <c r="L55" s="176" t="s">
        <v>607</v>
      </c>
      <c r="M55" s="196" t="s">
        <v>318</v>
      </c>
      <c r="N55" s="197"/>
      <c r="O55" s="215" t="s">
        <v>608</v>
      </c>
      <c r="P55" s="854">
        <f>'Ｓ４４（1969）'!A54</f>
        <v>0</v>
      </c>
      <c r="Q55" s="200">
        <f>'Ｓ４４（1969）'!B54</f>
        <v>0</v>
      </c>
      <c r="R55" s="200">
        <f>'Ｓ４４（1969）'!D54</f>
        <v>0</v>
      </c>
      <c r="S55" s="200">
        <f>'Ｓ４４（1969）'!E54</f>
        <v>0</v>
      </c>
      <c r="T55" s="201">
        <f>'Ｓ４４（1969）'!G54</f>
        <v>0</v>
      </c>
      <c r="U55" s="202"/>
      <c r="V55" s="173"/>
      <c r="W55" s="170"/>
      <c r="X55" s="170"/>
      <c r="Y55" s="211"/>
      <c r="Z55" s="231"/>
      <c r="AA55" s="232"/>
      <c r="AB55" s="232"/>
      <c r="AC55" s="582"/>
      <c r="AD55" s="160"/>
      <c r="AE55" s="160"/>
      <c r="AF55" s="160"/>
      <c r="AG55" s="160"/>
      <c r="AH55" s="160"/>
    </row>
    <row r="56" spans="1:38" ht="14.45" customHeight="1" x14ac:dyDescent="0.15">
      <c r="A56" s="592">
        <v>0</v>
      </c>
      <c r="B56" s="593">
        <v>0</v>
      </c>
      <c r="C56" s="593">
        <v>0</v>
      </c>
      <c r="D56" s="593">
        <v>0</v>
      </c>
      <c r="E56" s="593">
        <v>0</v>
      </c>
      <c r="F56" s="593">
        <v>0</v>
      </c>
      <c r="G56" s="593">
        <v>0</v>
      </c>
      <c r="H56" s="593">
        <v>0</v>
      </c>
      <c r="I56" s="594">
        <v>0</v>
      </c>
      <c r="K56" s="194"/>
      <c r="L56" s="176"/>
      <c r="M56" s="196" t="s">
        <v>317</v>
      </c>
      <c r="N56" s="197"/>
      <c r="O56" s="215" t="s">
        <v>609</v>
      </c>
      <c r="P56" s="854">
        <f>'Ｓ４４（1969）'!A55</f>
        <v>0</v>
      </c>
      <c r="Q56" s="200">
        <f>'Ｓ４４（1969）'!B55</f>
        <v>0</v>
      </c>
      <c r="R56" s="200">
        <f>'Ｓ４４（1969）'!D55</f>
        <v>0</v>
      </c>
      <c r="S56" s="200">
        <f>'Ｓ４４（1969）'!E55</f>
        <v>0</v>
      </c>
      <c r="T56" s="201">
        <f>'Ｓ４４（1969）'!G55</f>
        <v>0</v>
      </c>
      <c r="U56" s="202"/>
      <c r="V56" s="195"/>
      <c r="W56" s="167"/>
      <c r="X56" s="167"/>
      <c r="Y56" s="207"/>
      <c r="Z56" s="204"/>
      <c r="AA56" s="205"/>
      <c r="AB56" s="205"/>
      <c r="AC56" s="580"/>
      <c r="AD56" s="160"/>
      <c r="AE56" s="160"/>
      <c r="AF56" s="160"/>
      <c r="AG56" s="160"/>
      <c r="AH56" s="160"/>
    </row>
    <row r="57" spans="1:38" ht="14.45" customHeight="1" x14ac:dyDescent="0.15">
      <c r="A57" s="592">
        <v>0</v>
      </c>
      <c r="B57" s="593">
        <v>0</v>
      </c>
      <c r="C57" s="593">
        <v>0</v>
      </c>
      <c r="D57" s="593">
        <v>0</v>
      </c>
      <c r="E57" s="593">
        <v>0</v>
      </c>
      <c r="F57" s="593">
        <v>0</v>
      </c>
      <c r="G57" s="593">
        <v>0</v>
      </c>
      <c r="H57" s="593">
        <v>0</v>
      </c>
      <c r="I57" s="594">
        <v>0</v>
      </c>
      <c r="K57" s="194"/>
      <c r="L57" s="176"/>
      <c r="M57" s="196" t="s">
        <v>316</v>
      </c>
      <c r="N57" s="197"/>
      <c r="O57" s="215" t="s">
        <v>610</v>
      </c>
      <c r="P57" s="854">
        <f>'Ｓ４４（1969）'!A56</f>
        <v>0</v>
      </c>
      <c r="Q57" s="200">
        <f>'Ｓ４４（1969）'!B56</f>
        <v>0</v>
      </c>
      <c r="R57" s="200">
        <f>'Ｓ４４（1969）'!D56</f>
        <v>0</v>
      </c>
      <c r="S57" s="200">
        <f>'Ｓ４４（1969）'!E56</f>
        <v>0</v>
      </c>
      <c r="T57" s="201">
        <f>'Ｓ４４（1969）'!G56</f>
        <v>0</v>
      </c>
      <c r="U57" s="202"/>
      <c r="V57" s="195"/>
      <c r="W57" s="167"/>
      <c r="X57" s="167"/>
      <c r="Y57" s="207"/>
      <c r="Z57" s="204"/>
      <c r="AA57" s="205"/>
      <c r="AB57" s="205"/>
      <c r="AC57" s="580"/>
      <c r="AD57" s="160"/>
      <c r="AE57" s="160"/>
      <c r="AF57" s="160"/>
      <c r="AG57" s="160"/>
      <c r="AH57" s="160"/>
    </row>
    <row r="58" spans="1:38" ht="14.45" customHeight="1" thickBot="1" x14ac:dyDescent="0.2">
      <c r="A58" s="592">
        <v>0</v>
      </c>
      <c r="B58" s="593">
        <v>0</v>
      </c>
      <c r="C58" s="593">
        <v>0</v>
      </c>
      <c r="D58" s="593">
        <v>0</v>
      </c>
      <c r="E58" s="593">
        <v>0</v>
      </c>
      <c r="F58" s="593">
        <v>0</v>
      </c>
      <c r="G58" s="593">
        <v>0</v>
      </c>
      <c r="H58" s="593">
        <v>0</v>
      </c>
      <c r="I58" s="594">
        <v>0</v>
      </c>
      <c r="K58" s="194"/>
      <c r="L58" s="176" t="s">
        <v>558</v>
      </c>
      <c r="M58" s="196" t="s">
        <v>315</v>
      </c>
      <c r="N58" s="197"/>
      <c r="O58" s="215" t="s">
        <v>611</v>
      </c>
      <c r="P58" s="854">
        <f>'Ｓ４４（1969）'!A57</f>
        <v>0</v>
      </c>
      <c r="Q58" s="200">
        <f>'Ｓ４４（1969）'!B57</f>
        <v>0</v>
      </c>
      <c r="R58" s="200">
        <f>'Ｓ４４（1969）'!D57</f>
        <v>0</v>
      </c>
      <c r="S58" s="200">
        <f>'Ｓ４４（1969）'!E57</f>
        <v>0</v>
      </c>
      <c r="T58" s="201">
        <f>'Ｓ４４（1969）'!G57</f>
        <v>0</v>
      </c>
      <c r="U58" s="202"/>
      <c r="V58" s="195"/>
      <c r="W58" s="167"/>
      <c r="X58" s="167"/>
      <c r="Y58" s="207"/>
      <c r="Z58" s="204"/>
      <c r="AA58" s="205"/>
      <c r="AB58" s="205"/>
      <c r="AC58" s="580"/>
      <c r="AD58" s="160"/>
      <c r="AE58" s="160"/>
      <c r="AF58" s="160"/>
      <c r="AG58" s="160"/>
      <c r="AH58" s="160"/>
    </row>
    <row r="59" spans="1:38" ht="14.45" customHeight="1" thickTop="1" thickBot="1" x14ac:dyDescent="0.2">
      <c r="A59" s="595">
        <v>0</v>
      </c>
      <c r="B59" s="596">
        <v>0</v>
      </c>
      <c r="C59" s="596">
        <v>0</v>
      </c>
      <c r="D59" s="596">
        <v>0</v>
      </c>
      <c r="E59" s="596">
        <v>0</v>
      </c>
      <c r="F59" s="596">
        <v>0</v>
      </c>
      <c r="G59" s="596">
        <v>0</v>
      </c>
      <c r="H59" s="596">
        <v>0</v>
      </c>
      <c r="I59" s="597">
        <v>0</v>
      </c>
      <c r="K59" s="194"/>
      <c r="L59" s="216"/>
      <c r="M59" s="196" t="s">
        <v>292</v>
      </c>
      <c r="N59" s="197"/>
      <c r="O59" s="215" t="s">
        <v>612</v>
      </c>
      <c r="P59" s="854">
        <f>'Ｓ４４（1969）'!A58</f>
        <v>0</v>
      </c>
      <c r="Q59" s="200">
        <f>'Ｓ４４（1969）'!B58</f>
        <v>0</v>
      </c>
      <c r="R59" s="200">
        <f>'Ｓ４４（1969）'!D58</f>
        <v>0</v>
      </c>
      <c r="S59" s="200">
        <f>'Ｓ４４（1969）'!E58</f>
        <v>0</v>
      </c>
      <c r="T59" s="201">
        <f>'Ｓ４４（1969）'!G58</f>
        <v>0</v>
      </c>
      <c r="U59" s="202"/>
      <c r="V59" s="216"/>
      <c r="W59" s="217"/>
      <c r="X59" s="217"/>
      <c r="Y59" s="218"/>
      <c r="Z59" s="223"/>
      <c r="AA59" s="224"/>
      <c r="AB59" s="224"/>
      <c r="AC59" s="581"/>
      <c r="AD59" s="234"/>
      <c r="AE59" s="234"/>
      <c r="AF59" s="234"/>
      <c r="AG59" s="162"/>
      <c r="AH59" s="162"/>
      <c r="AI59" s="163" t="s">
        <v>854</v>
      </c>
      <c r="AJ59" s="235" t="s">
        <v>855</v>
      </c>
      <c r="AK59" s="162"/>
      <c r="AL59" s="236"/>
    </row>
    <row r="60" spans="1:38" ht="14.45" customHeight="1" x14ac:dyDescent="0.15">
      <c r="K60" s="194"/>
      <c r="L60" s="196" t="s">
        <v>292</v>
      </c>
      <c r="M60" s="197"/>
      <c r="N60" s="197"/>
      <c r="O60" s="215" t="s">
        <v>613</v>
      </c>
      <c r="P60" s="854">
        <f>'Ｓ４４（1969）'!A59</f>
        <v>0</v>
      </c>
      <c r="Q60" s="200">
        <f>'Ｓ４４（1969）'!B59</f>
        <v>0</v>
      </c>
      <c r="R60" s="200">
        <f>'Ｓ４４（1969）'!D59</f>
        <v>0</v>
      </c>
      <c r="S60" s="200">
        <f>'Ｓ４４（1969）'!E59</f>
        <v>0</v>
      </c>
      <c r="T60" s="201">
        <f>'Ｓ４４（1969）'!G59</f>
        <v>0</v>
      </c>
      <c r="U60" s="202"/>
      <c r="V60" s="216" t="s">
        <v>13</v>
      </c>
      <c r="W60" s="217"/>
      <c r="X60" s="217"/>
      <c r="Y60" s="218" t="s">
        <v>856</v>
      </c>
      <c r="Z60" s="226">
        <f>+A177</f>
        <v>3659</v>
      </c>
      <c r="AA60" s="200">
        <f>+B177</f>
        <v>0</v>
      </c>
      <c r="AB60" s="200">
        <f>+C177</f>
        <v>0</v>
      </c>
      <c r="AC60" s="583">
        <f>+E177</f>
        <v>0</v>
      </c>
      <c r="AD60" s="237"/>
      <c r="AE60" s="237"/>
      <c r="AF60" s="237"/>
      <c r="AG60" s="167"/>
      <c r="AH60" s="167"/>
      <c r="AI60" s="175"/>
      <c r="AJ60" s="173" t="s">
        <v>2</v>
      </c>
      <c r="AK60" s="173" t="s">
        <v>3</v>
      </c>
      <c r="AL60" s="174" t="s">
        <v>400</v>
      </c>
    </row>
    <row r="61" spans="1:38" ht="14.45" customHeight="1" thickBot="1" x14ac:dyDescent="0.2">
      <c r="K61" s="194"/>
      <c r="L61" s="238" t="s">
        <v>291</v>
      </c>
      <c r="M61" s="239"/>
      <c r="N61" s="239"/>
      <c r="O61" s="858"/>
      <c r="P61" s="857">
        <f>SUM(P8:P60)-P9-P10-P12-P13-P15-P16-P17-P30-P31-P32-P40-P41-P42-P43-P44-P49-P50</f>
        <v>160144</v>
      </c>
      <c r="Q61" s="242">
        <f>SUM(Q8:Q60)-Q9-Q10-Q12-Q13-Q15-Q16-Q17-Q30-Q31-Q32-Q40-Q41-Q42-Q43-Q44-Q49-Q50</f>
        <v>160144</v>
      </c>
      <c r="R61" s="242">
        <f>SUM(R8:R60)-R9-R10-R12-R13-R15-R16-R17-R30-R31-R32-R40-R41-R42-R43-R44-R49-R50</f>
        <v>35508</v>
      </c>
      <c r="S61" s="242">
        <f>SUM(S8:S60)-S9-S10-S12-S13-S15-S16-S17-S30-S31-S32-S40-S41-S42-S43-S44-S49-S50</f>
        <v>4166</v>
      </c>
      <c r="T61" s="243">
        <f>SUM(T8:T60)-T9-T10-T12-T13-T15-T16-T17-T30-T31-T32-T40-T41-T42-T43-T44-T49-T50</f>
        <v>40000</v>
      </c>
      <c r="U61" s="244"/>
      <c r="V61" s="238" t="s">
        <v>82</v>
      </c>
      <c r="W61" s="239"/>
      <c r="X61" s="239"/>
      <c r="Y61" s="240"/>
      <c r="Z61" s="245">
        <f>Z12+Z33+Z40+Z45+Z51+Z52+Z54+Z60</f>
        <v>7806</v>
      </c>
      <c r="AA61" s="242">
        <f>AA12+AA33+AA40+AA45+AA51+AA52+AA54+AA60</f>
        <v>4147</v>
      </c>
      <c r="AB61" s="246">
        <f>AB12+AB33+AB40+AB45+AB51+AB52+AB54+AB60</f>
        <v>0</v>
      </c>
      <c r="AC61" s="566">
        <f>AC12+AC33+AC40+AC45+AC51+AC52+AC54+AC60</f>
        <v>0</v>
      </c>
      <c r="AD61" s="248"/>
      <c r="AE61" s="248"/>
      <c r="AF61" s="248"/>
      <c r="AG61" s="249"/>
      <c r="AH61" s="249"/>
      <c r="AI61" s="250" t="s">
        <v>5</v>
      </c>
      <c r="AJ61" s="180" t="s">
        <v>6</v>
      </c>
      <c r="AK61" s="180" t="s">
        <v>7</v>
      </c>
      <c r="AL61" s="251" t="s">
        <v>405</v>
      </c>
    </row>
    <row r="62" spans="1:38" ht="14.45" customHeight="1" x14ac:dyDescent="0.15">
      <c r="A62" s="589">
        <v>29435</v>
      </c>
      <c r="B62" s="590">
        <v>29435</v>
      </c>
      <c r="C62" s="590">
        <v>0</v>
      </c>
      <c r="D62" s="590">
        <v>1147</v>
      </c>
      <c r="E62" s="590">
        <v>694</v>
      </c>
      <c r="F62" s="590">
        <v>1900</v>
      </c>
      <c r="G62" s="590">
        <v>450</v>
      </c>
      <c r="H62" s="591">
        <v>25244</v>
      </c>
      <c r="K62" s="183"/>
      <c r="L62" s="184" t="s">
        <v>482</v>
      </c>
      <c r="M62" s="185"/>
      <c r="N62" s="185"/>
      <c r="O62" s="186" t="s">
        <v>548</v>
      </c>
      <c r="P62" s="252">
        <f>+A63</f>
        <v>2341</v>
      </c>
      <c r="Q62" s="253">
        <f>+B63</f>
        <v>2341</v>
      </c>
      <c r="R62" s="575"/>
      <c r="S62" s="253">
        <f>+D63</f>
        <v>0</v>
      </c>
      <c r="T62" s="576">
        <f>+F63</f>
        <v>0</v>
      </c>
      <c r="U62" s="257"/>
      <c r="V62" s="184" t="s">
        <v>8</v>
      </c>
      <c r="W62" s="185"/>
      <c r="X62" s="185"/>
      <c r="Y62" s="186"/>
      <c r="Z62" s="258"/>
      <c r="AA62" s="259"/>
      <c r="AB62" s="259"/>
      <c r="AC62" s="260"/>
      <c r="AD62" s="257"/>
      <c r="AE62" s="184" t="s">
        <v>8</v>
      </c>
      <c r="AF62" s="185"/>
      <c r="AG62" s="185"/>
      <c r="AH62" s="186"/>
      <c r="AI62" s="258"/>
      <c r="AJ62" s="259"/>
      <c r="AK62" s="259"/>
      <c r="AL62" s="261"/>
    </row>
    <row r="63" spans="1:38" ht="14.45" customHeight="1" x14ac:dyDescent="0.15">
      <c r="A63" s="592">
        <v>2341</v>
      </c>
      <c r="B63" s="593">
        <v>2341</v>
      </c>
      <c r="C63" s="593">
        <v>0</v>
      </c>
      <c r="D63" s="593">
        <v>0</v>
      </c>
      <c r="E63" s="593">
        <v>29</v>
      </c>
      <c r="F63" s="593">
        <v>0</v>
      </c>
      <c r="G63" s="593">
        <v>0</v>
      </c>
      <c r="H63" s="594">
        <v>2312</v>
      </c>
      <c r="K63" s="194"/>
      <c r="L63" s="195"/>
      <c r="M63" s="196" t="s">
        <v>293</v>
      </c>
      <c r="N63" s="197"/>
      <c r="O63" s="198" t="s">
        <v>549</v>
      </c>
      <c r="P63" s="199">
        <f>+A64</f>
        <v>72</v>
      </c>
      <c r="Q63" s="200">
        <f>+B64</f>
        <v>72</v>
      </c>
      <c r="R63" s="292"/>
      <c r="S63" s="200">
        <f>+D64</f>
        <v>0</v>
      </c>
      <c r="T63" s="263">
        <f>+F64</f>
        <v>0</v>
      </c>
      <c r="U63" s="264"/>
      <c r="V63" s="195"/>
      <c r="W63" s="196"/>
      <c r="X63" s="197"/>
      <c r="Y63" s="215"/>
      <c r="Z63" s="265"/>
      <c r="AA63" s="266"/>
      <c r="AB63" s="266"/>
      <c r="AC63" s="267"/>
      <c r="AD63" s="264"/>
      <c r="AE63" s="195"/>
      <c r="AF63" s="196"/>
      <c r="AG63" s="197"/>
      <c r="AH63" s="215"/>
      <c r="AI63" s="265"/>
      <c r="AJ63" s="266"/>
      <c r="AK63" s="266"/>
      <c r="AL63" s="268"/>
    </row>
    <row r="64" spans="1:38" ht="14.45" customHeight="1" x14ac:dyDescent="0.15">
      <c r="A64" s="592">
        <v>72</v>
      </c>
      <c r="B64" s="593">
        <v>72</v>
      </c>
      <c r="C64" s="593">
        <v>0</v>
      </c>
      <c r="D64" s="593">
        <v>0</v>
      </c>
      <c r="E64" s="593">
        <v>0</v>
      </c>
      <c r="F64" s="593">
        <v>0</v>
      </c>
      <c r="G64" s="593">
        <v>0</v>
      </c>
      <c r="H64" s="594">
        <v>72</v>
      </c>
      <c r="K64" s="194"/>
      <c r="L64" s="195"/>
      <c r="M64" s="196" t="s">
        <v>292</v>
      </c>
      <c r="N64" s="167"/>
      <c r="O64" s="207"/>
      <c r="P64" s="208">
        <f>P62-P63</f>
        <v>2269</v>
      </c>
      <c r="Q64" s="209">
        <f>Q62-Q63</f>
        <v>2269</v>
      </c>
      <c r="R64" s="269"/>
      <c r="S64" s="209">
        <f>S62-S63</f>
        <v>0</v>
      </c>
      <c r="T64" s="577">
        <f>T62-T63</f>
        <v>0</v>
      </c>
      <c r="U64" s="264"/>
      <c r="V64" s="195"/>
      <c r="W64" s="196" t="s">
        <v>13</v>
      </c>
      <c r="X64" s="167"/>
      <c r="Y64" s="207" t="s">
        <v>9</v>
      </c>
      <c r="Z64" s="302">
        <f>+A117</f>
        <v>0</v>
      </c>
      <c r="AA64" s="272">
        <f>+B117</f>
        <v>0</v>
      </c>
      <c r="AB64" s="585">
        <f>+C117</f>
        <v>0</v>
      </c>
      <c r="AC64" s="584">
        <f>+E117</f>
        <v>0</v>
      </c>
      <c r="AD64" s="264"/>
      <c r="AE64" s="195"/>
      <c r="AF64" s="196" t="s">
        <v>13</v>
      </c>
      <c r="AG64" s="167"/>
      <c r="AH64" s="207" t="s">
        <v>857</v>
      </c>
      <c r="AI64" s="302">
        <f>+A140</f>
        <v>1000</v>
      </c>
      <c r="AJ64" s="272">
        <f>+B140</f>
        <v>0</v>
      </c>
      <c r="AK64" s="272">
        <f>+C140</f>
        <v>0</v>
      </c>
      <c r="AL64" s="588">
        <f>+D140</f>
        <v>0</v>
      </c>
    </row>
    <row r="65" spans="1:38" ht="14.45" customHeight="1" x14ac:dyDescent="0.15">
      <c r="A65" s="592">
        <v>0</v>
      </c>
      <c r="B65" s="593">
        <v>0</v>
      </c>
      <c r="C65" s="593">
        <v>0</v>
      </c>
      <c r="D65" s="593">
        <v>0</v>
      </c>
      <c r="E65" s="593">
        <v>0</v>
      </c>
      <c r="F65" s="593">
        <v>0</v>
      </c>
      <c r="G65" s="593">
        <v>0</v>
      </c>
      <c r="H65" s="594">
        <v>0</v>
      </c>
      <c r="K65" s="194" t="s">
        <v>4</v>
      </c>
      <c r="L65" s="173" t="s">
        <v>483</v>
      </c>
      <c r="M65" s="170"/>
      <c r="N65" s="170"/>
      <c r="O65" s="211" t="s">
        <v>550</v>
      </c>
      <c r="P65" s="212">
        <f>+A65</f>
        <v>0</v>
      </c>
      <c r="Q65" s="213">
        <f>+B65</f>
        <v>0</v>
      </c>
      <c r="R65" s="567"/>
      <c r="S65" s="213">
        <f>+D65</f>
        <v>0</v>
      </c>
      <c r="T65" s="578">
        <f>+F65</f>
        <v>0</v>
      </c>
      <c r="U65" s="264" t="s">
        <v>4</v>
      </c>
      <c r="V65" s="173" t="s">
        <v>14</v>
      </c>
      <c r="W65" s="170"/>
      <c r="X65" s="170"/>
      <c r="Y65" s="211"/>
      <c r="Z65" s="279"/>
      <c r="AA65" s="280"/>
      <c r="AB65" s="280"/>
      <c r="AC65" s="281"/>
      <c r="AD65" s="264" t="s">
        <v>4</v>
      </c>
      <c r="AE65" s="173" t="s">
        <v>14</v>
      </c>
      <c r="AF65" s="170"/>
      <c r="AG65" s="170"/>
      <c r="AH65" s="211"/>
      <c r="AI65" s="279"/>
      <c r="AJ65" s="280"/>
      <c r="AK65" s="280"/>
      <c r="AL65" s="282"/>
    </row>
    <row r="66" spans="1:38" ht="14.45" customHeight="1" x14ac:dyDescent="0.15">
      <c r="A66" s="592">
        <v>0</v>
      </c>
      <c r="B66" s="593">
        <v>0</v>
      </c>
      <c r="C66" s="593">
        <v>0</v>
      </c>
      <c r="D66" s="593">
        <v>0</v>
      </c>
      <c r="E66" s="593">
        <v>0</v>
      </c>
      <c r="F66" s="593">
        <v>0</v>
      </c>
      <c r="G66" s="593">
        <v>0</v>
      </c>
      <c r="H66" s="594">
        <v>0</v>
      </c>
      <c r="K66" s="194"/>
      <c r="L66" s="195"/>
      <c r="M66" s="196" t="s">
        <v>313</v>
      </c>
      <c r="N66" s="197"/>
      <c r="O66" s="198" t="s">
        <v>551</v>
      </c>
      <c r="P66" s="199">
        <f>+A66</f>
        <v>0</v>
      </c>
      <c r="Q66" s="200">
        <f>+B66</f>
        <v>0</v>
      </c>
      <c r="R66" s="292"/>
      <c r="S66" s="200">
        <f>+D66</f>
        <v>0</v>
      </c>
      <c r="T66" s="263">
        <f>+F66</f>
        <v>0</v>
      </c>
      <c r="U66" s="264"/>
      <c r="V66" s="195"/>
      <c r="W66" s="196"/>
      <c r="X66" s="197"/>
      <c r="Y66" s="198"/>
      <c r="Z66" s="283"/>
      <c r="AA66" s="284"/>
      <c r="AB66" s="284"/>
      <c r="AC66" s="285"/>
      <c r="AD66" s="264"/>
      <c r="AE66" s="195"/>
      <c r="AF66" s="196"/>
      <c r="AG66" s="197"/>
      <c r="AH66" s="198"/>
      <c r="AI66" s="283"/>
      <c r="AJ66" s="284"/>
      <c r="AK66" s="284"/>
      <c r="AL66" s="286"/>
    </row>
    <row r="67" spans="1:38" ht="14.45" customHeight="1" x14ac:dyDescent="0.15">
      <c r="A67" s="592">
        <v>29</v>
      </c>
      <c r="B67" s="593">
        <v>29</v>
      </c>
      <c r="C67" s="593">
        <v>0</v>
      </c>
      <c r="D67" s="593">
        <v>0</v>
      </c>
      <c r="E67" s="593">
        <v>0</v>
      </c>
      <c r="F67" s="593">
        <v>0</v>
      </c>
      <c r="G67" s="593">
        <v>0</v>
      </c>
      <c r="H67" s="594">
        <v>29</v>
      </c>
      <c r="K67" s="194"/>
      <c r="L67" s="216"/>
      <c r="M67" s="196" t="s">
        <v>292</v>
      </c>
      <c r="N67" s="217"/>
      <c r="O67" s="218"/>
      <c r="P67" s="208">
        <f>P65-P66</f>
        <v>0</v>
      </c>
      <c r="Q67" s="209">
        <f>Q65-Q66</f>
        <v>0</v>
      </c>
      <c r="R67" s="269"/>
      <c r="S67" s="209">
        <f>S65-S66</f>
        <v>0</v>
      </c>
      <c r="T67" s="577">
        <f>T65-T66</f>
        <v>0</v>
      </c>
      <c r="U67" s="264"/>
      <c r="V67" s="216"/>
      <c r="W67" s="196" t="s">
        <v>13</v>
      </c>
      <c r="X67" s="217"/>
      <c r="Y67" s="207" t="s">
        <v>858</v>
      </c>
      <c r="Z67" s="302">
        <f>+A118</f>
        <v>0</v>
      </c>
      <c r="AA67" s="272">
        <f>+B118</f>
        <v>0</v>
      </c>
      <c r="AB67" s="585">
        <f>+C118</f>
        <v>0</v>
      </c>
      <c r="AC67" s="584">
        <f>+E118</f>
        <v>0</v>
      </c>
      <c r="AD67" s="264"/>
      <c r="AE67" s="216"/>
      <c r="AF67" s="196" t="s">
        <v>13</v>
      </c>
      <c r="AG67" s="217"/>
      <c r="AH67" s="207" t="s">
        <v>859</v>
      </c>
      <c r="AI67" s="302">
        <f>+A141</f>
        <v>0</v>
      </c>
      <c r="AJ67" s="272">
        <f>+B141</f>
        <v>0</v>
      </c>
      <c r="AK67" s="272">
        <f>+C141</f>
        <v>0</v>
      </c>
      <c r="AL67" s="588">
        <f>+D141</f>
        <v>0</v>
      </c>
    </row>
    <row r="68" spans="1:38" ht="14.45" customHeight="1" x14ac:dyDescent="0.15">
      <c r="A68" s="592">
        <v>0</v>
      </c>
      <c r="B68" s="593">
        <v>0</v>
      </c>
      <c r="C68" s="593">
        <v>0</v>
      </c>
      <c r="D68" s="593">
        <v>0</v>
      </c>
      <c r="E68" s="593">
        <v>0</v>
      </c>
      <c r="F68" s="593">
        <v>0</v>
      </c>
      <c r="G68" s="593">
        <v>0</v>
      </c>
      <c r="H68" s="594">
        <v>0</v>
      </c>
      <c r="K68" s="194" t="s">
        <v>4</v>
      </c>
      <c r="L68" s="169"/>
      <c r="M68" s="195" t="s">
        <v>552</v>
      </c>
      <c r="N68" s="197"/>
      <c r="O68" s="198" t="s">
        <v>553</v>
      </c>
      <c r="P68" s="199">
        <f t="shared" ref="P68:Q70" si="1">+A68</f>
        <v>0</v>
      </c>
      <c r="Q68" s="200">
        <f t="shared" si="1"/>
        <v>0</v>
      </c>
      <c r="R68" s="292"/>
      <c r="S68" s="200">
        <f>+D68</f>
        <v>0</v>
      </c>
      <c r="T68" s="263">
        <f>+F68</f>
        <v>0</v>
      </c>
      <c r="U68" s="264" t="s">
        <v>4</v>
      </c>
      <c r="V68" s="169"/>
      <c r="W68" s="173"/>
      <c r="X68" s="170"/>
      <c r="Y68" s="287"/>
      <c r="Z68" s="279"/>
      <c r="AA68" s="280"/>
      <c r="AB68" s="280"/>
      <c r="AC68" s="281"/>
      <c r="AD68" s="264" t="s">
        <v>4</v>
      </c>
      <c r="AE68" s="169"/>
      <c r="AF68" s="173"/>
      <c r="AG68" s="170"/>
      <c r="AH68" s="287"/>
      <c r="AI68" s="279"/>
      <c r="AJ68" s="280"/>
      <c r="AK68" s="280"/>
      <c r="AL68" s="282"/>
    </row>
    <row r="69" spans="1:38" ht="14.45" customHeight="1" x14ac:dyDescent="0.15">
      <c r="A69" s="592">
        <v>0</v>
      </c>
      <c r="B69" s="593">
        <v>0</v>
      </c>
      <c r="C69" s="593">
        <v>0</v>
      </c>
      <c r="D69" s="593">
        <v>0</v>
      </c>
      <c r="E69" s="593">
        <v>0</v>
      </c>
      <c r="F69" s="593">
        <v>0</v>
      </c>
      <c r="G69" s="593">
        <v>0</v>
      </c>
      <c r="H69" s="594">
        <v>0</v>
      </c>
      <c r="K69" s="194"/>
      <c r="L69" s="176" t="s">
        <v>554</v>
      </c>
      <c r="M69" s="195"/>
      <c r="N69" s="196" t="s">
        <v>310</v>
      </c>
      <c r="O69" s="198" t="s">
        <v>555</v>
      </c>
      <c r="P69" s="199">
        <f t="shared" si="1"/>
        <v>0</v>
      </c>
      <c r="Q69" s="200">
        <f t="shared" si="1"/>
        <v>0</v>
      </c>
      <c r="R69" s="292"/>
      <c r="S69" s="200">
        <f>+D69</f>
        <v>0</v>
      </c>
      <c r="T69" s="263">
        <f>+F69</f>
        <v>0</v>
      </c>
      <c r="U69" s="264"/>
      <c r="V69" s="176" t="s">
        <v>102</v>
      </c>
      <c r="W69" s="195"/>
      <c r="X69" s="167"/>
      <c r="Y69" s="203"/>
      <c r="Z69" s="288"/>
      <c r="AA69" s="289"/>
      <c r="AB69" s="289"/>
      <c r="AC69" s="290"/>
      <c r="AD69" s="264"/>
      <c r="AE69" s="176" t="s">
        <v>102</v>
      </c>
      <c r="AF69" s="195"/>
      <c r="AG69" s="167"/>
      <c r="AH69" s="203"/>
      <c r="AI69" s="288"/>
      <c r="AJ69" s="289"/>
      <c r="AK69" s="289"/>
      <c r="AL69" s="291"/>
    </row>
    <row r="70" spans="1:38" ht="14.45" customHeight="1" x14ac:dyDescent="0.15">
      <c r="A70" s="592">
        <v>0</v>
      </c>
      <c r="B70" s="593">
        <v>0</v>
      </c>
      <c r="C70" s="593">
        <v>0</v>
      </c>
      <c r="D70" s="593">
        <v>0</v>
      </c>
      <c r="E70" s="593">
        <v>0</v>
      </c>
      <c r="F70" s="593">
        <v>0</v>
      </c>
      <c r="G70" s="593">
        <v>0</v>
      </c>
      <c r="H70" s="594">
        <v>0</v>
      </c>
      <c r="K70" s="194"/>
      <c r="L70" s="176" t="s">
        <v>556</v>
      </c>
      <c r="M70" s="176"/>
      <c r="N70" s="196" t="s">
        <v>309</v>
      </c>
      <c r="O70" s="198" t="s">
        <v>557</v>
      </c>
      <c r="P70" s="199">
        <f t="shared" si="1"/>
        <v>0</v>
      </c>
      <c r="Q70" s="200">
        <f t="shared" si="1"/>
        <v>0</v>
      </c>
      <c r="R70" s="292"/>
      <c r="S70" s="200">
        <f>+D70</f>
        <v>0</v>
      </c>
      <c r="T70" s="263">
        <f>+F70</f>
        <v>0</v>
      </c>
      <c r="U70" s="264"/>
      <c r="V70" s="176" t="s">
        <v>103</v>
      </c>
      <c r="W70" s="195"/>
      <c r="X70" s="167"/>
      <c r="Y70" s="203"/>
      <c r="Z70" s="288"/>
      <c r="AA70" s="289"/>
      <c r="AB70" s="289"/>
      <c r="AC70" s="290"/>
      <c r="AD70" s="264"/>
      <c r="AE70" s="176" t="s">
        <v>103</v>
      </c>
      <c r="AF70" s="195"/>
      <c r="AG70" s="167"/>
      <c r="AH70" s="203"/>
      <c r="AI70" s="288"/>
      <c r="AJ70" s="289"/>
      <c r="AK70" s="289"/>
      <c r="AL70" s="291"/>
    </row>
    <row r="71" spans="1:38" ht="14.45" customHeight="1" x14ac:dyDescent="0.15">
      <c r="A71" s="592">
        <v>0</v>
      </c>
      <c r="B71" s="593">
        <v>0</v>
      </c>
      <c r="C71" s="593">
        <v>0</v>
      </c>
      <c r="D71" s="593">
        <v>0</v>
      </c>
      <c r="E71" s="593">
        <v>0</v>
      </c>
      <c r="F71" s="593">
        <v>0</v>
      </c>
      <c r="G71" s="593">
        <v>0</v>
      </c>
      <c r="H71" s="594">
        <v>0</v>
      </c>
      <c r="K71" s="194"/>
      <c r="L71" s="176" t="s">
        <v>558</v>
      </c>
      <c r="M71" s="216"/>
      <c r="N71" s="196" t="s">
        <v>292</v>
      </c>
      <c r="O71" s="198"/>
      <c r="P71" s="219">
        <f>P68-P69-P70</f>
        <v>0</v>
      </c>
      <c r="Q71" s="220">
        <f>Q68-Q69-Q70</f>
        <v>0</v>
      </c>
      <c r="R71" s="292"/>
      <c r="S71" s="220">
        <f>S68-S69-S70</f>
        <v>0</v>
      </c>
      <c r="T71" s="270">
        <f>T68-T69-T70</f>
        <v>0</v>
      </c>
      <c r="U71" s="264"/>
      <c r="V71" s="176" t="s">
        <v>41</v>
      </c>
      <c r="W71" s="195"/>
      <c r="X71" s="167"/>
      <c r="Y71" s="203"/>
      <c r="Z71" s="288"/>
      <c r="AA71" s="289"/>
      <c r="AB71" s="289"/>
      <c r="AC71" s="290"/>
      <c r="AD71" s="264"/>
      <c r="AE71" s="176" t="s">
        <v>41</v>
      </c>
      <c r="AF71" s="195"/>
      <c r="AG71" s="167"/>
      <c r="AH71" s="203"/>
      <c r="AI71" s="288"/>
      <c r="AJ71" s="289"/>
      <c r="AK71" s="289"/>
      <c r="AL71" s="291"/>
    </row>
    <row r="72" spans="1:38" ht="14.45" customHeight="1" x14ac:dyDescent="0.15">
      <c r="A72" s="592">
        <v>29</v>
      </c>
      <c r="B72" s="593">
        <v>29</v>
      </c>
      <c r="C72" s="593">
        <v>0</v>
      </c>
      <c r="D72" s="593">
        <v>0</v>
      </c>
      <c r="E72" s="593">
        <v>0</v>
      </c>
      <c r="F72" s="593">
        <v>0</v>
      </c>
      <c r="G72" s="593">
        <v>0</v>
      </c>
      <c r="H72" s="594">
        <v>29</v>
      </c>
      <c r="K72" s="194"/>
      <c r="L72" s="176"/>
      <c r="M72" s="196" t="s">
        <v>494</v>
      </c>
      <c r="N72" s="197"/>
      <c r="O72" s="198" t="s">
        <v>559</v>
      </c>
      <c r="P72" s="199">
        <f>+A71</f>
        <v>0</v>
      </c>
      <c r="Q72" s="200">
        <f>+B71</f>
        <v>0</v>
      </c>
      <c r="R72" s="292"/>
      <c r="S72" s="200">
        <f>+D71</f>
        <v>0</v>
      </c>
      <c r="T72" s="263">
        <f>+F71</f>
        <v>0</v>
      </c>
      <c r="U72" s="264"/>
      <c r="V72" s="176"/>
      <c r="W72" s="216"/>
      <c r="X72" s="217"/>
      <c r="Y72" s="293"/>
      <c r="Z72" s="283"/>
      <c r="AA72" s="284"/>
      <c r="AB72" s="284"/>
      <c r="AC72" s="285"/>
      <c r="AD72" s="264"/>
      <c r="AE72" s="176"/>
      <c r="AF72" s="216"/>
      <c r="AG72" s="217"/>
      <c r="AH72" s="293"/>
      <c r="AI72" s="283"/>
      <c r="AJ72" s="284"/>
      <c r="AK72" s="284"/>
      <c r="AL72" s="286"/>
    </row>
    <row r="73" spans="1:38" ht="14.45" customHeight="1" x14ac:dyDescent="0.15">
      <c r="A73" s="592">
        <v>0</v>
      </c>
      <c r="B73" s="593">
        <v>0</v>
      </c>
      <c r="C73" s="593">
        <v>0</v>
      </c>
      <c r="D73" s="593">
        <v>0</v>
      </c>
      <c r="E73" s="593">
        <v>0</v>
      </c>
      <c r="F73" s="593">
        <v>0</v>
      </c>
      <c r="G73" s="593">
        <v>0</v>
      </c>
      <c r="H73" s="594">
        <v>0</v>
      </c>
      <c r="K73" s="194"/>
      <c r="L73" s="216"/>
      <c r="M73" s="196" t="s">
        <v>292</v>
      </c>
      <c r="N73" s="197"/>
      <c r="O73" s="198" t="s">
        <v>560</v>
      </c>
      <c r="P73" s="199">
        <f t="shared" ref="P73:S74" si="2">+A72</f>
        <v>29</v>
      </c>
      <c r="Q73" s="200">
        <f t="shared" si="2"/>
        <v>29</v>
      </c>
      <c r="R73" s="292"/>
      <c r="S73" s="200">
        <f t="shared" si="2"/>
        <v>0</v>
      </c>
      <c r="T73" s="263">
        <f>+F72</f>
        <v>0</v>
      </c>
      <c r="U73" s="264"/>
      <c r="V73" s="216"/>
      <c r="W73" s="196" t="s">
        <v>13</v>
      </c>
      <c r="X73" s="197"/>
      <c r="Y73" s="211" t="s">
        <v>15</v>
      </c>
      <c r="Z73" s="302">
        <f t="shared" ref="Z73:AB75" si="3">+A119</f>
        <v>0</v>
      </c>
      <c r="AA73" s="272">
        <f t="shared" si="3"/>
        <v>0</v>
      </c>
      <c r="AB73" s="585">
        <f t="shared" si="3"/>
        <v>0</v>
      </c>
      <c r="AC73" s="584">
        <f>+E119</f>
        <v>0</v>
      </c>
      <c r="AD73" s="264"/>
      <c r="AE73" s="216"/>
      <c r="AF73" s="196" t="s">
        <v>13</v>
      </c>
      <c r="AG73" s="197"/>
      <c r="AH73" s="211" t="s">
        <v>860</v>
      </c>
      <c r="AI73" s="302">
        <f t="shared" ref="AI73:AL75" si="4">+A142</f>
        <v>0</v>
      </c>
      <c r="AJ73" s="272">
        <f t="shared" si="4"/>
        <v>0</v>
      </c>
      <c r="AK73" s="272">
        <f t="shared" si="4"/>
        <v>0</v>
      </c>
      <c r="AL73" s="588">
        <f t="shared" si="4"/>
        <v>0</v>
      </c>
    </row>
    <row r="74" spans="1:38" ht="14.45" customHeight="1" x14ac:dyDescent="0.15">
      <c r="A74" s="592">
        <v>4584</v>
      </c>
      <c r="B74" s="593">
        <v>4584</v>
      </c>
      <c r="C74" s="593">
        <v>0</v>
      </c>
      <c r="D74" s="593">
        <v>25</v>
      </c>
      <c r="E74" s="593">
        <v>0</v>
      </c>
      <c r="F74" s="593">
        <v>0</v>
      </c>
      <c r="G74" s="593">
        <v>0</v>
      </c>
      <c r="H74" s="594">
        <v>4559</v>
      </c>
      <c r="K74" s="194"/>
      <c r="L74" s="196" t="s">
        <v>485</v>
      </c>
      <c r="M74" s="197"/>
      <c r="N74" s="197"/>
      <c r="O74" s="198" t="s">
        <v>561</v>
      </c>
      <c r="P74" s="199">
        <f t="shared" si="2"/>
        <v>0</v>
      </c>
      <c r="Q74" s="200">
        <f t="shared" si="2"/>
        <v>0</v>
      </c>
      <c r="R74" s="292"/>
      <c r="S74" s="200">
        <f t="shared" si="2"/>
        <v>0</v>
      </c>
      <c r="T74" s="263">
        <f>+F73</f>
        <v>0</v>
      </c>
      <c r="U74" s="264"/>
      <c r="V74" s="196" t="s">
        <v>19</v>
      </c>
      <c r="W74" s="197"/>
      <c r="X74" s="197"/>
      <c r="Y74" s="211" t="s">
        <v>861</v>
      </c>
      <c r="Z74" s="302">
        <f t="shared" si="3"/>
        <v>0</v>
      </c>
      <c r="AA74" s="272">
        <f t="shared" si="3"/>
        <v>0</v>
      </c>
      <c r="AB74" s="585">
        <f t="shared" si="3"/>
        <v>0</v>
      </c>
      <c r="AC74" s="584">
        <f>+E120</f>
        <v>0</v>
      </c>
      <c r="AD74" s="264"/>
      <c r="AE74" s="196" t="s">
        <v>19</v>
      </c>
      <c r="AF74" s="197"/>
      <c r="AG74" s="197"/>
      <c r="AH74" s="211" t="s">
        <v>862</v>
      </c>
      <c r="AI74" s="302">
        <f t="shared" si="4"/>
        <v>0</v>
      </c>
      <c r="AJ74" s="272">
        <f t="shared" si="4"/>
        <v>0</v>
      </c>
      <c r="AK74" s="272">
        <f t="shared" si="4"/>
        <v>0</v>
      </c>
      <c r="AL74" s="588">
        <f t="shared" si="4"/>
        <v>0</v>
      </c>
    </row>
    <row r="75" spans="1:38" ht="14.45" customHeight="1" x14ac:dyDescent="0.15">
      <c r="A75" s="592">
        <v>0</v>
      </c>
      <c r="B75" s="593">
        <v>0</v>
      </c>
      <c r="C75" s="593">
        <v>0</v>
      </c>
      <c r="D75" s="593">
        <v>0</v>
      </c>
      <c r="E75" s="593">
        <v>0</v>
      </c>
      <c r="F75" s="593">
        <v>0</v>
      </c>
      <c r="G75" s="593">
        <v>0</v>
      </c>
      <c r="H75" s="594">
        <v>0</v>
      </c>
      <c r="K75" s="194" t="s">
        <v>83</v>
      </c>
      <c r="L75" s="195"/>
      <c r="M75" s="196" t="s">
        <v>304</v>
      </c>
      <c r="N75" s="197"/>
      <c r="O75" s="198" t="s">
        <v>562</v>
      </c>
      <c r="P75" s="199">
        <f>+A75</f>
        <v>0</v>
      </c>
      <c r="Q75" s="200">
        <f>+B75</f>
        <v>0</v>
      </c>
      <c r="R75" s="292"/>
      <c r="S75" s="200">
        <f>+D75</f>
        <v>0</v>
      </c>
      <c r="T75" s="263">
        <f t="shared" ref="T75:T85" si="5">+F75</f>
        <v>0</v>
      </c>
      <c r="U75" s="264" t="s">
        <v>411</v>
      </c>
      <c r="V75" s="195"/>
      <c r="W75" s="196" t="s">
        <v>412</v>
      </c>
      <c r="X75" s="197"/>
      <c r="Y75" s="211" t="s">
        <v>863</v>
      </c>
      <c r="Z75" s="302">
        <f t="shared" si="3"/>
        <v>0</v>
      </c>
      <c r="AA75" s="272">
        <f t="shared" si="3"/>
        <v>0</v>
      </c>
      <c r="AB75" s="585">
        <f t="shared" si="3"/>
        <v>0</v>
      </c>
      <c r="AC75" s="584">
        <f>+E121</f>
        <v>0</v>
      </c>
      <c r="AD75" s="264" t="s">
        <v>414</v>
      </c>
      <c r="AE75" s="195"/>
      <c r="AF75" s="196" t="s">
        <v>412</v>
      </c>
      <c r="AG75" s="197"/>
      <c r="AH75" s="211" t="s">
        <v>864</v>
      </c>
      <c r="AI75" s="302">
        <f t="shared" si="4"/>
        <v>277</v>
      </c>
      <c r="AJ75" s="272">
        <f t="shared" si="4"/>
        <v>0</v>
      </c>
      <c r="AK75" s="272">
        <f t="shared" si="4"/>
        <v>277</v>
      </c>
      <c r="AL75" s="588">
        <f t="shared" si="4"/>
        <v>0</v>
      </c>
    </row>
    <row r="76" spans="1:38" ht="14.45" customHeight="1" x14ac:dyDescent="0.15">
      <c r="A76" s="592">
        <v>0</v>
      </c>
      <c r="B76" s="593">
        <v>0</v>
      </c>
      <c r="C76" s="593">
        <v>0</v>
      </c>
      <c r="D76" s="593">
        <v>0</v>
      </c>
      <c r="E76" s="593">
        <v>0</v>
      </c>
      <c r="F76" s="593">
        <v>0</v>
      </c>
      <c r="G76" s="593">
        <v>0</v>
      </c>
      <c r="H76" s="594">
        <v>0</v>
      </c>
      <c r="K76" s="194"/>
      <c r="L76" s="195" t="s">
        <v>564</v>
      </c>
      <c r="M76" s="196" t="s">
        <v>303</v>
      </c>
      <c r="N76" s="197"/>
      <c r="O76" s="198" t="s">
        <v>565</v>
      </c>
      <c r="P76" s="199">
        <f t="shared" ref="P76:S85" si="6">+A76</f>
        <v>0</v>
      </c>
      <c r="Q76" s="200">
        <f t="shared" si="6"/>
        <v>0</v>
      </c>
      <c r="R76" s="292"/>
      <c r="S76" s="200">
        <f t="shared" si="6"/>
        <v>0</v>
      </c>
      <c r="T76" s="263">
        <f t="shared" si="5"/>
        <v>0</v>
      </c>
      <c r="U76" s="264"/>
      <c r="V76" s="195" t="s">
        <v>25</v>
      </c>
      <c r="W76" s="173"/>
      <c r="X76" s="170"/>
      <c r="Y76" s="287"/>
      <c r="Z76" s="298"/>
      <c r="AA76" s="299"/>
      <c r="AB76" s="289"/>
      <c r="AC76" s="290"/>
      <c r="AD76" s="264" t="s">
        <v>416</v>
      </c>
      <c r="AE76" s="195" t="s">
        <v>25</v>
      </c>
      <c r="AF76" s="173"/>
      <c r="AG76" s="170"/>
      <c r="AH76" s="287"/>
      <c r="AI76" s="298"/>
      <c r="AJ76" s="299"/>
      <c r="AK76" s="289"/>
      <c r="AL76" s="291"/>
    </row>
    <row r="77" spans="1:38" ht="14.45" customHeight="1" x14ac:dyDescent="0.15">
      <c r="A77" s="592">
        <v>0</v>
      </c>
      <c r="B77" s="593">
        <v>0</v>
      </c>
      <c r="C77" s="593">
        <v>0</v>
      </c>
      <c r="D77" s="593">
        <v>0</v>
      </c>
      <c r="E77" s="593">
        <v>0</v>
      </c>
      <c r="F77" s="593">
        <v>0</v>
      </c>
      <c r="G77" s="593">
        <v>0</v>
      </c>
      <c r="H77" s="594">
        <v>0</v>
      </c>
      <c r="K77" s="194"/>
      <c r="L77" s="195" t="s">
        <v>566</v>
      </c>
      <c r="M77" s="196" t="s">
        <v>302</v>
      </c>
      <c r="N77" s="197"/>
      <c r="O77" s="198" t="s">
        <v>567</v>
      </c>
      <c r="P77" s="199">
        <f t="shared" si="6"/>
        <v>0</v>
      </c>
      <c r="Q77" s="200">
        <f t="shared" si="6"/>
        <v>0</v>
      </c>
      <c r="R77" s="292"/>
      <c r="S77" s="200">
        <f t="shared" si="6"/>
        <v>0</v>
      </c>
      <c r="T77" s="263">
        <f t="shared" si="5"/>
        <v>0</v>
      </c>
      <c r="U77" s="264"/>
      <c r="V77" s="195" t="s">
        <v>28</v>
      </c>
      <c r="W77" s="195"/>
      <c r="X77" s="167"/>
      <c r="Y77" s="203"/>
      <c r="Z77" s="298"/>
      <c r="AA77" s="299"/>
      <c r="AB77" s="289"/>
      <c r="AC77" s="290"/>
      <c r="AD77" s="264" t="s">
        <v>417</v>
      </c>
      <c r="AE77" s="195" t="s">
        <v>28</v>
      </c>
      <c r="AF77" s="195"/>
      <c r="AG77" s="167"/>
      <c r="AH77" s="203"/>
      <c r="AI77" s="298"/>
      <c r="AJ77" s="299"/>
      <c r="AK77" s="289"/>
      <c r="AL77" s="291"/>
    </row>
    <row r="78" spans="1:38" ht="14.45" customHeight="1" x14ac:dyDescent="0.15">
      <c r="A78" s="592">
        <v>0</v>
      </c>
      <c r="B78" s="593">
        <v>0</v>
      </c>
      <c r="C78" s="593">
        <v>0</v>
      </c>
      <c r="D78" s="593">
        <v>0</v>
      </c>
      <c r="E78" s="593">
        <v>0</v>
      </c>
      <c r="F78" s="593">
        <v>0</v>
      </c>
      <c r="G78" s="593">
        <v>0</v>
      </c>
      <c r="H78" s="594">
        <v>0</v>
      </c>
      <c r="K78" s="194"/>
      <c r="L78" s="195" t="s">
        <v>568</v>
      </c>
      <c r="M78" s="196" t="s">
        <v>283</v>
      </c>
      <c r="N78" s="197"/>
      <c r="O78" s="198" t="s">
        <v>569</v>
      </c>
      <c r="P78" s="199">
        <f t="shared" si="6"/>
        <v>0</v>
      </c>
      <c r="Q78" s="200">
        <f t="shared" si="6"/>
        <v>0</v>
      </c>
      <c r="R78" s="292"/>
      <c r="S78" s="200">
        <f t="shared" si="6"/>
        <v>0</v>
      </c>
      <c r="T78" s="263">
        <f t="shared" si="5"/>
        <v>0</v>
      </c>
      <c r="U78" s="264" t="s">
        <v>418</v>
      </c>
      <c r="V78" s="195" t="s">
        <v>31</v>
      </c>
      <c r="W78" s="195"/>
      <c r="X78" s="167"/>
      <c r="Y78" s="203"/>
      <c r="Z78" s="298"/>
      <c r="AA78" s="299"/>
      <c r="AB78" s="289"/>
      <c r="AC78" s="290"/>
      <c r="AD78" s="264" t="s">
        <v>840</v>
      </c>
      <c r="AE78" s="195" t="s">
        <v>31</v>
      </c>
      <c r="AF78" s="195"/>
      <c r="AG78" s="167"/>
      <c r="AH78" s="203"/>
      <c r="AI78" s="298"/>
      <c r="AJ78" s="299"/>
      <c r="AK78" s="289"/>
      <c r="AL78" s="291"/>
    </row>
    <row r="79" spans="1:38" ht="14.45" customHeight="1" x14ac:dyDescent="0.15">
      <c r="A79" s="592">
        <v>0</v>
      </c>
      <c r="B79" s="593">
        <v>0</v>
      </c>
      <c r="C79" s="593">
        <v>0</v>
      </c>
      <c r="D79" s="593">
        <v>0</v>
      </c>
      <c r="E79" s="593">
        <v>0</v>
      </c>
      <c r="F79" s="593">
        <v>0</v>
      </c>
      <c r="G79" s="593">
        <v>0</v>
      </c>
      <c r="H79" s="594">
        <v>0</v>
      </c>
      <c r="K79" s="194"/>
      <c r="L79" s="195" t="s">
        <v>476</v>
      </c>
      <c r="M79" s="196" t="s">
        <v>301</v>
      </c>
      <c r="N79" s="197"/>
      <c r="O79" s="198" t="s">
        <v>570</v>
      </c>
      <c r="P79" s="199">
        <f t="shared" si="6"/>
        <v>0</v>
      </c>
      <c r="Q79" s="200">
        <f t="shared" si="6"/>
        <v>0</v>
      </c>
      <c r="R79" s="292"/>
      <c r="S79" s="200">
        <f t="shared" si="6"/>
        <v>0</v>
      </c>
      <c r="T79" s="263">
        <f t="shared" si="5"/>
        <v>0</v>
      </c>
      <c r="U79" s="264"/>
      <c r="V79" s="195" t="s">
        <v>35</v>
      </c>
      <c r="W79" s="216"/>
      <c r="X79" s="217"/>
      <c r="Y79" s="293"/>
      <c r="Z79" s="300"/>
      <c r="AA79" s="301"/>
      <c r="AB79" s="284"/>
      <c r="AC79" s="285"/>
      <c r="AD79" s="264" t="s">
        <v>419</v>
      </c>
      <c r="AE79" s="195" t="s">
        <v>35</v>
      </c>
      <c r="AF79" s="216"/>
      <c r="AG79" s="217"/>
      <c r="AH79" s="293"/>
      <c r="AI79" s="300"/>
      <c r="AJ79" s="301"/>
      <c r="AK79" s="284"/>
      <c r="AL79" s="286"/>
    </row>
    <row r="80" spans="1:38" ht="14.45" customHeight="1" x14ac:dyDescent="0.15">
      <c r="A80" s="592">
        <v>3112</v>
      </c>
      <c r="B80" s="593">
        <v>3112</v>
      </c>
      <c r="C80" s="593">
        <v>0</v>
      </c>
      <c r="D80" s="593">
        <v>0</v>
      </c>
      <c r="E80" s="593">
        <v>0</v>
      </c>
      <c r="F80" s="593">
        <v>0</v>
      </c>
      <c r="G80" s="593">
        <v>0</v>
      </c>
      <c r="H80" s="594">
        <v>3112</v>
      </c>
      <c r="K80" s="194"/>
      <c r="L80" s="195" t="s">
        <v>427</v>
      </c>
      <c r="M80" s="196" t="s">
        <v>571</v>
      </c>
      <c r="N80" s="197"/>
      <c r="O80" s="198" t="s">
        <v>572</v>
      </c>
      <c r="P80" s="199">
        <f t="shared" si="6"/>
        <v>3112</v>
      </c>
      <c r="Q80" s="200">
        <f t="shared" si="6"/>
        <v>3112</v>
      </c>
      <c r="R80" s="292"/>
      <c r="S80" s="200">
        <f t="shared" si="6"/>
        <v>0</v>
      </c>
      <c r="T80" s="263">
        <f t="shared" si="5"/>
        <v>0</v>
      </c>
      <c r="U80" s="264"/>
      <c r="V80" s="195" t="s">
        <v>38</v>
      </c>
      <c r="W80" s="196" t="s">
        <v>149</v>
      </c>
      <c r="X80" s="197"/>
      <c r="Y80" s="198" t="s">
        <v>865</v>
      </c>
      <c r="Z80" s="302">
        <f>+A122</f>
        <v>0</v>
      </c>
      <c r="AA80" s="272">
        <f>+B122</f>
        <v>0</v>
      </c>
      <c r="AB80" s="585">
        <f>+C122</f>
        <v>0</v>
      </c>
      <c r="AC80" s="584">
        <f>+E122</f>
        <v>0</v>
      </c>
      <c r="AD80" s="264" t="s">
        <v>421</v>
      </c>
      <c r="AE80" s="195" t="s">
        <v>38</v>
      </c>
      <c r="AF80" s="196" t="s">
        <v>149</v>
      </c>
      <c r="AG80" s="197"/>
      <c r="AH80" s="198" t="s">
        <v>866</v>
      </c>
      <c r="AI80" s="302">
        <f>+A145</f>
        <v>0</v>
      </c>
      <c r="AJ80" s="272">
        <f>+B145</f>
        <v>0</v>
      </c>
      <c r="AK80" s="272">
        <f>+C145</f>
        <v>0</v>
      </c>
      <c r="AL80" s="588">
        <f>+D145</f>
        <v>0</v>
      </c>
    </row>
    <row r="81" spans="1:38" ht="14.45" customHeight="1" x14ac:dyDescent="0.15">
      <c r="A81" s="592">
        <v>0</v>
      </c>
      <c r="B81" s="593">
        <v>0</v>
      </c>
      <c r="C81" s="593">
        <v>0</v>
      </c>
      <c r="D81" s="593">
        <v>0</v>
      </c>
      <c r="E81" s="593">
        <v>0</v>
      </c>
      <c r="F81" s="593">
        <v>0</v>
      </c>
      <c r="G81" s="593">
        <v>0</v>
      </c>
      <c r="H81" s="594">
        <v>0</v>
      </c>
      <c r="K81" s="194"/>
      <c r="L81" s="195" t="s">
        <v>558</v>
      </c>
      <c r="M81" s="196" t="s">
        <v>284</v>
      </c>
      <c r="N81" s="197"/>
      <c r="O81" s="198" t="s">
        <v>573</v>
      </c>
      <c r="P81" s="199">
        <f t="shared" si="6"/>
        <v>0</v>
      </c>
      <c r="Q81" s="200">
        <f t="shared" si="6"/>
        <v>0</v>
      </c>
      <c r="R81" s="292"/>
      <c r="S81" s="200">
        <f t="shared" si="6"/>
        <v>0</v>
      </c>
      <c r="T81" s="263">
        <f t="shared" si="5"/>
        <v>0</v>
      </c>
      <c r="U81" s="264" t="s">
        <v>423</v>
      </c>
      <c r="V81" s="195" t="s">
        <v>41</v>
      </c>
      <c r="W81" s="196"/>
      <c r="X81" s="197"/>
      <c r="Y81" s="198"/>
      <c r="Z81" s="302"/>
      <c r="AA81" s="303"/>
      <c r="AB81" s="296"/>
      <c r="AC81" s="304"/>
      <c r="AD81" s="264" t="s">
        <v>424</v>
      </c>
      <c r="AE81" s="195" t="s">
        <v>41</v>
      </c>
      <c r="AF81" s="196"/>
      <c r="AG81" s="197"/>
      <c r="AH81" s="198"/>
      <c r="AI81" s="302"/>
      <c r="AJ81" s="303"/>
      <c r="AK81" s="296"/>
      <c r="AL81" s="297"/>
    </row>
    <row r="82" spans="1:38" ht="14.45" customHeight="1" x14ac:dyDescent="0.15">
      <c r="A82" s="592">
        <v>1472</v>
      </c>
      <c r="B82" s="593">
        <v>1472</v>
      </c>
      <c r="C82" s="593">
        <v>0</v>
      </c>
      <c r="D82" s="593">
        <v>25</v>
      </c>
      <c r="E82" s="593">
        <v>0</v>
      </c>
      <c r="F82" s="593">
        <v>0</v>
      </c>
      <c r="G82" s="593">
        <v>0</v>
      </c>
      <c r="H82" s="594">
        <v>1447</v>
      </c>
      <c r="K82" s="194" t="s">
        <v>615</v>
      </c>
      <c r="L82" s="216"/>
      <c r="M82" s="196" t="s">
        <v>292</v>
      </c>
      <c r="N82" s="197"/>
      <c r="O82" s="198" t="s">
        <v>460</v>
      </c>
      <c r="P82" s="199">
        <f t="shared" si="6"/>
        <v>1472</v>
      </c>
      <c r="Q82" s="200">
        <f t="shared" si="6"/>
        <v>1472</v>
      </c>
      <c r="R82" s="292"/>
      <c r="S82" s="200">
        <f t="shared" si="6"/>
        <v>25</v>
      </c>
      <c r="T82" s="263">
        <f t="shared" si="5"/>
        <v>0</v>
      </c>
      <c r="U82" s="264"/>
      <c r="V82" s="216"/>
      <c r="W82" s="196" t="s">
        <v>13</v>
      </c>
      <c r="X82" s="197"/>
      <c r="Y82" s="198"/>
      <c r="Z82" s="586">
        <v>0</v>
      </c>
      <c r="AA82" s="587">
        <v>0</v>
      </c>
      <c r="AB82" s="275">
        <v>0</v>
      </c>
      <c r="AC82" s="274">
        <v>0</v>
      </c>
      <c r="AD82" s="264" t="s">
        <v>425</v>
      </c>
      <c r="AE82" s="216"/>
      <c r="AF82" s="196" t="s">
        <v>13</v>
      </c>
      <c r="AG82" s="197"/>
      <c r="AH82" s="198"/>
      <c r="AI82" s="305">
        <v>0</v>
      </c>
      <c r="AJ82" s="306">
        <v>0</v>
      </c>
      <c r="AK82" s="273">
        <v>0</v>
      </c>
      <c r="AL82" s="307">
        <v>0</v>
      </c>
    </row>
    <row r="83" spans="1:38" ht="14.45" customHeight="1" x14ac:dyDescent="0.15">
      <c r="A83" s="592">
        <v>0</v>
      </c>
      <c r="B83" s="593">
        <v>0</v>
      </c>
      <c r="C83" s="593">
        <v>0</v>
      </c>
      <c r="D83" s="593">
        <v>0</v>
      </c>
      <c r="E83" s="593">
        <v>0</v>
      </c>
      <c r="F83" s="593">
        <v>0</v>
      </c>
      <c r="G83" s="593">
        <v>0</v>
      </c>
      <c r="H83" s="594">
        <v>0</v>
      </c>
      <c r="K83" s="194" t="s">
        <v>4</v>
      </c>
      <c r="L83" s="173" t="s">
        <v>487</v>
      </c>
      <c r="M83" s="197"/>
      <c r="N83" s="197"/>
      <c r="O83" s="198" t="s">
        <v>575</v>
      </c>
      <c r="P83" s="199">
        <f t="shared" si="6"/>
        <v>0</v>
      </c>
      <c r="Q83" s="200">
        <f t="shared" si="6"/>
        <v>0</v>
      </c>
      <c r="R83" s="292"/>
      <c r="S83" s="200">
        <f t="shared" si="6"/>
        <v>0</v>
      </c>
      <c r="T83" s="263">
        <f t="shared" si="5"/>
        <v>0</v>
      </c>
      <c r="U83" s="264" t="s">
        <v>4</v>
      </c>
      <c r="V83" s="173" t="s">
        <v>45</v>
      </c>
      <c r="W83" s="197"/>
      <c r="X83" s="197"/>
      <c r="Y83" s="198"/>
      <c r="Z83" s="308"/>
      <c r="AA83" s="309"/>
      <c r="AB83" s="280"/>
      <c r="AC83" s="281"/>
      <c r="AD83" s="264" t="s">
        <v>426</v>
      </c>
      <c r="AE83" s="173" t="s">
        <v>45</v>
      </c>
      <c r="AF83" s="197"/>
      <c r="AG83" s="197"/>
      <c r="AH83" s="198"/>
      <c r="AI83" s="308"/>
      <c r="AJ83" s="309"/>
      <c r="AK83" s="280"/>
      <c r="AL83" s="282"/>
    </row>
    <row r="84" spans="1:38" ht="14.45" customHeight="1" x14ac:dyDescent="0.15">
      <c r="A84" s="592">
        <v>0</v>
      </c>
      <c r="B84" s="593">
        <v>0</v>
      </c>
      <c r="C84" s="593">
        <v>0</v>
      </c>
      <c r="D84" s="593">
        <v>0</v>
      </c>
      <c r="E84" s="593">
        <v>0</v>
      </c>
      <c r="F84" s="593">
        <v>0</v>
      </c>
      <c r="G84" s="593">
        <v>0</v>
      </c>
      <c r="H84" s="594">
        <v>0</v>
      </c>
      <c r="K84" s="194"/>
      <c r="L84" s="195"/>
      <c r="M84" s="196" t="s">
        <v>298</v>
      </c>
      <c r="N84" s="197"/>
      <c r="O84" s="198" t="s">
        <v>576</v>
      </c>
      <c r="P84" s="199">
        <f t="shared" si="6"/>
        <v>0</v>
      </c>
      <c r="Q84" s="200">
        <f t="shared" si="6"/>
        <v>0</v>
      </c>
      <c r="R84" s="292"/>
      <c r="S84" s="200">
        <f t="shared" si="6"/>
        <v>0</v>
      </c>
      <c r="T84" s="263">
        <f t="shared" si="5"/>
        <v>0</v>
      </c>
      <c r="U84" s="264" t="s">
        <v>427</v>
      </c>
      <c r="V84" s="195"/>
      <c r="W84" s="173"/>
      <c r="X84" s="170"/>
      <c r="Y84" s="287"/>
      <c r="Z84" s="298"/>
      <c r="AA84" s="299"/>
      <c r="AB84" s="289"/>
      <c r="AC84" s="290"/>
      <c r="AD84" s="264" t="s">
        <v>682</v>
      </c>
      <c r="AE84" s="195"/>
      <c r="AF84" s="173"/>
      <c r="AG84" s="170"/>
      <c r="AH84" s="287"/>
      <c r="AI84" s="298"/>
      <c r="AJ84" s="299"/>
      <c r="AK84" s="289"/>
      <c r="AL84" s="291"/>
    </row>
    <row r="85" spans="1:38" ht="14.45" customHeight="1" x14ac:dyDescent="0.15">
      <c r="A85" s="592">
        <v>0</v>
      </c>
      <c r="B85" s="593">
        <v>0</v>
      </c>
      <c r="C85" s="593">
        <v>0</v>
      </c>
      <c r="D85" s="593">
        <v>0</v>
      </c>
      <c r="E85" s="593">
        <v>0</v>
      </c>
      <c r="F85" s="593">
        <v>0</v>
      </c>
      <c r="G85" s="593">
        <v>0</v>
      </c>
      <c r="H85" s="594">
        <v>0</v>
      </c>
      <c r="K85" s="194"/>
      <c r="L85" s="195"/>
      <c r="M85" s="196" t="s">
        <v>297</v>
      </c>
      <c r="N85" s="197"/>
      <c r="O85" s="198" t="s">
        <v>577</v>
      </c>
      <c r="P85" s="199">
        <f t="shared" si="6"/>
        <v>0</v>
      </c>
      <c r="Q85" s="200">
        <f t="shared" si="6"/>
        <v>0</v>
      </c>
      <c r="R85" s="292"/>
      <c r="S85" s="200">
        <f t="shared" si="6"/>
        <v>0</v>
      </c>
      <c r="T85" s="263">
        <f t="shared" si="5"/>
        <v>0</v>
      </c>
      <c r="U85" s="264"/>
      <c r="V85" s="195"/>
      <c r="W85" s="216"/>
      <c r="X85" s="217"/>
      <c r="Y85" s="293"/>
      <c r="Z85" s="300"/>
      <c r="AA85" s="301"/>
      <c r="AB85" s="284"/>
      <c r="AC85" s="285"/>
      <c r="AD85" s="264" t="s">
        <v>428</v>
      </c>
      <c r="AE85" s="195"/>
      <c r="AF85" s="216"/>
      <c r="AG85" s="217"/>
      <c r="AH85" s="293"/>
      <c r="AI85" s="300"/>
      <c r="AJ85" s="301"/>
      <c r="AK85" s="284"/>
      <c r="AL85" s="286"/>
    </row>
    <row r="86" spans="1:38" ht="14.45" customHeight="1" x14ac:dyDescent="0.15">
      <c r="A86" s="592">
        <v>18496</v>
      </c>
      <c r="B86" s="593">
        <v>18496</v>
      </c>
      <c r="C86" s="593">
        <v>0</v>
      </c>
      <c r="D86" s="593">
        <v>1122</v>
      </c>
      <c r="E86" s="593">
        <v>665</v>
      </c>
      <c r="F86" s="593">
        <v>900</v>
      </c>
      <c r="G86" s="593">
        <v>450</v>
      </c>
      <c r="H86" s="594">
        <v>15359</v>
      </c>
      <c r="K86" s="194"/>
      <c r="L86" s="195"/>
      <c r="M86" s="196" t="s">
        <v>292</v>
      </c>
      <c r="N86" s="197"/>
      <c r="O86" s="198"/>
      <c r="P86" s="219">
        <f>P83-P84-P85</f>
        <v>0</v>
      </c>
      <c r="Q86" s="220">
        <f>Q83-Q84-Q85</f>
        <v>0</v>
      </c>
      <c r="R86" s="292"/>
      <c r="S86" s="220">
        <f>S83-S84-S85</f>
        <v>0</v>
      </c>
      <c r="T86" s="270">
        <f>T83-T84-T85</f>
        <v>0</v>
      </c>
      <c r="U86" s="264"/>
      <c r="V86" s="195"/>
      <c r="W86" s="196" t="s">
        <v>13</v>
      </c>
      <c r="X86" s="197"/>
      <c r="Y86" s="198" t="s">
        <v>683</v>
      </c>
      <c r="Z86" s="302">
        <f>+A123</f>
        <v>0</v>
      </c>
      <c r="AA86" s="272">
        <f>+B123</f>
        <v>0</v>
      </c>
      <c r="AB86" s="585">
        <f>+C123</f>
        <v>0</v>
      </c>
      <c r="AC86" s="584">
        <f>+E123</f>
        <v>0</v>
      </c>
      <c r="AD86" s="264" t="s">
        <v>430</v>
      </c>
      <c r="AE86" s="195"/>
      <c r="AF86" s="196" t="s">
        <v>13</v>
      </c>
      <c r="AG86" s="197"/>
      <c r="AH86" s="198" t="s">
        <v>684</v>
      </c>
      <c r="AI86" s="302">
        <f>+A146</f>
        <v>0</v>
      </c>
      <c r="AJ86" s="272">
        <f>+B146</f>
        <v>0</v>
      </c>
      <c r="AK86" s="272">
        <f>+C146</f>
        <v>0</v>
      </c>
      <c r="AL86" s="588">
        <f>+D146</f>
        <v>0</v>
      </c>
    </row>
    <row r="87" spans="1:38" ht="14.45" customHeight="1" x14ac:dyDescent="0.15">
      <c r="A87" s="592">
        <v>15314</v>
      </c>
      <c r="B87" s="593">
        <v>15314</v>
      </c>
      <c r="C87" s="593">
        <v>0</v>
      </c>
      <c r="D87" s="593">
        <v>0</v>
      </c>
      <c r="E87" s="593">
        <v>665</v>
      </c>
      <c r="F87" s="593">
        <v>0</v>
      </c>
      <c r="G87" s="593">
        <v>450</v>
      </c>
      <c r="H87" s="594">
        <v>14199</v>
      </c>
      <c r="K87" s="194"/>
      <c r="L87" s="173"/>
      <c r="M87" s="196" t="s">
        <v>280</v>
      </c>
      <c r="N87" s="197"/>
      <c r="O87" s="198" t="s">
        <v>578</v>
      </c>
      <c r="P87" s="199">
        <f>+A87</f>
        <v>15314</v>
      </c>
      <c r="Q87" s="200">
        <f>+B87</f>
        <v>15314</v>
      </c>
      <c r="R87" s="292"/>
      <c r="S87" s="200">
        <f>+D87</f>
        <v>0</v>
      </c>
      <c r="T87" s="263">
        <f t="shared" ref="T87:T97" si="7">+F87</f>
        <v>0</v>
      </c>
      <c r="U87" s="264" t="s">
        <v>432</v>
      </c>
      <c r="V87" s="173"/>
      <c r="W87" s="196"/>
      <c r="X87" s="197"/>
      <c r="Y87" s="198"/>
      <c r="Z87" s="302"/>
      <c r="AA87" s="303"/>
      <c r="AB87" s="296"/>
      <c r="AC87" s="304"/>
      <c r="AD87" s="264"/>
      <c r="AE87" s="173"/>
      <c r="AF87" s="196"/>
      <c r="AG87" s="197"/>
      <c r="AH87" s="198"/>
      <c r="AI87" s="302"/>
      <c r="AJ87" s="303"/>
      <c r="AK87" s="296"/>
      <c r="AL87" s="297"/>
    </row>
    <row r="88" spans="1:38" ht="14.45" customHeight="1" x14ac:dyDescent="0.15">
      <c r="A88" s="592">
        <v>2506</v>
      </c>
      <c r="B88" s="593">
        <v>2506</v>
      </c>
      <c r="C88" s="593">
        <v>0</v>
      </c>
      <c r="D88" s="593">
        <v>1122</v>
      </c>
      <c r="E88" s="593">
        <v>0</v>
      </c>
      <c r="F88" s="593">
        <v>900</v>
      </c>
      <c r="G88" s="593">
        <v>0</v>
      </c>
      <c r="H88" s="594">
        <v>484</v>
      </c>
      <c r="K88" s="194"/>
      <c r="L88" s="195"/>
      <c r="M88" s="196" t="s">
        <v>281</v>
      </c>
      <c r="N88" s="197"/>
      <c r="O88" s="198" t="s">
        <v>580</v>
      </c>
      <c r="P88" s="199">
        <f t="shared" ref="P88:S97" si="8">+A88</f>
        <v>2506</v>
      </c>
      <c r="Q88" s="200">
        <f t="shared" si="8"/>
        <v>2506</v>
      </c>
      <c r="R88" s="292"/>
      <c r="S88" s="200">
        <f t="shared" si="8"/>
        <v>1122</v>
      </c>
      <c r="T88" s="263">
        <f t="shared" si="7"/>
        <v>900</v>
      </c>
      <c r="U88" s="264"/>
      <c r="V88" s="195"/>
      <c r="W88" s="196" t="s">
        <v>433</v>
      </c>
      <c r="X88" s="197"/>
      <c r="Y88" s="198" t="s">
        <v>685</v>
      </c>
      <c r="Z88" s="302">
        <f t="shared" ref="Z88:AB89" si="9">+A125</f>
        <v>0</v>
      </c>
      <c r="AA88" s="272">
        <f t="shared" si="9"/>
        <v>0</v>
      </c>
      <c r="AB88" s="585">
        <f t="shared" si="9"/>
        <v>0</v>
      </c>
      <c r="AC88" s="584">
        <f>+E125</f>
        <v>0</v>
      </c>
      <c r="AD88" s="264"/>
      <c r="AE88" s="195"/>
      <c r="AF88" s="196" t="s">
        <v>433</v>
      </c>
      <c r="AG88" s="197"/>
      <c r="AH88" s="198" t="s">
        <v>686</v>
      </c>
      <c r="AI88" s="302">
        <f t="shared" ref="AI88:AL89" si="10">+A148</f>
        <v>4147</v>
      </c>
      <c r="AJ88" s="272">
        <f t="shared" si="10"/>
        <v>4147</v>
      </c>
      <c r="AK88" s="272">
        <f t="shared" si="10"/>
        <v>0</v>
      </c>
      <c r="AL88" s="588">
        <f t="shared" si="10"/>
        <v>0</v>
      </c>
    </row>
    <row r="89" spans="1:38" ht="14.45" customHeight="1" x14ac:dyDescent="0.15">
      <c r="A89" s="592">
        <v>0</v>
      </c>
      <c r="B89" s="593">
        <v>0</v>
      </c>
      <c r="C89" s="593">
        <v>0</v>
      </c>
      <c r="D89" s="593">
        <v>0</v>
      </c>
      <c r="E89" s="593">
        <v>0</v>
      </c>
      <c r="F89" s="593">
        <v>0</v>
      </c>
      <c r="G89" s="593">
        <v>0</v>
      </c>
      <c r="H89" s="594">
        <v>0</v>
      </c>
      <c r="K89" s="194" t="s">
        <v>581</v>
      </c>
      <c r="L89" s="195"/>
      <c r="M89" s="196" t="s">
        <v>282</v>
      </c>
      <c r="N89" s="197"/>
      <c r="O89" s="198" t="s">
        <v>582</v>
      </c>
      <c r="P89" s="199">
        <f t="shared" si="8"/>
        <v>0</v>
      </c>
      <c r="Q89" s="200">
        <f t="shared" si="8"/>
        <v>0</v>
      </c>
      <c r="R89" s="292"/>
      <c r="S89" s="200">
        <f t="shared" si="8"/>
        <v>0</v>
      </c>
      <c r="T89" s="263">
        <f t="shared" si="7"/>
        <v>0</v>
      </c>
      <c r="U89" s="264"/>
      <c r="V89" s="195"/>
      <c r="W89" s="196" t="s">
        <v>436</v>
      </c>
      <c r="X89" s="197"/>
      <c r="Y89" s="198" t="s">
        <v>867</v>
      </c>
      <c r="Z89" s="302">
        <f t="shared" si="9"/>
        <v>0</v>
      </c>
      <c r="AA89" s="272">
        <f t="shared" si="9"/>
        <v>0</v>
      </c>
      <c r="AB89" s="585">
        <f t="shared" si="9"/>
        <v>0</v>
      </c>
      <c r="AC89" s="584">
        <f>+E126</f>
        <v>0</v>
      </c>
      <c r="AD89" s="264"/>
      <c r="AE89" s="195"/>
      <c r="AF89" s="196" t="s">
        <v>436</v>
      </c>
      <c r="AG89" s="197"/>
      <c r="AH89" s="198" t="s">
        <v>868</v>
      </c>
      <c r="AI89" s="302">
        <f t="shared" si="10"/>
        <v>0</v>
      </c>
      <c r="AJ89" s="272">
        <f t="shared" si="10"/>
        <v>0</v>
      </c>
      <c r="AK89" s="272">
        <f t="shared" si="10"/>
        <v>0</v>
      </c>
      <c r="AL89" s="588">
        <f t="shared" si="10"/>
        <v>0</v>
      </c>
    </row>
    <row r="90" spans="1:38" ht="14.45" customHeight="1" x14ac:dyDescent="0.15">
      <c r="A90" s="592">
        <v>0</v>
      </c>
      <c r="B90" s="593">
        <v>0</v>
      </c>
      <c r="C90" s="593">
        <v>0</v>
      </c>
      <c r="D90" s="593">
        <v>0</v>
      </c>
      <c r="E90" s="593">
        <v>0</v>
      </c>
      <c r="F90" s="593">
        <v>0</v>
      </c>
      <c r="G90" s="593">
        <v>0</v>
      </c>
      <c r="H90" s="594">
        <v>0</v>
      </c>
      <c r="K90" s="194"/>
      <c r="L90" s="195" t="s">
        <v>583</v>
      </c>
      <c r="M90" s="196" t="s">
        <v>283</v>
      </c>
      <c r="N90" s="197"/>
      <c r="O90" s="198" t="s">
        <v>584</v>
      </c>
      <c r="P90" s="199">
        <f t="shared" si="8"/>
        <v>0</v>
      </c>
      <c r="Q90" s="200">
        <f t="shared" si="8"/>
        <v>0</v>
      </c>
      <c r="R90" s="292"/>
      <c r="S90" s="200">
        <f t="shared" si="8"/>
        <v>0</v>
      </c>
      <c r="T90" s="263">
        <f t="shared" si="7"/>
        <v>0</v>
      </c>
      <c r="U90" s="264" t="s">
        <v>439</v>
      </c>
      <c r="V90" s="195" t="s">
        <v>54</v>
      </c>
      <c r="W90" s="173"/>
      <c r="X90" s="170"/>
      <c r="Y90" s="287"/>
      <c r="Z90" s="308"/>
      <c r="AA90" s="309"/>
      <c r="AB90" s="280"/>
      <c r="AC90" s="281"/>
      <c r="AD90" s="264"/>
      <c r="AE90" s="195" t="s">
        <v>54</v>
      </c>
      <c r="AF90" s="173"/>
      <c r="AG90" s="170"/>
      <c r="AH90" s="287"/>
      <c r="AI90" s="308"/>
      <c r="AJ90" s="309"/>
      <c r="AK90" s="280"/>
      <c r="AL90" s="282"/>
    </row>
    <row r="91" spans="1:38" ht="14.45" customHeight="1" x14ac:dyDescent="0.15">
      <c r="A91" s="592">
        <v>0</v>
      </c>
      <c r="B91" s="593">
        <v>0</v>
      </c>
      <c r="C91" s="593">
        <v>0</v>
      </c>
      <c r="D91" s="593">
        <v>0</v>
      </c>
      <c r="E91" s="593">
        <v>0</v>
      </c>
      <c r="F91" s="593">
        <v>0</v>
      </c>
      <c r="G91" s="593">
        <v>0</v>
      </c>
      <c r="H91" s="594">
        <v>0</v>
      </c>
      <c r="K91" s="194"/>
      <c r="L91" s="195"/>
      <c r="M91" s="196" t="s">
        <v>284</v>
      </c>
      <c r="N91" s="197"/>
      <c r="O91" s="198" t="s">
        <v>585</v>
      </c>
      <c r="P91" s="199">
        <f t="shared" si="8"/>
        <v>0</v>
      </c>
      <c r="Q91" s="200">
        <f t="shared" si="8"/>
        <v>0</v>
      </c>
      <c r="R91" s="292"/>
      <c r="S91" s="200">
        <f t="shared" si="8"/>
        <v>0</v>
      </c>
      <c r="T91" s="263">
        <f t="shared" si="7"/>
        <v>0</v>
      </c>
      <c r="U91" s="264"/>
      <c r="V91" s="195"/>
      <c r="W91" s="216"/>
      <c r="X91" s="217"/>
      <c r="Y91" s="293"/>
      <c r="Z91" s="300"/>
      <c r="AA91" s="301"/>
      <c r="AB91" s="284"/>
      <c r="AC91" s="285"/>
      <c r="AD91" s="264"/>
      <c r="AE91" s="195"/>
      <c r="AF91" s="216"/>
      <c r="AG91" s="217"/>
      <c r="AH91" s="293"/>
      <c r="AI91" s="300"/>
      <c r="AJ91" s="301"/>
      <c r="AK91" s="284"/>
      <c r="AL91" s="286"/>
    </row>
    <row r="92" spans="1:38" ht="14.45" customHeight="1" x14ac:dyDescent="0.15">
      <c r="A92" s="592">
        <v>0</v>
      </c>
      <c r="B92" s="593">
        <v>0</v>
      </c>
      <c r="C92" s="593">
        <v>0</v>
      </c>
      <c r="D92" s="593">
        <v>0</v>
      </c>
      <c r="E92" s="593">
        <v>0</v>
      </c>
      <c r="F92" s="593">
        <v>0</v>
      </c>
      <c r="G92" s="593">
        <v>0</v>
      </c>
      <c r="H92" s="594">
        <v>0</v>
      </c>
      <c r="K92" s="194"/>
      <c r="L92" s="195"/>
      <c r="M92" s="196" t="s">
        <v>326</v>
      </c>
      <c r="N92" s="197"/>
      <c r="O92" s="198" t="s">
        <v>586</v>
      </c>
      <c r="P92" s="199">
        <f t="shared" si="8"/>
        <v>0</v>
      </c>
      <c r="Q92" s="200">
        <f t="shared" si="8"/>
        <v>0</v>
      </c>
      <c r="R92" s="292"/>
      <c r="S92" s="200">
        <f t="shared" si="8"/>
        <v>0</v>
      </c>
      <c r="T92" s="263">
        <f t="shared" si="7"/>
        <v>0</v>
      </c>
      <c r="U92" s="264"/>
      <c r="V92" s="195"/>
      <c r="W92" s="196" t="s">
        <v>57</v>
      </c>
      <c r="X92" s="197"/>
      <c r="Y92" s="198" t="s">
        <v>869</v>
      </c>
      <c r="Z92" s="302">
        <f t="shared" ref="Z92:AB96" si="11">+A127</f>
        <v>0</v>
      </c>
      <c r="AA92" s="272">
        <f t="shared" si="11"/>
        <v>0</v>
      </c>
      <c r="AB92" s="585">
        <f t="shared" si="11"/>
        <v>0</v>
      </c>
      <c r="AC92" s="584">
        <f>+E127</f>
        <v>0</v>
      </c>
      <c r="AD92" s="264"/>
      <c r="AE92" s="195"/>
      <c r="AF92" s="196" t="s">
        <v>57</v>
      </c>
      <c r="AG92" s="197"/>
      <c r="AH92" s="198" t="s">
        <v>870</v>
      </c>
      <c r="AI92" s="302">
        <f t="shared" ref="AI92:AL96" si="12">+A150</f>
        <v>0</v>
      </c>
      <c r="AJ92" s="272">
        <f t="shared" si="12"/>
        <v>0</v>
      </c>
      <c r="AK92" s="272">
        <f t="shared" si="12"/>
        <v>0</v>
      </c>
      <c r="AL92" s="588">
        <f t="shared" si="12"/>
        <v>0</v>
      </c>
    </row>
    <row r="93" spans="1:38" ht="14.45" customHeight="1" x14ac:dyDescent="0.15">
      <c r="A93" s="592">
        <v>0</v>
      </c>
      <c r="B93" s="593">
        <v>0</v>
      </c>
      <c r="C93" s="593">
        <v>0</v>
      </c>
      <c r="D93" s="593">
        <v>0</v>
      </c>
      <c r="E93" s="593">
        <v>0</v>
      </c>
      <c r="F93" s="593">
        <v>0</v>
      </c>
      <c r="G93" s="593">
        <v>0</v>
      </c>
      <c r="H93" s="594">
        <v>0</v>
      </c>
      <c r="K93" s="194"/>
      <c r="L93" s="195"/>
      <c r="M93" s="173" t="s">
        <v>285</v>
      </c>
      <c r="N93" s="197"/>
      <c r="O93" s="198" t="s">
        <v>587</v>
      </c>
      <c r="P93" s="199">
        <f t="shared" si="8"/>
        <v>0</v>
      </c>
      <c r="Q93" s="200">
        <f t="shared" si="8"/>
        <v>0</v>
      </c>
      <c r="R93" s="292"/>
      <c r="S93" s="200">
        <f t="shared" si="8"/>
        <v>0</v>
      </c>
      <c r="T93" s="263">
        <f t="shared" si="7"/>
        <v>0</v>
      </c>
      <c r="U93" s="264" t="s">
        <v>441</v>
      </c>
      <c r="V93" s="195"/>
      <c r="W93" s="173" t="s">
        <v>60</v>
      </c>
      <c r="X93" s="197"/>
      <c r="Y93" s="198" t="s">
        <v>871</v>
      </c>
      <c r="Z93" s="302">
        <f t="shared" si="11"/>
        <v>0</v>
      </c>
      <c r="AA93" s="272">
        <f t="shared" si="11"/>
        <v>0</v>
      </c>
      <c r="AB93" s="585">
        <f t="shared" si="11"/>
        <v>0</v>
      </c>
      <c r="AC93" s="584">
        <f>+E128</f>
        <v>0</v>
      </c>
      <c r="AD93" s="264"/>
      <c r="AE93" s="195"/>
      <c r="AF93" s="173" t="s">
        <v>60</v>
      </c>
      <c r="AG93" s="197"/>
      <c r="AH93" s="198" t="s">
        <v>872</v>
      </c>
      <c r="AI93" s="302">
        <f t="shared" si="12"/>
        <v>0</v>
      </c>
      <c r="AJ93" s="272">
        <f t="shared" si="12"/>
        <v>0</v>
      </c>
      <c r="AK93" s="272">
        <f t="shared" si="12"/>
        <v>0</v>
      </c>
      <c r="AL93" s="588">
        <f t="shared" si="12"/>
        <v>0</v>
      </c>
    </row>
    <row r="94" spans="1:38" ht="14.45" customHeight="1" x14ac:dyDescent="0.15">
      <c r="A94" s="592">
        <v>0</v>
      </c>
      <c r="B94" s="593">
        <v>0</v>
      </c>
      <c r="C94" s="593">
        <v>0</v>
      </c>
      <c r="D94" s="593">
        <v>0</v>
      </c>
      <c r="E94" s="593">
        <v>0</v>
      </c>
      <c r="F94" s="593">
        <v>0</v>
      </c>
      <c r="G94" s="593">
        <v>0</v>
      </c>
      <c r="H94" s="594">
        <v>0</v>
      </c>
      <c r="K94" s="194"/>
      <c r="L94" s="195" t="s">
        <v>588</v>
      </c>
      <c r="M94" s="195"/>
      <c r="N94" s="196" t="s">
        <v>286</v>
      </c>
      <c r="O94" s="198" t="s">
        <v>589</v>
      </c>
      <c r="P94" s="199">
        <f t="shared" si="8"/>
        <v>0</v>
      </c>
      <c r="Q94" s="200">
        <f t="shared" si="8"/>
        <v>0</v>
      </c>
      <c r="R94" s="292"/>
      <c r="S94" s="200">
        <f t="shared" si="8"/>
        <v>0</v>
      </c>
      <c r="T94" s="263">
        <f t="shared" si="7"/>
        <v>0</v>
      </c>
      <c r="U94" s="264"/>
      <c r="V94" s="195" t="s">
        <v>59</v>
      </c>
      <c r="W94" s="195"/>
      <c r="X94" s="196" t="s">
        <v>62</v>
      </c>
      <c r="Y94" s="198" t="s">
        <v>873</v>
      </c>
      <c r="Z94" s="302">
        <f t="shared" si="11"/>
        <v>0</v>
      </c>
      <c r="AA94" s="272">
        <f t="shared" si="11"/>
        <v>0</v>
      </c>
      <c r="AB94" s="585">
        <f t="shared" si="11"/>
        <v>0</v>
      </c>
      <c r="AC94" s="584">
        <f>+E129</f>
        <v>0</v>
      </c>
      <c r="AD94" s="264"/>
      <c r="AE94" s="195" t="s">
        <v>59</v>
      </c>
      <c r="AF94" s="195"/>
      <c r="AG94" s="196" t="s">
        <v>62</v>
      </c>
      <c r="AH94" s="198" t="s">
        <v>874</v>
      </c>
      <c r="AI94" s="302">
        <f t="shared" si="12"/>
        <v>0</v>
      </c>
      <c r="AJ94" s="272">
        <f t="shared" si="12"/>
        <v>0</v>
      </c>
      <c r="AK94" s="272">
        <f t="shared" si="12"/>
        <v>0</v>
      </c>
      <c r="AL94" s="588">
        <f t="shared" si="12"/>
        <v>0</v>
      </c>
    </row>
    <row r="95" spans="1:38" ht="14.45" customHeight="1" x14ac:dyDescent="0.15">
      <c r="A95" s="592">
        <v>0</v>
      </c>
      <c r="B95" s="593">
        <v>0</v>
      </c>
      <c r="C95" s="593">
        <v>0</v>
      </c>
      <c r="D95" s="593">
        <v>0</v>
      </c>
      <c r="E95" s="593">
        <v>0</v>
      </c>
      <c r="F95" s="593">
        <v>0</v>
      </c>
      <c r="G95" s="593">
        <v>0</v>
      </c>
      <c r="H95" s="594">
        <v>0</v>
      </c>
      <c r="K95" s="194"/>
      <c r="L95" s="195"/>
      <c r="M95" s="195"/>
      <c r="N95" s="196" t="s">
        <v>287</v>
      </c>
      <c r="O95" s="198" t="s">
        <v>591</v>
      </c>
      <c r="P95" s="199">
        <f t="shared" si="8"/>
        <v>0</v>
      </c>
      <c r="Q95" s="200">
        <f t="shared" si="8"/>
        <v>0</v>
      </c>
      <c r="R95" s="292"/>
      <c r="S95" s="200">
        <f t="shared" si="8"/>
        <v>0</v>
      </c>
      <c r="T95" s="263">
        <f t="shared" si="7"/>
        <v>0</v>
      </c>
      <c r="U95" s="264"/>
      <c r="V95" s="195"/>
      <c r="W95" s="195"/>
      <c r="X95" s="196" t="s">
        <v>64</v>
      </c>
      <c r="Y95" s="198" t="s">
        <v>875</v>
      </c>
      <c r="Z95" s="302">
        <f t="shared" si="11"/>
        <v>0</v>
      </c>
      <c r="AA95" s="272">
        <f t="shared" si="11"/>
        <v>0</v>
      </c>
      <c r="AB95" s="585">
        <f t="shared" si="11"/>
        <v>0</v>
      </c>
      <c r="AC95" s="584">
        <f>+E130</f>
        <v>0</v>
      </c>
      <c r="AD95" s="264"/>
      <c r="AE95" s="195"/>
      <c r="AF95" s="195"/>
      <c r="AG95" s="196" t="s">
        <v>64</v>
      </c>
      <c r="AH95" s="198" t="s">
        <v>876</v>
      </c>
      <c r="AI95" s="302">
        <f t="shared" si="12"/>
        <v>0</v>
      </c>
      <c r="AJ95" s="272">
        <f t="shared" si="12"/>
        <v>0</v>
      </c>
      <c r="AK95" s="272">
        <f t="shared" si="12"/>
        <v>0</v>
      </c>
      <c r="AL95" s="588">
        <f t="shared" si="12"/>
        <v>0</v>
      </c>
    </row>
    <row r="96" spans="1:38" ht="14.45" customHeight="1" x14ac:dyDescent="0.15">
      <c r="A96" s="592">
        <v>0</v>
      </c>
      <c r="B96" s="593">
        <v>0</v>
      </c>
      <c r="C96" s="593">
        <v>0</v>
      </c>
      <c r="D96" s="593">
        <v>0</v>
      </c>
      <c r="E96" s="593">
        <v>0</v>
      </c>
      <c r="F96" s="593">
        <v>0</v>
      </c>
      <c r="G96" s="593">
        <v>0</v>
      </c>
      <c r="H96" s="594">
        <v>0</v>
      </c>
      <c r="K96" s="194" t="s">
        <v>427</v>
      </c>
      <c r="L96" s="195"/>
      <c r="M96" s="195"/>
      <c r="N96" s="196" t="s">
        <v>288</v>
      </c>
      <c r="O96" s="198" t="s">
        <v>592</v>
      </c>
      <c r="P96" s="199">
        <f t="shared" si="8"/>
        <v>0</v>
      </c>
      <c r="Q96" s="200">
        <f t="shared" si="8"/>
        <v>0</v>
      </c>
      <c r="R96" s="292"/>
      <c r="S96" s="200">
        <f t="shared" si="8"/>
        <v>0</v>
      </c>
      <c r="T96" s="263">
        <f t="shared" si="7"/>
        <v>0</v>
      </c>
      <c r="U96" s="264"/>
      <c r="V96" s="195"/>
      <c r="W96" s="195"/>
      <c r="X96" s="196" t="s">
        <v>66</v>
      </c>
      <c r="Y96" s="198" t="s">
        <v>877</v>
      </c>
      <c r="Z96" s="302">
        <f t="shared" si="11"/>
        <v>0</v>
      </c>
      <c r="AA96" s="272">
        <f t="shared" si="11"/>
        <v>0</v>
      </c>
      <c r="AB96" s="585">
        <f t="shared" si="11"/>
        <v>0</v>
      </c>
      <c r="AC96" s="584">
        <f>+E131</f>
        <v>0</v>
      </c>
      <c r="AD96" s="264"/>
      <c r="AE96" s="195"/>
      <c r="AF96" s="195"/>
      <c r="AG96" s="196" t="s">
        <v>66</v>
      </c>
      <c r="AH96" s="198" t="s">
        <v>878</v>
      </c>
      <c r="AI96" s="302">
        <f t="shared" si="12"/>
        <v>0</v>
      </c>
      <c r="AJ96" s="272">
        <f t="shared" si="12"/>
        <v>0</v>
      </c>
      <c r="AK96" s="272">
        <f t="shared" si="12"/>
        <v>0</v>
      </c>
      <c r="AL96" s="588">
        <f t="shared" si="12"/>
        <v>0</v>
      </c>
    </row>
    <row r="97" spans="1:38" ht="14.45" customHeight="1" x14ac:dyDescent="0.15">
      <c r="A97" s="592">
        <v>0</v>
      </c>
      <c r="B97" s="593">
        <v>0</v>
      </c>
      <c r="C97" s="593">
        <v>0</v>
      </c>
      <c r="D97" s="593">
        <v>0</v>
      </c>
      <c r="E97" s="593">
        <v>0</v>
      </c>
      <c r="F97" s="593">
        <v>0</v>
      </c>
      <c r="G97" s="593">
        <v>0</v>
      </c>
      <c r="H97" s="594">
        <v>0</v>
      </c>
      <c r="K97" s="194"/>
      <c r="L97" s="195"/>
      <c r="M97" s="195"/>
      <c r="N97" s="196" t="s">
        <v>593</v>
      </c>
      <c r="O97" s="198" t="s">
        <v>594</v>
      </c>
      <c r="P97" s="199">
        <f t="shared" si="8"/>
        <v>0</v>
      </c>
      <c r="Q97" s="200">
        <f t="shared" si="8"/>
        <v>0</v>
      </c>
      <c r="R97" s="292"/>
      <c r="S97" s="200">
        <f t="shared" si="8"/>
        <v>0</v>
      </c>
      <c r="T97" s="263">
        <f t="shared" si="7"/>
        <v>0</v>
      </c>
      <c r="U97" s="264"/>
      <c r="V97" s="195"/>
      <c r="W97" s="195"/>
      <c r="X97" s="196"/>
      <c r="Y97" s="198"/>
      <c r="Z97" s="302"/>
      <c r="AA97" s="303"/>
      <c r="AB97" s="296"/>
      <c r="AC97" s="304"/>
      <c r="AD97" s="264"/>
      <c r="AE97" s="195"/>
      <c r="AF97" s="195"/>
      <c r="AG97" s="196"/>
      <c r="AH97" s="198"/>
      <c r="AI97" s="302"/>
      <c r="AJ97" s="303"/>
      <c r="AK97" s="296"/>
      <c r="AL97" s="297"/>
    </row>
    <row r="98" spans="1:38" ht="14.45" customHeight="1" x14ac:dyDescent="0.15">
      <c r="A98" s="592">
        <v>676</v>
      </c>
      <c r="B98" s="593">
        <v>676</v>
      </c>
      <c r="C98" s="593">
        <v>0</v>
      </c>
      <c r="D98" s="593">
        <v>0</v>
      </c>
      <c r="E98" s="593">
        <v>0</v>
      </c>
      <c r="F98" s="593">
        <v>0</v>
      </c>
      <c r="G98" s="593">
        <v>0</v>
      </c>
      <c r="H98" s="594">
        <v>676</v>
      </c>
      <c r="K98" s="194"/>
      <c r="L98" s="195" t="s">
        <v>558</v>
      </c>
      <c r="M98" s="216"/>
      <c r="N98" s="196" t="s">
        <v>292</v>
      </c>
      <c r="O98" s="198"/>
      <c r="P98" s="219">
        <f>P93-P94-P95-P96-P97</f>
        <v>0</v>
      </c>
      <c r="Q98" s="220">
        <f>Q93-Q94-Q95-Q96-Q97</f>
        <v>0</v>
      </c>
      <c r="R98" s="292"/>
      <c r="S98" s="220">
        <f>S93-S94-S95-S96-S97</f>
        <v>0</v>
      </c>
      <c r="T98" s="270">
        <f>T93-T94-T95-T96-T97</f>
        <v>0</v>
      </c>
      <c r="U98" s="264"/>
      <c r="V98" s="195" t="s">
        <v>41</v>
      </c>
      <c r="W98" s="216"/>
      <c r="X98" s="196" t="s">
        <v>13</v>
      </c>
      <c r="Y98" s="198" t="s">
        <v>879</v>
      </c>
      <c r="Z98" s="302">
        <f t="shared" ref="Z98:AB99" si="13">+A132</f>
        <v>0</v>
      </c>
      <c r="AA98" s="272">
        <f t="shared" si="13"/>
        <v>0</v>
      </c>
      <c r="AB98" s="585">
        <f t="shared" si="13"/>
        <v>0</v>
      </c>
      <c r="AC98" s="584">
        <f>+E132</f>
        <v>0</v>
      </c>
      <c r="AD98" s="264"/>
      <c r="AE98" s="195" t="s">
        <v>41</v>
      </c>
      <c r="AF98" s="216"/>
      <c r="AG98" s="196" t="s">
        <v>13</v>
      </c>
      <c r="AH98" s="198" t="s">
        <v>880</v>
      </c>
      <c r="AI98" s="302">
        <f t="shared" ref="AI98:AL99" si="14">+A155</f>
        <v>0</v>
      </c>
      <c r="AJ98" s="272">
        <f t="shared" si="14"/>
        <v>0</v>
      </c>
      <c r="AK98" s="272">
        <f t="shared" si="14"/>
        <v>0</v>
      </c>
      <c r="AL98" s="588">
        <f t="shared" si="14"/>
        <v>0</v>
      </c>
    </row>
    <row r="99" spans="1:38" ht="14.45" customHeight="1" x14ac:dyDescent="0.15">
      <c r="A99" s="592">
        <v>0</v>
      </c>
      <c r="B99" s="593">
        <v>0</v>
      </c>
      <c r="C99" s="593">
        <v>0</v>
      </c>
      <c r="D99" s="593">
        <v>0</v>
      </c>
      <c r="E99" s="593">
        <v>0</v>
      </c>
      <c r="F99" s="593">
        <v>0</v>
      </c>
      <c r="G99" s="593">
        <v>0</v>
      </c>
      <c r="H99" s="594">
        <v>0</v>
      </c>
      <c r="K99" s="222" t="s">
        <v>881</v>
      </c>
      <c r="L99" s="195"/>
      <c r="M99" s="196" t="s">
        <v>325</v>
      </c>
      <c r="N99" s="197"/>
      <c r="O99" s="198" t="s">
        <v>595</v>
      </c>
      <c r="P99" s="199">
        <f>+A98</f>
        <v>676</v>
      </c>
      <c r="Q99" s="200">
        <f>+B98</f>
        <v>676</v>
      </c>
      <c r="R99" s="292"/>
      <c r="S99" s="200">
        <f>+D98</f>
        <v>0</v>
      </c>
      <c r="T99" s="263">
        <f>+F98</f>
        <v>0</v>
      </c>
      <c r="U99" s="310" t="s">
        <v>882</v>
      </c>
      <c r="V99" s="195"/>
      <c r="W99" s="196" t="s">
        <v>70</v>
      </c>
      <c r="X99" s="197"/>
      <c r="Y99" s="198" t="s">
        <v>883</v>
      </c>
      <c r="Z99" s="302">
        <f t="shared" si="13"/>
        <v>0</v>
      </c>
      <c r="AA99" s="272">
        <f t="shared" si="13"/>
        <v>0</v>
      </c>
      <c r="AB99" s="585">
        <f t="shared" si="13"/>
        <v>0</v>
      </c>
      <c r="AC99" s="584">
        <f>+E133</f>
        <v>0</v>
      </c>
      <c r="AD99" s="310" t="s">
        <v>884</v>
      </c>
      <c r="AE99" s="195"/>
      <c r="AF99" s="196" t="s">
        <v>70</v>
      </c>
      <c r="AG99" s="197"/>
      <c r="AH99" s="198" t="s">
        <v>885</v>
      </c>
      <c r="AI99" s="302">
        <f t="shared" si="14"/>
        <v>0</v>
      </c>
      <c r="AJ99" s="272">
        <f t="shared" si="14"/>
        <v>0</v>
      </c>
      <c r="AK99" s="272">
        <f t="shared" si="14"/>
        <v>0</v>
      </c>
      <c r="AL99" s="588">
        <f t="shared" si="14"/>
        <v>0</v>
      </c>
    </row>
    <row r="100" spans="1:38" ht="14.45" customHeight="1" x14ac:dyDescent="0.15">
      <c r="A100" s="592">
        <v>0</v>
      </c>
      <c r="B100" s="593">
        <v>0</v>
      </c>
      <c r="C100" s="593">
        <v>0</v>
      </c>
      <c r="D100" s="593">
        <v>0</v>
      </c>
      <c r="E100" s="593">
        <v>0</v>
      </c>
      <c r="F100" s="593">
        <v>0</v>
      </c>
      <c r="G100" s="593">
        <v>0</v>
      </c>
      <c r="H100" s="594">
        <v>0</v>
      </c>
      <c r="K100" s="194" t="s">
        <v>597</v>
      </c>
      <c r="L100" s="195"/>
      <c r="M100" s="196" t="s">
        <v>324</v>
      </c>
      <c r="N100" s="197"/>
      <c r="O100" s="198" t="s">
        <v>598</v>
      </c>
      <c r="P100" s="199">
        <f t="shared" ref="P100:S103" si="15">+A99</f>
        <v>0</v>
      </c>
      <c r="Q100" s="200">
        <f t="shared" si="15"/>
        <v>0</v>
      </c>
      <c r="R100" s="292"/>
      <c r="S100" s="200">
        <f t="shared" si="15"/>
        <v>0</v>
      </c>
      <c r="T100" s="263">
        <f>+F99</f>
        <v>0</v>
      </c>
      <c r="U100" s="264" t="s">
        <v>130</v>
      </c>
      <c r="V100" s="195"/>
      <c r="W100" s="196"/>
      <c r="X100" s="197"/>
      <c r="Y100" s="198"/>
      <c r="Z100" s="302"/>
      <c r="AA100" s="303"/>
      <c r="AB100" s="296"/>
      <c r="AC100" s="304"/>
      <c r="AD100" s="264" t="s">
        <v>130</v>
      </c>
      <c r="AE100" s="195"/>
      <c r="AF100" s="196"/>
      <c r="AG100" s="197"/>
      <c r="AH100" s="198"/>
      <c r="AI100" s="302"/>
      <c r="AJ100" s="303"/>
      <c r="AK100" s="296"/>
      <c r="AL100" s="297"/>
    </row>
    <row r="101" spans="1:38" ht="14.45" customHeight="1" x14ac:dyDescent="0.15">
      <c r="A101" s="592">
        <v>1575</v>
      </c>
      <c r="B101" s="593">
        <v>1575</v>
      </c>
      <c r="C101" s="593">
        <v>0</v>
      </c>
      <c r="D101" s="593">
        <v>0</v>
      </c>
      <c r="E101" s="593">
        <v>0</v>
      </c>
      <c r="F101" s="593">
        <v>1000</v>
      </c>
      <c r="G101" s="593">
        <v>0</v>
      </c>
      <c r="H101" s="594">
        <v>575</v>
      </c>
      <c r="K101" s="194"/>
      <c r="L101" s="216"/>
      <c r="M101" s="196" t="s">
        <v>292</v>
      </c>
      <c r="N101" s="197"/>
      <c r="O101" s="198" t="s">
        <v>599</v>
      </c>
      <c r="P101" s="199">
        <f t="shared" si="15"/>
        <v>0</v>
      </c>
      <c r="Q101" s="200">
        <f t="shared" si="15"/>
        <v>0</v>
      </c>
      <c r="R101" s="292"/>
      <c r="S101" s="200">
        <f t="shared" si="15"/>
        <v>0</v>
      </c>
      <c r="T101" s="263">
        <f>+F100</f>
        <v>0</v>
      </c>
      <c r="U101" s="264"/>
      <c r="V101" s="216"/>
      <c r="W101" s="196" t="s">
        <v>13</v>
      </c>
      <c r="X101" s="197"/>
      <c r="Y101" s="198" t="s">
        <v>886</v>
      </c>
      <c r="Z101" s="302">
        <f>+A134</f>
        <v>0</v>
      </c>
      <c r="AA101" s="272">
        <f>+B134</f>
        <v>0</v>
      </c>
      <c r="AB101" s="585">
        <f>+C134</f>
        <v>0</v>
      </c>
      <c r="AC101" s="584">
        <f>+E134</f>
        <v>0</v>
      </c>
      <c r="AD101" s="264"/>
      <c r="AE101" s="216"/>
      <c r="AF101" s="196" t="s">
        <v>13</v>
      </c>
      <c r="AG101" s="197"/>
      <c r="AH101" s="198" t="s">
        <v>887</v>
      </c>
      <c r="AI101" s="302">
        <f>+A157</f>
        <v>0</v>
      </c>
      <c r="AJ101" s="272">
        <f>+B157</f>
        <v>0</v>
      </c>
      <c r="AK101" s="272">
        <f>+C157</f>
        <v>0</v>
      </c>
      <c r="AL101" s="588">
        <f>+D157</f>
        <v>0</v>
      </c>
    </row>
    <row r="102" spans="1:38" ht="14.45" customHeight="1" x14ac:dyDescent="0.15">
      <c r="A102" s="592">
        <v>0</v>
      </c>
      <c r="B102" s="593">
        <v>0</v>
      </c>
      <c r="C102" s="593">
        <v>0</v>
      </c>
      <c r="D102" s="593">
        <v>0</v>
      </c>
      <c r="E102" s="593">
        <v>0</v>
      </c>
      <c r="F102" s="593">
        <v>0</v>
      </c>
      <c r="G102" s="593">
        <v>0</v>
      </c>
      <c r="H102" s="594">
        <v>0</v>
      </c>
      <c r="K102" s="194" t="s">
        <v>4</v>
      </c>
      <c r="L102" s="173" t="s">
        <v>489</v>
      </c>
      <c r="M102" s="197"/>
      <c r="N102" s="197"/>
      <c r="O102" s="198" t="s">
        <v>600</v>
      </c>
      <c r="P102" s="199">
        <f t="shared" si="15"/>
        <v>1575</v>
      </c>
      <c r="Q102" s="200">
        <f t="shared" si="15"/>
        <v>1575</v>
      </c>
      <c r="R102" s="292"/>
      <c r="S102" s="200">
        <f t="shared" si="15"/>
        <v>0</v>
      </c>
      <c r="T102" s="263">
        <f>+F101</f>
        <v>1000</v>
      </c>
      <c r="U102" s="264" t="s">
        <v>4</v>
      </c>
      <c r="V102" s="173" t="s">
        <v>78</v>
      </c>
      <c r="W102" s="197"/>
      <c r="X102" s="197"/>
      <c r="Y102" s="198"/>
      <c r="Z102" s="308"/>
      <c r="AA102" s="309"/>
      <c r="AB102" s="280"/>
      <c r="AC102" s="281"/>
      <c r="AD102" s="264" t="s">
        <v>4</v>
      </c>
      <c r="AE102" s="173" t="s">
        <v>78</v>
      </c>
      <c r="AF102" s="197"/>
      <c r="AG102" s="197"/>
      <c r="AH102" s="198"/>
      <c r="AI102" s="308"/>
      <c r="AJ102" s="309"/>
      <c r="AK102" s="280"/>
      <c r="AL102" s="282"/>
    </row>
    <row r="103" spans="1:38" ht="14.45" customHeight="1" x14ac:dyDescent="0.15">
      <c r="A103" s="592">
        <v>2410</v>
      </c>
      <c r="B103" s="593">
        <v>2410</v>
      </c>
      <c r="C103" s="593">
        <v>0</v>
      </c>
      <c r="D103" s="593">
        <v>0</v>
      </c>
      <c r="E103" s="593">
        <v>0</v>
      </c>
      <c r="F103" s="593">
        <v>0</v>
      </c>
      <c r="G103" s="593">
        <v>0</v>
      </c>
      <c r="H103" s="594">
        <v>2410</v>
      </c>
      <c r="K103" s="194"/>
      <c r="L103" s="195"/>
      <c r="M103" s="196" t="s">
        <v>295</v>
      </c>
      <c r="N103" s="197"/>
      <c r="O103" s="198" t="s">
        <v>601</v>
      </c>
      <c r="P103" s="199">
        <f t="shared" si="15"/>
        <v>0</v>
      </c>
      <c r="Q103" s="200">
        <f t="shared" si="15"/>
        <v>0</v>
      </c>
      <c r="R103" s="292"/>
      <c r="S103" s="200">
        <f t="shared" si="15"/>
        <v>0</v>
      </c>
      <c r="T103" s="263">
        <f>+F102</f>
        <v>0</v>
      </c>
      <c r="U103" s="264"/>
      <c r="V103" s="195"/>
      <c r="W103" s="196"/>
      <c r="X103" s="197"/>
      <c r="Y103" s="198"/>
      <c r="Z103" s="300"/>
      <c r="AA103" s="301"/>
      <c r="AB103" s="284"/>
      <c r="AC103" s="285"/>
      <c r="AD103" s="264"/>
      <c r="AE103" s="195"/>
      <c r="AF103" s="196"/>
      <c r="AG103" s="197"/>
      <c r="AH103" s="198"/>
      <c r="AI103" s="300"/>
      <c r="AJ103" s="301"/>
      <c r="AK103" s="284"/>
      <c r="AL103" s="286"/>
    </row>
    <row r="104" spans="1:38" ht="14.45" customHeight="1" x14ac:dyDescent="0.15">
      <c r="A104" s="592">
        <v>2284</v>
      </c>
      <c r="B104" s="593">
        <v>2284</v>
      </c>
      <c r="C104" s="593">
        <v>0</v>
      </c>
      <c r="D104" s="593">
        <v>0</v>
      </c>
      <c r="E104" s="593">
        <v>0</v>
      </c>
      <c r="F104" s="593">
        <v>0</v>
      </c>
      <c r="G104" s="593">
        <v>0</v>
      </c>
      <c r="H104" s="594">
        <v>2284</v>
      </c>
      <c r="K104" s="194"/>
      <c r="L104" s="216"/>
      <c r="M104" s="196" t="s">
        <v>292</v>
      </c>
      <c r="N104" s="197"/>
      <c r="O104" s="198"/>
      <c r="P104" s="219">
        <f>P102-P103</f>
        <v>1575</v>
      </c>
      <c r="Q104" s="220">
        <f>Q102-Q103</f>
        <v>1575</v>
      </c>
      <c r="R104" s="292"/>
      <c r="S104" s="220">
        <f>S102-S103</f>
        <v>0</v>
      </c>
      <c r="T104" s="270">
        <f>T102-T103</f>
        <v>1000</v>
      </c>
      <c r="U104" s="264"/>
      <c r="V104" s="216"/>
      <c r="W104" s="196" t="s">
        <v>13</v>
      </c>
      <c r="X104" s="197"/>
      <c r="Y104" s="198" t="s">
        <v>888</v>
      </c>
      <c r="Z104" s="302">
        <f t="shared" ref="Z104:AB105" si="16">+A135</f>
        <v>0</v>
      </c>
      <c r="AA104" s="272">
        <f t="shared" si="16"/>
        <v>0</v>
      </c>
      <c r="AB104" s="585">
        <f t="shared" si="16"/>
        <v>0</v>
      </c>
      <c r="AC104" s="584">
        <f>+E135</f>
        <v>0</v>
      </c>
      <c r="AD104" s="264"/>
      <c r="AE104" s="216"/>
      <c r="AF104" s="196" t="s">
        <v>13</v>
      </c>
      <c r="AG104" s="197"/>
      <c r="AH104" s="198" t="s">
        <v>889</v>
      </c>
      <c r="AI104" s="302">
        <f t="shared" ref="AI104:AL105" si="17">+A158</f>
        <v>0</v>
      </c>
      <c r="AJ104" s="272">
        <f t="shared" si="17"/>
        <v>0</v>
      </c>
      <c r="AK104" s="272">
        <f t="shared" si="17"/>
        <v>0</v>
      </c>
      <c r="AL104" s="588">
        <f t="shared" si="17"/>
        <v>0</v>
      </c>
    </row>
    <row r="105" spans="1:38" ht="14.45" customHeight="1" x14ac:dyDescent="0.15">
      <c r="A105" s="592">
        <v>0</v>
      </c>
      <c r="B105" s="593">
        <v>0</v>
      </c>
      <c r="C105" s="593">
        <v>0</v>
      </c>
      <c r="D105" s="593">
        <v>0</v>
      </c>
      <c r="E105" s="593">
        <v>0</v>
      </c>
      <c r="F105" s="593">
        <v>0</v>
      </c>
      <c r="G105" s="593">
        <v>0</v>
      </c>
      <c r="H105" s="594">
        <v>0</v>
      </c>
      <c r="K105" s="194"/>
      <c r="L105" s="169"/>
      <c r="M105" s="196" t="s">
        <v>322</v>
      </c>
      <c r="N105" s="197"/>
      <c r="O105" s="198" t="s">
        <v>602</v>
      </c>
      <c r="P105" s="199">
        <f>+A104</f>
        <v>2284</v>
      </c>
      <c r="Q105" s="200">
        <f>+B104</f>
        <v>2284</v>
      </c>
      <c r="R105" s="292"/>
      <c r="S105" s="200">
        <f>+D104</f>
        <v>0</v>
      </c>
      <c r="T105" s="263">
        <f t="shared" ref="T105:T114" si="18">+F104</f>
        <v>0</v>
      </c>
      <c r="U105" s="264"/>
      <c r="V105" s="169"/>
      <c r="W105" s="196" t="s">
        <v>459</v>
      </c>
      <c r="X105" s="197"/>
      <c r="Y105" s="198" t="s">
        <v>460</v>
      </c>
      <c r="Z105" s="302">
        <f t="shared" si="16"/>
        <v>0</v>
      </c>
      <c r="AA105" s="272">
        <f t="shared" si="16"/>
        <v>0</v>
      </c>
      <c r="AB105" s="585">
        <f t="shared" si="16"/>
        <v>0</v>
      </c>
      <c r="AC105" s="584">
        <f>+E136</f>
        <v>0</v>
      </c>
      <c r="AD105" s="264"/>
      <c r="AE105" s="169"/>
      <c r="AF105" s="196" t="s">
        <v>459</v>
      </c>
      <c r="AG105" s="197"/>
      <c r="AH105" s="198" t="s">
        <v>461</v>
      </c>
      <c r="AI105" s="302">
        <f t="shared" si="17"/>
        <v>0</v>
      </c>
      <c r="AJ105" s="272">
        <f t="shared" si="17"/>
        <v>0</v>
      </c>
      <c r="AK105" s="272">
        <f t="shared" si="17"/>
        <v>0</v>
      </c>
      <c r="AL105" s="588">
        <f t="shared" si="17"/>
        <v>0</v>
      </c>
    </row>
    <row r="106" spans="1:38" ht="14.45" customHeight="1" x14ac:dyDescent="0.15">
      <c r="A106" s="592">
        <v>58</v>
      </c>
      <c r="B106" s="593">
        <v>58</v>
      </c>
      <c r="C106" s="593">
        <v>0</v>
      </c>
      <c r="D106" s="593">
        <v>0</v>
      </c>
      <c r="E106" s="593">
        <v>0</v>
      </c>
      <c r="F106" s="593">
        <v>0</v>
      </c>
      <c r="G106" s="593">
        <v>0</v>
      </c>
      <c r="H106" s="594">
        <v>58</v>
      </c>
      <c r="K106" s="194"/>
      <c r="L106" s="176" t="s">
        <v>604</v>
      </c>
      <c r="M106" s="196" t="s">
        <v>321</v>
      </c>
      <c r="N106" s="197"/>
      <c r="O106" s="198" t="s">
        <v>461</v>
      </c>
      <c r="P106" s="199">
        <f t="shared" ref="P106:S114" si="19">+A105</f>
        <v>0</v>
      </c>
      <c r="Q106" s="200">
        <f t="shared" si="19"/>
        <v>0</v>
      </c>
      <c r="R106" s="292"/>
      <c r="S106" s="200">
        <f t="shared" si="19"/>
        <v>0</v>
      </c>
      <c r="T106" s="263">
        <f t="shared" si="18"/>
        <v>0</v>
      </c>
      <c r="U106" s="264"/>
      <c r="V106" s="176" t="s">
        <v>91</v>
      </c>
      <c r="W106" s="196"/>
      <c r="X106" s="197"/>
      <c r="Y106" s="198"/>
      <c r="Z106" s="302"/>
      <c r="AA106" s="303"/>
      <c r="AB106" s="296"/>
      <c r="AC106" s="304"/>
      <c r="AD106" s="264"/>
      <c r="AE106" s="176" t="s">
        <v>91</v>
      </c>
      <c r="AF106" s="196"/>
      <c r="AG106" s="197"/>
      <c r="AH106" s="198"/>
      <c r="AI106" s="302"/>
      <c r="AJ106" s="303"/>
      <c r="AK106" s="296"/>
      <c r="AL106" s="297"/>
    </row>
    <row r="107" spans="1:38" ht="14.45" customHeight="1" x14ac:dyDescent="0.15">
      <c r="A107" s="592">
        <v>0</v>
      </c>
      <c r="B107" s="593">
        <v>0</v>
      </c>
      <c r="C107" s="593">
        <v>0</v>
      </c>
      <c r="D107" s="593">
        <v>0</v>
      </c>
      <c r="E107" s="593">
        <v>0</v>
      </c>
      <c r="F107" s="593">
        <v>0</v>
      </c>
      <c r="G107" s="593">
        <v>0</v>
      </c>
      <c r="H107" s="594">
        <v>0</v>
      </c>
      <c r="K107" s="194"/>
      <c r="L107" s="176"/>
      <c r="M107" s="196" t="s">
        <v>320</v>
      </c>
      <c r="N107" s="197"/>
      <c r="O107" s="198" t="s">
        <v>605</v>
      </c>
      <c r="P107" s="199">
        <f t="shared" si="19"/>
        <v>58</v>
      </c>
      <c r="Q107" s="200">
        <f t="shared" si="19"/>
        <v>58</v>
      </c>
      <c r="R107" s="292"/>
      <c r="S107" s="200">
        <f t="shared" si="19"/>
        <v>0</v>
      </c>
      <c r="T107" s="263">
        <f t="shared" si="18"/>
        <v>0</v>
      </c>
      <c r="U107" s="264"/>
      <c r="V107" s="176"/>
      <c r="W107" s="196" t="s">
        <v>104</v>
      </c>
      <c r="X107" s="197"/>
      <c r="Y107" s="198" t="s">
        <v>890</v>
      </c>
      <c r="Z107" s="302">
        <f>+A137</f>
        <v>0</v>
      </c>
      <c r="AA107" s="272">
        <f>+B137</f>
        <v>0</v>
      </c>
      <c r="AB107" s="585">
        <f>+C137</f>
        <v>0</v>
      </c>
      <c r="AC107" s="584">
        <f>+E137</f>
        <v>0</v>
      </c>
      <c r="AD107" s="264"/>
      <c r="AE107" s="176"/>
      <c r="AF107" s="196" t="s">
        <v>104</v>
      </c>
      <c r="AG107" s="197"/>
      <c r="AH107" s="198" t="s">
        <v>891</v>
      </c>
      <c r="AI107" s="302">
        <f>+A160</f>
        <v>0</v>
      </c>
      <c r="AJ107" s="272">
        <f>+B160</f>
        <v>0</v>
      </c>
      <c r="AK107" s="272">
        <f>+C160</f>
        <v>0</v>
      </c>
      <c r="AL107" s="588">
        <f>+D160</f>
        <v>0</v>
      </c>
    </row>
    <row r="108" spans="1:38" ht="14.45" customHeight="1" x14ac:dyDescent="0.15">
      <c r="A108" s="592">
        <v>0</v>
      </c>
      <c r="B108" s="593">
        <v>0</v>
      </c>
      <c r="C108" s="593">
        <v>0</v>
      </c>
      <c r="D108" s="593">
        <v>0</v>
      </c>
      <c r="E108" s="593">
        <v>0</v>
      </c>
      <c r="F108" s="593">
        <v>0</v>
      </c>
      <c r="G108" s="593">
        <v>0</v>
      </c>
      <c r="H108" s="594">
        <v>0</v>
      </c>
      <c r="K108" s="194"/>
      <c r="L108" s="176"/>
      <c r="M108" s="196" t="s">
        <v>319</v>
      </c>
      <c r="N108" s="197"/>
      <c r="O108" s="198" t="s">
        <v>606</v>
      </c>
      <c r="P108" s="199">
        <f t="shared" si="19"/>
        <v>0</v>
      </c>
      <c r="Q108" s="200">
        <f t="shared" si="19"/>
        <v>0</v>
      </c>
      <c r="R108" s="292"/>
      <c r="S108" s="200">
        <f t="shared" si="19"/>
        <v>0</v>
      </c>
      <c r="T108" s="263">
        <f t="shared" si="18"/>
        <v>0</v>
      </c>
      <c r="U108" s="264"/>
      <c r="V108" s="176"/>
      <c r="W108" s="173"/>
      <c r="X108" s="170"/>
      <c r="Y108" s="211"/>
      <c r="Z108" s="308"/>
      <c r="AA108" s="309"/>
      <c r="AB108" s="280"/>
      <c r="AC108" s="281"/>
      <c r="AD108" s="264"/>
      <c r="AE108" s="176"/>
      <c r="AF108" s="173"/>
      <c r="AG108" s="170"/>
      <c r="AH108" s="211"/>
      <c r="AI108" s="308"/>
      <c r="AJ108" s="309"/>
      <c r="AK108" s="280"/>
      <c r="AL108" s="282"/>
    </row>
    <row r="109" spans="1:38" ht="14.45" customHeight="1" x14ac:dyDescent="0.15">
      <c r="A109" s="592">
        <v>0</v>
      </c>
      <c r="B109" s="593">
        <v>0</v>
      </c>
      <c r="C109" s="593">
        <v>0</v>
      </c>
      <c r="D109" s="593">
        <v>0</v>
      </c>
      <c r="E109" s="593">
        <v>0</v>
      </c>
      <c r="F109" s="593">
        <v>0</v>
      </c>
      <c r="G109" s="593">
        <v>0</v>
      </c>
      <c r="H109" s="594">
        <v>0</v>
      </c>
      <c r="K109" s="194"/>
      <c r="L109" s="176" t="s">
        <v>607</v>
      </c>
      <c r="M109" s="196" t="s">
        <v>318</v>
      </c>
      <c r="N109" s="197"/>
      <c r="O109" s="198" t="s">
        <v>608</v>
      </c>
      <c r="P109" s="199">
        <f t="shared" si="19"/>
        <v>0</v>
      </c>
      <c r="Q109" s="200">
        <f t="shared" si="19"/>
        <v>0</v>
      </c>
      <c r="R109" s="292"/>
      <c r="S109" s="200">
        <f t="shared" si="19"/>
        <v>0</v>
      </c>
      <c r="T109" s="263">
        <f t="shared" si="18"/>
        <v>0</v>
      </c>
      <c r="U109" s="264"/>
      <c r="V109" s="176" t="s">
        <v>92</v>
      </c>
      <c r="W109" s="195"/>
      <c r="X109" s="167"/>
      <c r="Y109" s="207"/>
      <c r="Z109" s="298"/>
      <c r="AA109" s="299"/>
      <c r="AB109" s="289"/>
      <c r="AC109" s="290"/>
      <c r="AD109" s="264"/>
      <c r="AE109" s="176" t="s">
        <v>92</v>
      </c>
      <c r="AF109" s="195"/>
      <c r="AG109" s="167"/>
      <c r="AH109" s="207"/>
      <c r="AI109" s="298"/>
      <c r="AJ109" s="299"/>
      <c r="AK109" s="289"/>
      <c r="AL109" s="291"/>
    </row>
    <row r="110" spans="1:38" ht="14.45" customHeight="1" x14ac:dyDescent="0.15">
      <c r="A110" s="592">
        <v>0</v>
      </c>
      <c r="B110" s="593">
        <v>0</v>
      </c>
      <c r="C110" s="593">
        <v>0</v>
      </c>
      <c r="D110" s="593">
        <v>0</v>
      </c>
      <c r="E110" s="593">
        <v>0</v>
      </c>
      <c r="F110" s="593">
        <v>0</v>
      </c>
      <c r="G110" s="593">
        <v>0</v>
      </c>
      <c r="H110" s="594">
        <v>0</v>
      </c>
      <c r="K110" s="194"/>
      <c r="L110" s="176"/>
      <c r="M110" s="196" t="s">
        <v>317</v>
      </c>
      <c r="N110" s="197"/>
      <c r="O110" s="198" t="s">
        <v>609</v>
      </c>
      <c r="P110" s="199">
        <f t="shared" si="19"/>
        <v>0</v>
      </c>
      <c r="Q110" s="200">
        <f t="shared" si="19"/>
        <v>0</v>
      </c>
      <c r="R110" s="292"/>
      <c r="S110" s="200">
        <f t="shared" si="19"/>
        <v>0</v>
      </c>
      <c r="T110" s="263">
        <f t="shared" si="18"/>
        <v>0</v>
      </c>
      <c r="U110" s="264"/>
      <c r="V110" s="176"/>
      <c r="W110" s="195"/>
      <c r="X110" s="167"/>
      <c r="Y110" s="207"/>
      <c r="Z110" s="298"/>
      <c r="AA110" s="299"/>
      <c r="AB110" s="289"/>
      <c r="AC110" s="290"/>
      <c r="AD110" s="264"/>
      <c r="AE110" s="176"/>
      <c r="AF110" s="195"/>
      <c r="AG110" s="167"/>
      <c r="AH110" s="207"/>
      <c r="AI110" s="298"/>
      <c r="AJ110" s="299"/>
      <c r="AK110" s="289"/>
      <c r="AL110" s="291"/>
    </row>
    <row r="111" spans="1:38" ht="14.45" customHeight="1" x14ac:dyDescent="0.15">
      <c r="A111" s="592">
        <v>0</v>
      </c>
      <c r="B111" s="593">
        <v>0</v>
      </c>
      <c r="C111" s="593">
        <v>0</v>
      </c>
      <c r="D111" s="593">
        <v>0</v>
      </c>
      <c r="E111" s="593">
        <v>0</v>
      </c>
      <c r="F111" s="593">
        <v>0</v>
      </c>
      <c r="G111" s="593">
        <v>0</v>
      </c>
      <c r="H111" s="594">
        <v>0</v>
      </c>
      <c r="K111" s="194"/>
      <c r="L111" s="176"/>
      <c r="M111" s="196" t="s">
        <v>316</v>
      </c>
      <c r="N111" s="197"/>
      <c r="O111" s="198" t="s">
        <v>610</v>
      </c>
      <c r="P111" s="199">
        <f t="shared" si="19"/>
        <v>0</v>
      </c>
      <c r="Q111" s="200">
        <f t="shared" si="19"/>
        <v>0</v>
      </c>
      <c r="R111" s="292"/>
      <c r="S111" s="200">
        <f t="shared" si="19"/>
        <v>0</v>
      </c>
      <c r="T111" s="263">
        <f t="shared" si="18"/>
        <v>0</v>
      </c>
      <c r="U111" s="264"/>
      <c r="V111" s="176"/>
      <c r="W111" s="195"/>
      <c r="X111" s="167"/>
      <c r="Y111" s="207"/>
      <c r="Z111" s="298"/>
      <c r="AA111" s="299"/>
      <c r="AB111" s="289"/>
      <c r="AC111" s="290"/>
      <c r="AD111" s="264"/>
      <c r="AE111" s="176"/>
      <c r="AF111" s="195"/>
      <c r="AG111" s="167"/>
      <c r="AH111" s="207"/>
      <c r="AI111" s="298"/>
      <c r="AJ111" s="299"/>
      <c r="AK111" s="289"/>
      <c r="AL111" s="291"/>
    </row>
    <row r="112" spans="1:38" ht="14.45" customHeight="1" x14ac:dyDescent="0.15">
      <c r="A112" s="592">
        <v>68</v>
      </c>
      <c r="B112" s="593">
        <v>68</v>
      </c>
      <c r="C112" s="593">
        <v>0</v>
      </c>
      <c r="D112" s="593">
        <v>0</v>
      </c>
      <c r="E112" s="593">
        <v>0</v>
      </c>
      <c r="F112" s="593">
        <v>0</v>
      </c>
      <c r="G112" s="593">
        <v>0</v>
      </c>
      <c r="H112" s="594">
        <v>68</v>
      </c>
      <c r="K112" s="194"/>
      <c r="L112" s="176" t="s">
        <v>558</v>
      </c>
      <c r="M112" s="196" t="s">
        <v>315</v>
      </c>
      <c r="N112" s="197"/>
      <c r="O112" s="198" t="s">
        <v>611</v>
      </c>
      <c r="P112" s="199">
        <f t="shared" si="19"/>
        <v>0</v>
      </c>
      <c r="Q112" s="200">
        <f t="shared" si="19"/>
        <v>0</v>
      </c>
      <c r="R112" s="292"/>
      <c r="S112" s="200">
        <f t="shared" si="19"/>
        <v>0</v>
      </c>
      <c r="T112" s="263">
        <f t="shared" si="18"/>
        <v>0</v>
      </c>
      <c r="U112" s="264"/>
      <c r="V112" s="176" t="s">
        <v>41</v>
      </c>
      <c r="W112" s="216"/>
      <c r="X112" s="217"/>
      <c r="Y112" s="218"/>
      <c r="Z112" s="300"/>
      <c r="AA112" s="301"/>
      <c r="AB112" s="284"/>
      <c r="AC112" s="285"/>
      <c r="AD112" s="264"/>
      <c r="AE112" s="176" t="s">
        <v>41</v>
      </c>
      <c r="AF112" s="216"/>
      <c r="AG112" s="217"/>
      <c r="AH112" s="218"/>
      <c r="AI112" s="300"/>
      <c r="AJ112" s="301"/>
      <c r="AK112" s="284"/>
      <c r="AL112" s="286"/>
    </row>
    <row r="113" spans="1:38" ht="14.45" customHeight="1" thickBot="1" x14ac:dyDescent="0.2">
      <c r="A113" s="595">
        <v>0</v>
      </c>
      <c r="B113" s="596">
        <v>0</v>
      </c>
      <c r="C113" s="596">
        <v>0</v>
      </c>
      <c r="D113" s="596">
        <v>0</v>
      </c>
      <c r="E113" s="596">
        <v>0</v>
      </c>
      <c r="F113" s="596">
        <v>0</v>
      </c>
      <c r="G113" s="596">
        <v>0</v>
      </c>
      <c r="H113" s="597">
        <v>0</v>
      </c>
      <c r="K113" s="194"/>
      <c r="L113" s="216"/>
      <c r="M113" s="196" t="s">
        <v>292</v>
      </c>
      <c r="N113" s="197"/>
      <c r="O113" s="198" t="s">
        <v>612</v>
      </c>
      <c r="P113" s="199">
        <f t="shared" si="19"/>
        <v>68</v>
      </c>
      <c r="Q113" s="200">
        <f t="shared" si="19"/>
        <v>68</v>
      </c>
      <c r="R113" s="292"/>
      <c r="S113" s="200">
        <f t="shared" si="19"/>
        <v>0</v>
      </c>
      <c r="T113" s="263">
        <f t="shared" si="18"/>
        <v>0</v>
      </c>
      <c r="U113" s="264"/>
      <c r="V113" s="216"/>
      <c r="W113" s="196" t="s">
        <v>13</v>
      </c>
      <c r="X113" s="197"/>
      <c r="Y113" s="198"/>
      <c r="Z113" s="294">
        <f>+Z105-Z107</f>
        <v>0</v>
      </c>
      <c r="AA113" s="587">
        <f>+AA105-AA107</f>
        <v>0</v>
      </c>
      <c r="AB113" s="587">
        <f>+AB105-AB107</f>
        <v>0</v>
      </c>
      <c r="AC113" s="274">
        <f>+AC105-AC107</f>
        <v>0</v>
      </c>
      <c r="AD113" s="264"/>
      <c r="AE113" s="216"/>
      <c r="AF113" s="196" t="s">
        <v>13</v>
      </c>
      <c r="AG113" s="197"/>
      <c r="AH113" s="198"/>
      <c r="AI113" s="651">
        <f>+AI105-AI107</f>
        <v>0</v>
      </c>
      <c r="AJ113" s="306">
        <f>+AJ105-AJ107</f>
        <v>0</v>
      </c>
      <c r="AK113" s="306">
        <f>+AK105-AK107</f>
        <v>0</v>
      </c>
      <c r="AL113" s="307">
        <f>+AL105-AL107</f>
        <v>0</v>
      </c>
    </row>
    <row r="114" spans="1:38" ht="14.45" customHeight="1" x14ac:dyDescent="0.15">
      <c r="K114" s="194"/>
      <c r="L114" s="196" t="s">
        <v>292</v>
      </c>
      <c r="M114" s="197"/>
      <c r="N114" s="197"/>
      <c r="O114" s="198" t="s">
        <v>613</v>
      </c>
      <c r="P114" s="199">
        <f t="shared" si="19"/>
        <v>0</v>
      </c>
      <c r="Q114" s="200">
        <f t="shared" si="19"/>
        <v>0</v>
      </c>
      <c r="R114" s="292"/>
      <c r="S114" s="200">
        <f t="shared" si="19"/>
        <v>0</v>
      </c>
      <c r="T114" s="263">
        <f t="shared" si="18"/>
        <v>0</v>
      </c>
      <c r="U114" s="264"/>
      <c r="V114" s="196" t="s">
        <v>13</v>
      </c>
      <c r="W114" s="197"/>
      <c r="X114" s="197"/>
      <c r="Y114" s="198" t="s">
        <v>892</v>
      </c>
      <c r="Z114" s="302">
        <f>+A138</f>
        <v>0</v>
      </c>
      <c r="AA114" s="272">
        <f>+B138</f>
        <v>0</v>
      </c>
      <c r="AB114" s="585">
        <f>+C138</f>
        <v>0</v>
      </c>
      <c r="AC114" s="584">
        <f>+E138</f>
        <v>0</v>
      </c>
      <c r="AD114" s="264"/>
      <c r="AE114" s="196" t="s">
        <v>13</v>
      </c>
      <c r="AF114" s="197"/>
      <c r="AG114" s="197"/>
      <c r="AH114" s="198" t="s">
        <v>893</v>
      </c>
      <c r="AI114" s="302">
        <f>+A161</f>
        <v>0</v>
      </c>
      <c r="AJ114" s="272">
        <f>+B161</f>
        <v>0</v>
      </c>
      <c r="AK114" s="272">
        <f>+C161</f>
        <v>0</v>
      </c>
      <c r="AL114" s="588">
        <f>+D161</f>
        <v>0</v>
      </c>
    </row>
    <row r="115" spans="1:38" ht="14.45" customHeight="1" thickBot="1" x14ac:dyDescent="0.2">
      <c r="K115" s="311"/>
      <c r="L115" s="312" t="s">
        <v>291</v>
      </c>
      <c r="M115" s="313"/>
      <c r="N115" s="313"/>
      <c r="O115" s="314"/>
      <c r="P115" s="315">
        <f>SUM(P62:P114)-P63-P64-P66-P67-P69-P70-P71-P84-P85-P86-P94-P95-P96-P97-P98-P103-P104</f>
        <v>29435</v>
      </c>
      <c r="Q115" s="316">
        <f>SUM(Q62:Q114)-Q63-Q64-Q66-Q67-Q69-Q70-Q71-Q84-Q85-Q86-Q94-Q95-Q96-Q97-Q98-Q103-Q104</f>
        <v>29435</v>
      </c>
      <c r="R115" s="550"/>
      <c r="S115" s="316">
        <f>SUM(S62:S114)-S63-S64-S66-S67-S69-S70-S71-S84-S85-S86-S94-S95-S96-S97-S98-S103-S104</f>
        <v>1147</v>
      </c>
      <c r="T115" s="318">
        <f>SUM(T62:T114)-T63-T64-T66-T67-T69-T70-T71-T84-T85-T86-T94-T95-T96-T97-T98-T103-T104</f>
        <v>1900</v>
      </c>
      <c r="U115" s="319"/>
      <c r="V115" s="312" t="s">
        <v>82</v>
      </c>
      <c r="W115" s="313"/>
      <c r="X115" s="313"/>
      <c r="Y115" s="314"/>
      <c r="Z115" s="320">
        <f>Z64+Z67+Z73+Z74+Z75+Z86+Z88+Z89+Z92+Z93+Z99+Z101+Z104+Z105+Z114</f>
        <v>0</v>
      </c>
      <c r="AA115" s="321">
        <f>AA64+AA67+AA73+AA74+AA75+AA86+AA88+AA89+AA92+AA93+AA99+AA101+AA104+AA105+AA114</f>
        <v>0</v>
      </c>
      <c r="AB115" s="322">
        <f>AB64+AB67+AB73+AB74+AB75+AB86+AB88+AB89+AB92+AB93+AB99+AB101+AB104+AB105+AB114</f>
        <v>0</v>
      </c>
      <c r="AC115" s="598">
        <f>AC64+AC67+AC73+AC74+AC75+AC86+AC88+AC89+AC92+AC93+AC99+AC101+AC104+AC105+AC114</f>
        <v>0</v>
      </c>
      <c r="AD115" s="319"/>
      <c r="AE115" s="312" t="s">
        <v>82</v>
      </c>
      <c r="AF115" s="313"/>
      <c r="AG115" s="313"/>
      <c r="AH115" s="314"/>
      <c r="AI115" s="652">
        <f>AI64+AI67+AI73+AI74+AI75+AI86+AI88+AI89+AI92+AI93+AI99+AI101+AI104+AI105+AI114</f>
        <v>5424</v>
      </c>
      <c r="AJ115" s="321">
        <f>AJ64+AJ67+AJ73+AJ74+AJ75+AJ86+AJ88+AJ89+AJ92+AJ93+AJ99+AJ101+AJ104+AJ105+AJ114</f>
        <v>4147</v>
      </c>
      <c r="AK115" s="321">
        <f>AK64+AK67+AK73+AK74+AK75+AK86+AK88+AK89+AK92+AK93+AK99+AK101+AK104+AK105+AK114</f>
        <v>277</v>
      </c>
      <c r="AL115" s="324">
        <f>AL64+AL67+AL73+AL74+AL75+AL86+AL88+AL89+AL92+AL93+AL99+AL101+AL104+AL105+AL114</f>
        <v>0</v>
      </c>
    </row>
    <row r="116" spans="1:38" ht="14.45" customHeight="1" thickTop="1" x14ac:dyDescent="0.15">
      <c r="A116" s="589">
        <v>0</v>
      </c>
      <c r="B116" s="590">
        <v>0</v>
      </c>
      <c r="C116" s="590">
        <v>0</v>
      </c>
      <c r="D116" s="590">
        <v>0</v>
      </c>
      <c r="E116" s="590">
        <v>0</v>
      </c>
      <c r="F116" s="590">
        <v>0</v>
      </c>
      <c r="G116" s="591">
        <v>0</v>
      </c>
      <c r="K116" s="264"/>
      <c r="L116" s="167"/>
      <c r="M116" s="167"/>
      <c r="N116" s="167"/>
      <c r="O116" s="207"/>
      <c r="P116" s="325"/>
      <c r="Q116" s="325"/>
      <c r="R116" s="325"/>
      <c r="S116" s="325"/>
      <c r="T116" s="325"/>
      <c r="U116" s="326"/>
      <c r="V116" s="237"/>
      <c r="W116" s="237"/>
      <c r="X116" s="237"/>
      <c r="Y116" s="237"/>
      <c r="Z116" s="237"/>
      <c r="AA116" s="237"/>
      <c r="AB116" s="237"/>
      <c r="AC116" s="237"/>
    </row>
    <row r="117" spans="1:38" ht="14.45" customHeight="1" x14ac:dyDescent="0.15">
      <c r="A117" s="592">
        <v>0</v>
      </c>
      <c r="B117" s="593">
        <v>0</v>
      </c>
      <c r="C117" s="593">
        <v>0</v>
      </c>
      <c r="D117" s="593">
        <v>0</v>
      </c>
      <c r="E117" s="593">
        <v>0</v>
      </c>
      <c r="F117" s="593">
        <v>0</v>
      </c>
      <c r="G117" s="594">
        <v>0</v>
      </c>
      <c r="K117" s="264"/>
      <c r="L117" s="167"/>
      <c r="M117" s="167"/>
      <c r="N117" s="167"/>
      <c r="O117" s="207"/>
      <c r="P117" s="325"/>
      <c r="Q117" s="325"/>
      <c r="R117" s="325"/>
      <c r="S117" s="325"/>
      <c r="T117" s="325"/>
      <c r="U117" s="326"/>
      <c r="V117" s="237"/>
      <c r="W117" s="237"/>
      <c r="X117" s="237"/>
      <c r="Y117" s="237"/>
      <c r="Z117" s="237"/>
      <c r="AA117" s="237"/>
      <c r="AB117" s="237"/>
      <c r="AC117" s="237"/>
    </row>
    <row r="118" spans="1:38" ht="14.45" customHeight="1" thickBot="1" x14ac:dyDescent="0.2">
      <c r="A118" s="592">
        <v>0</v>
      </c>
      <c r="B118" s="593">
        <v>0</v>
      </c>
      <c r="C118" s="593">
        <v>0</v>
      </c>
      <c r="D118" s="593">
        <v>0</v>
      </c>
      <c r="E118" s="593">
        <v>0</v>
      </c>
      <c r="F118" s="593">
        <v>0</v>
      </c>
      <c r="G118" s="594">
        <v>0</v>
      </c>
      <c r="K118" s="159" t="s">
        <v>917</v>
      </c>
      <c r="L118" s="334"/>
      <c r="M118" s="334"/>
      <c r="N118" s="334"/>
      <c r="O118" s="335"/>
      <c r="P118" s="336"/>
      <c r="Q118" s="336"/>
      <c r="R118" s="568" t="s">
        <v>919</v>
      </c>
      <c r="S118" s="336"/>
      <c r="T118" s="336"/>
      <c r="U118" s="337"/>
      <c r="V118" s="333"/>
      <c r="W118" s="333"/>
      <c r="X118" s="333"/>
      <c r="Y118" s="333"/>
      <c r="Z118" s="333"/>
      <c r="AA118" s="333"/>
      <c r="AB118" s="333"/>
      <c r="AC118" s="237"/>
    </row>
    <row r="119" spans="1:38" ht="14.45" customHeight="1" thickTop="1" x14ac:dyDescent="0.15">
      <c r="A119" s="592">
        <v>0</v>
      </c>
      <c r="B119" s="593">
        <v>0</v>
      </c>
      <c r="C119" s="593">
        <v>0</v>
      </c>
      <c r="D119" s="593">
        <v>0</v>
      </c>
      <c r="E119" s="593">
        <v>0</v>
      </c>
      <c r="F119" s="593">
        <v>0</v>
      </c>
      <c r="G119" s="594">
        <v>0</v>
      </c>
      <c r="K119" s="161"/>
      <c r="L119" s="162"/>
      <c r="M119" s="162"/>
      <c r="N119" s="162"/>
      <c r="O119" s="162"/>
      <c r="P119" s="163" t="s">
        <v>894</v>
      </c>
      <c r="Q119" s="162"/>
      <c r="R119" s="162"/>
      <c r="S119" s="162"/>
      <c r="T119" s="162"/>
      <c r="U119" s="164"/>
      <c r="V119" s="162"/>
      <c r="W119" s="162"/>
      <c r="X119" s="162"/>
      <c r="Y119" s="162"/>
      <c r="Z119" s="163" t="s">
        <v>898</v>
      </c>
      <c r="AA119" s="162"/>
      <c r="AB119" s="162"/>
      <c r="AC119" s="236"/>
      <c r="AE119" s="338"/>
      <c r="AF119" s="234"/>
      <c r="AG119" s="234"/>
      <c r="AH119" s="234"/>
      <c r="AI119" s="339" t="s">
        <v>84</v>
      </c>
      <c r="AJ119" s="340" t="s">
        <v>85</v>
      </c>
      <c r="AK119" s="341" t="s">
        <v>899</v>
      </c>
    </row>
    <row r="120" spans="1:38" ht="14.45" customHeight="1" x14ac:dyDescent="0.15">
      <c r="A120" s="592">
        <v>0</v>
      </c>
      <c r="B120" s="593">
        <v>0</v>
      </c>
      <c r="C120" s="593">
        <v>0</v>
      </c>
      <c r="D120" s="593">
        <v>0</v>
      </c>
      <c r="E120" s="593">
        <v>0</v>
      </c>
      <c r="F120" s="593">
        <v>0</v>
      </c>
      <c r="G120" s="594">
        <v>0</v>
      </c>
      <c r="K120" s="166"/>
      <c r="L120" s="167"/>
      <c r="M120" s="167"/>
      <c r="N120" s="167"/>
      <c r="O120" s="167"/>
      <c r="P120" s="168" t="s">
        <v>900</v>
      </c>
      <c r="Q120" s="169" t="s">
        <v>895</v>
      </c>
      <c r="R120" s="170" t="s">
        <v>896</v>
      </c>
      <c r="S120" s="170"/>
      <c r="T120" s="171"/>
      <c r="U120" s="172"/>
      <c r="V120" s="167"/>
      <c r="W120" s="167"/>
      <c r="X120" s="167"/>
      <c r="Y120" s="167"/>
      <c r="Z120" s="168" t="s">
        <v>901</v>
      </c>
      <c r="AA120" s="173" t="s">
        <v>897</v>
      </c>
      <c r="AB120" s="170"/>
      <c r="AC120" s="551"/>
      <c r="AE120" s="342"/>
      <c r="AF120" s="237"/>
      <c r="AG120" s="237"/>
      <c r="AH120" s="237"/>
      <c r="AI120" s="343" t="s">
        <v>630</v>
      </c>
      <c r="AJ120" s="344" t="s">
        <v>631</v>
      </c>
      <c r="AK120" s="345" t="s">
        <v>902</v>
      </c>
    </row>
    <row r="121" spans="1:38" ht="14.45" customHeight="1" x14ac:dyDescent="0.15">
      <c r="A121" s="592">
        <v>0</v>
      </c>
      <c r="B121" s="593">
        <v>0</v>
      </c>
      <c r="C121" s="593">
        <v>0</v>
      </c>
      <c r="D121" s="593">
        <v>0</v>
      </c>
      <c r="E121" s="593">
        <v>0</v>
      </c>
      <c r="F121" s="593">
        <v>0</v>
      </c>
      <c r="G121" s="594">
        <v>0</v>
      </c>
      <c r="K121" s="166"/>
      <c r="L121" s="167"/>
      <c r="M121" s="167"/>
      <c r="N121" s="167"/>
      <c r="O121" s="167"/>
      <c r="P121" s="175"/>
      <c r="Q121" s="176" t="s">
        <v>547</v>
      </c>
      <c r="R121" s="173" t="s">
        <v>2</v>
      </c>
      <c r="S121" s="173" t="s">
        <v>3</v>
      </c>
      <c r="T121" s="346" t="s">
        <v>400</v>
      </c>
      <c r="U121" s="172" t="s">
        <v>4</v>
      </c>
      <c r="V121" s="167" t="s">
        <v>4</v>
      </c>
      <c r="W121" s="167"/>
      <c r="X121" s="167"/>
      <c r="Y121" s="167"/>
      <c r="Z121" s="175"/>
      <c r="AA121" s="173" t="s">
        <v>2</v>
      </c>
      <c r="AB121" s="173" t="s">
        <v>3</v>
      </c>
      <c r="AC121" s="174" t="s">
        <v>400</v>
      </c>
      <c r="AE121" s="342"/>
      <c r="AF121" s="237"/>
      <c r="AG121" s="237"/>
      <c r="AH121" s="237"/>
      <c r="AI121" s="347" t="s">
        <v>538</v>
      </c>
      <c r="AJ121" s="344" t="s">
        <v>715</v>
      </c>
      <c r="AK121" s="345" t="s">
        <v>716</v>
      </c>
    </row>
    <row r="122" spans="1:38" ht="14.45" customHeight="1" thickBot="1" x14ac:dyDescent="0.2">
      <c r="A122" s="592">
        <v>0</v>
      </c>
      <c r="B122" s="593">
        <v>0</v>
      </c>
      <c r="C122" s="593">
        <v>0</v>
      </c>
      <c r="D122" s="593">
        <v>0</v>
      </c>
      <c r="E122" s="593">
        <v>0</v>
      </c>
      <c r="F122" s="593">
        <v>0</v>
      </c>
      <c r="G122" s="594">
        <v>0</v>
      </c>
      <c r="K122" s="348"/>
      <c r="P122" s="349" t="s">
        <v>903</v>
      </c>
      <c r="Q122" s="350" t="s">
        <v>904</v>
      </c>
      <c r="R122" s="350" t="s">
        <v>905</v>
      </c>
      <c r="S122" s="351" t="s">
        <v>906</v>
      </c>
      <c r="T122" s="352" t="s">
        <v>907</v>
      </c>
      <c r="U122" s="353"/>
      <c r="V122" s="354"/>
      <c r="W122" s="354"/>
      <c r="X122" s="354"/>
      <c r="Y122" s="354"/>
      <c r="Z122" s="349" t="s">
        <v>908</v>
      </c>
      <c r="AA122" s="350" t="s">
        <v>909</v>
      </c>
      <c r="AB122" s="355" t="s">
        <v>910</v>
      </c>
      <c r="AC122" s="548" t="s">
        <v>722</v>
      </c>
      <c r="AD122" s="160"/>
      <c r="AE122" s="356"/>
      <c r="AF122" s="249"/>
      <c r="AG122" s="249"/>
      <c r="AH122" s="249"/>
      <c r="AI122" s="357" t="s">
        <v>911</v>
      </c>
      <c r="AJ122" s="358" t="s">
        <v>912</v>
      </c>
      <c r="AK122" s="359" t="s">
        <v>913</v>
      </c>
    </row>
    <row r="123" spans="1:38" ht="14.45" customHeight="1" x14ac:dyDescent="0.15">
      <c r="A123" s="592">
        <v>0</v>
      </c>
      <c r="B123" s="593">
        <v>0</v>
      </c>
      <c r="C123" s="593">
        <v>0</v>
      </c>
      <c r="D123" s="593">
        <v>0</v>
      </c>
      <c r="E123" s="593">
        <v>0</v>
      </c>
      <c r="F123" s="593">
        <v>0</v>
      </c>
      <c r="G123" s="594">
        <v>0</v>
      </c>
      <c r="K123" s="183"/>
      <c r="L123" s="184" t="s">
        <v>482</v>
      </c>
      <c r="M123" s="185"/>
      <c r="N123" s="185"/>
      <c r="O123" s="186"/>
      <c r="P123" s="360">
        <f t="shared" ref="P123:T132" si="20">P8+P62</f>
        <v>2341</v>
      </c>
      <c r="Q123" s="254">
        <f t="shared" si="20"/>
        <v>2341</v>
      </c>
      <c r="R123" s="254">
        <f t="shared" si="20"/>
        <v>0</v>
      </c>
      <c r="S123" s="329">
        <f t="shared" si="20"/>
        <v>0</v>
      </c>
      <c r="T123" s="361">
        <f t="shared" si="20"/>
        <v>0</v>
      </c>
      <c r="U123" s="190"/>
      <c r="V123" s="184" t="s">
        <v>482</v>
      </c>
      <c r="W123" s="185"/>
      <c r="X123" s="185"/>
      <c r="Y123" s="186" t="s">
        <v>636</v>
      </c>
      <c r="Z123" s="362">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225</v>
      </c>
      <c r="AA123" s="363">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54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4">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3"/>
      <c r="AF123" s="184" t="s">
        <v>482</v>
      </c>
      <c r="AG123" s="185"/>
      <c r="AH123" s="185"/>
      <c r="AI123" s="360">
        <f t="shared" ref="AI123:AI176" si="21">Q123-Z123</f>
        <v>2116</v>
      </c>
      <c r="AJ123" s="254">
        <f>SUM(AJ124:AJ125)</f>
        <v>0</v>
      </c>
      <c r="AK123" s="365">
        <f>SUM(AK124:AK125)</f>
        <v>0</v>
      </c>
    </row>
    <row r="124" spans="1:38" ht="14.45" customHeight="1" x14ac:dyDescent="0.15">
      <c r="A124" s="592">
        <v>0</v>
      </c>
      <c r="B124" s="593">
        <v>0</v>
      </c>
      <c r="C124" s="593">
        <v>0</v>
      </c>
      <c r="D124" s="593">
        <v>0</v>
      </c>
      <c r="E124" s="593">
        <v>0</v>
      </c>
      <c r="F124" s="593">
        <v>0</v>
      </c>
      <c r="G124" s="594">
        <v>0</v>
      </c>
      <c r="K124" s="194"/>
      <c r="L124" s="195"/>
      <c r="M124" s="196" t="s">
        <v>293</v>
      </c>
      <c r="N124" s="197"/>
      <c r="O124" s="198"/>
      <c r="P124" s="219">
        <f t="shared" si="20"/>
        <v>72</v>
      </c>
      <c r="Q124" s="220">
        <f t="shared" si="20"/>
        <v>72</v>
      </c>
      <c r="R124" s="220">
        <f>R9+R63</f>
        <v>0</v>
      </c>
      <c r="S124" s="221">
        <f t="shared" si="20"/>
        <v>0</v>
      </c>
      <c r="T124" s="270">
        <f t="shared" si="20"/>
        <v>0</v>
      </c>
      <c r="U124" s="202"/>
      <c r="V124" s="195"/>
      <c r="W124" s="196" t="s">
        <v>293</v>
      </c>
      <c r="X124" s="197"/>
      <c r="Y124" s="198" t="s">
        <v>636</v>
      </c>
      <c r="Z124" s="219">
        <f>IF(ISERROR(Z123*(Q124/Q123)),0,ROUND(Z123*(Q124/Q123),0))</f>
        <v>7</v>
      </c>
      <c r="AA124" s="220">
        <f>IF(ISERROR(AA123*(R124/R123)),0,ROUND(AA123*(R124/R123),0))</f>
        <v>0</v>
      </c>
      <c r="AB124" s="292">
        <f>IF(ISERROR(AB123*(S124/S123)),0,ROUND(AB123*(S124/S123),0))</f>
        <v>0</v>
      </c>
      <c r="AC124" s="366">
        <f>IF(ISERROR(AC123*(T124/T123)),0,ROUND(AC123*(T124/T123),0))</f>
        <v>0</v>
      </c>
      <c r="AE124" s="194"/>
      <c r="AF124" s="195"/>
      <c r="AG124" s="196" t="s">
        <v>293</v>
      </c>
      <c r="AH124" s="197"/>
      <c r="AI124" s="219">
        <f t="shared" si="21"/>
        <v>65</v>
      </c>
      <c r="AJ124" s="220">
        <f>IF($P124-$Z124=0,0,ROUND((R124-AA124)*$AI124/($P124-$Z124),0))</f>
        <v>0</v>
      </c>
      <c r="AK124" s="366">
        <f>IF(P124-Z124=0,0,ROUND((S124-AB124)*AI124/(P124-Z124),0))</f>
        <v>0</v>
      </c>
    </row>
    <row r="125" spans="1:38" ht="14.45" customHeight="1" x14ac:dyDescent="0.15">
      <c r="A125" s="592">
        <v>0</v>
      </c>
      <c r="B125" s="593">
        <v>0</v>
      </c>
      <c r="C125" s="593">
        <v>0</v>
      </c>
      <c r="D125" s="593">
        <v>0</v>
      </c>
      <c r="E125" s="593">
        <v>0</v>
      </c>
      <c r="F125" s="593">
        <v>0</v>
      </c>
      <c r="G125" s="594">
        <v>0</v>
      </c>
      <c r="K125" s="194"/>
      <c r="L125" s="195"/>
      <c r="M125" s="196" t="s">
        <v>292</v>
      </c>
      <c r="N125" s="167"/>
      <c r="O125" s="207"/>
      <c r="P125" s="219">
        <f t="shared" si="20"/>
        <v>2269</v>
      </c>
      <c r="Q125" s="220">
        <f t="shared" si="20"/>
        <v>2269</v>
      </c>
      <c r="R125" s="220">
        <f t="shared" si="20"/>
        <v>0</v>
      </c>
      <c r="S125" s="221">
        <f t="shared" si="20"/>
        <v>0</v>
      </c>
      <c r="T125" s="270">
        <f>T10+T64</f>
        <v>0</v>
      </c>
      <c r="U125" s="202"/>
      <c r="V125" s="195"/>
      <c r="W125" s="196" t="s">
        <v>292</v>
      </c>
      <c r="X125" s="167"/>
      <c r="Y125" s="207" t="s">
        <v>636</v>
      </c>
      <c r="Z125" s="219">
        <f>Z123-Z124</f>
        <v>218</v>
      </c>
      <c r="AA125" s="220">
        <f>AA123-AA124</f>
        <v>0</v>
      </c>
      <c r="AB125" s="292">
        <f>AB123-AB124</f>
        <v>0</v>
      </c>
      <c r="AC125" s="366">
        <f>AC123-AC124</f>
        <v>0</v>
      </c>
      <c r="AE125" s="194"/>
      <c r="AF125" s="195"/>
      <c r="AG125" s="196" t="s">
        <v>292</v>
      </c>
      <c r="AH125" s="167"/>
      <c r="AI125" s="219">
        <f t="shared" si="21"/>
        <v>2051</v>
      </c>
      <c r="AJ125" s="220">
        <f>IF($P125-$Z125=0,0,ROUND((R125-AA125)*$AI125/($P125-$Z125),0))</f>
        <v>0</v>
      </c>
      <c r="AK125" s="366">
        <f>IF(P125-Z125=0,0,ROUND((S125-AB125)*AI125/(P125-Z125),0))</f>
        <v>0</v>
      </c>
    </row>
    <row r="126" spans="1:38" ht="14.45" customHeight="1" x14ac:dyDescent="0.15">
      <c r="A126" s="592">
        <v>0</v>
      </c>
      <c r="B126" s="593">
        <v>0</v>
      </c>
      <c r="C126" s="593">
        <v>0</v>
      </c>
      <c r="D126" s="593">
        <v>0</v>
      </c>
      <c r="E126" s="593">
        <v>0</v>
      </c>
      <c r="F126" s="593">
        <v>0</v>
      </c>
      <c r="G126" s="594">
        <v>0</v>
      </c>
      <c r="K126" s="194" t="s">
        <v>4</v>
      </c>
      <c r="L126" s="173" t="s">
        <v>483</v>
      </c>
      <c r="M126" s="170"/>
      <c r="N126" s="170"/>
      <c r="O126" s="211"/>
      <c r="P126" s="219">
        <f t="shared" si="20"/>
        <v>22785</v>
      </c>
      <c r="Q126" s="220">
        <f t="shared" si="20"/>
        <v>22785</v>
      </c>
      <c r="R126" s="220">
        <f t="shared" si="20"/>
        <v>1200</v>
      </c>
      <c r="S126" s="221">
        <f t="shared" si="20"/>
        <v>0</v>
      </c>
      <c r="T126" s="270">
        <f t="shared" si="20"/>
        <v>14000</v>
      </c>
      <c r="U126" s="202"/>
      <c r="V126" s="173" t="s">
        <v>483</v>
      </c>
      <c r="W126" s="170"/>
      <c r="X126" s="170"/>
      <c r="Y126" s="211" t="s">
        <v>636</v>
      </c>
      <c r="Z126" s="219">
        <f>Z127+Z128</f>
        <v>2185</v>
      </c>
      <c r="AA126" s="220">
        <f>AA127+AA128</f>
        <v>0</v>
      </c>
      <c r="AB126" s="292">
        <f>AB127+AB128</f>
        <v>0</v>
      </c>
      <c r="AC126" s="366">
        <f>AC127+AC128</f>
        <v>0</v>
      </c>
      <c r="AE126" s="194"/>
      <c r="AF126" s="173" t="s">
        <v>483</v>
      </c>
      <c r="AG126" s="170"/>
      <c r="AH126" s="170"/>
      <c r="AI126" s="219">
        <f t="shared" si="21"/>
        <v>20600</v>
      </c>
      <c r="AJ126" s="220">
        <f>SUM(AJ127:AJ128)</f>
        <v>1200</v>
      </c>
      <c r="AK126" s="366">
        <f>SUM(AK127:AK128)</f>
        <v>0</v>
      </c>
    </row>
    <row r="127" spans="1:38" ht="14.45" customHeight="1" x14ac:dyDescent="0.15">
      <c r="A127" s="592">
        <v>0</v>
      </c>
      <c r="B127" s="593">
        <v>0</v>
      </c>
      <c r="C127" s="593">
        <v>0</v>
      </c>
      <c r="D127" s="593">
        <v>0</v>
      </c>
      <c r="E127" s="593">
        <v>0</v>
      </c>
      <c r="F127" s="593">
        <v>0</v>
      </c>
      <c r="G127" s="594">
        <v>0</v>
      </c>
      <c r="K127" s="194"/>
      <c r="L127" s="195"/>
      <c r="M127" s="196" t="s">
        <v>313</v>
      </c>
      <c r="N127" s="197"/>
      <c r="O127" s="198"/>
      <c r="P127" s="219">
        <f t="shared" si="20"/>
        <v>0</v>
      </c>
      <c r="Q127" s="220">
        <f t="shared" si="20"/>
        <v>0</v>
      </c>
      <c r="R127" s="220">
        <f t="shared" si="20"/>
        <v>0</v>
      </c>
      <c r="S127" s="221">
        <f t="shared" si="20"/>
        <v>0</v>
      </c>
      <c r="T127" s="270">
        <f t="shared" si="20"/>
        <v>0</v>
      </c>
      <c r="U127" s="202"/>
      <c r="V127" s="195"/>
      <c r="W127" s="196" t="s">
        <v>313</v>
      </c>
      <c r="X127" s="197"/>
      <c r="Y127" s="198"/>
      <c r="Z127" s="219">
        <f>Z12</f>
        <v>0</v>
      </c>
      <c r="AA127" s="220">
        <f>AA12</f>
        <v>0</v>
      </c>
      <c r="AB127" s="292">
        <f>AB12</f>
        <v>0</v>
      </c>
      <c r="AC127" s="366">
        <f>AC12</f>
        <v>0</v>
      </c>
      <c r="AE127" s="194"/>
      <c r="AF127" s="195"/>
      <c r="AG127" s="196" t="s">
        <v>313</v>
      </c>
      <c r="AH127" s="197"/>
      <c r="AI127" s="219">
        <f t="shared" si="21"/>
        <v>0</v>
      </c>
      <c r="AJ127" s="220">
        <f>IF($P127-$Z127=0,0,ROUND((R127-AA127)*$AI127/($P127-$Z127),0))</f>
        <v>0</v>
      </c>
      <c r="AK127" s="366">
        <f>IF(P127-Z127=0,0,ROUND((S127-AB127)*AI127/(P127-Z127),0))</f>
        <v>0</v>
      </c>
    </row>
    <row r="128" spans="1:38" ht="14.45" customHeight="1" x14ac:dyDescent="0.15">
      <c r="A128" s="592">
        <v>0</v>
      </c>
      <c r="B128" s="593">
        <v>0</v>
      </c>
      <c r="C128" s="593">
        <v>0</v>
      </c>
      <c r="D128" s="593">
        <v>0</v>
      </c>
      <c r="E128" s="593">
        <v>0</v>
      </c>
      <c r="F128" s="593">
        <v>0</v>
      </c>
      <c r="G128" s="594">
        <v>0</v>
      </c>
      <c r="K128" s="194"/>
      <c r="L128" s="216"/>
      <c r="M128" s="196" t="s">
        <v>292</v>
      </c>
      <c r="N128" s="217"/>
      <c r="O128" s="218"/>
      <c r="P128" s="219">
        <f t="shared" si="20"/>
        <v>22785</v>
      </c>
      <c r="Q128" s="220">
        <f t="shared" si="20"/>
        <v>22785</v>
      </c>
      <c r="R128" s="220">
        <f t="shared" si="20"/>
        <v>1200</v>
      </c>
      <c r="S128" s="221">
        <f t="shared" si="20"/>
        <v>0</v>
      </c>
      <c r="T128" s="270">
        <f t="shared" si="20"/>
        <v>14000</v>
      </c>
      <c r="U128" s="202"/>
      <c r="V128" s="216"/>
      <c r="W128" s="196" t="s">
        <v>292</v>
      </c>
      <c r="X128" s="217"/>
      <c r="Y128" s="218" t="s">
        <v>636</v>
      </c>
      <c r="Z128" s="219">
        <f t="shared" ref="Z128:AC129" si="22">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2185</v>
      </c>
      <c r="AA128" s="220">
        <f t="shared" si="22"/>
        <v>0</v>
      </c>
      <c r="AB128" s="292">
        <f t="shared" si="22"/>
        <v>0</v>
      </c>
      <c r="AC128" s="366">
        <f t="shared" si="22"/>
        <v>0</v>
      </c>
      <c r="AE128" s="194"/>
      <c r="AF128" s="216"/>
      <c r="AG128" s="196" t="s">
        <v>292</v>
      </c>
      <c r="AH128" s="217"/>
      <c r="AI128" s="219">
        <f t="shared" si="21"/>
        <v>20600</v>
      </c>
      <c r="AJ128" s="220">
        <f>IF($P128-$Z128=0,0,ROUND((R128-AA128)*$AI128/($P128-$Z128),0))</f>
        <v>1200</v>
      </c>
      <c r="AK128" s="366">
        <f>IF(P128-Z128=0,0,ROUND((S128-AB128)*AI128/(P128-Z128),0))</f>
        <v>0</v>
      </c>
    </row>
    <row r="129" spans="1:37" ht="14.45" customHeight="1" x14ac:dyDescent="0.15">
      <c r="A129" s="592">
        <v>0</v>
      </c>
      <c r="B129" s="593">
        <v>0</v>
      </c>
      <c r="C129" s="593">
        <v>0</v>
      </c>
      <c r="D129" s="593">
        <v>0</v>
      </c>
      <c r="E129" s="593">
        <v>0</v>
      </c>
      <c r="F129" s="593">
        <v>0</v>
      </c>
      <c r="G129" s="594">
        <v>0</v>
      </c>
      <c r="K129" s="194" t="s">
        <v>4</v>
      </c>
      <c r="L129" s="169"/>
      <c r="M129" s="195" t="s">
        <v>552</v>
      </c>
      <c r="N129" s="197"/>
      <c r="O129" s="198"/>
      <c r="P129" s="219">
        <f>P14+P68</f>
        <v>0</v>
      </c>
      <c r="Q129" s="220">
        <f t="shared" si="20"/>
        <v>0</v>
      </c>
      <c r="R129" s="220">
        <f t="shared" si="20"/>
        <v>0</v>
      </c>
      <c r="S129" s="221">
        <f t="shared" si="20"/>
        <v>0</v>
      </c>
      <c r="T129" s="270">
        <f t="shared" si="20"/>
        <v>0</v>
      </c>
      <c r="U129" s="202"/>
      <c r="V129" s="169"/>
      <c r="W129" s="195" t="s">
        <v>552</v>
      </c>
      <c r="X129" s="197"/>
      <c r="Y129" s="198" t="s">
        <v>636</v>
      </c>
      <c r="Z129" s="219">
        <f t="shared" si="22"/>
        <v>0</v>
      </c>
      <c r="AA129" s="220">
        <f t="shared" si="22"/>
        <v>0</v>
      </c>
      <c r="AB129" s="292">
        <f t="shared" si="22"/>
        <v>0</v>
      </c>
      <c r="AC129" s="366">
        <f t="shared" si="22"/>
        <v>0</v>
      </c>
      <c r="AE129" s="194"/>
      <c r="AF129" s="169"/>
      <c r="AG129" s="195" t="s">
        <v>552</v>
      </c>
      <c r="AH129" s="197"/>
      <c r="AI129" s="219">
        <f t="shared" si="21"/>
        <v>0</v>
      </c>
      <c r="AJ129" s="220">
        <f>SUM(AJ130:AJ132)</f>
        <v>0</v>
      </c>
      <c r="AK129" s="366">
        <f>SUM(AK130:AK132)</f>
        <v>0</v>
      </c>
    </row>
    <row r="130" spans="1:37" ht="14.45" customHeight="1" x14ac:dyDescent="0.15">
      <c r="A130" s="592">
        <v>0</v>
      </c>
      <c r="B130" s="593">
        <v>0</v>
      </c>
      <c r="C130" s="593">
        <v>0</v>
      </c>
      <c r="D130" s="593">
        <v>0</v>
      </c>
      <c r="E130" s="593">
        <v>0</v>
      </c>
      <c r="F130" s="593">
        <v>0</v>
      </c>
      <c r="G130" s="594">
        <v>0</v>
      </c>
      <c r="K130" s="194"/>
      <c r="L130" s="176" t="s">
        <v>554</v>
      </c>
      <c r="M130" s="195"/>
      <c r="N130" s="196" t="s">
        <v>310</v>
      </c>
      <c r="O130" s="198"/>
      <c r="P130" s="219">
        <f t="shared" si="20"/>
        <v>0</v>
      </c>
      <c r="Q130" s="220">
        <f t="shared" si="20"/>
        <v>0</v>
      </c>
      <c r="R130" s="220">
        <f t="shared" si="20"/>
        <v>0</v>
      </c>
      <c r="S130" s="221">
        <f t="shared" si="20"/>
        <v>0</v>
      </c>
      <c r="T130" s="270">
        <f t="shared" si="20"/>
        <v>0</v>
      </c>
      <c r="U130" s="202"/>
      <c r="V130" s="176" t="s">
        <v>554</v>
      </c>
      <c r="W130" s="195"/>
      <c r="X130" s="196" t="s">
        <v>310</v>
      </c>
      <c r="Y130" s="198" t="s">
        <v>636</v>
      </c>
      <c r="Z130" s="219">
        <f t="shared" ref="Z130:AC132" si="23">IF(ISERROR(Z$129*(Q130/Q$129)),0,ROUND(Z$129*(Q130/Q$129),0))</f>
        <v>0</v>
      </c>
      <c r="AA130" s="220">
        <f t="shared" si="23"/>
        <v>0</v>
      </c>
      <c r="AB130" s="292">
        <f t="shared" si="23"/>
        <v>0</v>
      </c>
      <c r="AC130" s="366">
        <f t="shared" si="23"/>
        <v>0</v>
      </c>
      <c r="AE130" s="194"/>
      <c r="AF130" s="176" t="s">
        <v>554</v>
      </c>
      <c r="AG130" s="195"/>
      <c r="AH130" s="196" t="s">
        <v>310</v>
      </c>
      <c r="AI130" s="219">
        <f t="shared" si="21"/>
        <v>0</v>
      </c>
      <c r="AJ130" s="220">
        <f t="shared" ref="AJ130:AJ143" si="24">IF($P130-$Z130=0,0,ROUND((R130-AA130)*$AI130/($P130-$Z130),0))</f>
        <v>0</v>
      </c>
      <c r="AK130" s="366">
        <f t="shared" ref="AK130:AK143" si="25">IF(P130-Z130=0,0,ROUND((S130-AB130)*AI130/(P130-Z130),0))</f>
        <v>0</v>
      </c>
    </row>
    <row r="131" spans="1:37" ht="14.45" customHeight="1" x14ac:dyDescent="0.15">
      <c r="A131" s="592">
        <v>0</v>
      </c>
      <c r="B131" s="593">
        <v>0</v>
      </c>
      <c r="C131" s="593">
        <v>0</v>
      </c>
      <c r="D131" s="593">
        <v>0</v>
      </c>
      <c r="E131" s="593">
        <v>0</v>
      </c>
      <c r="F131" s="593">
        <v>0</v>
      </c>
      <c r="G131" s="594">
        <v>0</v>
      </c>
      <c r="K131" s="194"/>
      <c r="L131" s="176" t="s">
        <v>556</v>
      </c>
      <c r="M131" s="176"/>
      <c r="N131" s="196" t="s">
        <v>309</v>
      </c>
      <c r="O131" s="198"/>
      <c r="P131" s="219">
        <f t="shared" si="20"/>
        <v>0</v>
      </c>
      <c r="Q131" s="220">
        <f t="shared" si="20"/>
        <v>0</v>
      </c>
      <c r="R131" s="220">
        <f t="shared" si="20"/>
        <v>0</v>
      </c>
      <c r="S131" s="221">
        <f t="shared" si="20"/>
        <v>0</v>
      </c>
      <c r="T131" s="270">
        <f t="shared" si="20"/>
        <v>0</v>
      </c>
      <c r="U131" s="202"/>
      <c r="V131" s="176" t="s">
        <v>556</v>
      </c>
      <c r="W131" s="176"/>
      <c r="X131" s="196" t="s">
        <v>309</v>
      </c>
      <c r="Y131" s="198" t="s">
        <v>636</v>
      </c>
      <c r="Z131" s="219">
        <f t="shared" si="23"/>
        <v>0</v>
      </c>
      <c r="AA131" s="220">
        <f t="shared" si="23"/>
        <v>0</v>
      </c>
      <c r="AB131" s="292">
        <f t="shared" si="23"/>
        <v>0</v>
      </c>
      <c r="AC131" s="366">
        <f t="shared" si="23"/>
        <v>0</v>
      </c>
      <c r="AE131" s="194"/>
      <c r="AF131" s="176" t="s">
        <v>556</v>
      </c>
      <c r="AG131" s="176"/>
      <c r="AH131" s="196" t="s">
        <v>309</v>
      </c>
      <c r="AI131" s="219">
        <f t="shared" si="21"/>
        <v>0</v>
      </c>
      <c r="AJ131" s="220">
        <f t="shared" si="24"/>
        <v>0</v>
      </c>
      <c r="AK131" s="366">
        <f t="shared" si="25"/>
        <v>0</v>
      </c>
    </row>
    <row r="132" spans="1:37" ht="14.45" customHeight="1" x14ac:dyDescent="0.15">
      <c r="A132" s="592">
        <v>0</v>
      </c>
      <c r="B132" s="593">
        <v>0</v>
      </c>
      <c r="C132" s="593">
        <v>0</v>
      </c>
      <c r="D132" s="593">
        <v>0</v>
      </c>
      <c r="E132" s="593">
        <v>0</v>
      </c>
      <c r="F132" s="593">
        <v>0</v>
      </c>
      <c r="G132" s="594">
        <v>0</v>
      </c>
      <c r="K132" s="194"/>
      <c r="L132" s="176" t="s">
        <v>558</v>
      </c>
      <c r="M132" s="216"/>
      <c r="N132" s="196" t="s">
        <v>292</v>
      </c>
      <c r="O132" s="198"/>
      <c r="P132" s="219">
        <f t="shared" si="20"/>
        <v>0</v>
      </c>
      <c r="Q132" s="220">
        <f t="shared" si="20"/>
        <v>0</v>
      </c>
      <c r="R132" s="220">
        <f t="shared" si="20"/>
        <v>0</v>
      </c>
      <c r="S132" s="221">
        <f t="shared" si="20"/>
        <v>0</v>
      </c>
      <c r="T132" s="270">
        <f t="shared" si="20"/>
        <v>0</v>
      </c>
      <c r="U132" s="202"/>
      <c r="V132" s="176" t="s">
        <v>558</v>
      </c>
      <c r="W132" s="216"/>
      <c r="X132" s="196" t="s">
        <v>292</v>
      </c>
      <c r="Y132" s="198" t="s">
        <v>636</v>
      </c>
      <c r="Z132" s="219">
        <f t="shared" si="23"/>
        <v>0</v>
      </c>
      <c r="AA132" s="220">
        <f t="shared" si="23"/>
        <v>0</v>
      </c>
      <c r="AB132" s="292">
        <f t="shared" si="23"/>
        <v>0</v>
      </c>
      <c r="AC132" s="366">
        <f t="shared" si="23"/>
        <v>0</v>
      </c>
      <c r="AE132" s="194"/>
      <c r="AF132" s="176" t="s">
        <v>558</v>
      </c>
      <c r="AG132" s="216"/>
      <c r="AH132" s="196" t="s">
        <v>292</v>
      </c>
      <c r="AI132" s="219">
        <f t="shared" si="21"/>
        <v>0</v>
      </c>
      <c r="AJ132" s="220">
        <f t="shared" si="24"/>
        <v>0</v>
      </c>
      <c r="AK132" s="366">
        <f t="shared" si="25"/>
        <v>0</v>
      </c>
    </row>
    <row r="133" spans="1:37" ht="14.45" customHeight="1" x14ac:dyDescent="0.15">
      <c r="A133" s="592">
        <v>0</v>
      </c>
      <c r="B133" s="593">
        <v>0</v>
      </c>
      <c r="C133" s="593">
        <v>0</v>
      </c>
      <c r="D133" s="593">
        <v>0</v>
      </c>
      <c r="E133" s="593">
        <v>0</v>
      </c>
      <c r="F133" s="593">
        <v>0</v>
      </c>
      <c r="G133" s="594">
        <v>0</v>
      </c>
      <c r="K133" s="194"/>
      <c r="L133" s="176"/>
      <c r="M133" s="196" t="s">
        <v>494</v>
      </c>
      <c r="N133" s="197"/>
      <c r="O133" s="198"/>
      <c r="P133" s="219">
        <f t="shared" ref="P133:T142" si="26">P18+P72</f>
        <v>0</v>
      </c>
      <c r="Q133" s="220">
        <f t="shared" si="26"/>
        <v>0</v>
      </c>
      <c r="R133" s="220">
        <f t="shared" si="26"/>
        <v>0</v>
      </c>
      <c r="S133" s="221">
        <f t="shared" si="26"/>
        <v>0</v>
      </c>
      <c r="T133" s="270">
        <f t="shared" si="26"/>
        <v>0</v>
      </c>
      <c r="U133" s="202"/>
      <c r="V133" s="176"/>
      <c r="W133" s="196" t="s">
        <v>494</v>
      </c>
      <c r="X133" s="197"/>
      <c r="Y133" s="198" t="s">
        <v>636</v>
      </c>
      <c r="Z133" s="219">
        <f t="shared" ref="Z133:Z144" si="2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0">
        <f t="shared" ref="AA133:AA144" si="28">IF(ISERROR(AA$60*(R133/(R$123+R$128+R$129+R$133+R$134+R$135+R$136+R$137+R$138+R$139+R$140+R$141+R$142+R$143+R$144+R$150+R$151+R$152+R$153+R$156+R$157+R$158+R$159+R$161+R$162+R$163+R$168+R$170+R$171+R$172+R$173+R$174+R$175))),0,ROUND(AA$60*(R133/(R$123+R$128+R$129+R$133+R$134+R$135+R$136+R$137+R$138+R$139+R$140+R$141+R$142+R$143+R$144+R$150+R$151+R$152+R$153+R$156+R$157+R$158+R$159+R$161+R$162+R$163+R$168+R$170+R$171+R$172+R$173+R$174+R$175)),0))</f>
        <v>0</v>
      </c>
      <c r="AB133" s="292">
        <f t="shared" ref="AB133:AC144" si="29">IF(ISERROR(AB$60*(S133/(S$123+S$128+S$129+S$133+S$134+S$135+S$136+S$137+S$138+S$139+S$140+S$141+S$142+S$143+S$144+S$150+S$151+S$152+S$153+S$156+S$157+S$158+S$159+S$161+S$162+S$163+S$168+S$170+S$171+S$172+S$173+S$174+S$175))),0,ROUND(AB$60*(S133/(S$123+S$128+S$129+S$133+S$134+S$135+S$136+S$137+S$138+S$139+S$140+S$141+S$142+S$143+S$144+S$150+S$151+S$152+S$153+S$156+S$157+S$158+S$159+S$161+S$162+S$163+S$168+S$170+S$171+S$172+S$173+S$174+S$175)),0))</f>
        <v>0</v>
      </c>
      <c r="AC133" s="366">
        <f t="shared" si="29"/>
        <v>0</v>
      </c>
      <c r="AE133" s="194"/>
      <c r="AF133" s="176"/>
      <c r="AG133" s="196" t="s">
        <v>494</v>
      </c>
      <c r="AH133" s="197"/>
      <c r="AI133" s="219">
        <f t="shared" si="21"/>
        <v>0</v>
      </c>
      <c r="AJ133" s="220">
        <f t="shared" si="24"/>
        <v>0</v>
      </c>
      <c r="AK133" s="366">
        <f t="shared" si="25"/>
        <v>0</v>
      </c>
    </row>
    <row r="134" spans="1:37" ht="14.45" customHeight="1" x14ac:dyDescent="0.15">
      <c r="A134" s="592">
        <v>0</v>
      </c>
      <c r="B134" s="593">
        <v>0</v>
      </c>
      <c r="C134" s="593">
        <v>0</v>
      </c>
      <c r="D134" s="593">
        <v>0</v>
      </c>
      <c r="E134" s="593">
        <v>0</v>
      </c>
      <c r="F134" s="593">
        <v>0</v>
      </c>
      <c r="G134" s="594">
        <v>0</v>
      </c>
      <c r="K134" s="194"/>
      <c r="L134" s="216"/>
      <c r="M134" s="196" t="s">
        <v>292</v>
      </c>
      <c r="N134" s="197"/>
      <c r="O134" s="198"/>
      <c r="P134" s="219">
        <f t="shared" si="26"/>
        <v>29</v>
      </c>
      <c r="Q134" s="220">
        <f t="shared" si="26"/>
        <v>29</v>
      </c>
      <c r="R134" s="220">
        <f t="shared" si="26"/>
        <v>0</v>
      </c>
      <c r="S134" s="221">
        <f t="shared" si="26"/>
        <v>0</v>
      </c>
      <c r="T134" s="270">
        <f t="shared" si="26"/>
        <v>0</v>
      </c>
      <c r="U134" s="202"/>
      <c r="V134" s="216"/>
      <c r="W134" s="196" t="s">
        <v>292</v>
      </c>
      <c r="X134" s="197"/>
      <c r="Y134" s="198" t="s">
        <v>636</v>
      </c>
      <c r="Z134" s="219">
        <f t="shared" si="27"/>
        <v>3</v>
      </c>
      <c r="AA134" s="220">
        <f t="shared" si="28"/>
        <v>0</v>
      </c>
      <c r="AB134" s="292">
        <f t="shared" si="29"/>
        <v>0</v>
      </c>
      <c r="AC134" s="366">
        <f t="shared" si="29"/>
        <v>0</v>
      </c>
      <c r="AE134" s="194"/>
      <c r="AF134" s="216"/>
      <c r="AG134" s="196" t="s">
        <v>292</v>
      </c>
      <c r="AH134" s="197"/>
      <c r="AI134" s="219">
        <f t="shared" si="21"/>
        <v>26</v>
      </c>
      <c r="AJ134" s="220">
        <f t="shared" si="24"/>
        <v>0</v>
      </c>
      <c r="AK134" s="366">
        <f t="shared" si="25"/>
        <v>0</v>
      </c>
    </row>
    <row r="135" spans="1:37" ht="14.45" customHeight="1" x14ac:dyDescent="0.15">
      <c r="A135" s="592">
        <v>0</v>
      </c>
      <c r="B135" s="593">
        <v>0</v>
      </c>
      <c r="C135" s="593">
        <v>0</v>
      </c>
      <c r="D135" s="593">
        <v>0</v>
      </c>
      <c r="E135" s="593">
        <v>0</v>
      </c>
      <c r="F135" s="593">
        <v>0</v>
      </c>
      <c r="G135" s="594">
        <v>0</v>
      </c>
      <c r="K135" s="194"/>
      <c r="L135" s="196" t="s">
        <v>485</v>
      </c>
      <c r="M135" s="197"/>
      <c r="N135" s="197"/>
      <c r="O135" s="198"/>
      <c r="P135" s="219">
        <f t="shared" si="26"/>
        <v>0</v>
      </c>
      <c r="Q135" s="220">
        <f t="shared" si="26"/>
        <v>0</v>
      </c>
      <c r="R135" s="220">
        <f t="shared" si="26"/>
        <v>0</v>
      </c>
      <c r="S135" s="221">
        <f t="shared" si="26"/>
        <v>0</v>
      </c>
      <c r="T135" s="270">
        <f t="shared" si="26"/>
        <v>0</v>
      </c>
      <c r="U135" s="202" t="s">
        <v>852</v>
      </c>
      <c r="V135" s="196" t="s">
        <v>485</v>
      </c>
      <c r="W135" s="197"/>
      <c r="X135" s="197"/>
      <c r="Y135" s="198" t="s">
        <v>636</v>
      </c>
      <c r="Z135" s="219">
        <f t="shared" si="27"/>
        <v>0</v>
      </c>
      <c r="AA135" s="220">
        <f t="shared" si="28"/>
        <v>0</v>
      </c>
      <c r="AB135" s="292">
        <f t="shared" si="29"/>
        <v>0</v>
      </c>
      <c r="AC135" s="366">
        <f t="shared" si="29"/>
        <v>0</v>
      </c>
      <c r="AE135" s="194" t="s">
        <v>852</v>
      </c>
      <c r="AF135" s="196" t="s">
        <v>485</v>
      </c>
      <c r="AG135" s="197"/>
      <c r="AH135" s="197"/>
      <c r="AI135" s="219">
        <f t="shared" si="21"/>
        <v>0</v>
      </c>
      <c r="AJ135" s="220">
        <f t="shared" si="24"/>
        <v>0</v>
      </c>
      <c r="AK135" s="366">
        <f t="shared" si="25"/>
        <v>0</v>
      </c>
    </row>
    <row r="136" spans="1:37" ht="14.45" customHeight="1" x14ac:dyDescent="0.15">
      <c r="A136" s="592">
        <v>0</v>
      </c>
      <c r="B136" s="593">
        <v>0</v>
      </c>
      <c r="C136" s="593">
        <v>0</v>
      </c>
      <c r="D136" s="593">
        <v>0</v>
      </c>
      <c r="E136" s="593">
        <v>0</v>
      </c>
      <c r="F136" s="593">
        <v>0</v>
      </c>
      <c r="G136" s="594">
        <v>0</v>
      </c>
      <c r="K136" s="194" t="s">
        <v>24</v>
      </c>
      <c r="L136" s="195"/>
      <c r="M136" s="196" t="s">
        <v>304</v>
      </c>
      <c r="N136" s="197"/>
      <c r="O136" s="198"/>
      <c r="P136" s="219">
        <f t="shared" si="26"/>
        <v>0</v>
      </c>
      <c r="Q136" s="220">
        <f t="shared" si="26"/>
        <v>0</v>
      </c>
      <c r="R136" s="220">
        <f t="shared" si="26"/>
        <v>0</v>
      </c>
      <c r="S136" s="221">
        <f t="shared" si="26"/>
        <v>0</v>
      </c>
      <c r="T136" s="270">
        <f t="shared" si="26"/>
        <v>0</v>
      </c>
      <c r="U136" s="202" t="s">
        <v>637</v>
      </c>
      <c r="V136" s="195"/>
      <c r="W136" s="196" t="s">
        <v>304</v>
      </c>
      <c r="X136" s="197"/>
      <c r="Y136" s="198" t="s">
        <v>636</v>
      </c>
      <c r="Z136" s="219">
        <f t="shared" si="27"/>
        <v>0</v>
      </c>
      <c r="AA136" s="220">
        <f t="shared" si="28"/>
        <v>0</v>
      </c>
      <c r="AB136" s="292">
        <f t="shared" si="29"/>
        <v>0</v>
      </c>
      <c r="AC136" s="366">
        <f t="shared" si="29"/>
        <v>0</v>
      </c>
      <c r="AE136" s="194"/>
      <c r="AF136" s="195"/>
      <c r="AG136" s="196" t="s">
        <v>304</v>
      </c>
      <c r="AH136" s="197"/>
      <c r="AI136" s="219">
        <f t="shared" si="21"/>
        <v>0</v>
      </c>
      <c r="AJ136" s="220">
        <f t="shared" si="24"/>
        <v>0</v>
      </c>
      <c r="AK136" s="366">
        <f t="shared" si="25"/>
        <v>0</v>
      </c>
    </row>
    <row r="137" spans="1:37" ht="14.45" customHeight="1" x14ac:dyDescent="0.15">
      <c r="A137" s="592">
        <v>0</v>
      </c>
      <c r="B137" s="593">
        <v>0</v>
      </c>
      <c r="C137" s="593">
        <v>0</v>
      </c>
      <c r="D137" s="593">
        <v>0</v>
      </c>
      <c r="E137" s="593">
        <v>0</v>
      </c>
      <c r="F137" s="593">
        <v>0</v>
      </c>
      <c r="G137" s="594">
        <v>0</v>
      </c>
      <c r="K137" s="194"/>
      <c r="L137" s="195" t="s">
        <v>564</v>
      </c>
      <c r="M137" s="196" t="s">
        <v>303</v>
      </c>
      <c r="N137" s="197"/>
      <c r="O137" s="198"/>
      <c r="P137" s="219">
        <f t="shared" si="26"/>
        <v>0</v>
      </c>
      <c r="Q137" s="220">
        <f t="shared" si="26"/>
        <v>0</v>
      </c>
      <c r="R137" s="220">
        <f t="shared" si="26"/>
        <v>0</v>
      </c>
      <c r="S137" s="221">
        <f t="shared" si="26"/>
        <v>0</v>
      </c>
      <c r="T137" s="270">
        <f t="shared" si="26"/>
        <v>0</v>
      </c>
      <c r="U137" s="202"/>
      <c r="V137" s="195" t="s">
        <v>564</v>
      </c>
      <c r="W137" s="196" t="s">
        <v>303</v>
      </c>
      <c r="X137" s="197"/>
      <c r="Y137" s="198" t="s">
        <v>636</v>
      </c>
      <c r="Z137" s="219">
        <f t="shared" si="27"/>
        <v>0</v>
      </c>
      <c r="AA137" s="220">
        <f t="shared" si="28"/>
        <v>0</v>
      </c>
      <c r="AB137" s="292">
        <f t="shared" si="29"/>
        <v>0</v>
      </c>
      <c r="AC137" s="366">
        <f t="shared" si="29"/>
        <v>0</v>
      </c>
      <c r="AE137" s="194"/>
      <c r="AF137" s="195" t="s">
        <v>564</v>
      </c>
      <c r="AG137" s="196" t="s">
        <v>303</v>
      </c>
      <c r="AH137" s="197"/>
      <c r="AI137" s="219">
        <f t="shared" si="21"/>
        <v>0</v>
      </c>
      <c r="AJ137" s="220">
        <f t="shared" si="24"/>
        <v>0</v>
      </c>
      <c r="AK137" s="366">
        <f t="shared" si="25"/>
        <v>0</v>
      </c>
    </row>
    <row r="138" spans="1:37" ht="14.45" customHeight="1" x14ac:dyDescent="0.15">
      <c r="A138" s="592">
        <v>0</v>
      </c>
      <c r="B138" s="593">
        <v>0</v>
      </c>
      <c r="C138" s="593">
        <v>0</v>
      </c>
      <c r="D138" s="593">
        <v>0</v>
      </c>
      <c r="E138" s="593">
        <v>0</v>
      </c>
      <c r="F138" s="593">
        <v>0</v>
      </c>
      <c r="G138" s="594">
        <v>0</v>
      </c>
      <c r="K138" s="194"/>
      <c r="L138" s="195" t="s">
        <v>566</v>
      </c>
      <c r="M138" s="196" t="s">
        <v>302</v>
      </c>
      <c r="N138" s="197"/>
      <c r="O138" s="198"/>
      <c r="P138" s="219">
        <f t="shared" si="26"/>
        <v>0</v>
      </c>
      <c r="Q138" s="220">
        <f t="shared" si="26"/>
        <v>0</v>
      </c>
      <c r="R138" s="220">
        <f t="shared" si="26"/>
        <v>0</v>
      </c>
      <c r="S138" s="221">
        <f t="shared" si="26"/>
        <v>0</v>
      </c>
      <c r="T138" s="270">
        <f t="shared" si="26"/>
        <v>0</v>
      </c>
      <c r="U138" s="202"/>
      <c r="V138" s="195" t="s">
        <v>566</v>
      </c>
      <c r="W138" s="196" t="s">
        <v>302</v>
      </c>
      <c r="X138" s="197"/>
      <c r="Y138" s="198" t="s">
        <v>636</v>
      </c>
      <c r="Z138" s="219">
        <f t="shared" si="27"/>
        <v>0</v>
      </c>
      <c r="AA138" s="220">
        <f t="shared" si="28"/>
        <v>0</v>
      </c>
      <c r="AB138" s="292">
        <f t="shared" si="29"/>
        <v>0</v>
      </c>
      <c r="AC138" s="366">
        <f t="shared" si="29"/>
        <v>0</v>
      </c>
      <c r="AE138" s="194"/>
      <c r="AF138" s="195" t="s">
        <v>566</v>
      </c>
      <c r="AG138" s="196" t="s">
        <v>302</v>
      </c>
      <c r="AH138" s="197"/>
      <c r="AI138" s="219">
        <f t="shared" si="21"/>
        <v>0</v>
      </c>
      <c r="AJ138" s="220">
        <f t="shared" si="24"/>
        <v>0</v>
      </c>
      <c r="AK138" s="366">
        <f t="shared" si="25"/>
        <v>0</v>
      </c>
    </row>
    <row r="139" spans="1:37" ht="14.45" customHeight="1" x14ac:dyDescent="0.15">
      <c r="A139" s="592">
        <v>5424</v>
      </c>
      <c r="B139" s="593">
        <v>4147</v>
      </c>
      <c r="C139" s="593">
        <v>277</v>
      </c>
      <c r="D139" s="593">
        <v>0</v>
      </c>
      <c r="E139" s="593">
        <v>0</v>
      </c>
      <c r="F139" s="593">
        <v>1000</v>
      </c>
      <c r="G139" s="594">
        <v>0</v>
      </c>
      <c r="K139" s="194"/>
      <c r="L139" s="195" t="s">
        <v>568</v>
      </c>
      <c r="M139" s="196" t="s">
        <v>283</v>
      </c>
      <c r="N139" s="197"/>
      <c r="O139" s="198"/>
      <c r="P139" s="219">
        <f t="shared" si="26"/>
        <v>0</v>
      </c>
      <c r="Q139" s="220">
        <f t="shared" si="26"/>
        <v>0</v>
      </c>
      <c r="R139" s="220">
        <f t="shared" si="26"/>
        <v>0</v>
      </c>
      <c r="S139" s="221">
        <f t="shared" si="26"/>
        <v>0</v>
      </c>
      <c r="T139" s="270">
        <f t="shared" si="26"/>
        <v>0</v>
      </c>
      <c r="U139" s="202"/>
      <c r="V139" s="195" t="s">
        <v>568</v>
      </c>
      <c r="W139" s="196" t="s">
        <v>283</v>
      </c>
      <c r="X139" s="197"/>
      <c r="Y139" s="198" t="s">
        <v>636</v>
      </c>
      <c r="Z139" s="219">
        <f t="shared" si="27"/>
        <v>0</v>
      </c>
      <c r="AA139" s="220">
        <f t="shared" si="28"/>
        <v>0</v>
      </c>
      <c r="AB139" s="292">
        <f t="shared" si="29"/>
        <v>0</v>
      </c>
      <c r="AC139" s="366">
        <f t="shared" si="29"/>
        <v>0</v>
      </c>
      <c r="AE139" s="194"/>
      <c r="AF139" s="195" t="s">
        <v>568</v>
      </c>
      <c r="AG139" s="196" t="s">
        <v>283</v>
      </c>
      <c r="AH139" s="197"/>
      <c r="AI139" s="219">
        <f t="shared" si="21"/>
        <v>0</v>
      </c>
      <c r="AJ139" s="220">
        <f t="shared" si="24"/>
        <v>0</v>
      </c>
      <c r="AK139" s="366">
        <f t="shared" si="25"/>
        <v>0</v>
      </c>
    </row>
    <row r="140" spans="1:37" ht="14.45" customHeight="1" x14ac:dyDescent="0.15">
      <c r="A140" s="592">
        <v>1000</v>
      </c>
      <c r="B140" s="593">
        <v>0</v>
      </c>
      <c r="C140" s="593">
        <v>0</v>
      </c>
      <c r="D140" s="593">
        <v>0</v>
      </c>
      <c r="E140" s="593">
        <v>0</v>
      </c>
      <c r="F140" s="593">
        <v>1000</v>
      </c>
      <c r="G140" s="594">
        <v>0</v>
      </c>
      <c r="K140" s="194"/>
      <c r="L140" s="195" t="s">
        <v>476</v>
      </c>
      <c r="M140" s="196" t="s">
        <v>301</v>
      </c>
      <c r="N140" s="197"/>
      <c r="O140" s="198"/>
      <c r="P140" s="219">
        <f t="shared" si="26"/>
        <v>0</v>
      </c>
      <c r="Q140" s="220">
        <f t="shared" si="26"/>
        <v>0</v>
      </c>
      <c r="R140" s="220">
        <f t="shared" si="26"/>
        <v>0</v>
      </c>
      <c r="S140" s="221">
        <f t="shared" si="26"/>
        <v>0</v>
      </c>
      <c r="T140" s="270">
        <f t="shared" si="26"/>
        <v>0</v>
      </c>
      <c r="U140" s="202"/>
      <c r="V140" s="195" t="s">
        <v>476</v>
      </c>
      <c r="W140" s="196" t="s">
        <v>301</v>
      </c>
      <c r="X140" s="197"/>
      <c r="Y140" s="198" t="s">
        <v>636</v>
      </c>
      <c r="Z140" s="219">
        <f t="shared" si="27"/>
        <v>0</v>
      </c>
      <c r="AA140" s="220">
        <f t="shared" si="28"/>
        <v>0</v>
      </c>
      <c r="AB140" s="292">
        <f t="shared" si="29"/>
        <v>0</v>
      </c>
      <c r="AC140" s="366">
        <f t="shared" si="29"/>
        <v>0</v>
      </c>
      <c r="AE140" s="194"/>
      <c r="AF140" s="195" t="s">
        <v>476</v>
      </c>
      <c r="AG140" s="196" t="s">
        <v>301</v>
      </c>
      <c r="AH140" s="197"/>
      <c r="AI140" s="219">
        <f t="shared" si="21"/>
        <v>0</v>
      </c>
      <c r="AJ140" s="220">
        <f t="shared" si="24"/>
        <v>0</v>
      </c>
      <c r="AK140" s="366">
        <f t="shared" si="25"/>
        <v>0</v>
      </c>
    </row>
    <row r="141" spans="1:37" ht="14.45" customHeight="1" x14ac:dyDescent="0.15">
      <c r="A141" s="592">
        <v>0</v>
      </c>
      <c r="B141" s="593">
        <v>0</v>
      </c>
      <c r="C141" s="593">
        <v>0</v>
      </c>
      <c r="D141" s="593">
        <v>0</v>
      </c>
      <c r="E141" s="593">
        <v>0</v>
      </c>
      <c r="F141" s="593">
        <v>0</v>
      </c>
      <c r="G141" s="594">
        <v>0</v>
      </c>
      <c r="K141" s="194"/>
      <c r="L141" s="195" t="s">
        <v>427</v>
      </c>
      <c r="M141" s="196" t="s">
        <v>571</v>
      </c>
      <c r="N141" s="197"/>
      <c r="O141" s="198"/>
      <c r="P141" s="219">
        <f t="shared" si="26"/>
        <v>9826</v>
      </c>
      <c r="Q141" s="220">
        <f t="shared" si="26"/>
        <v>9826</v>
      </c>
      <c r="R141" s="220">
        <f t="shared" si="26"/>
        <v>0</v>
      </c>
      <c r="S141" s="221">
        <f t="shared" si="26"/>
        <v>4166</v>
      </c>
      <c r="T141" s="270">
        <f t="shared" si="26"/>
        <v>0</v>
      </c>
      <c r="U141" s="202"/>
      <c r="V141" s="195" t="s">
        <v>427</v>
      </c>
      <c r="W141" s="196" t="s">
        <v>571</v>
      </c>
      <c r="X141" s="197"/>
      <c r="Y141" s="198" t="s">
        <v>636</v>
      </c>
      <c r="Z141" s="219">
        <f t="shared" si="27"/>
        <v>942</v>
      </c>
      <c r="AA141" s="220">
        <f t="shared" si="28"/>
        <v>0</v>
      </c>
      <c r="AB141" s="292">
        <f t="shared" si="29"/>
        <v>0</v>
      </c>
      <c r="AC141" s="366">
        <f t="shared" si="29"/>
        <v>0</v>
      </c>
      <c r="AE141" s="194"/>
      <c r="AF141" s="195" t="s">
        <v>427</v>
      </c>
      <c r="AG141" s="196" t="s">
        <v>571</v>
      </c>
      <c r="AH141" s="197"/>
      <c r="AI141" s="219">
        <f t="shared" si="21"/>
        <v>8884</v>
      </c>
      <c r="AJ141" s="220">
        <f t="shared" si="24"/>
        <v>0</v>
      </c>
      <c r="AK141" s="366">
        <f t="shared" si="25"/>
        <v>4166</v>
      </c>
    </row>
    <row r="142" spans="1:37" ht="14.45" customHeight="1" x14ac:dyDescent="0.15">
      <c r="A142" s="592">
        <v>0</v>
      </c>
      <c r="B142" s="593">
        <v>0</v>
      </c>
      <c r="C142" s="593">
        <v>0</v>
      </c>
      <c r="D142" s="593">
        <v>0</v>
      </c>
      <c r="E142" s="593">
        <v>0</v>
      </c>
      <c r="F142" s="593">
        <v>0</v>
      </c>
      <c r="G142" s="594">
        <v>0</v>
      </c>
      <c r="K142" s="194"/>
      <c r="L142" s="195" t="s">
        <v>558</v>
      </c>
      <c r="M142" s="196" t="s">
        <v>284</v>
      </c>
      <c r="N142" s="197"/>
      <c r="O142" s="198"/>
      <c r="P142" s="219">
        <f t="shared" si="26"/>
        <v>0</v>
      </c>
      <c r="Q142" s="220">
        <f t="shared" si="26"/>
        <v>0</v>
      </c>
      <c r="R142" s="220">
        <f t="shared" si="26"/>
        <v>0</v>
      </c>
      <c r="S142" s="221">
        <f t="shared" si="26"/>
        <v>0</v>
      </c>
      <c r="T142" s="270">
        <f t="shared" si="26"/>
        <v>0</v>
      </c>
      <c r="U142" s="202"/>
      <c r="V142" s="195" t="s">
        <v>558</v>
      </c>
      <c r="W142" s="196" t="s">
        <v>284</v>
      </c>
      <c r="X142" s="197"/>
      <c r="Y142" s="198" t="s">
        <v>636</v>
      </c>
      <c r="Z142" s="219">
        <f t="shared" si="27"/>
        <v>0</v>
      </c>
      <c r="AA142" s="220">
        <f t="shared" si="28"/>
        <v>0</v>
      </c>
      <c r="AB142" s="292">
        <f t="shared" si="29"/>
        <v>0</v>
      </c>
      <c r="AC142" s="366">
        <f t="shared" si="29"/>
        <v>0</v>
      </c>
      <c r="AE142" s="194" t="s">
        <v>638</v>
      </c>
      <c r="AF142" s="195" t="s">
        <v>558</v>
      </c>
      <c r="AG142" s="196" t="s">
        <v>284</v>
      </c>
      <c r="AH142" s="197"/>
      <c r="AI142" s="219">
        <f t="shared" si="21"/>
        <v>0</v>
      </c>
      <c r="AJ142" s="220">
        <f t="shared" si="24"/>
        <v>0</v>
      </c>
      <c r="AK142" s="366">
        <f t="shared" si="25"/>
        <v>0</v>
      </c>
    </row>
    <row r="143" spans="1:37" ht="14.45" customHeight="1" x14ac:dyDescent="0.15">
      <c r="A143" s="592">
        <v>0</v>
      </c>
      <c r="B143" s="593">
        <v>0</v>
      </c>
      <c r="C143" s="593">
        <v>0</v>
      </c>
      <c r="D143" s="593">
        <v>0</v>
      </c>
      <c r="E143" s="593">
        <v>0</v>
      </c>
      <c r="F143" s="593">
        <v>0</v>
      </c>
      <c r="G143" s="594">
        <v>0</v>
      </c>
      <c r="K143" s="194"/>
      <c r="L143" s="216"/>
      <c r="M143" s="196" t="s">
        <v>292</v>
      </c>
      <c r="N143" s="197"/>
      <c r="O143" s="198"/>
      <c r="P143" s="219">
        <f t="shared" ref="P143:T152" si="30">P28+P82</f>
        <v>1472</v>
      </c>
      <c r="Q143" s="220">
        <f t="shared" si="30"/>
        <v>1472</v>
      </c>
      <c r="R143" s="220">
        <f t="shared" si="30"/>
        <v>0</v>
      </c>
      <c r="S143" s="221">
        <f t="shared" si="30"/>
        <v>25</v>
      </c>
      <c r="T143" s="270">
        <f t="shared" si="30"/>
        <v>0</v>
      </c>
      <c r="U143" s="202"/>
      <c r="V143" s="216"/>
      <c r="W143" s="196" t="s">
        <v>292</v>
      </c>
      <c r="X143" s="197"/>
      <c r="Y143" s="198" t="s">
        <v>636</v>
      </c>
      <c r="Z143" s="219">
        <f t="shared" si="27"/>
        <v>141</v>
      </c>
      <c r="AA143" s="220">
        <f t="shared" si="28"/>
        <v>0</v>
      </c>
      <c r="AB143" s="292">
        <f t="shared" si="29"/>
        <v>0</v>
      </c>
      <c r="AC143" s="366">
        <f t="shared" si="29"/>
        <v>0</v>
      </c>
      <c r="AE143" s="194" t="s">
        <v>639</v>
      </c>
      <c r="AF143" s="216"/>
      <c r="AG143" s="196" t="s">
        <v>292</v>
      </c>
      <c r="AH143" s="197"/>
      <c r="AI143" s="219">
        <f t="shared" si="21"/>
        <v>1331</v>
      </c>
      <c r="AJ143" s="220">
        <f t="shared" si="24"/>
        <v>0</v>
      </c>
      <c r="AK143" s="366">
        <f t="shared" si="25"/>
        <v>25</v>
      </c>
    </row>
    <row r="144" spans="1:37" ht="14.45" customHeight="1" x14ac:dyDescent="0.15">
      <c r="A144" s="592">
        <v>277</v>
      </c>
      <c r="B144" s="593">
        <v>0</v>
      </c>
      <c r="C144" s="593">
        <v>277</v>
      </c>
      <c r="D144" s="593">
        <v>0</v>
      </c>
      <c r="E144" s="593">
        <v>0</v>
      </c>
      <c r="F144" s="593">
        <v>0</v>
      </c>
      <c r="G144" s="594">
        <v>0</v>
      </c>
      <c r="K144" s="194" t="s">
        <v>4</v>
      </c>
      <c r="L144" s="173" t="s">
        <v>487</v>
      </c>
      <c r="M144" s="197"/>
      <c r="N144" s="197"/>
      <c r="O144" s="198"/>
      <c r="P144" s="219">
        <f t="shared" si="30"/>
        <v>0</v>
      </c>
      <c r="Q144" s="220">
        <f t="shared" si="30"/>
        <v>0</v>
      </c>
      <c r="R144" s="220">
        <f t="shared" si="30"/>
        <v>0</v>
      </c>
      <c r="S144" s="221">
        <f t="shared" si="30"/>
        <v>0</v>
      </c>
      <c r="T144" s="270">
        <f t="shared" si="30"/>
        <v>0</v>
      </c>
      <c r="U144" s="202" t="s">
        <v>914</v>
      </c>
      <c r="V144" s="173" t="s">
        <v>487</v>
      </c>
      <c r="W144" s="197"/>
      <c r="X144" s="197"/>
      <c r="Y144" s="198" t="s">
        <v>636</v>
      </c>
      <c r="Z144" s="219">
        <f t="shared" si="27"/>
        <v>0</v>
      </c>
      <c r="AA144" s="220">
        <f t="shared" si="28"/>
        <v>0</v>
      </c>
      <c r="AB144" s="292">
        <f t="shared" si="29"/>
        <v>0</v>
      </c>
      <c r="AC144" s="366">
        <f t="shared" si="29"/>
        <v>0</v>
      </c>
      <c r="AE144" s="194" t="s">
        <v>640</v>
      </c>
      <c r="AF144" s="173" t="s">
        <v>487</v>
      </c>
      <c r="AG144" s="197"/>
      <c r="AH144" s="197"/>
      <c r="AI144" s="219">
        <f t="shared" si="21"/>
        <v>0</v>
      </c>
      <c r="AJ144" s="220">
        <f>SUM(AJ145:AJ147)</f>
        <v>0</v>
      </c>
      <c r="AK144" s="366">
        <f>SUM(AK145:AK147)</f>
        <v>0</v>
      </c>
    </row>
    <row r="145" spans="1:37" ht="14.45" customHeight="1" x14ac:dyDescent="0.15">
      <c r="A145" s="592">
        <v>0</v>
      </c>
      <c r="B145" s="593">
        <v>0</v>
      </c>
      <c r="C145" s="593">
        <v>0</v>
      </c>
      <c r="D145" s="593">
        <v>0</v>
      </c>
      <c r="E145" s="593">
        <v>0</v>
      </c>
      <c r="F145" s="593">
        <v>0</v>
      </c>
      <c r="G145" s="594">
        <v>0</v>
      </c>
      <c r="K145" s="194"/>
      <c r="L145" s="195"/>
      <c r="M145" s="196" t="s">
        <v>298</v>
      </c>
      <c r="N145" s="197"/>
      <c r="O145" s="198"/>
      <c r="P145" s="219">
        <f t="shared" si="30"/>
        <v>0</v>
      </c>
      <c r="Q145" s="220">
        <f t="shared" si="30"/>
        <v>0</v>
      </c>
      <c r="R145" s="220">
        <f t="shared" si="30"/>
        <v>0</v>
      </c>
      <c r="S145" s="221">
        <f t="shared" si="30"/>
        <v>0</v>
      </c>
      <c r="T145" s="270">
        <f t="shared" si="30"/>
        <v>0</v>
      </c>
      <c r="U145" s="202"/>
      <c r="V145" s="195"/>
      <c r="W145" s="196" t="s">
        <v>298</v>
      </c>
      <c r="X145" s="197"/>
      <c r="Y145" s="198" t="s">
        <v>636</v>
      </c>
      <c r="Z145" s="219">
        <f>IF(ISERROR(Z$144*(Q145/Q$144)),0,ROUND(Z$144*(Q145/Q$144),0))</f>
        <v>0</v>
      </c>
      <c r="AA145" s="220">
        <f t="shared" ref="Z145:AC147" si="31">IF(ISERROR(AA$144*(R145/R$144)),0,ROUND(AA$144*(R145/R$144),0))</f>
        <v>0</v>
      </c>
      <c r="AB145" s="292">
        <f t="shared" si="31"/>
        <v>0</v>
      </c>
      <c r="AC145" s="366">
        <f t="shared" si="31"/>
        <v>0</v>
      </c>
      <c r="AE145" s="194" t="s">
        <v>641</v>
      </c>
      <c r="AF145" s="195"/>
      <c r="AG145" s="196" t="s">
        <v>298</v>
      </c>
      <c r="AH145" s="197"/>
      <c r="AI145" s="219">
        <f t="shared" si="21"/>
        <v>0</v>
      </c>
      <c r="AJ145" s="220">
        <f t="shared" ref="AJ145:AJ153" si="32">IF($P145-$Z145=0,0,ROUND((R145-AA145)*$AI145/($P145-$Z145),0))</f>
        <v>0</v>
      </c>
      <c r="AK145" s="366">
        <f t="shared" ref="AK145:AK153" si="33">IF(P145-Z145=0,0,ROUND((S145-AB145)*AI145/(P145-Z145),0))</f>
        <v>0</v>
      </c>
    </row>
    <row r="146" spans="1:37" ht="14.45" customHeight="1" x14ac:dyDescent="0.15">
      <c r="A146" s="592">
        <v>0</v>
      </c>
      <c r="B146" s="593">
        <v>0</v>
      </c>
      <c r="C146" s="593">
        <v>0</v>
      </c>
      <c r="D146" s="593">
        <v>0</v>
      </c>
      <c r="E146" s="593">
        <v>0</v>
      </c>
      <c r="F146" s="593">
        <v>0</v>
      </c>
      <c r="G146" s="594">
        <v>0</v>
      </c>
      <c r="K146" s="194"/>
      <c r="L146" s="195"/>
      <c r="M146" s="196" t="s">
        <v>297</v>
      </c>
      <c r="N146" s="197"/>
      <c r="O146" s="198"/>
      <c r="P146" s="219">
        <f t="shared" si="30"/>
        <v>0</v>
      </c>
      <c r="Q146" s="220">
        <f t="shared" si="30"/>
        <v>0</v>
      </c>
      <c r="R146" s="220">
        <f t="shared" si="30"/>
        <v>0</v>
      </c>
      <c r="S146" s="221">
        <f t="shared" si="30"/>
        <v>0</v>
      </c>
      <c r="T146" s="270">
        <f t="shared" si="30"/>
        <v>0</v>
      </c>
      <c r="U146" s="202"/>
      <c r="V146" s="195"/>
      <c r="W146" s="196" t="s">
        <v>297</v>
      </c>
      <c r="X146" s="197"/>
      <c r="Y146" s="198" t="s">
        <v>636</v>
      </c>
      <c r="Z146" s="219">
        <f t="shared" si="31"/>
        <v>0</v>
      </c>
      <c r="AA146" s="220">
        <f t="shared" si="31"/>
        <v>0</v>
      </c>
      <c r="AB146" s="292">
        <f t="shared" si="31"/>
        <v>0</v>
      </c>
      <c r="AC146" s="366">
        <f t="shared" si="31"/>
        <v>0</v>
      </c>
      <c r="AE146" s="194" t="s">
        <v>558</v>
      </c>
      <c r="AF146" s="195"/>
      <c r="AG146" s="196" t="s">
        <v>297</v>
      </c>
      <c r="AH146" s="197"/>
      <c r="AI146" s="219">
        <f t="shared" si="21"/>
        <v>0</v>
      </c>
      <c r="AJ146" s="220">
        <f t="shared" si="32"/>
        <v>0</v>
      </c>
      <c r="AK146" s="366">
        <f t="shared" si="33"/>
        <v>0</v>
      </c>
    </row>
    <row r="147" spans="1:37" ht="14.45" customHeight="1" x14ac:dyDescent="0.15">
      <c r="A147" s="592">
        <v>4147</v>
      </c>
      <c r="B147" s="593">
        <v>4147</v>
      </c>
      <c r="C147" s="593">
        <v>0</v>
      </c>
      <c r="D147" s="593">
        <v>0</v>
      </c>
      <c r="E147" s="593">
        <v>0</v>
      </c>
      <c r="F147" s="593">
        <v>0</v>
      </c>
      <c r="G147" s="594">
        <v>0</v>
      </c>
      <c r="K147" s="194"/>
      <c r="L147" s="195"/>
      <c r="M147" s="196" t="s">
        <v>292</v>
      </c>
      <c r="N147" s="197"/>
      <c r="O147" s="198"/>
      <c r="P147" s="219">
        <f t="shared" si="30"/>
        <v>0</v>
      </c>
      <c r="Q147" s="220">
        <f t="shared" si="30"/>
        <v>0</v>
      </c>
      <c r="R147" s="220">
        <f t="shared" si="30"/>
        <v>0</v>
      </c>
      <c r="S147" s="221">
        <f t="shared" si="30"/>
        <v>0</v>
      </c>
      <c r="T147" s="270">
        <f t="shared" si="30"/>
        <v>0</v>
      </c>
      <c r="U147" s="202"/>
      <c r="V147" s="195"/>
      <c r="W147" s="196" t="s">
        <v>292</v>
      </c>
      <c r="X147" s="197"/>
      <c r="Y147" s="198" t="s">
        <v>636</v>
      </c>
      <c r="Z147" s="219">
        <f t="shared" si="31"/>
        <v>0</v>
      </c>
      <c r="AA147" s="220">
        <f t="shared" si="31"/>
        <v>0</v>
      </c>
      <c r="AB147" s="292">
        <f t="shared" si="31"/>
        <v>0</v>
      </c>
      <c r="AC147" s="366">
        <f t="shared" si="31"/>
        <v>0</v>
      </c>
      <c r="AE147" s="194" t="s">
        <v>642</v>
      </c>
      <c r="AF147" s="195"/>
      <c r="AG147" s="196" t="s">
        <v>292</v>
      </c>
      <c r="AH147" s="197"/>
      <c r="AI147" s="219">
        <f t="shared" si="21"/>
        <v>0</v>
      </c>
      <c r="AJ147" s="220">
        <f t="shared" si="32"/>
        <v>0</v>
      </c>
      <c r="AK147" s="366">
        <f t="shared" si="33"/>
        <v>0</v>
      </c>
    </row>
    <row r="148" spans="1:37" ht="14.45" customHeight="1" x14ac:dyDescent="0.15">
      <c r="A148" s="592">
        <v>4147</v>
      </c>
      <c r="B148" s="593">
        <v>4147</v>
      </c>
      <c r="C148" s="593">
        <v>0</v>
      </c>
      <c r="D148" s="593">
        <v>0</v>
      </c>
      <c r="E148" s="593">
        <v>0</v>
      </c>
      <c r="F148" s="593">
        <v>0</v>
      </c>
      <c r="G148" s="594">
        <v>0</v>
      </c>
      <c r="K148" s="194"/>
      <c r="L148" s="173"/>
      <c r="M148" s="196" t="s">
        <v>280</v>
      </c>
      <c r="N148" s="197"/>
      <c r="O148" s="198"/>
      <c r="P148" s="219">
        <f t="shared" si="30"/>
        <v>15314</v>
      </c>
      <c r="Q148" s="220">
        <f t="shared" si="30"/>
        <v>15314</v>
      </c>
      <c r="R148" s="220">
        <f t="shared" si="30"/>
        <v>0</v>
      </c>
      <c r="S148" s="221">
        <f t="shared" si="30"/>
        <v>0</v>
      </c>
      <c r="T148" s="270">
        <f t="shared" si="30"/>
        <v>0</v>
      </c>
      <c r="U148" s="202" t="s">
        <v>852</v>
      </c>
      <c r="V148" s="173"/>
      <c r="W148" s="196" t="s">
        <v>280</v>
      </c>
      <c r="X148" s="197"/>
      <c r="Y148" s="198" t="s">
        <v>636</v>
      </c>
      <c r="Z148" s="219">
        <f>IF(ISERROR(Z$33*(Q148/(Q148+Q149))),0,ROUND(Z$33*(Q148/(Q148+Q149)),0))</f>
        <v>3564</v>
      </c>
      <c r="AA148" s="220">
        <f>IF(ISERROR(AA$33*(R148/(R148+R149))),0,ROUND(AA$33*(R148/(R148+R149)),0))</f>
        <v>0</v>
      </c>
      <c r="AB148" s="292">
        <f>IF(ISERROR(AB$33*(S148/(S148+S149))),0,ROUND(AB$33*(S148/(S148+S149)),0))</f>
        <v>0</v>
      </c>
      <c r="AC148" s="366">
        <f>IF(ISERROR(AC$33*(T148/(T148+T149))),0,ROUND(AC$33*(T148/(T148+T149)),0))</f>
        <v>0</v>
      </c>
      <c r="AE148" s="194" t="s">
        <v>643</v>
      </c>
      <c r="AF148" s="173"/>
      <c r="AG148" s="196" t="s">
        <v>280</v>
      </c>
      <c r="AH148" s="197"/>
      <c r="AI148" s="219">
        <f t="shared" si="21"/>
        <v>11750</v>
      </c>
      <c r="AJ148" s="220">
        <f t="shared" si="32"/>
        <v>0</v>
      </c>
      <c r="AK148" s="366">
        <f t="shared" si="33"/>
        <v>0</v>
      </c>
    </row>
    <row r="149" spans="1:37" ht="14.45" customHeight="1" x14ac:dyDescent="0.15">
      <c r="A149" s="592">
        <v>0</v>
      </c>
      <c r="B149" s="593">
        <v>0</v>
      </c>
      <c r="C149" s="593">
        <v>0</v>
      </c>
      <c r="D149" s="593">
        <v>0</v>
      </c>
      <c r="E149" s="593">
        <v>0</v>
      </c>
      <c r="F149" s="593">
        <v>0</v>
      </c>
      <c r="G149" s="594">
        <v>0</v>
      </c>
      <c r="K149" s="194"/>
      <c r="L149" s="195"/>
      <c r="M149" s="196" t="s">
        <v>281</v>
      </c>
      <c r="N149" s="197"/>
      <c r="O149" s="198"/>
      <c r="P149" s="219">
        <f t="shared" si="30"/>
        <v>2506</v>
      </c>
      <c r="Q149" s="220">
        <f t="shared" si="30"/>
        <v>2506</v>
      </c>
      <c r="R149" s="220">
        <f t="shared" si="30"/>
        <v>0</v>
      </c>
      <c r="S149" s="221">
        <f t="shared" si="30"/>
        <v>1122</v>
      </c>
      <c r="T149" s="270">
        <f t="shared" si="30"/>
        <v>900</v>
      </c>
      <c r="U149" s="202"/>
      <c r="V149" s="195"/>
      <c r="W149" s="196" t="s">
        <v>281</v>
      </c>
      <c r="X149" s="197"/>
      <c r="Y149" s="198" t="s">
        <v>636</v>
      </c>
      <c r="Z149" s="219">
        <f>Z33-Z148</f>
        <v>583</v>
      </c>
      <c r="AA149" s="220">
        <f>AA33-AA148</f>
        <v>4147</v>
      </c>
      <c r="AB149" s="292">
        <f>AB33-AB148</f>
        <v>0</v>
      </c>
      <c r="AC149" s="366">
        <f>AC33-AC148</f>
        <v>0</v>
      </c>
      <c r="AE149" s="194" t="s">
        <v>644</v>
      </c>
      <c r="AF149" s="195"/>
      <c r="AG149" s="196" t="s">
        <v>281</v>
      </c>
      <c r="AH149" s="197"/>
      <c r="AI149" s="219">
        <f t="shared" si="21"/>
        <v>1923</v>
      </c>
      <c r="AJ149" s="220">
        <f t="shared" si="32"/>
        <v>-4147</v>
      </c>
      <c r="AK149" s="366">
        <f t="shared" si="33"/>
        <v>1122</v>
      </c>
    </row>
    <row r="150" spans="1:37" ht="14.45" customHeight="1" x14ac:dyDescent="0.15">
      <c r="A150" s="592">
        <v>0</v>
      </c>
      <c r="B150" s="593">
        <v>0</v>
      </c>
      <c r="C150" s="593">
        <v>0</v>
      </c>
      <c r="D150" s="593">
        <v>0</v>
      </c>
      <c r="E150" s="593">
        <v>0</v>
      </c>
      <c r="F150" s="593">
        <v>0</v>
      </c>
      <c r="G150" s="594">
        <v>0</v>
      </c>
      <c r="K150" s="194"/>
      <c r="L150" s="195"/>
      <c r="M150" s="196" t="s">
        <v>282</v>
      </c>
      <c r="N150" s="197"/>
      <c r="O150" s="198"/>
      <c r="P150" s="219">
        <f t="shared" si="30"/>
        <v>0</v>
      </c>
      <c r="Q150" s="220">
        <f t="shared" si="30"/>
        <v>0</v>
      </c>
      <c r="R150" s="220">
        <f t="shared" si="30"/>
        <v>0</v>
      </c>
      <c r="S150" s="221">
        <f t="shared" si="30"/>
        <v>0</v>
      </c>
      <c r="T150" s="270">
        <f t="shared" si="30"/>
        <v>0</v>
      </c>
      <c r="U150" s="202"/>
      <c r="V150" s="195"/>
      <c r="W150" s="196" t="s">
        <v>282</v>
      </c>
      <c r="X150" s="197"/>
      <c r="Y150" s="198" t="s">
        <v>636</v>
      </c>
      <c r="Z150" s="219">
        <f t="shared" ref="Z150:AC153" si="34">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0">
        <f t="shared" si="34"/>
        <v>0</v>
      </c>
      <c r="AB150" s="292">
        <f t="shared" si="34"/>
        <v>0</v>
      </c>
      <c r="AC150" s="366">
        <f t="shared" si="34"/>
        <v>0</v>
      </c>
      <c r="AE150" s="194" t="s">
        <v>915</v>
      </c>
      <c r="AF150" s="195"/>
      <c r="AG150" s="196" t="s">
        <v>282</v>
      </c>
      <c r="AH150" s="197"/>
      <c r="AI150" s="219">
        <f t="shared" si="21"/>
        <v>0</v>
      </c>
      <c r="AJ150" s="220">
        <f t="shared" si="32"/>
        <v>0</v>
      </c>
      <c r="AK150" s="366">
        <f t="shared" si="33"/>
        <v>0</v>
      </c>
    </row>
    <row r="151" spans="1:37" ht="14.45" customHeight="1" x14ac:dyDescent="0.15">
      <c r="A151" s="592">
        <v>0</v>
      </c>
      <c r="B151" s="593">
        <v>0</v>
      </c>
      <c r="C151" s="593">
        <v>0</v>
      </c>
      <c r="D151" s="593">
        <v>0</v>
      </c>
      <c r="E151" s="593">
        <v>0</v>
      </c>
      <c r="F151" s="593">
        <v>0</v>
      </c>
      <c r="G151" s="594">
        <v>0</v>
      </c>
      <c r="K151" s="194" t="s">
        <v>4</v>
      </c>
      <c r="L151" s="195" t="s">
        <v>583</v>
      </c>
      <c r="M151" s="196" t="s">
        <v>283</v>
      </c>
      <c r="N151" s="197"/>
      <c r="O151" s="198"/>
      <c r="P151" s="219">
        <f t="shared" si="30"/>
        <v>0</v>
      </c>
      <c r="Q151" s="220">
        <f t="shared" si="30"/>
        <v>0</v>
      </c>
      <c r="R151" s="220">
        <f t="shared" si="30"/>
        <v>0</v>
      </c>
      <c r="S151" s="221">
        <f t="shared" si="30"/>
        <v>0</v>
      </c>
      <c r="T151" s="270">
        <f t="shared" si="30"/>
        <v>0</v>
      </c>
      <c r="U151" s="202"/>
      <c r="V151" s="195" t="s">
        <v>583</v>
      </c>
      <c r="W151" s="196" t="s">
        <v>283</v>
      </c>
      <c r="X151" s="197"/>
      <c r="Y151" s="198" t="s">
        <v>636</v>
      </c>
      <c r="Z151" s="219">
        <f t="shared" si="34"/>
        <v>0</v>
      </c>
      <c r="AA151" s="220">
        <f t="shared" si="34"/>
        <v>0</v>
      </c>
      <c r="AB151" s="292">
        <f t="shared" si="34"/>
        <v>0</v>
      </c>
      <c r="AC151" s="366">
        <f t="shared" si="34"/>
        <v>0</v>
      </c>
      <c r="AE151" s="194" t="s">
        <v>645</v>
      </c>
      <c r="AF151" s="195" t="s">
        <v>583</v>
      </c>
      <c r="AG151" s="196" t="s">
        <v>283</v>
      </c>
      <c r="AH151" s="197"/>
      <c r="AI151" s="219">
        <f t="shared" si="21"/>
        <v>0</v>
      </c>
      <c r="AJ151" s="220">
        <f t="shared" si="32"/>
        <v>0</v>
      </c>
      <c r="AK151" s="366">
        <f t="shared" si="33"/>
        <v>0</v>
      </c>
    </row>
    <row r="152" spans="1:37" ht="14.45" customHeight="1" x14ac:dyDescent="0.15">
      <c r="A152" s="592">
        <v>0</v>
      </c>
      <c r="B152" s="593">
        <v>0</v>
      </c>
      <c r="C152" s="593">
        <v>0</v>
      </c>
      <c r="D152" s="593">
        <v>0</v>
      </c>
      <c r="E152" s="593">
        <v>0</v>
      </c>
      <c r="F152" s="593">
        <v>0</v>
      </c>
      <c r="G152" s="594">
        <v>0</v>
      </c>
      <c r="K152" s="194"/>
      <c r="L152" s="195"/>
      <c r="M152" s="196" t="s">
        <v>284</v>
      </c>
      <c r="N152" s="197"/>
      <c r="O152" s="198"/>
      <c r="P152" s="219">
        <f t="shared" si="30"/>
        <v>0</v>
      </c>
      <c r="Q152" s="220">
        <f t="shared" si="30"/>
        <v>0</v>
      </c>
      <c r="R152" s="220">
        <f t="shared" si="30"/>
        <v>0</v>
      </c>
      <c r="S152" s="221">
        <f t="shared" si="30"/>
        <v>0</v>
      </c>
      <c r="T152" s="270">
        <f t="shared" si="30"/>
        <v>0</v>
      </c>
      <c r="U152" s="202"/>
      <c r="V152" s="195"/>
      <c r="W152" s="196" t="s">
        <v>284</v>
      </c>
      <c r="X152" s="197"/>
      <c r="Y152" s="198" t="s">
        <v>636</v>
      </c>
      <c r="Z152" s="219">
        <f t="shared" si="34"/>
        <v>0</v>
      </c>
      <c r="AA152" s="220">
        <f t="shared" si="34"/>
        <v>0</v>
      </c>
      <c r="AB152" s="292">
        <f t="shared" si="34"/>
        <v>0</v>
      </c>
      <c r="AC152" s="366">
        <f t="shared" si="34"/>
        <v>0</v>
      </c>
      <c r="AE152" s="194" t="s">
        <v>473</v>
      </c>
      <c r="AF152" s="195"/>
      <c r="AG152" s="196" t="s">
        <v>284</v>
      </c>
      <c r="AH152" s="197"/>
      <c r="AI152" s="219">
        <f t="shared" si="21"/>
        <v>0</v>
      </c>
      <c r="AJ152" s="220">
        <f t="shared" si="32"/>
        <v>0</v>
      </c>
      <c r="AK152" s="366">
        <f t="shared" si="33"/>
        <v>0</v>
      </c>
    </row>
    <row r="153" spans="1:37" ht="14.45" customHeight="1" x14ac:dyDescent="0.15">
      <c r="A153" s="592">
        <v>0</v>
      </c>
      <c r="B153" s="593">
        <v>0</v>
      </c>
      <c r="C153" s="593">
        <v>0</v>
      </c>
      <c r="D153" s="593">
        <v>0</v>
      </c>
      <c r="E153" s="593">
        <v>0</v>
      </c>
      <c r="F153" s="593">
        <v>0</v>
      </c>
      <c r="G153" s="594">
        <v>0</v>
      </c>
      <c r="K153" s="194"/>
      <c r="L153" s="195"/>
      <c r="M153" s="196" t="s">
        <v>326</v>
      </c>
      <c r="N153" s="197"/>
      <c r="O153" s="198"/>
      <c r="P153" s="219">
        <f t="shared" ref="P153:T162" si="35">P38+P92</f>
        <v>0</v>
      </c>
      <c r="Q153" s="220">
        <f t="shared" si="35"/>
        <v>0</v>
      </c>
      <c r="R153" s="220">
        <f t="shared" si="35"/>
        <v>0</v>
      </c>
      <c r="S153" s="221">
        <f t="shared" si="35"/>
        <v>0</v>
      </c>
      <c r="T153" s="270">
        <f t="shared" si="35"/>
        <v>0</v>
      </c>
      <c r="U153" s="202"/>
      <c r="V153" s="195"/>
      <c r="W153" s="196" t="s">
        <v>326</v>
      </c>
      <c r="X153" s="197"/>
      <c r="Y153" s="198" t="s">
        <v>636</v>
      </c>
      <c r="Z153" s="219">
        <f t="shared" si="34"/>
        <v>0</v>
      </c>
      <c r="AA153" s="220">
        <f t="shared" si="34"/>
        <v>0</v>
      </c>
      <c r="AB153" s="292">
        <f t="shared" si="34"/>
        <v>0</v>
      </c>
      <c r="AC153" s="366">
        <f t="shared" si="34"/>
        <v>0</v>
      </c>
      <c r="AE153" s="194" t="s">
        <v>474</v>
      </c>
      <c r="AF153" s="195"/>
      <c r="AG153" s="196" t="s">
        <v>326</v>
      </c>
      <c r="AH153" s="197"/>
      <c r="AI153" s="219">
        <f t="shared" si="21"/>
        <v>0</v>
      </c>
      <c r="AJ153" s="220">
        <f t="shared" si="32"/>
        <v>0</v>
      </c>
      <c r="AK153" s="366">
        <f t="shared" si="33"/>
        <v>0</v>
      </c>
    </row>
    <row r="154" spans="1:37" ht="14.45" customHeight="1" x14ac:dyDescent="0.15">
      <c r="A154" s="592">
        <v>0</v>
      </c>
      <c r="B154" s="593">
        <v>0</v>
      </c>
      <c r="C154" s="593">
        <v>0</v>
      </c>
      <c r="D154" s="593">
        <v>0</v>
      </c>
      <c r="E154" s="593">
        <v>0</v>
      </c>
      <c r="F154" s="593">
        <v>0</v>
      </c>
      <c r="G154" s="594">
        <v>0</v>
      </c>
      <c r="K154" s="194"/>
      <c r="L154" s="195"/>
      <c r="M154" s="173" t="s">
        <v>285</v>
      </c>
      <c r="N154" s="197"/>
      <c r="O154" s="198"/>
      <c r="P154" s="219">
        <f t="shared" si="35"/>
        <v>0</v>
      </c>
      <c r="Q154" s="220">
        <f t="shared" si="35"/>
        <v>0</v>
      </c>
      <c r="R154" s="220">
        <f t="shared" si="35"/>
        <v>0</v>
      </c>
      <c r="S154" s="221">
        <f t="shared" si="35"/>
        <v>0</v>
      </c>
      <c r="T154" s="270">
        <f t="shared" si="35"/>
        <v>0</v>
      </c>
      <c r="U154" s="202"/>
      <c r="V154" s="195"/>
      <c r="W154" s="173" t="s">
        <v>285</v>
      </c>
      <c r="X154" s="197"/>
      <c r="Y154" s="198" t="s">
        <v>636</v>
      </c>
      <c r="Z154" s="219">
        <f>SUM(Z155:Z159)</f>
        <v>0</v>
      </c>
      <c r="AA154" s="220">
        <f>SUM(AA155:AA159)</f>
        <v>0</v>
      </c>
      <c r="AB154" s="292">
        <f>SUM(AB155:AB159)</f>
        <v>0</v>
      </c>
      <c r="AC154" s="366">
        <f>SUM(AC155:AC159)</f>
        <v>0</v>
      </c>
      <c r="AE154" s="194" t="s">
        <v>646</v>
      </c>
      <c r="AF154" s="195"/>
      <c r="AG154" s="173" t="s">
        <v>285</v>
      </c>
      <c r="AH154" s="197"/>
      <c r="AI154" s="219">
        <f t="shared" si="21"/>
        <v>0</v>
      </c>
      <c r="AJ154" s="220">
        <f>SUM(AJ155:AJ159)</f>
        <v>0</v>
      </c>
      <c r="AK154" s="366">
        <f>SUM(AK155:AK159)</f>
        <v>0</v>
      </c>
    </row>
    <row r="155" spans="1:37" ht="14.45" customHeight="1" x14ac:dyDescent="0.15">
      <c r="A155" s="592">
        <v>0</v>
      </c>
      <c r="B155" s="593">
        <v>0</v>
      </c>
      <c r="C155" s="593">
        <v>0</v>
      </c>
      <c r="D155" s="593">
        <v>0</v>
      </c>
      <c r="E155" s="593">
        <v>0</v>
      </c>
      <c r="F155" s="593">
        <v>0</v>
      </c>
      <c r="G155" s="594">
        <v>0</v>
      </c>
      <c r="K155" s="194"/>
      <c r="L155" s="195" t="s">
        <v>588</v>
      </c>
      <c r="M155" s="195"/>
      <c r="N155" s="196" t="s">
        <v>286</v>
      </c>
      <c r="O155" s="198"/>
      <c r="P155" s="219">
        <f t="shared" si="35"/>
        <v>0</v>
      </c>
      <c r="Q155" s="220">
        <f t="shared" si="35"/>
        <v>0</v>
      </c>
      <c r="R155" s="220">
        <f t="shared" si="35"/>
        <v>0</v>
      </c>
      <c r="S155" s="221">
        <f t="shared" si="35"/>
        <v>0</v>
      </c>
      <c r="T155" s="270">
        <f t="shared" si="35"/>
        <v>0</v>
      </c>
      <c r="U155" s="202"/>
      <c r="V155" s="195" t="s">
        <v>588</v>
      </c>
      <c r="W155" s="195"/>
      <c r="X155" s="196" t="s">
        <v>286</v>
      </c>
      <c r="Y155" s="198"/>
      <c r="Z155" s="219">
        <f>Z40</f>
        <v>0</v>
      </c>
      <c r="AA155" s="220">
        <f>AA40</f>
        <v>0</v>
      </c>
      <c r="AB155" s="292">
        <f>AB40</f>
        <v>0</v>
      </c>
      <c r="AC155" s="366">
        <f>AC40</f>
        <v>0</v>
      </c>
      <c r="AE155" s="194" t="s">
        <v>475</v>
      </c>
      <c r="AF155" s="195" t="s">
        <v>588</v>
      </c>
      <c r="AG155" s="195"/>
      <c r="AH155" s="196" t="s">
        <v>286</v>
      </c>
      <c r="AI155" s="219">
        <f t="shared" si="21"/>
        <v>0</v>
      </c>
      <c r="AJ155" s="220">
        <f t="shared" ref="AJ155:AJ162" si="36">IF($P155-$Z155=0,0,ROUND((R155-AA155)*$AI155/($P155-$Z155),0))</f>
        <v>0</v>
      </c>
      <c r="AK155" s="366">
        <f t="shared" ref="AK155:AK162" si="37">IF(P155-Z155=0,0,ROUND((S155-AB155)*AI155/(P155-Z155),0))</f>
        <v>0</v>
      </c>
    </row>
    <row r="156" spans="1:37" ht="14.45" customHeight="1" x14ac:dyDescent="0.15">
      <c r="A156" s="592">
        <v>0</v>
      </c>
      <c r="B156" s="593">
        <v>0</v>
      </c>
      <c r="C156" s="593">
        <v>0</v>
      </c>
      <c r="D156" s="593">
        <v>0</v>
      </c>
      <c r="E156" s="593">
        <v>0</v>
      </c>
      <c r="F156" s="593">
        <v>0</v>
      </c>
      <c r="G156" s="594">
        <v>0</v>
      </c>
      <c r="K156" s="194"/>
      <c r="L156" s="195"/>
      <c r="M156" s="195"/>
      <c r="N156" s="196" t="s">
        <v>287</v>
      </c>
      <c r="O156" s="198"/>
      <c r="P156" s="219">
        <f t="shared" si="35"/>
        <v>0</v>
      </c>
      <c r="Q156" s="220">
        <f t="shared" si="35"/>
        <v>0</v>
      </c>
      <c r="R156" s="220">
        <f t="shared" si="35"/>
        <v>0</v>
      </c>
      <c r="S156" s="221">
        <f t="shared" si="35"/>
        <v>0</v>
      </c>
      <c r="T156" s="270">
        <f t="shared" si="35"/>
        <v>0</v>
      </c>
      <c r="U156" s="202"/>
      <c r="V156" s="195"/>
      <c r="W156" s="195"/>
      <c r="X156" s="196" t="s">
        <v>287</v>
      </c>
      <c r="Y156" s="198" t="s">
        <v>636</v>
      </c>
      <c r="Z156" s="219">
        <f t="shared" ref="Z156:AC159" si="38">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0">
        <f t="shared" si="38"/>
        <v>0</v>
      </c>
      <c r="AB156" s="292">
        <f t="shared" si="38"/>
        <v>0</v>
      </c>
      <c r="AC156" s="366">
        <f t="shared" si="38"/>
        <v>0</v>
      </c>
      <c r="AE156" s="194" t="s">
        <v>476</v>
      </c>
      <c r="AF156" s="195"/>
      <c r="AG156" s="195"/>
      <c r="AH156" s="196" t="s">
        <v>287</v>
      </c>
      <c r="AI156" s="219">
        <f t="shared" si="21"/>
        <v>0</v>
      </c>
      <c r="AJ156" s="220">
        <f t="shared" si="36"/>
        <v>0</v>
      </c>
      <c r="AK156" s="366">
        <f t="shared" si="37"/>
        <v>0</v>
      </c>
    </row>
    <row r="157" spans="1:37" ht="14.45" customHeight="1" x14ac:dyDescent="0.15">
      <c r="A157" s="592">
        <v>0</v>
      </c>
      <c r="B157" s="593">
        <v>0</v>
      </c>
      <c r="C157" s="593">
        <v>0</v>
      </c>
      <c r="D157" s="593">
        <v>0</v>
      </c>
      <c r="E157" s="593">
        <v>0</v>
      </c>
      <c r="F157" s="593">
        <v>0</v>
      </c>
      <c r="G157" s="594">
        <v>0</v>
      </c>
      <c r="K157" s="194"/>
      <c r="L157" s="195"/>
      <c r="M157" s="195"/>
      <c r="N157" s="196" t="s">
        <v>288</v>
      </c>
      <c r="O157" s="198"/>
      <c r="P157" s="219">
        <f t="shared" si="35"/>
        <v>0</v>
      </c>
      <c r="Q157" s="220">
        <f t="shared" si="35"/>
        <v>0</v>
      </c>
      <c r="R157" s="220">
        <f t="shared" si="35"/>
        <v>0</v>
      </c>
      <c r="S157" s="221">
        <f t="shared" si="35"/>
        <v>0</v>
      </c>
      <c r="T157" s="270">
        <f t="shared" si="35"/>
        <v>0</v>
      </c>
      <c r="U157" s="202"/>
      <c r="V157" s="195"/>
      <c r="W157" s="195"/>
      <c r="X157" s="196" t="s">
        <v>288</v>
      </c>
      <c r="Y157" s="198" t="s">
        <v>636</v>
      </c>
      <c r="Z157" s="219">
        <f t="shared" si="38"/>
        <v>0</v>
      </c>
      <c r="AA157" s="220">
        <f t="shared" si="38"/>
        <v>0</v>
      </c>
      <c r="AB157" s="292">
        <f t="shared" si="38"/>
        <v>0</v>
      </c>
      <c r="AC157" s="366">
        <f t="shared" si="38"/>
        <v>0</v>
      </c>
      <c r="AE157" s="194" t="s">
        <v>647</v>
      </c>
      <c r="AF157" s="195"/>
      <c r="AG157" s="195"/>
      <c r="AH157" s="196" t="s">
        <v>288</v>
      </c>
      <c r="AI157" s="219">
        <f t="shared" si="21"/>
        <v>0</v>
      </c>
      <c r="AJ157" s="220">
        <f t="shared" si="36"/>
        <v>0</v>
      </c>
      <c r="AK157" s="366">
        <f t="shared" si="37"/>
        <v>0</v>
      </c>
    </row>
    <row r="158" spans="1:37" ht="14.45" customHeight="1" x14ac:dyDescent="0.15">
      <c r="A158" s="592">
        <v>0</v>
      </c>
      <c r="B158" s="593">
        <v>0</v>
      </c>
      <c r="C158" s="593">
        <v>0</v>
      </c>
      <c r="D158" s="593">
        <v>0</v>
      </c>
      <c r="E158" s="593">
        <v>0</v>
      </c>
      <c r="F158" s="593">
        <v>0</v>
      </c>
      <c r="G158" s="594">
        <v>0</v>
      </c>
      <c r="K158" s="194"/>
      <c r="L158" s="195"/>
      <c r="M158" s="195"/>
      <c r="N158" s="196" t="s">
        <v>593</v>
      </c>
      <c r="O158" s="198"/>
      <c r="P158" s="219">
        <f t="shared" si="35"/>
        <v>0</v>
      </c>
      <c r="Q158" s="220">
        <f t="shared" si="35"/>
        <v>0</v>
      </c>
      <c r="R158" s="220">
        <f t="shared" si="35"/>
        <v>0</v>
      </c>
      <c r="S158" s="221">
        <f t="shared" si="35"/>
        <v>0</v>
      </c>
      <c r="T158" s="270">
        <f t="shared" si="35"/>
        <v>0</v>
      </c>
      <c r="U158" s="202"/>
      <c r="V158" s="195"/>
      <c r="W158" s="195"/>
      <c r="X158" s="196" t="s">
        <v>593</v>
      </c>
      <c r="Y158" s="198" t="s">
        <v>636</v>
      </c>
      <c r="Z158" s="219">
        <f t="shared" si="38"/>
        <v>0</v>
      </c>
      <c r="AA158" s="220">
        <f t="shared" si="38"/>
        <v>0</v>
      </c>
      <c r="AB158" s="292">
        <f t="shared" si="38"/>
        <v>0</v>
      </c>
      <c r="AC158" s="366">
        <f t="shared" si="38"/>
        <v>0</v>
      </c>
      <c r="AE158" s="194"/>
      <c r="AF158" s="195"/>
      <c r="AG158" s="195"/>
      <c r="AH158" s="196" t="s">
        <v>593</v>
      </c>
      <c r="AI158" s="219">
        <f t="shared" si="21"/>
        <v>0</v>
      </c>
      <c r="AJ158" s="220">
        <f t="shared" si="36"/>
        <v>0</v>
      </c>
      <c r="AK158" s="366">
        <f t="shared" si="37"/>
        <v>0</v>
      </c>
    </row>
    <row r="159" spans="1:37" ht="14.45" customHeight="1" x14ac:dyDescent="0.15">
      <c r="A159" s="592">
        <v>0</v>
      </c>
      <c r="B159" s="593">
        <v>0</v>
      </c>
      <c r="C159" s="593">
        <v>0</v>
      </c>
      <c r="D159" s="593">
        <v>0</v>
      </c>
      <c r="E159" s="593">
        <v>0</v>
      </c>
      <c r="F159" s="593">
        <v>0</v>
      </c>
      <c r="G159" s="594">
        <v>0</v>
      </c>
      <c r="K159" s="194"/>
      <c r="L159" s="195" t="s">
        <v>558</v>
      </c>
      <c r="M159" s="216"/>
      <c r="N159" s="196" t="s">
        <v>292</v>
      </c>
      <c r="O159" s="198"/>
      <c r="P159" s="219">
        <f t="shared" si="35"/>
        <v>0</v>
      </c>
      <c r="Q159" s="220">
        <f t="shared" si="35"/>
        <v>0</v>
      </c>
      <c r="R159" s="220">
        <f t="shared" si="35"/>
        <v>0</v>
      </c>
      <c r="S159" s="221">
        <f t="shared" si="35"/>
        <v>0</v>
      </c>
      <c r="T159" s="270">
        <f t="shared" si="35"/>
        <v>0</v>
      </c>
      <c r="U159" s="202"/>
      <c r="V159" s="195" t="s">
        <v>558</v>
      </c>
      <c r="W159" s="216"/>
      <c r="X159" s="196" t="s">
        <v>292</v>
      </c>
      <c r="Y159" s="198" t="s">
        <v>636</v>
      </c>
      <c r="Z159" s="219">
        <f t="shared" si="38"/>
        <v>0</v>
      </c>
      <c r="AA159" s="220">
        <f t="shared" si="38"/>
        <v>0</v>
      </c>
      <c r="AB159" s="292">
        <f t="shared" si="38"/>
        <v>0</v>
      </c>
      <c r="AC159" s="366">
        <f t="shared" si="38"/>
        <v>0</v>
      </c>
      <c r="AE159" s="194"/>
      <c r="AF159" s="195" t="s">
        <v>558</v>
      </c>
      <c r="AG159" s="216"/>
      <c r="AH159" s="196" t="s">
        <v>292</v>
      </c>
      <c r="AI159" s="219">
        <f t="shared" si="21"/>
        <v>0</v>
      </c>
      <c r="AJ159" s="220">
        <f t="shared" si="36"/>
        <v>0</v>
      </c>
      <c r="AK159" s="366">
        <f t="shared" si="37"/>
        <v>0</v>
      </c>
    </row>
    <row r="160" spans="1:37" ht="14.45" customHeight="1" x14ac:dyDescent="0.15">
      <c r="A160" s="592">
        <v>0</v>
      </c>
      <c r="B160" s="593">
        <v>0</v>
      </c>
      <c r="C160" s="593">
        <v>0</v>
      </c>
      <c r="D160" s="593">
        <v>0</v>
      </c>
      <c r="E160" s="593">
        <v>0</v>
      </c>
      <c r="F160" s="593">
        <v>0</v>
      </c>
      <c r="G160" s="594">
        <v>0</v>
      </c>
      <c r="K160" s="194" t="s">
        <v>72</v>
      </c>
      <c r="L160" s="195"/>
      <c r="M160" s="196" t="s">
        <v>325</v>
      </c>
      <c r="N160" s="197"/>
      <c r="O160" s="198"/>
      <c r="P160" s="219">
        <f t="shared" si="35"/>
        <v>676</v>
      </c>
      <c r="Q160" s="220">
        <f t="shared" si="35"/>
        <v>676</v>
      </c>
      <c r="R160" s="220">
        <f t="shared" si="35"/>
        <v>0</v>
      </c>
      <c r="S160" s="221">
        <f t="shared" si="35"/>
        <v>0</v>
      </c>
      <c r="T160" s="270">
        <f t="shared" si="35"/>
        <v>0</v>
      </c>
      <c r="U160" s="202" t="s">
        <v>203</v>
      </c>
      <c r="V160" s="195"/>
      <c r="W160" s="196" t="s">
        <v>325</v>
      </c>
      <c r="X160" s="197"/>
      <c r="Y160" s="198"/>
      <c r="Z160" s="219">
        <f>Z45</f>
        <v>0</v>
      </c>
      <c r="AA160" s="220">
        <f>AA45</f>
        <v>0</v>
      </c>
      <c r="AB160" s="292">
        <f>AB45</f>
        <v>0</v>
      </c>
      <c r="AC160" s="366">
        <f>AC45</f>
        <v>0</v>
      </c>
      <c r="AE160" s="194"/>
      <c r="AF160" s="195"/>
      <c r="AG160" s="196" t="s">
        <v>325</v>
      </c>
      <c r="AH160" s="197"/>
      <c r="AI160" s="219">
        <f t="shared" si="21"/>
        <v>676</v>
      </c>
      <c r="AJ160" s="220">
        <f t="shared" si="36"/>
        <v>0</v>
      </c>
      <c r="AK160" s="366">
        <f t="shared" si="37"/>
        <v>0</v>
      </c>
    </row>
    <row r="161" spans="1:37" ht="14.45" customHeight="1" x14ac:dyDescent="0.15">
      <c r="A161" s="592">
        <v>0</v>
      </c>
      <c r="B161" s="593">
        <v>0</v>
      </c>
      <c r="C161" s="593">
        <v>0</v>
      </c>
      <c r="D161" s="593">
        <v>0</v>
      </c>
      <c r="E161" s="593">
        <v>0</v>
      </c>
      <c r="F161" s="593">
        <v>0</v>
      </c>
      <c r="G161" s="594">
        <v>0</v>
      </c>
      <c r="K161" s="194"/>
      <c r="L161" s="195"/>
      <c r="M161" s="196" t="s">
        <v>324</v>
      </c>
      <c r="N161" s="197"/>
      <c r="O161" s="198"/>
      <c r="P161" s="219">
        <f t="shared" si="35"/>
        <v>0</v>
      </c>
      <c r="Q161" s="220">
        <f t="shared" si="35"/>
        <v>0</v>
      </c>
      <c r="R161" s="220">
        <f t="shared" si="35"/>
        <v>0</v>
      </c>
      <c r="S161" s="221">
        <f t="shared" si="35"/>
        <v>0</v>
      </c>
      <c r="T161" s="270">
        <f t="shared" si="35"/>
        <v>0</v>
      </c>
      <c r="U161" s="202"/>
      <c r="V161" s="195"/>
      <c r="W161" s="196" t="s">
        <v>324</v>
      </c>
      <c r="X161" s="197"/>
      <c r="Y161" s="198" t="s">
        <v>636</v>
      </c>
      <c r="Z161" s="219">
        <f t="shared" ref="Z161:AC163" si="39">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0">
        <f t="shared" si="39"/>
        <v>0</v>
      </c>
      <c r="AB161" s="292">
        <f t="shared" si="39"/>
        <v>0</v>
      </c>
      <c r="AC161" s="366">
        <f t="shared" si="39"/>
        <v>0</v>
      </c>
      <c r="AE161" s="194"/>
      <c r="AF161" s="195"/>
      <c r="AG161" s="196" t="s">
        <v>324</v>
      </c>
      <c r="AH161" s="197"/>
      <c r="AI161" s="219">
        <f t="shared" si="21"/>
        <v>0</v>
      </c>
      <c r="AJ161" s="220">
        <f t="shared" si="36"/>
        <v>0</v>
      </c>
      <c r="AK161" s="366">
        <f t="shared" si="37"/>
        <v>0</v>
      </c>
    </row>
    <row r="162" spans="1:37" ht="14.45" customHeight="1" x14ac:dyDescent="0.15">
      <c r="A162" s="592">
        <v>0</v>
      </c>
      <c r="B162" s="593">
        <v>0</v>
      </c>
      <c r="C162" s="593">
        <v>0</v>
      </c>
      <c r="D162" s="593">
        <v>0</v>
      </c>
      <c r="E162" s="593">
        <v>0</v>
      </c>
      <c r="F162" s="593">
        <v>0</v>
      </c>
      <c r="G162" s="594">
        <v>0</v>
      </c>
      <c r="K162" s="194"/>
      <c r="L162" s="216"/>
      <c r="M162" s="196" t="s">
        <v>292</v>
      </c>
      <c r="N162" s="197"/>
      <c r="O162" s="198"/>
      <c r="P162" s="219">
        <f t="shared" si="35"/>
        <v>0</v>
      </c>
      <c r="Q162" s="220">
        <f t="shared" si="35"/>
        <v>0</v>
      </c>
      <c r="R162" s="220">
        <f t="shared" si="35"/>
        <v>0</v>
      </c>
      <c r="S162" s="221">
        <f t="shared" si="35"/>
        <v>0</v>
      </c>
      <c r="T162" s="270">
        <f t="shared" si="35"/>
        <v>0</v>
      </c>
      <c r="U162" s="202"/>
      <c r="V162" s="216"/>
      <c r="W162" s="196" t="s">
        <v>292</v>
      </c>
      <c r="X162" s="197"/>
      <c r="Y162" s="198" t="s">
        <v>636</v>
      </c>
      <c r="Z162" s="219">
        <f t="shared" si="39"/>
        <v>0</v>
      </c>
      <c r="AA162" s="220">
        <f t="shared" si="39"/>
        <v>0</v>
      </c>
      <c r="AB162" s="292">
        <f t="shared" si="39"/>
        <v>0</v>
      </c>
      <c r="AC162" s="366">
        <f t="shared" si="39"/>
        <v>0</v>
      </c>
      <c r="AE162" s="194"/>
      <c r="AF162" s="216"/>
      <c r="AG162" s="196" t="s">
        <v>292</v>
      </c>
      <c r="AH162" s="197"/>
      <c r="AI162" s="219">
        <f t="shared" si="21"/>
        <v>0</v>
      </c>
      <c r="AJ162" s="220">
        <f t="shared" si="36"/>
        <v>0</v>
      </c>
      <c r="AK162" s="366">
        <f t="shared" si="37"/>
        <v>0</v>
      </c>
    </row>
    <row r="163" spans="1:37" ht="14.45" customHeight="1" x14ac:dyDescent="0.15">
      <c r="A163" s="592">
        <v>0</v>
      </c>
      <c r="B163" s="593">
        <v>0</v>
      </c>
      <c r="C163" s="593">
        <v>0</v>
      </c>
      <c r="D163" s="593">
        <v>0</v>
      </c>
      <c r="E163" s="593">
        <v>0</v>
      </c>
      <c r="F163" s="593">
        <v>0</v>
      </c>
      <c r="G163" s="594">
        <v>0</v>
      </c>
      <c r="K163" s="194" t="s">
        <v>4</v>
      </c>
      <c r="L163" s="173" t="s">
        <v>489</v>
      </c>
      <c r="M163" s="197"/>
      <c r="N163" s="197"/>
      <c r="O163" s="198"/>
      <c r="P163" s="219">
        <f t="shared" ref="P163:T172" si="40">P48+P102</f>
        <v>1575</v>
      </c>
      <c r="Q163" s="220">
        <f t="shared" si="40"/>
        <v>1575</v>
      </c>
      <c r="R163" s="220">
        <f t="shared" si="40"/>
        <v>0</v>
      </c>
      <c r="S163" s="221">
        <f t="shared" si="40"/>
        <v>0</v>
      </c>
      <c r="T163" s="270">
        <f t="shared" si="40"/>
        <v>1000</v>
      </c>
      <c r="U163" s="202" t="s">
        <v>852</v>
      </c>
      <c r="V163" s="173" t="s">
        <v>489</v>
      </c>
      <c r="W163" s="197"/>
      <c r="X163" s="197"/>
      <c r="Y163" s="198" t="s">
        <v>636</v>
      </c>
      <c r="Z163" s="219">
        <f t="shared" si="39"/>
        <v>151</v>
      </c>
      <c r="AA163" s="220">
        <f t="shared" si="39"/>
        <v>0</v>
      </c>
      <c r="AB163" s="292">
        <f t="shared" si="39"/>
        <v>0</v>
      </c>
      <c r="AC163" s="366">
        <f t="shared" si="39"/>
        <v>0</v>
      </c>
      <c r="AE163" s="194" t="s">
        <v>852</v>
      </c>
      <c r="AF163" s="173" t="s">
        <v>489</v>
      </c>
      <c r="AG163" s="197"/>
      <c r="AH163" s="197"/>
      <c r="AI163" s="219">
        <f t="shared" si="21"/>
        <v>1424</v>
      </c>
      <c r="AJ163" s="220">
        <f>SUM(AJ164:AJ165)</f>
        <v>0</v>
      </c>
      <c r="AK163" s="366">
        <f>SUM(AK164:AK165)</f>
        <v>0</v>
      </c>
    </row>
    <row r="164" spans="1:37" ht="14.45" customHeight="1" x14ac:dyDescent="0.15">
      <c r="A164" s="592">
        <v>0</v>
      </c>
      <c r="B164" s="593">
        <v>0</v>
      </c>
      <c r="C164" s="593">
        <v>0</v>
      </c>
      <c r="D164" s="593">
        <v>0</v>
      </c>
      <c r="E164" s="593">
        <v>0</v>
      </c>
      <c r="F164" s="593">
        <v>0</v>
      </c>
      <c r="G164" s="594">
        <v>0</v>
      </c>
      <c r="K164" s="194"/>
      <c r="L164" s="195"/>
      <c r="M164" s="196" t="s">
        <v>295</v>
      </c>
      <c r="N164" s="197"/>
      <c r="O164" s="198"/>
      <c r="P164" s="219">
        <f t="shared" si="40"/>
        <v>0</v>
      </c>
      <c r="Q164" s="220">
        <f t="shared" si="40"/>
        <v>0</v>
      </c>
      <c r="R164" s="220">
        <f t="shared" si="40"/>
        <v>0</v>
      </c>
      <c r="S164" s="221">
        <f t="shared" si="40"/>
        <v>0</v>
      </c>
      <c r="T164" s="270">
        <f t="shared" si="40"/>
        <v>0</v>
      </c>
      <c r="U164" s="202"/>
      <c r="V164" s="195"/>
      <c r="W164" s="196" t="s">
        <v>295</v>
      </c>
      <c r="X164" s="197"/>
      <c r="Y164" s="198" t="s">
        <v>636</v>
      </c>
      <c r="Z164" s="219">
        <f>IF(ISERROR(Z163*(Q$164/Q$163)),0,ROUND(Z163*(Q$164/Q$163),0))</f>
        <v>0</v>
      </c>
      <c r="AA164" s="220">
        <f>IF(ISERROR(AA163*(R$164/R$163)),0,ROUND(AA163*(R$164/R$163),0))</f>
        <v>0</v>
      </c>
      <c r="AB164" s="292">
        <f>IF(ISERROR(AB163*(S$164/S$163)),0,ROUND(AB163*(S$164/S$163),0))</f>
        <v>0</v>
      </c>
      <c r="AC164" s="366">
        <f>IF(ISERROR(AC163*(T$164/T$163)),0,ROUND(AC163*(T$164/T$163),0))</f>
        <v>0</v>
      </c>
      <c r="AE164" s="194"/>
      <c r="AF164" s="195"/>
      <c r="AG164" s="196" t="s">
        <v>295</v>
      </c>
      <c r="AH164" s="197"/>
      <c r="AI164" s="219">
        <f t="shared" si="21"/>
        <v>0</v>
      </c>
      <c r="AJ164" s="220">
        <f t="shared" ref="AJ164:AJ174" si="41">IF($P164-$Z164=0,0,ROUND((R164-AA164)*$AI164/($P164-$Z164),0))</f>
        <v>0</v>
      </c>
      <c r="AK164" s="366">
        <f t="shared" ref="AK164:AK175" si="42">IF(P164-Z164=0,0,ROUND((S164-AB164)*AI164/(P164-Z164),0))</f>
        <v>0</v>
      </c>
    </row>
    <row r="165" spans="1:37" ht="14.45" customHeight="1" x14ac:dyDescent="0.15">
      <c r="A165" s="592">
        <v>0</v>
      </c>
      <c r="B165" s="593">
        <v>0</v>
      </c>
      <c r="C165" s="593">
        <v>0</v>
      </c>
      <c r="D165" s="593">
        <v>0</v>
      </c>
      <c r="E165" s="593">
        <v>0</v>
      </c>
      <c r="F165" s="593">
        <v>0</v>
      </c>
      <c r="G165" s="594">
        <v>0</v>
      </c>
      <c r="K165" s="194"/>
      <c r="L165" s="216"/>
      <c r="M165" s="196" t="s">
        <v>292</v>
      </c>
      <c r="N165" s="197"/>
      <c r="O165" s="198"/>
      <c r="P165" s="219">
        <f t="shared" si="40"/>
        <v>1575</v>
      </c>
      <c r="Q165" s="220">
        <f t="shared" si="40"/>
        <v>1575</v>
      </c>
      <c r="R165" s="220">
        <f t="shared" si="40"/>
        <v>0</v>
      </c>
      <c r="S165" s="221">
        <f t="shared" si="40"/>
        <v>0</v>
      </c>
      <c r="T165" s="270">
        <f t="shared" si="40"/>
        <v>1000</v>
      </c>
      <c r="U165" s="202"/>
      <c r="V165" s="216"/>
      <c r="W165" s="196" t="s">
        <v>292</v>
      </c>
      <c r="X165" s="197"/>
      <c r="Y165" s="198" t="s">
        <v>636</v>
      </c>
      <c r="Z165" s="219">
        <f>Z163-Z164</f>
        <v>151</v>
      </c>
      <c r="AA165" s="220">
        <f>AA163-AA164</f>
        <v>0</v>
      </c>
      <c r="AB165" s="292">
        <f>AB163-AB164</f>
        <v>0</v>
      </c>
      <c r="AC165" s="366">
        <f>AC163-AC164</f>
        <v>0</v>
      </c>
      <c r="AE165" s="194"/>
      <c r="AF165" s="216"/>
      <c r="AG165" s="196" t="s">
        <v>292</v>
      </c>
      <c r="AH165" s="197"/>
      <c r="AI165" s="219">
        <f t="shared" si="21"/>
        <v>1424</v>
      </c>
      <c r="AJ165" s="220">
        <f t="shared" si="41"/>
        <v>0</v>
      </c>
      <c r="AK165" s="366">
        <f t="shared" si="42"/>
        <v>0</v>
      </c>
    </row>
    <row r="166" spans="1:37" ht="14.45" customHeight="1" x14ac:dyDescent="0.15">
      <c r="A166" s="592">
        <v>0</v>
      </c>
      <c r="B166" s="593">
        <v>0</v>
      </c>
      <c r="C166" s="593">
        <v>0</v>
      </c>
      <c r="D166" s="593">
        <v>0</v>
      </c>
      <c r="E166" s="593">
        <v>0</v>
      </c>
      <c r="F166" s="593">
        <v>0</v>
      </c>
      <c r="G166" s="594">
        <v>0</v>
      </c>
      <c r="K166" s="194"/>
      <c r="L166" s="169"/>
      <c r="M166" s="196" t="s">
        <v>322</v>
      </c>
      <c r="N166" s="197"/>
      <c r="O166" s="198"/>
      <c r="P166" s="219">
        <f t="shared" si="40"/>
        <v>2284</v>
      </c>
      <c r="Q166" s="220">
        <f t="shared" si="40"/>
        <v>2284</v>
      </c>
      <c r="R166" s="220">
        <f t="shared" si="40"/>
        <v>0</v>
      </c>
      <c r="S166" s="221">
        <f t="shared" si="40"/>
        <v>0</v>
      </c>
      <c r="T166" s="270">
        <f t="shared" si="40"/>
        <v>0</v>
      </c>
      <c r="U166" s="202"/>
      <c r="V166" s="169"/>
      <c r="W166" s="196" t="s">
        <v>322</v>
      </c>
      <c r="X166" s="197"/>
      <c r="Y166" s="198"/>
      <c r="Z166" s="219">
        <f t="shared" ref="Z166:AB167" si="43">Z51</f>
        <v>0</v>
      </c>
      <c r="AA166" s="220">
        <f t="shared" si="43"/>
        <v>0</v>
      </c>
      <c r="AB166" s="292">
        <f t="shared" si="43"/>
        <v>0</v>
      </c>
      <c r="AC166" s="366">
        <f>AC51</f>
        <v>0</v>
      </c>
      <c r="AE166" s="194"/>
      <c r="AF166" s="169"/>
      <c r="AG166" s="196" t="s">
        <v>322</v>
      </c>
      <c r="AH166" s="197"/>
      <c r="AI166" s="219">
        <f t="shared" si="21"/>
        <v>2284</v>
      </c>
      <c r="AJ166" s="220">
        <f t="shared" si="41"/>
        <v>0</v>
      </c>
      <c r="AK166" s="366">
        <f t="shared" si="42"/>
        <v>0</v>
      </c>
    </row>
    <row r="167" spans="1:37" ht="14.45" customHeight="1" thickBot="1" x14ac:dyDescent="0.2">
      <c r="A167" s="595">
        <v>0</v>
      </c>
      <c r="B167" s="596">
        <v>0</v>
      </c>
      <c r="C167" s="596">
        <v>0</v>
      </c>
      <c r="D167" s="596">
        <v>0</v>
      </c>
      <c r="E167" s="596">
        <v>0</v>
      </c>
      <c r="F167" s="596">
        <v>0</v>
      </c>
      <c r="G167" s="597">
        <v>0</v>
      </c>
      <c r="K167" s="194"/>
      <c r="L167" s="176" t="s">
        <v>604</v>
      </c>
      <c r="M167" s="196" t="s">
        <v>321</v>
      </c>
      <c r="N167" s="197"/>
      <c r="O167" s="198"/>
      <c r="P167" s="219">
        <f t="shared" si="40"/>
        <v>130645</v>
      </c>
      <c r="Q167" s="220">
        <f t="shared" si="40"/>
        <v>130645</v>
      </c>
      <c r="R167" s="220">
        <f t="shared" si="40"/>
        <v>34308</v>
      </c>
      <c r="S167" s="221">
        <f t="shared" si="40"/>
        <v>0</v>
      </c>
      <c r="T167" s="270">
        <f t="shared" si="40"/>
        <v>26000</v>
      </c>
      <c r="U167" s="202"/>
      <c r="V167" s="176" t="s">
        <v>604</v>
      </c>
      <c r="W167" s="196" t="s">
        <v>321</v>
      </c>
      <c r="X167" s="197"/>
      <c r="Y167" s="198"/>
      <c r="Z167" s="219">
        <f t="shared" si="43"/>
        <v>0</v>
      </c>
      <c r="AA167" s="220">
        <f t="shared" si="43"/>
        <v>0</v>
      </c>
      <c r="AB167" s="292">
        <f t="shared" si="43"/>
        <v>0</v>
      </c>
      <c r="AC167" s="366">
        <f>AC52</f>
        <v>0</v>
      </c>
      <c r="AE167" s="194"/>
      <c r="AF167" s="176" t="s">
        <v>604</v>
      </c>
      <c r="AG167" s="196" t="s">
        <v>321</v>
      </c>
      <c r="AH167" s="197"/>
      <c r="AI167" s="219">
        <f t="shared" si="21"/>
        <v>130645</v>
      </c>
      <c r="AJ167" s="220">
        <f t="shared" si="41"/>
        <v>34308</v>
      </c>
      <c r="AK167" s="366">
        <f t="shared" si="42"/>
        <v>0</v>
      </c>
    </row>
    <row r="168" spans="1:37" ht="14.45" customHeight="1" x14ac:dyDescent="0.15">
      <c r="K168" s="194"/>
      <c r="L168" s="176"/>
      <c r="M168" s="196" t="s">
        <v>320</v>
      </c>
      <c r="N168" s="197"/>
      <c r="O168" s="198"/>
      <c r="P168" s="219">
        <f t="shared" si="40"/>
        <v>58</v>
      </c>
      <c r="Q168" s="220">
        <f t="shared" si="40"/>
        <v>58</v>
      </c>
      <c r="R168" s="220">
        <f t="shared" si="40"/>
        <v>0</v>
      </c>
      <c r="S168" s="221">
        <f t="shared" si="40"/>
        <v>0</v>
      </c>
      <c r="T168" s="270">
        <f t="shared" si="40"/>
        <v>0</v>
      </c>
      <c r="U168" s="202"/>
      <c r="V168" s="176"/>
      <c r="W168" s="196" t="s">
        <v>320</v>
      </c>
      <c r="X168" s="197"/>
      <c r="Y168" s="198" t="s">
        <v>636</v>
      </c>
      <c r="Z168" s="219">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6</v>
      </c>
      <c r="AA168" s="220">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2">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66">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4"/>
      <c r="AF168" s="176"/>
      <c r="AG168" s="196" t="s">
        <v>320</v>
      </c>
      <c r="AH168" s="197"/>
      <c r="AI168" s="219">
        <f t="shared" si="21"/>
        <v>52</v>
      </c>
      <c r="AJ168" s="220">
        <f t="shared" si="41"/>
        <v>0</v>
      </c>
      <c r="AK168" s="366">
        <f t="shared" si="42"/>
        <v>0</v>
      </c>
    </row>
    <row r="169" spans="1:37" ht="14.45" customHeight="1" thickBot="1" x14ac:dyDescent="0.2">
      <c r="K169" s="194"/>
      <c r="L169" s="176"/>
      <c r="M169" s="196" t="s">
        <v>319</v>
      </c>
      <c r="N169" s="197"/>
      <c r="O169" s="198"/>
      <c r="P169" s="219">
        <f t="shared" si="40"/>
        <v>0</v>
      </c>
      <c r="Q169" s="220">
        <f t="shared" si="40"/>
        <v>0</v>
      </c>
      <c r="R169" s="220">
        <f t="shared" si="40"/>
        <v>0</v>
      </c>
      <c r="S169" s="221">
        <f t="shared" si="40"/>
        <v>0</v>
      </c>
      <c r="T169" s="270">
        <f t="shared" si="40"/>
        <v>0</v>
      </c>
      <c r="U169" s="202"/>
      <c r="V169" s="176"/>
      <c r="W169" s="196" t="s">
        <v>319</v>
      </c>
      <c r="X169" s="197"/>
      <c r="Y169" s="198"/>
      <c r="Z169" s="219">
        <f>Z54</f>
        <v>0</v>
      </c>
      <c r="AA169" s="220">
        <f>AA54</f>
        <v>0</v>
      </c>
      <c r="AB169" s="292">
        <f>AB54</f>
        <v>0</v>
      </c>
      <c r="AC169" s="366">
        <f>AC54</f>
        <v>0</v>
      </c>
      <c r="AE169" s="194"/>
      <c r="AF169" s="176"/>
      <c r="AG169" s="196" t="s">
        <v>319</v>
      </c>
      <c r="AH169" s="197"/>
      <c r="AI169" s="219">
        <f t="shared" si="21"/>
        <v>0</v>
      </c>
      <c r="AJ169" s="220">
        <f t="shared" si="41"/>
        <v>0</v>
      </c>
      <c r="AK169" s="366">
        <f t="shared" si="42"/>
        <v>0</v>
      </c>
    </row>
    <row r="170" spans="1:37" ht="14.45" customHeight="1" x14ac:dyDescent="0.15">
      <c r="A170" s="589">
        <v>0</v>
      </c>
      <c r="B170" s="590">
        <v>0</v>
      </c>
      <c r="C170" s="590">
        <v>0</v>
      </c>
      <c r="D170" s="590">
        <v>0</v>
      </c>
      <c r="E170" s="590">
        <v>0</v>
      </c>
      <c r="F170" s="590">
        <v>0</v>
      </c>
      <c r="G170" s="590">
        <v>0</v>
      </c>
      <c r="H170" s="591">
        <v>0</v>
      </c>
      <c r="K170" s="194"/>
      <c r="L170" s="176" t="s">
        <v>607</v>
      </c>
      <c r="M170" s="196" t="s">
        <v>318</v>
      </c>
      <c r="N170" s="197"/>
      <c r="O170" s="198"/>
      <c r="P170" s="219">
        <f t="shared" si="40"/>
        <v>0</v>
      </c>
      <c r="Q170" s="220">
        <f t="shared" si="40"/>
        <v>0</v>
      </c>
      <c r="R170" s="220">
        <f t="shared" si="40"/>
        <v>0</v>
      </c>
      <c r="S170" s="221">
        <f t="shared" si="40"/>
        <v>0</v>
      </c>
      <c r="T170" s="270">
        <f t="shared" si="40"/>
        <v>0</v>
      </c>
      <c r="U170" s="202"/>
      <c r="V170" s="176" t="s">
        <v>607</v>
      </c>
      <c r="W170" s="196" t="s">
        <v>318</v>
      </c>
      <c r="X170" s="197"/>
      <c r="Y170" s="198" t="s">
        <v>636</v>
      </c>
      <c r="Z170" s="219">
        <f t="shared" ref="Z170:AC174" si="44">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0">
        <f t="shared" si="44"/>
        <v>0</v>
      </c>
      <c r="AB170" s="292">
        <f t="shared" si="44"/>
        <v>0</v>
      </c>
      <c r="AC170" s="366">
        <f t="shared" si="44"/>
        <v>0</v>
      </c>
      <c r="AE170" s="194"/>
      <c r="AF170" s="176" t="s">
        <v>607</v>
      </c>
      <c r="AG170" s="196" t="s">
        <v>318</v>
      </c>
      <c r="AH170" s="197"/>
      <c r="AI170" s="219">
        <f t="shared" si="21"/>
        <v>0</v>
      </c>
      <c r="AJ170" s="220">
        <f t="shared" si="41"/>
        <v>0</v>
      </c>
      <c r="AK170" s="366">
        <f t="shared" si="42"/>
        <v>0</v>
      </c>
    </row>
    <row r="171" spans="1:37" ht="14.45" customHeight="1" x14ac:dyDescent="0.15">
      <c r="A171" s="592">
        <v>0</v>
      </c>
      <c r="B171" s="593">
        <v>0</v>
      </c>
      <c r="C171" s="593">
        <v>0</v>
      </c>
      <c r="D171" s="593">
        <v>0</v>
      </c>
      <c r="E171" s="593">
        <v>0</v>
      </c>
      <c r="F171" s="593">
        <v>0</v>
      </c>
      <c r="G171" s="593">
        <v>0</v>
      </c>
      <c r="H171" s="594">
        <v>0</v>
      </c>
      <c r="K171" s="194"/>
      <c r="L171" s="176"/>
      <c r="M171" s="196" t="s">
        <v>317</v>
      </c>
      <c r="N171" s="197"/>
      <c r="O171" s="198"/>
      <c r="P171" s="219">
        <f t="shared" si="40"/>
        <v>0</v>
      </c>
      <c r="Q171" s="220">
        <f t="shared" si="40"/>
        <v>0</v>
      </c>
      <c r="R171" s="220">
        <f t="shared" si="40"/>
        <v>0</v>
      </c>
      <c r="S171" s="221">
        <f t="shared" si="40"/>
        <v>0</v>
      </c>
      <c r="T171" s="270">
        <f t="shared" si="40"/>
        <v>0</v>
      </c>
      <c r="U171" s="202"/>
      <c r="V171" s="176"/>
      <c r="W171" s="196" t="s">
        <v>317</v>
      </c>
      <c r="X171" s="197"/>
      <c r="Y171" s="198" t="s">
        <v>636</v>
      </c>
      <c r="Z171" s="219">
        <f t="shared" si="44"/>
        <v>0</v>
      </c>
      <c r="AA171" s="220">
        <f t="shared" si="44"/>
        <v>0</v>
      </c>
      <c r="AB171" s="292">
        <f t="shared" si="44"/>
        <v>0</v>
      </c>
      <c r="AC171" s="366">
        <f t="shared" si="44"/>
        <v>0</v>
      </c>
      <c r="AE171" s="194"/>
      <c r="AF171" s="176"/>
      <c r="AG171" s="196" t="s">
        <v>317</v>
      </c>
      <c r="AH171" s="197"/>
      <c r="AI171" s="219">
        <f t="shared" si="21"/>
        <v>0</v>
      </c>
      <c r="AJ171" s="220">
        <f t="shared" si="41"/>
        <v>0</v>
      </c>
      <c r="AK171" s="366">
        <f t="shared" si="42"/>
        <v>0</v>
      </c>
    </row>
    <row r="172" spans="1:37" ht="14.45" customHeight="1" x14ac:dyDescent="0.15">
      <c r="A172" s="592">
        <v>0</v>
      </c>
      <c r="B172" s="593">
        <v>0</v>
      </c>
      <c r="C172" s="593">
        <v>0</v>
      </c>
      <c r="D172" s="593">
        <v>0</v>
      </c>
      <c r="E172" s="593">
        <v>0</v>
      </c>
      <c r="F172" s="593">
        <v>0</v>
      </c>
      <c r="G172" s="593">
        <v>0</v>
      </c>
      <c r="H172" s="594">
        <v>0</v>
      </c>
      <c r="K172" s="194"/>
      <c r="L172" s="176"/>
      <c r="M172" s="196" t="s">
        <v>316</v>
      </c>
      <c r="N172" s="197"/>
      <c r="O172" s="198"/>
      <c r="P172" s="219">
        <f t="shared" si="40"/>
        <v>0</v>
      </c>
      <c r="Q172" s="220">
        <f t="shared" si="40"/>
        <v>0</v>
      </c>
      <c r="R172" s="220">
        <f t="shared" si="40"/>
        <v>0</v>
      </c>
      <c r="S172" s="221">
        <f t="shared" si="40"/>
        <v>0</v>
      </c>
      <c r="T172" s="270">
        <f t="shared" si="40"/>
        <v>0</v>
      </c>
      <c r="U172" s="202"/>
      <c r="V172" s="176"/>
      <c r="W172" s="196" t="s">
        <v>316</v>
      </c>
      <c r="X172" s="197"/>
      <c r="Y172" s="198" t="s">
        <v>636</v>
      </c>
      <c r="Z172" s="219">
        <f t="shared" si="44"/>
        <v>0</v>
      </c>
      <c r="AA172" s="220">
        <f t="shared" si="44"/>
        <v>0</v>
      </c>
      <c r="AB172" s="292">
        <f t="shared" si="44"/>
        <v>0</v>
      </c>
      <c r="AC172" s="366">
        <f t="shared" si="44"/>
        <v>0</v>
      </c>
      <c r="AE172" s="194"/>
      <c r="AF172" s="176"/>
      <c r="AG172" s="196" t="s">
        <v>316</v>
      </c>
      <c r="AH172" s="197"/>
      <c r="AI172" s="219">
        <f t="shared" si="21"/>
        <v>0</v>
      </c>
      <c r="AJ172" s="220">
        <f t="shared" si="41"/>
        <v>0</v>
      </c>
      <c r="AK172" s="366">
        <f t="shared" si="42"/>
        <v>0</v>
      </c>
    </row>
    <row r="173" spans="1:37" ht="14.45" customHeight="1" x14ac:dyDescent="0.15">
      <c r="A173" s="592">
        <v>0</v>
      </c>
      <c r="B173" s="593">
        <v>0</v>
      </c>
      <c r="C173" s="593">
        <v>0</v>
      </c>
      <c r="D173" s="593">
        <v>0</v>
      </c>
      <c r="E173" s="593">
        <v>0</v>
      </c>
      <c r="F173" s="593">
        <v>0</v>
      </c>
      <c r="G173" s="593">
        <v>0</v>
      </c>
      <c r="H173" s="594">
        <v>0</v>
      </c>
      <c r="K173" s="194"/>
      <c r="L173" s="176" t="s">
        <v>558</v>
      </c>
      <c r="M173" s="196" t="s">
        <v>315</v>
      </c>
      <c r="N173" s="197"/>
      <c r="O173" s="198"/>
      <c r="P173" s="219">
        <f t="shared" ref="P173:T176" si="45">P58+P112</f>
        <v>0</v>
      </c>
      <c r="Q173" s="220">
        <f t="shared" si="45"/>
        <v>0</v>
      </c>
      <c r="R173" s="220">
        <f t="shared" si="45"/>
        <v>0</v>
      </c>
      <c r="S173" s="221">
        <f t="shared" si="45"/>
        <v>0</v>
      </c>
      <c r="T173" s="270">
        <f t="shared" si="45"/>
        <v>0</v>
      </c>
      <c r="U173" s="202"/>
      <c r="V173" s="176" t="s">
        <v>558</v>
      </c>
      <c r="W173" s="196" t="s">
        <v>315</v>
      </c>
      <c r="X173" s="197"/>
      <c r="Y173" s="198" t="s">
        <v>636</v>
      </c>
      <c r="Z173" s="219">
        <f t="shared" si="44"/>
        <v>0</v>
      </c>
      <c r="AA173" s="220">
        <f t="shared" si="44"/>
        <v>0</v>
      </c>
      <c r="AB173" s="292">
        <f t="shared" si="44"/>
        <v>0</v>
      </c>
      <c r="AC173" s="366">
        <f t="shared" si="44"/>
        <v>0</v>
      </c>
      <c r="AE173" s="194"/>
      <c r="AF173" s="176" t="s">
        <v>558</v>
      </c>
      <c r="AG173" s="196" t="s">
        <v>315</v>
      </c>
      <c r="AH173" s="197"/>
      <c r="AI173" s="219">
        <f t="shared" si="21"/>
        <v>0</v>
      </c>
      <c r="AJ173" s="220">
        <f t="shared" si="41"/>
        <v>0</v>
      </c>
      <c r="AK173" s="366">
        <f t="shared" si="42"/>
        <v>0</v>
      </c>
    </row>
    <row r="174" spans="1:37" ht="14.45" customHeight="1" x14ac:dyDescent="0.15">
      <c r="A174" s="592">
        <v>4147</v>
      </c>
      <c r="B174" s="593">
        <v>4147</v>
      </c>
      <c r="C174" s="593">
        <v>0</v>
      </c>
      <c r="D174" s="593">
        <v>0</v>
      </c>
      <c r="E174" s="593">
        <v>0</v>
      </c>
      <c r="F174" s="593">
        <v>0</v>
      </c>
      <c r="G174" s="593">
        <v>0</v>
      </c>
      <c r="H174" s="594">
        <v>0</v>
      </c>
      <c r="K174" s="194"/>
      <c r="L174" s="216"/>
      <c r="M174" s="196" t="s">
        <v>292</v>
      </c>
      <c r="N174" s="197"/>
      <c r="O174" s="198"/>
      <c r="P174" s="219">
        <f t="shared" si="45"/>
        <v>68</v>
      </c>
      <c r="Q174" s="220">
        <f t="shared" si="45"/>
        <v>68</v>
      </c>
      <c r="R174" s="220">
        <f t="shared" si="45"/>
        <v>0</v>
      </c>
      <c r="S174" s="221">
        <f t="shared" si="45"/>
        <v>0</v>
      </c>
      <c r="T174" s="270">
        <f t="shared" si="45"/>
        <v>0</v>
      </c>
      <c r="U174" s="202"/>
      <c r="V174" s="216"/>
      <c r="W174" s="196" t="s">
        <v>292</v>
      </c>
      <c r="X174" s="197"/>
      <c r="Y174" s="198" t="s">
        <v>636</v>
      </c>
      <c r="Z174" s="219">
        <f t="shared" si="44"/>
        <v>7</v>
      </c>
      <c r="AA174" s="220">
        <f t="shared" si="44"/>
        <v>0</v>
      </c>
      <c r="AB174" s="292">
        <f t="shared" si="44"/>
        <v>0</v>
      </c>
      <c r="AC174" s="366">
        <f t="shared" si="44"/>
        <v>0</v>
      </c>
      <c r="AE174" s="194"/>
      <c r="AF174" s="216"/>
      <c r="AG174" s="196" t="s">
        <v>292</v>
      </c>
      <c r="AH174" s="197"/>
      <c r="AI174" s="219">
        <f t="shared" si="21"/>
        <v>61</v>
      </c>
      <c r="AJ174" s="220">
        <f t="shared" si="41"/>
        <v>0</v>
      </c>
      <c r="AK174" s="366">
        <f t="shared" si="42"/>
        <v>0</v>
      </c>
    </row>
    <row r="175" spans="1:37" ht="14.45" customHeight="1" x14ac:dyDescent="0.15">
      <c r="A175" s="592">
        <v>0</v>
      </c>
      <c r="B175" s="593">
        <v>0</v>
      </c>
      <c r="C175" s="593">
        <v>0</v>
      </c>
      <c r="D175" s="593">
        <v>0</v>
      </c>
      <c r="E175" s="593">
        <v>0</v>
      </c>
      <c r="F175" s="593">
        <v>0</v>
      </c>
      <c r="G175" s="593">
        <v>0</v>
      </c>
      <c r="H175" s="594">
        <v>0</v>
      </c>
      <c r="K175" s="194"/>
      <c r="L175" s="196" t="s">
        <v>292</v>
      </c>
      <c r="M175" s="197"/>
      <c r="N175" s="197"/>
      <c r="O175" s="198"/>
      <c r="P175" s="219">
        <f t="shared" si="45"/>
        <v>0</v>
      </c>
      <c r="Q175" s="220">
        <f t="shared" si="45"/>
        <v>0</v>
      </c>
      <c r="R175" s="220">
        <f t="shared" si="45"/>
        <v>0</v>
      </c>
      <c r="S175" s="221">
        <f t="shared" si="45"/>
        <v>0</v>
      </c>
      <c r="T175" s="270">
        <f t="shared" si="45"/>
        <v>0</v>
      </c>
      <c r="U175" s="202"/>
      <c r="V175" s="196" t="s">
        <v>292</v>
      </c>
      <c r="W175" s="197"/>
      <c r="X175" s="197"/>
      <c r="Y175" s="198" t="s">
        <v>636</v>
      </c>
      <c r="Z175" s="219">
        <f>Z61-SUM(Z123,Z126,Z129,Z133:Z144,Z148:Z154,Z160:Z163,Z166:Z174)</f>
        <v>-1</v>
      </c>
      <c r="AA175" s="220">
        <f>AA61-SUM(AA123,AA126,AA129,AA133:AA144,AA148:AA154,AA160:AA163,AA166:AA174)</f>
        <v>0</v>
      </c>
      <c r="AB175" s="292">
        <f>AB61-SUM(AB123,AB126,AB129,AB133:AB144,AB148:AB154,AB160:AB163,AB166:AB174)</f>
        <v>0</v>
      </c>
      <c r="AC175" s="366">
        <f>AC61-SUM(AC123,AC126,AC129,AC133:AC144,AC148:AC154,AC160:AC163,AC166:AC174)</f>
        <v>0</v>
      </c>
      <c r="AE175" s="194"/>
      <c r="AF175" s="196" t="s">
        <v>292</v>
      </c>
      <c r="AG175" s="197"/>
      <c r="AH175" s="197"/>
      <c r="AI175" s="219">
        <f t="shared" si="21"/>
        <v>1</v>
      </c>
      <c r="AJ175" s="220">
        <f>IF($P175-$Z175=0,0,ROUND((R175-AA175)*$AI175/($P175-$Z175),0))</f>
        <v>0</v>
      </c>
      <c r="AK175" s="366">
        <f t="shared" si="42"/>
        <v>0</v>
      </c>
    </row>
    <row r="176" spans="1:37" ht="14.45" customHeight="1" thickBot="1" x14ac:dyDescent="0.2">
      <c r="A176" s="592">
        <v>0</v>
      </c>
      <c r="B176" s="593">
        <v>0</v>
      </c>
      <c r="C176" s="593">
        <v>0</v>
      </c>
      <c r="D176" s="593">
        <v>0</v>
      </c>
      <c r="E176" s="593">
        <v>0</v>
      </c>
      <c r="F176" s="593">
        <v>0</v>
      </c>
      <c r="G176" s="593">
        <v>0</v>
      </c>
      <c r="H176" s="594">
        <v>0</v>
      </c>
      <c r="K176" s="311"/>
      <c r="L176" s="312" t="s">
        <v>291</v>
      </c>
      <c r="M176" s="313"/>
      <c r="N176" s="313"/>
      <c r="O176" s="314"/>
      <c r="P176" s="315">
        <f t="shared" si="45"/>
        <v>189579</v>
      </c>
      <c r="Q176" s="316">
        <f t="shared" si="45"/>
        <v>189579</v>
      </c>
      <c r="R176" s="316">
        <f t="shared" si="45"/>
        <v>35508</v>
      </c>
      <c r="S176" s="317">
        <f t="shared" si="45"/>
        <v>5313</v>
      </c>
      <c r="T176" s="318">
        <f t="shared" si="45"/>
        <v>41900</v>
      </c>
      <c r="U176" s="367"/>
      <c r="V176" s="312" t="s">
        <v>291</v>
      </c>
      <c r="W176" s="313"/>
      <c r="X176" s="313"/>
      <c r="Y176" s="314"/>
      <c r="Z176" s="315">
        <f>Z61</f>
        <v>7806</v>
      </c>
      <c r="AA176" s="316">
        <f>AA61</f>
        <v>4147</v>
      </c>
      <c r="AB176" s="550">
        <f>AB61</f>
        <v>0</v>
      </c>
      <c r="AC176" s="368">
        <f>AC61</f>
        <v>0</v>
      </c>
      <c r="AE176" s="369"/>
      <c r="AF176" s="312" t="s">
        <v>291</v>
      </c>
      <c r="AG176" s="313"/>
      <c r="AH176" s="313"/>
      <c r="AI176" s="370">
        <f t="shared" si="21"/>
        <v>181773</v>
      </c>
      <c r="AJ176" s="316">
        <f>SUM(AJ123,AJ126,AJ129,AJ133:AJ144,AJ148:AJ154,AJ160:AJ163,AJ166:AJ175)</f>
        <v>31361</v>
      </c>
      <c r="AK176" s="368">
        <f>SUM(AK123,AK126,AK129,AK133:AK144,AK148:AK154,AK160:AK163,AK166:AK175)</f>
        <v>5313</v>
      </c>
    </row>
    <row r="177" spans="1:29" ht="14.45" customHeight="1" thickTop="1" x14ac:dyDescent="0.15">
      <c r="A177" s="592">
        <v>3659</v>
      </c>
      <c r="B177" s="593">
        <v>0</v>
      </c>
      <c r="C177" s="593">
        <v>0</v>
      </c>
      <c r="D177" s="593">
        <v>0</v>
      </c>
      <c r="E177" s="593">
        <v>0</v>
      </c>
      <c r="F177" s="593">
        <v>0</v>
      </c>
      <c r="G177" s="593">
        <v>3659</v>
      </c>
      <c r="H177" s="594">
        <v>1500</v>
      </c>
      <c r="Z177" s="480"/>
      <c r="AC177" s="481"/>
    </row>
    <row r="178" spans="1:29" ht="14.45" customHeight="1" thickBot="1" x14ac:dyDescent="0.2">
      <c r="A178" s="595">
        <v>7806</v>
      </c>
      <c r="B178" s="596">
        <v>4147</v>
      </c>
      <c r="C178" s="596">
        <v>0</v>
      </c>
      <c r="D178" s="596">
        <v>0</v>
      </c>
      <c r="E178" s="596">
        <v>0</v>
      </c>
      <c r="F178" s="596">
        <v>0</v>
      </c>
      <c r="G178" s="596">
        <v>3659</v>
      </c>
      <c r="H178" s="597">
        <v>1500</v>
      </c>
      <c r="AC178" s="481"/>
    </row>
    <row r="179" spans="1:29" x14ac:dyDescent="0.15">
      <c r="AC179" s="481"/>
    </row>
    <row r="180" spans="1:29" x14ac:dyDescent="0.15">
      <c r="AC180" s="481"/>
    </row>
    <row r="181" spans="1:29" x14ac:dyDescent="0.15">
      <c r="AC181" s="481"/>
    </row>
    <row r="182" spans="1:29" x14ac:dyDescent="0.15">
      <c r="AC182" s="481"/>
    </row>
    <row r="183" spans="1:29" x14ac:dyDescent="0.15">
      <c r="AC183" s="481"/>
    </row>
    <row r="184" spans="1:29" x14ac:dyDescent="0.15">
      <c r="AC184" s="481"/>
    </row>
    <row r="185" spans="1:29" x14ac:dyDescent="0.15">
      <c r="AC185" s="481"/>
    </row>
    <row r="186" spans="1:29" x14ac:dyDescent="0.15">
      <c r="AC186" s="481"/>
    </row>
    <row r="187" spans="1:29" x14ac:dyDescent="0.15">
      <c r="AC187" s="481"/>
    </row>
    <row r="188" spans="1:29" x14ac:dyDescent="0.15">
      <c r="AC188" s="481"/>
    </row>
    <row r="189" spans="1:29" x14ac:dyDescent="0.15">
      <c r="AC189" s="481"/>
    </row>
    <row r="190" spans="1:29" x14ac:dyDescent="0.15">
      <c r="AC190" s="481"/>
    </row>
    <row r="191" spans="1:29" x14ac:dyDescent="0.15">
      <c r="AC191" s="481"/>
    </row>
    <row r="192" spans="1:29" x14ac:dyDescent="0.15">
      <c r="AC192" s="481"/>
    </row>
    <row r="193" spans="29:29" x14ac:dyDescent="0.15">
      <c r="AC193" s="481"/>
    </row>
    <row r="194" spans="29:29" x14ac:dyDescent="0.15">
      <c r="AC194" s="481"/>
    </row>
    <row r="195" spans="29:29" x14ac:dyDescent="0.15">
      <c r="AC195" s="481"/>
    </row>
    <row r="196" spans="29:29" x14ac:dyDescent="0.15">
      <c r="AC196" s="481"/>
    </row>
    <row r="197" spans="29:29" x14ac:dyDescent="0.15">
      <c r="AC197" s="481"/>
    </row>
    <row r="198" spans="29:29" x14ac:dyDescent="0.15">
      <c r="AC198" s="481"/>
    </row>
    <row r="199" spans="29:29" x14ac:dyDescent="0.15">
      <c r="AC199" s="481"/>
    </row>
    <row r="200" spans="29:29" x14ac:dyDescent="0.15">
      <c r="AC200" s="481"/>
    </row>
    <row r="201" spans="29:29" x14ac:dyDescent="0.15">
      <c r="AC201" s="481"/>
    </row>
    <row r="202" spans="29:29" x14ac:dyDescent="0.15">
      <c r="AC202" s="481"/>
    </row>
    <row r="203" spans="29:29" x14ac:dyDescent="0.15">
      <c r="AC203" s="481"/>
    </row>
    <row r="204" spans="29:29" x14ac:dyDescent="0.15">
      <c r="AC204" s="481"/>
    </row>
    <row r="205" spans="29:29" x14ac:dyDescent="0.15">
      <c r="AC205" s="481"/>
    </row>
    <row r="206" spans="29:29" x14ac:dyDescent="0.15">
      <c r="AC206" s="481"/>
    </row>
    <row r="207" spans="29:29" x14ac:dyDescent="0.15">
      <c r="AC207" s="481"/>
    </row>
    <row r="208" spans="29:29" x14ac:dyDescent="0.15">
      <c r="AC208" s="481"/>
    </row>
    <row r="209" spans="29:29" x14ac:dyDescent="0.15">
      <c r="AC209" s="481"/>
    </row>
    <row r="210" spans="29:29" x14ac:dyDescent="0.15">
      <c r="AC210" s="481"/>
    </row>
    <row r="211" spans="29:29" x14ac:dyDescent="0.15">
      <c r="AC211" s="481"/>
    </row>
    <row r="212" spans="29:29" x14ac:dyDescent="0.15">
      <c r="AC212" s="481"/>
    </row>
    <row r="213" spans="29:29" x14ac:dyDescent="0.15">
      <c r="AC213" s="481"/>
    </row>
    <row r="214" spans="29:29" x14ac:dyDescent="0.15">
      <c r="AC214" s="481"/>
    </row>
    <row r="215" spans="29:29" x14ac:dyDescent="0.15">
      <c r="AC215" s="481"/>
    </row>
    <row r="216" spans="29:29" x14ac:dyDescent="0.15">
      <c r="AC216" s="481"/>
    </row>
    <row r="217" spans="29:29" x14ac:dyDescent="0.15">
      <c r="AC217" s="481"/>
    </row>
    <row r="218" spans="29:29" x14ac:dyDescent="0.15">
      <c r="AC218" s="481"/>
    </row>
    <row r="219" spans="29:29" x14ac:dyDescent="0.15">
      <c r="AC219" s="481"/>
    </row>
    <row r="220" spans="29:29" x14ac:dyDescent="0.15">
      <c r="AC220" s="481"/>
    </row>
    <row r="221" spans="29:29" x14ac:dyDescent="0.15">
      <c r="AC221" s="481"/>
    </row>
    <row r="222" spans="29:29" x14ac:dyDescent="0.15">
      <c r="AC222" s="481"/>
    </row>
    <row r="223" spans="29:29" x14ac:dyDescent="0.15">
      <c r="AC223" s="481"/>
    </row>
    <row r="224" spans="29:29" x14ac:dyDescent="0.15">
      <c r="AC224" s="481"/>
    </row>
    <row r="225" spans="29:29" x14ac:dyDescent="0.15">
      <c r="AC225" s="481"/>
    </row>
    <row r="226" spans="29:29" x14ac:dyDescent="0.15">
      <c r="AC226" s="481"/>
    </row>
    <row r="227" spans="29:29" x14ac:dyDescent="0.15">
      <c r="AC227" s="481"/>
    </row>
    <row r="228" spans="29:29" x14ac:dyDescent="0.15">
      <c r="AC228" s="481"/>
    </row>
    <row r="229" spans="29:29" x14ac:dyDescent="0.15">
      <c r="AC229" s="481"/>
    </row>
    <row r="230" spans="29:29" x14ac:dyDescent="0.15">
      <c r="AC230" s="481"/>
    </row>
    <row r="231" spans="29:29" x14ac:dyDescent="0.15">
      <c r="AC231" s="481"/>
    </row>
    <row r="232" spans="29:29" x14ac:dyDescent="0.15">
      <c r="AC232" s="481"/>
    </row>
    <row r="233" spans="29:29" x14ac:dyDescent="0.15">
      <c r="AC233" s="481"/>
    </row>
    <row r="234" spans="29:29" x14ac:dyDescent="0.15">
      <c r="AC234" s="481"/>
    </row>
    <row r="235" spans="29:29" x14ac:dyDescent="0.15">
      <c r="AC235" s="481"/>
    </row>
    <row r="236" spans="29:29" x14ac:dyDescent="0.15">
      <c r="AC236" s="481"/>
    </row>
    <row r="237" spans="29:29" x14ac:dyDescent="0.15">
      <c r="AC237" s="481"/>
    </row>
    <row r="238" spans="29:29" x14ac:dyDescent="0.15">
      <c r="AC238" s="481"/>
    </row>
    <row r="239" spans="29:29" x14ac:dyDescent="0.15">
      <c r="AC239" s="481"/>
    </row>
    <row r="240" spans="29:29" x14ac:dyDescent="0.15">
      <c r="AC240" s="481"/>
    </row>
    <row r="241" spans="29:29" x14ac:dyDescent="0.15">
      <c r="AC241" s="481"/>
    </row>
    <row r="242" spans="29:29" x14ac:dyDescent="0.15">
      <c r="AC242" s="481"/>
    </row>
    <row r="243" spans="29:29" x14ac:dyDescent="0.15">
      <c r="AC243" s="481"/>
    </row>
    <row r="244" spans="29:29" x14ac:dyDescent="0.15">
      <c r="AC244" s="481"/>
    </row>
    <row r="245" spans="29:29" x14ac:dyDescent="0.15">
      <c r="AC245" s="481"/>
    </row>
  </sheetData>
  <customSheetViews>
    <customSheetView guid="{60A46C55-9E99-4DDE-A95C-DCDE3DA46AD9}" fitToPage="1">
      <selection activeCell="A2" sqref="A2"/>
      <pageMargins left="0.78740157480314965" right="0.78740157480314965" top="0.98425196850393704" bottom="0.98425196850393704" header="0.51181102362204722" footer="0.51181102362204722"/>
      <pageSetup paperSize="8" scale="45" orientation="portrait" horizontalDpi="4294967292" r:id="rId1"/>
      <headerFooter alignWithMargins="0"/>
    </customSheetView>
  </customSheetViews>
  <phoneticPr fontId="2"/>
  <pageMargins left="0.78740157480314965" right="0.78740157480314965" top="0.98425196850393704" bottom="0.98425196850393704" header="0.51181102362204722" footer="0.51181102362204722"/>
  <pageSetup paperSize="8" scale="45" orientation="portrait" horizontalDpi="4294967292" r:id="rId2"/>
  <headerFooter alignWithMargins="0"/>
  <ignoredErrors>
    <ignoredError sqref="K45 K99 U99 AD99" numberStoredAsText="1"/>
    <ignoredError sqref="AA160:AB160 AA169:AB169" formula="1"/>
  </ignoredErrors>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S56"/>
  <sheetViews>
    <sheetView view="pageBreakPreview" topLeftCell="EC7" zoomScale="70" zoomScaleNormal="100" zoomScaleSheetLayoutView="70" workbookViewId="0">
      <selection activeCell="A9" sqref="A9"/>
    </sheetView>
  </sheetViews>
  <sheetFormatPr defaultRowHeight="13.5" x14ac:dyDescent="0.15"/>
  <cols>
    <col min="1" max="1" width="1.875" customWidth="1"/>
    <col min="2" max="2" width="4.375" customWidth="1"/>
    <col min="3" max="3" width="3.75" customWidth="1"/>
    <col min="4" max="4" width="4.625" customWidth="1"/>
    <col min="5" max="148" width="12.625" customWidth="1"/>
  </cols>
  <sheetData>
    <row r="1" spans="1:148" ht="17.100000000000001" customHeight="1" x14ac:dyDescent="0.15">
      <c r="A1" s="371"/>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row>
    <row r="2" spans="1:148" ht="17.100000000000001" customHeight="1" x14ac:dyDescent="0.15">
      <c r="A2" s="371"/>
      <c r="B2" s="372"/>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row>
    <row r="3" spans="1:148" ht="18.75" customHeight="1" x14ac:dyDescent="0.15">
      <c r="A3" s="371"/>
      <c r="B3" s="372"/>
      <c r="C3" s="371"/>
      <c r="D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row>
    <row r="4" spans="1:148" ht="17.100000000000001" customHeight="1" thickBot="1" x14ac:dyDescent="0.2">
      <c r="A4" s="371"/>
      <c r="B4" s="371"/>
      <c r="C4" s="371"/>
      <c r="D4" s="371"/>
      <c r="E4" s="134" t="s">
        <v>389</v>
      </c>
      <c r="F4" s="371"/>
      <c r="G4" s="371"/>
      <c r="H4" s="371"/>
      <c r="I4" s="371"/>
      <c r="J4" s="371" t="s">
        <v>277</v>
      </c>
      <c r="K4" s="371"/>
      <c r="L4" s="371"/>
      <c r="M4" s="371"/>
      <c r="N4" s="371"/>
      <c r="O4" s="371"/>
      <c r="P4" s="371" t="s">
        <v>277</v>
      </c>
      <c r="Q4" s="371"/>
      <c r="R4" s="371"/>
      <c r="S4" s="371"/>
      <c r="T4" s="371"/>
      <c r="U4" s="371"/>
      <c r="V4" s="371" t="s">
        <v>277</v>
      </c>
      <c r="W4" s="371"/>
      <c r="X4" s="371"/>
      <c r="Y4" s="371"/>
      <c r="Z4" s="371"/>
      <c r="AA4" s="371"/>
      <c r="AB4" s="371" t="s">
        <v>277</v>
      </c>
      <c r="AC4" s="371"/>
      <c r="AD4" s="371"/>
      <c r="AE4" s="371"/>
      <c r="AF4" s="371"/>
      <c r="AG4" s="371"/>
      <c r="AH4" s="371" t="s">
        <v>277</v>
      </c>
      <c r="AI4" s="371"/>
      <c r="AJ4" s="371"/>
      <c r="AK4" s="371"/>
      <c r="AL4" s="371"/>
      <c r="AM4" s="371"/>
      <c r="AN4" s="371" t="s">
        <v>277</v>
      </c>
      <c r="AO4" s="371"/>
      <c r="AP4" s="371"/>
      <c r="AQ4" s="371"/>
      <c r="AR4" s="371"/>
      <c r="AS4" s="371"/>
      <c r="AT4" s="371" t="s">
        <v>277</v>
      </c>
      <c r="AU4" s="371"/>
      <c r="AV4" s="371"/>
      <c r="AW4" s="371"/>
      <c r="AX4" s="371"/>
      <c r="AY4" s="371"/>
      <c r="AZ4" s="371" t="s">
        <v>277</v>
      </c>
      <c r="BA4" s="371"/>
      <c r="BB4" s="371"/>
      <c r="BC4" s="371"/>
      <c r="BD4" s="371"/>
      <c r="BE4" s="371"/>
      <c r="BF4" s="371" t="s">
        <v>277</v>
      </c>
      <c r="BG4" s="371"/>
      <c r="BH4" s="371"/>
      <c r="BI4" s="371"/>
      <c r="BJ4" s="371"/>
      <c r="BK4" s="371"/>
      <c r="BL4" s="371" t="s">
        <v>277</v>
      </c>
      <c r="BM4" s="371"/>
      <c r="BN4" s="371"/>
      <c r="BO4" s="371"/>
      <c r="BP4" s="371"/>
      <c r="BQ4" s="371"/>
      <c r="BR4" s="371" t="s">
        <v>277</v>
      </c>
      <c r="BS4" s="371"/>
      <c r="BT4" s="371"/>
      <c r="BU4" s="371"/>
      <c r="BV4" s="371"/>
      <c r="BW4" s="371"/>
      <c r="BX4" s="371" t="s">
        <v>277</v>
      </c>
      <c r="BY4" s="371"/>
      <c r="BZ4" s="371"/>
      <c r="CA4" s="371"/>
      <c r="CB4" s="371"/>
      <c r="CC4" s="371"/>
      <c r="CD4" s="371" t="s">
        <v>277</v>
      </c>
      <c r="CE4" s="371"/>
      <c r="CF4" s="371"/>
      <c r="CG4" s="371"/>
      <c r="CH4" s="371"/>
      <c r="CI4" s="371"/>
      <c r="CJ4" s="371" t="s">
        <v>277</v>
      </c>
      <c r="CK4" s="371"/>
      <c r="CL4" s="371"/>
      <c r="CM4" s="371"/>
      <c r="CN4" s="371"/>
      <c r="CO4" s="371"/>
      <c r="CP4" s="371" t="s">
        <v>277</v>
      </c>
      <c r="CQ4" s="371"/>
      <c r="CR4" s="371"/>
      <c r="CS4" s="371"/>
      <c r="CT4" s="371"/>
      <c r="CU4" s="371"/>
      <c r="CV4" s="371" t="s">
        <v>277</v>
      </c>
      <c r="CW4" s="371"/>
      <c r="CX4" s="371"/>
      <c r="CY4" s="371"/>
      <c r="CZ4" s="371"/>
      <c r="DA4" s="371"/>
      <c r="DB4" s="371" t="s">
        <v>277</v>
      </c>
      <c r="DC4" s="371"/>
      <c r="DD4" s="371"/>
      <c r="DE4" s="371"/>
      <c r="DF4" s="371"/>
      <c r="DG4" s="371"/>
      <c r="DH4" s="371" t="s">
        <v>277</v>
      </c>
      <c r="DI4" s="371"/>
      <c r="DJ4" s="371"/>
      <c r="DK4" s="371"/>
      <c r="DL4" s="371"/>
      <c r="DM4" s="371"/>
      <c r="DN4" s="371" t="s">
        <v>277</v>
      </c>
      <c r="DO4" s="371"/>
      <c r="DP4" s="371"/>
      <c r="DQ4" s="371"/>
      <c r="DR4" s="371"/>
      <c r="DS4" s="371"/>
      <c r="DT4" s="371" t="s">
        <v>277</v>
      </c>
      <c r="DU4" s="371"/>
      <c r="DV4" s="371"/>
      <c r="DW4" s="371"/>
      <c r="DX4" s="371"/>
      <c r="DY4" s="371"/>
      <c r="DZ4" s="371" t="s">
        <v>277</v>
      </c>
      <c r="EA4" s="371"/>
      <c r="EB4" s="371"/>
      <c r="EC4" s="371"/>
      <c r="ED4" s="371"/>
      <c r="EE4" s="371"/>
      <c r="EF4" s="371" t="s">
        <v>277</v>
      </c>
      <c r="EG4" s="371"/>
      <c r="EH4" s="371"/>
      <c r="EI4" s="371"/>
      <c r="EJ4" s="371"/>
      <c r="EK4" s="371"/>
      <c r="EL4" s="371" t="s">
        <v>277</v>
      </c>
      <c r="EM4" s="371"/>
      <c r="EN4" s="371"/>
      <c r="EO4" s="371"/>
      <c r="EP4" s="371"/>
      <c r="EQ4" s="371"/>
      <c r="ER4" s="371" t="s">
        <v>277</v>
      </c>
    </row>
    <row r="5" spans="1:148" ht="17.100000000000001" customHeight="1" x14ac:dyDescent="0.15">
      <c r="A5" s="371"/>
      <c r="B5" s="386"/>
      <c r="C5" s="401"/>
      <c r="D5" s="402"/>
      <c r="E5" s="403" t="s">
        <v>482</v>
      </c>
      <c r="F5" s="387"/>
      <c r="G5" s="387"/>
      <c r="H5" s="387"/>
      <c r="I5" s="387"/>
      <c r="J5" s="404"/>
      <c r="K5" s="387" t="s">
        <v>483</v>
      </c>
      <c r="L5" s="387"/>
      <c r="M5" s="387"/>
      <c r="N5" s="387"/>
      <c r="O5" s="387"/>
      <c r="P5" s="387"/>
      <c r="Q5" s="403" t="s">
        <v>484</v>
      </c>
      <c r="R5" s="387"/>
      <c r="S5" s="387"/>
      <c r="T5" s="387"/>
      <c r="U5" s="387"/>
      <c r="V5" s="405"/>
      <c r="W5" s="392" t="s">
        <v>484</v>
      </c>
      <c r="X5" s="387"/>
      <c r="Y5" s="387"/>
      <c r="Z5" s="387"/>
      <c r="AA5" s="387"/>
      <c r="AB5" s="405"/>
      <c r="AC5" s="392" t="s">
        <v>484</v>
      </c>
      <c r="AD5" s="387"/>
      <c r="AE5" s="404"/>
      <c r="AF5" s="403" t="s">
        <v>485</v>
      </c>
      <c r="AG5" s="387"/>
      <c r="AH5" s="404"/>
      <c r="AI5" s="403" t="s">
        <v>486</v>
      </c>
      <c r="AJ5" s="387"/>
      <c r="AK5" s="387"/>
      <c r="AL5" s="387"/>
      <c r="AM5" s="387"/>
      <c r="AN5" s="405"/>
      <c r="AO5" s="392" t="s">
        <v>486</v>
      </c>
      <c r="AP5" s="387"/>
      <c r="AQ5" s="387"/>
      <c r="AR5" s="387"/>
      <c r="AS5" s="387"/>
      <c r="AT5" s="405"/>
      <c r="AU5" s="392" t="s">
        <v>486</v>
      </c>
      <c r="AV5" s="387"/>
      <c r="AW5" s="387"/>
      <c r="AX5" s="387"/>
      <c r="AY5" s="387"/>
      <c r="AZ5" s="405"/>
      <c r="BA5" s="392" t="s">
        <v>486</v>
      </c>
      <c r="BB5" s="387"/>
      <c r="BC5" s="387"/>
      <c r="BD5" s="387"/>
      <c r="BE5" s="387"/>
      <c r="BF5" s="404"/>
      <c r="BG5" s="403" t="s">
        <v>487</v>
      </c>
      <c r="BH5" s="387"/>
      <c r="BI5" s="387"/>
      <c r="BJ5" s="387"/>
      <c r="BK5" s="387"/>
      <c r="BL5" s="405"/>
      <c r="BM5" s="392" t="s">
        <v>487</v>
      </c>
      <c r="BN5" s="387"/>
      <c r="BO5" s="404"/>
      <c r="BP5" s="403" t="s">
        <v>488</v>
      </c>
      <c r="BQ5" s="387"/>
      <c r="BR5" s="405"/>
      <c r="BS5" s="392" t="s">
        <v>488</v>
      </c>
      <c r="BT5" s="387"/>
      <c r="BU5" s="387"/>
      <c r="BV5" s="387"/>
      <c r="BW5" s="387"/>
      <c r="BX5" s="405"/>
      <c r="BY5" s="392" t="s">
        <v>488</v>
      </c>
      <c r="BZ5" s="387"/>
      <c r="CA5" s="387"/>
      <c r="CB5" s="387"/>
      <c r="CC5" s="387"/>
      <c r="CD5" s="405"/>
      <c r="CE5" s="392" t="s">
        <v>488</v>
      </c>
      <c r="CF5" s="387"/>
      <c r="CG5" s="387"/>
      <c r="CH5" s="387"/>
      <c r="CI5" s="387"/>
      <c r="CJ5" s="405"/>
      <c r="CK5" s="392" t="s">
        <v>488</v>
      </c>
      <c r="CL5" s="387"/>
      <c r="CM5" s="387"/>
      <c r="CN5" s="387"/>
      <c r="CO5" s="387"/>
      <c r="CP5" s="405"/>
      <c r="CQ5" s="392" t="s">
        <v>488</v>
      </c>
      <c r="CR5" s="387"/>
      <c r="CS5" s="387"/>
      <c r="CT5" s="387"/>
      <c r="CU5" s="387"/>
      <c r="CV5" s="405"/>
      <c r="CW5" s="392" t="s">
        <v>488</v>
      </c>
      <c r="CX5" s="387"/>
      <c r="CY5" s="387"/>
      <c r="CZ5" s="387"/>
      <c r="DA5" s="387"/>
      <c r="DB5" s="405"/>
      <c r="DC5" s="392" t="s">
        <v>488</v>
      </c>
      <c r="DD5" s="387"/>
      <c r="DE5" s="404"/>
      <c r="DF5" s="403" t="s">
        <v>489</v>
      </c>
      <c r="DG5" s="387"/>
      <c r="DH5" s="405"/>
      <c r="DI5" s="392" t="s">
        <v>489</v>
      </c>
      <c r="DJ5" s="387"/>
      <c r="DK5" s="404"/>
      <c r="DL5" s="403" t="s">
        <v>459</v>
      </c>
      <c r="DM5" s="387"/>
      <c r="DN5" s="405"/>
      <c r="DO5" s="387"/>
      <c r="DP5" s="387"/>
      <c r="DQ5" s="387"/>
      <c r="DR5" s="387"/>
      <c r="DS5" s="387"/>
      <c r="DT5" s="405"/>
      <c r="DU5" s="387"/>
      <c r="DV5" s="387"/>
      <c r="DW5" s="387"/>
      <c r="DX5" s="387"/>
      <c r="DY5" s="387"/>
      <c r="DZ5" s="405"/>
      <c r="EA5" s="387"/>
      <c r="EB5" s="387"/>
      <c r="EC5" s="387"/>
      <c r="ED5" s="387"/>
      <c r="EE5" s="387"/>
      <c r="EF5" s="405"/>
      <c r="EG5" s="387"/>
      <c r="EH5" s="387"/>
      <c r="EI5" s="387"/>
      <c r="EJ5" s="387"/>
      <c r="EK5" s="387"/>
      <c r="EL5" s="404"/>
      <c r="EM5" s="403" t="s">
        <v>292</v>
      </c>
      <c r="EN5" s="387"/>
      <c r="EO5" s="404"/>
      <c r="EP5" s="387" t="s">
        <v>291</v>
      </c>
      <c r="EQ5" s="387"/>
      <c r="ER5" s="404"/>
    </row>
    <row r="6" spans="1:148" ht="17.100000000000001" customHeight="1" x14ac:dyDescent="0.15">
      <c r="A6" s="371"/>
      <c r="B6" s="378"/>
      <c r="C6" s="406"/>
      <c r="D6" s="407" t="s">
        <v>490</v>
      </c>
      <c r="E6" s="378" t="s">
        <v>293</v>
      </c>
      <c r="F6" s="379"/>
      <c r="G6" s="408"/>
      <c r="H6" s="382" t="s">
        <v>292</v>
      </c>
      <c r="I6" s="379"/>
      <c r="J6" s="406"/>
      <c r="K6" s="379" t="s">
        <v>313</v>
      </c>
      <c r="L6" s="379"/>
      <c r="M6" s="408"/>
      <c r="N6" s="382" t="s">
        <v>292</v>
      </c>
      <c r="O6" s="379"/>
      <c r="P6" s="379"/>
      <c r="Q6" s="378" t="s">
        <v>491</v>
      </c>
      <c r="R6" s="379"/>
      <c r="S6" s="408"/>
      <c r="T6" s="382" t="s">
        <v>492</v>
      </c>
      <c r="U6" s="379"/>
      <c r="V6" s="398"/>
      <c r="W6" s="383" t="s">
        <v>493</v>
      </c>
      <c r="X6" s="379"/>
      <c r="Y6" s="408"/>
      <c r="Z6" s="382" t="s">
        <v>494</v>
      </c>
      <c r="AA6" s="379"/>
      <c r="AB6" s="398"/>
      <c r="AC6" s="382" t="s">
        <v>292</v>
      </c>
      <c r="AD6" s="379"/>
      <c r="AE6" s="406"/>
      <c r="AF6" s="378"/>
      <c r="AG6" s="379"/>
      <c r="AH6" s="406"/>
      <c r="AI6" s="378" t="s">
        <v>304</v>
      </c>
      <c r="AJ6" s="379"/>
      <c r="AK6" s="408"/>
      <c r="AL6" s="382" t="s">
        <v>303</v>
      </c>
      <c r="AM6" s="379"/>
      <c r="AN6" s="398"/>
      <c r="AO6" s="383" t="s">
        <v>302</v>
      </c>
      <c r="AP6" s="379"/>
      <c r="AQ6" s="408"/>
      <c r="AR6" s="382" t="s">
        <v>283</v>
      </c>
      <c r="AS6" s="379"/>
      <c r="AT6" s="398"/>
      <c r="AU6" s="383" t="s">
        <v>301</v>
      </c>
      <c r="AV6" s="379"/>
      <c r="AW6" s="408"/>
      <c r="AX6" s="382" t="s">
        <v>300</v>
      </c>
      <c r="AY6" s="379"/>
      <c r="AZ6" s="398"/>
      <c r="BA6" s="383" t="s">
        <v>284</v>
      </c>
      <c r="BB6" s="379"/>
      <c r="BC6" s="408"/>
      <c r="BD6" s="382" t="s">
        <v>292</v>
      </c>
      <c r="BE6" s="379"/>
      <c r="BF6" s="406"/>
      <c r="BG6" s="378" t="s">
        <v>298</v>
      </c>
      <c r="BH6" s="379"/>
      <c r="BI6" s="408"/>
      <c r="BJ6" s="382" t="s">
        <v>297</v>
      </c>
      <c r="BK6" s="379"/>
      <c r="BL6" s="398"/>
      <c r="BM6" s="383" t="s">
        <v>292</v>
      </c>
      <c r="BN6" s="379"/>
      <c r="BO6" s="409"/>
      <c r="BP6" s="378" t="s">
        <v>280</v>
      </c>
      <c r="BQ6" s="379"/>
      <c r="BR6" s="398"/>
      <c r="BS6" s="383" t="s">
        <v>281</v>
      </c>
      <c r="BT6" s="379"/>
      <c r="BU6" s="408"/>
      <c r="BV6" s="382" t="s">
        <v>282</v>
      </c>
      <c r="BW6" s="379"/>
      <c r="BX6" s="398"/>
      <c r="BY6" s="383" t="s">
        <v>283</v>
      </c>
      <c r="BZ6" s="379"/>
      <c r="CA6" s="408"/>
      <c r="CB6" s="382" t="s">
        <v>284</v>
      </c>
      <c r="CC6" s="379"/>
      <c r="CD6" s="398"/>
      <c r="CE6" s="383" t="s">
        <v>326</v>
      </c>
      <c r="CF6" s="379"/>
      <c r="CG6" s="408"/>
      <c r="CH6" s="382" t="s">
        <v>495</v>
      </c>
      <c r="CI6" s="379"/>
      <c r="CJ6" s="398"/>
      <c r="CK6" s="383" t="s">
        <v>496</v>
      </c>
      <c r="CL6" s="379"/>
      <c r="CM6" s="408"/>
      <c r="CN6" s="382" t="s">
        <v>497</v>
      </c>
      <c r="CO6" s="379"/>
      <c r="CP6" s="398"/>
      <c r="CQ6" s="383" t="s">
        <v>498</v>
      </c>
      <c r="CR6" s="379"/>
      <c r="CS6" s="408"/>
      <c r="CT6" s="382" t="s">
        <v>499</v>
      </c>
      <c r="CU6" s="379"/>
      <c r="CV6" s="398"/>
      <c r="CW6" s="383" t="s">
        <v>325</v>
      </c>
      <c r="CX6" s="379"/>
      <c r="CY6" s="408"/>
      <c r="CZ6" s="382" t="s">
        <v>324</v>
      </c>
      <c r="DA6" s="379"/>
      <c r="DB6" s="398"/>
      <c r="DC6" s="383" t="s">
        <v>292</v>
      </c>
      <c r="DD6" s="379"/>
      <c r="DE6" s="406"/>
      <c r="DF6" s="378" t="s">
        <v>295</v>
      </c>
      <c r="DG6" s="379"/>
      <c r="DH6" s="398"/>
      <c r="DI6" s="383" t="s">
        <v>292</v>
      </c>
      <c r="DJ6" s="379"/>
      <c r="DK6" s="406"/>
      <c r="DL6" s="378" t="s">
        <v>322</v>
      </c>
      <c r="DM6" s="379"/>
      <c r="DN6" s="408"/>
      <c r="DO6" s="382" t="s">
        <v>321</v>
      </c>
      <c r="DP6" s="379"/>
      <c r="DQ6" s="398"/>
      <c r="DR6" s="382" t="s">
        <v>320</v>
      </c>
      <c r="DS6" s="379"/>
      <c r="DT6" s="398"/>
      <c r="DU6" s="382" t="s">
        <v>319</v>
      </c>
      <c r="DV6" s="379"/>
      <c r="DW6" s="398"/>
      <c r="DX6" s="382" t="s">
        <v>500</v>
      </c>
      <c r="DY6" s="379"/>
      <c r="DZ6" s="398"/>
      <c r="EA6" s="382" t="s">
        <v>317</v>
      </c>
      <c r="EB6" s="379"/>
      <c r="EC6" s="398"/>
      <c r="ED6" s="382" t="s">
        <v>316</v>
      </c>
      <c r="EE6" s="379"/>
      <c r="EF6" s="398"/>
      <c r="EG6" s="382" t="s">
        <v>315</v>
      </c>
      <c r="EH6" s="379"/>
      <c r="EI6" s="398"/>
      <c r="EJ6" s="382" t="s">
        <v>292</v>
      </c>
      <c r="EK6" s="379"/>
      <c r="EL6" s="406"/>
      <c r="EM6" s="378"/>
      <c r="EN6" s="379"/>
      <c r="EO6" s="406"/>
      <c r="EP6" s="379"/>
      <c r="EQ6" s="379"/>
      <c r="ER6" s="406"/>
    </row>
    <row r="7" spans="1:148" ht="17.100000000000001" customHeight="1" x14ac:dyDescent="0.15">
      <c r="A7" s="371"/>
      <c r="B7" s="378"/>
      <c r="C7" s="406"/>
      <c r="D7" s="407" t="s">
        <v>501</v>
      </c>
      <c r="E7" s="410"/>
      <c r="F7" s="411" t="s">
        <v>502</v>
      </c>
      <c r="G7" s="412">
        <v>50</v>
      </c>
      <c r="H7" s="384"/>
      <c r="I7" s="411" t="s">
        <v>502</v>
      </c>
      <c r="J7" s="413">
        <v>25</v>
      </c>
      <c r="K7" s="397"/>
      <c r="L7" s="411" t="s">
        <v>502</v>
      </c>
      <c r="M7" s="412">
        <v>30</v>
      </c>
      <c r="N7" s="384"/>
      <c r="O7" s="411" t="s">
        <v>502</v>
      </c>
      <c r="P7" s="414">
        <v>25</v>
      </c>
      <c r="Q7" s="410"/>
      <c r="R7" s="411" t="s">
        <v>502</v>
      </c>
      <c r="S7" s="412">
        <v>25</v>
      </c>
      <c r="T7" s="384"/>
      <c r="U7" s="411" t="s">
        <v>502</v>
      </c>
      <c r="V7" s="412">
        <v>25</v>
      </c>
      <c r="W7" s="384"/>
      <c r="X7" s="411" t="s">
        <v>502</v>
      </c>
      <c r="Y7" s="412">
        <v>25</v>
      </c>
      <c r="Z7" s="384"/>
      <c r="AA7" s="411" t="s">
        <v>502</v>
      </c>
      <c r="AB7" s="412">
        <v>25</v>
      </c>
      <c r="AC7" s="384"/>
      <c r="AD7" s="411" t="s">
        <v>502</v>
      </c>
      <c r="AE7" s="413">
        <v>25</v>
      </c>
      <c r="AF7" s="410"/>
      <c r="AG7" s="411" t="s">
        <v>502</v>
      </c>
      <c r="AH7" s="413">
        <v>25</v>
      </c>
      <c r="AI7" s="410"/>
      <c r="AJ7" s="411" t="s">
        <v>502</v>
      </c>
      <c r="AK7" s="412">
        <v>25</v>
      </c>
      <c r="AL7" s="384"/>
      <c r="AM7" s="411" t="s">
        <v>502</v>
      </c>
      <c r="AN7" s="412">
        <v>48</v>
      </c>
      <c r="AO7" s="384"/>
      <c r="AP7" s="411" t="s">
        <v>502</v>
      </c>
      <c r="AQ7" s="412">
        <v>30</v>
      </c>
      <c r="AR7" s="384"/>
      <c r="AS7" s="411" t="s">
        <v>502</v>
      </c>
      <c r="AT7" s="412">
        <v>50</v>
      </c>
      <c r="AU7" s="384"/>
      <c r="AV7" s="411" t="s">
        <v>502</v>
      </c>
      <c r="AW7" s="412">
        <v>50</v>
      </c>
      <c r="AX7" s="384"/>
      <c r="AY7" s="411" t="s">
        <v>502</v>
      </c>
      <c r="AZ7" s="412">
        <v>20</v>
      </c>
      <c r="BA7" s="384"/>
      <c r="BB7" s="411" t="s">
        <v>502</v>
      </c>
      <c r="BC7" s="412">
        <v>30</v>
      </c>
      <c r="BD7" s="384"/>
      <c r="BE7" s="411" t="s">
        <v>502</v>
      </c>
      <c r="BF7" s="413">
        <v>25</v>
      </c>
      <c r="BG7" s="410"/>
      <c r="BH7" s="411" t="s">
        <v>502</v>
      </c>
      <c r="BI7" s="412">
        <v>25</v>
      </c>
      <c r="BJ7" s="384"/>
      <c r="BK7" s="411" t="s">
        <v>502</v>
      </c>
      <c r="BL7" s="412">
        <v>25</v>
      </c>
      <c r="BM7" s="384"/>
      <c r="BN7" s="411" t="s">
        <v>502</v>
      </c>
      <c r="BO7" s="413">
        <v>25</v>
      </c>
      <c r="BP7" s="410"/>
      <c r="BQ7" s="411" t="s">
        <v>502</v>
      </c>
      <c r="BR7" s="412">
        <v>48</v>
      </c>
      <c r="BS7" s="384"/>
      <c r="BT7" s="411" t="s">
        <v>502</v>
      </c>
      <c r="BU7" s="412">
        <v>60</v>
      </c>
      <c r="BV7" s="384"/>
      <c r="BW7" s="411" t="s">
        <v>502</v>
      </c>
      <c r="BX7" s="412">
        <v>49</v>
      </c>
      <c r="BY7" s="384"/>
      <c r="BZ7" s="411" t="s">
        <v>502</v>
      </c>
      <c r="CA7" s="412">
        <v>50</v>
      </c>
      <c r="CB7" s="384"/>
      <c r="CC7" s="411" t="s">
        <v>502</v>
      </c>
      <c r="CD7" s="412">
        <v>30</v>
      </c>
      <c r="CE7" s="384"/>
      <c r="CF7" s="411" t="s">
        <v>502</v>
      </c>
      <c r="CG7" s="412">
        <v>49</v>
      </c>
      <c r="CH7" s="384"/>
      <c r="CI7" s="411" t="s">
        <v>502</v>
      </c>
      <c r="CJ7" s="412">
        <v>48</v>
      </c>
      <c r="CK7" s="384"/>
      <c r="CL7" s="411" t="s">
        <v>502</v>
      </c>
      <c r="CM7" s="412">
        <v>20</v>
      </c>
      <c r="CN7" s="384"/>
      <c r="CO7" s="411" t="s">
        <v>502</v>
      </c>
      <c r="CP7" s="412">
        <v>40</v>
      </c>
      <c r="CQ7" s="384"/>
      <c r="CR7" s="411" t="s">
        <v>502</v>
      </c>
      <c r="CS7" s="412">
        <v>40</v>
      </c>
      <c r="CT7" s="384"/>
      <c r="CU7" s="411" t="s">
        <v>502</v>
      </c>
      <c r="CV7" s="412">
        <v>25</v>
      </c>
      <c r="CW7" s="384"/>
      <c r="CX7" s="411" t="s">
        <v>502</v>
      </c>
      <c r="CY7" s="412">
        <v>40</v>
      </c>
      <c r="CZ7" s="384"/>
      <c r="DA7" s="411" t="s">
        <v>502</v>
      </c>
      <c r="DB7" s="412">
        <v>25</v>
      </c>
      <c r="DC7" s="384"/>
      <c r="DD7" s="411" t="s">
        <v>502</v>
      </c>
      <c r="DE7" s="413">
        <v>25</v>
      </c>
      <c r="DF7" s="410"/>
      <c r="DG7" s="411" t="s">
        <v>502</v>
      </c>
      <c r="DH7" s="412">
        <v>50</v>
      </c>
      <c r="DI7" s="384"/>
      <c r="DJ7" s="411" t="s">
        <v>502</v>
      </c>
      <c r="DK7" s="413">
        <v>10</v>
      </c>
      <c r="DL7" s="410"/>
      <c r="DM7" s="411" t="s">
        <v>502</v>
      </c>
      <c r="DN7" s="412">
        <v>50</v>
      </c>
      <c r="DO7" s="384"/>
      <c r="DP7" s="411" t="s">
        <v>502</v>
      </c>
      <c r="DQ7" s="412">
        <v>50</v>
      </c>
      <c r="DR7" s="384"/>
      <c r="DS7" s="411" t="s">
        <v>502</v>
      </c>
      <c r="DT7" s="412">
        <v>50</v>
      </c>
      <c r="DU7" s="384"/>
      <c r="DV7" s="411" t="s">
        <v>502</v>
      </c>
      <c r="DW7" s="412">
        <v>50</v>
      </c>
      <c r="DX7" s="384"/>
      <c r="DY7" s="411" t="s">
        <v>502</v>
      </c>
      <c r="DZ7" s="412">
        <v>50</v>
      </c>
      <c r="EA7" s="384"/>
      <c r="EB7" s="411" t="s">
        <v>502</v>
      </c>
      <c r="EC7" s="412">
        <v>50</v>
      </c>
      <c r="ED7" s="384"/>
      <c r="EE7" s="411" t="s">
        <v>502</v>
      </c>
      <c r="EF7" s="412">
        <v>50</v>
      </c>
      <c r="EG7" s="384"/>
      <c r="EH7" s="411" t="s">
        <v>502</v>
      </c>
      <c r="EI7" s="412">
        <v>50</v>
      </c>
      <c r="EJ7" s="384"/>
      <c r="EK7" s="411" t="s">
        <v>502</v>
      </c>
      <c r="EL7" s="413">
        <v>50</v>
      </c>
      <c r="EM7" s="410"/>
      <c r="EN7" s="411" t="s">
        <v>502</v>
      </c>
      <c r="EO7" s="413">
        <v>25</v>
      </c>
      <c r="EP7" s="397"/>
      <c r="EQ7" s="397"/>
      <c r="ER7" s="415"/>
    </row>
    <row r="8" spans="1:148" ht="17.100000000000001" customHeight="1" x14ac:dyDescent="0.15">
      <c r="A8" s="371"/>
      <c r="B8" s="378"/>
      <c r="C8" s="406"/>
      <c r="D8" s="407" t="s">
        <v>503</v>
      </c>
      <c r="E8" s="416" t="s">
        <v>504</v>
      </c>
      <c r="F8" s="417" t="s">
        <v>505</v>
      </c>
      <c r="G8" s="417" t="s">
        <v>506</v>
      </c>
      <c r="H8" s="417" t="s">
        <v>507</v>
      </c>
      <c r="I8" s="417" t="s">
        <v>505</v>
      </c>
      <c r="J8" s="418" t="s">
        <v>506</v>
      </c>
      <c r="K8" s="419" t="s">
        <v>507</v>
      </c>
      <c r="L8" s="417" t="s">
        <v>505</v>
      </c>
      <c r="M8" s="420" t="s">
        <v>506</v>
      </c>
      <c r="N8" s="417" t="s">
        <v>507</v>
      </c>
      <c r="O8" s="417" t="s">
        <v>505</v>
      </c>
      <c r="P8" s="420" t="s">
        <v>506</v>
      </c>
      <c r="Q8" s="416" t="s">
        <v>507</v>
      </c>
      <c r="R8" s="417" t="s">
        <v>505</v>
      </c>
      <c r="S8" s="420" t="s">
        <v>506</v>
      </c>
      <c r="T8" s="417" t="s">
        <v>507</v>
      </c>
      <c r="U8" s="417" t="s">
        <v>505</v>
      </c>
      <c r="V8" s="420" t="s">
        <v>506</v>
      </c>
      <c r="W8" s="417" t="s">
        <v>507</v>
      </c>
      <c r="X8" s="417" t="s">
        <v>505</v>
      </c>
      <c r="Y8" s="417" t="s">
        <v>506</v>
      </c>
      <c r="Z8" s="417" t="s">
        <v>507</v>
      </c>
      <c r="AA8" s="417" t="s">
        <v>505</v>
      </c>
      <c r="AB8" s="420" t="s">
        <v>506</v>
      </c>
      <c r="AC8" s="417" t="s">
        <v>507</v>
      </c>
      <c r="AD8" s="417" t="s">
        <v>505</v>
      </c>
      <c r="AE8" s="418" t="s">
        <v>506</v>
      </c>
      <c r="AF8" s="416" t="s">
        <v>507</v>
      </c>
      <c r="AG8" s="417" t="s">
        <v>505</v>
      </c>
      <c r="AH8" s="418" t="s">
        <v>506</v>
      </c>
      <c r="AI8" s="416" t="s">
        <v>507</v>
      </c>
      <c r="AJ8" s="417" t="s">
        <v>505</v>
      </c>
      <c r="AK8" s="420" t="s">
        <v>506</v>
      </c>
      <c r="AL8" s="417" t="s">
        <v>507</v>
      </c>
      <c r="AM8" s="417" t="s">
        <v>505</v>
      </c>
      <c r="AN8" s="420" t="s">
        <v>506</v>
      </c>
      <c r="AO8" s="417" t="s">
        <v>507</v>
      </c>
      <c r="AP8" s="417" t="s">
        <v>505</v>
      </c>
      <c r="AQ8" s="420" t="s">
        <v>506</v>
      </c>
      <c r="AR8" s="417" t="s">
        <v>507</v>
      </c>
      <c r="AS8" s="417" t="s">
        <v>505</v>
      </c>
      <c r="AT8" s="420" t="s">
        <v>506</v>
      </c>
      <c r="AU8" s="417" t="s">
        <v>507</v>
      </c>
      <c r="AV8" s="417" t="s">
        <v>505</v>
      </c>
      <c r="AW8" s="420" t="s">
        <v>506</v>
      </c>
      <c r="AX8" s="417" t="s">
        <v>507</v>
      </c>
      <c r="AY8" s="417" t="s">
        <v>505</v>
      </c>
      <c r="AZ8" s="420" t="s">
        <v>506</v>
      </c>
      <c r="BA8" s="417" t="s">
        <v>507</v>
      </c>
      <c r="BB8" s="417" t="s">
        <v>505</v>
      </c>
      <c r="BC8" s="420" t="s">
        <v>506</v>
      </c>
      <c r="BD8" s="417" t="s">
        <v>507</v>
      </c>
      <c r="BE8" s="417" t="s">
        <v>505</v>
      </c>
      <c r="BF8" s="418" t="s">
        <v>506</v>
      </c>
      <c r="BG8" s="416" t="s">
        <v>507</v>
      </c>
      <c r="BH8" s="417" t="s">
        <v>505</v>
      </c>
      <c r="BI8" s="420" t="s">
        <v>506</v>
      </c>
      <c r="BJ8" s="417" t="s">
        <v>507</v>
      </c>
      <c r="BK8" s="417" t="s">
        <v>505</v>
      </c>
      <c r="BL8" s="420" t="s">
        <v>506</v>
      </c>
      <c r="BM8" s="417" t="s">
        <v>507</v>
      </c>
      <c r="BN8" s="417" t="s">
        <v>505</v>
      </c>
      <c r="BO8" s="418" t="s">
        <v>506</v>
      </c>
      <c r="BP8" s="416" t="s">
        <v>507</v>
      </c>
      <c r="BQ8" s="417" t="s">
        <v>505</v>
      </c>
      <c r="BR8" s="420" t="s">
        <v>506</v>
      </c>
      <c r="BS8" s="417" t="s">
        <v>507</v>
      </c>
      <c r="BT8" s="417" t="s">
        <v>505</v>
      </c>
      <c r="BU8" s="420" t="s">
        <v>506</v>
      </c>
      <c r="BV8" s="417" t="s">
        <v>507</v>
      </c>
      <c r="BW8" s="417" t="s">
        <v>505</v>
      </c>
      <c r="BX8" s="420" t="s">
        <v>506</v>
      </c>
      <c r="BY8" s="417" t="s">
        <v>507</v>
      </c>
      <c r="BZ8" s="417" t="s">
        <v>505</v>
      </c>
      <c r="CA8" s="420" t="s">
        <v>506</v>
      </c>
      <c r="CB8" s="417" t="s">
        <v>507</v>
      </c>
      <c r="CC8" s="417" t="s">
        <v>505</v>
      </c>
      <c r="CD8" s="420" t="s">
        <v>506</v>
      </c>
      <c r="CE8" s="417" t="s">
        <v>507</v>
      </c>
      <c r="CF8" s="417" t="s">
        <v>505</v>
      </c>
      <c r="CG8" s="417" t="s">
        <v>506</v>
      </c>
      <c r="CH8" s="417" t="s">
        <v>507</v>
      </c>
      <c r="CI8" s="417" t="s">
        <v>505</v>
      </c>
      <c r="CJ8" s="420" t="s">
        <v>506</v>
      </c>
      <c r="CK8" s="417" t="s">
        <v>507</v>
      </c>
      <c r="CL8" s="417" t="s">
        <v>505</v>
      </c>
      <c r="CM8" s="420" t="s">
        <v>506</v>
      </c>
      <c r="CN8" s="417" t="s">
        <v>507</v>
      </c>
      <c r="CO8" s="417" t="s">
        <v>505</v>
      </c>
      <c r="CP8" s="420" t="s">
        <v>506</v>
      </c>
      <c r="CQ8" s="417" t="s">
        <v>507</v>
      </c>
      <c r="CR8" s="417" t="s">
        <v>505</v>
      </c>
      <c r="CS8" s="420" t="s">
        <v>506</v>
      </c>
      <c r="CT8" s="417" t="s">
        <v>507</v>
      </c>
      <c r="CU8" s="417" t="s">
        <v>505</v>
      </c>
      <c r="CV8" s="420" t="s">
        <v>506</v>
      </c>
      <c r="CW8" s="417" t="s">
        <v>507</v>
      </c>
      <c r="CX8" s="417" t="s">
        <v>505</v>
      </c>
      <c r="CY8" s="420" t="s">
        <v>506</v>
      </c>
      <c r="CZ8" s="417" t="s">
        <v>507</v>
      </c>
      <c r="DA8" s="417" t="s">
        <v>505</v>
      </c>
      <c r="DB8" s="420" t="s">
        <v>506</v>
      </c>
      <c r="DC8" s="417" t="s">
        <v>507</v>
      </c>
      <c r="DD8" s="417" t="s">
        <v>505</v>
      </c>
      <c r="DE8" s="418" t="s">
        <v>506</v>
      </c>
      <c r="DF8" s="416" t="s">
        <v>507</v>
      </c>
      <c r="DG8" s="417" t="s">
        <v>505</v>
      </c>
      <c r="DH8" s="420" t="s">
        <v>506</v>
      </c>
      <c r="DI8" s="417" t="s">
        <v>507</v>
      </c>
      <c r="DJ8" s="417" t="s">
        <v>505</v>
      </c>
      <c r="DK8" s="418" t="s">
        <v>506</v>
      </c>
      <c r="DL8" s="416" t="s">
        <v>507</v>
      </c>
      <c r="DM8" s="417" t="s">
        <v>505</v>
      </c>
      <c r="DN8" s="420" t="s">
        <v>506</v>
      </c>
      <c r="DO8" s="417" t="s">
        <v>507</v>
      </c>
      <c r="DP8" s="417" t="s">
        <v>505</v>
      </c>
      <c r="DQ8" s="420" t="s">
        <v>506</v>
      </c>
      <c r="DR8" s="417" t="s">
        <v>507</v>
      </c>
      <c r="DS8" s="417" t="s">
        <v>505</v>
      </c>
      <c r="DT8" s="420" t="s">
        <v>506</v>
      </c>
      <c r="DU8" s="417" t="s">
        <v>507</v>
      </c>
      <c r="DV8" s="417" t="s">
        <v>505</v>
      </c>
      <c r="DW8" s="420" t="s">
        <v>506</v>
      </c>
      <c r="DX8" s="417" t="s">
        <v>507</v>
      </c>
      <c r="DY8" s="417" t="s">
        <v>505</v>
      </c>
      <c r="DZ8" s="420" t="s">
        <v>506</v>
      </c>
      <c r="EA8" s="417" t="s">
        <v>507</v>
      </c>
      <c r="EB8" s="417" t="s">
        <v>505</v>
      </c>
      <c r="EC8" s="420" t="s">
        <v>506</v>
      </c>
      <c r="ED8" s="417" t="s">
        <v>507</v>
      </c>
      <c r="EE8" s="417" t="s">
        <v>505</v>
      </c>
      <c r="EF8" s="417" t="s">
        <v>506</v>
      </c>
      <c r="EG8" s="417" t="s">
        <v>507</v>
      </c>
      <c r="EH8" s="417" t="s">
        <v>505</v>
      </c>
      <c r="EI8" s="420" t="s">
        <v>506</v>
      </c>
      <c r="EJ8" s="417" t="s">
        <v>507</v>
      </c>
      <c r="EK8" s="417" t="s">
        <v>505</v>
      </c>
      <c r="EL8" s="418" t="s">
        <v>506</v>
      </c>
      <c r="EM8" s="416" t="s">
        <v>507</v>
      </c>
      <c r="EN8" s="417" t="s">
        <v>505</v>
      </c>
      <c r="EO8" s="418" t="s">
        <v>506</v>
      </c>
      <c r="EP8" s="419" t="s">
        <v>507</v>
      </c>
      <c r="EQ8" s="417" t="s">
        <v>505</v>
      </c>
      <c r="ER8" s="418" t="s">
        <v>506</v>
      </c>
    </row>
    <row r="9" spans="1:148" ht="17.100000000000001" customHeight="1" thickBot="1" x14ac:dyDescent="0.2">
      <c r="A9" s="371"/>
      <c r="B9" s="388"/>
      <c r="C9" s="421"/>
      <c r="D9" s="422"/>
      <c r="E9" s="423" t="s">
        <v>508</v>
      </c>
      <c r="F9" s="424" t="s">
        <v>509</v>
      </c>
      <c r="G9" s="424" t="s">
        <v>510</v>
      </c>
      <c r="H9" s="425" t="s">
        <v>508</v>
      </c>
      <c r="I9" s="424" t="s">
        <v>509</v>
      </c>
      <c r="J9" s="426" t="s">
        <v>510</v>
      </c>
      <c r="K9" s="425" t="s">
        <v>508</v>
      </c>
      <c r="L9" s="424" t="s">
        <v>509</v>
      </c>
      <c r="M9" s="424" t="s">
        <v>510</v>
      </c>
      <c r="N9" s="425" t="s">
        <v>508</v>
      </c>
      <c r="O9" s="424" t="s">
        <v>509</v>
      </c>
      <c r="P9" s="427" t="s">
        <v>510</v>
      </c>
      <c r="Q9" s="423" t="s">
        <v>508</v>
      </c>
      <c r="R9" s="424" t="s">
        <v>509</v>
      </c>
      <c r="S9" s="424" t="s">
        <v>510</v>
      </c>
      <c r="T9" s="425" t="s">
        <v>508</v>
      </c>
      <c r="U9" s="424" t="s">
        <v>509</v>
      </c>
      <c r="V9" s="424" t="s">
        <v>510</v>
      </c>
      <c r="W9" s="425" t="s">
        <v>508</v>
      </c>
      <c r="X9" s="424" t="s">
        <v>509</v>
      </c>
      <c r="Y9" s="424" t="s">
        <v>510</v>
      </c>
      <c r="Z9" s="425" t="s">
        <v>508</v>
      </c>
      <c r="AA9" s="424" t="s">
        <v>509</v>
      </c>
      <c r="AB9" s="424" t="s">
        <v>510</v>
      </c>
      <c r="AC9" s="425" t="s">
        <v>508</v>
      </c>
      <c r="AD9" s="424" t="s">
        <v>509</v>
      </c>
      <c r="AE9" s="426" t="s">
        <v>510</v>
      </c>
      <c r="AF9" s="423" t="s">
        <v>508</v>
      </c>
      <c r="AG9" s="424" t="s">
        <v>509</v>
      </c>
      <c r="AH9" s="426" t="s">
        <v>510</v>
      </c>
      <c r="AI9" s="423" t="s">
        <v>508</v>
      </c>
      <c r="AJ9" s="424" t="s">
        <v>509</v>
      </c>
      <c r="AK9" s="424" t="s">
        <v>510</v>
      </c>
      <c r="AL9" s="425" t="s">
        <v>508</v>
      </c>
      <c r="AM9" s="424" t="s">
        <v>509</v>
      </c>
      <c r="AN9" s="424" t="s">
        <v>510</v>
      </c>
      <c r="AO9" s="425" t="s">
        <v>508</v>
      </c>
      <c r="AP9" s="424" t="s">
        <v>509</v>
      </c>
      <c r="AQ9" s="424" t="s">
        <v>510</v>
      </c>
      <c r="AR9" s="425" t="s">
        <v>508</v>
      </c>
      <c r="AS9" s="424" t="s">
        <v>509</v>
      </c>
      <c r="AT9" s="424" t="s">
        <v>510</v>
      </c>
      <c r="AU9" s="425" t="s">
        <v>508</v>
      </c>
      <c r="AV9" s="424" t="s">
        <v>509</v>
      </c>
      <c r="AW9" s="424" t="s">
        <v>510</v>
      </c>
      <c r="AX9" s="425" t="s">
        <v>508</v>
      </c>
      <c r="AY9" s="424" t="s">
        <v>509</v>
      </c>
      <c r="AZ9" s="424" t="s">
        <v>510</v>
      </c>
      <c r="BA9" s="425" t="s">
        <v>508</v>
      </c>
      <c r="BB9" s="424" t="s">
        <v>509</v>
      </c>
      <c r="BC9" s="424" t="s">
        <v>510</v>
      </c>
      <c r="BD9" s="425" t="s">
        <v>508</v>
      </c>
      <c r="BE9" s="424" t="s">
        <v>509</v>
      </c>
      <c r="BF9" s="426" t="s">
        <v>510</v>
      </c>
      <c r="BG9" s="423" t="s">
        <v>508</v>
      </c>
      <c r="BH9" s="424" t="s">
        <v>509</v>
      </c>
      <c r="BI9" s="424" t="s">
        <v>510</v>
      </c>
      <c r="BJ9" s="425" t="s">
        <v>508</v>
      </c>
      <c r="BK9" s="424" t="s">
        <v>509</v>
      </c>
      <c r="BL9" s="424" t="s">
        <v>510</v>
      </c>
      <c r="BM9" s="425" t="s">
        <v>508</v>
      </c>
      <c r="BN9" s="424" t="s">
        <v>509</v>
      </c>
      <c r="BO9" s="426" t="s">
        <v>510</v>
      </c>
      <c r="BP9" s="423" t="s">
        <v>508</v>
      </c>
      <c r="BQ9" s="424" t="s">
        <v>509</v>
      </c>
      <c r="BR9" s="424" t="s">
        <v>510</v>
      </c>
      <c r="BS9" s="425" t="s">
        <v>508</v>
      </c>
      <c r="BT9" s="424" t="s">
        <v>509</v>
      </c>
      <c r="BU9" s="424" t="s">
        <v>510</v>
      </c>
      <c r="BV9" s="425" t="s">
        <v>508</v>
      </c>
      <c r="BW9" s="424" t="s">
        <v>509</v>
      </c>
      <c r="BX9" s="424" t="s">
        <v>510</v>
      </c>
      <c r="BY9" s="425" t="s">
        <v>508</v>
      </c>
      <c r="BZ9" s="424" t="s">
        <v>509</v>
      </c>
      <c r="CA9" s="424" t="s">
        <v>510</v>
      </c>
      <c r="CB9" s="425" t="s">
        <v>508</v>
      </c>
      <c r="CC9" s="424" t="s">
        <v>509</v>
      </c>
      <c r="CD9" s="424" t="s">
        <v>510</v>
      </c>
      <c r="CE9" s="425" t="s">
        <v>508</v>
      </c>
      <c r="CF9" s="424" t="s">
        <v>509</v>
      </c>
      <c r="CG9" s="424" t="s">
        <v>510</v>
      </c>
      <c r="CH9" s="425" t="s">
        <v>508</v>
      </c>
      <c r="CI9" s="424" t="s">
        <v>509</v>
      </c>
      <c r="CJ9" s="424" t="s">
        <v>510</v>
      </c>
      <c r="CK9" s="425" t="s">
        <v>508</v>
      </c>
      <c r="CL9" s="424" t="s">
        <v>509</v>
      </c>
      <c r="CM9" s="424" t="s">
        <v>510</v>
      </c>
      <c r="CN9" s="425" t="s">
        <v>508</v>
      </c>
      <c r="CO9" s="424" t="s">
        <v>509</v>
      </c>
      <c r="CP9" s="424" t="s">
        <v>510</v>
      </c>
      <c r="CQ9" s="425" t="s">
        <v>508</v>
      </c>
      <c r="CR9" s="424" t="s">
        <v>509</v>
      </c>
      <c r="CS9" s="424" t="s">
        <v>510</v>
      </c>
      <c r="CT9" s="425" t="s">
        <v>508</v>
      </c>
      <c r="CU9" s="424" t="s">
        <v>509</v>
      </c>
      <c r="CV9" s="424" t="s">
        <v>510</v>
      </c>
      <c r="CW9" s="425" t="s">
        <v>508</v>
      </c>
      <c r="CX9" s="424" t="s">
        <v>509</v>
      </c>
      <c r="CY9" s="424" t="s">
        <v>510</v>
      </c>
      <c r="CZ9" s="425" t="s">
        <v>508</v>
      </c>
      <c r="DA9" s="424" t="s">
        <v>509</v>
      </c>
      <c r="DB9" s="424" t="s">
        <v>510</v>
      </c>
      <c r="DC9" s="425" t="s">
        <v>508</v>
      </c>
      <c r="DD9" s="424" t="s">
        <v>509</v>
      </c>
      <c r="DE9" s="426" t="s">
        <v>510</v>
      </c>
      <c r="DF9" s="423" t="s">
        <v>508</v>
      </c>
      <c r="DG9" s="424" t="s">
        <v>509</v>
      </c>
      <c r="DH9" s="424" t="s">
        <v>510</v>
      </c>
      <c r="DI9" s="425" t="s">
        <v>508</v>
      </c>
      <c r="DJ9" s="424" t="s">
        <v>509</v>
      </c>
      <c r="DK9" s="426" t="s">
        <v>510</v>
      </c>
      <c r="DL9" s="423" t="s">
        <v>508</v>
      </c>
      <c r="DM9" s="424" t="s">
        <v>509</v>
      </c>
      <c r="DN9" s="424" t="s">
        <v>510</v>
      </c>
      <c r="DO9" s="425" t="s">
        <v>508</v>
      </c>
      <c r="DP9" s="424" t="s">
        <v>509</v>
      </c>
      <c r="DQ9" s="424" t="s">
        <v>510</v>
      </c>
      <c r="DR9" s="425" t="s">
        <v>508</v>
      </c>
      <c r="DS9" s="424" t="s">
        <v>509</v>
      </c>
      <c r="DT9" s="424" t="s">
        <v>510</v>
      </c>
      <c r="DU9" s="425" t="s">
        <v>508</v>
      </c>
      <c r="DV9" s="424" t="s">
        <v>509</v>
      </c>
      <c r="DW9" s="424" t="s">
        <v>510</v>
      </c>
      <c r="DX9" s="425" t="s">
        <v>508</v>
      </c>
      <c r="DY9" s="424" t="s">
        <v>509</v>
      </c>
      <c r="DZ9" s="424" t="s">
        <v>510</v>
      </c>
      <c r="EA9" s="425" t="s">
        <v>508</v>
      </c>
      <c r="EB9" s="424" t="s">
        <v>509</v>
      </c>
      <c r="EC9" s="424" t="s">
        <v>510</v>
      </c>
      <c r="ED9" s="425" t="s">
        <v>508</v>
      </c>
      <c r="EE9" s="424" t="s">
        <v>509</v>
      </c>
      <c r="EF9" s="424" t="s">
        <v>510</v>
      </c>
      <c r="EG9" s="425" t="s">
        <v>508</v>
      </c>
      <c r="EH9" s="424" t="s">
        <v>509</v>
      </c>
      <c r="EI9" s="424" t="s">
        <v>510</v>
      </c>
      <c r="EJ9" s="425" t="s">
        <v>508</v>
      </c>
      <c r="EK9" s="424" t="s">
        <v>509</v>
      </c>
      <c r="EL9" s="426" t="s">
        <v>510</v>
      </c>
      <c r="EM9" s="423" t="s">
        <v>508</v>
      </c>
      <c r="EN9" s="424" t="s">
        <v>509</v>
      </c>
      <c r="EO9" s="426" t="s">
        <v>510</v>
      </c>
      <c r="EP9" s="425" t="s">
        <v>508</v>
      </c>
      <c r="EQ9" s="424" t="s">
        <v>509</v>
      </c>
      <c r="ER9" s="428"/>
    </row>
    <row r="10" spans="1:148" ht="16.5" customHeight="1" x14ac:dyDescent="0.15">
      <c r="A10" s="371"/>
      <c r="B10" s="410" t="s">
        <v>511</v>
      </c>
      <c r="C10" s="429">
        <v>44</v>
      </c>
      <c r="D10" s="438">
        <v>45</v>
      </c>
      <c r="E10" s="430">
        <f>'Ｓ４４（1969）'!$AI$124</f>
        <v>65</v>
      </c>
      <c r="F10" s="431">
        <f t="shared" ref="F10:F47" si="0">IF(D10=0,0,IF(D10&lt;$G$7,ROUND(E10/$G$7,0),IF(D10=$G$7,E10-ROUND(E10/$G$7,0)*($G$7-1),0)))</f>
        <v>1</v>
      </c>
      <c r="G10" s="431">
        <f t="shared" ref="G10:G47" si="1">IF(D10&gt;=$G$7,E10,ROUND(E10/$G$7,0)*D10)</f>
        <v>45</v>
      </c>
      <c r="H10" s="432">
        <f>'Ｓ４４（1969）'!$AI$125</f>
        <v>2051</v>
      </c>
      <c r="I10" s="431">
        <f t="shared" ref="I10:I47" si="2">IF(D10=0,0,IF(D10&lt;$J$7,ROUND(H10/$J$7,0),IF(D10=$J$7,H10-ROUND(H10/$J$7,0)*($J$7-1),0)))</f>
        <v>0</v>
      </c>
      <c r="J10" s="433">
        <f t="shared" ref="J10:J47" si="3">IF(D10&gt;=$J$7,H10,ROUND(H10/$J$7,0)*D10)</f>
        <v>2051</v>
      </c>
      <c r="K10" s="432">
        <f>'Ｓ４４（1969）'!$AI$127</f>
        <v>0</v>
      </c>
      <c r="L10" s="431">
        <f t="shared" ref="L10:L47" si="4">IF(D10=0,0,IF(D10&lt;$M$7,ROUND(K10/$M$7,0),IF(D10=$M$7,K10-ROUND(K10/$M$7,0)*($M$7-1),0)))</f>
        <v>0</v>
      </c>
      <c r="M10" s="431">
        <f t="shared" ref="M10:M47" si="5">IF(D10&gt;=$M$7,K10,ROUND(K10/$M$7,0)*D10)</f>
        <v>0</v>
      </c>
      <c r="N10" s="432">
        <f>'Ｓ４４（1969）'!$AI$128</f>
        <v>20600</v>
      </c>
      <c r="O10" s="431">
        <f t="shared" ref="O10:O47" si="6">IF(D10=0,0,IF(D10&lt;$P$7,ROUND(N10/$P$7,0),IF(D10=$P$7,N10-ROUND(N10/$P$7,0)*($P$7-1),0)))</f>
        <v>0</v>
      </c>
      <c r="P10" s="434">
        <f t="shared" ref="P10:P47" si="7">IF(D10&gt;=$P$7,N10,ROUND(N10/$P$7,0)*D10)</f>
        <v>20600</v>
      </c>
      <c r="Q10" s="430">
        <f>'Ｓ４４（1969）'!$AI$130</f>
        <v>0</v>
      </c>
      <c r="R10" s="431">
        <f t="shared" ref="R10:R47" si="8">IF(D10=0,0,IF(D10&lt;$S$7,ROUND(Q10/$S$7,0),IF(D10=$S$7,Q10-ROUND(Q10/$S$7,0)*($S$7-1),0)))</f>
        <v>0</v>
      </c>
      <c r="S10" s="431">
        <f t="shared" ref="S10:S47" si="9">IF(D10&gt;=$S$7,Q10,ROUND(Q10/$S$7,0)*D10)</f>
        <v>0</v>
      </c>
      <c r="T10" s="432">
        <f>'Ｓ４４（1969）'!$AI$131</f>
        <v>0</v>
      </c>
      <c r="U10" s="431">
        <f t="shared" ref="U10:U47" si="10">IF(D10=0,0,IF(D10&lt;$V$7,ROUND(T10/$V$7,0),IF(D10=$V$7,T10-ROUND(T10/$V$7,0)*($V$7-1),0)))</f>
        <v>0</v>
      </c>
      <c r="V10" s="431">
        <f t="shared" ref="V10:V47" si="11">IF(D10&gt;=$V$7,T10,ROUND(T10/$V$7,0)*D10)</f>
        <v>0</v>
      </c>
      <c r="W10" s="432">
        <f>'Ｓ４４（1969）'!$AI$132</f>
        <v>0</v>
      </c>
      <c r="X10" s="431">
        <f t="shared" ref="X10:X47" si="12">IF(D10=0,0,IF(D10&lt;$Y$7,ROUND(W10/$Y$7,0),IF(D10=$Y$7,W10-ROUND(W10/$Y$7,0)*($Y$7-1),0)))</f>
        <v>0</v>
      </c>
      <c r="Y10" s="431">
        <f t="shared" ref="Y10:Y47" si="13">IF(D10&gt;=$Y$7,W10,ROUND(W10/$Y$7,0)*D10)</f>
        <v>0</v>
      </c>
      <c r="Z10" s="432">
        <f>'Ｓ４４（1969）'!$AI$133</f>
        <v>0</v>
      </c>
      <c r="AA10" s="431">
        <f t="shared" ref="AA10:AA47" si="14">IF(D10=0,0,IF(D10&lt;$AB$7,ROUND(Z10/$AB$7,0),IF(D10=$AB$7,Z10-ROUND(Z10/$AB$7,0)*($AB$7-1),0)))</f>
        <v>0</v>
      </c>
      <c r="AB10" s="431">
        <f t="shared" ref="AB10:AB47" si="15">IF(D10&gt;=$AB$7,Z10,ROUND(Z10/$AB$7,0)*D10)</f>
        <v>0</v>
      </c>
      <c r="AC10" s="432">
        <f>'Ｓ４４（1969）'!$AI$134</f>
        <v>26</v>
      </c>
      <c r="AD10" s="431">
        <f t="shared" ref="AD10:AD47" si="16">IF(D10=0,0,IF(D10&lt;$AE$7,ROUND(AC10/$AE$7,0),IF(D10=$AE$7,AC10-ROUND(AC10/$AE$7,0)*($AE$7-1),0)))</f>
        <v>0</v>
      </c>
      <c r="AE10" s="433">
        <f t="shared" ref="AE10:AE47" si="17">IF(D10&gt;=$AE$7,AC10,ROUND(AC10/$AE$7,0)*D10)</f>
        <v>26</v>
      </c>
      <c r="AF10" s="430">
        <f>'Ｓ４４（1969）'!$AI$135</f>
        <v>0</v>
      </c>
      <c r="AG10" s="441">
        <f t="shared" ref="AG10:AG47" si="18">IF(D10=0,0,IF(D10&lt;$AH$7,ROUND(AF10/$AH$7,0),IF(D10=$AH$7,AF10-ROUND(AF10/$AH$7,0)*($AH$7-1),0)))</f>
        <v>0</v>
      </c>
      <c r="AH10" s="440">
        <f t="shared" ref="AH10:AH47" si="19">IF(D10&gt;=$AH$7,AF10,ROUND(AF10/$AH$7,0)*D10)</f>
        <v>0</v>
      </c>
      <c r="AI10" s="430">
        <f>'Ｓ４４（1969）'!$AI$136</f>
        <v>0</v>
      </c>
      <c r="AJ10" s="441">
        <f t="shared" ref="AJ10:AJ47" si="20">IF(D10=0,0,IF(D10&lt;$AK$7,ROUND(AI10/$AK$7,0),IF(D10=$AK$7,AI10-ROUND(AI10/$AK$7,0)*($AK$7-1),0)))</f>
        <v>0</v>
      </c>
      <c r="AK10" s="441">
        <f t="shared" ref="AK10:AK47" si="21">IF(D10&gt;=$AK$7,AI10,ROUND(AI10/$AK$7,0)*D10)</f>
        <v>0</v>
      </c>
      <c r="AL10" s="432">
        <f>'Ｓ４４（1969）'!$AI$137</f>
        <v>0</v>
      </c>
      <c r="AM10" s="441">
        <f t="shared" ref="AM10:AM47" si="22">IF(D10=0,0,IF(D10&lt;$AN$7,ROUND(AL10/$AN$7,0),IF(D10=$AN$7,AL10-ROUND(AL10/$AN$7,0)*($AN$7-1),0)))</f>
        <v>0</v>
      </c>
      <c r="AN10" s="441">
        <f t="shared" ref="AN10:AN47" si="23">IF(D10&gt;=$AN$7,AL10,ROUND(AL10/$AN$7,0)*D10)</f>
        <v>0</v>
      </c>
      <c r="AO10" s="432">
        <f>'Ｓ４４（1969）'!$AI$138</f>
        <v>0</v>
      </c>
      <c r="AP10" s="441">
        <f t="shared" ref="AP10:AP47" si="24">IF(D10=0,0,IF(D10&lt;$AQ$7,ROUND(AO10/$AQ$7,0),IF(D10=$AQ$7,AO10-ROUND(AO10/$AQ$7,0)*($AQ$7-1),0)))</f>
        <v>0</v>
      </c>
      <c r="AQ10" s="441">
        <f t="shared" ref="AQ10:AQ47" si="25">IF(D10&gt;=$AQ$7,AO10,ROUND(AO10/$AQ$7,0)*D10)</f>
        <v>0</v>
      </c>
      <c r="AR10" s="432">
        <f>'Ｓ４４（1969）'!$AI$139</f>
        <v>0</v>
      </c>
      <c r="AS10" s="441">
        <f t="shared" ref="AS10:AS47" si="26">IF(D10=0,0,IF(D10&lt;$AT$7,ROUND(AR10/$AT$7,0),IF(D10=$AT$7,AR10-ROUND(AR10/$AT$7,0)*($AT$7-1),0)))</f>
        <v>0</v>
      </c>
      <c r="AT10" s="441">
        <f t="shared" ref="AT10:AT47" si="27">IF(D10&gt;=$AT$7,AR10,ROUND(AR10/$AT$7,0)*D10)</f>
        <v>0</v>
      </c>
      <c r="AU10" s="432">
        <f>'Ｓ４４（1969）'!$AI$140</f>
        <v>0</v>
      </c>
      <c r="AV10" s="441">
        <f t="shared" ref="AV10:AV47" si="28">IF(D10=0,0,IF(D10&lt;$AW$7,ROUND(AU10/$AW$7,0),IF(D10=$AW$7,AU10-ROUND(AU10/$AW$7,0)*($AW$7-1),0)))</f>
        <v>0</v>
      </c>
      <c r="AW10" s="441">
        <f t="shared" ref="AW10:AW47" si="29">IF(D10&gt;=$AW$7,AU10,ROUND(AU10/$AW$7,0)*D10)</f>
        <v>0</v>
      </c>
      <c r="AX10" s="432">
        <f>'Ｓ４４（1969）'!$AI$141</f>
        <v>8884</v>
      </c>
      <c r="AY10" s="441">
        <f t="shared" ref="AY10:AY47" si="30">IF(D10=0,0,IF(D10&lt;$AZ$7,ROUND(AX10/$AZ$7,0),IF(D10=$AZ$7,AX10-ROUND(AX10/$AZ$7,0)*($AZ$7-1),0)))</f>
        <v>0</v>
      </c>
      <c r="AZ10" s="441">
        <f t="shared" ref="AZ10:AZ47" si="31">IF(D10&gt;=$AZ$7,AX10,ROUND(AX10/$AZ$7,0)*D10)</f>
        <v>8884</v>
      </c>
      <c r="BA10" s="432">
        <f>'Ｓ４４（1969）'!$AI$142</f>
        <v>0</v>
      </c>
      <c r="BB10" s="441">
        <f t="shared" ref="BB10:BB47" si="32">IF(D10=0,0,IF(D10&lt;$BC$7,ROUND(BA10/$BC$7,0),IF(D10=$BC$7,BA10-ROUND(BA10/$BC$7,0)*($BC$7-1),0)))</f>
        <v>0</v>
      </c>
      <c r="BC10" s="441">
        <f t="shared" ref="BC10:BC47" si="33">IF(D10&gt;=$BC$7,BA10,ROUND(BA10/$BC$7,0)*D10)</f>
        <v>0</v>
      </c>
      <c r="BD10" s="432">
        <f>'Ｓ４４（1969）'!$AI$143</f>
        <v>1331</v>
      </c>
      <c r="BE10" s="441">
        <f t="shared" ref="BE10:BE47" si="34">IF(D10=0,0,IF(D10&lt;$BF$7,ROUND(BD10/$BF$7,0),IF(D10=$BF$7,BD10-ROUND(BD10/$BF$7,0)*($BF$7-1),0)))</f>
        <v>0</v>
      </c>
      <c r="BF10" s="440">
        <f t="shared" ref="BF10:BF47" si="35">IF(D10&gt;=$BF$7,BD10,ROUND(BD10/$BF$7,0)*D10)</f>
        <v>1331</v>
      </c>
      <c r="BG10" s="430">
        <f>'Ｓ４４（1969）'!$AI$145</f>
        <v>0</v>
      </c>
      <c r="BH10" s="441">
        <f t="shared" ref="BH10:BH47" si="36">IF(D10=0,0,IF(D10&lt;$BI$7,ROUND(BG10/$BI$7,0),IF(D10=$BI$7,BG10-ROUND(BG10/$BI$7,0)*($BI$7-1),0)))</f>
        <v>0</v>
      </c>
      <c r="BI10" s="441">
        <f t="shared" ref="BI10:BI47" si="37">IF(D10&gt;=$BI$7,BG10,ROUND(BG10/$BI$7,0)*D10)</f>
        <v>0</v>
      </c>
      <c r="BJ10" s="432">
        <f>'Ｓ４４（1969）'!$AI$146</f>
        <v>0</v>
      </c>
      <c r="BK10" s="441">
        <f t="shared" ref="BK10:BK47" si="38">IF(D10=0,0,IF(D10&lt;$BL$7,ROUND(BJ10/$BL$7,0),IF(D10=$BL$7,BJ10-ROUND(BJ10/$BL$7,0)*($BL$7-1),0)))</f>
        <v>0</v>
      </c>
      <c r="BL10" s="441">
        <f t="shared" ref="BL10:BL47" si="39">IF(D10&gt;=$BL$7,BJ10,ROUND(BJ10/$BL$7,0)*D10)</f>
        <v>0</v>
      </c>
      <c r="BM10" s="432">
        <f>'Ｓ４４（1969）'!$AI$147</f>
        <v>0</v>
      </c>
      <c r="BN10" s="441">
        <f t="shared" ref="BN10:BN47" si="40">IF(D10=0,0,IF(D10&lt;$BO$7,ROUND(BM10/$BO$7,0),IF(D10=$BO$7,BM10-ROUND(BM10/$BO$7,0)*($BO$7-1),0)))</f>
        <v>0</v>
      </c>
      <c r="BO10" s="440">
        <f t="shared" ref="BO10:BO47" si="41">IF(D10&gt;=$BO$7,BM10,ROUND(BM10/$BO$7,0)*D10)</f>
        <v>0</v>
      </c>
      <c r="BP10" s="430">
        <f>'Ｓ４４（1969）'!$AI$148</f>
        <v>11750</v>
      </c>
      <c r="BQ10" s="441">
        <f t="shared" ref="BQ10:BQ47" si="42">IF(D10=0,0,IF(D10&lt;$BR$7,ROUND(BP10/$BR$7,0),IF(D10=$BR$7,BP10-ROUND(BP10/$BR$7,0)*($BR$7-1),0)))</f>
        <v>245</v>
      </c>
      <c r="BR10" s="441">
        <f t="shared" ref="BR10:BR47" si="43">IF(D10&gt;=$BR$7,BP10,ROUND(BP10/$BR$7,0)*D10)</f>
        <v>11025</v>
      </c>
      <c r="BS10" s="432">
        <f>'Ｓ４４（1969）'!$AI$149</f>
        <v>1923</v>
      </c>
      <c r="BT10" s="441">
        <f t="shared" ref="BT10:BT47" si="44">IF(D10=0,0,IF(D10&lt;$BU$7,ROUND(BS10/$BU$7,0),IF(D10=$BU$7,BS10-ROUND(BS10/$BU$7,0)*($BU$7-1),0)))</f>
        <v>32</v>
      </c>
      <c r="BU10" s="441">
        <f t="shared" ref="BU10:BU47" si="45">IF(D10&gt;=$BU$7,BS10,ROUND(BS10/$BU$7,0)*D10)</f>
        <v>1440</v>
      </c>
      <c r="BV10" s="432">
        <f>'Ｓ４４（1969）'!$AI$150</f>
        <v>0</v>
      </c>
      <c r="BW10" s="441">
        <f t="shared" ref="BW10:BW47" si="46">IF(D10=0,0,IF(D10&lt;$BX$7,ROUND(BV10/$BX$7,0),IF(D10=$BX$7,BV10-ROUND(BV10/$BX$7,0)*($BX$7-1),0)))</f>
        <v>0</v>
      </c>
      <c r="BX10" s="441">
        <f t="shared" ref="BX10:BX47" si="47">IF(D10&gt;=$BX$7,BV10,ROUND(BV10/$BX$7,0)*D10)</f>
        <v>0</v>
      </c>
      <c r="BY10" s="432">
        <f>'Ｓ４４（1969）'!$AI$151</f>
        <v>0</v>
      </c>
      <c r="BZ10" s="441">
        <f t="shared" ref="BZ10:BZ47" si="48">IF(D10=0,0,IF(D10&lt;$CA$7,ROUND(BY10/$CA$7,0),IF(D10=$CA$7,BY10-ROUND(BY10/$CA$7,0)*($CA$7-1),0)))</f>
        <v>0</v>
      </c>
      <c r="CA10" s="441">
        <f t="shared" ref="CA10:CA47" si="49">IF(D10&gt;=$CA$7,BY10,ROUND(BY10/$CA$7,0)*D10)</f>
        <v>0</v>
      </c>
      <c r="CB10" s="432">
        <f>'Ｓ４４（1969）'!$AI$152</f>
        <v>0</v>
      </c>
      <c r="CC10" s="441">
        <f t="shared" ref="CC10:CC47" si="50">IF(D10=0,0,IF(D10&lt;$CD$7,ROUND(CB10/$CD$7,0),IF(D10=$CD$7,CB10-ROUND(CB10/$CD$7,0)*($CD$7-1),0)))</f>
        <v>0</v>
      </c>
      <c r="CD10" s="441">
        <f t="shared" ref="CD10:CD47" si="51">IF(D10&gt;=$CD$7,CB10,ROUND(CB10/$CD$7,0)*D10)</f>
        <v>0</v>
      </c>
      <c r="CE10" s="432">
        <f>'Ｓ４４（1969）'!$AI$153</f>
        <v>0</v>
      </c>
      <c r="CF10" s="441">
        <f t="shared" ref="CF10:CF47" si="52">IF(D10=0,0,IF(D10&lt;$CG$7,ROUND(CE10/$CG$7,0),IF(D10=$CG$7,CE10-ROUND(CE10/$CG$7,0)*($CG$7-1),0)))</f>
        <v>0</v>
      </c>
      <c r="CG10" s="441">
        <f t="shared" ref="CG10:CG47" si="53">IF(D10&gt;=$CG$7,CE10,ROUND(CE10/$CG$7,0)*D10)</f>
        <v>0</v>
      </c>
      <c r="CH10" s="432">
        <f>'Ｓ４４（1969）'!$AI$155</f>
        <v>0</v>
      </c>
      <c r="CI10" s="441">
        <f t="shared" ref="CI10:CI47" si="54">IF(D10=0,0,IF(D10&lt;$CJ$7,ROUND(CH10/$CJ$7,0),IF(D10=$CJ$7,CH10-ROUND(CH10/$CJ$7,0)*($CJ$7-1),0)))</f>
        <v>0</v>
      </c>
      <c r="CJ10" s="441">
        <f t="shared" ref="CJ10:CJ47" si="55">IF(D10&gt;=$CJ$7,CH10,ROUND(CH10/$CJ$7,0)*D10)</f>
        <v>0</v>
      </c>
      <c r="CK10" s="432">
        <f>'Ｓ４４（1969）'!$AI$156</f>
        <v>0</v>
      </c>
      <c r="CL10" s="441">
        <f t="shared" ref="CL10:CL47" si="56">IF(D10=0,0,IF(D10&lt;$CM$7,ROUND(CK10/$CM$7,0),IF(D10=$CM$7,CK10-ROUND(CK10/$CM$7,0)*($CM$7-1),0)))</f>
        <v>0</v>
      </c>
      <c r="CM10" s="441">
        <f t="shared" ref="CM10:CM47" si="57">IF(D10&gt;=$CM$7,CK10,ROUND(CK10/$CM$7,0)*D10)</f>
        <v>0</v>
      </c>
      <c r="CN10" s="432">
        <f>'Ｓ４４（1969）'!$AI$157</f>
        <v>0</v>
      </c>
      <c r="CO10" s="441">
        <f t="shared" ref="CO10:CO47" si="58">IF(D10=0,0,IF(D10&lt;$CP$7,ROUND(CN10/$CP$7,0),IF(D10=$CP$7,CN10-ROUND(CN10/$CP$7,0)*($CP$7-1),0)))</f>
        <v>0</v>
      </c>
      <c r="CP10" s="441">
        <f t="shared" ref="CP10:CP47" si="59">IF(D10&gt;=$CP$7,CN10,ROUND(CN10/$CP$7,0)*D10)</f>
        <v>0</v>
      </c>
      <c r="CQ10" s="432">
        <f>'Ｓ４４（1969）'!$AI$158</f>
        <v>0</v>
      </c>
      <c r="CR10" s="441">
        <f t="shared" ref="CR10:CR47" si="60">IF(D10=0,0,IF(D10&lt;$CS$7,ROUND(CQ10/$CS$7,0),IF(D10=$CS$7,CQ10-ROUND(CQ10/$CS$7,0)*($CS$7-1),0)))</f>
        <v>0</v>
      </c>
      <c r="CS10" s="441">
        <f t="shared" ref="CS10:CS47" si="61">IF(D10&gt;=$CS$7,CQ10,ROUND(CQ10/$CS$7,0)*D10)</f>
        <v>0</v>
      </c>
      <c r="CT10" s="432">
        <f>'Ｓ４４（1969）'!$AI$159</f>
        <v>0</v>
      </c>
      <c r="CU10" s="441">
        <f t="shared" ref="CU10:CU47" si="62">IF(D10=0,0,IF(D10&lt;$CV$7,ROUND(CT10/$CV$7,0),IF(D10=$CV$7,CT10-ROUND(CT10/$CV$7,0)*($CV$7-1),0)))</f>
        <v>0</v>
      </c>
      <c r="CV10" s="441">
        <f t="shared" ref="CV10:CV47" si="63">IF(D10&gt;=$CV$7,CT10,ROUND(CT10/$CV$7,0)*D10)</f>
        <v>0</v>
      </c>
      <c r="CW10" s="432">
        <f>'Ｓ４４（1969）'!$AI$160</f>
        <v>676</v>
      </c>
      <c r="CX10" s="441">
        <f t="shared" ref="CX10:CX47" si="64">IF(D10=0,0,IF(D10&lt;$CY$7,ROUND(CW10/$CY$7,0),IF(D10=$CY$7,CW10-ROUND(CW10/$CY$7,0)*($CY$7-1),0)))</f>
        <v>0</v>
      </c>
      <c r="CY10" s="441">
        <f t="shared" ref="CY10:CY47" si="65">IF(D10&gt;=$CY$7,CW10,ROUND(CW10/$CY$7,0)*D10)</f>
        <v>676</v>
      </c>
      <c r="CZ10" s="432">
        <f>'Ｓ４４（1969）'!$AI$161</f>
        <v>0</v>
      </c>
      <c r="DA10" s="441">
        <f t="shared" ref="DA10:DA47" si="66">IF(D10=0,0,IF(D10&lt;$DB$7,ROUND(CZ10/$DB$7,0),IF(D10=$DB$7,CZ10-ROUND(CZ10/$DB$7,0)*($DB$7-1),0)))</f>
        <v>0</v>
      </c>
      <c r="DB10" s="441">
        <f t="shared" ref="DB10:DB47" si="67">IF(D10&gt;=$DB$7,CZ10,ROUND(CZ10/$DB$7,0)*D10)</f>
        <v>0</v>
      </c>
      <c r="DC10" s="432">
        <f>'Ｓ４４（1969）'!$AI$162</f>
        <v>0</v>
      </c>
      <c r="DD10" s="441">
        <f t="shared" ref="DD10:DD47" si="68">IF(D10=0,0,IF(D10&lt;$DE$7,ROUND(DC10/$DE$7,0),IF(D10=$DE$7,DC10-ROUND(DC10/$DE$7,0)*($DE$7-1),0)))</f>
        <v>0</v>
      </c>
      <c r="DE10" s="440">
        <f t="shared" ref="DE10:DE47" si="69">IF(D10&gt;=$DE$7,DC10,ROUND(DC10/$DE$7,0)*D10)</f>
        <v>0</v>
      </c>
      <c r="DF10" s="430">
        <f>'Ｓ４４（1969）'!$AI$164</f>
        <v>0</v>
      </c>
      <c r="DG10" s="441">
        <f t="shared" ref="DG10:DG47" si="70">IF(D10=0,0,IF(D10&lt;$DH$7,ROUND(DF10/$DH$7,0),IF(D10=$DH$7,DF10-ROUND(DF10/$DH$7,0)*($DH$7-1),0)))</f>
        <v>0</v>
      </c>
      <c r="DH10" s="441">
        <f t="shared" ref="DH10:DH47" si="71">IF(D10&gt;=$DH$7,DF10,ROUND(DF10/$DH$7,0)*D10)</f>
        <v>0</v>
      </c>
      <c r="DI10" s="432">
        <f>'Ｓ４４（1969）'!$AI$165</f>
        <v>1424</v>
      </c>
      <c r="DJ10" s="439">
        <f t="shared" ref="DJ10:DJ47" si="72">IF(D10=0,0,IF(D10&lt;$DK$7,ROUND(DI10/$DK$7,0),IF(D10=$DK$7,DI10-ROUND(DI10/$DK$7,0)*($DK$7-1),0)))</f>
        <v>0</v>
      </c>
      <c r="DK10" s="440">
        <f t="shared" ref="DK10:DK47" si="73">IF(D10&gt;=$DK$7,DI10,ROUND(DI10/$DK$7,0)*D10)</f>
        <v>1424</v>
      </c>
      <c r="DL10" s="430">
        <f>'Ｓ４４（1969）'!$AI$166</f>
        <v>2284</v>
      </c>
      <c r="DM10" s="441">
        <f t="shared" ref="DM10:DM47" si="74">IF(D10=0,0,IF(D10&lt;$DN$7,ROUND(DL10/$DN$7,0),IF(D10=$DN$7,DL10-ROUND(DL10/$DN$7,0)*($DN$7-1),0)))</f>
        <v>46</v>
      </c>
      <c r="DN10" s="441">
        <f t="shared" ref="DN10:DN47" si="75">IF(D10&gt;=$DN$7,DL10,ROUND(DL10/$DN$7,0)*D10)</f>
        <v>2070</v>
      </c>
      <c r="DO10" s="432">
        <f>'Ｓ４４（1969）'!$AI$167</f>
        <v>130645</v>
      </c>
      <c r="DP10" s="441">
        <f t="shared" ref="DP10:DP47" si="76">IF(D10=0,0,IF(D10&lt;$DQ$7,ROUND(DO10/$DQ$7,0),IF(D10=$DQ$7,DO10-ROUND(DO10/$DQ$7,0)*($DQ$7-1),0)))</f>
        <v>2613</v>
      </c>
      <c r="DQ10" s="441">
        <f t="shared" ref="DQ10:DQ47" si="77">IF(D10&gt;=$DQ$7,DO10,ROUND(DO10/$DQ$7,0)*D10)</f>
        <v>117585</v>
      </c>
      <c r="DR10" s="432">
        <f>'Ｓ４４（1969）'!$AI$168</f>
        <v>52</v>
      </c>
      <c r="DS10" s="441">
        <f t="shared" ref="DS10:DS47" si="78">IF(D10=0,0,IF(D10&lt;$DT$7,ROUND(DR10/$DT$7,0),IF(D10=$DT$7,DR10-ROUND(DR10/$DT$7,0)*($DT$7-1),0)))</f>
        <v>1</v>
      </c>
      <c r="DT10" s="441">
        <f t="shared" ref="DT10:DT47" si="79">IF(D10&gt;=$DT$7,DR10,ROUND(DR10/$DT$7,0)*D10)</f>
        <v>45</v>
      </c>
      <c r="DU10" s="432">
        <f>'Ｓ４４（1969）'!$AI$169</f>
        <v>0</v>
      </c>
      <c r="DV10" s="441">
        <f t="shared" ref="DV10:DV47" si="80">IF(D10=0,0,IF(D10&lt;$DW$7,ROUND(DU10/$DW$7,0),IF(D10=$DW$7,DU10-ROUND(DU10/$DW$7,0)*($DW$7-1),0)))</f>
        <v>0</v>
      </c>
      <c r="DW10" s="441">
        <f t="shared" ref="DW10:DW47" si="81">IF(D10&gt;=$DW$7,DU10,ROUND(DU10/$DW$7,0)*D10)</f>
        <v>0</v>
      </c>
      <c r="DX10" s="432">
        <f>'Ｓ４４（1969）'!$AI$170</f>
        <v>0</v>
      </c>
      <c r="DY10" s="441">
        <f t="shared" ref="DY10:DY47" si="82">IF(D10=0,0,IF(D10&lt;$DZ$7,ROUND(DX10/$DZ$7,0),IF(D10=$DZ$7,DX10-ROUND(DX10/$DZ$7,0)*($DZ$7-1),0)))</f>
        <v>0</v>
      </c>
      <c r="DZ10" s="441">
        <f t="shared" ref="DZ10:DZ47" si="83">IF(D10&gt;=$DZ$7,DX10,ROUND(DX10/$DZ$7,0)*D10)</f>
        <v>0</v>
      </c>
      <c r="EA10" s="432">
        <f>'Ｓ４４（1969）'!$AI$171</f>
        <v>0</v>
      </c>
      <c r="EB10" s="441">
        <f t="shared" ref="EB10:EB47" si="84">IF(D10=0,0,IF(D10&lt;$EC$7,ROUND(EA10/$EC$7,0),IF(D10=$EC$7,EA10-ROUND(EA10/$EC$7,0)*($EC$7-1),0)))</f>
        <v>0</v>
      </c>
      <c r="EC10" s="441">
        <f t="shared" ref="EC10:EC47" si="85">IF(D10&gt;=$EC$7,EA10,ROUND(EA10/$EC$7,0)*D10)</f>
        <v>0</v>
      </c>
      <c r="ED10" s="432">
        <f>'Ｓ４４（1969）'!$AI$172</f>
        <v>0</v>
      </c>
      <c r="EE10" s="441">
        <f t="shared" ref="EE10:EE47" si="86">IF(D10=0,0,IF(D10&lt;$EF$7,ROUND(ED10/$EF$7,0),IF(D10=$EF$7,ED10-ROUND(ED10/$EF$7,0)*($EF$7-1),0)))</f>
        <v>0</v>
      </c>
      <c r="EF10" s="441">
        <f t="shared" ref="EF10:EF47" si="87">IF(D10&gt;=$EF$7,ED10,ROUND(ED10/$EF$7,0)*D10)</f>
        <v>0</v>
      </c>
      <c r="EG10" s="432">
        <f>'Ｓ４４（1969）'!$AI$173</f>
        <v>0</v>
      </c>
      <c r="EH10" s="441">
        <f t="shared" ref="EH10:EH47" si="88">IF(D10=0,0,IF(D10&lt;$EI$7,ROUND(EG10/$EI$7,0),IF(D10=$EI$7,EG10-ROUND(EG10/$EI$7,0)*($EI$7-1),0)))</f>
        <v>0</v>
      </c>
      <c r="EI10" s="441">
        <f t="shared" ref="EI10:EI47" si="89">IF(D10&gt;=$EI$7,EG10,ROUND(EG10/$EI$7,0)*D10)</f>
        <v>0</v>
      </c>
      <c r="EJ10" s="432">
        <f>'Ｓ４４（1969）'!$AI$174</f>
        <v>61</v>
      </c>
      <c r="EK10" s="441">
        <f t="shared" ref="EK10:EK47" si="90">IF(D10=0,0,IF(D10&lt;$EL$7,ROUND(EJ10/$EL$7,0),IF(D10=$EL$7,EJ10-ROUND(EJ10/$EL$7,0)*($EL$7-1),0)))</f>
        <v>1</v>
      </c>
      <c r="EL10" s="440">
        <f t="shared" ref="EL10:EL47" si="91">IF(D10&gt;=$EL$7,EJ10,ROUND(EJ10/$EL$7,0)*D10)</f>
        <v>45</v>
      </c>
      <c r="EM10" s="430">
        <f>'Ｓ４４（1969）'!$AI$175</f>
        <v>1</v>
      </c>
      <c r="EN10" s="441">
        <f t="shared" ref="EN10:EN47" si="92">IF(D10=0,0,IF(D10&lt;$EO$7,ROUND(EM10/$EO$7,0),IF(D10=$EO$7,EM10-ROUND(EM10/$EO$7,0)*($EO$7-1),0)))</f>
        <v>0</v>
      </c>
      <c r="EO10" s="440">
        <f t="shared" ref="EO10:EO47" si="93">IF(D10&gt;=$EO$7,EM10,ROUND(EM10/$EO$7,0)*D10)</f>
        <v>1</v>
      </c>
      <c r="EP10" s="432">
        <f t="shared" ref="EP10:EP47" si="94">E10+H10+K10+N10+Q10+T10+W10+Z10+AC10+AF10+AI10+AL10+AO10+AR10+AU10+AX10+BA10+BD10+BG10+BJ10+BM10+BP10+BS10+BV10+BY10+CB10+CE10+CH10+CK10+CN10+CQ10+CT10+CW10+CZ10+DC10+DF10+DI10+DL10+DO10+DR10+DU10+DX10+EA10+ED10+EG10+EJ10+EM10</f>
        <v>181773</v>
      </c>
      <c r="EQ10" s="435">
        <f t="shared" ref="EQ10:EQ47" si="95">F10+I10+L10+O10+R10+U10+X10+AA10+AD10+AG10+AJ10+AM10+AP10+AS10+AV10+AY10+BB10+BE10+BH10+BK10+BN10+BQ10+BT10+BW10+BZ10+CC10+CF10+CI10+CL10+CO10+CR10+CU10+CX10+DA10+DD10+DG10+DJ10+DM10+DP10+DS10+DV10+DY10+EB10+EE10+EH10+EK10+EN10</f>
        <v>2939</v>
      </c>
      <c r="ER10" s="433">
        <f t="shared" ref="ER10:ER47" si="96">G10+J10+M10+P10+S10+V10+Y10+AB10+AE10+AH10+AK10+AN10+AQ10+AT10+AW10+AZ10+BC10+BF10+BI10+BL10+BO10+BR10+BU10+BX10+CA10+CD10+CG10+CJ10+CM10+CP10+CS10+CV10+CY10+DB10+DE10+DH10+DK10+DN10+DQ10+DT10+DW10+DZ10+EC10+EF10+EI10+EL10+EO10</f>
        <v>167248</v>
      </c>
    </row>
    <row r="11" spans="1:148" ht="17.100000000000001" customHeight="1" x14ac:dyDescent="0.15">
      <c r="A11" s="371"/>
      <c r="B11" s="436"/>
      <c r="C11" s="437">
        <v>45</v>
      </c>
      <c r="D11" s="438">
        <v>44</v>
      </c>
      <c r="E11" s="430">
        <f>'Ｓ４５（1970）'!$AI$124</f>
        <v>263</v>
      </c>
      <c r="F11" s="431">
        <f t="shared" si="0"/>
        <v>5</v>
      </c>
      <c r="G11" s="431">
        <f t="shared" si="1"/>
        <v>220</v>
      </c>
      <c r="H11" s="432">
        <f>'Ｓ４５（1970）'!$AI$125</f>
        <v>1046</v>
      </c>
      <c r="I11" s="431">
        <f t="shared" si="2"/>
        <v>0</v>
      </c>
      <c r="J11" s="433">
        <f t="shared" si="3"/>
        <v>1046</v>
      </c>
      <c r="K11" s="432">
        <f>'Ｓ４５（1970）'!$AI$127</f>
        <v>0</v>
      </c>
      <c r="L11" s="431">
        <f t="shared" si="4"/>
        <v>0</v>
      </c>
      <c r="M11" s="431">
        <f t="shared" si="5"/>
        <v>0</v>
      </c>
      <c r="N11" s="432">
        <f>'Ｓ４５（1970）'!$AI$128</f>
        <v>191</v>
      </c>
      <c r="O11" s="431">
        <f t="shared" si="6"/>
        <v>0</v>
      </c>
      <c r="P11" s="434">
        <f t="shared" si="7"/>
        <v>191</v>
      </c>
      <c r="Q11" s="430">
        <f>'Ｓ４５（1970）'!$AI$130</f>
        <v>0</v>
      </c>
      <c r="R11" s="431">
        <f t="shared" si="8"/>
        <v>0</v>
      </c>
      <c r="S11" s="431">
        <f t="shared" si="9"/>
        <v>0</v>
      </c>
      <c r="T11" s="432">
        <f>'Ｓ４５（1970）'!$AI$131</f>
        <v>0</v>
      </c>
      <c r="U11" s="431">
        <f t="shared" si="10"/>
        <v>0</v>
      </c>
      <c r="V11" s="431">
        <f t="shared" si="11"/>
        <v>0</v>
      </c>
      <c r="W11" s="432">
        <f>'Ｓ４５（1970）'!$AI$132</f>
        <v>0</v>
      </c>
      <c r="X11" s="431">
        <f t="shared" si="12"/>
        <v>0</v>
      </c>
      <c r="Y11" s="431">
        <f t="shared" si="13"/>
        <v>0</v>
      </c>
      <c r="Z11" s="432">
        <f>'Ｓ４５（1970）'!$AI$133</f>
        <v>0</v>
      </c>
      <c r="AA11" s="431">
        <f t="shared" si="14"/>
        <v>0</v>
      </c>
      <c r="AB11" s="431">
        <f t="shared" si="15"/>
        <v>0</v>
      </c>
      <c r="AC11" s="432">
        <f>'Ｓ４５（1970）'!$AI$134</f>
        <v>0</v>
      </c>
      <c r="AD11" s="431">
        <f t="shared" si="16"/>
        <v>0</v>
      </c>
      <c r="AE11" s="433">
        <f t="shared" si="17"/>
        <v>0</v>
      </c>
      <c r="AF11" s="430">
        <f>'Ｓ４５（1970）'!$AI$135</f>
        <v>0</v>
      </c>
      <c r="AG11" s="441">
        <f t="shared" si="18"/>
        <v>0</v>
      </c>
      <c r="AH11" s="440">
        <f t="shared" si="19"/>
        <v>0</v>
      </c>
      <c r="AI11" s="430">
        <f>'Ｓ４５（1970）'!$AI$136</f>
        <v>0</v>
      </c>
      <c r="AJ11" s="441">
        <f t="shared" si="20"/>
        <v>0</v>
      </c>
      <c r="AK11" s="441">
        <f t="shared" si="21"/>
        <v>0</v>
      </c>
      <c r="AL11" s="432">
        <f>'Ｓ４５（1970）'!$AI$137</f>
        <v>0</v>
      </c>
      <c r="AM11" s="441">
        <f t="shared" si="22"/>
        <v>0</v>
      </c>
      <c r="AN11" s="441">
        <f t="shared" si="23"/>
        <v>0</v>
      </c>
      <c r="AO11" s="432">
        <f>'Ｓ４５（1970）'!$AI$138</f>
        <v>0</v>
      </c>
      <c r="AP11" s="441">
        <f t="shared" si="24"/>
        <v>0</v>
      </c>
      <c r="AQ11" s="441">
        <f t="shared" si="25"/>
        <v>0</v>
      </c>
      <c r="AR11" s="432">
        <f>'Ｓ４５（1970）'!$AI$139</f>
        <v>0</v>
      </c>
      <c r="AS11" s="441">
        <f t="shared" si="26"/>
        <v>0</v>
      </c>
      <c r="AT11" s="441">
        <f t="shared" si="27"/>
        <v>0</v>
      </c>
      <c r="AU11" s="432">
        <f>'Ｓ４５（1970）'!$AI$140</f>
        <v>0</v>
      </c>
      <c r="AV11" s="441">
        <f t="shared" si="28"/>
        <v>0</v>
      </c>
      <c r="AW11" s="441">
        <f t="shared" si="29"/>
        <v>0</v>
      </c>
      <c r="AX11" s="432">
        <f>'Ｓ４５（1970）'!$AI$141</f>
        <v>4245</v>
      </c>
      <c r="AY11" s="441">
        <f t="shared" si="30"/>
        <v>0</v>
      </c>
      <c r="AZ11" s="441">
        <f t="shared" si="31"/>
        <v>4245</v>
      </c>
      <c r="BA11" s="432">
        <f>'Ｓ４５（1970）'!$AI$142</f>
        <v>0</v>
      </c>
      <c r="BB11" s="441">
        <f t="shared" si="32"/>
        <v>0</v>
      </c>
      <c r="BC11" s="441">
        <f t="shared" si="33"/>
        <v>0</v>
      </c>
      <c r="BD11" s="432">
        <f>'Ｓ４５（1970）'!$AI$143</f>
        <v>4711</v>
      </c>
      <c r="BE11" s="441">
        <f t="shared" si="34"/>
        <v>0</v>
      </c>
      <c r="BF11" s="440">
        <f t="shared" si="35"/>
        <v>4711</v>
      </c>
      <c r="BG11" s="430">
        <f>'Ｓ４５（1970）'!$AI$145</f>
        <v>0</v>
      </c>
      <c r="BH11" s="441">
        <f t="shared" si="36"/>
        <v>0</v>
      </c>
      <c r="BI11" s="441">
        <f t="shared" si="37"/>
        <v>0</v>
      </c>
      <c r="BJ11" s="432">
        <f>'Ｓ４５（1970）'!$AI$146</f>
        <v>0</v>
      </c>
      <c r="BK11" s="441">
        <f t="shared" si="38"/>
        <v>0</v>
      </c>
      <c r="BL11" s="441">
        <f t="shared" si="39"/>
        <v>0</v>
      </c>
      <c r="BM11" s="432">
        <f>'Ｓ４５（1970）'!$AI$147</f>
        <v>0</v>
      </c>
      <c r="BN11" s="441">
        <f t="shared" si="40"/>
        <v>0</v>
      </c>
      <c r="BO11" s="440">
        <f t="shared" si="41"/>
        <v>0</v>
      </c>
      <c r="BP11" s="430">
        <f>'Ｓ４５（1970）'!$AI$148</f>
        <v>7364</v>
      </c>
      <c r="BQ11" s="441">
        <f t="shared" si="42"/>
        <v>153</v>
      </c>
      <c r="BR11" s="441">
        <f t="shared" si="43"/>
        <v>6732</v>
      </c>
      <c r="BS11" s="432">
        <f>'Ｓ４５（1970）'!$AI$149</f>
        <v>3395</v>
      </c>
      <c r="BT11" s="441">
        <f t="shared" si="44"/>
        <v>57</v>
      </c>
      <c r="BU11" s="441">
        <f t="shared" si="45"/>
        <v>2508</v>
      </c>
      <c r="BV11" s="432">
        <f>'Ｓ４５（1970）'!$AI$150</f>
        <v>0</v>
      </c>
      <c r="BW11" s="441">
        <f t="shared" si="46"/>
        <v>0</v>
      </c>
      <c r="BX11" s="441">
        <f t="shared" si="47"/>
        <v>0</v>
      </c>
      <c r="BY11" s="432">
        <f>'Ｓ４５（1970）'!$AI$151</f>
        <v>0</v>
      </c>
      <c r="BZ11" s="441">
        <f t="shared" si="48"/>
        <v>0</v>
      </c>
      <c r="CA11" s="441">
        <f t="shared" si="49"/>
        <v>0</v>
      </c>
      <c r="CB11" s="432">
        <f>'Ｓ４５（1970）'!$AI$152</f>
        <v>0</v>
      </c>
      <c r="CC11" s="441">
        <f t="shared" si="50"/>
        <v>0</v>
      </c>
      <c r="CD11" s="441">
        <f t="shared" si="51"/>
        <v>0</v>
      </c>
      <c r="CE11" s="432">
        <f>'Ｓ４５（1970）'!$AI$153</f>
        <v>0</v>
      </c>
      <c r="CF11" s="441">
        <f t="shared" si="52"/>
        <v>0</v>
      </c>
      <c r="CG11" s="441">
        <f t="shared" si="53"/>
        <v>0</v>
      </c>
      <c r="CH11" s="432">
        <f>'Ｓ４５（1970）'!$AI$155</f>
        <v>0</v>
      </c>
      <c r="CI11" s="441">
        <f t="shared" si="54"/>
        <v>0</v>
      </c>
      <c r="CJ11" s="441">
        <f t="shared" si="55"/>
        <v>0</v>
      </c>
      <c r="CK11" s="432">
        <f>'Ｓ４５（1970）'!$AI$156</f>
        <v>0</v>
      </c>
      <c r="CL11" s="441">
        <f t="shared" si="56"/>
        <v>0</v>
      </c>
      <c r="CM11" s="441">
        <f t="shared" si="57"/>
        <v>0</v>
      </c>
      <c r="CN11" s="432">
        <f>'Ｓ４５（1970）'!$AI$157</f>
        <v>0</v>
      </c>
      <c r="CO11" s="441">
        <f t="shared" si="58"/>
        <v>0</v>
      </c>
      <c r="CP11" s="441">
        <f t="shared" si="59"/>
        <v>0</v>
      </c>
      <c r="CQ11" s="432">
        <f>'Ｓ４５（1970）'!$AI$158</f>
        <v>0</v>
      </c>
      <c r="CR11" s="441">
        <f t="shared" si="60"/>
        <v>0</v>
      </c>
      <c r="CS11" s="441">
        <f t="shared" si="61"/>
        <v>0</v>
      </c>
      <c r="CT11" s="432">
        <f>'Ｓ４５（1970）'!$AI$159</f>
        <v>0</v>
      </c>
      <c r="CU11" s="441">
        <f t="shared" si="62"/>
        <v>0</v>
      </c>
      <c r="CV11" s="441">
        <f t="shared" si="63"/>
        <v>0</v>
      </c>
      <c r="CW11" s="432">
        <f>'Ｓ４５（1970）'!$AI$160</f>
        <v>233</v>
      </c>
      <c r="CX11" s="441">
        <f t="shared" si="64"/>
        <v>0</v>
      </c>
      <c r="CY11" s="441">
        <f t="shared" si="65"/>
        <v>233</v>
      </c>
      <c r="CZ11" s="432">
        <f>'Ｓ４５（1970）'!$AI$161</f>
        <v>0</v>
      </c>
      <c r="DA11" s="441">
        <f t="shared" si="66"/>
        <v>0</v>
      </c>
      <c r="DB11" s="441">
        <f t="shared" si="67"/>
        <v>0</v>
      </c>
      <c r="DC11" s="432">
        <f>'Ｓ４５（1970）'!$AI$162</f>
        <v>0</v>
      </c>
      <c r="DD11" s="441">
        <f t="shared" si="68"/>
        <v>0</v>
      </c>
      <c r="DE11" s="440">
        <f t="shared" si="69"/>
        <v>0</v>
      </c>
      <c r="DF11" s="430">
        <f>'Ｓ４５（1970）'!$AI$164</f>
        <v>0</v>
      </c>
      <c r="DG11" s="441">
        <f t="shared" si="70"/>
        <v>0</v>
      </c>
      <c r="DH11" s="441">
        <f t="shared" si="71"/>
        <v>0</v>
      </c>
      <c r="DI11" s="432">
        <f>'Ｓ４５（1970）'!$AI$165</f>
        <v>0</v>
      </c>
      <c r="DJ11" s="439">
        <f t="shared" si="72"/>
        <v>0</v>
      </c>
      <c r="DK11" s="440">
        <f t="shared" si="73"/>
        <v>0</v>
      </c>
      <c r="DL11" s="430">
        <f>'Ｓ４５（1970）'!$AI$166</f>
        <v>3065</v>
      </c>
      <c r="DM11" s="441">
        <f t="shared" si="74"/>
        <v>61</v>
      </c>
      <c r="DN11" s="441">
        <f t="shared" si="75"/>
        <v>2684</v>
      </c>
      <c r="DO11" s="432">
        <f>'Ｓ４５（1970）'!$AI$167</f>
        <v>4726</v>
      </c>
      <c r="DP11" s="441">
        <f t="shared" si="76"/>
        <v>95</v>
      </c>
      <c r="DQ11" s="441">
        <f t="shared" si="77"/>
        <v>4180</v>
      </c>
      <c r="DR11" s="432">
        <f>'Ｓ４５（1970）'!$AI$168</f>
        <v>21134</v>
      </c>
      <c r="DS11" s="441">
        <f t="shared" si="78"/>
        <v>423</v>
      </c>
      <c r="DT11" s="441">
        <f t="shared" si="79"/>
        <v>18612</v>
      </c>
      <c r="DU11" s="432">
        <f>'Ｓ４５（1970）'!$AI$169</f>
        <v>0</v>
      </c>
      <c r="DV11" s="441">
        <f t="shared" si="80"/>
        <v>0</v>
      </c>
      <c r="DW11" s="441">
        <f t="shared" si="81"/>
        <v>0</v>
      </c>
      <c r="DX11" s="432">
        <f>'Ｓ４５（1970）'!$AI$170</f>
        <v>0</v>
      </c>
      <c r="DY11" s="441">
        <f t="shared" si="82"/>
        <v>0</v>
      </c>
      <c r="DZ11" s="441">
        <f t="shared" si="83"/>
        <v>0</v>
      </c>
      <c r="EA11" s="432">
        <f>'Ｓ４５（1970）'!$AI$171</f>
        <v>0</v>
      </c>
      <c r="EB11" s="441">
        <f t="shared" si="84"/>
        <v>0</v>
      </c>
      <c r="EC11" s="441">
        <f t="shared" si="85"/>
        <v>0</v>
      </c>
      <c r="ED11" s="432">
        <f>'Ｓ４５（1970）'!$AI$172</f>
        <v>0</v>
      </c>
      <c r="EE11" s="441">
        <f t="shared" si="86"/>
        <v>0</v>
      </c>
      <c r="EF11" s="441">
        <f t="shared" si="87"/>
        <v>0</v>
      </c>
      <c r="EG11" s="432">
        <f>'Ｓ４５（1970）'!$AI$173</f>
        <v>0</v>
      </c>
      <c r="EH11" s="441">
        <f t="shared" si="88"/>
        <v>0</v>
      </c>
      <c r="EI11" s="441">
        <f t="shared" si="89"/>
        <v>0</v>
      </c>
      <c r="EJ11" s="432">
        <f>'Ｓ４５（1970）'!$AI$174</f>
        <v>0</v>
      </c>
      <c r="EK11" s="441">
        <f t="shared" si="90"/>
        <v>0</v>
      </c>
      <c r="EL11" s="440">
        <f t="shared" si="91"/>
        <v>0</v>
      </c>
      <c r="EM11" s="430">
        <f>'Ｓ４５（1970）'!$AI$175</f>
        <v>0</v>
      </c>
      <c r="EN11" s="441">
        <f t="shared" si="92"/>
        <v>0</v>
      </c>
      <c r="EO11" s="440">
        <f t="shared" si="93"/>
        <v>0</v>
      </c>
      <c r="EP11" s="432">
        <f t="shared" si="94"/>
        <v>50373</v>
      </c>
      <c r="EQ11" s="435">
        <f t="shared" si="95"/>
        <v>794</v>
      </c>
      <c r="ER11" s="433">
        <f t="shared" si="96"/>
        <v>45362</v>
      </c>
    </row>
    <row r="12" spans="1:148" ht="17.100000000000001" customHeight="1" x14ac:dyDescent="0.15">
      <c r="A12" s="371"/>
      <c r="B12" s="436"/>
      <c r="C12" s="437">
        <v>46</v>
      </c>
      <c r="D12" s="438">
        <v>43</v>
      </c>
      <c r="E12" s="430">
        <f>'Ｓ４６（1971）'!$AI$124</f>
        <v>1395</v>
      </c>
      <c r="F12" s="431">
        <f t="shared" si="0"/>
        <v>28</v>
      </c>
      <c r="G12" s="431">
        <f t="shared" si="1"/>
        <v>1204</v>
      </c>
      <c r="H12" s="432">
        <f>'Ｓ４６（1971）'!$AI$125</f>
        <v>1370</v>
      </c>
      <c r="I12" s="431">
        <f t="shared" si="2"/>
        <v>0</v>
      </c>
      <c r="J12" s="433">
        <f t="shared" si="3"/>
        <v>1370</v>
      </c>
      <c r="K12" s="432">
        <f>'Ｓ４６（1971）'!$AI$127</f>
        <v>0</v>
      </c>
      <c r="L12" s="431">
        <f t="shared" si="4"/>
        <v>0</v>
      </c>
      <c r="M12" s="431">
        <f t="shared" si="5"/>
        <v>0</v>
      </c>
      <c r="N12" s="432">
        <f>'Ｓ４６（1971）'!$AI$128</f>
        <v>0</v>
      </c>
      <c r="O12" s="431">
        <f t="shared" si="6"/>
        <v>0</v>
      </c>
      <c r="P12" s="434">
        <f t="shared" si="7"/>
        <v>0</v>
      </c>
      <c r="Q12" s="430">
        <f>'Ｓ４６（1971）'!$AI$130</f>
        <v>0</v>
      </c>
      <c r="R12" s="431">
        <f t="shared" si="8"/>
        <v>0</v>
      </c>
      <c r="S12" s="431">
        <f t="shared" si="9"/>
        <v>0</v>
      </c>
      <c r="T12" s="432">
        <f>'Ｓ４６（1971）'!$AI$131</f>
        <v>0</v>
      </c>
      <c r="U12" s="431">
        <f t="shared" si="10"/>
        <v>0</v>
      </c>
      <c r="V12" s="431">
        <f t="shared" si="11"/>
        <v>0</v>
      </c>
      <c r="W12" s="432">
        <f>'Ｓ４６（1971）'!$AI$132</f>
        <v>0</v>
      </c>
      <c r="X12" s="431">
        <f t="shared" si="12"/>
        <v>0</v>
      </c>
      <c r="Y12" s="431">
        <f t="shared" si="13"/>
        <v>0</v>
      </c>
      <c r="Z12" s="432">
        <f>'Ｓ４６（1971）'!$AI$133</f>
        <v>0</v>
      </c>
      <c r="AA12" s="431">
        <f t="shared" si="14"/>
        <v>0</v>
      </c>
      <c r="AB12" s="431">
        <f t="shared" si="15"/>
        <v>0</v>
      </c>
      <c r="AC12" s="432">
        <f>'Ｓ４６（1971）'!$AI$134</f>
        <v>0</v>
      </c>
      <c r="AD12" s="431">
        <f t="shared" si="16"/>
        <v>0</v>
      </c>
      <c r="AE12" s="433">
        <f t="shared" si="17"/>
        <v>0</v>
      </c>
      <c r="AF12" s="430">
        <f>'Ｓ４６（1971）'!$AI$135</f>
        <v>0</v>
      </c>
      <c r="AG12" s="441">
        <f t="shared" si="18"/>
        <v>0</v>
      </c>
      <c r="AH12" s="440">
        <f t="shared" si="19"/>
        <v>0</v>
      </c>
      <c r="AI12" s="430">
        <f>'Ｓ４６（1971）'!$AI$136</f>
        <v>0</v>
      </c>
      <c r="AJ12" s="441">
        <f t="shared" si="20"/>
        <v>0</v>
      </c>
      <c r="AK12" s="441">
        <f t="shared" si="21"/>
        <v>0</v>
      </c>
      <c r="AL12" s="432">
        <f>'Ｓ４６（1971）'!$AI$137</f>
        <v>0</v>
      </c>
      <c r="AM12" s="441">
        <f t="shared" si="22"/>
        <v>0</v>
      </c>
      <c r="AN12" s="441">
        <f t="shared" si="23"/>
        <v>0</v>
      </c>
      <c r="AO12" s="432">
        <f>'Ｓ４６（1971）'!$AI$138</f>
        <v>0</v>
      </c>
      <c r="AP12" s="441">
        <f t="shared" si="24"/>
        <v>0</v>
      </c>
      <c r="AQ12" s="441">
        <f t="shared" si="25"/>
        <v>0</v>
      </c>
      <c r="AR12" s="432">
        <f>'Ｓ４６（1971）'!$AI$139</f>
        <v>0</v>
      </c>
      <c r="AS12" s="441">
        <f t="shared" si="26"/>
        <v>0</v>
      </c>
      <c r="AT12" s="441">
        <f t="shared" si="27"/>
        <v>0</v>
      </c>
      <c r="AU12" s="432">
        <f>'Ｓ４６（1971）'!$AI$140</f>
        <v>0</v>
      </c>
      <c r="AV12" s="441">
        <f t="shared" si="28"/>
        <v>0</v>
      </c>
      <c r="AW12" s="441">
        <f t="shared" si="29"/>
        <v>0</v>
      </c>
      <c r="AX12" s="432">
        <f>'Ｓ４６（1971）'!$AI$141</f>
        <v>37505</v>
      </c>
      <c r="AY12" s="441">
        <f t="shared" si="30"/>
        <v>0</v>
      </c>
      <c r="AZ12" s="441">
        <f t="shared" si="31"/>
        <v>37505</v>
      </c>
      <c r="BA12" s="432">
        <f>'Ｓ４６（1971）'!$AI$142</f>
        <v>0</v>
      </c>
      <c r="BB12" s="441">
        <f t="shared" si="32"/>
        <v>0</v>
      </c>
      <c r="BC12" s="441">
        <f t="shared" si="33"/>
        <v>0</v>
      </c>
      <c r="BD12" s="432">
        <f>'Ｓ４６（1971）'!$AI$143</f>
        <v>5568</v>
      </c>
      <c r="BE12" s="441">
        <f t="shared" si="34"/>
        <v>0</v>
      </c>
      <c r="BF12" s="440">
        <f t="shared" si="35"/>
        <v>5568</v>
      </c>
      <c r="BG12" s="430">
        <f>'Ｓ４６（1971）'!$AI$145</f>
        <v>0</v>
      </c>
      <c r="BH12" s="441">
        <f t="shared" si="36"/>
        <v>0</v>
      </c>
      <c r="BI12" s="441">
        <f t="shared" si="37"/>
        <v>0</v>
      </c>
      <c r="BJ12" s="432">
        <f>'Ｓ４６（1971）'!$AI$146</f>
        <v>0</v>
      </c>
      <c r="BK12" s="441">
        <f t="shared" si="38"/>
        <v>0</v>
      </c>
      <c r="BL12" s="441">
        <f t="shared" si="39"/>
        <v>0</v>
      </c>
      <c r="BM12" s="432">
        <f>'Ｓ４６（1971）'!$AI$147</f>
        <v>0</v>
      </c>
      <c r="BN12" s="441">
        <f t="shared" si="40"/>
        <v>0</v>
      </c>
      <c r="BO12" s="440">
        <f t="shared" si="41"/>
        <v>0</v>
      </c>
      <c r="BP12" s="430">
        <f>'Ｓ４６（1971）'!$AI$148</f>
        <v>11516</v>
      </c>
      <c r="BQ12" s="441">
        <f t="shared" si="42"/>
        <v>240</v>
      </c>
      <c r="BR12" s="441">
        <f t="shared" si="43"/>
        <v>10320</v>
      </c>
      <c r="BS12" s="432">
        <f>'Ｓ４６（1971）'!$AI$149</f>
        <v>3294</v>
      </c>
      <c r="BT12" s="441">
        <f t="shared" si="44"/>
        <v>55</v>
      </c>
      <c r="BU12" s="441">
        <f t="shared" si="45"/>
        <v>2365</v>
      </c>
      <c r="BV12" s="432">
        <f>'Ｓ４６（1971）'!$AI$150</f>
        <v>0</v>
      </c>
      <c r="BW12" s="441">
        <f t="shared" si="46"/>
        <v>0</v>
      </c>
      <c r="BX12" s="441">
        <f t="shared" si="47"/>
        <v>0</v>
      </c>
      <c r="BY12" s="432">
        <f>'Ｓ４６（1971）'!$AI$151</f>
        <v>0</v>
      </c>
      <c r="BZ12" s="441">
        <f t="shared" si="48"/>
        <v>0</v>
      </c>
      <c r="CA12" s="441">
        <f t="shared" si="49"/>
        <v>0</v>
      </c>
      <c r="CB12" s="432">
        <f>'Ｓ４６（1971）'!$AI$152</f>
        <v>0</v>
      </c>
      <c r="CC12" s="441">
        <f t="shared" si="50"/>
        <v>0</v>
      </c>
      <c r="CD12" s="441">
        <f t="shared" si="51"/>
        <v>0</v>
      </c>
      <c r="CE12" s="432">
        <f>'Ｓ４６（1971）'!$AI$153</f>
        <v>0</v>
      </c>
      <c r="CF12" s="441">
        <f t="shared" si="52"/>
        <v>0</v>
      </c>
      <c r="CG12" s="441">
        <f t="shared" si="53"/>
        <v>0</v>
      </c>
      <c r="CH12" s="432">
        <f>'Ｓ４６（1971）'!$AI$155</f>
        <v>0</v>
      </c>
      <c r="CI12" s="441">
        <f t="shared" si="54"/>
        <v>0</v>
      </c>
      <c r="CJ12" s="441">
        <f t="shared" si="55"/>
        <v>0</v>
      </c>
      <c r="CK12" s="432">
        <f>'Ｓ４６（1971）'!$AI$156</f>
        <v>0</v>
      </c>
      <c r="CL12" s="441">
        <f t="shared" si="56"/>
        <v>0</v>
      </c>
      <c r="CM12" s="441">
        <f t="shared" si="57"/>
        <v>0</v>
      </c>
      <c r="CN12" s="432">
        <f>'Ｓ４６（1971）'!$AI$157</f>
        <v>0</v>
      </c>
      <c r="CO12" s="441">
        <f t="shared" si="58"/>
        <v>0</v>
      </c>
      <c r="CP12" s="441">
        <f t="shared" si="59"/>
        <v>0</v>
      </c>
      <c r="CQ12" s="432">
        <f>'Ｓ４６（1971）'!$AI$158</f>
        <v>0</v>
      </c>
      <c r="CR12" s="441">
        <f t="shared" si="60"/>
        <v>0</v>
      </c>
      <c r="CS12" s="441">
        <f t="shared" si="61"/>
        <v>0</v>
      </c>
      <c r="CT12" s="432">
        <f>'Ｓ４６（1971）'!$AI$159</f>
        <v>0</v>
      </c>
      <c r="CU12" s="441">
        <f t="shared" si="62"/>
        <v>0</v>
      </c>
      <c r="CV12" s="441">
        <f t="shared" si="63"/>
        <v>0</v>
      </c>
      <c r="CW12" s="432">
        <f>'Ｓ４６（1971）'!$AI$160</f>
        <v>25173</v>
      </c>
      <c r="CX12" s="441">
        <f t="shared" si="64"/>
        <v>0</v>
      </c>
      <c r="CY12" s="441">
        <f t="shared" si="65"/>
        <v>25173</v>
      </c>
      <c r="CZ12" s="432">
        <f>'Ｓ４６（1971）'!$AI$161</f>
        <v>0</v>
      </c>
      <c r="DA12" s="441">
        <f t="shared" si="66"/>
        <v>0</v>
      </c>
      <c r="DB12" s="441">
        <f t="shared" si="67"/>
        <v>0</v>
      </c>
      <c r="DC12" s="432">
        <f>'Ｓ４６（1971）'!$AI$162</f>
        <v>0</v>
      </c>
      <c r="DD12" s="441">
        <f t="shared" si="68"/>
        <v>0</v>
      </c>
      <c r="DE12" s="440">
        <f t="shared" si="69"/>
        <v>0</v>
      </c>
      <c r="DF12" s="430">
        <f>'Ｓ４６（1971）'!$AI$164</f>
        <v>0</v>
      </c>
      <c r="DG12" s="441">
        <f t="shared" si="70"/>
        <v>0</v>
      </c>
      <c r="DH12" s="441">
        <f t="shared" si="71"/>
        <v>0</v>
      </c>
      <c r="DI12" s="432">
        <f>'Ｓ４６（1971）'!$AI$165</f>
        <v>82</v>
      </c>
      <c r="DJ12" s="439">
        <f t="shared" si="72"/>
        <v>0</v>
      </c>
      <c r="DK12" s="440">
        <f t="shared" si="73"/>
        <v>82</v>
      </c>
      <c r="DL12" s="430">
        <f>'Ｓ４６（1971）'!$AI$166</f>
        <v>74411</v>
      </c>
      <c r="DM12" s="441">
        <f t="shared" si="74"/>
        <v>1488</v>
      </c>
      <c r="DN12" s="441">
        <f t="shared" si="75"/>
        <v>63984</v>
      </c>
      <c r="DO12" s="432">
        <f>'Ｓ４６（1971）'!$AI$167</f>
        <v>4417</v>
      </c>
      <c r="DP12" s="441">
        <f t="shared" si="76"/>
        <v>88</v>
      </c>
      <c r="DQ12" s="441">
        <f t="shared" si="77"/>
        <v>3784</v>
      </c>
      <c r="DR12" s="432">
        <f>'Ｓ４６（1971）'!$AI$168</f>
        <v>2632</v>
      </c>
      <c r="DS12" s="441">
        <f t="shared" si="78"/>
        <v>53</v>
      </c>
      <c r="DT12" s="441">
        <f t="shared" si="79"/>
        <v>2279</v>
      </c>
      <c r="DU12" s="432">
        <f>'Ｓ４６（1971）'!$AI$169</f>
        <v>0</v>
      </c>
      <c r="DV12" s="441">
        <f t="shared" si="80"/>
        <v>0</v>
      </c>
      <c r="DW12" s="441">
        <f t="shared" si="81"/>
        <v>0</v>
      </c>
      <c r="DX12" s="432">
        <f>'Ｓ４６（1971）'!$AI$170</f>
        <v>0</v>
      </c>
      <c r="DY12" s="441">
        <f t="shared" si="82"/>
        <v>0</v>
      </c>
      <c r="DZ12" s="441">
        <f t="shared" si="83"/>
        <v>0</v>
      </c>
      <c r="EA12" s="432">
        <f>'Ｓ４６（1971）'!$AI$171</f>
        <v>0</v>
      </c>
      <c r="EB12" s="441">
        <f t="shared" si="84"/>
        <v>0</v>
      </c>
      <c r="EC12" s="441">
        <f t="shared" si="85"/>
        <v>0</v>
      </c>
      <c r="ED12" s="432">
        <f>'Ｓ４６（1971）'!$AI$172</f>
        <v>0</v>
      </c>
      <c r="EE12" s="441">
        <f t="shared" si="86"/>
        <v>0</v>
      </c>
      <c r="EF12" s="441">
        <f t="shared" si="87"/>
        <v>0</v>
      </c>
      <c r="EG12" s="432">
        <f>'Ｓ４６（1971）'!$AI$173</f>
        <v>0</v>
      </c>
      <c r="EH12" s="441">
        <f t="shared" si="88"/>
        <v>0</v>
      </c>
      <c r="EI12" s="441">
        <f t="shared" si="89"/>
        <v>0</v>
      </c>
      <c r="EJ12" s="432">
        <f>'Ｓ４６（1971）'!$AI$174</f>
        <v>53</v>
      </c>
      <c r="EK12" s="441">
        <f t="shared" si="90"/>
        <v>1</v>
      </c>
      <c r="EL12" s="440">
        <f t="shared" si="91"/>
        <v>43</v>
      </c>
      <c r="EM12" s="430">
        <f>'Ｓ４６（1971）'!$AI$175</f>
        <v>0</v>
      </c>
      <c r="EN12" s="441">
        <f t="shared" si="92"/>
        <v>0</v>
      </c>
      <c r="EO12" s="440">
        <f t="shared" si="93"/>
        <v>0</v>
      </c>
      <c r="EP12" s="432">
        <f t="shared" si="94"/>
        <v>167416</v>
      </c>
      <c r="EQ12" s="435">
        <f t="shared" si="95"/>
        <v>1953</v>
      </c>
      <c r="ER12" s="433">
        <f t="shared" si="96"/>
        <v>153677</v>
      </c>
    </row>
    <row r="13" spans="1:148" ht="17.100000000000001" customHeight="1" x14ac:dyDescent="0.15">
      <c r="A13" s="371"/>
      <c r="B13" s="436"/>
      <c r="C13" s="437">
        <v>47</v>
      </c>
      <c r="D13" s="1100">
        <v>42</v>
      </c>
      <c r="E13" s="430">
        <f>'Ｓ４７(1972)'!$AI$124</f>
        <v>0</v>
      </c>
      <c r="F13" s="431">
        <f t="shared" si="0"/>
        <v>0</v>
      </c>
      <c r="G13" s="431">
        <f t="shared" si="1"/>
        <v>0</v>
      </c>
      <c r="H13" s="432">
        <f>'Ｓ４７(1972)'!$AI$125</f>
        <v>1426</v>
      </c>
      <c r="I13" s="431">
        <f t="shared" si="2"/>
        <v>0</v>
      </c>
      <c r="J13" s="433">
        <f t="shared" si="3"/>
        <v>1426</v>
      </c>
      <c r="K13" s="432">
        <f>'Ｓ４７(1972)'!$AI$127</f>
        <v>1629</v>
      </c>
      <c r="L13" s="431">
        <f t="shared" si="4"/>
        <v>0</v>
      </c>
      <c r="M13" s="431">
        <f t="shared" si="5"/>
        <v>1629</v>
      </c>
      <c r="N13" s="432">
        <f>'Ｓ４７(1972)'!$AI$128</f>
        <v>0</v>
      </c>
      <c r="O13" s="431">
        <f t="shared" si="6"/>
        <v>0</v>
      </c>
      <c r="P13" s="434">
        <f t="shared" si="7"/>
        <v>0</v>
      </c>
      <c r="Q13" s="430">
        <f>'Ｓ４７(1972)'!$AI$130</f>
        <v>0</v>
      </c>
      <c r="R13" s="431">
        <f t="shared" si="8"/>
        <v>0</v>
      </c>
      <c r="S13" s="431">
        <f t="shared" si="9"/>
        <v>0</v>
      </c>
      <c r="T13" s="432">
        <f>'Ｓ４７(1972)'!$AI$131</f>
        <v>0</v>
      </c>
      <c r="U13" s="431">
        <f t="shared" si="10"/>
        <v>0</v>
      </c>
      <c r="V13" s="431">
        <f t="shared" si="11"/>
        <v>0</v>
      </c>
      <c r="W13" s="432">
        <f>'Ｓ４７(1972)'!$AI$132</f>
        <v>0</v>
      </c>
      <c r="X13" s="431">
        <f t="shared" si="12"/>
        <v>0</v>
      </c>
      <c r="Y13" s="431">
        <f t="shared" si="13"/>
        <v>0</v>
      </c>
      <c r="Z13" s="432">
        <f>'Ｓ４７(1972)'!$AI$133</f>
        <v>0</v>
      </c>
      <c r="AA13" s="431">
        <f t="shared" si="14"/>
        <v>0</v>
      </c>
      <c r="AB13" s="431">
        <f t="shared" si="15"/>
        <v>0</v>
      </c>
      <c r="AC13" s="432">
        <f>'Ｓ４７(1972)'!$AI$134</f>
        <v>1814</v>
      </c>
      <c r="AD13" s="431">
        <f t="shared" si="16"/>
        <v>0</v>
      </c>
      <c r="AE13" s="433">
        <f t="shared" si="17"/>
        <v>1814</v>
      </c>
      <c r="AF13" s="430">
        <f>'Ｓ４７(1972)'!$AI$135</f>
        <v>0</v>
      </c>
      <c r="AG13" s="441">
        <f t="shared" si="18"/>
        <v>0</v>
      </c>
      <c r="AH13" s="440">
        <f t="shared" si="19"/>
        <v>0</v>
      </c>
      <c r="AI13" s="430">
        <f>'Ｓ４７(1972)'!$AI$136</f>
        <v>523</v>
      </c>
      <c r="AJ13" s="441">
        <f t="shared" si="20"/>
        <v>0</v>
      </c>
      <c r="AK13" s="441">
        <f t="shared" si="21"/>
        <v>523</v>
      </c>
      <c r="AL13" s="432">
        <f>'Ｓ４７(1972)'!$AI$137</f>
        <v>0</v>
      </c>
      <c r="AM13" s="441">
        <f t="shared" si="22"/>
        <v>0</v>
      </c>
      <c r="AN13" s="441">
        <f t="shared" si="23"/>
        <v>0</v>
      </c>
      <c r="AO13" s="432">
        <f>'Ｓ４７(1972)'!$AI$138</f>
        <v>0</v>
      </c>
      <c r="AP13" s="441">
        <f t="shared" si="24"/>
        <v>0</v>
      </c>
      <c r="AQ13" s="441">
        <f t="shared" si="25"/>
        <v>0</v>
      </c>
      <c r="AR13" s="432">
        <f>'Ｓ４７(1972)'!$AI$139</f>
        <v>0</v>
      </c>
      <c r="AS13" s="441">
        <f t="shared" si="26"/>
        <v>0</v>
      </c>
      <c r="AT13" s="441">
        <f t="shared" si="27"/>
        <v>0</v>
      </c>
      <c r="AU13" s="432">
        <f>'Ｓ４７(1972)'!$AI$140</f>
        <v>0</v>
      </c>
      <c r="AV13" s="441">
        <f t="shared" si="28"/>
        <v>0</v>
      </c>
      <c r="AW13" s="441">
        <f t="shared" si="29"/>
        <v>0</v>
      </c>
      <c r="AX13" s="432">
        <f>'Ｓ４７(1972)'!$AI$141</f>
        <v>11823</v>
      </c>
      <c r="AY13" s="441">
        <f t="shared" si="30"/>
        <v>0</v>
      </c>
      <c r="AZ13" s="441">
        <f t="shared" si="31"/>
        <v>11823</v>
      </c>
      <c r="BA13" s="432">
        <f>'Ｓ４７(1972)'!$AI$142</f>
        <v>0</v>
      </c>
      <c r="BB13" s="441">
        <f t="shared" si="32"/>
        <v>0</v>
      </c>
      <c r="BC13" s="441">
        <f t="shared" si="33"/>
        <v>0</v>
      </c>
      <c r="BD13" s="432">
        <f>'Ｓ４７(1972)'!$AI$143</f>
        <v>549</v>
      </c>
      <c r="BE13" s="441">
        <f t="shared" si="34"/>
        <v>0</v>
      </c>
      <c r="BF13" s="440">
        <f t="shared" si="35"/>
        <v>549</v>
      </c>
      <c r="BG13" s="430">
        <f>'Ｓ４７(1972)'!$AI$145</f>
        <v>0</v>
      </c>
      <c r="BH13" s="441">
        <f t="shared" si="36"/>
        <v>0</v>
      </c>
      <c r="BI13" s="441">
        <f t="shared" si="37"/>
        <v>0</v>
      </c>
      <c r="BJ13" s="432">
        <f>'Ｓ４７(1972)'!$AI$146</f>
        <v>0</v>
      </c>
      <c r="BK13" s="441">
        <f t="shared" si="38"/>
        <v>0</v>
      </c>
      <c r="BL13" s="441">
        <f t="shared" si="39"/>
        <v>0</v>
      </c>
      <c r="BM13" s="432">
        <f>'Ｓ４７(1972)'!$AI$147</f>
        <v>19380</v>
      </c>
      <c r="BN13" s="441">
        <f t="shared" si="40"/>
        <v>0</v>
      </c>
      <c r="BO13" s="440">
        <f t="shared" si="41"/>
        <v>19380</v>
      </c>
      <c r="BP13" s="430">
        <f>'Ｓ４７(1972)'!$AI$148</f>
        <v>29489</v>
      </c>
      <c r="BQ13" s="441">
        <f t="shared" si="42"/>
        <v>614</v>
      </c>
      <c r="BR13" s="441">
        <f t="shared" si="43"/>
        <v>25788</v>
      </c>
      <c r="BS13" s="432">
        <f>'Ｓ４７(1972)'!$AI$149</f>
        <v>0</v>
      </c>
      <c r="BT13" s="441">
        <f t="shared" si="44"/>
        <v>0</v>
      </c>
      <c r="BU13" s="441">
        <f t="shared" si="45"/>
        <v>0</v>
      </c>
      <c r="BV13" s="432">
        <f>'Ｓ４７(1972)'!$AI$150</f>
        <v>0</v>
      </c>
      <c r="BW13" s="441">
        <f t="shared" si="46"/>
        <v>0</v>
      </c>
      <c r="BX13" s="441">
        <f t="shared" si="47"/>
        <v>0</v>
      </c>
      <c r="BY13" s="432">
        <f>'Ｓ４７(1972)'!$AI$151</f>
        <v>0</v>
      </c>
      <c r="BZ13" s="441">
        <f t="shared" si="48"/>
        <v>0</v>
      </c>
      <c r="CA13" s="441">
        <f t="shared" si="49"/>
        <v>0</v>
      </c>
      <c r="CB13" s="432">
        <f>'Ｓ４７(1972)'!$AI$152</f>
        <v>0</v>
      </c>
      <c r="CC13" s="441">
        <f t="shared" si="50"/>
        <v>0</v>
      </c>
      <c r="CD13" s="441">
        <f t="shared" si="51"/>
        <v>0</v>
      </c>
      <c r="CE13" s="432">
        <f>'Ｓ４７(1972)'!$AI$153</f>
        <v>0</v>
      </c>
      <c r="CF13" s="441">
        <f t="shared" si="52"/>
        <v>0</v>
      </c>
      <c r="CG13" s="441">
        <f t="shared" si="53"/>
        <v>0</v>
      </c>
      <c r="CH13" s="432">
        <f>'Ｓ４７(1972)'!$AI$155</f>
        <v>0</v>
      </c>
      <c r="CI13" s="441">
        <f t="shared" si="54"/>
        <v>0</v>
      </c>
      <c r="CJ13" s="441">
        <f t="shared" si="55"/>
        <v>0</v>
      </c>
      <c r="CK13" s="432">
        <f>'Ｓ４７(1972)'!$AI$156</f>
        <v>0</v>
      </c>
      <c r="CL13" s="441">
        <f t="shared" si="56"/>
        <v>0</v>
      </c>
      <c r="CM13" s="441">
        <f t="shared" si="57"/>
        <v>0</v>
      </c>
      <c r="CN13" s="432">
        <f>'Ｓ４７(1972)'!$AI$157</f>
        <v>0</v>
      </c>
      <c r="CO13" s="441">
        <f t="shared" si="58"/>
        <v>0</v>
      </c>
      <c r="CP13" s="441">
        <f t="shared" si="59"/>
        <v>0</v>
      </c>
      <c r="CQ13" s="432">
        <f>'Ｓ４７(1972)'!$AI$158</f>
        <v>0</v>
      </c>
      <c r="CR13" s="441">
        <f t="shared" si="60"/>
        <v>0</v>
      </c>
      <c r="CS13" s="441">
        <f t="shared" si="61"/>
        <v>0</v>
      </c>
      <c r="CT13" s="432">
        <f>'Ｓ４７(1972)'!$AI$159</f>
        <v>0</v>
      </c>
      <c r="CU13" s="441">
        <f t="shared" si="62"/>
        <v>0</v>
      </c>
      <c r="CV13" s="441">
        <f t="shared" si="63"/>
        <v>0</v>
      </c>
      <c r="CW13" s="432">
        <f>'Ｓ４７(1972)'!$AI$160</f>
        <v>28456</v>
      </c>
      <c r="CX13" s="441">
        <f t="shared" si="64"/>
        <v>0</v>
      </c>
      <c r="CY13" s="441">
        <f t="shared" si="65"/>
        <v>28456</v>
      </c>
      <c r="CZ13" s="432">
        <f>'Ｓ４７(1972)'!$AI$161</f>
        <v>0</v>
      </c>
      <c r="DA13" s="441">
        <f t="shared" si="66"/>
        <v>0</v>
      </c>
      <c r="DB13" s="441">
        <f t="shared" si="67"/>
        <v>0</v>
      </c>
      <c r="DC13" s="432">
        <f>'Ｓ４７(1972)'!$AI$162</f>
        <v>0</v>
      </c>
      <c r="DD13" s="441">
        <f t="shared" si="68"/>
        <v>0</v>
      </c>
      <c r="DE13" s="440">
        <f t="shared" si="69"/>
        <v>0</v>
      </c>
      <c r="DF13" s="430">
        <f>'Ｓ４７(1972)'!$AI$164</f>
        <v>0</v>
      </c>
      <c r="DG13" s="441">
        <f t="shared" si="70"/>
        <v>0</v>
      </c>
      <c r="DH13" s="441">
        <f t="shared" si="71"/>
        <v>0</v>
      </c>
      <c r="DI13" s="432">
        <f>'Ｓ４７(1972)'!$AI$165</f>
        <v>0</v>
      </c>
      <c r="DJ13" s="439">
        <f t="shared" si="72"/>
        <v>0</v>
      </c>
      <c r="DK13" s="440">
        <f t="shared" si="73"/>
        <v>0</v>
      </c>
      <c r="DL13" s="430">
        <f>'Ｓ４７(1972)'!$AI$166</f>
        <v>174862</v>
      </c>
      <c r="DM13" s="441">
        <f t="shared" si="74"/>
        <v>3497</v>
      </c>
      <c r="DN13" s="441">
        <f t="shared" si="75"/>
        <v>146874</v>
      </c>
      <c r="DO13" s="432">
        <f>'Ｓ４７(1972)'!$AI$167</f>
        <v>302</v>
      </c>
      <c r="DP13" s="441">
        <f t="shared" si="76"/>
        <v>6</v>
      </c>
      <c r="DQ13" s="441">
        <f t="shared" si="77"/>
        <v>252</v>
      </c>
      <c r="DR13" s="432">
        <f>'Ｓ４７(1972)'!$AI$168</f>
        <v>9</v>
      </c>
      <c r="DS13" s="441">
        <f t="shared" si="78"/>
        <v>0</v>
      </c>
      <c r="DT13" s="441">
        <f t="shared" si="79"/>
        <v>0</v>
      </c>
      <c r="DU13" s="432">
        <f>'Ｓ４７(1972)'!$AI$169</f>
        <v>0</v>
      </c>
      <c r="DV13" s="441">
        <f t="shared" si="80"/>
        <v>0</v>
      </c>
      <c r="DW13" s="441">
        <f t="shared" si="81"/>
        <v>0</v>
      </c>
      <c r="DX13" s="432">
        <f>'Ｓ４７(1972)'!$AI$170</f>
        <v>0</v>
      </c>
      <c r="DY13" s="441">
        <f t="shared" si="82"/>
        <v>0</v>
      </c>
      <c r="DZ13" s="441">
        <f t="shared" si="83"/>
        <v>0</v>
      </c>
      <c r="EA13" s="432">
        <f>'Ｓ４７(1972)'!$AI$171</f>
        <v>0</v>
      </c>
      <c r="EB13" s="441">
        <f t="shared" si="84"/>
        <v>0</v>
      </c>
      <c r="EC13" s="441">
        <f t="shared" si="85"/>
        <v>0</v>
      </c>
      <c r="ED13" s="432">
        <f>'Ｓ４７(1972)'!$AI$172</f>
        <v>0</v>
      </c>
      <c r="EE13" s="441">
        <f t="shared" si="86"/>
        <v>0</v>
      </c>
      <c r="EF13" s="441">
        <f t="shared" si="87"/>
        <v>0</v>
      </c>
      <c r="EG13" s="432">
        <f>'Ｓ４７(1972)'!$AI$173</f>
        <v>0</v>
      </c>
      <c r="EH13" s="441">
        <f t="shared" si="88"/>
        <v>0</v>
      </c>
      <c r="EI13" s="441">
        <f t="shared" si="89"/>
        <v>0</v>
      </c>
      <c r="EJ13" s="432">
        <f>'Ｓ４７(1972)'!$AI$174</f>
        <v>1748</v>
      </c>
      <c r="EK13" s="441">
        <f t="shared" si="90"/>
        <v>35</v>
      </c>
      <c r="EL13" s="440">
        <f t="shared" si="91"/>
        <v>1470</v>
      </c>
      <c r="EM13" s="430">
        <f>'Ｓ４７(1972)'!$AI$175</f>
        <v>0</v>
      </c>
      <c r="EN13" s="441">
        <f t="shared" si="92"/>
        <v>0</v>
      </c>
      <c r="EO13" s="440">
        <f t="shared" si="93"/>
        <v>0</v>
      </c>
      <c r="EP13" s="432">
        <f t="shared" si="94"/>
        <v>272010</v>
      </c>
      <c r="EQ13" s="435">
        <f t="shared" si="95"/>
        <v>4152</v>
      </c>
      <c r="ER13" s="433">
        <f t="shared" si="96"/>
        <v>239984</v>
      </c>
    </row>
    <row r="14" spans="1:148" ht="17.100000000000001" customHeight="1" x14ac:dyDescent="0.15">
      <c r="A14" s="371"/>
      <c r="B14" s="436"/>
      <c r="C14" s="437">
        <v>48</v>
      </c>
      <c r="D14" s="438">
        <v>41</v>
      </c>
      <c r="E14" s="430">
        <f>'Ｓ４８（1973）'!$AI$124</f>
        <v>189</v>
      </c>
      <c r="F14" s="431">
        <f t="shared" si="0"/>
        <v>4</v>
      </c>
      <c r="G14" s="431">
        <f t="shared" si="1"/>
        <v>164</v>
      </c>
      <c r="H14" s="432">
        <f>'Ｓ４８（1973）'!$AI$125</f>
        <v>3448</v>
      </c>
      <c r="I14" s="431">
        <f t="shared" si="2"/>
        <v>0</v>
      </c>
      <c r="J14" s="433">
        <f t="shared" si="3"/>
        <v>3448</v>
      </c>
      <c r="K14" s="432">
        <f>'Ｓ４８（1973）'!$AI$127</f>
        <v>0</v>
      </c>
      <c r="L14" s="431">
        <f t="shared" si="4"/>
        <v>0</v>
      </c>
      <c r="M14" s="431">
        <f t="shared" si="5"/>
        <v>0</v>
      </c>
      <c r="N14" s="432">
        <f>'Ｓ４８（1973）'!$AI$128</f>
        <v>1019</v>
      </c>
      <c r="O14" s="431">
        <f t="shared" si="6"/>
        <v>0</v>
      </c>
      <c r="P14" s="434">
        <f t="shared" si="7"/>
        <v>1019</v>
      </c>
      <c r="Q14" s="430">
        <f>'Ｓ４８（1973）'!$AI$130</f>
        <v>0</v>
      </c>
      <c r="R14" s="431">
        <f t="shared" si="8"/>
        <v>0</v>
      </c>
      <c r="S14" s="431">
        <f t="shared" si="9"/>
        <v>0</v>
      </c>
      <c r="T14" s="432">
        <f>'Ｓ４８（1973）'!$AI$131</f>
        <v>0</v>
      </c>
      <c r="U14" s="431">
        <f t="shared" si="10"/>
        <v>0</v>
      </c>
      <c r="V14" s="431">
        <f t="shared" si="11"/>
        <v>0</v>
      </c>
      <c r="W14" s="432">
        <f>'Ｓ４８（1973）'!$AI$132</f>
        <v>0</v>
      </c>
      <c r="X14" s="431">
        <f t="shared" si="12"/>
        <v>0</v>
      </c>
      <c r="Y14" s="431">
        <f t="shared" si="13"/>
        <v>0</v>
      </c>
      <c r="Z14" s="432">
        <f>'Ｓ４８（1973）'!$AI$133</f>
        <v>0</v>
      </c>
      <c r="AA14" s="431">
        <f t="shared" si="14"/>
        <v>0</v>
      </c>
      <c r="AB14" s="431">
        <f t="shared" si="15"/>
        <v>0</v>
      </c>
      <c r="AC14" s="432">
        <f>'Ｓ４８（1973）'!$AI$134</f>
        <v>0</v>
      </c>
      <c r="AD14" s="431">
        <f t="shared" si="16"/>
        <v>0</v>
      </c>
      <c r="AE14" s="433">
        <f t="shared" si="17"/>
        <v>0</v>
      </c>
      <c r="AF14" s="430">
        <f>'Ｓ４８（1973）'!$AI$135</f>
        <v>0</v>
      </c>
      <c r="AG14" s="441">
        <f t="shared" si="18"/>
        <v>0</v>
      </c>
      <c r="AH14" s="440">
        <f t="shared" si="19"/>
        <v>0</v>
      </c>
      <c r="AI14" s="430">
        <f>'Ｓ４８（1973）'!$AI$136</f>
        <v>799</v>
      </c>
      <c r="AJ14" s="441">
        <f t="shared" si="20"/>
        <v>0</v>
      </c>
      <c r="AK14" s="441">
        <f t="shared" si="21"/>
        <v>799</v>
      </c>
      <c r="AL14" s="432">
        <f>'Ｓ４８（1973）'!$AI$137</f>
        <v>0</v>
      </c>
      <c r="AM14" s="441">
        <f t="shared" si="22"/>
        <v>0</v>
      </c>
      <c r="AN14" s="441">
        <f t="shared" si="23"/>
        <v>0</v>
      </c>
      <c r="AO14" s="432">
        <f>'Ｓ４８（1973）'!$AI$138</f>
        <v>0</v>
      </c>
      <c r="AP14" s="441">
        <f t="shared" si="24"/>
        <v>0</v>
      </c>
      <c r="AQ14" s="441">
        <f t="shared" si="25"/>
        <v>0</v>
      </c>
      <c r="AR14" s="432">
        <f>'Ｓ４８（1973）'!$AI$139</f>
        <v>0</v>
      </c>
      <c r="AS14" s="441">
        <f t="shared" si="26"/>
        <v>0</v>
      </c>
      <c r="AT14" s="441">
        <f t="shared" si="27"/>
        <v>0</v>
      </c>
      <c r="AU14" s="432">
        <f>'Ｓ４８（1973）'!$AI$140</f>
        <v>0</v>
      </c>
      <c r="AV14" s="441">
        <f t="shared" si="28"/>
        <v>0</v>
      </c>
      <c r="AW14" s="441">
        <f t="shared" si="29"/>
        <v>0</v>
      </c>
      <c r="AX14" s="432">
        <f>'Ｓ４８（1973）'!$AI$141</f>
        <v>46075</v>
      </c>
      <c r="AY14" s="441">
        <f t="shared" si="30"/>
        <v>0</v>
      </c>
      <c r="AZ14" s="441">
        <f t="shared" si="31"/>
        <v>46075</v>
      </c>
      <c r="BA14" s="432">
        <f>'Ｓ４８（1973）'!$AI$142</f>
        <v>0</v>
      </c>
      <c r="BB14" s="441">
        <f t="shared" si="32"/>
        <v>0</v>
      </c>
      <c r="BC14" s="441">
        <f t="shared" si="33"/>
        <v>0</v>
      </c>
      <c r="BD14" s="432">
        <f>'Ｓ４８（1973）'!$AI$143</f>
        <v>6078</v>
      </c>
      <c r="BE14" s="441">
        <f t="shared" si="34"/>
        <v>0</v>
      </c>
      <c r="BF14" s="440">
        <f t="shared" si="35"/>
        <v>6078</v>
      </c>
      <c r="BG14" s="430">
        <f>'Ｓ４８（1973）'!$AI$145</f>
        <v>0</v>
      </c>
      <c r="BH14" s="441">
        <f t="shared" si="36"/>
        <v>0</v>
      </c>
      <c r="BI14" s="441">
        <f t="shared" si="37"/>
        <v>0</v>
      </c>
      <c r="BJ14" s="432">
        <f>'Ｓ４８（1973）'!$AI$146</f>
        <v>0</v>
      </c>
      <c r="BK14" s="441">
        <f t="shared" si="38"/>
        <v>0</v>
      </c>
      <c r="BL14" s="441">
        <f t="shared" si="39"/>
        <v>0</v>
      </c>
      <c r="BM14" s="432">
        <f>'Ｓ４８（1973）'!$AI$147</f>
        <v>0</v>
      </c>
      <c r="BN14" s="441">
        <f t="shared" si="40"/>
        <v>0</v>
      </c>
      <c r="BO14" s="440">
        <f t="shared" si="41"/>
        <v>0</v>
      </c>
      <c r="BP14" s="430">
        <f>'Ｓ４８（1973）'!$AI$148</f>
        <v>39151</v>
      </c>
      <c r="BQ14" s="441">
        <f t="shared" si="42"/>
        <v>816</v>
      </c>
      <c r="BR14" s="441">
        <f t="shared" si="43"/>
        <v>33456</v>
      </c>
      <c r="BS14" s="432">
        <f>'Ｓ４８（1973）'!$AI$149</f>
        <v>66868</v>
      </c>
      <c r="BT14" s="441">
        <f t="shared" si="44"/>
        <v>1114</v>
      </c>
      <c r="BU14" s="441">
        <f t="shared" si="45"/>
        <v>45674</v>
      </c>
      <c r="BV14" s="432">
        <f>'Ｓ４８（1973）'!$AI$150</f>
        <v>0</v>
      </c>
      <c r="BW14" s="441">
        <f t="shared" si="46"/>
        <v>0</v>
      </c>
      <c r="BX14" s="441">
        <f t="shared" si="47"/>
        <v>0</v>
      </c>
      <c r="BY14" s="432">
        <f>'Ｓ４８（1973）'!$AI$151</f>
        <v>0</v>
      </c>
      <c r="BZ14" s="441">
        <f t="shared" si="48"/>
        <v>0</v>
      </c>
      <c r="CA14" s="441">
        <f t="shared" si="49"/>
        <v>0</v>
      </c>
      <c r="CB14" s="432">
        <f>'Ｓ４８（1973）'!$AI$152</f>
        <v>0</v>
      </c>
      <c r="CC14" s="441">
        <f t="shared" si="50"/>
        <v>0</v>
      </c>
      <c r="CD14" s="441">
        <f t="shared" si="51"/>
        <v>0</v>
      </c>
      <c r="CE14" s="432">
        <f>'Ｓ４８（1973）'!$AI$153</f>
        <v>0</v>
      </c>
      <c r="CF14" s="441">
        <f t="shared" si="52"/>
        <v>0</v>
      </c>
      <c r="CG14" s="441">
        <f t="shared" si="53"/>
        <v>0</v>
      </c>
      <c r="CH14" s="432">
        <f>'Ｓ４８（1973）'!$AI$155</f>
        <v>0</v>
      </c>
      <c r="CI14" s="441">
        <f t="shared" si="54"/>
        <v>0</v>
      </c>
      <c r="CJ14" s="441">
        <f t="shared" si="55"/>
        <v>0</v>
      </c>
      <c r="CK14" s="432">
        <f>'Ｓ４８（1973）'!$AI$156</f>
        <v>0</v>
      </c>
      <c r="CL14" s="441">
        <f t="shared" si="56"/>
        <v>0</v>
      </c>
      <c r="CM14" s="441">
        <f t="shared" si="57"/>
        <v>0</v>
      </c>
      <c r="CN14" s="432">
        <f>'Ｓ４８（1973）'!$AI$157</f>
        <v>0</v>
      </c>
      <c r="CO14" s="441">
        <f t="shared" si="58"/>
        <v>0</v>
      </c>
      <c r="CP14" s="441">
        <f t="shared" si="59"/>
        <v>0</v>
      </c>
      <c r="CQ14" s="432">
        <f>'Ｓ４８（1973）'!$AI$158</f>
        <v>0</v>
      </c>
      <c r="CR14" s="441">
        <f t="shared" si="60"/>
        <v>0</v>
      </c>
      <c r="CS14" s="441">
        <f t="shared" si="61"/>
        <v>0</v>
      </c>
      <c r="CT14" s="432">
        <f>'Ｓ４８（1973）'!$AI$159</f>
        <v>0</v>
      </c>
      <c r="CU14" s="441">
        <f t="shared" si="62"/>
        <v>0</v>
      </c>
      <c r="CV14" s="441">
        <f t="shared" si="63"/>
        <v>0</v>
      </c>
      <c r="CW14" s="432">
        <f>'Ｓ４８（1973）'!$AI$160</f>
        <v>27346</v>
      </c>
      <c r="CX14" s="441">
        <f t="shared" si="64"/>
        <v>0</v>
      </c>
      <c r="CY14" s="441">
        <f t="shared" si="65"/>
        <v>27346</v>
      </c>
      <c r="CZ14" s="432">
        <f>'Ｓ４８（1973）'!$AI$161</f>
        <v>0</v>
      </c>
      <c r="DA14" s="441">
        <f t="shared" si="66"/>
        <v>0</v>
      </c>
      <c r="DB14" s="441">
        <f t="shared" si="67"/>
        <v>0</v>
      </c>
      <c r="DC14" s="432">
        <f>'Ｓ４８（1973）'!$AI$162</f>
        <v>0</v>
      </c>
      <c r="DD14" s="441">
        <f t="shared" si="68"/>
        <v>0</v>
      </c>
      <c r="DE14" s="440">
        <f t="shared" si="69"/>
        <v>0</v>
      </c>
      <c r="DF14" s="430">
        <f>'Ｓ４８（1973）'!$AI$164</f>
        <v>0</v>
      </c>
      <c r="DG14" s="441">
        <f t="shared" si="70"/>
        <v>0</v>
      </c>
      <c r="DH14" s="441">
        <f t="shared" si="71"/>
        <v>0</v>
      </c>
      <c r="DI14" s="432">
        <f>'Ｓ４８（1973）'!$AI$165</f>
        <v>0</v>
      </c>
      <c r="DJ14" s="439">
        <f t="shared" si="72"/>
        <v>0</v>
      </c>
      <c r="DK14" s="440">
        <f t="shared" si="73"/>
        <v>0</v>
      </c>
      <c r="DL14" s="430">
        <f>'Ｓ４８（1973）'!$AI$166</f>
        <v>71728</v>
      </c>
      <c r="DM14" s="441">
        <f t="shared" si="74"/>
        <v>1435</v>
      </c>
      <c r="DN14" s="441">
        <f t="shared" si="75"/>
        <v>58835</v>
      </c>
      <c r="DO14" s="432">
        <f>'Ｓ４８（1973）'!$AI$167</f>
        <v>12127</v>
      </c>
      <c r="DP14" s="441">
        <f t="shared" si="76"/>
        <v>243</v>
      </c>
      <c r="DQ14" s="441">
        <f t="shared" si="77"/>
        <v>9963</v>
      </c>
      <c r="DR14" s="432">
        <f>'Ｓ４８（1973）'!$AI$168</f>
        <v>797</v>
      </c>
      <c r="DS14" s="441">
        <f t="shared" si="78"/>
        <v>16</v>
      </c>
      <c r="DT14" s="441">
        <f t="shared" si="79"/>
        <v>656</v>
      </c>
      <c r="DU14" s="432">
        <f>'Ｓ４８（1973）'!$AI$169</f>
        <v>0</v>
      </c>
      <c r="DV14" s="441">
        <f t="shared" si="80"/>
        <v>0</v>
      </c>
      <c r="DW14" s="441">
        <f t="shared" si="81"/>
        <v>0</v>
      </c>
      <c r="DX14" s="432">
        <f>'Ｓ４８（1973）'!$AI$170</f>
        <v>0</v>
      </c>
      <c r="DY14" s="441">
        <f t="shared" si="82"/>
        <v>0</v>
      </c>
      <c r="DZ14" s="441">
        <f t="shared" si="83"/>
        <v>0</v>
      </c>
      <c r="EA14" s="432">
        <f>'Ｓ４８（1973）'!$AI$171</f>
        <v>0</v>
      </c>
      <c r="EB14" s="441">
        <f t="shared" si="84"/>
        <v>0</v>
      </c>
      <c r="EC14" s="441">
        <f t="shared" si="85"/>
        <v>0</v>
      </c>
      <c r="ED14" s="432">
        <f>'Ｓ４８（1973）'!$AI$172</f>
        <v>0</v>
      </c>
      <c r="EE14" s="441">
        <f t="shared" si="86"/>
        <v>0</v>
      </c>
      <c r="EF14" s="441">
        <f t="shared" si="87"/>
        <v>0</v>
      </c>
      <c r="EG14" s="432">
        <f>'Ｓ４８（1973）'!$AI$173</f>
        <v>0</v>
      </c>
      <c r="EH14" s="441">
        <f t="shared" si="88"/>
        <v>0</v>
      </c>
      <c r="EI14" s="441">
        <f t="shared" si="89"/>
        <v>0</v>
      </c>
      <c r="EJ14" s="432">
        <f>'Ｓ４８（1973）'!$AI$174</f>
        <v>5459</v>
      </c>
      <c r="EK14" s="441">
        <f t="shared" si="90"/>
        <v>109</v>
      </c>
      <c r="EL14" s="440">
        <f t="shared" si="91"/>
        <v>4469</v>
      </c>
      <c r="EM14" s="430">
        <f>'Ｓ４８（1973）'!$AI$175</f>
        <v>0</v>
      </c>
      <c r="EN14" s="441">
        <f t="shared" si="92"/>
        <v>0</v>
      </c>
      <c r="EO14" s="440">
        <f t="shared" si="93"/>
        <v>0</v>
      </c>
      <c r="EP14" s="432">
        <f t="shared" si="94"/>
        <v>281084</v>
      </c>
      <c r="EQ14" s="435">
        <f t="shared" si="95"/>
        <v>3737</v>
      </c>
      <c r="ER14" s="433">
        <f t="shared" si="96"/>
        <v>237982</v>
      </c>
    </row>
    <row r="15" spans="1:148" ht="17.100000000000001" customHeight="1" x14ac:dyDescent="0.15">
      <c r="A15" s="371"/>
      <c r="B15" s="436"/>
      <c r="C15" s="437">
        <v>49</v>
      </c>
      <c r="D15" s="1100">
        <v>40</v>
      </c>
      <c r="E15" s="430">
        <f>'Ｓ４９（1974）'!$AI$124</f>
        <v>249</v>
      </c>
      <c r="F15" s="431">
        <f t="shared" si="0"/>
        <v>5</v>
      </c>
      <c r="G15" s="431">
        <f t="shared" si="1"/>
        <v>200</v>
      </c>
      <c r="H15" s="432">
        <f>'Ｓ４９（1974）'!$AI$125</f>
        <v>1545</v>
      </c>
      <c r="I15" s="431">
        <f t="shared" si="2"/>
        <v>0</v>
      </c>
      <c r="J15" s="433">
        <f t="shared" si="3"/>
        <v>1545</v>
      </c>
      <c r="K15" s="432">
        <f>'Ｓ４９（1974）'!$AI$127</f>
        <v>133</v>
      </c>
      <c r="L15" s="431">
        <f t="shared" si="4"/>
        <v>0</v>
      </c>
      <c r="M15" s="431">
        <f t="shared" si="5"/>
        <v>133</v>
      </c>
      <c r="N15" s="432">
        <f>'Ｓ４９（1974）'!$AI$128</f>
        <v>700</v>
      </c>
      <c r="O15" s="431">
        <f t="shared" si="6"/>
        <v>0</v>
      </c>
      <c r="P15" s="434">
        <f t="shared" si="7"/>
        <v>700</v>
      </c>
      <c r="Q15" s="430">
        <f>'Ｓ４９（1974）'!$AI$130</f>
        <v>0</v>
      </c>
      <c r="R15" s="431">
        <f t="shared" si="8"/>
        <v>0</v>
      </c>
      <c r="S15" s="431">
        <f t="shared" si="9"/>
        <v>0</v>
      </c>
      <c r="T15" s="432">
        <f>'Ｓ４９（1974）'!$AI$131</f>
        <v>0</v>
      </c>
      <c r="U15" s="431">
        <f t="shared" si="10"/>
        <v>0</v>
      </c>
      <c r="V15" s="431">
        <f t="shared" si="11"/>
        <v>0</v>
      </c>
      <c r="W15" s="432">
        <f>'Ｓ４９（1974）'!$AI$132</f>
        <v>0</v>
      </c>
      <c r="X15" s="431">
        <f t="shared" si="12"/>
        <v>0</v>
      </c>
      <c r="Y15" s="431">
        <f t="shared" si="13"/>
        <v>0</v>
      </c>
      <c r="Z15" s="432">
        <f>'Ｓ４９（1974）'!$AI$133</f>
        <v>840</v>
      </c>
      <c r="AA15" s="431">
        <f t="shared" si="14"/>
        <v>0</v>
      </c>
      <c r="AB15" s="431">
        <f t="shared" si="15"/>
        <v>840</v>
      </c>
      <c r="AC15" s="432">
        <f>'Ｓ４９（1974）'!$AI$134</f>
        <v>0</v>
      </c>
      <c r="AD15" s="431">
        <f t="shared" si="16"/>
        <v>0</v>
      </c>
      <c r="AE15" s="433">
        <f t="shared" si="17"/>
        <v>0</v>
      </c>
      <c r="AF15" s="430">
        <f>'Ｓ４９（1974）'!$AI$135</f>
        <v>0</v>
      </c>
      <c r="AG15" s="441">
        <f t="shared" si="18"/>
        <v>0</v>
      </c>
      <c r="AH15" s="440">
        <f t="shared" si="19"/>
        <v>0</v>
      </c>
      <c r="AI15" s="430">
        <f>'Ｓ４９（1974）'!$AI$136</f>
        <v>770</v>
      </c>
      <c r="AJ15" s="441">
        <f t="shared" si="20"/>
        <v>0</v>
      </c>
      <c r="AK15" s="441">
        <f t="shared" si="21"/>
        <v>770</v>
      </c>
      <c r="AL15" s="432">
        <f>'Ｓ４９（1974）'!$AI$137</f>
        <v>0</v>
      </c>
      <c r="AM15" s="441">
        <f t="shared" si="22"/>
        <v>0</v>
      </c>
      <c r="AN15" s="441">
        <f t="shared" si="23"/>
        <v>0</v>
      </c>
      <c r="AO15" s="432">
        <f>'Ｓ４９（1974）'!$AI$138</f>
        <v>0</v>
      </c>
      <c r="AP15" s="441">
        <f t="shared" si="24"/>
        <v>0</v>
      </c>
      <c r="AQ15" s="441">
        <f t="shared" si="25"/>
        <v>0</v>
      </c>
      <c r="AR15" s="432">
        <f>'Ｓ４９（1974）'!$AI$139</f>
        <v>0</v>
      </c>
      <c r="AS15" s="441">
        <f t="shared" si="26"/>
        <v>0</v>
      </c>
      <c r="AT15" s="441">
        <f t="shared" si="27"/>
        <v>0</v>
      </c>
      <c r="AU15" s="432">
        <f>'Ｓ４９（1974）'!$AI$140</f>
        <v>0</v>
      </c>
      <c r="AV15" s="441">
        <f t="shared" si="28"/>
        <v>0</v>
      </c>
      <c r="AW15" s="441">
        <f t="shared" si="29"/>
        <v>0</v>
      </c>
      <c r="AX15" s="432">
        <f>'Ｓ４９（1974）'!$AI$141</f>
        <v>81543</v>
      </c>
      <c r="AY15" s="441">
        <f t="shared" si="30"/>
        <v>0</v>
      </c>
      <c r="AZ15" s="441">
        <f t="shared" si="31"/>
        <v>81543</v>
      </c>
      <c r="BA15" s="432">
        <f>'Ｓ４９（1974）'!$AI$142</f>
        <v>0</v>
      </c>
      <c r="BB15" s="441">
        <f t="shared" si="32"/>
        <v>0</v>
      </c>
      <c r="BC15" s="441">
        <f t="shared" si="33"/>
        <v>0</v>
      </c>
      <c r="BD15" s="432">
        <f>'Ｓ４９（1974）'!$AI$143</f>
        <v>4943</v>
      </c>
      <c r="BE15" s="441">
        <f t="shared" si="34"/>
        <v>0</v>
      </c>
      <c r="BF15" s="440">
        <f t="shared" si="35"/>
        <v>4943</v>
      </c>
      <c r="BG15" s="430">
        <f>'Ｓ４９（1974）'!$AI$145</f>
        <v>0</v>
      </c>
      <c r="BH15" s="441">
        <f t="shared" si="36"/>
        <v>0</v>
      </c>
      <c r="BI15" s="441">
        <f t="shared" si="37"/>
        <v>0</v>
      </c>
      <c r="BJ15" s="432">
        <f>'Ｓ４９（1974）'!$AI$146</f>
        <v>0</v>
      </c>
      <c r="BK15" s="441">
        <f t="shared" si="38"/>
        <v>0</v>
      </c>
      <c r="BL15" s="441">
        <f t="shared" si="39"/>
        <v>0</v>
      </c>
      <c r="BM15" s="432">
        <f>'Ｓ４９（1974）'!$AI$147</f>
        <v>0</v>
      </c>
      <c r="BN15" s="441">
        <f t="shared" si="40"/>
        <v>0</v>
      </c>
      <c r="BO15" s="440">
        <f t="shared" si="41"/>
        <v>0</v>
      </c>
      <c r="BP15" s="430">
        <f>'Ｓ４９（1974）'!$AI$148</f>
        <v>40647</v>
      </c>
      <c r="BQ15" s="441">
        <f t="shared" si="42"/>
        <v>847</v>
      </c>
      <c r="BR15" s="441">
        <f t="shared" si="43"/>
        <v>33880</v>
      </c>
      <c r="BS15" s="432">
        <f>'Ｓ４９（1974）'!$AI$149</f>
        <v>88817</v>
      </c>
      <c r="BT15" s="441">
        <f t="shared" si="44"/>
        <v>1480</v>
      </c>
      <c r="BU15" s="441">
        <f t="shared" si="45"/>
        <v>59200</v>
      </c>
      <c r="BV15" s="432">
        <f>'Ｓ４９（1974）'!$AI$150</f>
        <v>0</v>
      </c>
      <c r="BW15" s="441">
        <f t="shared" si="46"/>
        <v>0</v>
      </c>
      <c r="BX15" s="441">
        <f t="shared" si="47"/>
        <v>0</v>
      </c>
      <c r="BY15" s="432">
        <f>'Ｓ４９（1974）'!$AI$151</f>
        <v>0</v>
      </c>
      <c r="BZ15" s="441">
        <f t="shared" si="48"/>
        <v>0</v>
      </c>
      <c r="CA15" s="441">
        <f t="shared" si="49"/>
        <v>0</v>
      </c>
      <c r="CB15" s="432">
        <f>'Ｓ４９（1974）'!$AI$152</f>
        <v>0</v>
      </c>
      <c r="CC15" s="441">
        <f t="shared" si="50"/>
        <v>0</v>
      </c>
      <c r="CD15" s="441">
        <f t="shared" si="51"/>
        <v>0</v>
      </c>
      <c r="CE15" s="432">
        <f>'Ｓ４９（1974）'!$AI$153</f>
        <v>0</v>
      </c>
      <c r="CF15" s="441">
        <f t="shared" si="52"/>
        <v>0</v>
      </c>
      <c r="CG15" s="441">
        <f t="shared" si="53"/>
        <v>0</v>
      </c>
      <c r="CH15" s="432">
        <f>'Ｓ４９（1974）'!$AI$155</f>
        <v>0</v>
      </c>
      <c r="CI15" s="441">
        <f t="shared" si="54"/>
        <v>0</v>
      </c>
      <c r="CJ15" s="441">
        <f t="shared" si="55"/>
        <v>0</v>
      </c>
      <c r="CK15" s="432">
        <f>'Ｓ４９（1974）'!$AI$156</f>
        <v>0</v>
      </c>
      <c r="CL15" s="441">
        <f t="shared" si="56"/>
        <v>0</v>
      </c>
      <c r="CM15" s="441">
        <f t="shared" si="57"/>
        <v>0</v>
      </c>
      <c r="CN15" s="432">
        <f>'Ｓ４９（1974）'!$AI$157</f>
        <v>0</v>
      </c>
      <c r="CO15" s="441">
        <f t="shared" si="58"/>
        <v>0</v>
      </c>
      <c r="CP15" s="441">
        <f t="shared" si="59"/>
        <v>0</v>
      </c>
      <c r="CQ15" s="432">
        <f>'Ｓ４９（1974）'!$AI$158</f>
        <v>0</v>
      </c>
      <c r="CR15" s="441">
        <f t="shared" si="60"/>
        <v>0</v>
      </c>
      <c r="CS15" s="441">
        <f t="shared" si="61"/>
        <v>0</v>
      </c>
      <c r="CT15" s="432">
        <f>'Ｓ４９（1974）'!$AI$159</f>
        <v>0</v>
      </c>
      <c r="CU15" s="441">
        <f t="shared" si="62"/>
        <v>0</v>
      </c>
      <c r="CV15" s="441">
        <f t="shared" si="63"/>
        <v>0</v>
      </c>
      <c r="CW15" s="432">
        <f>'Ｓ４９（1974）'!$AI$160</f>
        <v>3379</v>
      </c>
      <c r="CX15" s="441">
        <f t="shared" si="64"/>
        <v>103</v>
      </c>
      <c r="CY15" s="441">
        <f t="shared" si="65"/>
        <v>3379</v>
      </c>
      <c r="CZ15" s="432">
        <f>'Ｓ４９（1974）'!$AI$161</f>
        <v>0</v>
      </c>
      <c r="DA15" s="441">
        <f t="shared" si="66"/>
        <v>0</v>
      </c>
      <c r="DB15" s="441">
        <f t="shared" si="67"/>
        <v>0</v>
      </c>
      <c r="DC15" s="432">
        <f>'Ｓ４９（1974）'!$AI$162</f>
        <v>0</v>
      </c>
      <c r="DD15" s="441">
        <f t="shared" si="68"/>
        <v>0</v>
      </c>
      <c r="DE15" s="440">
        <f t="shared" si="69"/>
        <v>0</v>
      </c>
      <c r="DF15" s="430">
        <f>'Ｓ４９（1974）'!$AI$164</f>
        <v>0</v>
      </c>
      <c r="DG15" s="441">
        <f t="shared" si="70"/>
        <v>0</v>
      </c>
      <c r="DH15" s="441">
        <f t="shared" si="71"/>
        <v>0</v>
      </c>
      <c r="DI15" s="432">
        <f>'Ｓ４９（1974）'!$AI$165</f>
        <v>0</v>
      </c>
      <c r="DJ15" s="439">
        <f t="shared" si="72"/>
        <v>0</v>
      </c>
      <c r="DK15" s="440">
        <f t="shared" si="73"/>
        <v>0</v>
      </c>
      <c r="DL15" s="430">
        <f>'Ｓ４９（1974）'!$AI$166</f>
        <v>1345</v>
      </c>
      <c r="DM15" s="441">
        <f t="shared" si="74"/>
        <v>27</v>
      </c>
      <c r="DN15" s="441">
        <f t="shared" si="75"/>
        <v>1080</v>
      </c>
      <c r="DO15" s="432">
        <f>'Ｓ４９（1974）'!$AI$167</f>
        <v>244</v>
      </c>
      <c r="DP15" s="441">
        <f t="shared" si="76"/>
        <v>5</v>
      </c>
      <c r="DQ15" s="441">
        <f t="shared" si="77"/>
        <v>200</v>
      </c>
      <c r="DR15" s="432">
        <f>'Ｓ４９（1974）'!$AI$168</f>
        <v>537</v>
      </c>
      <c r="DS15" s="441">
        <f t="shared" si="78"/>
        <v>11</v>
      </c>
      <c r="DT15" s="441">
        <f t="shared" si="79"/>
        <v>440</v>
      </c>
      <c r="DU15" s="432">
        <f>'Ｓ４９（1974）'!$AI$169</f>
        <v>0</v>
      </c>
      <c r="DV15" s="441">
        <f t="shared" si="80"/>
        <v>0</v>
      </c>
      <c r="DW15" s="441">
        <f t="shared" si="81"/>
        <v>0</v>
      </c>
      <c r="DX15" s="432">
        <f>'Ｓ４９（1974）'!$AI$170</f>
        <v>0</v>
      </c>
      <c r="DY15" s="441">
        <f t="shared" si="82"/>
        <v>0</v>
      </c>
      <c r="DZ15" s="441">
        <f t="shared" si="83"/>
        <v>0</v>
      </c>
      <c r="EA15" s="432">
        <f>'Ｓ４９（1974）'!$AI$171</f>
        <v>0</v>
      </c>
      <c r="EB15" s="441">
        <f t="shared" si="84"/>
        <v>0</v>
      </c>
      <c r="EC15" s="441">
        <f t="shared" si="85"/>
        <v>0</v>
      </c>
      <c r="ED15" s="432">
        <f>'Ｓ４９（1974）'!$AI$172</f>
        <v>0</v>
      </c>
      <c r="EE15" s="441">
        <f t="shared" si="86"/>
        <v>0</v>
      </c>
      <c r="EF15" s="441">
        <f t="shared" si="87"/>
        <v>0</v>
      </c>
      <c r="EG15" s="432">
        <f>'Ｓ４９（1974）'!$AI$173</f>
        <v>159019</v>
      </c>
      <c r="EH15" s="441">
        <f t="shared" si="88"/>
        <v>3180</v>
      </c>
      <c r="EI15" s="441">
        <f t="shared" si="89"/>
        <v>127200</v>
      </c>
      <c r="EJ15" s="432">
        <f>'Ｓ４９（1974）'!$AI$174</f>
        <v>4540</v>
      </c>
      <c r="EK15" s="441">
        <f t="shared" si="90"/>
        <v>91</v>
      </c>
      <c r="EL15" s="440">
        <f t="shared" si="91"/>
        <v>3640</v>
      </c>
      <c r="EM15" s="430">
        <f>'Ｓ４９（1974）'!$AI$175</f>
        <v>1369</v>
      </c>
      <c r="EN15" s="441">
        <f t="shared" si="92"/>
        <v>0</v>
      </c>
      <c r="EO15" s="440">
        <f t="shared" si="93"/>
        <v>1369</v>
      </c>
      <c r="EP15" s="432">
        <f t="shared" si="94"/>
        <v>390620</v>
      </c>
      <c r="EQ15" s="435">
        <f t="shared" si="95"/>
        <v>5749</v>
      </c>
      <c r="ER15" s="433">
        <f t="shared" si="96"/>
        <v>321062</v>
      </c>
    </row>
    <row r="16" spans="1:148" ht="17.100000000000001" customHeight="1" x14ac:dyDescent="0.15">
      <c r="A16" s="371"/>
      <c r="B16" s="436"/>
      <c r="C16" s="437">
        <v>50</v>
      </c>
      <c r="D16" s="438">
        <v>39</v>
      </c>
      <c r="E16" s="430">
        <f>'Ｓ５０（1975）'!$AI$124</f>
        <v>568</v>
      </c>
      <c r="F16" s="431">
        <f t="shared" si="0"/>
        <v>11</v>
      </c>
      <c r="G16" s="431">
        <f t="shared" si="1"/>
        <v>429</v>
      </c>
      <c r="H16" s="432">
        <f>'Ｓ５０（1975）'!$AI$125</f>
        <v>2126</v>
      </c>
      <c r="I16" s="431">
        <f t="shared" si="2"/>
        <v>0</v>
      </c>
      <c r="J16" s="433">
        <f t="shared" si="3"/>
        <v>2126</v>
      </c>
      <c r="K16" s="432">
        <f>'Ｓ５０（1975）'!$AI$127</f>
        <v>65341</v>
      </c>
      <c r="L16" s="431">
        <f t="shared" si="4"/>
        <v>0</v>
      </c>
      <c r="M16" s="431">
        <f t="shared" si="5"/>
        <v>65341</v>
      </c>
      <c r="N16" s="432">
        <f>'Ｓ５０（1975）'!$AI$128</f>
        <v>808</v>
      </c>
      <c r="O16" s="431">
        <f t="shared" si="6"/>
        <v>0</v>
      </c>
      <c r="P16" s="434">
        <f t="shared" si="7"/>
        <v>808</v>
      </c>
      <c r="Q16" s="430">
        <f>'Ｓ５０（1975）'!$AI$130</f>
        <v>0</v>
      </c>
      <c r="R16" s="431">
        <f t="shared" si="8"/>
        <v>0</v>
      </c>
      <c r="S16" s="431">
        <f t="shared" si="9"/>
        <v>0</v>
      </c>
      <c r="T16" s="432">
        <f>'Ｓ５０（1975）'!$AI$131</f>
        <v>0</v>
      </c>
      <c r="U16" s="431">
        <f t="shared" si="10"/>
        <v>0</v>
      </c>
      <c r="V16" s="431">
        <f t="shared" si="11"/>
        <v>0</v>
      </c>
      <c r="W16" s="432">
        <f>'Ｓ５０（1975）'!$AI$132</f>
        <v>0</v>
      </c>
      <c r="X16" s="431">
        <f t="shared" si="12"/>
        <v>0</v>
      </c>
      <c r="Y16" s="431">
        <f t="shared" si="13"/>
        <v>0</v>
      </c>
      <c r="Z16" s="432">
        <f>'Ｓ５０（1975）'!$AI$133</f>
        <v>0</v>
      </c>
      <c r="AA16" s="431">
        <f t="shared" si="14"/>
        <v>0</v>
      </c>
      <c r="AB16" s="431">
        <f t="shared" si="15"/>
        <v>0</v>
      </c>
      <c r="AC16" s="432">
        <f>'Ｓ５０（1975）'!$AI$134</f>
        <v>48668</v>
      </c>
      <c r="AD16" s="431">
        <f t="shared" si="16"/>
        <v>0</v>
      </c>
      <c r="AE16" s="433">
        <f t="shared" si="17"/>
        <v>48668</v>
      </c>
      <c r="AF16" s="430">
        <f>'Ｓ５０（1975）'!$AI$135</f>
        <v>0</v>
      </c>
      <c r="AG16" s="441">
        <f t="shared" si="18"/>
        <v>0</v>
      </c>
      <c r="AH16" s="440">
        <f t="shared" si="19"/>
        <v>0</v>
      </c>
      <c r="AI16" s="430">
        <f>'Ｓ５０（1975）'!$AI$136</f>
        <v>625</v>
      </c>
      <c r="AJ16" s="441">
        <f t="shared" si="20"/>
        <v>0</v>
      </c>
      <c r="AK16" s="441">
        <f t="shared" si="21"/>
        <v>625</v>
      </c>
      <c r="AL16" s="432">
        <f>'Ｓ５０（1975）'!$AI$137</f>
        <v>0</v>
      </c>
      <c r="AM16" s="441">
        <f t="shared" si="22"/>
        <v>0</v>
      </c>
      <c r="AN16" s="441">
        <f t="shared" si="23"/>
        <v>0</v>
      </c>
      <c r="AO16" s="432">
        <f>'Ｓ５０（1975）'!$AI$138</f>
        <v>0</v>
      </c>
      <c r="AP16" s="441">
        <f t="shared" si="24"/>
        <v>0</v>
      </c>
      <c r="AQ16" s="441">
        <f t="shared" si="25"/>
        <v>0</v>
      </c>
      <c r="AR16" s="432">
        <f>'Ｓ５０（1975）'!$AI$139</f>
        <v>0</v>
      </c>
      <c r="AS16" s="441">
        <f t="shared" si="26"/>
        <v>0</v>
      </c>
      <c r="AT16" s="441">
        <f t="shared" si="27"/>
        <v>0</v>
      </c>
      <c r="AU16" s="432">
        <f>'Ｓ５０（1975）'!$AI$140</f>
        <v>0</v>
      </c>
      <c r="AV16" s="441">
        <f t="shared" si="28"/>
        <v>0</v>
      </c>
      <c r="AW16" s="441">
        <f t="shared" si="29"/>
        <v>0</v>
      </c>
      <c r="AX16" s="432">
        <f>'Ｓ５０（1975）'!$AI$141</f>
        <v>58735</v>
      </c>
      <c r="AY16" s="441">
        <f t="shared" si="30"/>
        <v>0</v>
      </c>
      <c r="AZ16" s="441">
        <f t="shared" si="31"/>
        <v>58735</v>
      </c>
      <c r="BA16" s="432">
        <f>'Ｓ５０（1975）'!$AI$142</f>
        <v>0</v>
      </c>
      <c r="BB16" s="441">
        <f t="shared" si="32"/>
        <v>0</v>
      </c>
      <c r="BC16" s="441">
        <f t="shared" si="33"/>
        <v>0</v>
      </c>
      <c r="BD16" s="432">
        <f>'Ｓ５０（1975）'!$AI$143</f>
        <v>18072</v>
      </c>
      <c r="BE16" s="441">
        <f t="shared" si="34"/>
        <v>0</v>
      </c>
      <c r="BF16" s="440">
        <f t="shared" si="35"/>
        <v>18072</v>
      </c>
      <c r="BG16" s="430">
        <f>'Ｓ５０（1975）'!$AI$145</f>
        <v>0</v>
      </c>
      <c r="BH16" s="441">
        <f t="shared" si="36"/>
        <v>0</v>
      </c>
      <c r="BI16" s="441">
        <f t="shared" si="37"/>
        <v>0</v>
      </c>
      <c r="BJ16" s="432">
        <f>'Ｓ５０（1975）'!$AI$146</f>
        <v>0</v>
      </c>
      <c r="BK16" s="441">
        <f t="shared" si="38"/>
        <v>0</v>
      </c>
      <c r="BL16" s="441">
        <f t="shared" si="39"/>
        <v>0</v>
      </c>
      <c r="BM16" s="432">
        <f>'Ｓ５０（1975）'!$AI$147</f>
        <v>0</v>
      </c>
      <c r="BN16" s="441">
        <f t="shared" si="40"/>
        <v>0</v>
      </c>
      <c r="BO16" s="440">
        <f t="shared" si="41"/>
        <v>0</v>
      </c>
      <c r="BP16" s="430">
        <f>'Ｓ５０（1975）'!$AI$148</f>
        <v>31273</v>
      </c>
      <c r="BQ16" s="441">
        <f t="shared" si="42"/>
        <v>652</v>
      </c>
      <c r="BR16" s="441">
        <f t="shared" si="43"/>
        <v>25428</v>
      </c>
      <c r="BS16" s="432">
        <f>'Ｓ５０（1975）'!$AI$149</f>
        <v>0</v>
      </c>
      <c r="BT16" s="441">
        <f t="shared" si="44"/>
        <v>0</v>
      </c>
      <c r="BU16" s="441">
        <f t="shared" si="45"/>
        <v>0</v>
      </c>
      <c r="BV16" s="432">
        <f>'Ｓ５０（1975）'!$AI$150</f>
        <v>0</v>
      </c>
      <c r="BW16" s="441">
        <f t="shared" si="46"/>
        <v>0</v>
      </c>
      <c r="BX16" s="441">
        <f t="shared" si="47"/>
        <v>0</v>
      </c>
      <c r="BY16" s="432">
        <f>'Ｓ５０（1975）'!$AI$151</f>
        <v>0</v>
      </c>
      <c r="BZ16" s="441">
        <f t="shared" si="48"/>
        <v>0</v>
      </c>
      <c r="CA16" s="441">
        <f t="shared" si="49"/>
        <v>0</v>
      </c>
      <c r="CB16" s="432">
        <f>'Ｓ５０（1975）'!$AI$152</f>
        <v>0</v>
      </c>
      <c r="CC16" s="441">
        <f t="shared" si="50"/>
        <v>0</v>
      </c>
      <c r="CD16" s="441">
        <f t="shared" si="51"/>
        <v>0</v>
      </c>
      <c r="CE16" s="432">
        <f>'Ｓ５０（1975）'!$AI$153</f>
        <v>0</v>
      </c>
      <c r="CF16" s="441">
        <f t="shared" si="52"/>
        <v>0</v>
      </c>
      <c r="CG16" s="441">
        <f t="shared" si="53"/>
        <v>0</v>
      </c>
      <c r="CH16" s="432">
        <f>'Ｓ５０（1975）'!$AI$155</f>
        <v>0</v>
      </c>
      <c r="CI16" s="441">
        <f t="shared" si="54"/>
        <v>0</v>
      </c>
      <c r="CJ16" s="441">
        <f t="shared" si="55"/>
        <v>0</v>
      </c>
      <c r="CK16" s="432">
        <f>'Ｓ５０（1975）'!$AI$156</f>
        <v>0</v>
      </c>
      <c r="CL16" s="441">
        <f t="shared" si="56"/>
        <v>0</v>
      </c>
      <c r="CM16" s="441">
        <f t="shared" si="57"/>
        <v>0</v>
      </c>
      <c r="CN16" s="432">
        <f>'Ｓ５０（1975）'!$AI$157</f>
        <v>0</v>
      </c>
      <c r="CO16" s="441">
        <f t="shared" si="58"/>
        <v>0</v>
      </c>
      <c r="CP16" s="441">
        <f t="shared" si="59"/>
        <v>0</v>
      </c>
      <c r="CQ16" s="432">
        <f>'Ｓ５０（1975）'!$AI$158</f>
        <v>0</v>
      </c>
      <c r="CR16" s="441">
        <f t="shared" si="60"/>
        <v>0</v>
      </c>
      <c r="CS16" s="441">
        <f t="shared" si="61"/>
        <v>0</v>
      </c>
      <c r="CT16" s="432">
        <f>'Ｓ５０（1975）'!$AI$159</f>
        <v>0</v>
      </c>
      <c r="CU16" s="441">
        <f t="shared" si="62"/>
        <v>0</v>
      </c>
      <c r="CV16" s="441">
        <f t="shared" si="63"/>
        <v>0</v>
      </c>
      <c r="CW16" s="432">
        <f>'Ｓ５０（1975）'!$AI$160</f>
        <v>3412</v>
      </c>
      <c r="CX16" s="441">
        <f t="shared" si="64"/>
        <v>85</v>
      </c>
      <c r="CY16" s="441">
        <f t="shared" si="65"/>
        <v>3315</v>
      </c>
      <c r="CZ16" s="432">
        <f>'Ｓ５０（1975）'!$AI$161</f>
        <v>0</v>
      </c>
      <c r="DA16" s="441">
        <f t="shared" si="66"/>
        <v>0</v>
      </c>
      <c r="DB16" s="441">
        <f t="shared" si="67"/>
        <v>0</v>
      </c>
      <c r="DC16" s="432">
        <f>'Ｓ５０（1975）'!$AI$162</f>
        <v>0</v>
      </c>
      <c r="DD16" s="441">
        <f t="shared" si="68"/>
        <v>0</v>
      </c>
      <c r="DE16" s="440">
        <f t="shared" si="69"/>
        <v>0</v>
      </c>
      <c r="DF16" s="430">
        <f>'Ｓ５０（1975）'!$AI$164</f>
        <v>0</v>
      </c>
      <c r="DG16" s="441">
        <f t="shared" si="70"/>
        <v>0</v>
      </c>
      <c r="DH16" s="441">
        <f t="shared" si="71"/>
        <v>0</v>
      </c>
      <c r="DI16" s="432">
        <f>'Ｓ５０（1975）'!$AI$165</f>
        <v>0</v>
      </c>
      <c r="DJ16" s="439">
        <f t="shared" si="72"/>
        <v>0</v>
      </c>
      <c r="DK16" s="440">
        <f t="shared" si="73"/>
        <v>0</v>
      </c>
      <c r="DL16" s="430">
        <f>'Ｓ５０（1975）'!$AI$166</f>
        <v>16682</v>
      </c>
      <c r="DM16" s="441">
        <f t="shared" si="74"/>
        <v>334</v>
      </c>
      <c r="DN16" s="441">
        <f t="shared" si="75"/>
        <v>13026</v>
      </c>
      <c r="DO16" s="432">
        <f>'Ｓ５０（1975）'!$AI$167</f>
        <v>177</v>
      </c>
      <c r="DP16" s="441">
        <f t="shared" si="76"/>
        <v>4</v>
      </c>
      <c r="DQ16" s="441">
        <f t="shared" si="77"/>
        <v>156</v>
      </c>
      <c r="DR16" s="432">
        <f>'Ｓ５０（1975）'!$AI$168</f>
        <v>4878</v>
      </c>
      <c r="DS16" s="441">
        <f t="shared" si="78"/>
        <v>98</v>
      </c>
      <c r="DT16" s="441">
        <f t="shared" si="79"/>
        <v>3822</v>
      </c>
      <c r="DU16" s="432">
        <f>'Ｓ５０（1975）'!$AI$169</f>
        <v>0</v>
      </c>
      <c r="DV16" s="441">
        <f t="shared" si="80"/>
        <v>0</v>
      </c>
      <c r="DW16" s="441">
        <f t="shared" si="81"/>
        <v>0</v>
      </c>
      <c r="DX16" s="432">
        <f>'Ｓ５０（1975）'!$AI$170</f>
        <v>0</v>
      </c>
      <c r="DY16" s="441">
        <f t="shared" si="82"/>
        <v>0</v>
      </c>
      <c r="DZ16" s="441">
        <f t="shared" si="83"/>
        <v>0</v>
      </c>
      <c r="EA16" s="432">
        <f>'Ｓ５０（1975）'!$AI$171</f>
        <v>0</v>
      </c>
      <c r="EB16" s="441">
        <f t="shared" si="84"/>
        <v>0</v>
      </c>
      <c r="EC16" s="441">
        <f t="shared" si="85"/>
        <v>0</v>
      </c>
      <c r="ED16" s="432">
        <f>'Ｓ５０（1975）'!$AI$172</f>
        <v>0</v>
      </c>
      <c r="EE16" s="441">
        <f t="shared" si="86"/>
        <v>0</v>
      </c>
      <c r="EF16" s="441">
        <f t="shared" si="87"/>
        <v>0</v>
      </c>
      <c r="EG16" s="432">
        <f>'Ｓ５０（1975）'!$AI$173</f>
        <v>1079</v>
      </c>
      <c r="EH16" s="441">
        <f t="shared" si="88"/>
        <v>22</v>
      </c>
      <c r="EI16" s="441">
        <f t="shared" si="89"/>
        <v>858</v>
      </c>
      <c r="EJ16" s="432">
        <f>'Ｓ５０（1975）'!$AI$174</f>
        <v>4847</v>
      </c>
      <c r="EK16" s="441">
        <f t="shared" si="90"/>
        <v>97</v>
      </c>
      <c r="EL16" s="440">
        <f t="shared" si="91"/>
        <v>3783</v>
      </c>
      <c r="EM16" s="430">
        <f>'Ｓ５０（1975）'!$AI$175</f>
        <v>0</v>
      </c>
      <c r="EN16" s="441">
        <f t="shared" si="92"/>
        <v>0</v>
      </c>
      <c r="EO16" s="440">
        <f t="shared" si="93"/>
        <v>0</v>
      </c>
      <c r="EP16" s="432">
        <f t="shared" si="94"/>
        <v>257291</v>
      </c>
      <c r="EQ16" s="435">
        <f t="shared" si="95"/>
        <v>1303</v>
      </c>
      <c r="ER16" s="433">
        <f t="shared" si="96"/>
        <v>245192</v>
      </c>
    </row>
    <row r="17" spans="1:148" ht="17.100000000000001" customHeight="1" x14ac:dyDescent="0.15">
      <c r="A17" s="371"/>
      <c r="B17" s="436"/>
      <c r="C17" s="437">
        <v>51</v>
      </c>
      <c r="D17" s="1100">
        <v>38</v>
      </c>
      <c r="E17" s="430">
        <f>'Ｓ５１（1976）'!$AI$124</f>
        <v>517</v>
      </c>
      <c r="F17" s="431">
        <f t="shared" si="0"/>
        <v>10</v>
      </c>
      <c r="G17" s="431">
        <f t="shared" si="1"/>
        <v>380</v>
      </c>
      <c r="H17" s="432">
        <f>'Ｓ５１（1976）'!$AI$125</f>
        <v>863</v>
      </c>
      <c r="I17" s="431">
        <f t="shared" si="2"/>
        <v>0</v>
      </c>
      <c r="J17" s="433">
        <f t="shared" si="3"/>
        <v>863</v>
      </c>
      <c r="K17" s="432">
        <f>'Ｓ５１（1976）'!$AI$127</f>
        <v>0</v>
      </c>
      <c r="L17" s="431">
        <f t="shared" si="4"/>
        <v>0</v>
      </c>
      <c r="M17" s="431">
        <f t="shared" si="5"/>
        <v>0</v>
      </c>
      <c r="N17" s="432">
        <f>'Ｓ５１（1976）'!$AI$128</f>
        <v>999</v>
      </c>
      <c r="O17" s="431">
        <f t="shared" si="6"/>
        <v>0</v>
      </c>
      <c r="P17" s="434">
        <f t="shared" si="7"/>
        <v>999</v>
      </c>
      <c r="Q17" s="430">
        <f>'Ｓ５１（1976）'!$AI$130</f>
        <v>17274</v>
      </c>
      <c r="R17" s="431">
        <f t="shared" si="8"/>
        <v>0</v>
      </c>
      <c r="S17" s="431">
        <f t="shared" si="9"/>
        <v>17274</v>
      </c>
      <c r="T17" s="432">
        <f>'Ｓ５１（1976）'!$AI$131</f>
        <v>0</v>
      </c>
      <c r="U17" s="431">
        <f t="shared" si="10"/>
        <v>0</v>
      </c>
      <c r="V17" s="431">
        <f t="shared" si="11"/>
        <v>0</v>
      </c>
      <c r="W17" s="432">
        <f>'Ｓ５１（1976）'!$AI$132</f>
        <v>0</v>
      </c>
      <c r="X17" s="431">
        <f t="shared" si="12"/>
        <v>0</v>
      </c>
      <c r="Y17" s="431">
        <f t="shared" si="13"/>
        <v>0</v>
      </c>
      <c r="Z17" s="432">
        <f>'Ｓ５１（1976）'!$AI$133</f>
        <v>0</v>
      </c>
      <c r="AA17" s="431">
        <f t="shared" si="14"/>
        <v>0</v>
      </c>
      <c r="AB17" s="431">
        <f t="shared" si="15"/>
        <v>0</v>
      </c>
      <c r="AC17" s="432">
        <f>'Ｓ５１（1976）'!$AI$134</f>
        <v>0</v>
      </c>
      <c r="AD17" s="431">
        <f t="shared" si="16"/>
        <v>0</v>
      </c>
      <c r="AE17" s="433">
        <f t="shared" si="17"/>
        <v>0</v>
      </c>
      <c r="AF17" s="430">
        <f>'Ｓ５１（1976）'!$AI$135</f>
        <v>0</v>
      </c>
      <c r="AG17" s="441">
        <f t="shared" si="18"/>
        <v>0</v>
      </c>
      <c r="AH17" s="440">
        <f t="shared" si="19"/>
        <v>0</v>
      </c>
      <c r="AI17" s="430">
        <f>'Ｓ５１（1976）'!$AI$136</f>
        <v>185</v>
      </c>
      <c r="AJ17" s="441">
        <f t="shared" si="20"/>
        <v>0</v>
      </c>
      <c r="AK17" s="441">
        <f t="shared" si="21"/>
        <v>185</v>
      </c>
      <c r="AL17" s="432">
        <f>'Ｓ５１（1976）'!$AI$137</f>
        <v>0</v>
      </c>
      <c r="AM17" s="441">
        <f t="shared" si="22"/>
        <v>0</v>
      </c>
      <c r="AN17" s="441">
        <f t="shared" si="23"/>
        <v>0</v>
      </c>
      <c r="AO17" s="432">
        <f>'Ｓ５１（1976）'!$AI$138</f>
        <v>0</v>
      </c>
      <c r="AP17" s="441">
        <f t="shared" si="24"/>
        <v>0</v>
      </c>
      <c r="AQ17" s="441">
        <f t="shared" si="25"/>
        <v>0</v>
      </c>
      <c r="AR17" s="432">
        <f>'Ｓ５１（1976）'!$AI$139</f>
        <v>0</v>
      </c>
      <c r="AS17" s="441">
        <f t="shared" si="26"/>
        <v>0</v>
      </c>
      <c r="AT17" s="441">
        <f t="shared" si="27"/>
        <v>0</v>
      </c>
      <c r="AU17" s="432">
        <f>'Ｓ５１（1976）'!$AI$140</f>
        <v>0</v>
      </c>
      <c r="AV17" s="441">
        <f t="shared" si="28"/>
        <v>0</v>
      </c>
      <c r="AW17" s="441">
        <f t="shared" si="29"/>
        <v>0</v>
      </c>
      <c r="AX17" s="432">
        <f>'Ｓ５１（1976）'!$AI$141</f>
        <v>0</v>
      </c>
      <c r="AY17" s="441">
        <f t="shared" si="30"/>
        <v>0</v>
      </c>
      <c r="AZ17" s="441">
        <f t="shared" si="31"/>
        <v>0</v>
      </c>
      <c r="BA17" s="432">
        <f>'Ｓ５１（1976）'!$AI$142</f>
        <v>0</v>
      </c>
      <c r="BB17" s="441">
        <f t="shared" si="32"/>
        <v>0</v>
      </c>
      <c r="BC17" s="441">
        <f t="shared" si="33"/>
        <v>0</v>
      </c>
      <c r="BD17" s="432">
        <f>'Ｓ５１（1976）'!$AI$143</f>
        <v>27110</v>
      </c>
      <c r="BE17" s="441">
        <f t="shared" si="34"/>
        <v>0</v>
      </c>
      <c r="BF17" s="440">
        <f t="shared" si="35"/>
        <v>27110</v>
      </c>
      <c r="BG17" s="430">
        <f>'Ｓ５１（1976）'!$AI$145</f>
        <v>0</v>
      </c>
      <c r="BH17" s="441">
        <f t="shared" si="36"/>
        <v>0</v>
      </c>
      <c r="BI17" s="441">
        <f t="shared" si="37"/>
        <v>0</v>
      </c>
      <c r="BJ17" s="432">
        <f>'Ｓ５１（1976）'!$AI$146</f>
        <v>0</v>
      </c>
      <c r="BK17" s="441">
        <f t="shared" si="38"/>
        <v>0</v>
      </c>
      <c r="BL17" s="441">
        <f t="shared" si="39"/>
        <v>0</v>
      </c>
      <c r="BM17" s="432">
        <f>'Ｓ５１（1976）'!$AI$147</f>
        <v>0</v>
      </c>
      <c r="BN17" s="441">
        <f t="shared" si="40"/>
        <v>0</v>
      </c>
      <c r="BO17" s="440">
        <f t="shared" si="41"/>
        <v>0</v>
      </c>
      <c r="BP17" s="430">
        <f>'Ｓ５１（1976）'!$AI$148</f>
        <v>108734</v>
      </c>
      <c r="BQ17" s="441">
        <f t="shared" si="42"/>
        <v>2265</v>
      </c>
      <c r="BR17" s="441">
        <f t="shared" si="43"/>
        <v>86070</v>
      </c>
      <c r="BS17" s="432">
        <f>'Ｓ５１（1976）'!$AI$149</f>
        <v>150</v>
      </c>
      <c r="BT17" s="441">
        <f t="shared" si="44"/>
        <v>3</v>
      </c>
      <c r="BU17" s="441">
        <f t="shared" si="45"/>
        <v>114</v>
      </c>
      <c r="BV17" s="432">
        <f>'Ｓ５１（1976）'!$AI$150</f>
        <v>0</v>
      </c>
      <c r="BW17" s="441">
        <f t="shared" si="46"/>
        <v>0</v>
      </c>
      <c r="BX17" s="441">
        <f t="shared" si="47"/>
        <v>0</v>
      </c>
      <c r="BY17" s="432">
        <f>'Ｓ５１（1976）'!$AI$151</f>
        <v>0</v>
      </c>
      <c r="BZ17" s="441">
        <f t="shared" si="48"/>
        <v>0</v>
      </c>
      <c r="CA17" s="441">
        <f t="shared" si="49"/>
        <v>0</v>
      </c>
      <c r="CB17" s="432">
        <f>'Ｓ５１（1976）'!$AI$152</f>
        <v>0</v>
      </c>
      <c r="CC17" s="441">
        <f t="shared" si="50"/>
        <v>0</v>
      </c>
      <c r="CD17" s="441">
        <f t="shared" si="51"/>
        <v>0</v>
      </c>
      <c r="CE17" s="432">
        <f>'Ｓ５１（1976）'!$AI$153</f>
        <v>0</v>
      </c>
      <c r="CF17" s="441">
        <f t="shared" si="52"/>
        <v>0</v>
      </c>
      <c r="CG17" s="441">
        <f t="shared" si="53"/>
        <v>0</v>
      </c>
      <c r="CH17" s="432">
        <f>'Ｓ５１（1976）'!$AI$155</f>
        <v>0</v>
      </c>
      <c r="CI17" s="441">
        <f t="shared" si="54"/>
        <v>0</v>
      </c>
      <c r="CJ17" s="441">
        <f t="shared" si="55"/>
        <v>0</v>
      </c>
      <c r="CK17" s="432">
        <f>'Ｓ５１（1976）'!$AI$156</f>
        <v>0</v>
      </c>
      <c r="CL17" s="441">
        <f t="shared" si="56"/>
        <v>0</v>
      </c>
      <c r="CM17" s="441">
        <f t="shared" si="57"/>
        <v>0</v>
      </c>
      <c r="CN17" s="432">
        <f>'Ｓ５１（1976）'!$AI$157</f>
        <v>0</v>
      </c>
      <c r="CO17" s="441">
        <f t="shared" si="58"/>
        <v>0</v>
      </c>
      <c r="CP17" s="441">
        <f t="shared" si="59"/>
        <v>0</v>
      </c>
      <c r="CQ17" s="432">
        <f>'Ｓ５１（1976）'!$AI$158</f>
        <v>0</v>
      </c>
      <c r="CR17" s="441">
        <f t="shared" si="60"/>
        <v>0</v>
      </c>
      <c r="CS17" s="441">
        <f t="shared" si="61"/>
        <v>0</v>
      </c>
      <c r="CT17" s="432">
        <f>'Ｓ５１（1976）'!$AI$159</f>
        <v>0</v>
      </c>
      <c r="CU17" s="441">
        <f t="shared" si="62"/>
        <v>0</v>
      </c>
      <c r="CV17" s="441">
        <f t="shared" si="63"/>
        <v>0</v>
      </c>
      <c r="CW17" s="432">
        <f>'Ｓ５１（1976）'!$AI$160</f>
        <v>1418</v>
      </c>
      <c r="CX17" s="441">
        <f t="shared" si="64"/>
        <v>35</v>
      </c>
      <c r="CY17" s="441">
        <f t="shared" si="65"/>
        <v>1330</v>
      </c>
      <c r="CZ17" s="432">
        <f>'Ｓ５１（1976）'!$AI$161</f>
        <v>0</v>
      </c>
      <c r="DA17" s="441">
        <f t="shared" si="66"/>
        <v>0</v>
      </c>
      <c r="DB17" s="441">
        <f t="shared" si="67"/>
        <v>0</v>
      </c>
      <c r="DC17" s="432">
        <f>'Ｓ５１（1976）'!$AI$162</f>
        <v>0</v>
      </c>
      <c r="DD17" s="441">
        <f t="shared" si="68"/>
        <v>0</v>
      </c>
      <c r="DE17" s="440">
        <f t="shared" si="69"/>
        <v>0</v>
      </c>
      <c r="DF17" s="430">
        <f>'Ｓ５１（1976）'!$AI$164</f>
        <v>0</v>
      </c>
      <c r="DG17" s="441">
        <f t="shared" si="70"/>
        <v>0</v>
      </c>
      <c r="DH17" s="441">
        <f t="shared" si="71"/>
        <v>0</v>
      </c>
      <c r="DI17" s="432">
        <f>'Ｓ５１（1976）'!$AI$165</f>
        <v>0</v>
      </c>
      <c r="DJ17" s="439">
        <f t="shared" si="72"/>
        <v>0</v>
      </c>
      <c r="DK17" s="440">
        <f t="shared" si="73"/>
        <v>0</v>
      </c>
      <c r="DL17" s="430">
        <f>'Ｓ５１（1976）'!$AI$166</f>
        <v>132615</v>
      </c>
      <c r="DM17" s="441">
        <f t="shared" si="74"/>
        <v>2652</v>
      </c>
      <c r="DN17" s="441">
        <f t="shared" si="75"/>
        <v>100776</v>
      </c>
      <c r="DO17" s="432">
        <f>'Ｓ５１（1976）'!$AI$167</f>
        <v>2780</v>
      </c>
      <c r="DP17" s="441">
        <f t="shared" si="76"/>
        <v>56</v>
      </c>
      <c r="DQ17" s="441">
        <f t="shared" si="77"/>
        <v>2128</v>
      </c>
      <c r="DR17" s="432">
        <f>'Ｓ５１（1976）'!$AI$168</f>
        <v>104565</v>
      </c>
      <c r="DS17" s="441">
        <f t="shared" si="78"/>
        <v>2091</v>
      </c>
      <c r="DT17" s="441">
        <f t="shared" si="79"/>
        <v>79458</v>
      </c>
      <c r="DU17" s="432">
        <f>'Ｓ５１（1976）'!$AI$169</f>
        <v>55145</v>
      </c>
      <c r="DV17" s="441">
        <f t="shared" si="80"/>
        <v>1103</v>
      </c>
      <c r="DW17" s="441">
        <f t="shared" si="81"/>
        <v>41914</v>
      </c>
      <c r="DX17" s="432">
        <f>'Ｓ５１（1976）'!$AI$170</f>
        <v>0</v>
      </c>
      <c r="DY17" s="441">
        <f t="shared" si="82"/>
        <v>0</v>
      </c>
      <c r="DZ17" s="441">
        <f t="shared" si="83"/>
        <v>0</v>
      </c>
      <c r="EA17" s="432">
        <f>'Ｓ５１（1976）'!$AI$171</f>
        <v>0</v>
      </c>
      <c r="EB17" s="441">
        <f t="shared" si="84"/>
        <v>0</v>
      </c>
      <c r="EC17" s="441">
        <f t="shared" si="85"/>
        <v>0</v>
      </c>
      <c r="ED17" s="432">
        <f>'Ｓ５１（1976）'!$AI$172</f>
        <v>0</v>
      </c>
      <c r="EE17" s="441">
        <f t="shared" si="86"/>
        <v>0</v>
      </c>
      <c r="EF17" s="441">
        <f t="shared" si="87"/>
        <v>0</v>
      </c>
      <c r="EG17" s="432">
        <f>'Ｓ５１（1976）'!$AI$173</f>
        <v>300</v>
      </c>
      <c r="EH17" s="441">
        <f t="shared" si="88"/>
        <v>6</v>
      </c>
      <c r="EI17" s="441">
        <f t="shared" si="89"/>
        <v>228</v>
      </c>
      <c r="EJ17" s="432">
        <f>'Ｓ５１（1976）'!$AI$174</f>
        <v>21613</v>
      </c>
      <c r="EK17" s="441">
        <f t="shared" si="90"/>
        <v>432</v>
      </c>
      <c r="EL17" s="440">
        <f t="shared" si="91"/>
        <v>16416</v>
      </c>
      <c r="EM17" s="430">
        <f>'Ｓ５１（1976）'!$AI$175</f>
        <v>0</v>
      </c>
      <c r="EN17" s="441">
        <f t="shared" si="92"/>
        <v>0</v>
      </c>
      <c r="EO17" s="440">
        <f t="shared" si="93"/>
        <v>0</v>
      </c>
      <c r="EP17" s="432">
        <f t="shared" si="94"/>
        <v>474268</v>
      </c>
      <c r="EQ17" s="435">
        <f t="shared" si="95"/>
        <v>8653</v>
      </c>
      <c r="ER17" s="433">
        <f t="shared" si="96"/>
        <v>375245</v>
      </c>
    </row>
    <row r="18" spans="1:148" ht="17.100000000000001" customHeight="1" x14ac:dyDescent="0.15">
      <c r="A18" s="371"/>
      <c r="B18" s="436"/>
      <c r="C18" s="437">
        <v>52</v>
      </c>
      <c r="D18" s="438">
        <v>37</v>
      </c>
      <c r="E18" s="430">
        <f>'Ｓ５２（1977）'!$AI$124</f>
        <v>0</v>
      </c>
      <c r="F18" s="431">
        <f t="shared" si="0"/>
        <v>0</v>
      </c>
      <c r="G18" s="431">
        <f t="shared" si="1"/>
        <v>0</v>
      </c>
      <c r="H18" s="432">
        <f>'Ｓ５２（1977）'!$AI$125</f>
        <v>7905</v>
      </c>
      <c r="I18" s="431">
        <f t="shared" si="2"/>
        <v>0</v>
      </c>
      <c r="J18" s="433">
        <f t="shared" si="3"/>
        <v>7905</v>
      </c>
      <c r="K18" s="432">
        <f>'Ｓ５２（1977）'!$AI$127</f>
        <v>500</v>
      </c>
      <c r="L18" s="431">
        <f t="shared" si="4"/>
        <v>0</v>
      </c>
      <c r="M18" s="431">
        <f t="shared" si="5"/>
        <v>500</v>
      </c>
      <c r="N18" s="432">
        <f>'Ｓ５２（1977）'!$AI$128</f>
        <v>1273</v>
      </c>
      <c r="O18" s="431">
        <f t="shared" si="6"/>
        <v>0</v>
      </c>
      <c r="P18" s="434">
        <f t="shared" si="7"/>
        <v>1273</v>
      </c>
      <c r="Q18" s="430">
        <f>'Ｓ５２（1977）'!$AI$130</f>
        <v>0</v>
      </c>
      <c r="R18" s="431">
        <f t="shared" si="8"/>
        <v>0</v>
      </c>
      <c r="S18" s="431">
        <f t="shared" si="9"/>
        <v>0</v>
      </c>
      <c r="T18" s="432">
        <f>'Ｓ５２（1977）'!$AI$131</f>
        <v>0</v>
      </c>
      <c r="U18" s="431">
        <f t="shared" si="10"/>
        <v>0</v>
      </c>
      <c r="V18" s="431">
        <f t="shared" si="11"/>
        <v>0</v>
      </c>
      <c r="W18" s="432">
        <f>'Ｓ５２（1977）'!$AI$132</f>
        <v>0</v>
      </c>
      <c r="X18" s="431">
        <f t="shared" si="12"/>
        <v>0</v>
      </c>
      <c r="Y18" s="431">
        <f t="shared" si="13"/>
        <v>0</v>
      </c>
      <c r="Z18" s="432">
        <f>'Ｓ５２（1977）'!$AI$133</f>
        <v>0</v>
      </c>
      <c r="AA18" s="431">
        <f t="shared" si="14"/>
        <v>0</v>
      </c>
      <c r="AB18" s="431">
        <f t="shared" si="15"/>
        <v>0</v>
      </c>
      <c r="AC18" s="432">
        <f>'Ｓ５２（1977）'!$AI$134</f>
        <v>0</v>
      </c>
      <c r="AD18" s="431">
        <f t="shared" si="16"/>
        <v>0</v>
      </c>
      <c r="AE18" s="433">
        <f t="shared" si="17"/>
        <v>0</v>
      </c>
      <c r="AF18" s="430">
        <f>'Ｓ５２（1977）'!$AI$135</f>
        <v>0</v>
      </c>
      <c r="AG18" s="441">
        <f t="shared" si="18"/>
        <v>0</v>
      </c>
      <c r="AH18" s="440">
        <f t="shared" si="19"/>
        <v>0</v>
      </c>
      <c r="AI18" s="430">
        <f>'Ｓ５２（1977）'!$AI$136</f>
        <v>1693</v>
      </c>
      <c r="AJ18" s="441">
        <f t="shared" si="20"/>
        <v>0</v>
      </c>
      <c r="AK18" s="441">
        <f t="shared" si="21"/>
        <v>1693</v>
      </c>
      <c r="AL18" s="432">
        <f>'Ｓ５２（1977）'!$AI$137</f>
        <v>0</v>
      </c>
      <c r="AM18" s="441">
        <f t="shared" si="22"/>
        <v>0</v>
      </c>
      <c r="AN18" s="441">
        <f t="shared" si="23"/>
        <v>0</v>
      </c>
      <c r="AO18" s="432">
        <f>'Ｓ５２（1977）'!$AI$138</f>
        <v>0</v>
      </c>
      <c r="AP18" s="441">
        <f t="shared" si="24"/>
        <v>0</v>
      </c>
      <c r="AQ18" s="441">
        <f t="shared" si="25"/>
        <v>0</v>
      </c>
      <c r="AR18" s="432">
        <f>'Ｓ５２（1977）'!$AI$139</f>
        <v>0</v>
      </c>
      <c r="AS18" s="441">
        <f t="shared" si="26"/>
        <v>0</v>
      </c>
      <c r="AT18" s="441">
        <f t="shared" si="27"/>
        <v>0</v>
      </c>
      <c r="AU18" s="432">
        <f>'Ｓ５２（1977）'!$AI$140</f>
        <v>0</v>
      </c>
      <c r="AV18" s="441">
        <f t="shared" si="28"/>
        <v>0</v>
      </c>
      <c r="AW18" s="441">
        <f t="shared" si="29"/>
        <v>0</v>
      </c>
      <c r="AX18" s="432">
        <f>'Ｓ５２（1977）'!$AI$141</f>
        <v>0</v>
      </c>
      <c r="AY18" s="441">
        <f t="shared" si="30"/>
        <v>0</v>
      </c>
      <c r="AZ18" s="441">
        <f t="shared" si="31"/>
        <v>0</v>
      </c>
      <c r="BA18" s="432">
        <f>'Ｓ５２（1977）'!$AI$142</f>
        <v>0</v>
      </c>
      <c r="BB18" s="441">
        <f t="shared" si="32"/>
        <v>0</v>
      </c>
      <c r="BC18" s="441">
        <f t="shared" si="33"/>
        <v>0</v>
      </c>
      <c r="BD18" s="432">
        <f>'Ｓ５２（1977）'!$AI$143</f>
        <v>8733</v>
      </c>
      <c r="BE18" s="441">
        <f t="shared" si="34"/>
        <v>0</v>
      </c>
      <c r="BF18" s="440">
        <f t="shared" si="35"/>
        <v>8733</v>
      </c>
      <c r="BG18" s="430">
        <f>'Ｓ５２（1977）'!$AI$145</f>
        <v>0</v>
      </c>
      <c r="BH18" s="441">
        <f t="shared" si="36"/>
        <v>0</v>
      </c>
      <c r="BI18" s="441">
        <f t="shared" si="37"/>
        <v>0</v>
      </c>
      <c r="BJ18" s="432">
        <f>'Ｓ５２（1977）'!$AI$146</f>
        <v>0</v>
      </c>
      <c r="BK18" s="441">
        <f t="shared" si="38"/>
        <v>0</v>
      </c>
      <c r="BL18" s="441">
        <f t="shared" si="39"/>
        <v>0</v>
      </c>
      <c r="BM18" s="432">
        <f>'Ｓ５２（1977）'!$AI$147</f>
        <v>0</v>
      </c>
      <c r="BN18" s="441">
        <f t="shared" si="40"/>
        <v>0</v>
      </c>
      <c r="BO18" s="440">
        <f t="shared" si="41"/>
        <v>0</v>
      </c>
      <c r="BP18" s="430">
        <f>'Ｓ５２（1977）'!$AI$148</f>
        <v>172452</v>
      </c>
      <c r="BQ18" s="441">
        <f t="shared" si="42"/>
        <v>3593</v>
      </c>
      <c r="BR18" s="441">
        <f t="shared" si="43"/>
        <v>132941</v>
      </c>
      <c r="BS18" s="432">
        <f>'Ｓ５２（1977）'!$AI$149</f>
        <v>32573</v>
      </c>
      <c r="BT18" s="441">
        <f t="shared" si="44"/>
        <v>543</v>
      </c>
      <c r="BU18" s="441">
        <f t="shared" si="45"/>
        <v>20091</v>
      </c>
      <c r="BV18" s="432">
        <f>'Ｓ５２（1977）'!$AI$150</f>
        <v>0</v>
      </c>
      <c r="BW18" s="441">
        <f t="shared" si="46"/>
        <v>0</v>
      </c>
      <c r="BX18" s="441">
        <f t="shared" si="47"/>
        <v>0</v>
      </c>
      <c r="BY18" s="432">
        <f>'Ｓ５２（1977）'!$AI$151</f>
        <v>0</v>
      </c>
      <c r="BZ18" s="441">
        <f t="shared" si="48"/>
        <v>0</v>
      </c>
      <c r="CA18" s="441">
        <f t="shared" si="49"/>
        <v>0</v>
      </c>
      <c r="CB18" s="432">
        <f>'Ｓ５２（1977）'!$AI$152</f>
        <v>0</v>
      </c>
      <c r="CC18" s="441">
        <f t="shared" si="50"/>
        <v>0</v>
      </c>
      <c r="CD18" s="441">
        <f t="shared" si="51"/>
        <v>0</v>
      </c>
      <c r="CE18" s="432">
        <f>'Ｓ５２（1977）'!$AI$153</f>
        <v>0</v>
      </c>
      <c r="CF18" s="441">
        <f t="shared" si="52"/>
        <v>0</v>
      </c>
      <c r="CG18" s="441">
        <f t="shared" si="53"/>
        <v>0</v>
      </c>
      <c r="CH18" s="432">
        <f>'Ｓ５２（1977）'!$AI$155</f>
        <v>0</v>
      </c>
      <c r="CI18" s="441">
        <f t="shared" si="54"/>
        <v>0</v>
      </c>
      <c r="CJ18" s="441">
        <f t="shared" si="55"/>
        <v>0</v>
      </c>
      <c r="CK18" s="432">
        <f>'Ｓ５２（1977）'!$AI$156</f>
        <v>0</v>
      </c>
      <c r="CL18" s="441">
        <f t="shared" si="56"/>
        <v>0</v>
      </c>
      <c r="CM18" s="441">
        <f t="shared" si="57"/>
        <v>0</v>
      </c>
      <c r="CN18" s="432">
        <f>'Ｓ５２（1977）'!$AI$157</f>
        <v>0</v>
      </c>
      <c r="CO18" s="441">
        <f t="shared" si="58"/>
        <v>0</v>
      </c>
      <c r="CP18" s="441">
        <f t="shared" si="59"/>
        <v>0</v>
      </c>
      <c r="CQ18" s="432">
        <f>'Ｓ５２（1977）'!$AI$158</f>
        <v>1208</v>
      </c>
      <c r="CR18" s="441">
        <f t="shared" si="60"/>
        <v>30</v>
      </c>
      <c r="CS18" s="441">
        <f t="shared" si="61"/>
        <v>1110</v>
      </c>
      <c r="CT18" s="432">
        <f>'Ｓ５２（1977）'!$AI$159</f>
        <v>0</v>
      </c>
      <c r="CU18" s="441">
        <f t="shared" si="62"/>
        <v>0</v>
      </c>
      <c r="CV18" s="441">
        <f t="shared" si="63"/>
        <v>0</v>
      </c>
      <c r="CW18" s="432">
        <f>'Ｓ５２（1977）'!$AI$160</f>
        <v>1168</v>
      </c>
      <c r="CX18" s="441">
        <f t="shared" si="64"/>
        <v>29</v>
      </c>
      <c r="CY18" s="441">
        <f t="shared" si="65"/>
        <v>1073</v>
      </c>
      <c r="CZ18" s="432">
        <f>'Ｓ５２（1977）'!$AI$161</f>
        <v>0</v>
      </c>
      <c r="DA18" s="441">
        <f t="shared" si="66"/>
        <v>0</v>
      </c>
      <c r="DB18" s="441">
        <f t="shared" si="67"/>
        <v>0</v>
      </c>
      <c r="DC18" s="432">
        <f>'Ｓ５２（1977）'!$AI$162</f>
        <v>0</v>
      </c>
      <c r="DD18" s="441">
        <f t="shared" si="68"/>
        <v>0</v>
      </c>
      <c r="DE18" s="440">
        <f t="shared" si="69"/>
        <v>0</v>
      </c>
      <c r="DF18" s="430">
        <f>'Ｓ５２（1977）'!$AI$164</f>
        <v>0</v>
      </c>
      <c r="DG18" s="441">
        <f t="shared" si="70"/>
        <v>0</v>
      </c>
      <c r="DH18" s="441">
        <f t="shared" si="71"/>
        <v>0</v>
      </c>
      <c r="DI18" s="432">
        <f>'Ｓ５２（1977）'!$AI$165</f>
        <v>0</v>
      </c>
      <c r="DJ18" s="439">
        <f t="shared" si="72"/>
        <v>0</v>
      </c>
      <c r="DK18" s="440">
        <f t="shared" si="73"/>
        <v>0</v>
      </c>
      <c r="DL18" s="430">
        <f>'Ｓ５２（1977）'!$AI$166</f>
        <v>156007</v>
      </c>
      <c r="DM18" s="441">
        <f t="shared" si="74"/>
        <v>3120</v>
      </c>
      <c r="DN18" s="441">
        <f t="shared" si="75"/>
        <v>115440</v>
      </c>
      <c r="DO18" s="432">
        <f>'Ｓ５２（1977）'!$AI$167</f>
        <v>4118</v>
      </c>
      <c r="DP18" s="441">
        <f t="shared" si="76"/>
        <v>82</v>
      </c>
      <c r="DQ18" s="441">
        <f t="shared" si="77"/>
        <v>3034</v>
      </c>
      <c r="DR18" s="432">
        <f>'Ｓ５２（1977）'!$AI$168</f>
        <v>1856</v>
      </c>
      <c r="DS18" s="441">
        <f t="shared" si="78"/>
        <v>37</v>
      </c>
      <c r="DT18" s="441">
        <f t="shared" si="79"/>
        <v>1369</v>
      </c>
      <c r="DU18" s="432">
        <f>'Ｓ５２（1977）'!$AI$169</f>
        <v>0</v>
      </c>
      <c r="DV18" s="441">
        <f t="shared" si="80"/>
        <v>0</v>
      </c>
      <c r="DW18" s="441">
        <f t="shared" si="81"/>
        <v>0</v>
      </c>
      <c r="DX18" s="432">
        <f>'Ｓ５２（1977）'!$AI$170</f>
        <v>0</v>
      </c>
      <c r="DY18" s="441">
        <f t="shared" si="82"/>
        <v>0</v>
      </c>
      <c r="DZ18" s="441">
        <f t="shared" si="83"/>
        <v>0</v>
      </c>
      <c r="EA18" s="432">
        <f>'Ｓ５２（1977）'!$AI$171</f>
        <v>0</v>
      </c>
      <c r="EB18" s="441">
        <f t="shared" si="84"/>
        <v>0</v>
      </c>
      <c r="EC18" s="441">
        <f t="shared" si="85"/>
        <v>0</v>
      </c>
      <c r="ED18" s="432">
        <f>'Ｓ５２（1977）'!$AI$172</f>
        <v>0</v>
      </c>
      <c r="EE18" s="441">
        <f t="shared" si="86"/>
        <v>0</v>
      </c>
      <c r="EF18" s="441">
        <f t="shared" si="87"/>
        <v>0</v>
      </c>
      <c r="EG18" s="432">
        <f>'Ｓ５２（1977）'!$AI$173</f>
        <v>0</v>
      </c>
      <c r="EH18" s="441">
        <f t="shared" si="88"/>
        <v>0</v>
      </c>
      <c r="EI18" s="441">
        <f t="shared" si="89"/>
        <v>0</v>
      </c>
      <c r="EJ18" s="432">
        <f>'Ｓ５２（1977）'!$AI$174</f>
        <v>15292</v>
      </c>
      <c r="EK18" s="441">
        <f t="shared" si="90"/>
        <v>306</v>
      </c>
      <c r="EL18" s="440">
        <f t="shared" si="91"/>
        <v>11322</v>
      </c>
      <c r="EM18" s="430">
        <f>'Ｓ５２（1977）'!$AI$175</f>
        <v>2</v>
      </c>
      <c r="EN18" s="441">
        <f t="shared" si="92"/>
        <v>0</v>
      </c>
      <c r="EO18" s="440">
        <f t="shared" si="93"/>
        <v>2</v>
      </c>
      <c r="EP18" s="432">
        <f t="shared" si="94"/>
        <v>404780</v>
      </c>
      <c r="EQ18" s="435">
        <f t="shared" si="95"/>
        <v>7740</v>
      </c>
      <c r="ER18" s="433">
        <f t="shared" si="96"/>
        <v>306486</v>
      </c>
    </row>
    <row r="19" spans="1:148" ht="17.100000000000001" customHeight="1" x14ac:dyDescent="0.15">
      <c r="A19" s="371"/>
      <c r="B19" s="436"/>
      <c r="C19" s="437">
        <v>53</v>
      </c>
      <c r="D19" s="1100">
        <v>36</v>
      </c>
      <c r="E19" s="430">
        <f>'Ｓ５３（1978）'!$AI$124</f>
        <v>62</v>
      </c>
      <c r="F19" s="431">
        <f>IF(D19=0,0,IF(D19&lt;$G$7,ROUND(E19/$G$7,0),IF(D19=$G$7,E19-ROUND(E19/$G$7,0)*($G$7-1),0)))</f>
        <v>1</v>
      </c>
      <c r="G19" s="431">
        <f>IF(D19&gt;=$G$7,E19,ROUND(E19/$G$7,0)*D19)</f>
        <v>36</v>
      </c>
      <c r="H19" s="432">
        <f>'Ｓ５３（1978）'!$AI$125</f>
        <v>2999</v>
      </c>
      <c r="I19" s="431">
        <f>IF(D19=0,0,IF(D19&lt;$J$7,ROUND(H19/$J$7,0),IF(D19=$J$7,H19-ROUND(H19/$J$7,0)*($J$7-1),0)))</f>
        <v>0</v>
      </c>
      <c r="J19" s="433">
        <f>IF(D19&gt;=$J$7,H19,ROUND(H19/$J$7,0)*D19)</f>
        <v>2999</v>
      </c>
      <c r="K19" s="432">
        <f>'Ｓ５３（1978）'!$AI$127</f>
        <v>0</v>
      </c>
      <c r="L19" s="431">
        <f>IF(D19=0,0,IF(D19&lt;$M$7,ROUND(K19/$M$7,0),IF(D19=$M$7,K19-ROUND(K19/$M$7,0)*($M$7-1),0)))</f>
        <v>0</v>
      </c>
      <c r="M19" s="431">
        <f>IF(D19&gt;=$M$7,K19,ROUND(K19/$M$7,0)*D19)</f>
        <v>0</v>
      </c>
      <c r="N19" s="432">
        <f>'Ｓ５３（1978）'!$AI$128</f>
        <v>0</v>
      </c>
      <c r="O19" s="431">
        <f>IF(D19=0,0,IF(D19&lt;$P$7,ROUND(N19/$P$7,0),IF(D19=$P$7,N19-ROUND(N19/$P$7,0)*($P$7-1),0)))</f>
        <v>0</v>
      </c>
      <c r="P19" s="434">
        <f>IF(D19&gt;=$P$7,N19,ROUND(N19/$P$7,0)*D19)</f>
        <v>0</v>
      </c>
      <c r="Q19" s="430">
        <f>'Ｓ５３（1978）'!$AI$130</f>
        <v>0</v>
      </c>
      <c r="R19" s="431">
        <f>IF(D19=0,0,IF(D19&lt;$S$7,ROUND(Q19/$S$7,0),IF(D19=$S$7,Q19-ROUND(Q19/$S$7,0)*($S$7-1),0)))</f>
        <v>0</v>
      </c>
      <c r="S19" s="431">
        <f>IF(D19&gt;=$S$7,Q19,ROUND(Q19/$S$7,0)*D19)</f>
        <v>0</v>
      </c>
      <c r="T19" s="432">
        <f>'Ｓ５３（1978）'!$AI$131</f>
        <v>0</v>
      </c>
      <c r="U19" s="431">
        <f>IF(D19=0,0,IF(D19&lt;$V$7,ROUND(T19/$V$7,0),IF(D19=$V$7,T19-ROUND(T19/$V$7,0)*($V$7-1),0)))</f>
        <v>0</v>
      </c>
      <c r="V19" s="431">
        <f>IF(D19&gt;=$V$7,T19,ROUND(T19/$V$7,0)*D19)</f>
        <v>0</v>
      </c>
      <c r="W19" s="432">
        <f>'Ｓ５３（1978）'!$AI$132</f>
        <v>0</v>
      </c>
      <c r="X19" s="431">
        <f>IF(D19=0,0,IF(D19&lt;$Y$7,ROUND(W19/$Y$7,0),IF(D19=$Y$7,W19-ROUND(W19/$Y$7,0)*($Y$7-1),0)))</f>
        <v>0</v>
      </c>
      <c r="Y19" s="431">
        <f>IF(D19&gt;=$Y$7,W19,ROUND(W19/$Y$7,0)*D19)</f>
        <v>0</v>
      </c>
      <c r="Z19" s="432">
        <f>'Ｓ５３（1978）'!$AI$133</f>
        <v>0</v>
      </c>
      <c r="AA19" s="431">
        <f>IF(D19=0,0,IF(D19&lt;$AB$7,ROUND(Z19/$AB$7,0),IF(D19=$AB$7,Z19-ROUND(Z19/$AB$7,0)*($AB$7-1),0)))</f>
        <v>0</v>
      </c>
      <c r="AB19" s="431">
        <f>IF(D19&gt;=$AB$7,Z19,ROUND(Z19/$AB$7,0)*D19)</f>
        <v>0</v>
      </c>
      <c r="AC19" s="432">
        <f>'Ｓ５３（1978）'!$AI$134</f>
        <v>0</v>
      </c>
      <c r="AD19" s="431">
        <f>IF(D19=0,0,IF(D19&lt;$AE$7,ROUND(AC19/$AE$7,0),IF(D19=$AE$7,AC19-ROUND(AC19/$AE$7,0)*($AE$7-1),0)))</f>
        <v>0</v>
      </c>
      <c r="AE19" s="433">
        <f>IF(D19&gt;=$AE$7,AC19,ROUND(AC19/$AE$7,0)*D19)</f>
        <v>0</v>
      </c>
      <c r="AF19" s="430">
        <f>'Ｓ５３（1978）'!$AI$135</f>
        <v>0</v>
      </c>
      <c r="AG19" s="441">
        <f>IF(D19=0,0,IF(D19&lt;$AH$7,ROUND(AF19/$AH$7,0),IF(D19=$AH$7,AF19-ROUND(AF19/$AH$7,0)*($AH$7-1),0)))</f>
        <v>0</v>
      </c>
      <c r="AH19" s="440">
        <f>IF(D19&gt;=$AH$7,AF19,ROUND(AF19/$AH$7,0)*D19)</f>
        <v>0</v>
      </c>
      <c r="AI19" s="430">
        <f>'Ｓ５３（1978）'!$AI$136</f>
        <v>2164</v>
      </c>
      <c r="AJ19" s="441">
        <f>IF(D19=0,0,IF(D19&lt;$AK$7,ROUND(AI19/$AK$7,0),IF(D19=$AK$7,AI19-ROUND(AI19/$AK$7,0)*($AK$7-1),0)))</f>
        <v>0</v>
      </c>
      <c r="AK19" s="441">
        <f>IF(D19&gt;=$AK$7,AI19,ROUND(AI19/$AK$7,0)*D19)</f>
        <v>2164</v>
      </c>
      <c r="AL19" s="432">
        <f>'Ｓ５３（1978）'!$AI$137</f>
        <v>0</v>
      </c>
      <c r="AM19" s="441">
        <f>IF(D19=0,0,IF(D19&lt;$AN$7,ROUND(AL19/$AN$7,0),IF(D19=$AN$7,AL19-ROUND(AL19/$AN$7,0)*($AN$7-1),0)))</f>
        <v>0</v>
      </c>
      <c r="AN19" s="441">
        <f>IF(D19&gt;=$AN$7,AL19,ROUND(AL19/$AN$7,0)*D19)</f>
        <v>0</v>
      </c>
      <c r="AO19" s="432">
        <f>'Ｓ５３（1978）'!$AI$138</f>
        <v>0</v>
      </c>
      <c r="AP19" s="441">
        <f>IF(D19=0,0,IF(D19&lt;$AQ$7,ROUND(AO19/$AQ$7,0),IF(D19=$AQ$7,AO19-ROUND(AO19/$AQ$7,0)*($AQ$7-1),0)))</f>
        <v>0</v>
      </c>
      <c r="AQ19" s="441">
        <f>IF(D19&gt;=$AQ$7,AO19,ROUND(AO19/$AQ$7,0)*D19)</f>
        <v>0</v>
      </c>
      <c r="AR19" s="432">
        <f>'Ｓ５３（1978）'!$AI$139</f>
        <v>0</v>
      </c>
      <c r="AS19" s="441">
        <f>IF(D19=0,0,IF(D19&lt;$AT$7,ROUND(AR19/$AT$7,0),IF(D19=$AT$7,AR19-ROUND(AR19/$AT$7,0)*($AT$7-1),0)))</f>
        <v>0</v>
      </c>
      <c r="AT19" s="441">
        <f>IF(D19&gt;=$AT$7,AR19,ROUND(AR19/$AT$7,0)*D19)</f>
        <v>0</v>
      </c>
      <c r="AU19" s="432">
        <f>'Ｓ５３（1978）'!$AI$140</f>
        <v>0</v>
      </c>
      <c r="AV19" s="441">
        <f>IF(D19=0,0,IF(D19&lt;$AW$7,ROUND(AU19/$AW$7,0),IF(D19=$AW$7,AU19-ROUND(AU19/$AW$7,0)*($AW$7-1),0)))</f>
        <v>0</v>
      </c>
      <c r="AW19" s="441">
        <f>IF(D19&gt;=$AW$7,AU19,ROUND(AU19/$AW$7,0)*D19)</f>
        <v>0</v>
      </c>
      <c r="AX19" s="432">
        <f>'Ｓ５３（1978）'!$AI$141</f>
        <v>5350</v>
      </c>
      <c r="AY19" s="441">
        <f>IF(D19=0,0,IF(D19&lt;$AZ$7,ROUND(AX19/$AZ$7,0),IF(D19=$AZ$7,AX19-ROUND(AX19/$AZ$7,0)*($AZ$7-1),0)))</f>
        <v>0</v>
      </c>
      <c r="AZ19" s="441">
        <f>IF(D19&gt;=$AZ$7,AX19,ROUND(AX19/$AZ$7,0)*D19)</f>
        <v>5350</v>
      </c>
      <c r="BA19" s="432">
        <f>'Ｓ５３（1978）'!$AI$142</f>
        <v>0</v>
      </c>
      <c r="BB19" s="441">
        <f>IF(D19=0,0,IF(D19&lt;$BC$7,ROUND(BA19/$BC$7,0),IF(D19=$BC$7,BA19-ROUND(BA19/$BC$7,0)*($BC$7-1),0)))</f>
        <v>0</v>
      </c>
      <c r="BC19" s="441">
        <f>IF(D19&gt;=$BC$7,BA19,ROUND(BA19/$BC$7,0)*D19)</f>
        <v>0</v>
      </c>
      <c r="BD19" s="432">
        <f>'Ｓ５３（1978）'!$AI$143</f>
        <v>0</v>
      </c>
      <c r="BE19" s="441">
        <f>IF(D19=0,0,IF(D19&lt;$BF$7,ROUND(BD19/$BF$7,0),IF(D19=$BF$7,BD19-ROUND(BD19/$BF$7,0)*($BF$7-1),0)))</f>
        <v>0</v>
      </c>
      <c r="BF19" s="440">
        <f>IF(D19&gt;=$BF$7,BD19,ROUND(BD19/$BF$7,0)*D19)</f>
        <v>0</v>
      </c>
      <c r="BG19" s="430">
        <f>'Ｓ５３（1978）'!$AI$145</f>
        <v>0</v>
      </c>
      <c r="BH19" s="441">
        <f>IF(D19=0,0,IF(D19&lt;$BI$7,ROUND(BG19/$BI$7,0),IF(D19=$BI$7,BG19-ROUND(BG19/$BI$7,0)*($BI$7-1),0)))</f>
        <v>0</v>
      </c>
      <c r="BI19" s="441">
        <f>IF(D19&gt;=$BI$7,BG19,ROUND(BG19/$BI$7,0)*D19)</f>
        <v>0</v>
      </c>
      <c r="BJ19" s="432">
        <f>'Ｓ５３（1978）'!$AI$146</f>
        <v>0</v>
      </c>
      <c r="BK19" s="441">
        <f>IF(D19=0,0,IF(D19&lt;$BL$7,ROUND(BJ19/$BL$7,0),IF(D19=$BL$7,BJ19-ROUND(BJ19/$BL$7,0)*($BL$7-1),0)))</f>
        <v>0</v>
      </c>
      <c r="BL19" s="441">
        <f>IF(D19&gt;=$BL$7,BJ19,ROUND(BJ19/$BL$7,0)*D19)</f>
        <v>0</v>
      </c>
      <c r="BM19" s="432">
        <f>'Ｓ５３（1978）'!$AI$147</f>
        <v>0</v>
      </c>
      <c r="BN19" s="441">
        <f>IF(D19=0,0,IF(D19&lt;$BO$7,ROUND(BM19/$BO$7,0),IF(D19=$BO$7,BM19-ROUND(BM19/$BO$7,0)*($BO$7-1),0)))</f>
        <v>0</v>
      </c>
      <c r="BO19" s="440">
        <f>IF(D19&gt;=$BO$7,BM19,ROUND(BM19/$BO$7,0)*D19)</f>
        <v>0</v>
      </c>
      <c r="BP19" s="430">
        <f>'Ｓ５３（1978）'!$AI$148</f>
        <v>116950</v>
      </c>
      <c r="BQ19" s="441">
        <f>IF(D19=0,0,IF(D19&lt;$BR$7,ROUND(BP19/$BR$7,0),IF(D19=$BR$7,BP19-ROUND(BP19/$BR$7,0)*($BR$7-1),0)))</f>
        <v>2436</v>
      </c>
      <c r="BR19" s="441">
        <f>IF(D19&gt;=$BR$7,BP19,ROUND(BP19/$BR$7,0)*D19)</f>
        <v>87696</v>
      </c>
      <c r="BS19" s="432">
        <f>'Ｓ５３（1978）'!$AI$149</f>
        <v>1984</v>
      </c>
      <c r="BT19" s="441">
        <f>IF(D19=0,0,IF(D19&lt;$BU$7,ROUND(BS19/$BU$7,0),IF(D19=$BU$7,BS19-ROUND(BS19/$BU$7,0)*($BU$7-1),0)))</f>
        <v>33</v>
      </c>
      <c r="BU19" s="441">
        <f>IF(D19&gt;=$BU$7,BS19,ROUND(BS19/$BU$7,0)*D19)</f>
        <v>1188</v>
      </c>
      <c r="BV19" s="432">
        <f>'Ｓ５３（1978）'!$AI$150</f>
        <v>0</v>
      </c>
      <c r="BW19" s="441">
        <f>IF(D19=0,0,IF(D19&lt;$BX$7,ROUND(BV19/$BX$7,0),IF(D19=$BX$7,BV19-ROUND(BV19/$BX$7,0)*($BX$7-1),0)))</f>
        <v>0</v>
      </c>
      <c r="BX19" s="441">
        <f>IF(D19&gt;=$BX$7,BV19,ROUND(BV19/$BX$7,0)*D19)</f>
        <v>0</v>
      </c>
      <c r="BY19" s="432">
        <f>'Ｓ５３（1978）'!$AI$151</f>
        <v>0</v>
      </c>
      <c r="BZ19" s="441">
        <f>IF(D19=0,0,IF(D19&lt;$CA$7,ROUND(BY19/$CA$7,0),IF(D19=$CA$7,BY19-ROUND(BY19/$CA$7,0)*($CA$7-1),0)))</f>
        <v>0</v>
      </c>
      <c r="CA19" s="441">
        <f>IF(D19&gt;=$CA$7,BY19,ROUND(BY19/$CA$7,0)*D19)</f>
        <v>0</v>
      </c>
      <c r="CB19" s="432">
        <f>'Ｓ５３（1978）'!$AI$152</f>
        <v>0</v>
      </c>
      <c r="CC19" s="441">
        <f>IF(D19=0,0,IF(D19&lt;$CD$7,ROUND(CB19/$CD$7,0),IF(D19=$CD$7,CB19-ROUND(CB19/$CD$7,0)*($CD$7-1),0)))</f>
        <v>0</v>
      </c>
      <c r="CD19" s="441">
        <f>IF(D19&gt;=$CD$7,CB19,ROUND(CB19/$CD$7,0)*D19)</f>
        <v>0</v>
      </c>
      <c r="CE19" s="432">
        <f>'Ｓ５３（1978）'!$AI$153</f>
        <v>0</v>
      </c>
      <c r="CF19" s="441">
        <f>IF(D19=0,0,IF(D19&lt;$CG$7,ROUND(CE19/$CG$7,0),IF(D19=$CG$7,CE19-ROUND(CE19/$CG$7,0)*($CG$7-1),0)))</f>
        <v>0</v>
      </c>
      <c r="CG19" s="441">
        <f>IF(D19&gt;=$CG$7,CE19,ROUND(CE19/$CG$7,0)*D19)</f>
        <v>0</v>
      </c>
      <c r="CH19" s="432">
        <f>'Ｓ５３（1978）'!$AI$155</f>
        <v>0</v>
      </c>
      <c r="CI19" s="441">
        <f>IF(D19=0,0,IF(D19&lt;$CJ$7,ROUND(CH19/$CJ$7,0),IF(D19=$CJ$7,CH19-ROUND(CH19/$CJ$7,0)*($CJ$7-1),0)))</f>
        <v>0</v>
      </c>
      <c r="CJ19" s="441">
        <f>IF(D19&gt;=$CJ$7,CH19,ROUND(CH19/$CJ$7,0)*D19)</f>
        <v>0</v>
      </c>
      <c r="CK19" s="432">
        <f>'Ｓ５３（1978）'!$AI$156</f>
        <v>0</v>
      </c>
      <c r="CL19" s="441">
        <f>IF(D19=0,0,IF(D19&lt;$CM$7,ROUND(CK19/$CM$7,0),IF(D19=$CM$7,CK19-ROUND(CK19/$CM$7,0)*($CM$7-1),0)))</f>
        <v>0</v>
      </c>
      <c r="CM19" s="441">
        <f>IF(D19&gt;=$CM$7,CK19,ROUND(CK19/$CM$7,0)*D19)</f>
        <v>0</v>
      </c>
      <c r="CN19" s="432">
        <f>'Ｓ５３（1978）'!$AI$157</f>
        <v>34975</v>
      </c>
      <c r="CO19" s="441">
        <f>IF(D19=0,0,IF(D19&lt;$CP$7,ROUND(CN19/$CP$7,0),IF(D19=$CP$7,CN19-ROUND(CN19/$CP$7,0)*($CP$7-1),0)))</f>
        <v>874</v>
      </c>
      <c r="CP19" s="441">
        <f>IF(D19&gt;=$CP$7,CN19,ROUND(CN19/$CP$7,0)*D19)</f>
        <v>31464</v>
      </c>
      <c r="CQ19" s="432">
        <f>'Ｓ５３（1978）'!$AI$158</f>
        <v>58616</v>
      </c>
      <c r="CR19" s="441">
        <f>IF(D19=0,0,IF(D19&lt;$CS$7,ROUND(CQ19/$CS$7,0),IF(D19=$CS$7,CQ19-ROUND(CQ19/$CS$7,0)*($CS$7-1),0)))</f>
        <v>1465</v>
      </c>
      <c r="CS19" s="441">
        <f>IF(D19&gt;=$CS$7,CQ19,ROUND(CQ19/$CS$7,0)*D19)</f>
        <v>52740</v>
      </c>
      <c r="CT19" s="432">
        <f>'Ｓ５３（1978）'!$AI$159</f>
        <v>0</v>
      </c>
      <c r="CU19" s="441">
        <f>IF(D19=0,0,IF(D19&lt;$CV$7,ROUND(CT19/$CV$7,0),IF(D19=$CV$7,CT19-ROUND(CT19/$CV$7,0)*($CV$7-1),0)))</f>
        <v>0</v>
      </c>
      <c r="CV19" s="441">
        <f>IF(D19&gt;=$CV$7,CT19,ROUND(CT19/$CV$7,0)*D19)</f>
        <v>0</v>
      </c>
      <c r="CW19" s="432">
        <f>'Ｓ５３（1978）'!$AI$160</f>
        <v>2127</v>
      </c>
      <c r="CX19" s="441">
        <f>IF(D19=0,0,IF(D19&lt;$CY$7,ROUND(CW19/$CY$7,0),IF(D19=$CY$7,CW19-ROUND(CW19/$CY$7,0)*($CY$7-1),0)))</f>
        <v>53</v>
      </c>
      <c r="CY19" s="441">
        <f>IF(D19&gt;=$CY$7,CW19,ROUND(CW19/$CY$7,0)*D19)</f>
        <v>1908</v>
      </c>
      <c r="CZ19" s="432">
        <f>'Ｓ５３（1978）'!$AI$161</f>
        <v>0</v>
      </c>
      <c r="DA19" s="441">
        <f>IF(D19=0,0,IF(D19&lt;$DB$7,ROUND(CZ19/$DB$7,0),IF(D19=$DB$7,CZ19-ROUND(CZ19/$DB$7,0)*($DB$7-1),0)))</f>
        <v>0</v>
      </c>
      <c r="DB19" s="441">
        <f>IF(D19&gt;=$DB$7,CZ19,ROUND(CZ19/$DB$7,0)*D19)</f>
        <v>0</v>
      </c>
      <c r="DC19" s="432">
        <f>'Ｓ５３（1978）'!$AI$162</f>
        <v>0</v>
      </c>
      <c r="DD19" s="441">
        <f>IF(D19=0,0,IF(D19&lt;$DE$7,ROUND(DC19/$DE$7,0),IF(D19=$DE$7,DC19-ROUND(DC19/$DE$7,0)*($DE$7-1),0)))</f>
        <v>0</v>
      </c>
      <c r="DE19" s="440">
        <f>IF(D19&gt;=$DE$7,DC19,ROUND(DC19/$DE$7,0)*D19)</f>
        <v>0</v>
      </c>
      <c r="DF19" s="430">
        <f>'Ｓ５３（1978）'!$AI$164</f>
        <v>0</v>
      </c>
      <c r="DG19" s="441">
        <f>IF(D19=0,0,IF(D19&lt;$DH$7,ROUND(DF19/$DH$7,0),IF(D19=$DH$7,DF19-ROUND(DF19/$DH$7,0)*($DH$7-1),0)))</f>
        <v>0</v>
      </c>
      <c r="DH19" s="441">
        <f>IF(D19&gt;=$DH$7,DF19,ROUND(DF19/$DH$7,0)*D19)</f>
        <v>0</v>
      </c>
      <c r="DI19" s="432">
        <f>'Ｓ５３（1978）'!$AI$165</f>
        <v>0</v>
      </c>
      <c r="DJ19" s="439">
        <f>IF(D19=0,0,IF(D19&lt;$DK$7,ROUND(DI19/$DK$7,0),IF(D19=$DK$7,DI19-ROUND(DI19/$DK$7,0)*($DK$7-1),0)))</f>
        <v>0</v>
      </c>
      <c r="DK19" s="440">
        <f>IF(D19&gt;=$DK$7,DI19,ROUND(DI19/$DK$7,0)*D19)</f>
        <v>0</v>
      </c>
      <c r="DL19" s="430">
        <f>'Ｓ５３（1978）'!$AI$166</f>
        <v>55847</v>
      </c>
      <c r="DM19" s="441">
        <f>IF(D19=0,0,IF(D19&lt;$DN$7,ROUND(DL19/$DN$7,0),IF(D19=$DN$7,DL19-ROUND(DL19/$DN$7,0)*($DN$7-1),0)))</f>
        <v>1117</v>
      </c>
      <c r="DN19" s="441">
        <f>IF(D19&gt;=$DN$7,DL19,ROUND(DL19/$DN$7,0)*D19)</f>
        <v>40212</v>
      </c>
      <c r="DO19" s="432">
        <f>'Ｓ５３（1978）'!$AI$167</f>
        <v>4922</v>
      </c>
      <c r="DP19" s="441">
        <f>IF(D19=0,0,IF(D19&lt;$DQ$7,ROUND(DO19/$DQ$7,0),IF(D19=$DQ$7,DO19-ROUND(DO19/$DQ$7,0)*($DQ$7-1),0)))</f>
        <v>98</v>
      </c>
      <c r="DQ19" s="441">
        <f>IF(D19&gt;=$DQ$7,DO19,ROUND(DO19/$DQ$7,0)*D19)</f>
        <v>3528</v>
      </c>
      <c r="DR19" s="432">
        <f>'Ｓ５３（1978）'!$AI$168</f>
        <v>0</v>
      </c>
      <c r="DS19" s="441">
        <f>IF(D19=0,0,IF(D19&lt;$DT$7,ROUND(DR19/$DT$7,0),IF(D19=$DT$7,DR19-ROUND(DR19/$DT$7,0)*($DT$7-1),0)))</f>
        <v>0</v>
      </c>
      <c r="DT19" s="441">
        <f>IF(D19&gt;=$DT$7,DR19,ROUND(DR19/$DT$7,0)*D19)</f>
        <v>0</v>
      </c>
      <c r="DU19" s="432">
        <f>'Ｓ５３（1978）'!$AI$169</f>
        <v>1000</v>
      </c>
      <c r="DV19" s="441">
        <f>IF(D19=0,0,IF(D19&lt;$DW$7,ROUND(DU19/$DW$7,0),IF(D19=$DW$7,DU19-ROUND(DU19/$DW$7,0)*($DW$7-1),0)))</f>
        <v>20</v>
      </c>
      <c r="DW19" s="441">
        <f>IF(D19&gt;=$DW$7,DU19,ROUND(DU19/$DW$7,0)*D19)</f>
        <v>720</v>
      </c>
      <c r="DX19" s="432">
        <f>'Ｓ５３（1978）'!$AI$170</f>
        <v>0</v>
      </c>
      <c r="DY19" s="441">
        <f>IF(D19=0,0,IF(D19&lt;$DZ$7,ROUND(DX19/$DZ$7,0),IF(D19=$DZ$7,DX19-ROUND(DX19/$DZ$7,0)*($DZ$7-1),0)))</f>
        <v>0</v>
      </c>
      <c r="DZ19" s="441">
        <f>IF(D19&gt;=$DZ$7,DX19,ROUND(DX19/$DZ$7,0)*D19)</f>
        <v>0</v>
      </c>
      <c r="EA19" s="432">
        <f>'Ｓ５３（1978）'!$AI$171</f>
        <v>0</v>
      </c>
      <c r="EB19" s="441">
        <f>IF(D19=0,0,IF(D19&lt;$EC$7,ROUND(EA19/$EC$7,0),IF(D19=$EC$7,EA19-ROUND(EA19/$EC$7,0)*($EC$7-1),0)))</f>
        <v>0</v>
      </c>
      <c r="EC19" s="441">
        <f>IF(D19&gt;=$EC$7,EA19,ROUND(EA19/$EC$7,0)*D19)</f>
        <v>0</v>
      </c>
      <c r="ED19" s="432">
        <f>'Ｓ５３（1978）'!$AI$172</f>
        <v>0</v>
      </c>
      <c r="EE19" s="441">
        <f>IF(D19=0,0,IF(D19&lt;$EF$7,ROUND(ED19/$EF$7,0),IF(D19=$EF$7,ED19-ROUND(ED19/$EF$7,0)*($EF$7-1),0)))</f>
        <v>0</v>
      </c>
      <c r="EF19" s="441">
        <f>IF(D19&gt;=$EF$7,ED19,ROUND(ED19/$EF$7,0)*D19)</f>
        <v>0</v>
      </c>
      <c r="EG19" s="432">
        <f>'Ｓ５３（1978）'!$AI$173</f>
        <v>0</v>
      </c>
      <c r="EH19" s="441">
        <f>IF(D19=0,0,IF(D19&lt;$EI$7,ROUND(EG19/$EI$7,0),IF(D19=$EI$7,EG19-ROUND(EG19/$EI$7,0)*($EI$7-1),0)))</f>
        <v>0</v>
      </c>
      <c r="EI19" s="441">
        <f>IF(D19&gt;=$EI$7,EG19,ROUND(EG19/$EI$7,0)*D19)</f>
        <v>0</v>
      </c>
      <c r="EJ19" s="432">
        <f>'Ｓ５３（1978）'!$AI$174</f>
        <v>6249</v>
      </c>
      <c r="EK19" s="441">
        <f>IF(D19=0,0,IF(D19&lt;$EL$7,ROUND(EJ19/$EL$7,0),IF(D19=$EL$7,EJ19-ROUND(EJ19/$EL$7,0)*($EL$7-1),0)))</f>
        <v>125</v>
      </c>
      <c r="EL19" s="440">
        <f>IF(D19&gt;=$EL$7,EJ19,ROUND(EJ19/$EL$7,0)*D19)</f>
        <v>4500</v>
      </c>
      <c r="EM19" s="430">
        <f>'Ｓ５３（1978）'!$AI$175</f>
        <v>1</v>
      </c>
      <c r="EN19" s="441">
        <f>IF(D19=0,0,IF(D19&lt;$EO$7,ROUND(EM19/$EO$7,0),IF(D19=$EO$7,EM19-ROUND(EM19/$EO$7,0)*($EO$7-1),0)))</f>
        <v>0</v>
      </c>
      <c r="EO19" s="440">
        <f>IF(D19&gt;=$EO$7,EM19,ROUND(EM19/$EO$7,0)*D19)</f>
        <v>1</v>
      </c>
      <c r="EP19" s="432">
        <f>E19+H19+K19+N19+Q19+T19+W19+Z19+AC19+AF19+AI19+AL19+AO19+AR19+AU19+AX19+BA19+BD19+BG19+BJ19+BM19+BP19+BS19+BV19+BY19+CB19+CE19+CH19+CK19+CN19+CQ19+CT19+CW19+CZ19+DC19+DF19+DI19+DL19+DO19+DR19+DU19+DX19+EA19+ED19+EG19+EJ19+EM19</f>
        <v>293246</v>
      </c>
      <c r="EQ19" s="435">
        <f>F19+I19+L19+O19+R19+U19+X19+AA19+AD19+AG19+AJ19+AM19+AP19+AS19+AV19+AY19+BB19+BE19+BH19+BK19+BN19+BQ19+BT19+BW19+BZ19+CC19+CF19+CI19+CL19+CO19+CR19+CU19+CX19+DA19+DD19+DG19+DJ19+DM19+DP19+DS19+DV19+DY19+EB19+EE19+EH19+EK19+EN19</f>
        <v>6222</v>
      </c>
      <c r="ER19" s="433">
        <f>G19+J19+M19+P19+S19+V19+Y19+AB19+AE19+AH19+AK19+AN19+AQ19+AT19+AW19+AZ19+BC19+BF19+BI19+BL19+BO19+BR19+BU19+BX19+CA19+CD19+CG19+CJ19+CM19+CP19+CS19+CV19+CY19+DB19+DE19+DH19+DK19+DN19+DQ19+DT19+DW19+DZ19+EC19+EF19+EI19+EL19+EO19</f>
        <v>234506</v>
      </c>
    </row>
    <row r="20" spans="1:148" ht="17.100000000000001" customHeight="1" x14ac:dyDescent="0.15">
      <c r="A20" s="442"/>
      <c r="B20" s="443"/>
      <c r="C20" s="444">
        <v>54</v>
      </c>
      <c r="D20" s="438">
        <v>35</v>
      </c>
      <c r="E20" s="430">
        <f>'Ｓ５４（1979）'!$AI$124</f>
        <v>15565</v>
      </c>
      <c r="F20" s="431">
        <f t="shared" si="0"/>
        <v>311</v>
      </c>
      <c r="G20" s="431">
        <f t="shared" si="1"/>
        <v>10885</v>
      </c>
      <c r="H20" s="432">
        <f>'Ｓ５４（1979）'!$AI$125</f>
        <v>10405</v>
      </c>
      <c r="I20" s="431">
        <f t="shared" si="2"/>
        <v>0</v>
      </c>
      <c r="J20" s="433">
        <f t="shared" si="3"/>
        <v>10405</v>
      </c>
      <c r="K20" s="432">
        <f>'Ｓ５４（1979）'!$AI$127</f>
        <v>0</v>
      </c>
      <c r="L20" s="431">
        <f t="shared" si="4"/>
        <v>0</v>
      </c>
      <c r="M20" s="431">
        <f t="shared" si="5"/>
        <v>0</v>
      </c>
      <c r="N20" s="432">
        <f>'Ｓ５４（1979）'!$AI$128</f>
        <v>0</v>
      </c>
      <c r="O20" s="431">
        <f t="shared" si="6"/>
        <v>0</v>
      </c>
      <c r="P20" s="434">
        <f t="shared" si="7"/>
        <v>0</v>
      </c>
      <c r="Q20" s="430">
        <f>'Ｓ５４（1979）'!$AI$130</f>
        <v>0</v>
      </c>
      <c r="R20" s="431">
        <f t="shared" si="8"/>
        <v>0</v>
      </c>
      <c r="S20" s="431">
        <f t="shared" si="9"/>
        <v>0</v>
      </c>
      <c r="T20" s="432">
        <f>'Ｓ５４（1979）'!$AI$131</f>
        <v>0</v>
      </c>
      <c r="U20" s="431">
        <f t="shared" si="10"/>
        <v>0</v>
      </c>
      <c r="V20" s="431">
        <f t="shared" si="11"/>
        <v>0</v>
      </c>
      <c r="W20" s="432">
        <f>'Ｓ５４（1979）'!$AI$132</f>
        <v>0</v>
      </c>
      <c r="X20" s="431">
        <f t="shared" si="12"/>
        <v>0</v>
      </c>
      <c r="Y20" s="431">
        <f t="shared" si="13"/>
        <v>0</v>
      </c>
      <c r="Z20" s="432">
        <f>'Ｓ５４（1979）'!$AI$133</f>
        <v>0</v>
      </c>
      <c r="AA20" s="431">
        <f t="shared" si="14"/>
        <v>0</v>
      </c>
      <c r="AB20" s="431">
        <f t="shared" si="15"/>
        <v>0</v>
      </c>
      <c r="AC20" s="432">
        <f>'Ｓ５４（1979）'!$AI$134</f>
        <v>0</v>
      </c>
      <c r="AD20" s="431">
        <f t="shared" si="16"/>
        <v>0</v>
      </c>
      <c r="AE20" s="433">
        <f t="shared" si="17"/>
        <v>0</v>
      </c>
      <c r="AF20" s="430">
        <f>'Ｓ５４（1979）'!$AI$135</f>
        <v>0</v>
      </c>
      <c r="AG20" s="441">
        <f t="shared" si="18"/>
        <v>0</v>
      </c>
      <c r="AH20" s="440">
        <f t="shared" si="19"/>
        <v>0</v>
      </c>
      <c r="AI20" s="430">
        <f>'Ｓ５４（1979）'!$AI$136</f>
        <v>0</v>
      </c>
      <c r="AJ20" s="441">
        <f t="shared" si="20"/>
        <v>0</v>
      </c>
      <c r="AK20" s="441">
        <f t="shared" si="21"/>
        <v>0</v>
      </c>
      <c r="AL20" s="432">
        <f>'Ｓ５４（1979）'!$AI$137</f>
        <v>0</v>
      </c>
      <c r="AM20" s="441">
        <f t="shared" si="22"/>
        <v>0</v>
      </c>
      <c r="AN20" s="441">
        <f t="shared" si="23"/>
        <v>0</v>
      </c>
      <c r="AO20" s="432">
        <f>'Ｓ５４（1979）'!$AI$138</f>
        <v>0</v>
      </c>
      <c r="AP20" s="441">
        <f t="shared" si="24"/>
        <v>0</v>
      </c>
      <c r="AQ20" s="441">
        <f t="shared" si="25"/>
        <v>0</v>
      </c>
      <c r="AR20" s="432">
        <f>'Ｓ５４（1979）'!$AI$139</f>
        <v>0</v>
      </c>
      <c r="AS20" s="441">
        <f t="shared" si="26"/>
        <v>0</v>
      </c>
      <c r="AT20" s="441">
        <f t="shared" si="27"/>
        <v>0</v>
      </c>
      <c r="AU20" s="432">
        <f>'Ｓ５４（1979）'!$AI$140</f>
        <v>0</v>
      </c>
      <c r="AV20" s="441">
        <f t="shared" si="28"/>
        <v>0</v>
      </c>
      <c r="AW20" s="441">
        <f t="shared" si="29"/>
        <v>0</v>
      </c>
      <c r="AX20" s="432">
        <f>'Ｓ５４（1979）'!$AI$141</f>
        <v>148961</v>
      </c>
      <c r="AY20" s="441">
        <f t="shared" si="30"/>
        <v>0</v>
      </c>
      <c r="AZ20" s="441">
        <f t="shared" si="31"/>
        <v>148961</v>
      </c>
      <c r="BA20" s="432">
        <f>'Ｓ５４（1979）'!$AI$142</f>
        <v>0</v>
      </c>
      <c r="BB20" s="441">
        <f t="shared" si="32"/>
        <v>0</v>
      </c>
      <c r="BC20" s="441">
        <f t="shared" si="33"/>
        <v>0</v>
      </c>
      <c r="BD20" s="432">
        <f>'Ｓ５４（1979）'!$AI$143</f>
        <v>78624</v>
      </c>
      <c r="BE20" s="441">
        <f t="shared" si="34"/>
        <v>0</v>
      </c>
      <c r="BF20" s="440">
        <f t="shared" si="35"/>
        <v>78624</v>
      </c>
      <c r="BG20" s="430">
        <f>'Ｓ５４（1979）'!$AI$145</f>
        <v>0</v>
      </c>
      <c r="BH20" s="441">
        <f t="shared" si="36"/>
        <v>0</v>
      </c>
      <c r="BI20" s="441">
        <f t="shared" si="37"/>
        <v>0</v>
      </c>
      <c r="BJ20" s="432">
        <f>'Ｓ５４（1979）'!$AI$146</f>
        <v>0</v>
      </c>
      <c r="BK20" s="441">
        <f t="shared" si="38"/>
        <v>0</v>
      </c>
      <c r="BL20" s="441">
        <f t="shared" si="39"/>
        <v>0</v>
      </c>
      <c r="BM20" s="432">
        <f>'Ｓ５４（1979）'!$AI$147</f>
        <v>0</v>
      </c>
      <c r="BN20" s="441">
        <f t="shared" si="40"/>
        <v>0</v>
      </c>
      <c r="BO20" s="440">
        <f t="shared" si="41"/>
        <v>0</v>
      </c>
      <c r="BP20" s="430">
        <f>'Ｓ５４（1979）'!$AI$148</f>
        <v>224494</v>
      </c>
      <c r="BQ20" s="441">
        <f t="shared" si="42"/>
        <v>4677</v>
      </c>
      <c r="BR20" s="441">
        <f t="shared" si="43"/>
        <v>163695</v>
      </c>
      <c r="BS20" s="432">
        <f>'Ｓ５４（1979）'!$AI$149</f>
        <v>0</v>
      </c>
      <c r="BT20" s="441">
        <f t="shared" si="44"/>
        <v>0</v>
      </c>
      <c r="BU20" s="441">
        <f t="shared" si="45"/>
        <v>0</v>
      </c>
      <c r="BV20" s="432">
        <f>'Ｓ５４（1979）'!$AI$150</f>
        <v>0</v>
      </c>
      <c r="BW20" s="441">
        <f t="shared" si="46"/>
        <v>0</v>
      </c>
      <c r="BX20" s="441">
        <f t="shared" si="47"/>
        <v>0</v>
      </c>
      <c r="BY20" s="432">
        <f>'Ｓ５４（1979）'!$AI$151</f>
        <v>0</v>
      </c>
      <c r="BZ20" s="441">
        <f t="shared" si="48"/>
        <v>0</v>
      </c>
      <c r="CA20" s="441">
        <f t="shared" si="49"/>
        <v>0</v>
      </c>
      <c r="CB20" s="432">
        <f>'Ｓ５４（1979）'!$AI$152</f>
        <v>0</v>
      </c>
      <c r="CC20" s="441">
        <f t="shared" si="50"/>
        <v>0</v>
      </c>
      <c r="CD20" s="441">
        <f t="shared" si="51"/>
        <v>0</v>
      </c>
      <c r="CE20" s="432">
        <f>'Ｓ５４（1979）'!$AI$153</f>
        <v>0</v>
      </c>
      <c r="CF20" s="441">
        <f t="shared" si="52"/>
        <v>0</v>
      </c>
      <c r="CG20" s="441">
        <f t="shared" si="53"/>
        <v>0</v>
      </c>
      <c r="CH20" s="432">
        <f>'Ｓ５４（1979）'!$AI$155</f>
        <v>0</v>
      </c>
      <c r="CI20" s="441">
        <f t="shared" si="54"/>
        <v>0</v>
      </c>
      <c r="CJ20" s="441">
        <f t="shared" si="55"/>
        <v>0</v>
      </c>
      <c r="CK20" s="432">
        <f>'Ｓ５４（1979）'!$AI$156</f>
        <v>0</v>
      </c>
      <c r="CL20" s="441">
        <f t="shared" si="56"/>
        <v>0</v>
      </c>
      <c r="CM20" s="441">
        <f t="shared" si="57"/>
        <v>0</v>
      </c>
      <c r="CN20" s="432">
        <f>'Ｓ５４（1979）'!$AI$157</f>
        <v>4175</v>
      </c>
      <c r="CO20" s="441">
        <f t="shared" si="58"/>
        <v>104</v>
      </c>
      <c r="CP20" s="441">
        <f t="shared" si="59"/>
        <v>3640</v>
      </c>
      <c r="CQ20" s="432">
        <f>'Ｓ５４（1979）'!$AI$158</f>
        <v>10051</v>
      </c>
      <c r="CR20" s="441">
        <f t="shared" si="60"/>
        <v>251</v>
      </c>
      <c r="CS20" s="441">
        <f t="shared" si="61"/>
        <v>8785</v>
      </c>
      <c r="CT20" s="432">
        <f>'Ｓ５４（1979）'!$AI$159</f>
        <v>0</v>
      </c>
      <c r="CU20" s="441">
        <f t="shared" si="62"/>
        <v>0</v>
      </c>
      <c r="CV20" s="441">
        <f t="shared" si="63"/>
        <v>0</v>
      </c>
      <c r="CW20" s="432">
        <f>'Ｓ５４（1979）'!$AI$160</f>
        <v>887</v>
      </c>
      <c r="CX20" s="441">
        <f t="shared" si="64"/>
        <v>22</v>
      </c>
      <c r="CY20" s="441">
        <f t="shared" si="65"/>
        <v>770</v>
      </c>
      <c r="CZ20" s="432">
        <f>'Ｓ５４（1979）'!$AI$161</f>
        <v>0</v>
      </c>
      <c r="DA20" s="441">
        <f t="shared" si="66"/>
        <v>0</v>
      </c>
      <c r="DB20" s="441">
        <f t="shared" si="67"/>
        <v>0</v>
      </c>
      <c r="DC20" s="432">
        <f>'Ｓ５４（1979）'!$AI$162</f>
        <v>0</v>
      </c>
      <c r="DD20" s="441">
        <f t="shared" si="68"/>
        <v>0</v>
      </c>
      <c r="DE20" s="440">
        <f t="shared" si="69"/>
        <v>0</v>
      </c>
      <c r="DF20" s="430">
        <f>'Ｓ５４（1979）'!$AI$164</f>
        <v>0</v>
      </c>
      <c r="DG20" s="441">
        <f t="shared" si="70"/>
        <v>0</v>
      </c>
      <c r="DH20" s="441">
        <f t="shared" si="71"/>
        <v>0</v>
      </c>
      <c r="DI20" s="432">
        <f>'Ｓ５４（1979）'!$AI$165</f>
        <v>0</v>
      </c>
      <c r="DJ20" s="439">
        <f t="shared" si="72"/>
        <v>0</v>
      </c>
      <c r="DK20" s="440">
        <f t="shared" si="73"/>
        <v>0</v>
      </c>
      <c r="DL20" s="430">
        <f>'Ｓ５４（1979）'!$AI$166</f>
        <v>9055</v>
      </c>
      <c r="DM20" s="441">
        <f t="shared" si="74"/>
        <v>181</v>
      </c>
      <c r="DN20" s="441">
        <f t="shared" si="75"/>
        <v>6335</v>
      </c>
      <c r="DO20" s="432">
        <f>'Ｓ５４（1979）'!$AI$167</f>
        <v>4470</v>
      </c>
      <c r="DP20" s="441">
        <f t="shared" si="76"/>
        <v>89</v>
      </c>
      <c r="DQ20" s="441">
        <f t="shared" si="77"/>
        <v>3115</v>
      </c>
      <c r="DR20" s="432">
        <f>'Ｓ５４（1979）'!$AI$168</f>
        <v>0</v>
      </c>
      <c r="DS20" s="441">
        <f t="shared" si="78"/>
        <v>0</v>
      </c>
      <c r="DT20" s="441">
        <f t="shared" si="79"/>
        <v>0</v>
      </c>
      <c r="DU20" s="432">
        <f>'Ｓ５４（1979）'!$AI$169</f>
        <v>0</v>
      </c>
      <c r="DV20" s="441">
        <f t="shared" si="80"/>
        <v>0</v>
      </c>
      <c r="DW20" s="441">
        <f t="shared" si="81"/>
        <v>0</v>
      </c>
      <c r="DX20" s="432">
        <f>'Ｓ５４（1979）'!$AI$170</f>
        <v>0</v>
      </c>
      <c r="DY20" s="441">
        <f t="shared" si="82"/>
        <v>0</v>
      </c>
      <c r="DZ20" s="441">
        <f t="shared" si="83"/>
        <v>0</v>
      </c>
      <c r="EA20" s="432">
        <f>'Ｓ５４（1979）'!$AI$171</f>
        <v>0</v>
      </c>
      <c r="EB20" s="441">
        <f t="shared" si="84"/>
        <v>0</v>
      </c>
      <c r="EC20" s="441">
        <f t="shared" si="85"/>
        <v>0</v>
      </c>
      <c r="ED20" s="432">
        <f>'Ｓ５４（1979）'!$AI$172</f>
        <v>0</v>
      </c>
      <c r="EE20" s="441">
        <f t="shared" si="86"/>
        <v>0</v>
      </c>
      <c r="EF20" s="441">
        <f t="shared" si="87"/>
        <v>0</v>
      </c>
      <c r="EG20" s="432">
        <f>'Ｓ５４（1979）'!$AI$173</f>
        <v>3860</v>
      </c>
      <c r="EH20" s="441">
        <f t="shared" si="88"/>
        <v>77</v>
      </c>
      <c r="EI20" s="441">
        <f t="shared" si="89"/>
        <v>2695</v>
      </c>
      <c r="EJ20" s="432">
        <f>'Ｓ５４（1979）'!$AI$174</f>
        <v>6745</v>
      </c>
      <c r="EK20" s="441">
        <f t="shared" si="90"/>
        <v>135</v>
      </c>
      <c r="EL20" s="440">
        <f t="shared" si="91"/>
        <v>4725</v>
      </c>
      <c r="EM20" s="430">
        <f>'Ｓ５４（1979）'!$AI$175</f>
        <v>0</v>
      </c>
      <c r="EN20" s="441">
        <f t="shared" si="92"/>
        <v>0</v>
      </c>
      <c r="EO20" s="440">
        <f t="shared" si="93"/>
        <v>0</v>
      </c>
      <c r="EP20" s="432">
        <f t="shared" si="94"/>
        <v>517292</v>
      </c>
      <c r="EQ20" s="435">
        <f t="shared" si="95"/>
        <v>5847</v>
      </c>
      <c r="ER20" s="433">
        <f t="shared" si="96"/>
        <v>442635</v>
      </c>
    </row>
    <row r="21" spans="1:148" ht="17.100000000000001" customHeight="1" x14ac:dyDescent="0.15">
      <c r="A21" s="371"/>
      <c r="B21" s="436"/>
      <c r="C21" s="437">
        <v>55</v>
      </c>
      <c r="D21" s="1100">
        <v>34</v>
      </c>
      <c r="E21" s="430">
        <f>'Ｓ５５（1980）'!$AI$124</f>
        <v>320565</v>
      </c>
      <c r="F21" s="431">
        <f t="shared" si="0"/>
        <v>6411</v>
      </c>
      <c r="G21" s="431">
        <f t="shared" si="1"/>
        <v>217974</v>
      </c>
      <c r="H21" s="432">
        <f>'Ｓ５５（1980）'!$AI$125</f>
        <v>0</v>
      </c>
      <c r="I21" s="431">
        <f t="shared" si="2"/>
        <v>0</v>
      </c>
      <c r="J21" s="433">
        <f t="shared" si="3"/>
        <v>0</v>
      </c>
      <c r="K21" s="432">
        <f>'Ｓ５５（1980）'!$AI$127</f>
        <v>0</v>
      </c>
      <c r="L21" s="431">
        <f t="shared" si="4"/>
        <v>0</v>
      </c>
      <c r="M21" s="431">
        <f t="shared" si="5"/>
        <v>0</v>
      </c>
      <c r="N21" s="432">
        <f>'Ｓ５５（1980）'!$AI$128</f>
        <v>0</v>
      </c>
      <c r="O21" s="431">
        <f t="shared" si="6"/>
        <v>0</v>
      </c>
      <c r="P21" s="434">
        <f t="shared" si="7"/>
        <v>0</v>
      </c>
      <c r="Q21" s="430">
        <f>'Ｓ５５（1980）'!$AI$130</f>
        <v>0</v>
      </c>
      <c r="R21" s="431">
        <f t="shared" si="8"/>
        <v>0</v>
      </c>
      <c r="S21" s="431">
        <f t="shared" si="9"/>
        <v>0</v>
      </c>
      <c r="T21" s="432">
        <f>'Ｓ５５（1980）'!$AI$131</f>
        <v>0</v>
      </c>
      <c r="U21" s="431">
        <f t="shared" si="10"/>
        <v>0</v>
      </c>
      <c r="V21" s="431">
        <f t="shared" si="11"/>
        <v>0</v>
      </c>
      <c r="W21" s="432">
        <f>'Ｓ５５（1980）'!$AI$132</f>
        <v>0</v>
      </c>
      <c r="X21" s="431">
        <f t="shared" si="12"/>
        <v>0</v>
      </c>
      <c r="Y21" s="431">
        <f t="shared" si="13"/>
        <v>0</v>
      </c>
      <c r="Z21" s="432">
        <f>'Ｓ５５（1980）'!$AI$133</f>
        <v>0</v>
      </c>
      <c r="AA21" s="431">
        <f t="shared" si="14"/>
        <v>0</v>
      </c>
      <c r="AB21" s="431">
        <f t="shared" si="15"/>
        <v>0</v>
      </c>
      <c r="AC21" s="432">
        <f>'Ｓ５５（1980）'!$AI$134</f>
        <v>0</v>
      </c>
      <c r="AD21" s="431">
        <f t="shared" si="16"/>
        <v>0</v>
      </c>
      <c r="AE21" s="433">
        <f t="shared" si="17"/>
        <v>0</v>
      </c>
      <c r="AF21" s="430">
        <f>'Ｓ５５（1980）'!$AI$135</f>
        <v>0</v>
      </c>
      <c r="AG21" s="441">
        <f t="shared" si="18"/>
        <v>0</v>
      </c>
      <c r="AH21" s="440">
        <f t="shared" si="19"/>
        <v>0</v>
      </c>
      <c r="AI21" s="430">
        <f>'Ｓ５５（1980）'!$AI$136</f>
        <v>6434</v>
      </c>
      <c r="AJ21" s="441">
        <f t="shared" si="20"/>
        <v>0</v>
      </c>
      <c r="AK21" s="441">
        <f t="shared" si="21"/>
        <v>6434</v>
      </c>
      <c r="AL21" s="432">
        <f>'Ｓ５５（1980）'!$AI$137</f>
        <v>0</v>
      </c>
      <c r="AM21" s="441">
        <f t="shared" si="22"/>
        <v>0</v>
      </c>
      <c r="AN21" s="441">
        <f t="shared" si="23"/>
        <v>0</v>
      </c>
      <c r="AO21" s="432">
        <f>'Ｓ５５（1980）'!$AI$138</f>
        <v>0</v>
      </c>
      <c r="AP21" s="441">
        <f t="shared" si="24"/>
        <v>0</v>
      </c>
      <c r="AQ21" s="441">
        <f t="shared" si="25"/>
        <v>0</v>
      </c>
      <c r="AR21" s="432">
        <f>'Ｓ５５（1980）'!$AI$139</f>
        <v>0</v>
      </c>
      <c r="AS21" s="441">
        <f t="shared" si="26"/>
        <v>0</v>
      </c>
      <c r="AT21" s="441">
        <f t="shared" si="27"/>
        <v>0</v>
      </c>
      <c r="AU21" s="432">
        <f>'Ｓ５５（1980）'!$AI$140</f>
        <v>0</v>
      </c>
      <c r="AV21" s="441">
        <f t="shared" si="28"/>
        <v>0</v>
      </c>
      <c r="AW21" s="441">
        <f t="shared" si="29"/>
        <v>0</v>
      </c>
      <c r="AX21" s="432">
        <f>'Ｓ５５（1980）'!$AI$141</f>
        <v>342781</v>
      </c>
      <c r="AY21" s="441">
        <f t="shared" si="30"/>
        <v>0</v>
      </c>
      <c r="AZ21" s="441">
        <f t="shared" si="31"/>
        <v>342781</v>
      </c>
      <c r="BA21" s="432">
        <f>'Ｓ５５（1980）'!$AI$142</f>
        <v>0</v>
      </c>
      <c r="BB21" s="441">
        <f t="shared" si="32"/>
        <v>0</v>
      </c>
      <c r="BC21" s="441">
        <f t="shared" si="33"/>
        <v>0</v>
      </c>
      <c r="BD21" s="432">
        <f>'Ｓ５５（1980）'!$AI$143</f>
        <v>60316</v>
      </c>
      <c r="BE21" s="441">
        <f t="shared" si="34"/>
        <v>0</v>
      </c>
      <c r="BF21" s="440">
        <f t="shared" si="35"/>
        <v>60316</v>
      </c>
      <c r="BG21" s="430">
        <f>'Ｓ５５（1980）'!$AI$145</f>
        <v>0</v>
      </c>
      <c r="BH21" s="441">
        <f t="shared" si="36"/>
        <v>0</v>
      </c>
      <c r="BI21" s="441">
        <f t="shared" si="37"/>
        <v>0</v>
      </c>
      <c r="BJ21" s="432">
        <f>'Ｓ５５（1980）'!$AI$146</f>
        <v>0</v>
      </c>
      <c r="BK21" s="441">
        <f t="shared" si="38"/>
        <v>0</v>
      </c>
      <c r="BL21" s="441">
        <f t="shared" si="39"/>
        <v>0</v>
      </c>
      <c r="BM21" s="432">
        <f>'Ｓ５５（1980）'!$AI$147</f>
        <v>0</v>
      </c>
      <c r="BN21" s="441">
        <f t="shared" si="40"/>
        <v>0</v>
      </c>
      <c r="BO21" s="440">
        <f t="shared" si="41"/>
        <v>0</v>
      </c>
      <c r="BP21" s="430">
        <f>'Ｓ５５（1980）'!$AI$148</f>
        <v>215440</v>
      </c>
      <c r="BQ21" s="441">
        <f t="shared" si="42"/>
        <v>4488</v>
      </c>
      <c r="BR21" s="441">
        <f t="shared" si="43"/>
        <v>152592</v>
      </c>
      <c r="BS21" s="432">
        <f>'Ｓ５５（1980）'!$AI$149</f>
        <v>0</v>
      </c>
      <c r="BT21" s="441">
        <f t="shared" si="44"/>
        <v>0</v>
      </c>
      <c r="BU21" s="441">
        <f t="shared" si="45"/>
        <v>0</v>
      </c>
      <c r="BV21" s="432">
        <f>'Ｓ５５（1980）'!$AI$150</f>
        <v>0</v>
      </c>
      <c r="BW21" s="441">
        <f t="shared" si="46"/>
        <v>0</v>
      </c>
      <c r="BX21" s="441">
        <f t="shared" si="47"/>
        <v>0</v>
      </c>
      <c r="BY21" s="432">
        <f>'Ｓ５５（1980）'!$AI$151</f>
        <v>0</v>
      </c>
      <c r="BZ21" s="441">
        <f t="shared" si="48"/>
        <v>0</v>
      </c>
      <c r="CA21" s="441">
        <f t="shared" si="49"/>
        <v>0</v>
      </c>
      <c r="CB21" s="432">
        <f>'Ｓ５５（1980）'!$AI$152</f>
        <v>0</v>
      </c>
      <c r="CC21" s="441">
        <f t="shared" si="50"/>
        <v>0</v>
      </c>
      <c r="CD21" s="441">
        <f t="shared" si="51"/>
        <v>0</v>
      </c>
      <c r="CE21" s="432">
        <f>'Ｓ５５（1980）'!$AI$153</f>
        <v>0</v>
      </c>
      <c r="CF21" s="441">
        <f t="shared" si="52"/>
        <v>0</v>
      </c>
      <c r="CG21" s="441">
        <f t="shared" si="53"/>
        <v>0</v>
      </c>
      <c r="CH21" s="432">
        <f>'Ｓ５５（1980）'!$AI$155</f>
        <v>4050</v>
      </c>
      <c r="CI21" s="441">
        <f t="shared" si="54"/>
        <v>84</v>
      </c>
      <c r="CJ21" s="441">
        <f t="shared" si="55"/>
        <v>2856</v>
      </c>
      <c r="CK21" s="432">
        <f>'Ｓ５５（1980）'!$AI$156</f>
        <v>0</v>
      </c>
      <c r="CL21" s="441">
        <f t="shared" si="56"/>
        <v>0</v>
      </c>
      <c r="CM21" s="441">
        <f t="shared" si="57"/>
        <v>0</v>
      </c>
      <c r="CN21" s="432">
        <f>'Ｓ５５（1980）'!$AI$157</f>
        <v>0</v>
      </c>
      <c r="CO21" s="441">
        <f t="shared" si="58"/>
        <v>0</v>
      </c>
      <c r="CP21" s="441">
        <f t="shared" si="59"/>
        <v>0</v>
      </c>
      <c r="CQ21" s="432">
        <f>'Ｓ５５（1980）'!$AI$158</f>
        <v>0</v>
      </c>
      <c r="CR21" s="441">
        <f t="shared" si="60"/>
        <v>0</v>
      </c>
      <c r="CS21" s="441">
        <f t="shared" si="61"/>
        <v>0</v>
      </c>
      <c r="CT21" s="432">
        <f>'Ｓ５５（1980）'!$AI$159</f>
        <v>0</v>
      </c>
      <c r="CU21" s="441">
        <f t="shared" si="62"/>
        <v>0</v>
      </c>
      <c r="CV21" s="441">
        <f t="shared" si="63"/>
        <v>0</v>
      </c>
      <c r="CW21" s="432">
        <f>'Ｓ５５（1980）'!$AI$160</f>
        <v>5492</v>
      </c>
      <c r="CX21" s="441">
        <f t="shared" si="64"/>
        <v>137</v>
      </c>
      <c r="CY21" s="441">
        <f t="shared" si="65"/>
        <v>4658</v>
      </c>
      <c r="CZ21" s="432">
        <f>'Ｓ５５（1980）'!$AI$161</f>
        <v>0</v>
      </c>
      <c r="DA21" s="441">
        <f t="shared" si="66"/>
        <v>0</v>
      </c>
      <c r="DB21" s="441">
        <f t="shared" si="67"/>
        <v>0</v>
      </c>
      <c r="DC21" s="432">
        <f>'Ｓ５５（1980）'!$AI$162</f>
        <v>0</v>
      </c>
      <c r="DD21" s="441">
        <f t="shared" si="68"/>
        <v>0</v>
      </c>
      <c r="DE21" s="440">
        <f t="shared" si="69"/>
        <v>0</v>
      </c>
      <c r="DF21" s="430">
        <f>'Ｓ５５（1980）'!$AI$164</f>
        <v>0</v>
      </c>
      <c r="DG21" s="441">
        <f t="shared" si="70"/>
        <v>0</v>
      </c>
      <c r="DH21" s="441">
        <f t="shared" si="71"/>
        <v>0</v>
      </c>
      <c r="DI21" s="432">
        <f>'Ｓ５５（1980）'!$AI$165</f>
        <v>0</v>
      </c>
      <c r="DJ21" s="439">
        <f t="shared" si="72"/>
        <v>0</v>
      </c>
      <c r="DK21" s="440">
        <f t="shared" si="73"/>
        <v>0</v>
      </c>
      <c r="DL21" s="430">
        <f>'Ｓ５５（1980）'!$AI$166</f>
        <v>2100</v>
      </c>
      <c r="DM21" s="441">
        <f t="shared" si="74"/>
        <v>42</v>
      </c>
      <c r="DN21" s="441">
        <f t="shared" si="75"/>
        <v>1428</v>
      </c>
      <c r="DO21" s="432">
        <f>'Ｓ５５（1980）'!$AI$167</f>
        <v>0</v>
      </c>
      <c r="DP21" s="441">
        <f t="shared" si="76"/>
        <v>0</v>
      </c>
      <c r="DQ21" s="441">
        <f t="shared" si="77"/>
        <v>0</v>
      </c>
      <c r="DR21" s="432">
        <f>'Ｓ５５（1980）'!$AI$168</f>
        <v>0</v>
      </c>
      <c r="DS21" s="441">
        <f t="shared" si="78"/>
        <v>0</v>
      </c>
      <c r="DT21" s="441">
        <f t="shared" si="79"/>
        <v>0</v>
      </c>
      <c r="DU21" s="432">
        <f>'Ｓ５５（1980）'!$AI$169</f>
        <v>23622</v>
      </c>
      <c r="DV21" s="441">
        <f t="shared" si="80"/>
        <v>472</v>
      </c>
      <c r="DW21" s="441">
        <f t="shared" si="81"/>
        <v>16048</v>
      </c>
      <c r="DX21" s="432">
        <f>'Ｓ５５（1980）'!$AI$170</f>
        <v>0</v>
      </c>
      <c r="DY21" s="441">
        <f t="shared" si="82"/>
        <v>0</v>
      </c>
      <c r="DZ21" s="441">
        <f t="shared" si="83"/>
        <v>0</v>
      </c>
      <c r="EA21" s="432">
        <f>'Ｓ５５（1980）'!$AI$171</f>
        <v>0</v>
      </c>
      <c r="EB21" s="441">
        <f t="shared" si="84"/>
        <v>0</v>
      </c>
      <c r="EC21" s="441">
        <f t="shared" si="85"/>
        <v>0</v>
      </c>
      <c r="ED21" s="432">
        <f>'Ｓ５５（1980）'!$AI$172</f>
        <v>0</v>
      </c>
      <c r="EE21" s="441">
        <f t="shared" si="86"/>
        <v>0</v>
      </c>
      <c r="EF21" s="441">
        <f t="shared" si="87"/>
        <v>0</v>
      </c>
      <c r="EG21" s="432">
        <f>'Ｓ５５（1980）'!$AI$173</f>
        <v>0</v>
      </c>
      <c r="EH21" s="441">
        <f t="shared" si="88"/>
        <v>0</v>
      </c>
      <c r="EI21" s="441">
        <f t="shared" si="89"/>
        <v>0</v>
      </c>
      <c r="EJ21" s="432">
        <f>'Ｓ５５（1980）'!$AI$174</f>
        <v>11279</v>
      </c>
      <c r="EK21" s="441">
        <f t="shared" si="90"/>
        <v>226</v>
      </c>
      <c r="EL21" s="440">
        <f t="shared" si="91"/>
        <v>7684</v>
      </c>
      <c r="EM21" s="430">
        <f>'Ｓ５５（1980）'!$AI$175</f>
        <v>1</v>
      </c>
      <c r="EN21" s="441">
        <f t="shared" si="92"/>
        <v>0</v>
      </c>
      <c r="EO21" s="440">
        <f t="shared" si="93"/>
        <v>1</v>
      </c>
      <c r="EP21" s="432">
        <f t="shared" si="94"/>
        <v>992080</v>
      </c>
      <c r="EQ21" s="435">
        <f t="shared" si="95"/>
        <v>11860</v>
      </c>
      <c r="ER21" s="433">
        <f t="shared" si="96"/>
        <v>812772</v>
      </c>
    </row>
    <row r="22" spans="1:148" ht="17.100000000000001" customHeight="1" x14ac:dyDescent="0.15">
      <c r="A22" s="371"/>
      <c r="B22" s="436"/>
      <c r="C22" s="437">
        <v>56</v>
      </c>
      <c r="D22" s="438">
        <v>33</v>
      </c>
      <c r="E22" s="430">
        <f>'Ｓ５６（1981）'!$AI$124</f>
        <v>355484</v>
      </c>
      <c r="F22" s="431">
        <f t="shared" si="0"/>
        <v>7110</v>
      </c>
      <c r="G22" s="431">
        <f t="shared" si="1"/>
        <v>234630</v>
      </c>
      <c r="H22" s="432">
        <f>'Ｓ５６（1981）'!$AI$125</f>
        <v>33223</v>
      </c>
      <c r="I22" s="431">
        <f t="shared" si="2"/>
        <v>0</v>
      </c>
      <c r="J22" s="433">
        <f t="shared" si="3"/>
        <v>33223</v>
      </c>
      <c r="K22" s="432">
        <f>'Ｓ５６（1981）'!$AI$127</f>
        <v>0</v>
      </c>
      <c r="L22" s="431">
        <f t="shared" si="4"/>
        <v>0</v>
      </c>
      <c r="M22" s="431">
        <f t="shared" si="5"/>
        <v>0</v>
      </c>
      <c r="N22" s="432">
        <f>'Ｓ５６（1981）'!$AI$128</f>
        <v>2309</v>
      </c>
      <c r="O22" s="431">
        <f t="shared" si="6"/>
        <v>0</v>
      </c>
      <c r="P22" s="434">
        <f t="shared" si="7"/>
        <v>2309</v>
      </c>
      <c r="Q22" s="430">
        <f>'Ｓ５６（1981）'!$AI$130</f>
        <v>0</v>
      </c>
      <c r="R22" s="431">
        <f t="shared" si="8"/>
        <v>0</v>
      </c>
      <c r="S22" s="431">
        <f t="shared" si="9"/>
        <v>0</v>
      </c>
      <c r="T22" s="432">
        <f>'Ｓ５６（1981）'!$AI$131</f>
        <v>0</v>
      </c>
      <c r="U22" s="431">
        <f t="shared" si="10"/>
        <v>0</v>
      </c>
      <c r="V22" s="431">
        <f t="shared" si="11"/>
        <v>0</v>
      </c>
      <c r="W22" s="432">
        <f>'Ｓ５６（1981）'!$AI$132</f>
        <v>0</v>
      </c>
      <c r="X22" s="431">
        <f t="shared" si="12"/>
        <v>0</v>
      </c>
      <c r="Y22" s="431">
        <f t="shared" si="13"/>
        <v>0</v>
      </c>
      <c r="Z22" s="432">
        <f>'Ｓ５６（1981）'!$AI$133</f>
        <v>0</v>
      </c>
      <c r="AA22" s="431">
        <f t="shared" si="14"/>
        <v>0</v>
      </c>
      <c r="AB22" s="431">
        <f t="shared" si="15"/>
        <v>0</v>
      </c>
      <c r="AC22" s="432">
        <f>'Ｓ５６（1981）'!$AI$134</f>
        <v>0</v>
      </c>
      <c r="AD22" s="431">
        <f t="shared" si="16"/>
        <v>0</v>
      </c>
      <c r="AE22" s="433">
        <f t="shared" si="17"/>
        <v>0</v>
      </c>
      <c r="AF22" s="430">
        <f>'Ｓ５６（1981）'!$AI$135</f>
        <v>0</v>
      </c>
      <c r="AG22" s="441">
        <f t="shared" si="18"/>
        <v>0</v>
      </c>
      <c r="AH22" s="440">
        <f t="shared" si="19"/>
        <v>0</v>
      </c>
      <c r="AI22" s="430">
        <f>'Ｓ５６（1981）'!$AI$136</f>
        <v>0</v>
      </c>
      <c r="AJ22" s="441">
        <f t="shared" si="20"/>
        <v>0</v>
      </c>
      <c r="AK22" s="441">
        <f t="shared" si="21"/>
        <v>0</v>
      </c>
      <c r="AL22" s="432">
        <f>'Ｓ５６（1981）'!$AI$137</f>
        <v>0</v>
      </c>
      <c r="AM22" s="441">
        <f t="shared" si="22"/>
        <v>0</v>
      </c>
      <c r="AN22" s="441">
        <f t="shared" si="23"/>
        <v>0</v>
      </c>
      <c r="AO22" s="432">
        <f>'Ｓ５６（1981）'!$AI$138</f>
        <v>0</v>
      </c>
      <c r="AP22" s="441">
        <f t="shared" si="24"/>
        <v>0</v>
      </c>
      <c r="AQ22" s="441">
        <f t="shared" si="25"/>
        <v>0</v>
      </c>
      <c r="AR22" s="432">
        <f>'Ｓ５６（1981）'!$AI$139</f>
        <v>0</v>
      </c>
      <c r="AS22" s="441">
        <f t="shared" si="26"/>
        <v>0</v>
      </c>
      <c r="AT22" s="441">
        <f t="shared" si="27"/>
        <v>0</v>
      </c>
      <c r="AU22" s="432">
        <f>'Ｓ５６（1981）'!$AI$140</f>
        <v>0</v>
      </c>
      <c r="AV22" s="441">
        <f t="shared" si="28"/>
        <v>0</v>
      </c>
      <c r="AW22" s="441">
        <f t="shared" si="29"/>
        <v>0</v>
      </c>
      <c r="AX22" s="432">
        <f>'Ｓ５６（1981）'!$AI$141</f>
        <v>382646</v>
      </c>
      <c r="AY22" s="441">
        <f t="shared" si="30"/>
        <v>0</v>
      </c>
      <c r="AZ22" s="441">
        <f t="shared" si="31"/>
        <v>382646</v>
      </c>
      <c r="BA22" s="432">
        <f>'Ｓ５６（1981）'!$AI$142</f>
        <v>0</v>
      </c>
      <c r="BB22" s="441">
        <f t="shared" si="32"/>
        <v>0</v>
      </c>
      <c r="BC22" s="441">
        <f t="shared" si="33"/>
        <v>0</v>
      </c>
      <c r="BD22" s="432">
        <f>'Ｓ５６（1981）'!$AI$143</f>
        <v>62658</v>
      </c>
      <c r="BE22" s="441">
        <f t="shared" si="34"/>
        <v>0</v>
      </c>
      <c r="BF22" s="440">
        <f t="shared" si="35"/>
        <v>62658</v>
      </c>
      <c r="BG22" s="430">
        <f>'Ｓ５６（1981）'!$AI$145</f>
        <v>0</v>
      </c>
      <c r="BH22" s="441">
        <f t="shared" si="36"/>
        <v>0</v>
      </c>
      <c r="BI22" s="441">
        <f t="shared" si="37"/>
        <v>0</v>
      </c>
      <c r="BJ22" s="432">
        <f>'Ｓ５６（1981）'!$AI$146</f>
        <v>0</v>
      </c>
      <c r="BK22" s="441">
        <f t="shared" si="38"/>
        <v>0</v>
      </c>
      <c r="BL22" s="441">
        <f t="shared" si="39"/>
        <v>0</v>
      </c>
      <c r="BM22" s="432">
        <f>'Ｓ５６（1981）'!$AI$147</f>
        <v>0</v>
      </c>
      <c r="BN22" s="441">
        <f t="shared" si="40"/>
        <v>0</v>
      </c>
      <c r="BO22" s="440">
        <f t="shared" si="41"/>
        <v>0</v>
      </c>
      <c r="BP22" s="430">
        <f>'Ｓ５６（1981）'!$AI$148</f>
        <v>0</v>
      </c>
      <c r="BQ22" s="441">
        <f t="shared" si="42"/>
        <v>0</v>
      </c>
      <c r="BR22" s="441">
        <f t="shared" si="43"/>
        <v>0</v>
      </c>
      <c r="BS22" s="432">
        <f>'Ｓ５６（1981）'!$AI$149</f>
        <v>257287</v>
      </c>
      <c r="BT22" s="441">
        <f t="shared" si="44"/>
        <v>4288</v>
      </c>
      <c r="BU22" s="441">
        <f t="shared" si="45"/>
        <v>141504</v>
      </c>
      <c r="BV22" s="432">
        <f>'Ｓ５６（1981）'!$AI$150</f>
        <v>0</v>
      </c>
      <c r="BW22" s="441">
        <f t="shared" si="46"/>
        <v>0</v>
      </c>
      <c r="BX22" s="441">
        <f t="shared" si="47"/>
        <v>0</v>
      </c>
      <c r="BY22" s="432">
        <f>'Ｓ５６（1981）'!$AI$151</f>
        <v>0</v>
      </c>
      <c r="BZ22" s="441">
        <f t="shared" si="48"/>
        <v>0</v>
      </c>
      <c r="CA22" s="441">
        <f t="shared" si="49"/>
        <v>0</v>
      </c>
      <c r="CB22" s="432">
        <f>'Ｓ５６（1981）'!$AI$152</f>
        <v>0</v>
      </c>
      <c r="CC22" s="441">
        <f t="shared" si="50"/>
        <v>0</v>
      </c>
      <c r="CD22" s="441">
        <f t="shared" si="51"/>
        <v>0</v>
      </c>
      <c r="CE22" s="432">
        <f>'Ｓ５６（1981）'!$AI$153</f>
        <v>0</v>
      </c>
      <c r="CF22" s="441">
        <f t="shared" si="52"/>
        <v>0</v>
      </c>
      <c r="CG22" s="441">
        <f t="shared" si="53"/>
        <v>0</v>
      </c>
      <c r="CH22" s="432">
        <f>'Ｓ５６（1981）'!$AI$155</f>
        <v>4515</v>
      </c>
      <c r="CI22" s="441">
        <f t="shared" si="54"/>
        <v>94</v>
      </c>
      <c r="CJ22" s="441">
        <f t="shared" si="55"/>
        <v>3102</v>
      </c>
      <c r="CK22" s="432">
        <f>'Ｓ５６（1981）'!$AI$156</f>
        <v>0</v>
      </c>
      <c r="CL22" s="441">
        <f t="shared" si="56"/>
        <v>0</v>
      </c>
      <c r="CM22" s="441">
        <f t="shared" si="57"/>
        <v>0</v>
      </c>
      <c r="CN22" s="432">
        <f>'Ｓ５６（1981）'!$AI$157</f>
        <v>0</v>
      </c>
      <c r="CO22" s="441">
        <f t="shared" si="58"/>
        <v>0</v>
      </c>
      <c r="CP22" s="441">
        <f t="shared" si="59"/>
        <v>0</v>
      </c>
      <c r="CQ22" s="432">
        <f>'Ｓ５６（1981）'!$AI$158</f>
        <v>10817</v>
      </c>
      <c r="CR22" s="441">
        <f t="shared" si="60"/>
        <v>270</v>
      </c>
      <c r="CS22" s="441">
        <f t="shared" si="61"/>
        <v>8910</v>
      </c>
      <c r="CT22" s="432">
        <f>'Ｓ５６（1981）'!$AI$159</f>
        <v>0</v>
      </c>
      <c r="CU22" s="441">
        <f t="shared" si="62"/>
        <v>0</v>
      </c>
      <c r="CV22" s="441">
        <f t="shared" si="63"/>
        <v>0</v>
      </c>
      <c r="CW22" s="432">
        <f>'Ｓ５６（1981）'!$AI$160</f>
        <v>5043</v>
      </c>
      <c r="CX22" s="441">
        <f t="shared" si="64"/>
        <v>126</v>
      </c>
      <c r="CY22" s="441">
        <f t="shared" si="65"/>
        <v>4158</v>
      </c>
      <c r="CZ22" s="432">
        <f>'Ｓ５６（1981）'!$AI$161</f>
        <v>0</v>
      </c>
      <c r="DA22" s="441">
        <f t="shared" si="66"/>
        <v>0</v>
      </c>
      <c r="DB22" s="441">
        <f t="shared" si="67"/>
        <v>0</v>
      </c>
      <c r="DC22" s="432">
        <f>'Ｓ５６（1981）'!$AI$162</f>
        <v>0</v>
      </c>
      <c r="DD22" s="441">
        <f t="shared" si="68"/>
        <v>0</v>
      </c>
      <c r="DE22" s="440">
        <f t="shared" si="69"/>
        <v>0</v>
      </c>
      <c r="DF22" s="430">
        <f>'Ｓ５６（1981）'!$AI$164</f>
        <v>0</v>
      </c>
      <c r="DG22" s="441">
        <f t="shared" si="70"/>
        <v>0</v>
      </c>
      <c r="DH22" s="441">
        <f t="shared" si="71"/>
        <v>0</v>
      </c>
      <c r="DI22" s="432">
        <f>'Ｓ５６（1981）'!$AI$165</f>
        <v>1443</v>
      </c>
      <c r="DJ22" s="439">
        <f t="shared" si="72"/>
        <v>0</v>
      </c>
      <c r="DK22" s="440">
        <f t="shared" si="73"/>
        <v>1443</v>
      </c>
      <c r="DL22" s="430">
        <f>'Ｓ５６（1981）'!$AI$166</f>
        <v>3748</v>
      </c>
      <c r="DM22" s="441">
        <f t="shared" si="74"/>
        <v>75</v>
      </c>
      <c r="DN22" s="441">
        <f t="shared" si="75"/>
        <v>2475</v>
      </c>
      <c r="DO22" s="432">
        <f>'Ｓ５６（1981）'!$AI$167</f>
        <v>8320</v>
      </c>
      <c r="DP22" s="441">
        <f t="shared" si="76"/>
        <v>166</v>
      </c>
      <c r="DQ22" s="441">
        <f t="shared" si="77"/>
        <v>5478</v>
      </c>
      <c r="DR22" s="432">
        <f>'Ｓ５６（1981）'!$AI$168</f>
        <v>0</v>
      </c>
      <c r="DS22" s="441">
        <f t="shared" si="78"/>
        <v>0</v>
      </c>
      <c r="DT22" s="441">
        <f t="shared" si="79"/>
        <v>0</v>
      </c>
      <c r="DU22" s="432">
        <f>'Ｓ５６（1981）'!$AI$169</f>
        <v>0</v>
      </c>
      <c r="DV22" s="441">
        <f t="shared" si="80"/>
        <v>0</v>
      </c>
      <c r="DW22" s="441">
        <f t="shared" si="81"/>
        <v>0</v>
      </c>
      <c r="DX22" s="432">
        <f>'Ｓ５６（1981）'!$AI$170</f>
        <v>0</v>
      </c>
      <c r="DY22" s="441">
        <f t="shared" si="82"/>
        <v>0</v>
      </c>
      <c r="DZ22" s="441">
        <f t="shared" si="83"/>
        <v>0</v>
      </c>
      <c r="EA22" s="432">
        <f>'Ｓ５６（1981）'!$AI$171</f>
        <v>0</v>
      </c>
      <c r="EB22" s="441">
        <f t="shared" si="84"/>
        <v>0</v>
      </c>
      <c r="EC22" s="441">
        <f t="shared" si="85"/>
        <v>0</v>
      </c>
      <c r="ED22" s="432">
        <f>'Ｓ５６（1981）'!$AI$172</f>
        <v>0</v>
      </c>
      <c r="EE22" s="441">
        <f t="shared" si="86"/>
        <v>0</v>
      </c>
      <c r="EF22" s="441">
        <f t="shared" si="87"/>
        <v>0</v>
      </c>
      <c r="EG22" s="432">
        <f>'Ｓ５６（1981）'!$AI$173</f>
        <v>0</v>
      </c>
      <c r="EH22" s="441">
        <f t="shared" si="88"/>
        <v>0</v>
      </c>
      <c r="EI22" s="441">
        <f t="shared" si="89"/>
        <v>0</v>
      </c>
      <c r="EJ22" s="432">
        <f>'Ｓ５６（1981）'!$AI$174</f>
        <v>25672</v>
      </c>
      <c r="EK22" s="441">
        <f t="shared" si="90"/>
        <v>513</v>
      </c>
      <c r="EL22" s="440">
        <f t="shared" si="91"/>
        <v>16929</v>
      </c>
      <c r="EM22" s="430">
        <f>'Ｓ５６（1981）'!$AI$175</f>
        <v>1</v>
      </c>
      <c r="EN22" s="441">
        <f t="shared" si="92"/>
        <v>0</v>
      </c>
      <c r="EO22" s="440">
        <f t="shared" si="93"/>
        <v>1</v>
      </c>
      <c r="EP22" s="432">
        <f t="shared" si="94"/>
        <v>1153166</v>
      </c>
      <c r="EQ22" s="435">
        <f t="shared" si="95"/>
        <v>12642</v>
      </c>
      <c r="ER22" s="433">
        <f t="shared" si="96"/>
        <v>899466</v>
      </c>
    </row>
    <row r="23" spans="1:148" ht="17.100000000000001" customHeight="1" x14ac:dyDescent="0.15">
      <c r="A23" s="371"/>
      <c r="B23" s="436"/>
      <c r="C23" s="437">
        <v>57</v>
      </c>
      <c r="D23" s="1100">
        <v>32</v>
      </c>
      <c r="E23" s="430">
        <f>'Ｓ５７（1982）'!$AI$124</f>
        <v>24656</v>
      </c>
      <c r="F23" s="431">
        <f t="shared" si="0"/>
        <v>493</v>
      </c>
      <c r="G23" s="431">
        <f t="shared" si="1"/>
        <v>15776</v>
      </c>
      <c r="H23" s="432">
        <f>'Ｓ５７（1982）'!$AI$125</f>
        <v>5251</v>
      </c>
      <c r="I23" s="431">
        <f t="shared" si="2"/>
        <v>0</v>
      </c>
      <c r="J23" s="433">
        <f t="shared" si="3"/>
        <v>5251</v>
      </c>
      <c r="K23" s="432">
        <f>'Ｓ５７（1982）'!$AI$127</f>
        <v>0</v>
      </c>
      <c r="L23" s="431">
        <f t="shared" si="4"/>
        <v>0</v>
      </c>
      <c r="M23" s="431">
        <f t="shared" si="5"/>
        <v>0</v>
      </c>
      <c r="N23" s="432">
        <f>'Ｓ５７（1982）'!$AI$128</f>
        <v>0</v>
      </c>
      <c r="O23" s="431">
        <f t="shared" si="6"/>
        <v>0</v>
      </c>
      <c r="P23" s="434">
        <f t="shared" si="7"/>
        <v>0</v>
      </c>
      <c r="Q23" s="430">
        <f>'Ｓ５７（1982）'!$AI$130</f>
        <v>0</v>
      </c>
      <c r="R23" s="431">
        <f t="shared" si="8"/>
        <v>0</v>
      </c>
      <c r="S23" s="431">
        <f t="shared" si="9"/>
        <v>0</v>
      </c>
      <c r="T23" s="432">
        <f>'Ｓ５７（1982）'!$AI$131</f>
        <v>0</v>
      </c>
      <c r="U23" s="431">
        <f t="shared" si="10"/>
        <v>0</v>
      </c>
      <c r="V23" s="431">
        <f t="shared" si="11"/>
        <v>0</v>
      </c>
      <c r="W23" s="432">
        <f>'Ｓ５７（1982）'!$AI$132</f>
        <v>0</v>
      </c>
      <c r="X23" s="431">
        <f t="shared" si="12"/>
        <v>0</v>
      </c>
      <c r="Y23" s="431">
        <f t="shared" si="13"/>
        <v>0</v>
      </c>
      <c r="Z23" s="432">
        <f>'Ｓ５７（1982）'!$AI$133</f>
        <v>0</v>
      </c>
      <c r="AA23" s="431">
        <f t="shared" si="14"/>
        <v>0</v>
      </c>
      <c r="AB23" s="431">
        <f t="shared" si="15"/>
        <v>0</v>
      </c>
      <c r="AC23" s="432">
        <f>'Ｓ５７（1982）'!$AI$134</f>
        <v>290</v>
      </c>
      <c r="AD23" s="431">
        <f t="shared" si="16"/>
        <v>0</v>
      </c>
      <c r="AE23" s="433">
        <f t="shared" si="17"/>
        <v>290</v>
      </c>
      <c r="AF23" s="430">
        <f>'Ｓ５７（1982）'!$AI$135</f>
        <v>0</v>
      </c>
      <c r="AG23" s="441">
        <f t="shared" si="18"/>
        <v>0</v>
      </c>
      <c r="AH23" s="440">
        <f t="shared" si="19"/>
        <v>0</v>
      </c>
      <c r="AI23" s="430">
        <f>'Ｓ５７（1982）'!$AI$136</f>
        <v>0</v>
      </c>
      <c r="AJ23" s="441">
        <f t="shared" si="20"/>
        <v>0</v>
      </c>
      <c r="AK23" s="441">
        <f t="shared" si="21"/>
        <v>0</v>
      </c>
      <c r="AL23" s="432">
        <f>'Ｓ５７（1982）'!$AI$137</f>
        <v>0</v>
      </c>
      <c r="AM23" s="441">
        <f t="shared" si="22"/>
        <v>0</v>
      </c>
      <c r="AN23" s="441">
        <f t="shared" si="23"/>
        <v>0</v>
      </c>
      <c r="AO23" s="432">
        <f>'Ｓ５７（1982）'!$AI$138</f>
        <v>0</v>
      </c>
      <c r="AP23" s="441">
        <f t="shared" si="24"/>
        <v>0</v>
      </c>
      <c r="AQ23" s="441">
        <f t="shared" si="25"/>
        <v>0</v>
      </c>
      <c r="AR23" s="432">
        <f>'Ｓ５７（1982）'!$AI$139</f>
        <v>0</v>
      </c>
      <c r="AS23" s="441">
        <f t="shared" si="26"/>
        <v>0</v>
      </c>
      <c r="AT23" s="441">
        <f t="shared" si="27"/>
        <v>0</v>
      </c>
      <c r="AU23" s="432">
        <f>'Ｓ５７（1982）'!$AI$140</f>
        <v>0</v>
      </c>
      <c r="AV23" s="441">
        <f t="shared" si="28"/>
        <v>0</v>
      </c>
      <c r="AW23" s="441">
        <f t="shared" si="29"/>
        <v>0</v>
      </c>
      <c r="AX23" s="432">
        <f>'Ｓ５７（1982）'!$AI$141</f>
        <v>563795</v>
      </c>
      <c r="AY23" s="441">
        <f t="shared" si="30"/>
        <v>0</v>
      </c>
      <c r="AZ23" s="441">
        <f t="shared" si="31"/>
        <v>563795</v>
      </c>
      <c r="BA23" s="432">
        <f>'Ｓ５７（1982）'!$AI$142</f>
        <v>0</v>
      </c>
      <c r="BB23" s="441">
        <f t="shared" si="32"/>
        <v>0</v>
      </c>
      <c r="BC23" s="441">
        <f t="shared" si="33"/>
        <v>0</v>
      </c>
      <c r="BD23" s="432">
        <f>'Ｓ５７（1982）'!$AI$143</f>
        <v>13739</v>
      </c>
      <c r="BE23" s="441">
        <f t="shared" si="34"/>
        <v>0</v>
      </c>
      <c r="BF23" s="440">
        <f t="shared" si="35"/>
        <v>13739</v>
      </c>
      <c r="BG23" s="430">
        <f>'Ｓ５７（1982）'!$AI$145</f>
        <v>0</v>
      </c>
      <c r="BH23" s="441">
        <f t="shared" si="36"/>
        <v>0</v>
      </c>
      <c r="BI23" s="441">
        <f t="shared" si="37"/>
        <v>0</v>
      </c>
      <c r="BJ23" s="432">
        <f>'Ｓ５７（1982）'!$AI$146</f>
        <v>0</v>
      </c>
      <c r="BK23" s="441">
        <f t="shared" si="38"/>
        <v>0</v>
      </c>
      <c r="BL23" s="441">
        <f t="shared" si="39"/>
        <v>0</v>
      </c>
      <c r="BM23" s="432">
        <f>'Ｓ５７（1982）'!$AI$147</f>
        <v>0</v>
      </c>
      <c r="BN23" s="441">
        <f t="shared" si="40"/>
        <v>0</v>
      </c>
      <c r="BO23" s="440">
        <f t="shared" si="41"/>
        <v>0</v>
      </c>
      <c r="BP23" s="430">
        <f>'Ｓ５７（1982）'!$AI$148</f>
        <v>0</v>
      </c>
      <c r="BQ23" s="441">
        <f t="shared" si="42"/>
        <v>0</v>
      </c>
      <c r="BR23" s="441">
        <f t="shared" si="43"/>
        <v>0</v>
      </c>
      <c r="BS23" s="432">
        <f>'Ｓ５７（1982）'!$AI$149</f>
        <v>230366</v>
      </c>
      <c r="BT23" s="441">
        <f t="shared" si="44"/>
        <v>3839</v>
      </c>
      <c r="BU23" s="441">
        <f t="shared" si="45"/>
        <v>122848</v>
      </c>
      <c r="BV23" s="432">
        <f>'Ｓ５７（1982）'!$AI$150</f>
        <v>0</v>
      </c>
      <c r="BW23" s="441">
        <f t="shared" si="46"/>
        <v>0</v>
      </c>
      <c r="BX23" s="441">
        <f t="shared" si="47"/>
        <v>0</v>
      </c>
      <c r="BY23" s="432">
        <f>'Ｓ５７（1982）'!$AI$151</f>
        <v>0</v>
      </c>
      <c r="BZ23" s="441">
        <f t="shared" si="48"/>
        <v>0</v>
      </c>
      <c r="CA23" s="441">
        <f t="shared" si="49"/>
        <v>0</v>
      </c>
      <c r="CB23" s="432">
        <f>'Ｓ５７（1982）'!$AI$152</f>
        <v>0</v>
      </c>
      <c r="CC23" s="441">
        <f t="shared" si="50"/>
        <v>0</v>
      </c>
      <c r="CD23" s="441">
        <f t="shared" si="51"/>
        <v>0</v>
      </c>
      <c r="CE23" s="432">
        <f>'Ｓ５７（1982）'!$AI$153</f>
        <v>0</v>
      </c>
      <c r="CF23" s="441">
        <f t="shared" si="52"/>
        <v>0</v>
      </c>
      <c r="CG23" s="441">
        <f t="shared" si="53"/>
        <v>0</v>
      </c>
      <c r="CH23" s="432">
        <f>'Ｓ５７（1982）'!$AI$155</f>
        <v>56849</v>
      </c>
      <c r="CI23" s="441">
        <f t="shared" si="54"/>
        <v>1184</v>
      </c>
      <c r="CJ23" s="441">
        <f t="shared" si="55"/>
        <v>37888</v>
      </c>
      <c r="CK23" s="432">
        <f>'Ｓ５７（1982）'!$AI$156</f>
        <v>0</v>
      </c>
      <c r="CL23" s="441">
        <f t="shared" si="56"/>
        <v>0</v>
      </c>
      <c r="CM23" s="441">
        <f t="shared" si="57"/>
        <v>0</v>
      </c>
      <c r="CN23" s="432">
        <f>'Ｓ５７（1982）'!$AI$157</f>
        <v>0</v>
      </c>
      <c r="CO23" s="441">
        <f t="shared" si="58"/>
        <v>0</v>
      </c>
      <c r="CP23" s="441">
        <f t="shared" si="59"/>
        <v>0</v>
      </c>
      <c r="CQ23" s="432">
        <f>'Ｓ５７（1982）'!$AI$158</f>
        <v>0</v>
      </c>
      <c r="CR23" s="441">
        <f t="shared" si="60"/>
        <v>0</v>
      </c>
      <c r="CS23" s="441">
        <f t="shared" si="61"/>
        <v>0</v>
      </c>
      <c r="CT23" s="432">
        <f>'Ｓ５７（1982）'!$AI$159</f>
        <v>0</v>
      </c>
      <c r="CU23" s="441">
        <f t="shared" si="62"/>
        <v>0</v>
      </c>
      <c r="CV23" s="441">
        <f t="shared" si="63"/>
        <v>0</v>
      </c>
      <c r="CW23" s="432">
        <f>'Ｓ５７（1982）'!$AI$160</f>
        <v>5043</v>
      </c>
      <c r="CX23" s="441">
        <f t="shared" si="64"/>
        <v>126</v>
      </c>
      <c r="CY23" s="441">
        <f t="shared" si="65"/>
        <v>4032</v>
      </c>
      <c r="CZ23" s="432">
        <f>'Ｓ５７（1982）'!$AI$161</f>
        <v>0</v>
      </c>
      <c r="DA23" s="441">
        <f t="shared" si="66"/>
        <v>0</v>
      </c>
      <c r="DB23" s="441">
        <f t="shared" si="67"/>
        <v>0</v>
      </c>
      <c r="DC23" s="432">
        <f>'Ｓ５７（1982）'!$AI$162</f>
        <v>0</v>
      </c>
      <c r="DD23" s="441">
        <f t="shared" si="68"/>
        <v>0</v>
      </c>
      <c r="DE23" s="440">
        <f t="shared" si="69"/>
        <v>0</v>
      </c>
      <c r="DF23" s="430">
        <f>'Ｓ５７（1982）'!$AI$164</f>
        <v>0</v>
      </c>
      <c r="DG23" s="441">
        <f t="shared" si="70"/>
        <v>0</v>
      </c>
      <c r="DH23" s="441">
        <f t="shared" si="71"/>
        <v>0</v>
      </c>
      <c r="DI23" s="432">
        <f>'Ｓ５７（1982）'!$AI$165</f>
        <v>0</v>
      </c>
      <c r="DJ23" s="439">
        <f t="shared" si="72"/>
        <v>0</v>
      </c>
      <c r="DK23" s="440">
        <f t="shared" si="73"/>
        <v>0</v>
      </c>
      <c r="DL23" s="430">
        <f>'Ｓ５７（1982）'!$AI$166</f>
        <v>4676</v>
      </c>
      <c r="DM23" s="441">
        <f t="shared" si="74"/>
        <v>94</v>
      </c>
      <c r="DN23" s="441">
        <f t="shared" si="75"/>
        <v>3008</v>
      </c>
      <c r="DO23" s="432">
        <f>'Ｓ５７（1982）'!$AI$167</f>
        <v>17930</v>
      </c>
      <c r="DP23" s="441">
        <f t="shared" si="76"/>
        <v>359</v>
      </c>
      <c r="DQ23" s="441">
        <f t="shared" si="77"/>
        <v>11488</v>
      </c>
      <c r="DR23" s="432">
        <f>'Ｓ５７（1982）'!$AI$168</f>
        <v>0</v>
      </c>
      <c r="DS23" s="441">
        <f t="shared" si="78"/>
        <v>0</v>
      </c>
      <c r="DT23" s="441">
        <f t="shared" si="79"/>
        <v>0</v>
      </c>
      <c r="DU23" s="432">
        <f>'Ｓ５７（1982）'!$AI$169</f>
        <v>0</v>
      </c>
      <c r="DV23" s="441">
        <f t="shared" si="80"/>
        <v>0</v>
      </c>
      <c r="DW23" s="441">
        <f t="shared" si="81"/>
        <v>0</v>
      </c>
      <c r="DX23" s="432">
        <f>'Ｓ５７（1982）'!$AI$170</f>
        <v>0</v>
      </c>
      <c r="DY23" s="441">
        <f t="shared" si="82"/>
        <v>0</v>
      </c>
      <c r="DZ23" s="441">
        <f t="shared" si="83"/>
        <v>0</v>
      </c>
      <c r="EA23" s="432">
        <f>'Ｓ５７（1982）'!$AI$171</f>
        <v>0</v>
      </c>
      <c r="EB23" s="441">
        <f t="shared" si="84"/>
        <v>0</v>
      </c>
      <c r="EC23" s="441">
        <f t="shared" si="85"/>
        <v>0</v>
      </c>
      <c r="ED23" s="432">
        <f>'Ｓ５７（1982）'!$AI$172</f>
        <v>0</v>
      </c>
      <c r="EE23" s="441">
        <f t="shared" si="86"/>
        <v>0</v>
      </c>
      <c r="EF23" s="441">
        <f t="shared" si="87"/>
        <v>0</v>
      </c>
      <c r="EG23" s="432">
        <f>'Ｓ５７（1982）'!$AI$173</f>
        <v>2550</v>
      </c>
      <c r="EH23" s="441">
        <f t="shared" si="88"/>
        <v>51</v>
      </c>
      <c r="EI23" s="441">
        <f t="shared" si="89"/>
        <v>1632</v>
      </c>
      <c r="EJ23" s="432">
        <f>'Ｓ５７（1982）'!$AI$174</f>
        <v>101983</v>
      </c>
      <c r="EK23" s="441">
        <f t="shared" si="90"/>
        <v>2040</v>
      </c>
      <c r="EL23" s="440">
        <f t="shared" si="91"/>
        <v>65280</v>
      </c>
      <c r="EM23" s="430">
        <f>'Ｓ５７（1982）'!$AI$175</f>
        <v>-1</v>
      </c>
      <c r="EN23" s="441">
        <f t="shared" si="92"/>
        <v>0</v>
      </c>
      <c r="EO23" s="440">
        <f t="shared" si="93"/>
        <v>-1</v>
      </c>
      <c r="EP23" s="432">
        <f t="shared" si="94"/>
        <v>1027127</v>
      </c>
      <c r="EQ23" s="435">
        <f t="shared" si="95"/>
        <v>8186</v>
      </c>
      <c r="ER23" s="433">
        <f t="shared" si="96"/>
        <v>845026</v>
      </c>
    </row>
    <row r="24" spans="1:148" ht="17.100000000000001" customHeight="1" x14ac:dyDescent="0.15">
      <c r="A24" s="371"/>
      <c r="B24" s="436"/>
      <c r="C24" s="437">
        <v>58</v>
      </c>
      <c r="D24" s="438">
        <v>31</v>
      </c>
      <c r="E24" s="430">
        <f>'Ｓ５８（1983）'!$AI$124</f>
        <v>0</v>
      </c>
      <c r="F24" s="431">
        <f t="shared" si="0"/>
        <v>0</v>
      </c>
      <c r="G24" s="431">
        <f t="shared" si="1"/>
        <v>0</v>
      </c>
      <c r="H24" s="432">
        <f>'Ｓ５８（1983）'!$AI$125</f>
        <v>10344</v>
      </c>
      <c r="I24" s="431">
        <f t="shared" si="2"/>
        <v>0</v>
      </c>
      <c r="J24" s="433">
        <f t="shared" si="3"/>
        <v>10344</v>
      </c>
      <c r="K24" s="432">
        <f>'Ｓ５８（1983）'!$AI$127</f>
        <v>0</v>
      </c>
      <c r="L24" s="431">
        <f t="shared" si="4"/>
        <v>0</v>
      </c>
      <c r="M24" s="431">
        <f t="shared" si="5"/>
        <v>0</v>
      </c>
      <c r="N24" s="432">
        <f>'Ｓ５８（1983）'!$AI$128</f>
        <v>345</v>
      </c>
      <c r="O24" s="431">
        <f t="shared" si="6"/>
        <v>0</v>
      </c>
      <c r="P24" s="434">
        <f t="shared" si="7"/>
        <v>345</v>
      </c>
      <c r="Q24" s="430">
        <f>'Ｓ５８（1983）'!$AI$130</f>
        <v>0</v>
      </c>
      <c r="R24" s="431">
        <f t="shared" si="8"/>
        <v>0</v>
      </c>
      <c r="S24" s="431">
        <f t="shared" si="9"/>
        <v>0</v>
      </c>
      <c r="T24" s="432">
        <f>'Ｓ５８（1983）'!$AI$131</f>
        <v>0</v>
      </c>
      <c r="U24" s="431">
        <f t="shared" si="10"/>
        <v>0</v>
      </c>
      <c r="V24" s="431">
        <f t="shared" si="11"/>
        <v>0</v>
      </c>
      <c r="W24" s="432">
        <f>'Ｓ５８（1983）'!$AI$132</f>
        <v>0</v>
      </c>
      <c r="X24" s="431">
        <f t="shared" si="12"/>
        <v>0</v>
      </c>
      <c r="Y24" s="431">
        <f t="shared" si="13"/>
        <v>0</v>
      </c>
      <c r="Z24" s="432">
        <f>'Ｓ５８（1983）'!$AI$133</f>
        <v>0</v>
      </c>
      <c r="AA24" s="431">
        <f t="shared" si="14"/>
        <v>0</v>
      </c>
      <c r="AB24" s="431">
        <f t="shared" si="15"/>
        <v>0</v>
      </c>
      <c r="AC24" s="432">
        <f>'Ｓ５８（1983）'!$AI$134</f>
        <v>17</v>
      </c>
      <c r="AD24" s="431">
        <f t="shared" si="16"/>
        <v>0</v>
      </c>
      <c r="AE24" s="433">
        <f t="shared" si="17"/>
        <v>17</v>
      </c>
      <c r="AF24" s="430">
        <f>'Ｓ５８（1983）'!$AI$135</f>
        <v>0</v>
      </c>
      <c r="AG24" s="441">
        <f t="shared" si="18"/>
        <v>0</v>
      </c>
      <c r="AH24" s="440">
        <f t="shared" si="19"/>
        <v>0</v>
      </c>
      <c r="AI24" s="430">
        <f>'Ｓ５８（1983）'!$AI$136</f>
        <v>0</v>
      </c>
      <c r="AJ24" s="441">
        <f t="shared" si="20"/>
        <v>0</v>
      </c>
      <c r="AK24" s="441">
        <f t="shared" si="21"/>
        <v>0</v>
      </c>
      <c r="AL24" s="432">
        <f>'Ｓ５８（1983）'!$AI$137</f>
        <v>0</v>
      </c>
      <c r="AM24" s="441">
        <f t="shared" si="22"/>
        <v>0</v>
      </c>
      <c r="AN24" s="441">
        <f t="shared" si="23"/>
        <v>0</v>
      </c>
      <c r="AO24" s="432">
        <f>'Ｓ５８（1983）'!$AI$138</f>
        <v>0</v>
      </c>
      <c r="AP24" s="441">
        <f t="shared" si="24"/>
        <v>0</v>
      </c>
      <c r="AQ24" s="441">
        <f t="shared" si="25"/>
        <v>0</v>
      </c>
      <c r="AR24" s="432">
        <f>'Ｓ５８（1983）'!$AI$139</f>
        <v>0</v>
      </c>
      <c r="AS24" s="441">
        <f t="shared" si="26"/>
        <v>0</v>
      </c>
      <c r="AT24" s="441">
        <f t="shared" si="27"/>
        <v>0</v>
      </c>
      <c r="AU24" s="432">
        <f>'Ｓ５８（1983）'!$AI$140</f>
        <v>0</v>
      </c>
      <c r="AV24" s="441">
        <f t="shared" si="28"/>
        <v>0</v>
      </c>
      <c r="AW24" s="441">
        <f t="shared" si="29"/>
        <v>0</v>
      </c>
      <c r="AX24" s="432">
        <f>'Ｓ５８（1983）'!$AI$141</f>
        <v>258802</v>
      </c>
      <c r="AY24" s="441">
        <f t="shared" si="30"/>
        <v>0</v>
      </c>
      <c r="AZ24" s="441">
        <f t="shared" si="31"/>
        <v>258802</v>
      </c>
      <c r="BA24" s="432">
        <f>'Ｓ５８（1983）'!$AI$142</f>
        <v>0</v>
      </c>
      <c r="BB24" s="441">
        <f t="shared" si="32"/>
        <v>0</v>
      </c>
      <c r="BC24" s="441">
        <f t="shared" si="33"/>
        <v>0</v>
      </c>
      <c r="BD24" s="432">
        <f>'Ｓ５８（1983）'!$AI$143</f>
        <v>0</v>
      </c>
      <c r="BE24" s="441">
        <f t="shared" si="34"/>
        <v>0</v>
      </c>
      <c r="BF24" s="440">
        <f t="shared" si="35"/>
        <v>0</v>
      </c>
      <c r="BG24" s="430">
        <f>'Ｓ５８（1983）'!$AI$145</f>
        <v>0</v>
      </c>
      <c r="BH24" s="441">
        <f t="shared" si="36"/>
        <v>0</v>
      </c>
      <c r="BI24" s="441">
        <f t="shared" si="37"/>
        <v>0</v>
      </c>
      <c r="BJ24" s="432">
        <f>'Ｓ５８（1983）'!$AI$146</f>
        <v>0</v>
      </c>
      <c r="BK24" s="441">
        <f t="shared" si="38"/>
        <v>0</v>
      </c>
      <c r="BL24" s="441">
        <f t="shared" si="39"/>
        <v>0</v>
      </c>
      <c r="BM24" s="432">
        <f>'Ｓ５８（1983）'!$AI$147</f>
        <v>0</v>
      </c>
      <c r="BN24" s="441">
        <f t="shared" si="40"/>
        <v>0</v>
      </c>
      <c r="BO24" s="440">
        <f t="shared" si="41"/>
        <v>0</v>
      </c>
      <c r="BP24" s="430">
        <f>'Ｓ５８（1983）'!$AI$148</f>
        <v>119946</v>
      </c>
      <c r="BQ24" s="441">
        <f t="shared" si="42"/>
        <v>2499</v>
      </c>
      <c r="BR24" s="441">
        <f t="shared" si="43"/>
        <v>77469</v>
      </c>
      <c r="BS24" s="432">
        <f>'Ｓ５８（1983）'!$AI$149</f>
        <v>77315</v>
      </c>
      <c r="BT24" s="441">
        <f t="shared" si="44"/>
        <v>1289</v>
      </c>
      <c r="BU24" s="441">
        <f t="shared" si="45"/>
        <v>39959</v>
      </c>
      <c r="BV24" s="432">
        <f>'Ｓ５８（1983）'!$AI$150</f>
        <v>0</v>
      </c>
      <c r="BW24" s="441">
        <f t="shared" si="46"/>
        <v>0</v>
      </c>
      <c r="BX24" s="441">
        <f t="shared" si="47"/>
        <v>0</v>
      </c>
      <c r="BY24" s="432">
        <f>'Ｓ５８（1983）'!$AI$151</f>
        <v>0</v>
      </c>
      <c r="BZ24" s="441">
        <f t="shared" si="48"/>
        <v>0</v>
      </c>
      <c r="CA24" s="441">
        <f t="shared" si="49"/>
        <v>0</v>
      </c>
      <c r="CB24" s="432">
        <f>'Ｓ５８（1983）'!$AI$152</f>
        <v>0</v>
      </c>
      <c r="CC24" s="441">
        <f t="shared" si="50"/>
        <v>0</v>
      </c>
      <c r="CD24" s="441">
        <f t="shared" si="51"/>
        <v>0</v>
      </c>
      <c r="CE24" s="432">
        <f>'Ｓ５８（1983）'!$AI$153</f>
        <v>0</v>
      </c>
      <c r="CF24" s="441">
        <f t="shared" si="52"/>
        <v>0</v>
      </c>
      <c r="CG24" s="441">
        <f t="shared" si="53"/>
        <v>0</v>
      </c>
      <c r="CH24" s="432">
        <f>'Ｓ５８（1983）'!$AI$155</f>
        <v>96220</v>
      </c>
      <c r="CI24" s="441">
        <f t="shared" si="54"/>
        <v>2005</v>
      </c>
      <c r="CJ24" s="441">
        <f t="shared" si="55"/>
        <v>62155</v>
      </c>
      <c r="CK24" s="432">
        <f>'Ｓ５８（1983）'!$AI$156</f>
        <v>0</v>
      </c>
      <c r="CL24" s="441">
        <f t="shared" si="56"/>
        <v>0</v>
      </c>
      <c r="CM24" s="441">
        <f t="shared" si="57"/>
        <v>0</v>
      </c>
      <c r="CN24" s="432">
        <f>'Ｓ５８（1983）'!$AI$157</f>
        <v>0</v>
      </c>
      <c r="CO24" s="441">
        <f t="shared" si="58"/>
        <v>0</v>
      </c>
      <c r="CP24" s="441">
        <f t="shared" si="59"/>
        <v>0</v>
      </c>
      <c r="CQ24" s="432">
        <f>'Ｓ５８（1983）'!$AI$158</f>
        <v>2790</v>
      </c>
      <c r="CR24" s="441">
        <f t="shared" si="60"/>
        <v>70</v>
      </c>
      <c r="CS24" s="441">
        <f t="shared" si="61"/>
        <v>2170</v>
      </c>
      <c r="CT24" s="432">
        <f>'Ｓ５８（1983）'!$AI$159</f>
        <v>0</v>
      </c>
      <c r="CU24" s="441">
        <f t="shared" si="62"/>
        <v>0</v>
      </c>
      <c r="CV24" s="441">
        <f t="shared" si="63"/>
        <v>0</v>
      </c>
      <c r="CW24" s="432">
        <f>'Ｓ５８（1983）'!$AI$160</f>
        <v>2245</v>
      </c>
      <c r="CX24" s="441">
        <f t="shared" si="64"/>
        <v>56</v>
      </c>
      <c r="CY24" s="441">
        <f t="shared" si="65"/>
        <v>1736</v>
      </c>
      <c r="CZ24" s="432">
        <f>'Ｓ５８（1983）'!$AI$161</f>
        <v>0</v>
      </c>
      <c r="DA24" s="441">
        <f t="shared" si="66"/>
        <v>0</v>
      </c>
      <c r="DB24" s="441">
        <f t="shared" si="67"/>
        <v>0</v>
      </c>
      <c r="DC24" s="432">
        <f>'Ｓ５８（1983）'!$AI$162</f>
        <v>0</v>
      </c>
      <c r="DD24" s="441">
        <f t="shared" si="68"/>
        <v>0</v>
      </c>
      <c r="DE24" s="440">
        <f t="shared" si="69"/>
        <v>0</v>
      </c>
      <c r="DF24" s="430">
        <f>'Ｓ５８（1983）'!$AI$164</f>
        <v>0</v>
      </c>
      <c r="DG24" s="441">
        <f t="shared" si="70"/>
        <v>0</v>
      </c>
      <c r="DH24" s="441">
        <f t="shared" si="71"/>
        <v>0</v>
      </c>
      <c r="DI24" s="432">
        <f>'Ｓ５８（1983）'!$AI$165</f>
        <v>0</v>
      </c>
      <c r="DJ24" s="439">
        <f t="shared" si="72"/>
        <v>0</v>
      </c>
      <c r="DK24" s="440">
        <f t="shared" si="73"/>
        <v>0</v>
      </c>
      <c r="DL24" s="430">
        <f>'Ｓ５８（1983）'!$AI$166</f>
        <v>0</v>
      </c>
      <c r="DM24" s="441">
        <f t="shared" si="74"/>
        <v>0</v>
      </c>
      <c r="DN24" s="441">
        <f t="shared" si="75"/>
        <v>0</v>
      </c>
      <c r="DO24" s="432">
        <f>'Ｓ５８（1983）'!$AI$167</f>
        <v>0</v>
      </c>
      <c r="DP24" s="441">
        <f t="shared" si="76"/>
        <v>0</v>
      </c>
      <c r="DQ24" s="441">
        <f t="shared" si="77"/>
        <v>0</v>
      </c>
      <c r="DR24" s="432">
        <f>'Ｓ５８（1983）'!$AI$168</f>
        <v>0</v>
      </c>
      <c r="DS24" s="441">
        <f t="shared" si="78"/>
        <v>0</v>
      </c>
      <c r="DT24" s="441">
        <f t="shared" si="79"/>
        <v>0</v>
      </c>
      <c r="DU24" s="432">
        <f>'Ｓ５８（1983）'!$AI$169</f>
        <v>0</v>
      </c>
      <c r="DV24" s="441">
        <f t="shared" si="80"/>
        <v>0</v>
      </c>
      <c r="DW24" s="441">
        <f t="shared" si="81"/>
        <v>0</v>
      </c>
      <c r="DX24" s="432">
        <f>'Ｓ５８（1983）'!$AI$170</f>
        <v>0</v>
      </c>
      <c r="DY24" s="441">
        <f t="shared" si="82"/>
        <v>0</v>
      </c>
      <c r="DZ24" s="441">
        <f t="shared" si="83"/>
        <v>0</v>
      </c>
      <c r="EA24" s="432">
        <f>'Ｓ５８（1983）'!$AI$171</f>
        <v>0</v>
      </c>
      <c r="EB24" s="441">
        <f t="shared" si="84"/>
        <v>0</v>
      </c>
      <c r="EC24" s="441">
        <f t="shared" si="85"/>
        <v>0</v>
      </c>
      <c r="ED24" s="432">
        <f>'Ｓ５８（1983）'!$AI$172</f>
        <v>0</v>
      </c>
      <c r="EE24" s="441">
        <f t="shared" si="86"/>
        <v>0</v>
      </c>
      <c r="EF24" s="441">
        <f t="shared" si="87"/>
        <v>0</v>
      </c>
      <c r="EG24" s="432">
        <f>'Ｓ５８（1983）'!$AI$173</f>
        <v>600</v>
      </c>
      <c r="EH24" s="441">
        <f t="shared" si="88"/>
        <v>12</v>
      </c>
      <c r="EI24" s="441">
        <f t="shared" si="89"/>
        <v>372</v>
      </c>
      <c r="EJ24" s="432">
        <f>'Ｓ５８（1983）'!$AI$174</f>
        <v>31931</v>
      </c>
      <c r="EK24" s="441">
        <f t="shared" si="90"/>
        <v>639</v>
      </c>
      <c r="EL24" s="440">
        <f t="shared" si="91"/>
        <v>19809</v>
      </c>
      <c r="EM24" s="430">
        <f>'Ｓ５８（1983）'!$AI$175</f>
        <v>0</v>
      </c>
      <c r="EN24" s="441">
        <f t="shared" si="92"/>
        <v>0</v>
      </c>
      <c r="EO24" s="440">
        <f t="shared" si="93"/>
        <v>0</v>
      </c>
      <c r="EP24" s="432">
        <f t="shared" si="94"/>
        <v>600555</v>
      </c>
      <c r="EQ24" s="435">
        <f t="shared" si="95"/>
        <v>6570</v>
      </c>
      <c r="ER24" s="433">
        <f t="shared" si="96"/>
        <v>473178</v>
      </c>
    </row>
    <row r="25" spans="1:148" ht="17.100000000000001" customHeight="1" x14ac:dyDescent="0.15">
      <c r="A25" s="371"/>
      <c r="B25" s="436"/>
      <c r="C25" s="437">
        <v>59</v>
      </c>
      <c r="D25" s="1100">
        <v>30</v>
      </c>
      <c r="E25" s="430">
        <f>'Ｓ５９（1984）'!$AI$124</f>
        <v>0</v>
      </c>
      <c r="F25" s="431">
        <f t="shared" si="0"/>
        <v>0</v>
      </c>
      <c r="G25" s="431">
        <f t="shared" si="1"/>
        <v>0</v>
      </c>
      <c r="H25" s="432">
        <f>'Ｓ５９（1984）'!$AI$125</f>
        <v>39775</v>
      </c>
      <c r="I25" s="431">
        <f t="shared" si="2"/>
        <v>0</v>
      </c>
      <c r="J25" s="433">
        <f t="shared" si="3"/>
        <v>39775</v>
      </c>
      <c r="K25" s="432">
        <f>'Ｓ５９（1984）'!$AI$127</f>
        <v>0</v>
      </c>
      <c r="L25" s="431">
        <f t="shared" si="4"/>
        <v>0</v>
      </c>
      <c r="M25" s="431">
        <f t="shared" si="5"/>
        <v>0</v>
      </c>
      <c r="N25" s="432">
        <f>'Ｓ５９（1984）'!$AI$128</f>
        <v>0</v>
      </c>
      <c r="O25" s="431">
        <f t="shared" si="6"/>
        <v>0</v>
      </c>
      <c r="P25" s="434">
        <f t="shared" si="7"/>
        <v>0</v>
      </c>
      <c r="Q25" s="430">
        <f>'Ｓ５９（1984）'!$AI$130</f>
        <v>0</v>
      </c>
      <c r="R25" s="431">
        <f t="shared" si="8"/>
        <v>0</v>
      </c>
      <c r="S25" s="431">
        <f t="shared" si="9"/>
        <v>0</v>
      </c>
      <c r="T25" s="432">
        <f>'Ｓ５９（1984）'!$AI$131</f>
        <v>0</v>
      </c>
      <c r="U25" s="431">
        <f t="shared" si="10"/>
        <v>0</v>
      </c>
      <c r="V25" s="431">
        <f t="shared" si="11"/>
        <v>0</v>
      </c>
      <c r="W25" s="432">
        <f>'Ｓ５９（1984）'!$AI$132</f>
        <v>0</v>
      </c>
      <c r="X25" s="431">
        <f t="shared" si="12"/>
        <v>0</v>
      </c>
      <c r="Y25" s="431">
        <f t="shared" si="13"/>
        <v>0</v>
      </c>
      <c r="Z25" s="432">
        <f>'Ｓ５９（1984）'!$AI$133</f>
        <v>0</v>
      </c>
      <c r="AA25" s="431">
        <f t="shared" si="14"/>
        <v>0</v>
      </c>
      <c r="AB25" s="431">
        <f t="shared" si="15"/>
        <v>0</v>
      </c>
      <c r="AC25" s="432">
        <f>'Ｓ５９（1984）'!$AI$134</f>
        <v>0</v>
      </c>
      <c r="AD25" s="431">
        <f t="shared" si="16"/>
        <v>0</v>
      </c>
      <c r="AE25" s="433">
        <f t="shared" si="17"/>
        <v>0</v>
      </c>
      <c r="AF25" s="430">
        <f>'Ｓ５９（1984）'!$AI$135</f>
        <v>0</v>
      </c>
      <c r="AG25" s="441">
        <f t="shared" si="18"/>
        <v>0</v>
      </c>
      <c r="AH25" s="440">
        <f t="shared" si="19"/>
        <v>0</v>
      </c>
      <c r="AI25" s="430">
        <f>'Ｓ５９（1984）'!$AI$136</f>
        <v>0</v>
      </c>
      <c r="AJ25" s="441">
        <f t="shared" si="20"/>
        <v>0</v>
      </c>
      <c r="AK25" s="441">
        <f t="shared" si="21"/>
        <v>0</v>
      </c>
      <c r="AL25" s="432">
        <f>'Ｓ５９（1984）'!$AI$137</f>
        <v>0</v>
      </c>
      <c r="AM25" s="441">
        <f t="shared" si="22"/>
        <v>0</v>
      </c>
      <c r="AN25" s="441">
        <f t="shared" si="23"/>
        <v>0</v>
      </c>
      <c r="AO25" s="432">
        <f>'Ｓ５９（1984）'!$AI$138</f>
        <v>0</v>
      </c>
      <c r="AP25" s="441">
        <f t="shared" si="24"/>
        <v>0</v>
      </c>
      <c r="AQ25" s="441">
        <f t="shared" si="25"/>
        <v>0</v>
      </c>
      <c r="AR25" s="432">
        <f>'Ｓ５９（1984）'!$AI$139</f>
        <v>0</v>
      </c>
      <c r="AS25" s="441">
        <f t="shared" si="26"/>
        <v>0</v>
      </c>
      <c r="AT25" s="441">
        <f t="shared" si="27"/>
        <v>0</v>
      </c>
      <c r="AU25" s="432">
        <f>'Ｓ５９（1984）'!$AI$140</f>
        <v>0</v>
      </c>
      <c r="AV25" s="441">
        <f t="shared" si="28"/>
        <v>0</v>
      </c>
      <c r="AW25" s="441">
        <f t="shared" si="29"/>
        <v>0</v>
      </c>
      <c r="AX25" s="432">
        <f>'Ｓ５９（1984）'!$AI$141</f>
        <v>224149</v>
      </c>
      <c r="AY25" s="441">
        <f t="shared" si="30"/>
        <v>0</v>
      </c>
      <c r="AZ25" s="441">
        <f t="shared" si="31"/>
        <v>224149</v>
      </c>
      <c r="BA25" s="432">
        <f>'Ｓ５９（1984）'!$AI$142</f>
        <v>0</v>
      </c>
      <c r="BB25" s="441">
        <f t="shared" si="32"/>
        <v>0</v>
      </c>
      <c r="BC25" s="441">
        <f t="shared" si="33"/>
        <v>0</v>
      </c>
      <c r="BD25" s="432">
        <f>'Ｓ５９（1984）'!$AI$143</f>
        <v>3653</v>
      </c>
      <c r="BE25" s="441">
        <f t="shared" si="34"/>
        <v>0</v>
      </c>
      <c r="BF25" s="440">
        <f t="shared" si="35"/>
        <v>3653</v>
      </c>
      <c r="BG25" s="430">
        <f>'Ｓ５９（1984）'!$AI$145</f>
        <v>0</v>
      </c>
      <c r="BH25" s="441">
        <f t="shared" si="36"/>
        <v>0</v>
      </c>
      <c r="BI25" s="441">
        <f t="shared" si="37"/>
        <v>0</v>
      </c>
      <c r="BJ25" s="432">
        <f>'Ｓ５９（1984）'!$AI$146</f>
        <v>0</v>
      </c>
      <c r="BK25" s="441">
        <f t="shared" si="38"/>
        <v>0</v>
      </c>
      <c r="BL25" s="441">
        <f t="shared" si="39"/>
        <v>0</v>
      </c>
      <c r="BM25" s="432">
        <f>'Ｓ５９（1984）'!$AI$147</f>
        <v>0</v>
      </c>
      <c r="BN25" s="441">
        <f t="shared" si="40"/>
        <v>0</v>
      </c>
      <c r="BO25" s="440">
        <f t="shared" si="41"/>
        <v>0</v>
      </c>
      <c r="BP25" s="430">
        <f>'Ｓ５９（1984）'!$AI$148</f>
        <v>138197</v>
      </c>
      <c r="BQ25" s="441">
        <f t="shared" si="42"/>
        <v>2879</v>
      </c>
      <c r="BR25" s="441">
        <f t="shared" si="43"/>
        <v>86370</v>
      </c>
      <c r="BS25" s="432">
        <f>'Ｓ５９（1984）'!$AI$149</f>
        <v>49751</v>
      </c>
      <c r="BT25" s="441">
        <f t="shared" si="44"/>
        <v>829</v>
      </c>
      <c r="BU25" s="441">
        <f t="shared" si="45"/>
        <v>24870</v>
      </c>
      <c r="BV25" s="432">
        <f>'Ｓ５９（1984）'!$AI$150</f>
        <v>0</v>
      </c>
      <c r="BW25" s="441">
        <f t="shared" si="46"/>
        <v>0</v>
      </c>
      <c r="BX25" s="441">
        <f t="shared" si="47"/>
        <v>0</v>
      </c>
      <c r="BY25" s="432">
        <f>'Ｓ５９（1984）'!$AI$151</f>
        <v>0</v>
      </c>
      <c r="BZ25" s="441">
        <f t="shared" si="48"/>
        <v>0</v>
      </c>
      <c r="CA25" s="441">
        <f t="shared" si="49"/>
        <v>0</v>
      </c>
      <c r="CB25" s="432">
        <f>'Ｓ５９（1984）'!$AI$152</f>
        <v>0</v>
      </c>
      <c r="CC25" s="441">
        <f t="shared" si="50"/>
        <v>0</v>
      </c>
      <c r="CD25" s="441">
        <f t="shared" si="51"/>
        <v>0</v>
      </c>
      <c r="CE25" s="432">
        <f>'Ｓ５９（1984）'!$AI$153</f>
        <v>0</v>
      </c>
      <c r="CF25" s="441">
        <f t="shared" si="52"/>
        <v>0</v>
      </c>
      <c r="CG25" s="441">
        <f t="shared" si="53"/>
        <v>0</v>
      </c>
      <c r="CH25" s="432">
        <f>'Ｓ５９（1984）'!$AI$155</f>
        <v>98050</v>
      </c>
      <c r="CI25" s="441">
        <f t="shared" si="54"/>
        <v>2043</v>
      </c>
      <c r="CJ25" s="441">
        <f t="shared" si="55"/>
        <v>61290</v>
      </c>
      <c r="CK25" s="432">
        <f>'Ｓ５９（1984）'!$AI$156</f>
        <v>0</v>
      </c>
      <c r="CL25" s="441">
        <f t="shared" si="56"/>
        <v>0</v>
      </c>
      <c r="CM25" s="441">
        <f t="shared" si="57"/>
        <v>0</v>
      </c>
      <c r="CN25" s="432">
        <f>'Ｓ５９（1984）'!$AI$157</f>
        <v>0</v>
      </c>
      <c r="CO25" s="441">
        <f t="shared" si="58"/>
        <v>0</v>
      </c>
      <c r="CP25" s="441">
        <f t="shared" si="59"/>
        <v>0</v>
      </c>
      <c r="CQ25" s="432">
        <f>'Ｓ５９（1984）'!$AI$158</f>
        <v>80</v>
      </c>
      <c r="CR25" s="441">
        <f t="shared" si="60"/>
        <v>2</v>
      </c>
      <c r="CS25" s="441">
        <f t="shared" si="61"/>
        <v>60</v>
      </c>
      <c r="CT25" s="432">
        <f>'Ｓ５９（1984）'!$AI$159</f>
        <v>0</v>
      </c>
      <c r="CU25" s="441">
        <f t="shared" si="62"/>
        <v>0</v>
      </c>
      <c r="CV25" s="441">
        <f t="shared" si="63"/>
        <v>0</v>
      </c>
      <c r="CW25" s="432">
        <f>'Ｓ５９（1984）'!$AI$160</f>
        <v>122816</v>
      </c>
      <c r="CX25" s="441">
        <f t="shared" si="64"/>
        <v>3070</v>
      </c>
      <c r="CY25" s="441">
        <f t="shared" si="65"/>
        <v>92100</v>
      </c>
      <c r="CZ25" s="432">
        <f>'Ｓ５９（1984）'!$AI$161</f>
        <v>0</v>
      </c>
      <c r="DA25" s="441">
        <f t="shared" si="66"/>
        <v>0</v>
      </c>
      <c r="DB25" s="441">
        <f t="shared" si="67"/>
        <v>0</v>
      </c>
      <c r="DC25" s="432">
        <f>'Ｓ５９（1984）'!$AI$162</f>
        <v>0</v>
      </c>
      <c r="DD25" s="441">
        <f t="shared" si="68"/>
        <v>0</v>
      </c>
      <c r="DE25" s="440">
        <f t="shared" si="69"/>
        <v>0</v>
      </c>
      <c r="DF25" s="430">
        <f>'Ｓ５９（1984）'!$AI$164</f>
        <v>0</v>
      </c>
      <c r="DG25" s="441">
        <f t="shared" si="70"/>
        <v>0</v>
      </c>
      <c r="DH25" s="441">
        <f t="shared" si="71"/>
        <v>0</v>
      </c>
      <c r="DI25" s="432">
        <f>'Ｓ５９（1984）'!$AI$165</f>
        <v>0</v>
      </c>
      <c r="DJ25" s="439">
        <f t="shared" si="72"/>
        <v>0</v>
      </c>
      <c r="DK25" s="440">
        <f t="shared" si="73"/>
        <v>0</v>
      </c>
      <c r="DL25" s="430">
        <f>'Ｓ５９（1984）'!$AI$166</f>
        <v>0</v>
      </c>
      <c r="DM25" s="441">
        <f t="shared" si="74"/>
        <v>0</v>
      </c>
      <c r="DN25" s="441">
        <f t="shared" si="75"/>
        <v>0</v>
      </c>
      <c r="DO25" s="432">
        <f>'Ｓ５９（1984）'!$AI$167</f>
        <v>79320</v>
      </c>
      <c r="DP25" s="441">
        <f t="shared" si="76"/>
        <v>1586</v>
      </c>
      <c r="DQ25" s="441">
        <f t="shared" si="77"/>
        <v>47580</v>
      </c>
      <c r="DR25" s="432">
        <f>'Ｓ５９（1984）'!$AI$168</f>
        <v>0</v>
      </c>
      <c r="DS25" s="441">
        <f t="shared" si="78"/>
        <v>0</v>
      </c>
      <c r="DT25" s="441">
        <f t="shared" si="79"/>
        <v>0</v>
      </c>
      <c r="DU25" s="432">
        <f>'Ｓ５９（1984）'!$AI$169</f>
        <v>0</v>
      </c>
      <c r="DV25" s="441">
        <f t="shared" si="80"/>
        <v>0</v>
      </c>
      <c r="DW25" s="441">
        <f t="shared" si="81"/>
        <v>0</v>
      </c>
      <c r="DX25" s="432">
        <f>'Ｓ５９（1984）'!$AI$170</f>
        <v>0</v>
      </c>
      <c r="DY25" s="441">
        <f t="shared" si="82"/>
        <v>0</v>
      </c>
      <c r="DZ25" s="441">
        <f t="shared" si="83"/>
        <v>0</v>
      </c>
      <c r="EA25" s="432">
        <f>'Ｓ５９（1984）'!$AI$171</f>
        <v>0</v>
      </c>
      <c r="EB25" s="441">
        <f t="shared" si="84"/>
        <v>0</v>
      </c>
      <c r="EC25" s="441">
        <f t="shared" si="85"/>
        <v>0</v>
      </c>
      <c r="ED25" s="432">
        <f>'Ｓ５９（1984）'!$AI$172</f>
        <v>0</v>
      </c>
      <c r="EE25" s="441">
        <f t="shared" si="86"/>
        <v>0</v>
      </c>
      <c r="EF25" s="441">
        <f t="shared" si="87"/>
        <v>0</v>
      </c>
      <c r="EG25" s="432">
        <f>'Ｓ５９（1984）'!$AI$173</f>
        <v>0</v>
      </c>
      <c r="EH25" s="441">
        <f t="shared" si="88"/>
        <v>0</v>
      </c>
      <c r="EI25" s="441">
        <f t="shared" si="89"/>
        <v>0</v>
      </c>
      <c r="EJ25" s="432">
        <f>'Ｓ５９（1984）'!$AI$174</f>
        <v>61549</v>
      </c>
      <c r="EK25" s="441">
        <f t="shared" si="90"/>
        <v>1231</v>
      </c>
      <c r="EL25" s="440">
        <f t="shared" si="91"/>
        <v>36930</v>
      </c>
      <c r="EM25" s="430">
        <f>'Ｓ５９（1984）'!$AI$175</f>
        <v>0</v>
      </c>
      <c r="EN25" s="441">
        <f t="shared" si="92"/>
        <v>0</v>
      </c>
      <c r="EO25" s="440">
        <f t="shared" si="93"/>
        <v>0</v>
      </c>
      <c r="EP25" s="432">
        <f t="shared" si="94"/>
        <v>817340</v>
      </c>
      <c r="EQ25" s="435">
        <f t="shared" si="95"/>
        <v>11640</v>
      </c>
      <c r="ER25" s="433">
        <f t="shared" si="96"/>
        <v>616777</v>
      </c>
    </row>
    <row r="26" spans="1:148" ht="17.100000000000001" customHeight="1" x14ac:dyDescent="0.15">
      <c r="A26" s="371"/>
      <c r="B26" s="436"/>
      <c r="C26" s="437">
        <v>60</v>
      </c>
      <c r="D26" s="438">
        <v>29</v>
      </c>
      <c r="E26" s="430">
        <f>'Ｓ６０（1985）'!$AI$124</f>
        <v>0</v>
      </c>
      <c r="F26" s="431">
        <f t="shared" si="0"/>
        <v>0</v>
      </c>
      <c r="G26" s="431">
        <f t="shared" si="1"/>
        <v>0</v>
      </c>
      <c r="H26" s="432">
        <f>'Ｓ６０（1985）'!$AI$125</f>
        <v>71955</v>
      </c>
      <c r="I26" s="431">
        <f t="shared" si="2"/>
        <v>0</v>
      </c>
      <c r="J26" s="433">
        <f t="shared" si="3"/>
        <v>71955</v>
      </c>
      <c r="K26" s="432">
        <f>'Ｓ６０（1985）'!$AI$127</f>
        <v>177</v>
      </c>
      <c r="L26" s="431">
        <f t="shared" si="4"/>
        <v>6</v>
      </c>
      <c r="M26" s="431">
        <f t="shared" si="5"/>
        <v>174</v>
      </c>
      <c r="N26" s="432">
        <f>'Ｓ６０（1985）'!$AI$128</f>
        <v>1018</v>
      </c>
      <c r="O26" s="431">
        <f t="shared" si="6"/>
        <v>0</v>
      </c>
      <c r="P26" s="434">
        <f t="shared" si="7"/>
        <v>1018</v>
      </c>
      <c r="Q26" s="430">
        <f>'Ｓ６０（1985）'!$AI$130</f>
        <v>4700</v>
      </c>
      <c r="R26" s="431">
        <f t="shared" si="8"/>
        <v>0</v>
      </c>
      <c r="S26" s="431">
        <f t="shared" si="9"/>
        <v>4700</v>
      </c>
      <c r="T26" s="432">
        <f>'Ｓ６０（1985）'!$AI$131</f>
        <v>0</v>
      </c>
      <c r="U26" s="431">
        <f t="shared" si="10"/>
        <v>0</v>
      </c>
      <c r="V26" s="431">
        <f t="shared" si="11"/>
        <v>0</v>
      </c>
      <c r="W26" s="432">
        <f>'Ｓ６０（1985）'!$AI$132</f>
        <v>0</v>
      </c>
      <c r="X26" s="431">
        <f t="shared" si="12"/>
        <v>0</v>
      </c>
      <c r="Y26" s="431">
        <f t="shared" si="13"/>
        <v>0</v>
      </c>
      <c r="Z26" s="432">
        <f>'Ｓ６０（1985）'!$AI$133</f>
        <v>546</v>
      </c>
      <c r="AA26" s="431">
        <f t="shared" si="14"/>
        <v>0</v>
      </c>
      <c r="AB26" s="431">
        <f t="shared" si="15"/>
        <v>546</v>
      </c>
      <c r="AC26" s="432">
        <f>'Ｓ６０（1985）'!$AI$134</f>
        <v>0</v>
      </c>
      <c r="AD26" s="431">
        <f t="shared" si="16"/>
        <v>0</v>
      </c>
      <c r="AE26" s="433">
        <f t="shared" si="17"/>
        <v>0</v>
      </c>
      <c r="AF26" s="430">
        <f>'Ｓ６０（1985）'!$AI$135</f>
        <v>0</v>
      </c>
      <c r="AG26" s="441">
        <f t="shared" si="18"/>
        <v>0</v>
      </c>
      <c r="AH26" s="440">
        <f t="shared" si="19"/>
        <v>0</v>
      </c>
      <c r="AI26" s="430">
        <f>'Ｓ６０（1985）'!$AI$136</f>
        <v>1013</v>
      </c>
      <c r="AJ26" s="441">
        <f t="shared" si="20"/>
        <v>0</v>
      </c>
      <c r="AK26" s="441">
        <f t="shared" si="21"/>
        <v>1013</v>
      </c>
      <c r="AL26" s="432">
        <f>'Ｓ６０（1985）'!$AI$137</f>
        <v>0</v>
      </c>
      <c r="AM26" s="441">
        <f t="shared" si="22"/>
        <v>0</v>
      </c>
      <c r="AN26" s="441">
        <f t="shared" si="23"/>
        <v>0</v>
      </c>
      <c r="AO26" s="432">
        <f>'Ｓ６０（1985）'!$AI$138</f>
        <v>0</v>
      </c>
      <c r="AP26" s="441">
        <f t="shared" si="24"/>
        <v>0</v>
      </c>
      <c r="AQ26" s="441">
        <f t="shared" si="25"/>
        <v>0</v>
      </c>
      <c r="AR26" s="432">
        <f>'Ｓ６０（1985）'!$AI$139</f>
        <v>0</v>
      </c>
      <c r="AS26" s="441">
        <f t="shared" si="26"/>
        <v>0</v>
      </c>
      <c r="AT26" s="441">
        <f t="shared" si="27"/>
        <v>0</v>
      </c>
      <c r="AU26" s="432">
        <f>'Ｓ６０（1985）'!$AI$140</f>
        <v>0</v>
      </c>
      <c r="AV26" s="441">
        <f t="shared" si="28"/>
        <v>0</v>
      </c>
      <c r="AW26" s="441">
        <f t="shared" si="29"/>
        <v>0</v>
      </c>
      <c r="AX26" s="432">
        <f>'Ｓ６０（1985）'!$AI$141</f>
        <v>242523</v>
      </c>
      <c r="AY26" s="441">
        <f t="shared" si="30"/>
        <v>0</v>
      </c>
      <c r="AZ26" s="441">
        <f t="shared" si="31"/>
        <v>242523</v>
      </c>
      <c r="BA26" s="432">
        <f>'Ｓ６０（1985）'!$AI$142</f>
        <v>0</v>
      </c>
      <c r="BB26" s="441">
        <f t="shared" si="32"/>
        <v>0</v>
      </c>
      <c r="BC26" s="441">
        <f t="shared" si="33"/>
        <v>0</v>
      </c>
      <c r="BD26" s="432">
        <f>'Ｓ６０（1985）'!$AI$143</f>
        <v>0</v>
      </c>
      <c r="BE26" s="441">
        <f t="shared" si="34"/>
        <v>0</v>
      </c>
      <c r="BF26" s="440">
        <f t="shared" si="35"/>
        <v>0</v>
      </c>
      <c r="BG26" s="430">
        <f>'Ｓ６０（1985）'!$AI$145</f>
        <v>0</v>
      </c>
      <c r="BH26" s="441">
        <f t="shared" si="36"/>
        <v>0</v>
      </c>
      <c r="BI26" s="441">
        <f t="shared" si="37"/>
        <v>0</v>
      </c>
      <c r="BJ26" s="432">
        <f>'Ｓ６０（1985）'!$AI$146</f>
        <v>0</v>
      </c>
      <c r="BK26" s="441">
        <f t="shared" si="38"/>
        <v>0</v>
      </c>
      <c r="BL26" s="441">
        <f t="shared" si="39"/>
        <v>0</v>
      </c>
      <c r="BM26" s="432">
        <f>'Ｓ６０（1985）'!$AI$147</f>
        <v>0</v>
      </c>
      <c r="BN26" s="441">
        <f t="shared" si="40"/>
        <v>0</v>
      </c>
      <c r="BO26" s="440">
        <f t="shared" si="41"/>
        <v>0</v>
      </c>
      <c r="BP26" s="430">
        <f>'Ｓ６０（1985）'!$AI$148</f>
        <v>168673</v>
      </c>
      <c r="BQ26" s="441">
        <f t="shared" si="42"/>
        <v>3514</v>
      </c>
      <c r="BR26" s="441">
        <f t="shared" si="43"/>
        <v>101906</v>
      </c>
      <c r="BS26" s="432">
        <f>'Ｓ６０（1985）'!$AI$149</f>
        <v>60943</v>
      </c>
      <c r="BT26" s="441">
        <f t="shared" si="44"/>
        <v>1016</v>
      </c>
      <c r="BU26" s="441">
        <f t="shared" si="45"/>
        <v>29464</v>
      </c>
      <c r="BV26" s="432">
        <f>'Ｓ６０（1985）'!$AI$150</f>
        <v>0</v>
      </c>
      <c r="BW26" s="441">
        <f t="shared" si="46"/>
        <v>0</v>
      </c>
      <c r="BX26" s="441">
        <f t="shared" si="47"/>
        <v>0</v>
      </c>
      <c r="BY26" s="432">
        <f>'Ｓ６０（1985）'!$AI$151</f>
        <v>0</v>
      </c>
      <c r="BZ26" s="441">
        <f t="shared" si="48"/>
        <v>0</v>
      </c>
      <c r="CA26" s="441">
        <f t="shared" si="49"/>
        <v>0</v>
      </c>
      <c r="CB26" s="432">
        <f>'Ｓ６０（1985）'!$AI$152</f>
        <v>0</v>
      </c>
      <c r="CC26" s="441">
        <f t="shared" si="50"/>
        <v>0</v>
      </c>
      <c r="CD26" s="441">
        <f t="shared" si="51"/>
        <v>0</v>
      </c>
      <c r="CE26" s="432">
        <f>'Ｓ６０（1985）'!$AI$153</f>
        <v>0</v>
      </c>
      <c r="CF26" s="441">
        <f t="shared" si="52"/>
        <v>0</v>
      </c>
      <c r="CG26" s="441">
        <f t="shared" si="53"/>
        <v>0</v>
      </c>
      <c r="CH26" s="432">
        <f>'Ｓ６０（1985）'!$AI$155</f>
        <v>134092</v>
      </c>
      <c r="CI26" s="441">
        <f t="shared" si="54"/>
        <v>2794</v>
      </c>
      <c r="CJ26" s="441">
        <f t="shared" si="55"/>
        <v>81026</v>
      </c>
      <c r="CK26" s="432">
        <f>'Ｓ６０（1985）'!$AI$156</f>
        <v>0</v>
      </c>
      <c r="CL26" s="441">
        <f t="shared" si="56"/>
        <v>0</v>
      </c>
      <c r="CM26" s="441">
        <f t="shared" si="57"/>
        <v>0</v>
      </c>
      <c r="CN26" s="432">
        <f>'Ｓ６０（1985）'!$AI$157</f>
        <v>0</v>
      </c>
      <c r="CO26" s="441">
        <f t="shared" si="58"/>
        <v>0</v>
      </c>
      <c r="CP26" s="441">
        <f t="shared" si="59"/>
        <v>0</v>
      </c>
      <c r="CQ26" s="432">
        <f>'Ｓ６０（1985）'!$AI$158</f>
        <v>162080</v>
      </c>
      <c r="CR26" s="441">
        <f t="shared" si="60"/>
        <v>4052</v>
      </c>
      <c r="CS26" s="441">
        <f t="shared" si="61"/>
        <v>117508</v>
      </c>
      <c r="CT26" s="432">
        <f>'Ｓ６０（1985）'!$AI$159</f>
        <v>0</v>
      </c>
      <c r="CU26" s="441">
        <f t="shared" si="62"/>
        <v>0</v>
      </c>
      <c r="CV26" s="441">
        <f t="shared" si="63"/>
        <v>0</v>
      </c>
      <c r="CW26" s="432">
        <f>'Ｓ６０（1985）'!$AI$160</f>
        <v>14063</v>
      </c>
      <c r="CX26" s="441">
        <f t="shared" si="64"/>
        <v>352</v>
      </c>
      <c r="CY26" s="441">
        <f t="shared" si="65"/>
        <v>10208</v>
      </c>
      <c r="CZ26" s="432">
        <f>'Ｓ６０（1985）'!$AI$161</f>
        <v>0</v>
      </c>
      <c r="DA26" s="441">
        <f t="shared" si="66"/>
        <v>0</v>
      </c>
      <c r="DB26" s="441">
        <f t="shared" si="67"/>
        <v>0</v>
      </c>
      <c r="DC26" s="432">
        <f>'Ｓ６０（1985）'!$AI$162</f>
        <v>0</v>
      </c>
      <c r="DD26" s="441">
        <f t="shared" si="68"/>
        <v>0</v>
      </c>
      <c r="DE26" s="440">
        <f t="shared" si="69"/>
        <v>0</v>
      </c>
      <c r="DF26" s="430">
        <f>'Ｓ６０（1985）'!$AI$164</f>
        <v>0</v>
      </c>
      <c r="DG26" s="441">
        <f t="shared" si="70"/>
        <v>0</v>
      </c>
      <c r="DH26" s="441">
        <f t="shared" si="71"/>
        <v>0</v>
      </c>
      <c r="DI26" s="432">
        <f>'Ｓ６０（1985）'!$AI$165</f>
        <v>0</v>
      </c>
      <c r="DJ26" s="439">
        <f t="shared" si="72"/>
        <v>0</v>
      </c>
      <c r="DK26" s="440">
        <f t="shared" si="73"/>
        <v>0</v>
      </c>
      <c r="DL26" s="430">
        <f>'Ｓ６０（1985）'!$AI$166</f>
        <v>2710</v>
      </c>
      <c r="DM26" s="441">
        <f t="shared" si="74"/>
        <v>54</v>
      </c>
      <c r="DN26" s="441">
        <f t="shared" si="75"/>
        <v>1566</v>
      </c>
      <c r="DO26" s="432">
        <f>'Ｓ６０（1985）'!$AI$167</f>
        <v>12180</v>
      </c>
      <c r="DP26" s="441">
        <f t="shared" si="76"/>
        <v>244</v>
      </c>
      <c r="DQ26" s="441">
        <f t="shared" si="77"/>
        <v>7076</v>
      </c>
      <c r="DR26" s="432">
        <f>'Ｓ６０（1985）'!$AI$168</f>
        <v>0</v>
      </c>
      <c r="DS26" s="441">
        <f t="shared" si="78"/>
        <v>0</v>
      </c>
      <c r="DT26" s="441">
        <f t="shared" si="79"/>
        <v>0</v>
      </c>
      <c r="DU26" s="432">
        <f>'Ｓ６０（1985）'!$AI$169</f>
        <v>532</v>
      </c>
      <c r="DV26" s="441">
        <f t="shared" si="80"/>
        <v>11</v>
      </c>
      <c r="DW26" s="441">
        <f t="shared" si="81"/>
        <v>319</v>
      </c>
      <c r="DX26" s="432">
        <f>'Ｓ６０（1985）'!$AI$170</f>
        <v>0</v>
      </c>
      <c r="DY26" s="441">
        <f t="shared" si="82"/>
        <v>0</v>
      </c>
      <c r="DZ26" s="441">
        <f t="shared" si="83"/>
        <v>0</v>
      </c>
      <c r="EA26" s="432">
        <f>'Ｓ６０（1985）'!$AI$171</f>
        <v>0</v>
      </c>
      <c r="EB26" s="441">
        <f t="shared" si="84"/>
        <v>0</v>
      </c>
      <c r="EC26" s="441">
        <f t="shared" si="85"/>
        <v>0</v>
      </c>
      <c r="ED26" s="432">
        <f>'Ｓ６０（1985）'!$AI$172</f>
        <v>0</v>
      </c>
      <c r="EE26" s="441">
        <f t="shared" si="86"/>
        <v>0</v>
      </c>
      <c r="EF26" s="441">
        <f t="shared" si="87"/>
        <v>0</v>
      </c>
      <c r="EG26" s="432">
        <f>'Ｓ６０（1985）'!$AI$173</f>
        <v>1190</v>
      </c>
      <c r="EH26" s="441">
        <f t="shared" si="88"/>
        <v>24</v>
      </c>
      <c r="EI26" s="441">
        <f t="shared" si="89"/>
        <v>696</v>
      </c>
      <c r="EJ26" s="432">
        <f>'Ｓ６０（1985）'!$AI$174</f>
        <v>7132</v>
      </c>
      <c r="EK26" s="441">
        <f t="shared" si="90"/>
        <v>143</v>
      </c>
      <c r="EL26" s="440">
        <f t="shared" si="91"/>
        <v>4147</v>
      </c>
      <c r="EM26" s="430">
        <f>'Ｓ６０（1985）'!$AI$175</f>
        <v>0</v>
      </c>
      <c r="EN26" s="441">
        <f t="shared" si="92"/>
        <v>0</v>
      </c>
      <c r="EO26" s="440">
        <f t="shared" si="93"/>
        <v>0</v>
      </c>
      <c r="EP26" s="432">
        <f t="shared" si="94"/>
        <v>885527</v>
      </c>
      <c r="EQ26" s="435">
        <f t="shared" si="95"/>
        <v>12210</v>
      </c>
      <c r="ER26" s="433">
        <f t="shared" si="96"/>
        <v>675845</v>
      </c>
    </row>
    <row r="27" spans="1:148" ht="17.100000000000001" customHeight="1" x14ac:dyDescent="0.15">
      <c r="A27" s="371"/>
      <c r="B27" s="436"/>
      <c r="C27" s="437">
        <v>61</v>
      </c>
      <c r="D27" s="1100">
        <v>28</v>
      </c>
      <c r="E27" s="430">
        <f>'Ｓ６１（1986）'!$AI$124</f>
        <v>0</v>
      </c>
      <c r="F27" s="431">
        <f t="shared" si="0"/>
        <v>0</v>
      </c>
      <c r="G27" s="431">
        <f t="shared" si="1"/>
        <v>0</v>
      </c>
      <c r="H27" s="432">
        <f>'Ｓ６１（1986）'!$AI$125</f>
        <v>5848</v>
      </c>
      <c r="I27" s="431">
        <f t="shared" si="2"/>
        <v>0</v>
      </c>
      <c r="J27" s="433">
        <f t="shared" si="3"/>
        <v>5848</v>
      </c>
      <c r="K27" s="432">
        <f>'Ｓ６１（1986）'!$AI$127</f>
        <v>0</v>
      </c>
      <c r="L27" s="431">
        <f t="shared" si="4"/>
        <v>0</v>
      </c>
      <c r="M27" s="431">
        <f t="shared" si="5"/>
        <v>0</v>
      </c>
      <c r="N27" s="432">
        <f>'Ｓ６１（1986）'!$AI$128</f>
        <v>9000</v>
      </c>
      <c r="O27" s="431">
        <f t="shared" si="6"/>
        <v>0</v>
      </c>
      <c r="P27" s="434">
        <f t="shared" si="7"/>
        <v>9000</v>
      </c>
      <c r="Q27" s="430">
        <f>'Ｓ６１（1986）'!$AI$130</f>
        <v>0</v>
      </c>
      <c r="R27" s="431">
        <f t="shared" si="8"/>
        <v>0</v>
      </c>
      <c r="S27" s="431">
        <f t="shared" si="9"/>
        <v>0</v>
      </c>
      <c r="T27" s="432">
        <f>'Ｓ６１（1986）'!$AI$131</f>
        <v>0</v>
      </c>
      <c r="U27" s="431">
        <f t="shared" si="10"/>
        <v>0</v>
      </c>
      <c r="V27" s="431">
        <f t="shared" si="11"/>
        <v>0</v>
      </c>
      <c r="W27" s="432">
        <f>'Ｓ６１（1986）'!$AI$132</f>
        <v>0</v>
      </c>
      <c r="X27" s="431">
        <f t="shared" si="12"/>
        <v>0</v>
      </c>
      <c r="Y27" s="431">
        <f t="shared" si="13"/>
        <v>0</v>
      </c>
      <c r="Z27" s="432">
        <f>'Ｓ６１（1986）'!$AI$133</f>
        <v>0</v>
      </c>
      <c r="AA27" s="431">
        <f t="shared" si="14"/>
        <v>0</v>
      </c>
      <c r="AB27" s="431">
        <f t="shared" si="15"/>
        <v>0</v>
      </c>
      <c r="AC27" s="432">
        <f>'Ｓ６１（1986）'!$AI$134</f>
        <v>133</v>
      </c>
      <c r="AD27" s="431">
        <f t="shared" si="16"/>
        <v>0</v>
      </c>
      <c r="AE27" s="433">
        <f t="shared" si="17"/>
        <v>133</v>
      </c>
      <c r="AF27" s="430">
        <f>'Ｓ６１（1986）'!$AI$135</f>
        <v>0</v>
      </c>
      <c r="AG27" s="441">
        <f t="shared" si="18"/>
        <v>0</v>
      </c>
      <c r="AH27" s="440">
        <f t="shared" si="19"/>
        <v>0</v>
      </c>
      <c r="AI27" s="430">
        <f>'Ｓ６１（1986）'!$AI$136</f>
        <v>0</v>
      </c>
      <c r="AJ27" s="441">
        <f t="shared" si="20"/>
        <v>0</v>
      </c>
      <c r="AK27" s="441">
        <f t="shared" si="21"/>
        <v>0</v>
      </c>
      <c r="AL27" s="432">
        <f>'Ｓ６１（1986）'!$AI$137</f>
        <v>0</v>
      </c>
      <c r="AM27" s="441">
        <f t="shared" si="22"/>
        <v>0</v>
      </c>
      <c r="AN27" s="441">
        <f t="shared" si="23"/>
        <v>0</v>
      </c>
      <c r="AO27" s="432">
        <f>'Ｓ６１（1986）'!$AI$138</f>
        <v>0</v>
      </c>
      <c r="AP27" s="441">
        <f t="shared" si="24"/>
        <v>0</v>
      </c>
      <c r="AQ27" s="441">
        <f t="shared" si="25"/>
        <v>0</v>
      </c>
      <c r="AR27" s="432">
        <f>'Ｓ６１（1986）'!$AI$139</f>
        <v>0</v>
      </c>
      <c r="AS27" s="441">
        <f t="shared" si="26"/>
        <v>0</v>
      </c>
      <c r="AT27" s="441">
        <f t="shared" si="27"/>
        <v>0</v>
      </c>
      <c r="AU27" s="432">
        <f>'Ｓ６１（1986）'!$AI$140</f>
        <v>0</v>
      </c>
      <c r="AV27" s="441">
        <f t="shared" si="28"/>
        <v>0</v>
      </c>
      <c r="AW27" s="441">
        <f t="shared" si="29"/>
        <v>0</v>
      </c>
      <c r="AX27" s="432">
        <f>'Ｓ６１（1986）'!$AI$141</f>
        <v>244603</v>
      </c>
      <c r="AY27" s="441">
        <f t="shared" si="30"/>
        <v>0</v>
      </c>
      <c r="AZ27" s="441">
        <f t="shared" si="31"/>
        <v>244603</v>
      </c>
      <c r="BA27" s="432">
        <f>'Ｓ６１（1986）'!$AI$142</f>
        <v>0</v>
      </c>
      <c r="BB27" s="441">
        <f t="shared" si="32"/>
        <v>0</v>
      </c>
      <c r="BC27" s="441">
        <f t="shared" si="33"/>
        <v>0</v>
      </c>
      <c r="BD27" s="432">
        <f>'Ｓ６１（1986）'!$AI$143</f>
        <v>0</v>
      </c>
      <c r="BE27" s="441">
        <f t="shared" si="34"/>
        <v>0</v>
      </c>
      <c r="BF27" s="440">
        <f t="shared" si="35"/>
        <v>0</v>
      </c>
      <c r="BG27" s="430">
        <f>'Ｓ６１（1986）'!$AI$145</f>
        <v>0</v>
      </c>
      <c r="BH27" s="441">
        <f t="shared" si="36"/>
        <v>0</v>
      </c>
      <c r="BI27" s="441">
        <f t="shared" si="37"/>
        <v>0</v>
      </c>
      <c r="BJ27" s="432">
        <f>'Ｓ６１（1986）'!$AI$146</f>
        <v>0</v>
      </c>
      <c r="BK27" s="441">
        <f t="shared" si="38"/>
        <v>0</v>
      </c>
      <c r="BL27" s="441">
        <f t="shared" si="39"/>
        <v>0</v>
      </c>
      <c r="BM27" s="432">
        <f>'Ｓ６１（1986）'!$AI$147</f>
        <v>0</v>
      </c>
      <c r="BN27" s="441">
        <f t="shared" si="40"/>
        <v>0</v>
      </c>
      <c r="BO27" s="440">
        <f t="shared" si="41"/>
        <v>0</v>
      </c>
      <c r="BP27" s="430">
        <f>'Ｓ６１（1986）'!$AI$148</f>
        <v>191431</v>
      </c>
      <c r="BQ27" s="441">
        <f t="shared" si="42"/>
        <v>3988</v>
      </c>
      <c r="BR27" s="441">
        <f t="shared" si="43"/>
        <v>111664</v>
      </c>
      <c r="BS27" s="432">
        <f>'Ｓ６１（1986）'!$AI$149</f>
        <v>106579</v>
      </c>
      <c r="BT27" s="441">
        <f t="shared" si="44"/>
        <v>1776</v>
      </c>
      <c r="BU27" s="441">
        <f t="shared" si="45"/>
        <v>49728</v>
      </c>
      <c r="BV27" s="432">
        <f>'Ｓ６１（1986）'!$AI$150</f>
        <v>0</v>
      </c>
      <c r="BW27" s="441">
        <f t="shared" si="46"/>
        <v>0</v>
      </c>
      <c r="BX27" s="441">
        <f t="shared" si="47"/>
        <v>0</v>
      </c>
      <c r="BY27" s="432">
        <f>'Ｓ６１（1986）'!$AI$151</f>
        <v>0</v>
      </c>
      <c r="BZ27" s="441">
        <f t="shared" si="48"/>
        <v>0</v>
      </c>
      <c r="CA27" s="441">
        <f t="shared" si="49"/>
        <v>0</v>
      </c>
      <c r="CB27" s="432">
        <f>'Ｓ６１（1986）'!$AI$152</f>
        <v>0</v>
      </c>
      <c r="CC27" s="441">
        <f t="shared" si="50"/>
        <v>0</v>
      </c>
      <c r="CD27" s="441">
        <f t="shared" si="51"/>
        <v>0</v>
      </c>
      <c r="CE27" s="432">
        <f>'Ｓ６１（1986）'!$AI$153</f>
        <v>0</v>
      </c>
      <c r="CF27" s="441">
        <f t="shared" si="52"/>
        <v>0</v>
      </c>
      <c r="CG27" s="441">
        <f t="shared" si="53"/>
        <v>0</v>
      </c>
      <c r="CH27" s="432">
        <f>'Ｓ６１（1986）'!$AI$155</f>
        <v>157712</v>
      </c>
      <c r="CI27" s="441">
        <f t="shared" si="54"/>
        <v>3286</v>
      </c>
      <c r="CJ27" s="441">
        <f t="shared" si="55"/>
        <v>92008</v>
      </c>
      <c r="CK27" s="432">
        <f>'Ｓ６１（1986）'!$AI$156</f>
        <v>0</v>
      </c>
      <c r="CL27" s="441">
        <f t="shared" si="56"/>
        <v>0</v>
      </c>
      <c r="CM27" s="441">
        <f t="shared" si="57"/>
        <v>0</v>
      </c>
      <c r="CN27" s="432">
        <f>'Ｓ６１（1986）'!$AI$157</f>
        <v>0</v>
      </c>
      <c r="CO27" s="441">
        <f t="shared" si="58"/>
        <v>0</v>
      </c>
      <c r="CP27" s="441">
        <f t="shared" si="59"/>
        <v>0</v>
      </c>
      <c r="CQ27" s="432">
        <f>'Ｓ６１（1986）'!$AI$158</f>
        <v>100</v>
      </c>
      <c r="CR27" s="441">
        <f t="shared" si="60"/>
        <v>3</v>
      </c>
      <c r="CS27" s="441">
        <f t="shared" si="61"/>
        <v>84</v>
      </c>
      <c r="CT27" s="432">
        <f>'Ｓ６１（1986）'!$AI$159</f>
        <v>0</v>
      </c>
      <c r="CU27" s="441">
        <f t="shared" si="62"/>
        <v>0</v>
      </c>
      <c r="CV27" s="441">
        <f t="shared" si="63"/>
        <v>0</v>
      </c>
      <c r="CW27" s="432">
        <f>'Ｓ６１（1986）'!$AI$160</f>
        <v>315079</v>
      </c>
      <c r="CX27" s="441">
        <f t="shared" si="64"/>
        <v>7877</v>
      </c>
      <c r="CY27" s="441">
        <f t="shared" si="65"/>
        <v>220556</v>
      </c>
      <c r="CZ27" s="432">
        <f>'Ｓ６１（1986）'!$AI$161</f>
        <v>0</v>
      </c>
      <c r="DA27" s="441">
        <f t="shared" si="66"/>
        <v>0</v>
      </c>
      <c r="DB27" s="441">
        <f t="shared" si="67"/>
        <v>0</v>
      </c>
      <c r="DC27" s="432">
        <f>'Ｓ６１（1986）'!$AI$162</f>
        <v>0</v>
      </c>
      <c r="DD27" s="441">
        <f t="shared" si="68"/>
        <v>0</v>
      </c>
      <c r="DE27" s="440">
        <f t="shared" si="69"/>
        <v>0</v>
      </c>
      <c r="DF27" s="430">
        <f>'Ｓ６１（1986）'!$AI$164</f>
        <v>0</v>
      </c>
      <c r="DG27" s="441">
        <f t="shared" si="70"/>
        <v>0</v>
      </c>
      <c r="DH27" s="441">
        <f t="shared" si="71"/>
        <v>0</v>
      </c>
      <c r="DI27" s="432">
        <f>'Ｓ６１（1986）'!$AI$165</f>
        <v>0</v>
      </c>
      <c r="DJ27" s="439">
        <f t="shared" si="72"/>
        <v>0</v>
      </c>
      <c r="DK27" s="440">
        <f t="shared" si="73"/>
        <v>0</v>
      </c>
      <c r="DL27" s="430">
        <f>'Ｓ６１（1986）'!$AI$166</f>
        <v>0</v>
      </c>
      <c r="DM27" s="441">
        <f t="shared" si="74"/>
        <v>0</v>
      </c>
      <c r="DN27" s="441">
        <f t="shared" si="75"/>
        <v>0</v>
      </c>
      <c r="DO27" s="432">
        <f>'Ｓ６１（1986）'!$AI$167</f>
        <v>117</v>
      </c>
      <c r="DP27" s="441">
        <f t="shared" si="76"/>
        <v>2</v>
      </c>
      <c r="DQ27" s="441">
        <f t="shared" si="77"/>
        <v>56</v>
      </c>
      <c r="DR27" s="432">
        <f>'Ｓ６１（1986）'!$AI$168</f>
        <v>0</v>
      </c>
      <c r="DS27" s="441">
        <f t="shared" si="78"/>
        <v>0</v>
      </c>
      <c r="DT27" s="441">
        <f t="shared" si="79"/>
        <v>0</v>
      </c>
      <c r="DU27" s="432">
        <f>'Ｓ６１（1986）'!$AI$169</f>
        <v>0</v>
      </c>
      <c r="DV27" s="441">
        <f t="shared" si="80"/>
        <v>0</v>
      </c>
      <c r="DW27" s="441">
        <f t="shared" si="81"/>
        <v>0</v>
      </c>
      <c r="DX27" s="432">
        <f>'Ｓ６１（1986）'!$AI$170</f>
        <v>0</v>
      </c>
      <c r="DY27" s="441">
        <f t="shared" si="82"/>
        <v>0</v>
      </c>
      <c r="DZ27" s="441">
        <f t="shared" si="83"/>
        <v>0</v>
      </c>
      <c r="EA27" s="432">
        <f>'Ｓ６１（1986）'!$AI$171</f>
        <v>0</v>
      </c>
      <c r="EB27" s="441">
        <f t="shared" si="84"/>
        <v>0</v>
      </c>
      <c r="EC27" s="441">
        <f t="shared" si="85"/>
        <v>0</v>
      </c>
      <c r="ED27" s="432">
        <f>'Ｓ６１（1986）'!$AI$172</f>
        <v>0</v>
      </c>
      <c r="EE27" s="441">
        <f t="shared" si="86"/>
        <v>0</v>
      </c>
      <c r="EF27" s="441">
        <f t="shared" si="87"/>
        <v>0</v>
      </c>
      <c r="EG27" s="432">
        <f>'Ｓ６１（1986）'!$AI$173</f>
        <v>550</v>
      </c>
      <c r="EH27" s="441">
        <f t="shared" si="88"/>
        <v>11</v>
      </c>
      <c r="EI27" s="441">
        <f t="shared" si="89"/>
        <v>308</v>
      </c>
      <c r="EJ27" s="432">
        <f>'Ｓ６１（1986）'!$AI$174</f>
        <v>129276</v>
      </c>
      <c r="EK27" s="441">
        <f t="shared" si="90"/>
        <v>2586</v>
      </c>
      <c r="EL27" s="440">
        <f t="shared" si="91"/>
        <v>72408</v>
      </c>
      <c r="EM27" s="430">
        <f>'Ｓ６１（1986）'!$AI$175</f>
        <v>0</v>
      </c>
      <c r="EN27" s="441">
        <f t="shared" si="92"/>
        <v>0</v>
      </c>
      <c r="EO27" s="440">
        <f t="shared" si="93"/>
        <v>0</v>
      </c>
      <c r="EP27" s="432">
        <f t="shared" si="94"/>
        <v>1160428</v>
      </c>
      <c r="EQ27" s="435">
        <f t="shared" si="95"/>
        <v>19529</v>
      </c>
      <c r="ER27" s="433">
        <f t="shared" si="96"/>
        <v>806396</v>
      </c>
    </row>
    <row r="28" spans="1:148" ht="17.100000000000001" customHeight="1" x14ac:dyDescent="0.15">
      <c r="A28" s="371"/>
      <c r="B28" s="436"/>
      <c r="C28" s="437">
        <v>62</v>
      </c>
      <c r="D28" s="438">
        <v>27</v>
      </c>
      <c r="E28" s="430">
        <f>'Ｓ６２（1987）'!$AI$124</f>
        <v>0</v>
      </c>
      <c r="F28" s="431">
        <f t="shared" si="0"/>
        <v>0</v>
      </c>
      <c r="G28" s="431">
        <f t="shared" si="1"/>
        <v>0</v>
      </c>
      <c r="H28" s="432">
        <f>'Ｓ６２（1987）'!$AI$125</f>
        <v>12586</v>
      </c>
      <c r="I28" s="431">
        <f t="shared" si="2"/>
        <v>0</v>
      </c>
      <c r="J28" s="433">
        <f t="shared" si="3"/>
        <v>12586</v>
      </c>
      <c r="K28" s="432">
        <f>'Ｓ６２（1987）'!$AI$127</f>
        <v>0</v>
      </c>
      <c r="L28" s="431">
        <f t="shared" si="4"/>
        <v>0</v>
      </c>
      <c r="M28" s="431">
        <f t="shared" si="5"/>
        <v>0</v>
      </c>
      <c r="N28" s="432">
        <f>'Ｓ６２（1987）'!$AI$128</f>
        <v>45008</v>
      </c>
      <c r="O28" s="431">
        <f t="shared" si="6"/>
        <v>0</v>
      </c>
      <c r="P28" s="434">
        <f t="shared" si="7"/>
        <v>45008</v>
      </c>
      <c r="Q28" s="430">
        <f>'Ｓ６２（1987）'!$AI$130</f>
        <v>0</v>
      </c>
      <c r="R28" s="431">
        <f t="shared" si="8"/>
        <v>0</v>
      </c>
      <c r="S28" s="431">
        <f t="shared" si="9"/>
        <v>0</v>
      </c>
      <c r="T28" s="432">
        <f>'Ｓ６２（1987）'!$AI$131</f>
        <v>0</v>
      </c>
      <c r="U28" s="431">
        <f t="shared" si="10"/>
        <v>0</v>
      </c>
      <c r="V28" s="431">
        <f t="shared" si="11"/>
        <v>0</v>
      </c>
      <c r="W28" s="432">
        <f>'Ｓ６２（1987）'!$AI$132</f>
        <v>0</v>
      </c>
      <c r="X28" s="431">
        <f t="shared" si="12"/>
        <v>0</v>
      </c>
      <c r="Y28" s="431">
        <f t="shared" si="13"/>
        <v>0</v>
      </c>
      <c r="Z28" s="432">
        <f>'Ｓ６２（1987）'!$AI$133</f>
        <v>0</v>
      </c>
      <c r="AA28" s="431">
        <f t="shared" si="14"/>
        <v>0</v>
      </c>
      <c r="AB28" s="431">
        <f t="shared" si="15"/>
        <v>0</v>
      </c>
      <c r="AC28" s="432">
        <f>'Ｓ６２（1987）'!$AI$134</f>
        <v>0</v>
      </c>
      <c r="AD28" s="431">
        <f t="shared" si="16"/>
        <v>0</v>
      </c>
      <c r="AE28" s="433">
        <f t="shared" si="17"/>
        <v>0</v>
      </c>
      <c r="AF28" s="430">
        <f>'Ｓ６２（1987）'!$AI$135</f>
        <v>0</v>
      </c>
      <c r="AG28" s="441">
        <f t="shared" si="18"/>
        <v>0</v>
      </c>
      <c r="AH28" s="440">
        <f t="shared" si="19"/>
        <v>0</v>
      </c>
      <c r="AI28" s="430">
        <f>'Ｓ６２（1987）'!$AI$136</f>
        <v>0</v>
      </c>
      <c r="AJ28" s="441">
        <f t="shared" si="20"/>
        <v>0</v>
      </c>
      <c r="AK28" s="441">
        <f t="shared" si="21"/>
        <v>0</v>
      </c>
      <c r="AL28" s="432">
        <f>'Ｓ６２（1987）'!$AI$137</f>
        <v>0</v>
      </c>
      <c r="AM28" s="441">
        <f t="shared" si="22"/>
        <v>0</v>
      </c>
      <c r="AN28" s="441">
        <f t="shared" si="23"/>
        <v>0</v>
      </c>
      <c r="AO28" s="432">
        <f>'Ｓ６２（1987）'!$AI$138</f>
        <v>0</v>
      </c>
      <c r="AP28" s="441">
        <f t="shared" si="24"/>
        <v>0</v>
      </c>
      <c r="AQ28" s="441">
        <f t="shared" si="25"/>
        <v>0</v>
      </c>
      <c r="AR28" s="432">
        <f>'Ｓ６２（1987）'!$AI$139</f>
        <v>0</v>
      </c>
      <c r="AS28" s="441">
        <f t="shared" si="26"/>
        <v>0</v>
      </c>
      <c r="AT28" s="441">
        <f t="shared" si="27"/>
        <v>0</v>
      </c>
      <c r="AU28" s="432">
        <f>'Ｓ６２（1987）'!$AI$140</f>
        <v>0</v>
      </c>
      <c r="AV28" s="441">
        <f t="shared" si="28"/>
        <v>0</v>
      </c>
      <c r="AW28" s="441">
        <f t="shared" si="29"/>
        <v>0</v>
      </c>
      <c r="AX28" s="432">
        <f>'Ｓ６２（1987）'!$AI$141</f>
        <v>273561</v>
      </c>
      <c r="AY28" s="441">
        <f t="shared" si="30"/>
        <v>0</v>
      </c>
      <c r="AZ28" s="441">
        <f t="shared" si="31"/>
        <v>273561</v>
      </c>
      <c r="BA28" s="432">
        <f>'Ｓ６２（1987）'!$AI$142</f>
        <v>0</v>
      </c>
      <c r="BB28" s="441">
        <f t="shared" si="32"/>
        <v>0</v>
      </c>
      <c r="BC28" s="441">
        <f t="shared" si="33"/>
        <v>0</v>
      </c>
      <c r="BD28" s="432">
        <f>'Ｓ６２（1987）'!$AI$143</f>
        <v>9750</v>
      </c>
      <c r="BE28" s="441">
        <f t="shared" si="34"/>
        <v>0</v>
      </c>
      <c r="BF28" s="440">
        <f t="shared" si="35"/>
        <v>9750</v>
      </c>
      <c r="BG28" s="430">
        <f>'Ｓ６２（1987）'!$AI$145</f>
        <v>0</v>
      </c>
      <c r="BH28" s="441">
        <f t="shared" si="36"/>
        <v>0</v>
      </c>
      <c r="BI28" s="441">
        <f t="shared" si="37"/>
        <v>0</v>
      </c>
      <c r="BJ28" s="432">
        <f>'Ｓ６２（1987）'!$AI$146</f>
        <v>0</v>
      </c>
      <c r="BK28" s="441">
        <f t="shared" si="38"/>
        <v>0</v>
      </c>
      <c r="BL28" s="441">
        <f t="shared" si="39"/>
        <v>0</v>
      </c>
      <c r="BM28" s="432">
        <f>'Ｓ６２（1987）'!$AI$147</f>
        <v>0</v>
      </c>
      <c r="BN28" s="441">
        <f t="shared" si="40"/>
        <v>0</v>
      </c>
      <c r="BO28" s="440">
        <f t="shared" si="41"/>
        <v>0</v>
      </c>
      <c r="BP28" s="430">
        <f>'Ｓ６２（1987）'!$AI$148</f>
        <v>232554</v>
      </c>
      <c r="BQ28" s="441">
        <f t="shared" si="42"/>
        <v>4845</v>
      </c>
      <c r="BR28" s="441">
        <f t="shared" si="43"/>
        <v>130815</v>
      </c>
      <c r="BS28" s="432">
        <f>'Ｓ６２（1987）'!$AI$149</f>
        <v>0</v>
      </c>
      <c r="BT28" s="441">
        <f t="shared" si="44"/>
        <v>0</v>
      </c>
      <c r="BU28" s="441">
        <f t="shared" si="45"/>
        <v>0</v>
      </c>
      <c r="BV28" s="432">
        <f>'Ｓ６２（1987）'!$AI$150</f>
        <v>0</v>
      </c>
      <c r="BW28" s="441">
        <f t="shared" si="46"/>
        <v>0</v>
      </c>
      <c r="BX28" s="441">
        <f t="shared" si="47"/>
        <v>0</v>
      </c>
      <c r="BY28" s="432">
        <f>'Ｓ６２（1987）'!$AI$151</f>
        <v>0</v>
      </c>
      <c r="BZ28" s="441">
        <f t="shared" si="48"/>
        <v>0</v>
      </c>
      <c r="CA28" s="441">
        <f t="shared" si="49"/>
        <v>0</v>
      </c>
      <c r="CB28" s="432">
        <f>'Ｓ６２（1987）'!$AI$152</f>
        <v>0</v>
      </c>
      <c r="CC28" s="441">
        <f t="shared" si="50"/>
        <v>0</v>
      </c>
      <c r="CD28" s="441">
        <f t="shared" si="51"/>
        <v>0</v>
      </c>
      <c r="CE28" s="432">
        <f>'Ｓ６２（1987）'!$AI$153</f>
        <v>0</v>
      </c>
      <c r="CF28" s="441">
        <f t="shared" si="52"/>
        <v>0</v>
      </c>
      <c r="CG28" s="441">
        <f t="shared" si="53"/>
        <v>0</v>
      </c>
      <c r="CH28" s="432">
        <f>'Ｓ６２（1987）'!$AI$155</f>
        <v>82565</v>
      </c>
      <c r="CI28" s="441">
        <f t="shared" si="54"/>
        <v>1720</v>
      </c>
      <c r="CJ28" s="441">
        <f t="shared" si="55"/>
        <v>46440</v>
      </c>
      <c r="CK28" s="432">
        <f>'Ｓ６２（1987）'!$AI$156</f>
        <v>0</v>
      </c>
      <c r="CL28" s="441">
        <f t="shared" si="56"/>
        <v>0</v>
      </c>
      <c r="CM28" s="441">
        <f t="shared" si="57"/>
        <v>0</v>
      </c>
      <c r="CN28" s="432">
        <f>'Ｓ６２（1987）'!$AI$157</f>
        <v>0</v>
      </c>
      <c r="CO28" s="441">
        <f t="shared" si="58"/>
        <v>0</v>
      </c>
      <c r="CP28" s="441">
        <f t="shared" si="59"/>
        <v>0</v>
      </c>
      <c r="CQ28" s="432">
        <f>'Ｓ６２（1987）'!$AI$158</f>
        <v>7516</v>
      </c>
      <c r="CR28" s="441">
        <f t="shared" si="60"/>
        <v>188</v>
      </c>
      <c r="CS28" s="441">
        <f t="shared" si="61"/>
        <v>5076</v>
      </c>
      <c r="CT28" s="432">
        <f>'Ｓ６２（1987）'!$AI$159</f>
        <v>0</v>
      </c>
      <c r="CU28" s="441">
        <f t="shared" si="62"/>
        <v>0</v>
      </c>
      <c r="CV28" s="441">
        <f t="shared" si="63"/>
        <v>0</v>
      </c>
      <c r="CW28" s="432">
        <f>'Ｓ６２（1987）'!$AI$160</f>
        <v>149113</v>
      </c>
      <c r="CX28" s="441">
        <f t="shared" si="64"/>
        <v>3728</v>
      </c>
      <c r="CY28" s="441">
        <f t="shared" si="65"/>
        <v>100656</v>
      </c>
      <c r="CZ28" s="432">
        <f>'Ｓ６２（1987）'!$AI$161</f>
        <v>0</v>
      </c>
      <c r="DA28" s="441">
        <f t="shared" si="66"/>
        <v>0</v>
      </c>
      <c r="DB28" s="441">
        <f t="shared" si="67"/>
        <v>0</v>
      </c>
      <c r="DC28" s="432">
        <f>'Ｓ６２（1987）'!$AI$162</f>
        <v>0</v>
      </c>
      <c r="DD28" s="441">
        <f t="shared" si="68"/>
        <v>0</v>
      </c>
      <c r="DE28" s="440">
        <f t="shared" si="69"/>
        <v>0</v>
      </c>
      <c r="DF28" s="430">
        <f>'Ｓ６２（1987）'!$AI$164</f>
        <v>0</v>
      </c>
      <c r="DG28" s="441">
        <f t="shared" si="70"/>
        <v>0</v>
      </c>
      <c r="DH28" s="441">
        <f t="shared" si="71"/>
        <v>0</v>
      </c>
      <c r="DI28" s="432">
        <f>'Ｓ６２（1987）'!$AI$165</f>
        <v>0</v>
      </c>
      <c r="DJ28" s="439">
        <f t="shared" si="72"/>
        <v>0</v>
      </c>
      <c r="DK28" s="440">
        <f t="shared" si="73"/>
        <v>0</v>
      </c>
      <c r="DL28" s="430">
        <f>'Ｓ６２（1987）'!$AI$166</f>
        <v>17133</v>
      </c>
      <c r="DM28" s="441">
        <f t="shared" si="74"/>
        <v>343</v>
      </c>
      <c r="DN28" s="441">
        <f t="shared" si="75"/>
        <v>9261</v>
      </c>
      <c r="DO28" s="432">
        <f>'Ｓ６２（1987）'!$AI$167</f>
        <v>0</v>
      </c>
      <c r="DP28" s="441">
        <f t="shared" si="76"/>
        <v>0</v>
      </c>
      <c r="DQ28" s="441">
        <f t="shared" si="77"/>
        <v>0</v>
      </c>
      <c r="DR28" s="432">
        <f>'Ｓ６２（1987）'!$AI$168</f>
        <v>0</v>
      </c>
      <c r="DS28" s="441">
        <f t="shared" si="78"/>
        <v>0</v>
      </c>
      <c r="DT28" s="441">
        <f t="shared" si="79"/>
        <v>0</v>
      </c>
      <c r="DU28" s="432">
        <f>'Ｓ６２（1987）'!$AI$169</f>
        <v>0</v>
      </c>
      <c r="DV28" s="441">
        <f t="shared" si="80"/>
        <v>0</v>
      </c>
      <c r="DW28" s="441">
        <f t="shared" si="81"/>
        <v>0</v>
      </c>
      <c r="DX28" s="432">
        <f>'Ｓ６２（1987）'!$AI$170</f>
        <v>0</v>
      </c>
      <c r="DY28" s="441">
        <f t="shared" si="82"/>
        <v>0</v>
      </c>
      <c r="DZ28" s="441">
        <f t="shared" si="83"/>
        <v>0</v>
      </c>
      <c r="EA28" s="432">
        <f>'Ｓ６２（1987）'!$AI$171</f>
        <v>0</v>
      </c>
      <c r="EB28" s="441">
        <f t="shared" si="84"/>
        <v>0</v>
      </c>
      <c r="EC28" s="441">
        <f t="shared" si="85"/>
        <v>0</v>
      </c>
      <c r="ED28" s="432">
        <f>'Ｓ６２（1987）'!$AI$172</f>
        <v>0</v>
      </c>
      <c r="EE28" s="441">
        <f t="shared" si="86"/>
        <v>0</v>
      </c>
      <c r="EF28" s="441">
        <f t="shared" si="87"/>
        <v>0</v>
      </c>
      <c r="EG28" s="432">
        <f>'Ｓ６２（1987）'!$AI$173</f>
        <v>15325</v>
      </c>
      <c r="EH28" s="441">
        <f t="shared" si="88"/>
        <v>307</v>
      </c>
      <c r="EI28" s="441">
        <f t="shared" si="89"/>
        <v>8289</v>
      </c>
      <c r="EJ28" s="432">
        <f>'Ｓ６２（1987）'!$AI$174</f>
        <v>4440</v>
      </c>
      <c r="EK28" s="441">
        <f t="shared" si="90"/>
        <v>89</v>
      </c>
      <c r="EL28" s="440">
        <f t="shared" si="91"/>
        <v>2403</v>
      </c>
      <c r="EM28" s="430">
        <f>'Ｓ６２（1987）'!$AI$175</f>
        <v>0</v>
      </c>
      <c r="EN28" s="441">
        <f t="shared" si="92"/>
        <v>0</v>
      </c>
      <c r="EO28" s="440">
        <f t="shared" si="93"/>
        <v>0</v>
      </c>
      <c r="EP28" s="432">
        <f t="shared" si="94"/>
        <v>849551</v>
      </c>
      <c r="EQ28" s="435">
        <f t="shared" si="95"/>
        <v>11220</v>
      </c>
      <c r="ER28" s="433">
        <f t="shared" si="96"/>
        <v>643845</v>
      </c>
    </row>
    <row r="29" spans="1:148" ht="17.100000000000001" customHeight="1" x14ac:dyDescent="0.15">
      <c r="A29" s="371"/>
      <c r="B29" s="436"/>
      <c r="C29" s="437">
        <v>63</v>
      </c>
      <c r="D29" s="1100">
        <v>26</v>
      </c>
      <c r="E29" s="430">
        <f>'Ｓ６３（1988）'!$AI$124</f>
        <v>0</v>
      </c>
      <c r="F29" s="431">
        <f t="shared" si="0"/>
        <v>0</v>
      </c>
      <c r="G29" s="431">
        <f t="shared" si="1"/>
        <v>0</v>
      </c>
      <c r="H29" s="432">
        <f>'Ｓ６３（1988）'!$AI$125</f>
        <v>28577</v>
      </c>
      <c r="I29" s="431">
        <f t="shared" si="2"/>
        <v>0</v>
      </c>
      <c r="J29" s="433">
        <f t="shared" si="3"/>
        <v>28577</v>
      </c>
      <c r="K29" s="432">
        <f>'Ｓ６３（1988）'!$AI$127</f>
        <v>0</v>
      </c>
      <c r="L29" s="431">
        <f t="shared" si="4"/>
        <v>0</v>
      </c>
      <c r="M29" s="431">
        <f t="shared" si="5"/>
        <v>0</v>
      </c>
      <c r="N29" s="432">
        <f>'Ｓ６３（1988）'!$AI$128</f>
        <v>0</v>
      </c>
      <c r="O29" s="431">
        <f t="shared" si="6"/>
        <v>0</v>
      </c>
      <c r="P29" s="434">
        <f t="shared" si="7"/>
        <v>0</v>
      </c>
      <c r="Q29" s="430">
        <f>'Ｓ６３（1988）'!$AI$130</f>
        <v>0</v>
      </c>
      <c r="R29" s="431">
        <f t="shared" si="8"/>
        <v>0</v>
      </c>
      <c r="S29" s="431">
        <f t="shared" si="9"/>
        <v>0</v>
      </c>
      <c r="T29" s="432">
        <f>'Ｓ６３（1988）'!$AI$131</f>
        <v>0</v>
      </c>
      <c r="U29" s="431">
        <f t="shared" si="10"/>
        <v>0</v>
      </c>
      <c r="V29" s="431">
        <f t="shared" si="11"/>
        <v>0</v>
      </c>
      <c r="W29" s="432">
        <f>'Ｓ６３（1988）'!$AI$132</f>
        <v>0</v>
      </c>
      <c r="X29" s="431">
        <f t="shared" si="12"/>
        <v>0</v>
      </c>
      <c r="Y29" s="431">
        <f t="shared" si="13"/>
        <v>0</v>
      </c>
      <c r="Z29" s="432">
        <f>'Ｓ６３（1988）'!$AI$133</f>
        <v>320</v>
      </c>
      <c r="AA29" s="431">
        <f t="shared" si="14"/>
        <v>0</v>
      </c>
      <c r="AB29" s="431">
        <f t="shared" si="15"/>
        <v>320</v>
      </c>
      <c r="AC29" s="432">
        <f>'Ｓ６３（1988）'!$AI$134</f>
        <v>970</v>
      </c>
      <c r="AD29" s="431">
        <f t="shared" si="16"/>
        <v>0</v>
      </c>
      <c r="AE29" s="433">
        <f t="shared" si="17"/>
        <v>970</v>
      </c>
      <c r="AF29" s="430">
        <f>'Ｓ６３（1988）'!$AI$135</f>
        <v>0</v>
      </c>
      <c r="AG29" s="441">
        <f t="shared" si="18"/>
        <v>0</v>
      </c>
      <c r="AH29" s="440">
        <f t="shared" si="19"/>
        <v>0</v>
      </c>
      <c r="AI29" s="430">
        <f>'Ｓ６３（1988）'!$AI$136</f>
        <v>0</v>
      </c>
      <c r="AJ29" s="441">
        <f t="shared" si="20"/>
        <v>0</v>
      </c>
      <c r="AK29" s="441">
        <f t="shared" si="21"/>
        <v>0</v>
      </c>
      <c r="AL29" s="432">
        <f>'Ｓ６３（1988）'!$AI$137</f>
        <v>0</v>
      </c>
      <c r="AM29" s="441">
        <f t="shared" si="22"/>
        <v>0</v>
      </c>
      <c r="AN29" s="441">
        <f t="shared" si="23"/>
        <v>0</v>
      </c>
      <c r="AO29" s="432">
        <f>'Ｓ６３（1988）'!$AI$138</f>
        <v>0</v>
      </c>
      <c r="AP29" s="441">
        <f t="shared" si="24"/>
        <v>0</v>
      </c>
      <c r="AQ29" s="441">
        <f t="shared" si="25"/>
        <v>0</v>
      </c>
      <c r="AR29" s="432">
        <f>'Ｓ６３（1988）'!$AI$139</f>
        <v>0</v>
      </c>
      <c r="AS29" s="441">
        <f t="shared" si="26"/>
        <v>0</v>
      </c>
      <c r="AT29" s="441">
        <f t="shared" si="27"/>
        <v>0</v>
      </c>
      <c r="AU29" s="432">
        <f>'Ｓ６３（1988）'!$AI$140</f>
        <v>0</v>
      </c>
      <c r="AV29" s="441">
        <f t="shared" si="28"/>
        <v>0</v>
      </c>
      <c r="AW29" s="441">
        <f t="shared" si="29"/>
        <v>0</v>
      </c>
      <c r="AX29" s="432">
        <f>'Ｓ６３（1988）'!$AI$141</f>
        <v>256192</v>
      </c>
      <c r="AY29" s="441">
        <f t="shared" si="30"/>
        <v>0</v>
      </c>
      <c r="AZ29" s="441">
        <f t="shared" si="31"/>
        <v>256192</v>
      </c>
      <c r="BA29" s="432">
        <f>'Ｓ６３（1988）'!$AI$142</f>
        <v>0</v>
      </c>
      <c r="BB29" s="441">
        <f t="shared" si="32"/>
        <v>0</v>
      </c>
      <c r="BC29" s="441">
        <f t="shared" si="33"/>
        <v>0</v>
      </c>
      <c r="BD29" s="432">
        <f>'Ｓ６３（1988）'!$AI$143</f>
        <v>0</v>
      </c>
      <c r="BE29" s="441">
        <f t="shared" si="34"/>
        <v>0</v>
      </c>
      <c r="BF29" s="440">
        <f t="shared" si="35"/>
        <v>0</v>
      </c>
      <c r="BG29" s="430">
        <f>'Ｓ６３（1988）'!$AI$145</f>
        <v>0</v>
      </c>
      <c r="BH29" s="441">
        <f t="shared" si="36"/>
        <v>0</v>
      </c>
      <c r="BI29" s="441">
        <f t="shared" si="37"/>
        <v>0</v>
      </c>
      <c r="BJ29" s="432">
        <f>'Ｓ６３（1988）'!$AI$146</f>
        <v>0</v>
      </c>
      <c r="BK29" s="441">
        <f t="shared" si="38"/>
        <v>0</v>
      </c>
      <c r="BL29" s="441">
        <f t="shared" si="39"/>
        <v>0</v>
      </c>
      <c r="BM29" s="432">
        <f>'Ｓ６３（1988）'!$AI$147</f>
        <v>0</v>
      </c>
      <c r="BN29" s="441">
        <f t="shared" si="40"/>
        <v>0</v>
      </c>
      <c r="BO29" s="440">
        <f t="shared" si="41"/>
        <v>0</v>
      </c>
      <c r="BP29" s="430">
        <f>'Ｓ６３（1988）'!$AI$148</f>
        <v>211303</v>
      </c>
      <c r="BQ29" s="441">
        <f t="shared" si="42"/>
        <v>4402</v>
      </c>
      <c r="BR29" s="441">
        <f t="shared" si="43"/>
        <v>114452</v>
      </c>
      <c r="BS29" s="432">
        <f>'Ｓ６３（1988）'!$AI$149</f>
        <v>0</v>
      </c>
      <c r="BT29" s="441">
        <f t="shared" si="44"/>
        <v>0</v>
      </c>
      <c r="BU29" s="441">
        <f t="shared" si="45"/>
        <v>0</v>
      </c>
      <c r="BV29" s="432">
        <f>'Ｓ６３（1988）'!$AI$150</f>
        <v>0</v>
      </c>
      <c r="BW29" s="441">
        <f t="shared" si="46"/>
        <v>0</v>
      </c>
      <c r="BX29" s="441">
        <f t="shared" si="47"/>
        <v>0</v>
      </c>
      <c r="BY29" s="432">
        <f>'Ｓ６３（1988）'!$AI$151</f>
        <v>0</v>
      </c>
      <c r="BZ29" s="441">
        <f t="shared" si="48"/>
        <v>0</v>
      </c>
      <c r="CA29" s="441">
        <f t="shared" si="49"/>
        <v>0</v>
      </c>
      <c r="CB29" s="432">
        <f>'Ｓ６３（1988）'!$AI$152</f>
        <v>0</v>
      </c>
      <c r="CC29" s="441">
        <f t="shared" si="50"/>
        <v>0</v>
      </c>
      <c r="CD29" s="441">
        <f t="shared" si="51"/>
        <v>0</v>
      </c>
      <c r="CE29" s="432">
        <f>'Ｓ６３（1988）'!$AI$153</f>
        <v>0</v>
      </c>
      <c r="CF29" s="441">
        <f t="shared" si="52"/>
        <v>0</v>
      </c>
      <c r="CG29" s="441">
        <f t="shared" si="53"/>
        <v>0</v>
      </c>
      <c r="CH29" s="432">
        <f>'Ｓ６３（1988）'!$AI$155</f>
        <v>0</v>
      </c>
      <c r="CI29" s="441">
        <f t="shared" si="54"/>
        <v>0</v>
      </c>
      <c r="CJ29" s="441">
        <f t="shared" si="55"/>
        <v>0</v>
      </c>
      <c r="CK29" s="432">
        <f>'Ｓ６３（1988）'!$AI$156</f>
        <v>0</v>
      </c>
      <c r="CL29" s="441">
        <f t="shared" si="56"/>
        <v>0</v>
      </c>
      <c r="CM29" s="441">
        <f t="shared" si="57"/>
        <v>0</v>
      </c>
      <c r="CN29" s="432">
        <f>'Ｓ６３（1988）'!$AI$157</f>
        <v>0</v>
      </c>
      <c r="CO29" s="441">
        <f t="shared" si="58"/>
        <v>0</v>
      </c>
      <c r="CP29" s="441">
        <f t="shared" si="59"/>
        <v>0</v>
      </c>
      <c r="CQ29" s="432">
        <f>'Ｓ６３（1988）'!$AI$158</f>
        <v>495</v>
      </c>
      <c r="CR29" s="441">
        <f t="shared" si="60"/>
        <v>12</v>
      </c>
      <c r="CS29" s="441">
        <f t="shared" si="61"/>
        <v>312</v>
      </c>
      <c r="CT29" s="432">
        <f>'Ｓ６３（1988）'!$AI$159</f>
        <v>0</v>
      </c>
      <c r="CU29" s="441">
        <f t="shared" si="62"/>
        <v>0</v>
      </c>
      <c r="CV29" s="441">
        <f t="shared" si="63"/>
        <v>0</v>
      </c>
      <c r="CW29" s="432">
        <f>'Ｓ６３（1988）'!$AI$160</f>
        <v>218242</v>
      </c>
      <c r="CX29" s="441">
        <f t="shared" si="64"/>
        <v>5456</v>
      </c>
      <c r="CY29" s="441">
        <f t="shared" si="65"/>
        <v>141856</v>
      </c>
      <c r="CZ29" s="432">
        <f>'Ｓ６３（1988）'!$AI$161</f>
        <v>0</v>
      </c>
      <c r="DA29" s="441">
        <f t="shared" si="66"/>
        <v>0</v>
      </c>
      <c r="DB29" s="441">
        <f t="shared" si="67"/>
        <v>0</v>
      </c>
      <c r="DC29" s="432">
        <f>'Ｓ６３（1988）'!$AI$162</f>
        <v>0</v>
      </c>
      <c r="DD29" s="441">
        <f t="shared" si="68"/>
        <v>0</v>
      </c>
      <c r="DE29" s="440">
        <f t="shared" si="69"/>
        <v>0</v>
      </c>
      <c r="DF29" s="430">
        <f>'Ｓ６３（1988）'!$AI$164</f>
        <v>0</v>
      </c>
      <c r="DG29" s="441">
        <f t="shared" si="70"/>
        <v>0</v>
      </c>
      <c r="DH29" s="441">
        <f t="shared" si="71"/>
        <v>0</v>
      </c>
      <c r="DI29" s="432">
        <f>'Ｓ６３（1988）'!$AI$165</f>
        <v>0</v>
      </c>
      <c r="DJ29" s="439">
        <f t="shared" si="72"/>
        <v>0</v>
      </c>
      <c r="DK29" s="440">
        <f t="shared" si="73"/>
        <v>0</v>
      </c>
      <c r="DL29" s="430">
        <f>'Ｓ６３（1988）'!$AI$166</f>
        <v>102964</v>
      </c>
      <c r="DM29" s="441">
        <f t="shared" si="74"/>
        <v>2059</v>
      </c>
      <c r="DN29" s="441">
        <f t="shared" si="75"/>
        <v>53534</v>
      </c>
      <c r="DO29" s="432">
        <f>'Ｓ６３（1988）'!$AI$167</f>
        <v>0</v>
      </c>
      <c r="DP29" s="441">
        <f t="shared" si="76"/>
        <v>0</v>
      </c>
      <c r="DQ29" s="441">
        <f t="shared" si="77"/>
        <v>0</v>
      </c>
      <c r="DR29" s="432">
        <f>'Ｓ６３（1988）'!$AI$168</f>
        <v>0</v>
      </c>
      <c r="DS29" s="441">
        <f t="shared" si="78"/>
        <v>0</v>
      </c>
      <c r="DT29" s="441">
        <f t="shared" si="79"/>
        <v>0</v>
      </c>
      <c r="DU29" s="432">
        <f>'Ｓ６３（1988）'!$AI$169</f>
        <v>0</v>
      </c>
      <c r="DV29" s="441">
        <f t="shared" si="80"/>
        <v>0</v>
      </c>
      <c r="DW29" s="441">
        <f t="shared" si="81"/>
        <v>0</v>
      </c>
      <c r="DX29" s="432">
        <f>'Ｓ６３（1988）'!$AI$170</f>
        <v>0</v>
      </c>
      <c r="DY29" s="441">
        <f t="shared" si="82"/>
        <v>0</v>
      </c>
      <c r="DZ29" s="441">
        <f t="shared" si="83"/>
        <v>0</v>
      </c>
      <c r="EA29" s="432">
        <f>'Ｓ６３（1988）'!$AI$171</f>
        <v>0</v>
      </c>
      <c r="EB29" s="441">
        <f t="shared" si="84"/>
        <v>0</v>
      </c>
      <c r="EC29" s="441">
        <f t="shared" si="85"/>
        <v>0</v>
      </c>
      <c r="ED29" s="432">
        <f>'Ｓ６３（1988）'!$AI$172</f>
        <v>0</v>
      </c>
      <c r="EE29" s="441">
        <f t="shared" si="86"/>
        <v>0</v>
      </c>
      <c r="EF29" s="441">
        <f t="shared" si="87"/>
        <v>0</v>
      </c>
      <c r="EG29" s="432">
        <f>'Ｓ６３（1988）'!$AI$173</f>
        <v>0</v>
      </c>
      <c r="EH29" s="441">
        <f t="shared" si="88"/>
        <v>0</v>
      </c>
      <c r="EI29" s="441">
        <f t="shared" si="89"/>
        <v>0</v>
      </c>
      <c r="EJ29" s="432">
        <f>'Ｓ６３（1988）'!$AI$174</f>
        <v>6441</v>
      </c>
      <c r="EK29" s="441">
        <f t="shared" si="90"/>
        <v>129</v>
      </c>
      <c r="EL29" s="440">
        <f t="shared" si="91"/>
        <v>3354</v>
      </c>
      <c r="EM29" s="430">
        <f>'Ｓ６３（1988）'!$AI$175</f>
        <v>0</v>
      </c>
      <c r="EN29" s="441">
        <f t="shared" si="92"/>
        <v>0</v>
      </c>
      <c r="EO29" s="440">
        <f t="shared" si="93"/>
        <v>0</v>
      </c>
      <c r="EP29" s="432">
        <f t="shared" si="94"/>
        <v>825504</v>
      </c>
      <c r="EQ29" s="435">
        <f t="shared" si="95"/>
        <v>12058</v>
      </c>
      <c r="ER29" s="433">
        <f t="shared" si="96"/>
        <v>599567</v>
      </c>
    </row>
    <row r="30" spans="1:148" ht="17.100000000000001" customHeight="1" x14ac:dyDescent="0.15">
      <c r="A30" s="371"/>
      <c r="B30" s="436" t="s">
        <v>512</v>
      </c>
      <c r="C30" s="437" t="s">
        <v>513</v>
      </c>
      <c r="D30" s="438">
        <v>25</v>
      </c>
      <c r="E30" s="430">
        <f>'Ｈ元（1989）'!$AI$124</f>
        <v>0</v>
      </c>
      <c r="F30" s="431">
        <f t="shared" si="0"/>
        <v>0</v>
      </c>
      <c r="G30" s="431">
        <f t="shared" si="1"/>
        <v>0</v>
      </c>
      <c r="H30" s="432">
        <f>'Ｈ元（1989）'!$AI$125</f>
        <v>57852</v>
      </c>
      <c r="I30" s="431">
        <f t="shared" si="2"/>
        <v>2316</v>
      </c>
      <c r="J30" s="433">
        <f t="shared" si="3"/>
        <v>57852</v>
      </c>
      <c r="K30" s="432">
        <f>'Ｈ元（1989）'!$AI$127</f>
        <v>118012</v>
      </c>
      <c r="L30" s="431">
        <f t="shared" si="4"/>
        <v>3934</v>
      </c>
      <c r="M30" s="431">
        <f t="shared" si="5"/>
        <v>98350</v>
      </c>
      <c r="N30" s="432">
        <f>'Ｈ元（1989）'!$AI$128</f>
        <v>30093</v>
      </c>
      <c r="O30" s="431">
        <f t="shared" si="6"/>
        <v>1197</v>
      </c>
      <c r="P30" s="434">
        <f t="shared" si="7"/>
        <v>30093</v>
      </c>
      <c r="Q30" s="430">
        <f>'Ｈ元（1989）'!$AI$130</f>
        <v>0</v>
      </c>
      <c r="R30" s="431">
        <f t="shared" si="8"/>
        <v>0</v>
      </c>
      <c r="S30" s="431">
        <f t="shared" si="9"/>
        <v>0</v>
      </c>
      <c r="T30" s="432">
        <f>'Ｈ元（1989）'!$AI$131</f>
        <v>0</v>
      </c>
      <c r="U30" s="431">
        <f t="shared" si="10"/>
        <v>0</v>
      </c>
      <c r="V30" s="431">
        <f t="shared" si="11"/>
        <v>0</v>
      </c>
      <c r="W30" s="432">
        <f>'Ｈ元（1989）'!$AI$132</f>
        <v>0</v>
      </c>
      <c r="X30" s="431">
        <f t="shared" si="12"/>
        <v>0</v>
      </c>
      <c r="Y30" s="431">
        <f t="shared" si="13"/>
        <v>0</v>
      </c>
      <c r="Z30" s="432">
        <f>'Ｈ元（1989）'!$AI$133</f>
        <v>379</v>
      </c>
      <c r="AA30" s="431">
        <f t="shared" si="14"/>
        <v>19</v>
      </c>
      <c r="AB30" s="431">
        <f t="shared" si="15"/>
        <v>379</v>
      </c>
      <c r="AC30" s="432">
        <f>'Ｈ元（1989）'!$AI$134</f>
        <v>332</v>
      </c>
      <c r="AD30" s="431">
        <f t="shared" si="16"/>
        <v>20</v>
      </c>
      <c r="AE30" s="433">
        <f t="shared" si="17"/>
        <v>332</v>
      </c>
      <c r="AF30" s="430">
        <f>'Ｈ元（1989）'!$AI$135</f>
        <v>0</v>
      </c>
      <c r="AG30" s="441">
        <f t="shared" si="18"/>
        <v>0</v>
      </c>
      <c r="AH30" s="440">
        <f t="shared" si="19"/>
        <v>0</v>
      </c>
      <c r="AI30" s="430">
        <f>'Ｈ元（1989）'!$AI$136</f>
        <v>0</v>
      </c>
      <c r="AJ30" s="441">
        <f t="shared" si="20"/>
        <v>0</v>
      </c>
      <c r="AK30" s="441">
        <f t="shared" si="21"/>
        <v>0</v>
      </c>
      <c r="AL30" s="432">
        <f>'Ｈ元（1989）'!$AI$137</f>
        <v>0</v>
      </c>
      <c r="AM30" s="441">
        <f t="shared" si="22"/>
        <v>0</v>
      </c>
      <c r="AN30" s="441">
        <f t="shared" si="23"/>
        <v>0</v>
      </c>
      <c r="AO30" s="432">
        <f>'Ｈ元（1989）'!$AI$138</f>
        <v>0</v>
      </c>
      <c r="AP30" s="441">
        <f t="shared" si="24"/>
        <v>0</v>
      </c>
      <c r="AQ30" s="441">
        <f t="shared" si="25"/>
        <v>0</v>
      </c>
      <c r="AR30" s="432">
        <f>'Ｈ元（1989）'!$AI$139</f>
        <v>0</v>
      </c>
      <c r="AS30" s="441">
        <f t="shared" si="26"/>
        <v>0</v>
      </c>
      <c r="AT30" s="441">
        <f t="shared" si="27"/>
        <v>0</v>
      </c>
      <c r="AU30" s="432">
        <f>'Ｈ元（1989）'!$AI$140</f>
        <v>0</v>
      </c>
      <c r="AV30" s="441">
        <f t="shared" si="28"/>
        <v>0</v>
      </c>
      <c r="AW30" s="441">
        <f t="shared" si="29"/>
        <v>0</v>
      </c>
      <c r="AX30" s="432">
        <f>'Ｈ元（1989）'!$AI$141</f>
        <v>209080</v>
      </c>
      <c r="AY30" s="441">
        <f t="shared" si="30"/>
        <v>0</v>
      </c>
      <c r="AZ30" s="441">
        <f t="shared" si="31"/>
        <v>209080</v>
      </c>
      <c r="BA30" s="432">
        <f>'Ｈ元（1989）'!$AI$142</f>
        <v>0</v>
      </c>
      <c r="BB30" s="441">
        <f t="shared" si="32"/>
        <v>0</v>
      </c>
      <c r="BC30" s="441">
        <f t="shared" si="33"/>
        <v>0</v>
      </c>
      <c r="BD30" s="432">
        <f>'Ｈ元（1989）'!$AI$143</f>
        <v>0</v>
      </c>
      <c r="BE30" s="441">
        <f t="shared" si="34"/>
        <v>0</v>
      </c>
      <c r="BF30" s="440">
        <f t="shared" si="35"/>
        <v>0</v>
      </c>
      <c r="BG30" s="430">
        <f>'Ｈ元（1989）'!$AI$145</f>
        <v>0</v>
      </c>
      <c r="BH30" s="441">
        <f t="shared" si="36"/>
        <v>0</v>
      </c>
      <c r="BI30" s="441">
        <f t="shared" si="37"/>
        <v>0</v>
      </c>
      <c r="BJ30" s="432">
        <f>'Ｈ元（1989）'!$AI$146</f>
        <v>0</v>
      </c>
      <c r="BK30" s="441">
        <f t="shared" si="38"/>
        <v>0</v>
      </c>
      <c r="BL30" s="441">
        <f t="shared" si="39"/>
        <v>0</v>
      </c>
      <c r="BM30" s="432">
        <f>'Ｈ元（1989）'!$AI$147</f>
        <v>0</v>
      </c>
      <c r="BN30" s="441">
        <f t="shared" si="40"/>
        <v>0</v>
      </c>
      <c r="BO30" s="440">
        <f t="shared" si="41"/>
        <v>0</v>
      </c>
      <c r="BP30" s="430">
        <f>'Ｈ元（1989）'!$AI$148</f>
        <v>271111</v>
      </c>
      <c r="BQ30" s="441">
        <f t="shared" si="42"/>
        <v>5648</v>
      </c>
      <c r="BR30" s="441">
        <f t="shared" si="43"/>
        <v>141200</v>
      </c>
      <c r="BS30" s="432">
        <f>'Ｈ元（1989）'!$AI$149</f>
        <v>0</v>
      </c>
      <c r="BT30" s="441">
        <f t="shared" si="44"/>
        <v>0</v>
      </c>
      <c r="BU30" s="441">
        <f t="shared" si="45"/>
        <v>0</v>
      </c>
      <c r="BV30" s="432">
        <f>'Ｈ元（1989）'!$AI$150</f>
        <v>0</v>
      </c>
      <c r="BW30" s="441">
        <f t="shared" si="46"/>
        <v>0</v>
      </c>
      <c r="BX30" s="441">
        <f t="shared" si="47"/>
        <v>0</v>
      </c>
      <c r="BY30" s="432">
        <f>'Ｈ元（1989）'!$AI$151</f>
        <v>0</v>
      </c>
      <c r="BZ30" s="441">
        <f t="shared" si="48"/>
        <v>0</v>
      </c>
      <c r="CA30" s="441">
        <f t="shared" si="49"/>
        <v>0</v>
      </c>
      <c r="CB30" s="432">
        <f>'Ｈ元（1989）'!$AI$152</f>
        <v>0</v>
      </c>
      <c r="CC30" s="441">
        <f t="shared" si="50"/>
        <v>0</v>
      </c>
      <c r="CD30" s="441">
        <f t="shared" si="51"/>
        <v>0</v>
      </c>
      <c r="CE30" s="432">
        <f>'Ｈ元（1989）'!$AI$153</f>
        <v>0</v>
      </c>
      <c r="CF30" s="441">
        <f t="shared" si="52"/>
        <v>0</v>
      </c>
      <c r="CG30" s="441">
        <f t="shared" si="53"/>
        <v>0</v>
      </c>
      <c r="CH30" s="432">
        <f>'Ｈ元（1989）'!$AI$155</f>
        <v>0</v>
      </c>
      <c r="CI30" s="441">
        <f t="shared" si="54"/>
        <v>0</v>
      </c>
      <c r="CJ30" s="441">
        <f t="shared" si="55"/>
        <v>0</v>
      </c>
      <c r="CK30" s="432">
        <f>'Ｈ元（1989）'!$AI$156</f>
        <v>0</v>
      </c>
      <c r="CL30" s="441">
        <f t="shared" si="56"/>
        <v>0</v>
      </c>
      <c r="CM30" s="441">
        <f t="shared" si="57"/>
        <v>0</v>
      </c>
      <c r="CN30" s="432">
        <f>'Ｈ元（1989）'!$AI$157</f>
        <v>0</v>
      </c>
      <c r="CO30" s="441">
        <f t="shared" si="58"/>
        <v>0</v>
      </c>
      <c r="CP30" s="441">
        <f t="shared" si="59"/>
        <v>0</v>
      </c>
      <c r="CQ30" s="432">
        <f>'Ｈ元（1989）'!$AI$158</f>
        <v>5482</v>
      </c>
      <c r="CR30" s="441">
        <f t="shared" si="60"/>
        <v>137</v>
      </c>
      <c r="CS30" s="441">
        <f t="shared" si="61"/>
        <v>3425</v>
      </c>
      <c r="CT30" s="432">
        <f>'Ｈ元（1989）'!$AI$159</f>
        <v>0</v>
      </c>
      <c r="CU30" s="441">
        <f t="shared" si="62"/>
        <v>0</v>
      </c>
      <c r="CV30" s="441">
        <f t="shared" si="63"/>
        <v>0</v>
      </c>
      <c r="CW30" s="432">
        <f>'Ｈ元（1989）'!$AI$160</f>
        <v>206642</v>
      </c>
      <c r="CX30" s="441">
        <f t="shared" si="64"/>
        <v>5166</v>
      </c>
      <c r="CY30" s="441">
        <f t="shared" si="65"/>
        <v>129150</v>
      </c>
      <c r="CZ30" s="432">
        <f>'Ｈ元（1989）'!$AI$161</f>
        <v>0</v>
      </c>
      <c r="DA30" s="441">
        <f t="shared" si="66"/>
        <v>0</v>
      </c>
      <c r="DB30" s="441">
        <f t="shared" si="67"/>
        <v>0</v>
      </c>
      <c r="DC30" s="432">
        <f>'Ｈ元（1989）'!$AI$162</f>
        <v>0</v>
      </c>
      <c r="DD30" s="441">
        <f t="shared" si="68"/>
        <v>0</v>
      </c>
      <c r="DE30" s="440">
        <f t="shared" si="69"/>
        <v>0</v>
      </c>
      <c r="DF30" s="430">
        <f>'Ｈ元（1989）'!$AI$164</f>
        <v>0</v>
      </c>
      <c r="DG30" s="441">
        <f t="shared" si="70"/>
        <v>0</v>
      </c>
      <c r="DH30" s="441">
        <f t="shared" si="71"/>
        <v>0</v>
      </c>
      <c r="DI30" s="432">
        <f>'Ｈ元（1989）'!$AI$165</f>
        <v>0</v>
      </c>
      <c r="DJ30" s="439">
        <f t="shared" si="72"/>
        <v>0</v>
      </c>
      <c r="DK30" s="440">
        <f t="shared" si="73"/>
        <v>0</v>
      </c>
      <c r="DL30" s="430">
        <f>'Ｈ元（1989）'!$AI$166</f>
        <v>64360</v>
      </c>
      <c r="DM30" s="441">
        <f t="shared" si="74"/>
        <v>1287</v>
      </c>
      <c r="DN30" s="441">
        <f t="shared" si="75"/>
        <v>32175</v>
      </c>
      <c r="DO30" s="432">
        <f>'Ｈ元（1989）'!$AI$167</f>
        <v>23800</v>
      </c>
      <c r="DP30" s="441">
        <f t="shared" si="76"/>
        <v>476</v>
      </c>
      <c r="DQ30" s="441">
        <f t="shared" si="77"/>
        <v>11900</v>
      </c>
      <c r="DR30" s="432">
        <f>'Ｈ元（1989）'!$AI$168</f>
        <v>0</v>
      </c>
      <c r="DS30" s="441">
        <f t="shared" si="78"/>
        <v>0</v>
      </c>
      <c r="DT30" s="441">
        <f t="shared" si="79"/>
        <v>0</v>
      </c>
      <c r="DU30" s="432">
        <f>'Ｈ元（1989）'!$AI$169</f>
        <v>0</v>
      </c>
      <c r="DV30" s="441">
        <f t="shared" si="80"/>
        <v>0</v>
      </c>
      <c r="DW30" s="441">
        <f t="shared" si="81"/>
        <v>0</v>
      </c>
      <c r="DX30" s="432">
        <f>'Ｈ元（1989）'!$AI$170</f>
        <v>0</v>
      </c>
      <c r="DY30" s="441">
        <f t="shared" si="82"/>
        <v>0</v>
      </c>
      <c r="DZ30" s="441">
        <f t="shared" si="83"/>
        <v>0</v>
      </c>
      <c r="EA30" s="432">
        <f>'Ｈ元（1989）'!$AI$171</f>
        <v>0</v>
      </c>
      <c r="EB30" s="441">
        <f t="shared" si="84"/>
        <v>0</v>
      </c>
      <c r="EC30" s="441">
        <f t="shared" si="85"/>
        <v>0</v>
      </c>
      <c r="ED30" s="432">
        <f>'Ｈ元（1989）'!$AI$172</f>
        <v>0</v>
      </c>
      <c r="EE30" s="441">
        <f t="shared" si="86"/>
        <v>0</v>
      </c>
      <c r="EF30" s="441">
        <f t="shared" si="87"/>
        <v>0</v>
      </c>
      <c r="EG30" s="432">
        <f>'Ｈ元（1989）'!$AI$173</f>
        <v>8343</v>
      </c>
      <c r="EH30" s="441">
        <f t="shared" si="88"/>
        <v>167</v>
      </c>
      <c r="EI30" s="441">
        <f t="shared" si="89"/>
        <v>4175</v>
      </c>
      <c r="EJ30" s="432">
        <f>'Ｈ元（1989）'!$AI$174</f>
        <v>20343</v>
      </c>
      <c r="EK30" s="441">
        <f t="shared" si="90"/>
        <v>407</v>
      </c>
      <c r="EL30" s="440">
        <f t="shared" si="91"/>
        <v>10175</v>
      </c>
      <c r="EM30" s="430">
        <f>'Ｈ元（1989）'!$AI$175</f>
        <v>0</v>
      </c>
      <c r="EN30" s="441">
        <f t="shared" si="92"/>
        <v>0</v>
      </c>
      <c r="EO30" s="440">
        <f t="shared" si="93"/>
        <v>0</v>
      </c>
      <c r="EP30" s="432">
        <f t="shared" si="94"/>
        <v>1015829</v>
      </c>
      <c r="EQ30" s="435">
        <f t="shared" si="95"/>
        <v>20774</v>
      </c>
      <c r="ER30" s="433">
        <f t="shared" si="96"/>
        <v>728286</v>
      </c>
    </row>
    <row r="31" spans="1:148" ht="17.100000000000001" customHeight="1" x14ac:dyDescent="0.15">
      <c r="A31" s="371"/>
      <c r="B31" s="436"/>
      <c r="C31" s="437">
        <v>2</v>
      </c>
      <c r="D31" s="1100">
        <v>24</v>
      </c>
      <c r="E31" s="430">
        <f>'Ｈ２（1990）'!$AI$124</f>
        <v>0</v>
      </c>
      <c r="F31" s="431">
        <f t="shared" si="0"/>
        <v>0</v>
      </c>
      <c r="G31" s="431">
        <f t="shared" si="1"/>
        <v>0</v>
      </c>
      <c r="H31" s="432">
        <f>'Ｈ２（1990）'!$AI$125</f>
        <v>42130</v>
      </c>
      <c r="I31" s="431">
        <f t="shared" si="2"/>
        <v>1685</v>
      </c>
      <c r="J31" s="433">
        <f t="shared" si="3"/>
        <v>40440</v>
      </c>
      <c r="K31" s="432">
        <f>'Ｈ２（1990）'!$AI$127</f>
        <v>0</v>
      </c>
      <c r="L31" s="431">
        <f t="shared" si="4"/>
        <v>0</v>
      </c>
      <c r="M31" s="431">
        <f t="shared" si="5"/>
        <v>0</v>
      </c>
      <c r="N31" s="432">
        <f>'Ｈ２（1990）'!$AI$128</f>
        <v>31820</v>
      </c>
      <c r="O31" s="431">
        <f t="shared" si="6"/>
        <v>1273</v>
      </c>
      <c r="P31" s="434">
        <f t="shared" si="7"/>
        <v>30552</v>
      </c>
      <c r="Q31" s="430">
        <f>'Ｈ２（1990）'!$AI$130</f>
        <v>148</v>
      </c>
      <c r="R31" s="431">
        <f t="shared" si="8"/>
        <v>6</v>
      </c>
      <c r="S31" s="431">
        <f t="shared" si="9"/>
        <v>144</v>
      </c>
      <c r="T31" s="432">
        <f>'Ｈ２（1990）'!$AI$131</f>
        <v>0</v>
      </c>
      <c r="U31" s="431">
        <f t="shared" si="10"/>
        <v>0</v>
      </c>
      <c r="V31" s="431">
        <f t="shared" si="11"/>
        <v>0</v>
      </c>
      <c r="W31" s="432">
        <f>'Ｈ２（1990）'!$AI$132</f>
        <v>0</v>
      </c>
      <c r="X31" s="431">
        <f t="shared" si="12"/>
        <v>0</v>
      </c>
      <c r="Y31" s="431">
        <f t="shared" si="13"/>
        <v>0</v>
      </c>
      <c r="Z31" s="432">
        <f>'Ｈ２（1990）'!$AI$133</f>
        <v>453</v>
      </c>
      <c r="AA31" s="431">
        <f t="shared" si="14"/>
        <v>18</v>
      </c>
      <c r="AB31" s="431">
        <f t="shared" si="15"/>
        <v>432</v>
      </c>
      <c r="AC31" s="432">
        <f>'Ｈ２（1990）'!$AI$134</f>
        <v>396881</v>
      </c>
      <c r="AD31" s="431">
        <f t="shared" si="16"/>
        <v>15875</v>
      </c>
      <c r="AE31" s="433">
        <f t="shared" si="17"/>
        <v>381000</v>
      </c>
      <c r="AF31" s="430">
        <f>'Ｈ２（1990）'!$AI$135</f>
        <v>0</v>
      </c>
      <c r="AG31" s="441">
        <f t="shared" si="18"/>
        <v>0</v>
      </c>
      <c r="AH31" s="440">
        <f t="shared" si="19"/>
        <v>0</v>
      </c>
      <c r="AI31" s="430">
        <f>'Ｈ２（1990）'!$AI$136</f>
        <v>44</v>
      </c>
      <c r="AJ31" s="441">
        <f t="shared" si="20"/>
        <v>2</v>
      </c>
      <c r="AK31" s="441">
        <f t="shared" si="21"/>
        <v>48</v>
      </c>
      <c r="AL31" s="432">
        <f>'Ｈ２（1990）'!$AI$137</f>
        <v>0</v>
      </c>
      <c r="AM31" s="441">
        <f t="shared" si="22"/>
        <v>0</v>
      </c>
      <c r="AN31" s="441">
        <f t="shared" si="23"/>
        <v>0</v>
      </c>
      <c r="AO31" s="432">
        <f>'Ｈ２（1990）'!$AI$138</f>
        <v>0</v>
      </c>
      <c r="AP31" s="441">
        <f t="shared" si="24"/>
        <v>0</v>
      </c>
      <c r="AQ31" s="441">
        <f t="shared" si="25"/>
        <v>0</v>
      </c>
      <c r="AR31" s="432">
        <f>'Ｈ２（1990）'!$AI$139</f>
        <v>0</v>
      </c>
      <c r="AS31" s="441">
        <f t="shared" si="26"/>
        <v>0</v>
      </c>
      <c r="AT31" s="441">
        <f t="shared" si="27"/>
        <v>0</v>
      </c>
      <c r="AU31" s="432">
        <f>'Ｈ２（1990）'!$AI$140</f>
        <v>0</v>
      </c>
      <c r="AV31" s="441">
        <f t="shared" si="28"/>
        <v>0</v>
      </c>
      <c r="AW31" s="441">
        <f t="shared" si="29"/>
        <v>0</v>
      </c>
      <c r="AX31" s="432">
        <f>'Ｈ２（1990）'!$AI$141</f>
        <v>169887</v>
      </c>
      <c r="AY31" s="441">
        <f t="shared" si="30"/>
        <v>0</v>
      </c>
      <c r="AZ31" s="441">
        <f t="shared" si="31"/>
        <v>169887</v>
      </c>
      <c r="BA31" s="432">
        <f>'Ｈ２（1990）'!$AI$142</f>
        <v>0</v>
      </c>
      <c r="BB31" s="441">
        <f t="shared" si="32"/>
        <v>0</v>
      </c>
      <c r="BC31" s="441">
        <f t="shared" si="33"/>
        <v>0</v>
      </c>
      <c r="BD31" s="432">
        <f>'Ｈ２（1990）'!$AI$143</f>
        <v>0</v>
      </c>
      <c r="BE31" s="441">
        <f t="shared" si="34"/>
        <v>0</v>
      </c>
      <c r="BF31" s="440">
        <f t="shared" si="35"/>
        <v>0</v>
      </c>
      <c r="BG31" s="430">
        <f>'Ｈ２（1990）'!$AI$145</f>
        <v>0</v>
      </c>
      <c r="BH31" s="441">
        <f t="shared" si="36"/>
        <v>0</v>
      </c>
      <c r="BI31" s="441">
        <f t="shared" si="37"/>
        <v>0</v>
      </c>
      <c r="BJ31" s="432">
        <f>'Ｈ２（1990）'!$AI$146</f>
        <v>0</v>
      </c>
      <c r="BK31" s="441">
        <f t="shared" si="38"/>
        <v>0</v>
      </c>
      <c r="BL31" s="441">
        <f t="shared" si="39"/>
        <v>0</v>
      </c>
      <c r="BM31" s="432">
        <f>'Ｈ２（1990）'!$AI$147</f>
        <v>0</v>
      </c>
      <c r="BN31" s="441">
        <f t="shared" si="40"/>
        <v>0</v>
      </c>
      <c r="BO31" s="440">
        <f t="shared" si="41"/>
        <v>0</v>
      </c>
      <c r="BP31" s="430">
        <f>'Ｈ２（1990）'!$AI$148</f>
        <v>156553</v>
      </c>
      <c r="BQ31" s="441">
        <f t="shared" si="42"/>
        <v>3262</v>
      </c>
      <c r="BR31" s="441">
        <f t="shared" si="43"/>
        <v>78288</v>
      </c>
      <c r="BS31" s="432">
        <f>'Ｈ２（1990）'!$AI$149</f>
        <v>0</v>
      </c>
      <c r="BT31" s="441">
        <f t="shared" si="44"/>
        <v>0</v>
      </c>
      <c r="BU31" s="441">
        <f t="shared" si="45"/>
        <v>0</v>
      </c>
      <c r="BV31" s="432">
        <f>'Ｈ２（1990）'!$AI$150</f>
        <v>0</v>
      </c>
      <c r="BW31" s="441">
        <f t="shared" si="46"/>
        <v>0</v>
      </c>
      <c r="BX31" s="441">
        <f t="shared" si="47"/>
        <v>0</v>
      </c>
      <c r="BY31" s="432">
        <f>'Ｈ２（1990）'!$AI$151</f>
        <v>0</v>
      </c>
      <c r="BZ31" s="441">
        <f t="shared" si="48"/>
        <v>0</v>
      </c>
      <c r="CA31" s="441">
        <f t="shared" si="49"/>
        <v>0</v>
      </c>
      <c r="CB31" s="432">
        <f>'Ｈ２（1990）'!$AI$152</f>
        <v>0</v>
      </c>
      <c r="CC31" s="441">
        <f t="shared" si="50"/>
        <v>0</v>
      </c>
      <c r="CD31" s="441">
        <f t="shared" si="51"/>
        <v>0</v>
      </c>
      <c r="CE31" s="432">
        <f>'Ｈ２（1990）'!$AI$153</f>
        <v>0</v>
      </c>
      <c r="CF31" s="441">
        <f t="shared" si="52"/>
        <v>0</v>
      </c>
      <c r="CG31" s="441">
        <f t="shared" si="53"/>
        <v>0</v>
      </c>
      <c r="CH31" s="432">
        <f>'Ｈ２（1990）'!$AI$155</f>
        <v>0</v>
      </c>
      <c r="CI31" s="441">
        <f t="shared" si="54"/>
        <v>0</v>
      </c>
      <c r="CJ31" s="441">
        <f t="shared" si="55"/>
        <v>0</v>
      </c>
      <c r="CK31" s="432">
        <f>'Ｈ２（1990）'!$AI$156</f>
        <v>0</v>
      </c>
      <c r="CL31" s="441">
        <f t="shared" si="56"/>
        <v>0</v>
      </c>
      <c r="CM31" s="441">
        <f t="shared" si="57"/>
        <v>0</v>
      </c>
      <c r="CN31" s="432">
        <f>'Ｈ２（1990）'!$AI$157</f>
        <v>0</v>
      </c>
      <c r="CO31" s="441">
        <f t="shared" si="58"/>
        <v>0</v>
      </c>
      <c r="CP31" s="441">
        <f t="shared" si="59"/>
        <v>0</v>
      </c>
      <c r="CQ31" s="432">
        <f>'Ｈ２（1990）'!$AI$158</f>
        <v>83916</v>
      </c>
      <c r="CR31" s="441">
        <f t="shared" si="60"/>
        <v>2098</v>
      </c>
      <c r="CS31" s="441">
        <f t="shared" si="61"/>
        <v>50352</v>
      </c>
      <c r="CT31" s="432">
        <f>'Ｈ２（1990）'!$AI$159</f>
        <v>0</v>
      </c>
      <c r="CU31" s="441">
        <f t="shared" si="62"/>
        <v>0</v>
      </c>
      <c r="CV31" s="441">
        <f t="shared" si="63"/>
        <v>0</v>
      </c>
      <c r="CW31" s="432">
        <f>'Ｈ２（1990）'!$AI$160</f>
        <v>69912</v>
      </c>
      <c r="CX31" s="441">
        <f t="shared" si="64"/>
        <v>1748</v>
      </c>
      <c r="CY31" s="441">
        <f t="shared" si="65"/>
        <v>41952</v>
      </c>
      <c r="CZ31" s="432">
        <f>'Ｈ２（1990）'!$AI$161</f>
        <v>0</v>
      </c>
      <c r="DA31" s="441">
        <f t="shared" si="66"/>
        <v>0</v>
      </c>
      <c r="DB31" s="441">
        <f t="shared" si="67"/>
        <v>0</v>
      </c>
      <c r="DC31" s="432">
        <f>'Ｈ２（1990）'!$AI$162</f>
        <v>0</v>
      </c>
      <c r="DD31" s="441">
        <f t="shared" si="68"/>
        <v>0</v>
      </c>
      <c r="DE31" s="440">
        <f t="shared" si="69"/>
        <v>0</v>
      </c>
      <c r="DF31" s="430">
        <f>'Ｈ２（1990）'!$AI$164</f>
        <v>0</v>
      </c>
      <c r="DG31" s="441">
        <f t="shared" si="70"/>
        <v>0</v>
      </c>
      <c r="DH31" s="441">
        <f t="shared" si="71"/>
        <v>0</v>
      </c>
      <c r="DI31" s="432">
        <f>'Ｈ２（1990）'!$AI$165</f>
        <v>0</v>
      </c>
      <c r="DJ31" s="439">
        <f t="shared" si="72"/>
        <v>0</v>
      </c>
      <c r="DK31" s="440">
        <f t="shared" si="73"/>
        <v>0</v>
      </c>
      <c r="DL31" s="430">
        <f>'Ｈ２（1990）'!$AI$166</f>
        <v>126139</v>
      </c>
      <c r="DM31" s="441">
        <f t="shared" si="74"/>
        <v>2523</v>
      </c>
      <c r="DN31" s="441">
        <f t="shared" si="75"/>
        <v>60552</v>
      </c>
      <c r="DO31" s="432">
        <f>'Ｈ２（1990）'!$AI$167</f>
        <v>0</v>
      </c>
      <c r="DP31" s="441">
        <f t="shared" si="76"/>
        <v>0</v>
      </c>
      <c r="DQ31" s="441">
        <f t="shared" si="77"/>
        <v>0</v>
      </c>
      <c r="DR31" s="432">
        <f>'Ｈ２（1990）'!$AI$168</f>
        <v>0</v>
      </c>
      <c r="DS31" s="441">
        <f t="shared" si="78"/>
        <v>0</v>
      </c>
      <c r="DT31" s="441">
        <f t="shared" si="79"/>
        <v>0</v>
      </c>
      <c r="DU31" s="432">
        <f>'Ｈ２（1990）'!$AI$169</f>
        <v>1423</v>
      </c>
      <c r="DV31" s="441">
        <f t="shared" si="80"/>
        <v>28</v>
      </c>
      <c r="DW31" s="441">
        <f t="shared" si="81"/>
        <v>672</v>
      </c>
      <c r="DX31" s="432">
        <f>'Ｈ２（1990）'!$AI$170</f>
        <v>0</v>
      </c>
      <c r="DY31" s="441">
        <f t="shared" si="82"/>
        <v>0</v>
      </c>
      <c r="DZ31" s="441">
        <f t="shared" si="83"/>
        <v>0</v>
      </c>
      <c r="EA31" s="432">
        <f>'Ｈ２（1990）'!$AI$171</f>
        <v>0</v>
      </c>
      <c r="EB31" s="441">
        <f t="shared" si="84"/>
        <v>0</v>
      </c>
      <c r="EC31" s="441">
        <f t="shared" si="85"/>
        <v>0</v>
      </c>
      <c r="ED31" s="432">
        <f>'Ｈ２（1990）'!$AI$172</f>
        <v>0</v>
      </c>
      <c r="EE31" s="441">
        <f t="shared" si="86"/>
        <v>0</v>
      </c>
      <c r="EF31" s="441">
        <f t="shared" si="87"/>
        <v>0</v>
      </c>
      <c r="EG31" s="432">
        <f>'Ｈ２（1990）'!$AI$173</f>
        <v>1356</v>
      </c>
      <c r="EH31" s="441">
        <f t="shared" si="88"/>
        <v>27</v>
      </c>
      <c r="EI31" s="441">
        <f t="shared" si="89"/>
        <v>648</v>
      </c>
      <c r="EJ31" s="432">
        <f>'Ｈ２（1990）'!$AI$174</f>
        <v>33544</v>
      </c>
      <c r="EK31" s="441">
        <f t="shared" si="90"/>
        <v>671</v>
      </c>
      <c r="EL31" s="440">
        <f t="shared" si="91"/>
        <v>16104</v>
      </c>
      <c r="EM31" s="430">
        <f>'Ｈ２（1990）'!$AI$175</f>
        <v>-32045</v>
      </c>
      <c r="EN31" s="441">
        <f t="shared" si="92"/>
        <v>-1282</v>
      </c>
      <c r="EO31" s="440">
        <f t="shared" si="93"/>
        <v>-30768</v>
      </c>
      <c r="EP31" s="432">
        <f t="shared" si="94"/>
        <v>1082161</v>
      </c>
      <c r="EQ31" s="435">
        <f t="shared" si="95"/>
        <v>27934</v>
      </c>
      <c r="ER31" s="433">
        <f t="shared" si="96"/>
        <v>840303</v>
      </c>
    </row>
    <row r="32" spans="1:148" ht="17.100000000000001" customHeight="1" x14ac:dyDescent="0.15">
      <c r="A32" s="371"/>
      <c r="B32" s="436"/>
      <c r="C32" s="437">
        <v>3</v>
      </c>
      <c r="D32" s="438">
        <v>23</v>
      </c>
      <c r="E32" s="430">
        <f>'Ｈ３（1991）'!$AI$124</f>
        <v>0</v>
      </c>
      <c r="F32" s="431">
        <f t="shared" si="0"/>
        <v>0</v>
      </c>
      <c r="G32" s="431">
        <f t="shared" si="1"/>
        <v>0</v>
      </c>
      <c r="H32" s="432">
        <f>'Ｈ３（1991）'!$AI$125</f>
        <v>74745</v>
      </c>
      <c r="I32" s="431">
        <f t="shared" si="2"/>
        <v>2990</v>
      </c>
      <c r="J32" s="433">
        <f t="shared" si="3"/>
        <v>68770</v>
      </c>
      <c r="K32" s="432">
        <f>'Ｈ３（1991）'!$AI$127</f>
        <v>0</v>
      </c>
      <c r="L32" s="431">
        <f t="shared" si="4"/>
        <v>0</v>
      </c>
      <c r="M32" s="431">
        <f t="shared" si="5"/>
        <v>0</v>
      </c>
      <c r="N32" s="432">
        <f>'Ｈ３（1991）'!$AI$128</f>
        <v>15782</v>
      </c>
      <c r="O32" s="431">
        <f t="shared" si="6"/>
        <v>631</v>
      </c>
      <c r="P32" s="434">
        <f t="shared" si="7"/>
        <v>14513</v>
      </c>
      <c r="Q32" s="430">
        <f>'Ｈ３（1991）'!$AI$130</f>
        <v>0</v>
      </c>
      <c r="R32" s="431">
        <f t="shared" si="8"/>
        <v>0</v>
      </c>
      <c r="S32" s="431">
        <f t="shared" si="9"/>
        <v>0</v>
      </c>
      <c r="T32" s="432">
        <f>'Ｈ３（1991）'!$AI$131</f>
        <v>0</v>
      </c>
      <c r="U32" s="431">
        <f t="shared" si="10"/>
        <v>0</v>
      </c>
      <c r="V32" s="431">
        <f t="shared" si="11"/>
        <v>0</v>
      </c>
      <c r="W32" s="432">
        <f>'Ｈ３（1991）'!$AI$132</f>
        <v>0</v>
      </c>
      <c r="X32" s="431">
        <f t="shared" si="12"/>
        <v>0</v>
      </c>
      <c r="Y32" s="431">
        <f t="shared" si="13"/>
        <v>0</v>
      </c>
      <c r="Z32" s="432">
        <f>'Ｈ３（1991）'!$AI$133</f>
        <v>166</v>
      </c>
      <c r="AA32" s="431">
        <f t="shared" si="14"/>
        <v>7</v>
      </c>
      <c r="AB32" s="431">
        <f t="shared" si="15"/>
        <v>161</v>
      </c>
      <c r="AC32" s="432">
        <f>'Ｈ３（1991）'!$AI$134</f>
        <v>520196</v>
      </c>
      <c r="AD32" s="431">
        <f t="shared" si="16"/>
        <v>20808</v>
      </c>
      <c r="AE32" s="433">
        <f t="shared" si="17"/>
        <v>478584</v>
      </c>
      <c r="AF32" s="430">
        <f>'Ｈ３（1991）'!$AI$135</f>
        <v>0</v>
      </c>
      <c r="AG32" s="441">
        <f t="shared" si="18"/>
        <v>0</v>
      </c>
      <c r="AH32" s="440">
        <f t="shared" si="19"/>
        <v>0</v>
      </c>
      <c r="AI32" s="430">
        <f>'Ｈ３（1991）'!$AI$136</f>
        <v>0</v>
      </c>
      <c r="AJ32" s="441">
        <f t="shared" si="20"/>
        <v>0</v>
      </c>
      <c r="AK32" s="441">
        <f t="shared" si="21"/>
        <v>0</v>
      </c>
      <c r="AL32" s="432">
        <f>'Ｈ３（1991）'!$AI$137</f>
        <v>0</v>
      </c>
      <c r="AM32" s="441">
        <f t="shared" si="22"/>
        <v>0</v>
      </c>
      <c r="AN32" s="441">
        <f t="shared" si="23"/>
        <v>0</v>
      </c>
      <c r="AO32" s="432">
        <f>'Ｈ３（1991）'!$AI$138</f>
        <v>0</v>
      </c>
      <c r="AP32" s="441">
        <f t="shared" si="24"/>
        <v>0</v>
      </c>
      <c r="AQ32" s="441">
        <f t="shared" si="25"/>
        <v>0</v>
      </c>
      <c r="AR32" s="432">
        <f>'Ｈ３（1991）'!$AI$139</f>
        <v>0</v>
      </c>
      <c r="AS32" s="441">
        <f t="shared" si="26"/>
        <v>0</v>
      </c>
      <c r="AT32" s="441">
        <f t="shared" si="27"/>
        <v>0</v>
      </c>
      <c r="AU32" s="432">
        <f>'Ｈ３（1991）'!$AI$140</f>
        <v>0</v>
      </c>
      <c r="AV32" s="441">
        <f t="shared" si="28"/>
        <v>0</v>
      </c>
      <c r="AW32" s="441">
        <f t="shared" si="29"/>
        <v>0</v>
      </c>
      <c r="AX32" s="432">
        <f>'Ｈ３（1991）'!$AI$141</f>
        <v>288948</v>
      </c>
      <c r="AY32" s="441">
        <f t="shared" si="30"/>
        <v>0</v>
      </c>
      <c r="AZ32" s="441">
        <f t="shared" si="31"/>
        <v>288948</v>
      </c>
      <c r="BA32" s="432">
        <f>'Ｈ３（1991）'!$AI$142</f>
        <v>0</v>
      </c>
      <c r="BB32" s="441">
        <f t="shared" si="32"/>
        <v>0</v>
      </c>
      <c r="BC32" s="441">
        <f t="shared" si="33"/>
        <v>0</v>
      </c>
      <c r="BD32" s="432">
        <f>'Ｈ３（1991）'!$AI$143</f>
        <v>0</v>
      </c>
      <c r="BE32" s="441">
        <f t="shared" si="34"/>
        <v>0</v>
      </c>
      <c r="BF32" s="440">
        <f t="shared" si="35"/>
        <v>0</v>
      </c>
      <c r="BG32" s="430">
        <f>'Ｈ３（1991）'!$AI$145</f>
        <v>0</v>
      </c>
      <c r="BH32" s="441">
        <f t="shared" si="36"/>
        <v>0</v>
      </c>
      <c r="BI32" s="441">
        <f t="shared" si="37"/>
        <v>0</v>
      </c>
      <c r="BJ32" s="432">
        <f>'Ｈ３（1991）'!$AI$146</f>
        <v>0</v>
      </c>
      <c r="BK32" s="441">
        <f t="shared" si="38"/>
        <v>0</v>
      </c>
      <c r="BL32" s="441">
        <f t="shared" si="39"/>
        <v>0</v>
      </c>
      <c r="BM32" s="432">
        <f>'Ｈ３（1991）'!$AI$147</f>
        <v>0</v>
      </c>
      <c r="BN32" s="441">
        <f t="shared" si="40"/>
        <v>0</v>
      </c>
      <c r="BO32" s="440">
        <f t="shared" si="41"/>
        <v>0</v>
      </c>
      <c r="BP32" s="430">
        <f>'Ｈ３（1991）'!$AI$148</f>
        <v>143303</v>
      </c>
      <c r="BQ32" s="441">
        <f t="shared" si="42"/>
        <v>2985</v>
      </c>
      <c r="BR32" s="441">
        <f t="shared" si="43"/>
        <v>68655</v>
      </c>
      <c r="BS32" s="432">
        <f>'Ｈ３（1991）'!$AI$149</f>
        <v>0</v>
      </c>
      <c r="BT32" s="441">
        <f t="shared" si="44"/>
        <v>0</v>
      </c>
      <c r="BU32" s="441">
        <f t="shared" si="45"/>
        <v>0</v>
      </c>
      <c r="BV32" s="432">
        <f>'Ｈ３（1991）'!$AI$150</f>
        <v>0</v>
      </c>
      <c r="BW32" s="441">
        <f t="shared" si="46"/>
        <v>0</v>
      </c>
      <c r="BX32" s="441">
        <f t="shared" si="47"/>
        <v>0</v>
      </c>
      <c r="BY32" s="432">
        <f>'Ｈ３（1991）'!$AI$151</f>
        <v>0</v>
      </c>
      <c r="BZ32" s="441">
        <f t="shared" si="48"/>
        <v>0</v>
      </c>
      <c r="CA32" s="441">
        <f t="shared" si="49"/>
        <v>0</v>
      </c>
      <c r="CB32" s="432">
        <f>'Ｈ３（1991）'!$AI$152</f>
        <v>0</v>
      </c>
      <c r="CC32" s="441">
        <f t="shared" si="50"/>
        <v>0</v>
      </c>
      <c r="CD32" s="441">
        <f t="shared" si="51"/>
        <v>0</v>
      </c>
      <c r="CE32" s="432">
        <f>'Ｈ３（1991）'!$AI$153</f>
        <v>0</v>
      </c>
      <c r="CF32" s="441">
        <f t="shared" si="52"/>
        <v>0</v>
      </c>
      <c r="CG32" s="441">
        <f t="shared" si="53"/>
        <v>0</v>
      </c>
      <c r="CH32" s="432">
        <f>'Ｈ３（1991）'!$AI$155</f>
        <v>0</v>
      </c>
      <c r="CI32" s="441">
        <f t="shared" si="54"/>
        <v>0</v>
      </c>
      <c r="CJ32" s="441">
        <f t="shared" si="55"/>
        <v>0</v>
      </c>
      <c r="CK32" s="432">
        <f>'Ｈ３（1991）'!$AI$156</f>
        <v>0</v>
      </c>
      <c r="CL32" s="441">
        <f t="shared" si="56"/>
        <v>0</v>
      </c>
      <c r="CM32" s="441">
        <f t="shared" si="57"/>
        <v>0</v>
      </c>
      <c r="CN32" s="432">
        <f>'Ｈ３（1991）'!$AI$157</f>
        <v>0</v>
      </c>
      <c r="CO32" s="441">
        <f t="shared" si="58"/>
        <v>0</v>
      </c>
      <c r="CP32" s="441">
        <f t="shared" si="59"/>
        <v>0</v>
      </c>
      <c r="CQ32" s="432">
        <f>'Ｈ３（1991）'!$AI$158</f>
        <v>154944</v>
      </c>
      <c r="CR32" s="441">
        <f t="shared" si="60"/>
        <v>3874</v>
      </c>
      <c r="CS32" s="441">
        <f t="shared" si="61"/>
        <v>89102</v>
      </c>
      <c r="CT32" s="432">
        <f>'Ｈ３（1991）'!$AI$159</f>
        <v>0</v>
      </c>
      <c r="CU32" s="441">
        <f t="shared" si="62"/>
        <v>0</v>
      </c>
      <c r="CV32" s="441">
        <f t="shared" si="63"/>
        <v>0</v>
      </c>
      <c r="CW32" s="432">
        <f>'Ｈ３（1991）'!$AI$160</f>
        <v>8034</v>
      </c>
      <c r="CX32" s="441">
        <f t="shared" si="64"/>
        <v>201</v>
      </c>
      <c r="CY32" s="441">
        <f t="shared" si="65"/>
        <v>4623</v>
      </c>
      <c r="CZ32" s="432">
        <f>'Ｈ３（1991）'!$AI$161</f>
        <v>0</v>
      </c>
      <c r="DA32" s="441">
        <f t="shared" si="66"/>
        <v>0</v>
      </c>
      <c r="DB32" s="441">
        <f t="shared" si="67"/>
        <v>0</v>
      </c>
      <c r="DC32" s="432">
        <f>'Ｈ３（1991）'!$AI$162</f>
        <v>99458</v>
      </c>
      <c r="DD32" s="441">
        <f t="shared" si="68"/>
        <v>3978</v>
      </c>
      <c r="DE32" s="440">
        <f t="shared" si="69"/>
        <v>91494</v>
      </c>
      <c r="DF32" s="430">
        <f>'Ｈ３（1991）'!$AI$164</f>
        <v>0</v>
      </c>
      <c r="DG32" s="441">
        <f t="shared" si="70"/>
        <v>0</v>
      </c>
      <c r="DH32" s="441">
        <f t="shared" si="71"/>
        <v>0</v>
      </c>
      <c r="DI32" s="432">
        <f>'Ｈ３（1991）'!$AI$165</f>
        <v>0</v>
      </c>
      <c r="DJ32" s="439">
        <f t="shared" si="72"/>
        <v>0</v>
      </c>
      <c r="DK32" s="440">
        <f t="shared" si="73"/>
        <v>0</v>
      </c>
      <c r="DL32" s="430">
        <f>'Ｈ３（1991）'!$AI$166</f>
        <v>1800</v>
      </c>
      <c r="DM32" s="441">
        <f t="shared" si="74"/>
        <v>36</v>
      </c>
      <c r="DN32" s="441">
        <f t="shared" si="75"/>
        <v>828</v>
      </c>
      <c r="DO32" s="432">
        <f>'Ｈ３（1991）'!$AI$167</f>
        <v>0</v>
      </c>
      <c r="DP32" s="441">
        <f t="shared" si="76"/>
        <v>0</v>
      </c>
      <c r="DQ32" s="441">
        <f t="shared" si="77"/>
        <v>0</v>
      </c>
      <c r="DR32" s="432">
        <f>'Ｈ３（1991）'!$AI$168</f>
        <v>0</v>
      </c>
      <c r="DS32" s="441">
        <f t="shared" si="78"/>
        <v>0</v>
      </c>
      <c r="DT32" s="441">
        <f t="shared" si="79"/>
        <v>0</v>
      </c>
      <c r="DU32" s="432">
        <f>'Ｈ３（1991）'!$AI$169</f>
        <v>8628</v>
      </c>
      <c r="DV32" s="441">
        <f t="shared" si="80"/>
        <v>173</v>
      </c>
      <c r="DW32" s="441">
        <f t="shared" si="81"/>
        <v>3979</v>
      </c>
      <c r="DX32" s="432">
        <f>'Ｈ３（1991）'!$AI$170</f>
        <v>0</v>
      </c>
      <c r="DY32" s="441">
        <f t="shared" si="82"/>
        <v>0</v>
      </c>
      <c r="DZ32" s="441">
        <f t="shared" si="83"/>
        <v>0</v>
      </c>
      <c r="EA32" s="432">
        <f>'Ｈ３（1991）'!$AI$171</f>
        <v>0</v>
      </c>
      <c r="EB32" s="441">
        <f t="shared" si="84"/>
        <v>0</v>
      </c>
      <c r="EC32" s="441">
        <f t="shared" si="85"/>
        <v>0</v>
      </c>
      <c r="ED32" s="432">
        <f>'Ｈ３（1991）'!$AI$172</f>
        <v>0</v>
      </c>
      <c r="EE32" s="441">
        <f t="shared" si="86"/>
        <v>0</v>
      </c>
      <c r="EF32" s="441">
        <f t="shared" si="87"/>
        <v>0</v>
      </c>
      <c r="EG32" s="432">
        <f>'Ｈ３（1991）'!$AI$173</f>
        <v>3007</v>
      </c>
      <c r="EH32" s="441">
        <f t="shared" si="88"/>
        <v>60</v>
      </c>
      <c r="EI32" s="441">
        <f t="shared" si="89"/>
        <v>1380</v>
      </c>
      <c r="EJ32" s="432">
        <f>'Ｈ３（1991）'!$AI$174</f>
        <v>852056</v>
      </c>
      <c r="EK32" s="441">
        <f t="shared" si="90"/>
        <v>17041</v>
      </c>
      <c r="EL32" s="440">
        <f t="shared" si="91"/>
        <v>391943</v>
      </c>
      <c r="EM32" s="430">
        <f>'Ｈ３（1991）'!$AI$175</f>
        <v>0</v>
      </c>
      <c r="EN32" s="441">
        <f t="shared" si="92"/>
        <v>0</v>
      </c>
      <c r="EO32" s="440">
        <f t="shared" si="93"/>
        <v>0</v>
      </c>
      <c r="EP32" s="432">
        <f t="shared" si="94"/>
        <v>2171067</v>
      </c>
      <c r="EQ32" s="435">
        <f t="shared" si="95"/>
        <v>52784</v>
      </c>
      <c r="ER32" s="433">
        <f t="shared" si="96"/>
        <v>1502980</v>
      </c>
    </row>
    <row r="33" spans="1:148" ht="17.100000000000001" customHeight="1" x14ac:dyDescent="0.15">
      <c r="A33" s="371"/>
      <c r="B33" s="436"/>
      <c r="C33" s="437">
        <v>4</v>
      </c>
      <c r="D33" s="1100">
        <v>22</v>
      </c>
      <c r="E33" s="430">
        <f>'Ｈ４（1992）'!$AI$124</f>
        <v>0</v>
      </c>
      <c r="F33" s="431">
        <f t="shared" si="0"/>
        <v>0</v>
      </c>
      <c r="G33" s="431">
        <f t="shared" si="1"/>
        <v>0</v>
      </c>
      <c r="H33" s="432">
        <f>'Ｈ４（1992）'!$AI$125</f>
        <v>57138</v>
      </c>
      <c r="I33" s="431">
        <f t="shared" si="2"/>
        <v>2286</v>
      </c>
      <c r="J33" s="433">
        <f t="shared" si="3"/>
        <v>50292</v>
      </c>
      <c r="K33" s="432">
        <f>'Ｈ４（1992）'!$AI$127</f>
        <v>0</v>
      </c>
      <c r="L33" s="431">
        <f t="shared" si="4"/>
        <v>0</v>
      </c>
      <c r="M33" s="431">
        <f t="shared" si="5"/>
        <v>0</v>
      </c>
      <c r="N33" s="432">
        <f>'Ｈ４（1992）'!$AI$128</f>
        <v>1749</v>
      </c>
      <c r="O33" s="431">
        <f t="shared" si="6"/>
        <v>70</v>
      </c>
      <c r="P33" s="434">
        <f t="shared" si="7"/>
        <v>1540</v>
      </c>
      <c r="Q33" s="430">
        <f>'Ｈ４（1992）'!$AI$130</f>
        <v>0</v>
      </c>
      <c r="R33" s="431">
        <f t="shared" si="8"/>
        <v>0</v>
      </c>
      <c r="S33" s="431">
        <f t="shared" si="9"/>
        <v>0</v>
      </c>
      <c r="T33" s="432">
        <f>'Ｈ４（1992）'!$AI$131</f>
        <v>0</v>
      </c>
      <c r="U33" s="431">
        <f t="shared" si="10"/>
        <v>0</v>
      </c>
      <c r="V33" s="431">
        <f t="shared" si="11"/>
        <v>0</v>
      </c>
      <c r="W33" s="432">
        <f>'Ｈ４（1992）'!$AI$132</f>
        <v>0</v>
      </c>
      <c r="X33" s="431">
        <f t="shared" si="12"/>
        <v>0</v>
      </c>
      <c r="Y33" s="431">
        <f t="shared" si="13"/>
        <v>0</v>
      </c>
      <c r="Z33" s="432">
        <f>'Ｈ４（1992）'!$AI$133</f>
        <v>0</v>
      </c>
      <c r="AA33" s="431">
        <f t="shared" si="14"/>
        <v>0</v>
      </c>
      <c r="AB33" s="431">
        <f t="shared" si="15"/>
        <v>0</v>
      </c>
      <c r="AC33" s="432">
        <f>'Ｈ４（1992）'!$AI$134</f>
        <v>11133</v>
      </c>
      <c r="AD33" s="431">
        <f t="shared" si="16"/>
        <v>445</v>
      </c>
      <c r="AE33" s="433">
        <f t="shared" si="17"/>
        <v>9790</v>
      </c>
      <c r="AF33" s="430">
        <f>'Ｈ４（1992）'!$AI$135</f>
        <v>0</v>
      </c>
      <c r="AG33" s="441">
        <f t="shared" si="18"/>
        <v>0</v>
      </c>
      <c r="AH33" s="440">
        <f t="shared" si="19"/>
        <v>0</v>
      </c>
      <c r="AI33" s="430">
        <f>'Ｈ４（1992）'!$AI$136</f>
        <v>0</v>
      </c>
      <c r="AJ33" s="441">
        <f t="shared" si="20"/>
        <v>0</v>
      </c>
      <c r="AK33" s="441">
        <f t="shared" si="21"/>
        <v>0</v>
      </c>
      <c r="AL33" s="432">
        <f>'Ｈ４（1992）'!$AI$137</f>
        <v>0</v>
      </c>
      <c r="AM33" s="441">
        <f t="shared" si="22"/>
        <v>0</v>
      </c>
      <c r="AN33" s="441">
        <f t="shared" si="23"/>
        <v>0</v>
      </c>
      <c r="AO33" s="432">
        <f>'Ｈ４（1992）'!$AI$138</f>
        <v>0</v>
      </c>
      <c r="AP33" s="441">
        <f t="shared" si="24"/>
        <v>0</v>
      </c>
      <c r="AQ33" s="441">
        <f t="shared" si="25"/>
        <v>0</v>
      </c>
      <c r="AR33" s="432">
        <f>'Ｈ４（1992）'!$AI$139</f>
        <v>0</v>
      </c>
      <c r="AS33" s="441">
        <f t="shared" si="26"/>
        <v>0</v>
      </c>
      <c r="AT33" s="441">
        <f t="shared" si="27"/>
        <v>0</v>
      </c>
      <c r="AU33" s="432">
        <f>'Ｈ４（1992）'!$AI$140</f>
        <v>0</v>
      </c>
      <c r="AV33" s="441">
        <f t="shared" si="28"/>
        <v>0</v>
      </c>
      <c r="AW33" s="441">
        <f t="shared" si="29"/>
        <v>0</v>
      </c>
      <c r="AX33" s="432">
        <f>'Ｈ４（1992）'!$AI$141</f>
        <v>62216</v>
      </c>
      <c r="AY33" s="441">
        <f t="shared" si="30"/>
        <v>0</v>
      </c>
      <c r="AZ33" s="441">
        <f t="shared" si="31"/>
        <v>62216</v>
      </c>
      <c r="BA33" s="432">
        <f>'Ｈ４（1992）'!$AI$142</f>
        <v>0</v>
      </c>
      <c r="BB33" s="441">
        <f t="shared" si="32"/>
        <v>0</v>
      </c>
      <c r="BC33" s="441">
        <f t="shared" si="33"/>
        <v>0</v>
      </c>
      <c r="BD33" s="432">
        <f>'Ｈ４（1992）'!$AI$143</f>
        <v>0</v>
      </c>
      <c r="BE33" s="441">
        <f t="shared" si="34"/>
        <v>0</v>
      </c>
      <c r="BF33" s="440">
        <f t="shared" si="35"/>
        <v>0</v>
      </c>
      <c r="BG33" s="430">
        <f>'Ｈ４（1992）'!$AI$145</f>
        <v>0</v>
      </c>
      <c r="BH33" s="441">
        <f t="shared" si="36"/>
        <v>0</v>
      </c>
      <c r="BI33" s="441">
        <f t="shared" si="37"/>
        <v>0</v>
      </c>
      <c r="BJ33" s="432">
        <f>'Ｈ４（1992）'!$AI$146</f>
        <v>0</v>
      </c>
      <c r="BK33" s="441">
        <f t="shared" si="38"/>
        <v>0</v>
      </c>
      <c r="BL33" s="441">
        <f t="shared" si="39"/>
        <v>0</v>
      </c>
      <c r="BM33" s="432">
        <f>'Ｈ４（1992）'!$AI$147</f>
        <v>0</v>
      </c>
      <c r="BN33" s="441">
        <f t="shared" si="40"/>
        <v>0</v>
      </c>
      <c r="BO33" s="440">
        <f t="shared" si="41"/>
        <v>0</v>
      </c>
      <c r="BP33" s="430">
        <f>'Ｈ４（1992）'!$AI$148</f>
        <v>201254</v>
      </c>
      <c r="BQ33" s="441">
        <f t="shared" si="42"/>
        <v>4193</v>
      </c>
      <c r="BR33" s="441">
        <f t="shared" si="43"/>
        <v>92246</v>
      </c>
      <c r="BS33" s="432">
        <f>'Ｈ４（1992）'!$AI$149</f>
        <v>0</v>
      </c>
      <c r="BT33" s="441">
        <f t="shared" si="44"/>
        <v>0</v>
      </c>
      <c r="BU33" s="441">
        <f t="shared" si="45"/>
        <v>0</v>
      </c>
      <c r="BV33" s="432">
        <f>'Ｈ４（1992）'!$AI$150</f>
        <v>0</v>
      </c>
      <c r="BW33" s="441">
        <f t="shared" si="46"/>
        <v>0</v>
      </c>
      <c r="BX33" s="441">
        <f t="shared" si="47"/>
        <v>0</v>
      </c>
      <c r="BY33" s="432">
        <f>'Ｈ４（1992）'!$AI$151</f>
        <v>0</v>
      </c>
      <c r="BZ33" s="441">
        <f t="shared" si="48"/>
        <v>0</v>
      </c>
      <c r="CA33" s="441">
        <f t="shared" si="49"/>
        <v>0</v>
      </c>
      <c r="CB33" s="432">
        <f>'Ｈ４（1992）'!$AI$152</f>
        <v>0</v>
      </c>
      <c r="CC33" s="441">
        <f t="shared" si="50"/>
        <v>0</v>
      </c>
      <c r="CD33" s="441">
        <f t="shared" si="51"/>
        <v>0</v>
      </c>
      <c r="CE33" s="432">
        <f>'Ｈ４（1992）'!$AI$153</f>
        <v>0</v>
      </c>
      <c r="CF33" s="441">
        <f t="shared" si="52"/>
        <v>0</v>
      </c>
      <c r="CG33" s="441">
        <f t="shared" si="53"/>
        <v>0</v>
      </c>
      <c r="CH33" s="432">
        <f>'Ｈ４（1992）'!$AI$155</f>
        <v>124943</v>
      </c>
      <c r="CI33" s="441">
        <f t="shared" si="54"/>
        <v>2603</v>
      </c>
      <c r="CJ33" s="441">
        <f t="shared" si="55"/>
        <v>57266</v>
      </c>
      <c r="CK33" s="432">
        <f>'Ｈ４（1992）'!$AI$156</f>
        <v>0</v>
      </c>
      <c r="CL33" s="441">
        <f t="shared" si="56"/>
        <v>0</v>
      </c>
      <c r="CM33" s="441">
        <f t="shared" si="57"/>
        <v>0</v>
      </c>
      <c r="CN33" s="432">
        <f>'Ｈ４（1992）'!$AI$157</f>
        <v>0</v>
      </c>
      <c r="CO33" s="441">
        <f t="shared" si="58"/>
        <v>0</v>
      </c>
      <c r="CP33" s="441">
        <f t="shared" si="59"/>
        <v>0</v>
      </c>
      <c r="CQ33" s="432">
        <f>'Ｈ４（1992）'!$AI$158</f>
        <v>421948</v>
      </c>
      <c r="CR33" s="441">
        <f t="shared" si="60"/>
        <v>10549</v>
      </c>
      <c r="CS33" s="441">
        <f t="shared" si="61"/>
        <v>232078</v>
      </c>
      <c r="CT33" s="432">
        <f>'Ｈ４（1992）'!$AI$159</f>
        <v>0</v>
      </c>
      <c r="CU33" s="441">
        <f t="shared" si="62"/>
        <v>0</v>
      </c>
      <c r="CV33" s="441">
        <f t="shared" si="63"/>
        <v>0</v>
      </c>
      <c r="CW33" s="432">
        <f>'Ｈ４（1992）'!$AI$160</f>
        <v>999</v>
      </c>
      <c r="CX33" s="441">
        <f t="shared" si="64"/>
        <v>25</v>
      </c>
      <c r="CY33" s="441">
        <f t="shared" si="65"/>
        <v>550</v>
      </c>
      <c r="CZ33" s="432">
        <f>'Ｈ４（1992）'!$AI$161</f>
        <v>0</v>
      </c>
      <c r="DA33" s="441">
        <f t="shared" si="66"/>
        <v>0</v>
      </c>
      <c r="DB33" s="441">
        <f t="shared" si="67"/>
        <v>0</v>
      </c>
      <c r="DC33" s="432">
        <f>'Ｈ４（1992）'!$AI$162</f>
        <v>56356</v>
      </c>
      <c r="DD33" s="441">
        <f t="shared" si="68"/>
        <v>2254</v>
      </c>
      <c r="DE33" s="440">
        <f t="shared" si="69"/>
        <v>49588</v>
      </c>
      <c r="DF33" s="430">
        <f>'Ｈ４（1992）'!$AI$164</f>
        <v>0</v>
      </c>
      <c r="DG33" s="441">
        <f t="shared" si="70"/>
        <v>0</v>
      </c>
      <c r="DH33" s="441">
        <f t="shared" si="71"/>
        <v>0</v>
      </c>
      <c r="DI33" s="432">
        <f>'Ｈ４（1992）'!$AI$165</f>
        <v>0</v>
      </c>
      <c r="DJ33" s="439">
        <f t="shared" si="72"/>
        <v>0</v>
      </c>
      <c r="DK33" s="440">
        <f t="shared" si="73"/>
        <v>0</v>
      </c>
      <c r="DL33" s="430">
        <f>'Ｈ４（1992）'!$AI$166</f>
        <v>33813</v>
      </c>
      <c r="DM33" s="441">
        <f t="shared" si="74"/>
        <v>676</v>
      </c>
      <c r="DN33" s="441">
        <f t="shared" si="75"/>
        <v>14872</v>
      </c>
      <c r="DO33" s="432">
        <f>'Ｈ４（1992）'!$AI$167</f>
        <v>12845</v>
      </c>
      <c r="DP33" s="441">
        <f t="shared" si="76"/>
        <v>257</v>
      </c>
      <c r="DQ33" s="441">
        <f t="shared" si="77"/>
        <v>5654</v>
      </c>
      <c r="DR33" s="432">
        <f>'Ｈ４（1992）'!$AI$168</f>
        <v>0</v>
      </c>
      <c r="DS33" s="441">
        <f t="shared" si="78"/>
        <v>0</v>
      </c>
      <c r="DT33" s="441">
        <f t="shared" si="79"/>
        <v>0</v>
      </c>
      <c r="DU33" s="432">
        <f>'Ｈ４（1992）'!$AI$169</f>
        <v>450</v>
      </c>
      <c r="DV33" s="441">
        <f t="shared" si="80"/>
        <v>9</v>
      </c>
      <c r="DW33" s="441">
        <f t="shared" si="81"/>
        <v>198</v>
      </c>
      <c r="DX33" s="432">
        <f>'Ｈ４（1992）'!$AI$170</f>
        <v>0</v>
      </c>
      <c r="DY33" s="441">
        <f t="shared" si="82"/>
        <v>0</v>
      </c>
      <c r="DZ33" s="441">
        <f t="shared" si="83"/>
        <v>0</v>
      </c>
      <c r="EA33" s="432">
        <f>'Ｈ４（1992）'!$AI$171</f>
        <v>0</v>
      </c>
      <c r="EB33" s="441">
        <f t="shared" si="84"/>
        <v>0</v>
      </c>
      <c r="EC33" s="441">
        <f t="shared" si="85"/>
        <v>0</v>
      </c>
      <c r="ED33" s="432">
        <f>'Ｈ４（1992）'!$AI$172</f>
        <v>0</v>
      </c>
      <c r="EE33" s="441">
        <f t="shared" si="86"/>
        <v>0</v>
      </c>
      <c r="EF33" s="441">
        <f t="shared" si="87"/>
        <v>0</v>
      </c>
      <c r="EG33" s="432">
        <f>'Ｈ４（1992）'!$AI$173</f>
        <v>0</v>
      </c>
      <c r="EH33" s="441">
        <f t="shared" si="88"/>
        <v>0</v>
      </c>
      <c r="EI33" s="441">
        <f t="shared" si="89"/>
        <v>0</v>
      </c>
      <c r="EJ33" s="432">
        <f>'Ｈ４（1992）'!$AI$174</f>
        <v>1098412</v>
      </c>
      <c r="EK33" s="441">
        <f t="shared" si="90"/>
        <v>21968</v>
      </c>
      <c r="EL33" s="440">
        <f t="shared" si="91"/>
        <v>483296</v>
      </c>
      <c r="EM33" s="430">
        <f>'Ｈ４（1992）'!$AI$175</f>
        <v>0</v>
      </c>
      <c r="EN33" s="441">
        <f t="shared" si="92"/>
        <v>0</v>
      </c>
      <c r="EO33" s="440">
        <f t="shared" si="93"/>
        <v>0</v>
      </c>
      <c r="EP33" s="432">
        <f t="shared" si="94"/>
        <v>2083256</v>
      </c>
      <c r="EQ33" s="435">
        <f t="shared" si="95"/>
        <v>45335</v>
      </c>
      <c r="ER33" s="433">
        <f t="shared" si="96"/>
        <v>1059586</v>
      </c>
    </row>
    <row r="34" spans="1:148" ht="17.100000000000001" customHeight="1" x14ac:dyDescent="0.15">
      <c r="A34" s="371"/>
      <c r="B34" s="436"/>
      <c r="C34" s="437">
        <v>5</v>
      </c>
      <c r="D34" s="438">
        <v>21</v>
      </c>
      <c r="E34" s="430">
        <f>'Ｈ５（1993）'!$AI$124</f>
        <v>0</v>
      </c>
      <c r="F34" s="431">
        <f t="shared" si="0"/>
        <v>0</v>
      </c>
      <c r="G34" s="431">
        <f t="shared" si="1"/>
        <v>0</v>
      </c>
      <c r="H34" s="432">
        <f>'Ｈ５（1993）'!$AI$125</f>
        <v>8015</v>
      </c>
      <c r="I34" s="431">
        <f t="shared" si="2"/>
        <v>321</v>
      </c>
      <c r="J34" s="433">
        <f t="shared" si="3"/>
        <v>6741</v>
      </c>
      <c r="K34" s="432">
        <f>'Ｈ５（1993）'!$AI$127</f>
        <v>0</v>
      </c>
      <c r="L34" s="431">
        <f t="shared" si="4"/>
        <v>0</v>
      </c>
      <c r="M34" s="431">
        <f t="shared" si="5"/>
        <v>0</v>
      </c>
      <c r="N34" s="432">
        <f>'Ｈ５（1993）'!$AI$128</f>
        <v>2475</v>
      </c>
      <c r="O34" s="431">
        <f t="shared" si="6"/>
        <v>99</v>
      </c>
      <c r="P34" s="434">
        <f t="shared" si="7"/>
        <v>2079</v>
      </c>
      <c r="Q34" s="430">
        <f>'Ｈ５（1993）'!$AI$130</f>
        <v>10442</v>
      </c>
      <c r="R34" s="431">
        <f t="shared" si="8"/>
        <v>418</v>
      </c>
      <c r="S34" s="431">
        <f t="shared" si="9"/>
        <v>8778</v>
      </c>
      <c r="T34" s="432">
        <f>'Ｈ５（1993）'!$AI$131</f>
        <v>0</v>
      </c>
      <c r="U34" s="431">
        <f t="shared" si="10"/>
        <v>0</v>
      </c>
      <c r="V34" s="431">
        <f t="shared" si="11"/>
        <v>0</v>
      </c>
      <c r="W34" s="432">
        <f>'Ｈ５（1993）'!$AI$132</f>
        <v>0</v>
      </c>
      <c r="X34" s="431">
        <f t="shared" si="12"/>
        <v>0</v>
      </c>
      <c r="Y34" s="431">
        <f t="shared" si="13"/>
        <v>0</v>
      </c>
      <c r="Z34" s="432">
        <f>'Ｈ５（1993）'!$AI$133</f>
        <v>0</v>
      </c>
      <c r="AA34" s="431">
        <f t="shared" si="14"/>
        <v>0</v>
      </c>
      <c r="AB34" s="431">
        <f t="shared" si="15"/>
        <v>0</v>
      </c>
      <c r="AC34" s="432">
        <f>'Ｈ５（1993）'!$AI$134</f>
        <v>44663</v>
      </c>
      <c r="AD34" s="431">
        <f t="shared" si="16"/>
        <v>1787</v>
      </c>
      <c r="AE34" s="433">
        <f t="shared" si="17"/>
        <v>37527</v>
      </c>
      <c r="AF34" s="430">
        <f>'Ｈ５（1993）'!$AI$135</f>
        <v>0</v>
      </c>
      <c r="AG34" s="441">
        <f t="shared" si="18"/>
        <v>0</v>
      </c>
      <c r="AH34" s="440">
        <f t="shared" si="19"/>
        <v>0</v>
      </c>
      <c r="AI34" s="430">
        <f>'Ｈ５（1993）'!$AI$136</f>
        <v>0</v>
      </c>
      <c r="AJ34" s="441">
        <f t="shared" si="20"/>
        <v>0</v>
      </c>
      <c r="AK34" s="441">
        <f t="shared" si="21"/>
        <v>0</v>
      </c>
      <c r="AL34" s="432">
        <f>'Ｈ５（1993）'!$AI$137</f>
        <v>0</v>
      </c>
      <c r="AM34" s="441">
        <f t="shared" si="22"/>
        <v>0</v>
      </c>
      <c r="AN34" s="441">
        <f t="shared" si="23"/>
        <v>0</v>
      </c>
      <c r="AO34" s="432">
        <f>'Ｈ５（1993）'!$AI$138</f>
        <v>0</v>
      </c>
      <c r="AP34" s="441">
        <f t="shared" si="24"/>
        <v>0</v>
      </c>
      <c r="AQ34" s="441">
        <f t="shared" si="25"/>
        <v>0</v>
      </c>
      <c r="AR34" s="432">
        <f>'Ｈ５（1993）'!$AI$139</f>
        <v>0</v>
      </c>
      <c r="AS34" s="441">
        <f t="shared" si="26"/>
        <v>0</v>
      </c>
      <c r="AT34" s="441">
        <f t="shared" si="27"/>
        <v>0</v>
      </c>
      <c r="AU34" s="432">
        <f>'Ｈ５（1993）'!$AI$140</f>
        <v>0</v>
      </c>
      <c r="AV34" s="441">
        <f t="shared" si="28"/>
        <v>0</v>
      </c>
      <c r="AW34" s="441">
        <f t="shared" si="29"/>
        <v>0</v>
      </c>
      <c r="AX34" s="432">
        <f>'Ｈ５（1993）'!$AI$141</f>
        <v>162036</v>
      </c>
      <c r="AY34" s="441">
        <f t="shared" si="30"/>
        <v>0</v>
      </c>
      <c r="AZ34" s="441">
        <f t="shared" si="31"/>
        <v>162036</v>
      </c>
      <c r="BA34" s="432">
        <f>'Ｈ５（1993）'!$AI$142</f>
        <v>0</v>
      </c>
      <c r="BB34" s="441">
        <f t="shared" si="32"/>
        <v>0</v>
      </c>
      <c r="BC34" s="441">
        <f t="shared" si="33"/>
        <v>0</v>
      </c>
      <c r="BD34" s="432">
        <f>'Ｈ５（1993）'!$AI$143</f>
        <v>116520</v>
      </c>
      <c r="BE34" s="441">
        <f t="shared" si="34"/>
        <v>4661</v>
      </c>
      <c r="BF34" s="440">
        <f t="shared" si="35"/>
        <v>97881</v>
      </c>
      <c r="BG34" s="430">
        <f>'Ｈ５（1993）'!$AI$145</f>
        <v>0</v>
      </c>
      <c r="BH34" s="441">
        <f t="shared" si="36"/>
        <v>0</v>
      </c>
      <c r="BI34" s="441">
        <f t="shared" si="37"/>
        <v>0</v>
      </c>
      <c r="BJ34" s="432">
        <f>'Ｈ５（1993）'!$AI$146</f>
        <v>0</v>
      </c>
      <c r="BK34" s="441">
        <f t="shared" si="38"/>
        <v>0</v>
      </c>
      <c r="BL34" s="441">
        <f t="shared" si="39"/>
        <v>0</v>
      </c>
      <c r="BM34" s="432">
        <f>'Ｈ５（1993）'!$AI$147</f>
        <v>0</v>
      </c>
      <c r="BN34" s="441">
        <f t="shared" si="40"/>
        <v>0</v>
      </c>
      <c r="BO34" s="440">
        <f t="shared" si="41"/>
        <v>0</v>
      </c>
      <c r="BP34" s="430">
        <f>'Ｈ５（1993）'!$AI$148</f>
        <v>300512</v>
      </c>
      <c r="BQ34" s="441">
        <f t="shared" si="42"/>
        <v>6261</v>
      </c>
      <c r="BR34" s="441">
        <f t="shared" si="43"/>
        <v>131481</v>
      </c>
      <c r="BS34" s="432">
        <f>'Ｈ５（1993）'!$AI$149</f>
        <v>0</v>
      </c>
      <c r="BT34" s="441">
        <f t="shared" si="44"/>
        <v>0</v>
      </c>
      <c r="BU34" s="441">
        <f t="shared" si="45"/>
        <v>0</v>
      </c>
      <c r="BV34" s="432">
        <f>'Ｈ５（1993）'!$AI$150</f>
        <v>0</v>
      </c>
      <c r="BW34" s="441">
        <f t="shared" si="46"/>
        <v>0</v>
      </c>
      <c r="BX34" s="441">
        <f t="shared" si="47"/>
        <v>0</v>
      </c>
      <c r="BY34" s="432">
        <f>'Ｈ５（1993）'!$AI$151</f>
        <v>0</v>
      </c>
      <c r="BZ34" s="441">
        <f t="shared" si="48"/>
        <v>0</v>
      </c>
      <c r="CA34" s="441">
        <f t="shared" si="49"/>
        <v>0</v>
      </c>
      <c r="CB34" s="432">
        <f>'Ｈ５（1993）'!$AI$152</f>
        <v>0</v>
      </c>
      <c r="CC34" s="441">
        <f t="shared" si="50"/>
        <v>0</v>
      </c>
      <c r="CD34" s="441">
        <f t="shared" si="51"/>
        <v>0</v>
      </c>
      <c r="CE34" s="432">
        <f>'Ｈ５（1993）'!$AI$153</f>
        <v>0</v>
      </c>
      <c r="CF34" s="441">
        <f t="shared" si="52"/>
        <v>0</v>
      </c>
      <c r="CG34" s="441">
        <f t="shared" si="53"/>
        <v>0</v>
      </c>
      <c r="CH34" s="432">
        <f>'Ｈ５（1993）'!$AI$155</f>
        <v>105427</v>
      </c>
      <c r="CI34" s="441">
        <f t="shared" si="54"/>
        <v>2196</v>
      </c>
      <c r="CJ34" s="441">
        <f t="shared" si="55"/>
        <v>46116</v>
      </c>
      <c r="CK34" s="432">
        <f>'Ｈ５（1993）'!$AI$156</f>
        <v>0</v>
      </c>
      <c r="CL34" s="441">
        <f t="shared" si="56"/>
        <v>0</v>
      </c>
      <c r="CM34" s="441">
        <f t="shared" si="57"/>
        <v>0</v>
      </c>
      <c r="CN34" s="432">
        <f>'Ｈ５（1993）'!$AI$157</f>
        <v>4481</v>
      </c>
      <c r="CO34" s="441">
        <f t="shared" si="58"/>
        <v>112</v>
      </c>
      <c r="CP34" s="441">
        <f t="shared" si="59"/>
        <v>2352</v>
      </c>
      <c r="CQ34" s="432">
        <f>'Ｈ５（1993）'!$AI$158</f>
        <v>424701</v>
      </c>
      <c r="CR34" s="441">
        <f t="shared" si="60"/>
        <v>10618</v>
      </c>
      <c r="CS34" s="441">
        <f t="shared" si="61"/>
        <v>222978</v>
      </c>
      <c r="CT34" s="432">
        <f>'Ｈ５（1993）'!$AI$159</f>
        <v>0</v>
      </c>
      <c r="CU34" s="441">
        <f t="shared" si="62"/>
        <v>0</v>
      </c>
      <c r="CV34" s="441">
        <f t="shared" si="63"/>
        <v>0</v>
      </c>
      <c r="CW34" s="432">
        <f>'Ｈ５（1993）'!$AI$160</f>
        <v>9697</v>
      </c>
      <c r="CX34" s="441">
        <f t="shared" si="64"/>
        <v>242</v>
      </c>
      <c r="CY34" s="441">
        <f t="shared" si="65"/>
        <v>5082</v>
      </c>
      <c r="CZ34" s="432">
        <f>'Ｈ５（1993）'!$AI$161</f>
        <v>0</v>
      </c>
      <c r="DA34" s="441">
        <f t="shared" si="66"/>
        <v>0</v>
      </c>
      <c r="DB34" s="441">
        <f t="shared" si="67"/>
        <v>0</v>
      </c>
      <c r="DC34" s="432">
        <f>'Ｈ５（1993）'!$AI$162</f>
        <v>143524</v>
      </c>
      <c r="DD34" s="441">
        <f t="shared" si="68"/>
        <v>5741</v>
      </c>
      <c r="DE34" s="440">
        <f t="shared" si="69"/>
        <v>120561</v>
      </c>
      <c r="DF34" s="430">
        <f>'Ｈ５（1993）'!$AI$164</f>
        <v>0</v>
      </c>
      <c r="DG34" s="441">
        <f t="shared" si="70"/>
        <v>0</v>
      </c>
      <c r="DH34" s="441">
        <f t="shared" si="71"/>
        <v>0</v>
      </c>
      <c r="DI34" s="432">
        <f>'Ｈ５（1993）'!$AI$165</f>
        <v>0</v>
      </c>
      <c r="DJ34" s="439">
        <f t="shared" si="72"/>
        <v>0</v>
      </c>
      <c r="DK34" s="440">
        <f t="shared" si="73"/>
        <v>0</v>
      </c>
      <c r="DL34" s="430">
        <f>'Ｈ５（1993）'!$AI$166</f>
        <v>39123</v>
      </c>
      <c r="DM34" s="441">
        <f t="shared" si="74"/>
        <v>782</v>
      </c>
      <c r="DN34" s="441">
        <f t="shared" si="75"/>
        <v>16422</v>
      </c>
      <c r="DO34" s="432">
        <f>'Ｈ５（1993）'!$AI$167</f>
        <v>99913</v>
      </c>
      <c r="DP34" s="441">
        <f t="shared" si="76"/>
        <v>1998</v>
      </c>
      <c r="DQ34" s="441">
        <f t="shared" si="77"/>
        <v>41958</v>
      </c>
      <c r="DR34" s="432">
        <f>'Ｈ５（1993）'!$AI$168</f>
        <v>0</v>
      </c>
      <c r="DS34" s="441">
        <f t="shared" si="78"/>
        <v>0</v>
      </c>
      <c r="DT34" s="441">
        <f t="shared" si="79"/>
        <v>0</v>
      </c>
      <c r="DU34" s="432">
        <f>'Ｈ５（1993）'!$AI$169</f>
        <v>10200</v>
      </c>
      <c r="DV34" s="441">
        <f t="shared" si="80"/>
        <v>204</v>
      </c>
      <c r="DW34" s="441">
        <f t="shared" si="81"/>
        <v>4284</v>
      </c>
      <c r="DX34" s="432">
        <f>'Ｈ５（1993）'!$AI$170</f>
        <v>0</v>
      </c>
      <c r="DY34" s="441">
        <f t="shared" si="82"/>
        <v>0</v>
      </c>
      <c r="DZ34" s="441">
        <f t="shared" si="83"/>
        <v>0</v>
      </c>
      <c r="EA34" s="432">
        <f>'Ｈ５（1993）'!$AI$171</f>
        <v>0</v>
      </c>
      <c r="EB34" s="441">
        <f t="shared" si="84"/>
        <v>0</v>
      </c>
      <c r="EC34" s="441">
        <f t="shared" si="85"/>
        <v>0</v>
      </c>
      <c r="ED34" s="432">
        <f>'Ｈ５（1993）'!$AI$172</f>
        <v>0</v>
      </c>
      <c r="EE34" s="441">
        <f t="shared" si="86"/>
        <v>0</v>
      </c>
      <c r="EF34" s="441">
        <f t="shared" si="87"/>
        <v>0</v>
      </c>
      <c r="EG34" s="432">
        <f>'Ｈ５（1993）'!$AI$173</f>
        <v>132</v>
      </c>
      <c r="EH34" s="441">
        <f t="shared" si="88"/>
        <v>3</v>
      </c>
      <c r="EI34" s="441">
        <f t="shared" si="89"/>
        <v>63</v>
      </c>
      <c r="EJ34" s="432">
        <f>'Ｈ５（1993）'!$AI$174</f>
        <v>32170</v>
      </c>
      <c r="EK34" s="441">
        <f t="shared" si="90"/>
        <v>643</v>
      </c>
      <c r="EL34" s="440">
        <f t="shared" si="91"/>
        <v>13503</v>
      </c>
      <c r="EM34" s="430">
        <f>'Ｈ５（1993）'!$AI$175</f>
        <v>0</v>
      </c>
      <c r="EN34" s="441">
        <f t="shared" si="92"/>
        <v>0</v>
      </c>
      <c r="EO34" s="440">
        <f t="shared" si="93"/>
        <v>0</v>
      </c>
      <c r="EP34" s="432">
        <f t="shared" si="94"/>
        <v>1514031</v>
      </c>
      <c r="EQ34" s="435">
        <f t="shared" si="95"/>
        <v>36086</v>
      </c>
      <c r="ER34" s="433">
        <f t="shared" si="96"/>
        <v>919842</v>
      </c>
    </row>
    <row r="35" spans="1:148" ht="17.100000000000001" customHeight="1" x14ac:dyDescent="0.15">
      <c r="A35" s="371"/>
      <c r="B35" s="436"/>
      <c r="C35" s="437">
        <v>6</v>
      </c>
      <c r="D35" s="1100">
        <v>20</v>
      </c>
      <c r="E35" s="430">
        <f>'Ｈ６（1994）'!$AI$124</f>
        <v>9879</v>
      </c>
      <c r="F35" s="431">
        <f t="shared" si="0"/>
        <v>198</v>
      </c>
      <c r="G35" s="431">
        <f t="shared" si="1"/>
        <v>3960</v>
      </c>
      <c r="H35" s="432">
        <f>'Ｈ６（1994）'!$AI$125</f>
        <v>882121</v>
      </c>
      <c r="I35" s="431">
        <f t="shared" si="2"/>
        <v>35285</v>
      </c>
      <c r="J35" s="433">
        <f t="shared" si="3"/>
        <v>705700</v>
      </c>
      <c r="K35" s="432">
        <f>'Ｈ６（1994）'!$AI$127</f>
        <v>0</v>
      </c>
      <c r="L35" s="431">
        <f t="shared" si="4"/>
        <v>0</v>
      </c>
      <c r="M35" s="431">
        <f t="shared" si="5"/>
        <v>0</v>
      </c>
      <c r="N35" s="432">
        <f>'Ｈ６（1994）'!$AI$128</f>
        <v>8719</v>
      </c>
      <c r="O35" s="431">
        <f t="shared" si="6"/>
        <v>349</v>
      </c>
      <c r="P35" s="434">
        <f t="shared" si="7"/>
        <v>6980</v>
      </c>
      <c r="Q35" s="430">
        <f>'Ｈ６（1994）'!$AI$130</f>
        <v>0</v>
      </c>
      <c r="R35" s="431">
        <f t="shared" si="8"/>
        <v>0</v>
      </c>
      <c r="S35" s="431">
        <f t="shared" si="9"/>
        <v>0</v>
      </c>
      <c r="T35" s="432">
        <f>'Ｈ６（1994）'!$AI$131</f>
        <v>0</v>
      </c>
      <c r="U35" s="431">
        <f t="shared" si="10"/>
        <v>0</v>
      </c>
      <c r="V35" s="431">
        <f t="shared" si="11"/>
        <v>0</v>
      </c>
      <c r="W35" s="432">
        <f>'Ｈ６（1994）'!$AI$132</f>
        <v>0</v>
      </c>
      <c r="X35" s="431">
        <f t="shared" si="12"/>
        <v>0</v>
      </c>
      <c r="Y35" s="431">
        <f t="shared" si="13"/>
        <v>0</v>
      </c>
      <c r="Z35" s="432">
        <f>'Ｈ６（1994）'!$AI$133</f>
        <v>0</v>
      </c>
      <c r="AA35" s="431">
        <f t="shared" si="14"/>
        <v>0</v>
      </c>
      <c r="AB35" s="431">
        <f t="shared" si="15"/>
        <v>0</v>
      </c>
      <c r="AC35" s="432">
        <f>'Ｈ６（1994）'!$AI$134</f>
        <v>18277</v>
      </c>
      <c r="AD35" s="431">
        <f t="shared" si="16"/>
        <v>731</v>
      </c>
      <c r="AE35" s="433">
        <f t="shared" si="17"/>
        <v>14620</v>
      </c>
      <c r="AF35" s="430">
        <f>'Ｈ６（1994）'!$AI$135</f>
        <v>0</v>
      </c>
      <c r="AG35" s="441">
        <f t="shared" si="18"/>
        <v>0</v>
      </c>
      <c r="AH35" s="440">
        <f t="shared" si="19"/>
        <v>0</v>
      </c>
      <c r="AI35" s="430">
        <f>'Ｈ６（1994）'!$AI$136</f>
        <v>0</v>
      </c>
      <c r="AJ35" s="441">
        <f t="shared" si="20"/>
        <v>0</v>
      </c>
      <c r="AK35" s="441">
        <f t="shared" si="21"/>
        <v>0</v>
      </c>
      <c r="AL35" s="432">
        <f>'Ｈ６（1994）'!$AI$137</f>
        <v>0</v>
      </c>
      <c r="AM35" s="441">
        <f t="shared" si="22"/>
        <v>0</v>
      </c>
      <c r="AN35" s="441">
        <f t="shared" si="23"/>
        <v>0</v>
      </c>
      <c r="AO35" s="432">
        <f>'Ｈ６（1994）'!$AI$138</f>
        <v>0</v>
      </c>
      <c r="AP35" s="441">
        <f t="shared" si="24"/>
        <v>0</v>
      </c>
      <c r="AQ35" s="441">
        <f t="shared" si="25"/>
        <v>0</v>
      </c>
      <c r="AR35" s="432">
        <f>'Ｈ６（1994）'!$AI$139</f>
        <v>0</v>
      </c>
      <c r="AS35" s="441">
        <f t="shared" si="26"/>
        <v>0</v>
      </c>
      <c r="AT35" s="441">
        <f t="shared" si="27"/>
        <v>0</v>
      </c>
      <c r="AU35" s="432">
        <f>'Ｈ６（1994）'!$AI$140</f>
        <v>0</v>
      </c>
      <c r="AV35" s="441">
        <f t="shared" si="28"/>
        <v>0</v>
      </c>
      <c r="AW35" s="441">
        <f t="shared" si="29"/>
        <v>0</v>
      </c>
      <c r="AX35" s="432">
        <f>'Ｈ６（1994）'!$AI$141</f>
        <v>178340</v>
      </c>
      <c r="AY35" s="441">
        <f t="shared" si="30"/>
        <v>8917</v>
      </c>
      <c r="AZ35" s="441">
        <f t="shared" si="31"/>
        <v>178340</v>
      </c>
      <c r="BA35" s="432">
        <f>'Ｈ６（1994）'!$AI$142</f>
        <v>0</v>
      </c>
      <c r="BB35" s="441">
        <f t="shared" si="32"/>
        <v>0</v>
      </c>
      <c r="BC35" s="441">
        <f t="shared" si="33"/>
        <v>0</v>
      </c>
      <c r="BD35" s="432">
        <f>'Ｈ６（1994）'!$AI$143</f>
        <v>2225</v>
      </c>
      <c r="BE35" s="441">
        <f t="shared" si="34"/>
        <v>89</v>
      </c>
      <c r="BF35" s="440">
        <f t="shared" si="35"/>
        <v>1780</v>
      </c>
      <c r="BG35" s="430">
        <f>'Ｈ６（1994）'!$AI$145</f>
        <v>0</v>
      </c>
      <c r="BH35" s="441">
        <f t="shared" si="36"/>
        <v>0</v>
      </c>
      <c r="BI35" s="441">
        <f t="shared" si="37"/>
        <v>0</v>
      </c>
      <c r="BJ35" s="432">
        <f>'Ｈ６（1994）'!$AI$146</f>
        <v>0</v>
      </c>
      <c r="BK35" s="441">
        <f t="shared" si="38"/>
        <v>0</v>
      </c>
      <c r="BL35" s="441">
        <f t="shared" si="39"/>
        <v>0</v>
      </c>
      <c r="BM35" s="432">
        <f>'Ｈ６（1994）'!$AI$147</f>
        <v>0</v>
      </c>
      <c r="BN35" s="441">
        <f t="shared" si="40"/>
        <v>0</v>
      </c>
      <c r="BO35" s="440">
        <f t="shared" si="41"/>
        <v>0</v>
      </c>
      <c r="BP35" s="430">
        <f>'Ｈ６（1994）'!$AI$148</f>
        <v>238709</v>
      </c>
      <c r="BQ35" s="441">
        <f t="shared" si="42"/>
        <v>4973</v>
      </c>
      <c r="BR35" s="441">
        <f t="shared" si="43"/>
        <v>99460</v>
      </c>
      <c r="BS35" s="432">
        <f>'Ｈ６（1994）'!$AI$149</f>
        <v>44796</v>
      </c>
      <c r="BT35" s="441">
        <f t="shared" si="44"/>
        <v>747</v>
      </c>
      <c r="BU35" s="441">
        <f t="shared" si="45"/>
        <v>14940</v>
      </c>
      <c r="BV35" s="432">
        <f>'Ｈ６（1994）'!$AI$150</f>
        <v>0</v>
      </c>
      <c r="BW35" s="441">
        <f t="shared" si="46"/>
        <v>0</v>
      </c>
      <c r="BX35" s="441">
        <f t="shared" si="47"/>
        <v>0</v>
      </c>
      <c r="BY35" s="432">
        <f>'Ｈ６（1994）'!$AI$151</f>
        <v>0</v>
      </c>
      <c r="BZ35" s="441">
        <f t="shared" si="48"/>
        <v>0</v>
      </c>
      <c r="CA35" s="441">
        <f t="shared" si="49"/>
        <v>0</v>
      </c>
      <c r="CB35" s="432">
        <f>'Ｈ６（1994）'!$AI$152</f>
        <v>0</v>
      </c>
      <c r="CC35" s="441">
        <f t="shared" si="50"/>
        <v>0</v>
      </c>
      <c r="CD35" s="441">
        <f t="shared" si="51"/>
        <v>0</v>
      </c>
      <c r="CE35" s="432">
        <f>'Ｈ６（1994）'!$AI$153</f>
        <v>0</v>
      </c>
      <c r="CF35" s="441">
        <f t="shared" si="52"/>
        <v>0</v>
      </c>
      <c r="CG35" s="441">
        <f t="shared" si="53"/>
        <v>0</v>
      </c>
      <c r="CH35" s="432">
        <f>'Ｈ６（1994）'!$AI$155</f>
        <v>135724</v>
      </c>
      <c r="CI35" s="441">
        <f t="shared" si="54"/>
        <v>2828</v>
      </c>
      <c r="CJ35" s="441">
        <f t="shared" si="55"/>
        <v>56560</v>
      </c>
      <c r="CK35" s="432">
        <f>'Ｈ６（1994）'!$AI$156</f>
        <v>0</v>
      </c>
      <c r="CL35" s="441">
        <f t="shared" si="56"/>
        <v>0</v>
      </c>
      <c r="CM35" s="441">
        <f t="shared" si="57"/>
        <v>0</v>
      </c>
      <c r="CN35" s="432">
        <f>'Ｈ６（1994）'!$AI$157</f>
        <v>0</v>
      </c>
      <c r="CO35" s="441">
        <f t="shared" si="58"/>
        <v>0</v>
      </c>
      <c r="CP35" s="441">
        <f t="shared" si="59"/>
        <v>0</v>
      </c>
      <c r="CQ35" s="432">
        <f>'Ｈ６（1994）'!$AI$158</f>
        <v>704754</v>
      </c>
      <c r="CR35" s="441">
        <f t="shared" si="60"/>
        <v>17619</v>
      </c>
      <c r="CS35" s="441">
        <f t="shared" si="61"/>
        <v>352380</v>
      </c>
      <c r="CT35" s="432">
        <f>'Ｈ６（1994）'!$AI$159</f>
        <v>0</v>
      </c>
      <c r="CU35" s="441">
        <f t="shared" si="62"/>
        <v>0</v>
      </c>
      <c r="CV35" s="441">
        <f t="shared" si="63"/>
        <v>0</v>
      </c>
      <c r="CW35" s="432">
        <f>'Ｈ６（1994）'!$AI$160</f>
        <v>263213</v>
      </c>
      <c r="CX35" s="441">
        <f t="shared" si="64"/>
        <v>6580</v>
      </c>
      <c r="CY35" s="441">
        <f t="shared" si="65"/>
        <v>131600</v>
      </c>
      <c r="CZ35" s="432">
        <f>'Ｈ６（1994）'!$AI$161</f>
        <v>0</v>
      </c>
      <c r="DA35" s="441">
        <f t="shared" si="66"/>
        <v>0</v>
      </c>
      <c r="DB35" s="441">
        <f t="shared" si="67"/>
        <v>0</v>
      </c>
      <c r="DC35" s="432">
        <f>'Ｈ６（1994）'!$AI$162</f>
        <v>0</v>
      </c>
      <c r="DD35" s="441">
        <f t="shared" si="68"/>
        <v>0</v>
      </c>
      <c r="DE35" s="440">
        <f t="shared" si="69"/>
        <v>0</v>
      </c>
      <c r="DF35" s="430">
        <f>'Ｈ６（1994）'!$AI$164</f>
        <v>0</v>
      </c>
      <c r="DG35" s="441">
        <f t="shared" si="70"/>
        <v>0</v>
      </c>
      <c r="DH35" s="441">
        <f t="shared" si="71"/>
        <v>0</v>
      </c>
      <c r="DI35" s="432">
        <f>'Ｈ６（1994）'!$AI$165</f>
        <v>0</v>
      </c>
      <c r="DJ35" s="439">
        <f t="shared" si="72"/>
        <v>0</v>
      </c>
      <c r="DK35" s="440">
        <f t="shared" si="73"/>
        <v>0</v>
      </c>
      <c r="DL35" s="430">
        <f>'Ｈ６（1994）'!$AI$166</f>
        <v>45436</v>
      </c>
      <c r="DM35" s="441">
        <f t="shared" si="74"/>
        <v>909</v>
      </c>
      <c r="DN35" s="441">
        <f t="shared" si="75"/>
        <v>18180</v>
      </c>
      <c r="DO35" s="432">
        <f>'Ｈ６（1994）'!$AI$167</f>
        <v>923</v>
      </c>
      <c r="DP35" s="441">
        <f t="shared" si="76"/>
        <v>18</v>
      </c>
      <c r="DQ35" s="441">
        <f t="shared" si="77"/>
        <v>360</v>
      </c>
      <c r="DR35" s="432">
        <f>'Ｈ６（1994）'!$AI$168</f>
        <v>0</v>
      </c>
      <c r="DS35" s="441">
        <f t="shared" si="78"/>
        <v>0</v>
      </c>
      <c r="DT35" s="441">
        <f t="shared" si="79"/>
        <v>0</v>
      </c>
      <c r="DU35" s="432">
        <f>'Ｈ６（1994）'!$AI$169</f>
        <v>0</v>
      </c>
      <c r="DV35" s="441">
        <f t="shared" si="80"/>
        <v>0</v>
      </c>
      <c r="DW35" s="441">
        <f t="shared" si="81"/>
        <v>0</v>
      </c>
      <c r="DX35" s="432">
        <f>'Ｈ６（1994）'!$AI$170</f>
        <v>0</v>
      </c>
      <c r="DY35" s="441">
        <f t="shared" si="82"/>
        <v>0</v>
      </c>
      <c r="DZ35" s="441">
        <f t="shared" si="83"/>
        <v>0</v>
      </c>
      <c r="EA35" s="432">
        <f>'Ｈ６（1994）'!$AI$171</f>
        <v>0</v>
      </c>
      <c r="EB35" s="441">
        <f t="shared" si="84"/>
        <v>0</v>
      </c>
      <c r="EC35" s="441">
        <f t="shared" si="85"/>
        <v>0</v>
      </c>
      <c r="ED35" s="432">
        <f>'Ｈ６（1994）'!$AI$172</f>
        <v>0</v>
      </c>
      <c r="EE35" s="441">
        <f t="shared" si="86"/>
        <v>0</v>
      </c>
      <c r="EF35" s="441">
        <f t="shared" si="87"/>
        <v>0</v>
      </c>
      <c r="EG35" s="432">
        <f>'Ｈ６（1994）'!$AI$173</f>
        <v>0</v>
      </c>
      <c r="EH35" s="441">
        <f t="shared" si="88"/>
        <v>0</v>
      </c>
      <c r="EI35" s="441">
        <f t="shared" si="89"/>
        <v>0</v>
      </c>
      <c r="EJ35" s="432">
        <f>'Ｈ６（1994）'!$AI$174</f>
        <v>15505</v>
      </c>
      <c r="EK35" s="441">
        <f t="shared" si="90"/>
        <v>310</v>
      </c>
      <c r="EL35" s="440">
        <f t="shared" si="91"/>
        <v>6200</v>
      </c>
      <c r="EM35" s="430">
        <f>'Ｈ６（1994）'!$AI$175</f>
        <v>0</v>
      </c>
      <c r="EN35" s="441">
        <f t="shared" si="92"/>
        <v>0</v>
      </c>
      <c r="EO35" s="440">
        <f t="shared" si="93"/>
        <v>0</v>
      </c>
      <c r="EP35" s="432">
        <f t="shared" si="94"/>
        <v>2548621</v>
      </c>
      <c r="EQ35" s="435">
        <f t="shared" si="95"/>
        <v>79553</v>
      </c>
      <c r="ER35" s="433">
        <f t="shared" si="96"/>
        <v>1591060</v>
      </c>
    </row>
    <row r="36" spans="1:148" ht="17.100000000000001" customHeight="1" x14ac:dyDescent="0.15">
      <c r="A36" s="371"/>
      <c r="B36" s="436"/>
      <c r="C36" s="437">
        <v>7</v>
      </c>
      <c r="D36" s="438">
        <v>19</v>
      </c>
      <c r="E36" s="430">
        <f>'Ｈ７（1995）'!$AI$124</f>
        <v>0</v>
      </c>
      <c r="F36" s="431">
        <f t="shared" si="0"/>
        <v>0</v>
      </c>
      <c r="G36" s="431">
        <f t="shared" si="1"/>
        <v>0</v>
      </c>
      <c r="H36" s="432">
        <f>'Ｈ７（1995）'!$AI$125</f>
        <v>65650</v>
      </c>
      <c r="I36" s="431">
        <f t="shared" si="2"/>
        <v>2626</v>
      </c>
      <c r="J36" s="433">
        <f t="shared" si="3"/>
        <v>49894</v>
      </c>
      <c r="K36" s="432">
        <f>'Ｈ７（1995）'!$AI$127</f>
        <v>0</v>
      </c>
      <c r="L36" s="431">
        <f t="shared" si="4"/>
        <v>0</v>
      </c>
      <c r="M36" s="431">
        <f t="shared" si="5"/>
        <v>0</v>
      </c>
      <c r="N36" s="432">
        <f>'Ｈ７（1995）'!$AI$128</f>
        <v>463</v>
      </c>
      <c r="O36" s="431">
        <f t="shared" si="6"/>
        <v>19</v>
      </c>
      <c r="P36" s="434">
        <f t="shared" si="7"/>
        <v>361</v>
      </c>
      <c r="Q36" s="430">
        <f>'Ｈ７（1995）'!$AI$130</f>
        <v>3285</v>
      </c>
      <c r="R36" s="431">
        <f t="shared" si="8"/>
        <v>131</v>
      </c>
      <c r="S36" s="431">
        <f t="shared" si="9"/>
        <v>2489</v>
      </c>
      <c r="T36" s="432">
        <f>'Ｈ７（1995）'!$AI$131</f>
        <v>0</v>
      </c>
      <c r="U36" s="431">
        <f t="shared" si="10"/>
        <v>0</v>
      </c>
      <c r="V36" s="431">
        <f t="shared" si="11"/>
        <v>0</v>
      </c>
      <c r="W36" s="432">
        <f>'Ｈ７（1995）'!$AI$132</f>
        <v>0</v>
      </c>
      <c r="X36" s="431">
        <f t="shared" si="12"/>
        <v>0</v>
      </c>
      <c r="Y36" s="431">
        <f t="shared" si="13"/>
        <v>0</v>
      </c>
      <c r="Z36" s="432">
        <f>'Ｈ７（1995）'!$AI$133</f>
        <v>0</v>
      </c>
      <c r="AA36" s="431">
        <f t="shared" si="14"/>
        <v>0</v>
      </c>
      <c r="AB36" s="431">
        <f t="shared" si="15"/>
        <v>0</v>
      </c>
      <c r="AC36" s="432">
        <f>'Ｈ７（1995）'!$AI$134</f>
        <v>11814</v>
      </c>
      <c r="AD36" s="431">
        <f t="shared" si="16"/>
        <v>473</v>
      </c>
      <c r="AE36" s="433">
        <f t="shared" si="17"/>
        <v>8987</v>
      </c>
      <c r="AF36" s="430">
        <f>'Ｈ７（1995）'!$AI$135</f>
        <v>0</v>
      </c>
      <c r="AG36" s="441">
        <f t="shared" si="18"/>
        <v>0</v>
      </c>
      <c r="AH36" s="440">
        <f t="shared" si="19"/>
        <v>0</v>
      </c>
      <c r="AI36" s="430">
        <f>'Ｈ７（1995）'!$AI$136</f>
        <v>0</v>
      </c>
      <c r="AJ36" s="441">
        <f t="shared" si="20"/>
        <v>0</v>
      </c>
      <c r="AK36" s="441">
        <f t="shared" si="21"/>
        <v>0</v>
      </c>
      <c r="AL36" s="432">
        <f>'Ｈ７（1995）'!$AI$137</f>
        <v>0</v>
      </c>
      <c r="AM36" s="441">
        <f t="shared" si="22"/>
        <v>0</v>
      </c>
      <c r="AN36" s="441">
        <f t="shared" si="23"/>
        <v>0</v>
      </c>
      <c r="AO36" s="432">
        <f>'Ｈ７（1995）'!$AI$138</f>
        <v>0</v>
      </c>
      <c r="AP36" s="441">
        <f t="shared" si="24"/>
        <v>0</v>
      </c>
      <c r="AQ36" s="441">
        <f t="shared" si="25"/>
        <v>0</v>
      </c>
      <c r="AR36" s="432">
        <f>'Ｈ７（1995）'!$AI$139</f>
        <v>0</v>
      </c>
      <c r="AS36" s="441">
        <f t="shared" si="26"/>
        <v>0</v>
      </c>
      <c r="AT36" s="441">
        <f t="shared" si="27"/>
        <v>0</v>
      </c>
      <c r="AU36" s="432">
        <f>'Ｈ７（1995）'!$AI$140</f>
        <v>0</v>
      </c>
      <c r="AV36" s="441">
        <f t="shared" si="28"/>
        <v>0</v>
      </c>
      <c r="AW36" s="441">
        <f t="shared" si="29"/>
        <v>0</v>
      </c>
      <c r="AX36" s="432">
        <f>'Ｈ７（1995）'!$AI$141</f>
        <v>425047</v>
      </c>
      <c r="AY36" s="441">
        <f t="shared" si="30"/>
        <v>21252</v>
      </c>
      <c r="AZ36" s="441">
        <f t="shared" si="31"/>
        <v>403788</v>
      </c>
      <c r="BA36" s="432">
        <f>'Ｈ７（1995）'!$AI$142</f>
        <v>0</v>
      </c>
      <c r="BB36" s="441">
        <f t="shared" si="32"/>
        <v>0</v>
      </c>
      <c r="BC36" s="441">
        <f t="shared" si="33"/>
        <v>0</v>
      </c>
      <c r="BD36" s="432">
        <f>'Ｈ７（1995）'!$AI$143</f>
        <v>0</v>
      </c>
      <c r="BE36" s="441">
        <f t="shared" si="34"/>
        <v>0</v>
      </c>
      <c r="BF36" s="440">
        <f t="shared" si="35"/>
        <v>0</v>
      </c>
      <c r="BG36" s="430">
        <f>'Ｈ７（1995）'!$AI$145</f>
        <v>0</v>
      </c>
      <c r="BH36" s="441">
        <f t="shared" si="36"/>
        <v>0</v>
      </c>
      <c r="BI36" s="441">
        <f t="shared" si="37"/>
        <v>0</v>
      </c>
      <c r="BJ36" s="432">
        <f>'Ｈ７（1995）'!$AI$146</f>
        <v>0</v>
      </c>
      <c r="BK36" s="441">
        <f t="shared" si="38"/>
        <v>0</v>
      </c>
      <c r="BL36" s="441">
        <f t="shared" si="39"/>
        <v>0</v>
      </c>
      <c r="BM36" s="432">
        <f>'Ｈ７（1995）'!$AI$147</f>
        <v>0</v>
      </c>
      <c r="BN36" s="441">
        <f t="shared" si="40"/>
        <v>0</v>
      </c>
      <c r="BO36" s="440">
        <f t="shared" si="41"/>
        <v>0</v>
      </c>
      <c r="BP36" s="430">
        <f>'Ｈ７（1995）'!$AI$148</f>
        <v>444415</v>
      </c>
      <c r="BQ36" s="441">
        <f t="shared" si="42"/>
        <v>9259</v>
      </c>
      <c r="BR36" s="441">
        <f t="shared" si="43"/>
        <v>175921</v>
      </c>
      <c r="BS36" s="432">
        <f>'Ｈ７（1995）'!$AI$149</f>
        <v>0</v>
      </c>
      <c r="BT36" s="441">
        <f t="shared" si="44"/>
        <v>0</v>
      </c>
      <c r="BU36" s="441">
        <f t="shared" si="45"/>
        <v>0</v>
      </c>
      <c r="BV36" s="432">
        <f>'Ｈ７（1995）'!$AI$150</f>
        <v>0</v>
      </c>
      <c r="BW36" s="441">
        <f t="shared" si="46"/>
        <v>0</v>
      </c>
      <c r="BX36" s="441">
        <f t="shared" si="47"/>
        <v>0</v>
      </c>
      <c r="BY36" s="432">
        <f>'Ｈ７（1995）'!$AI$151</f>
        <v>0</v>
      </c>
      <c r="BZ36" s="441">
        <f t="shared" si="48"/>
        <v>0</v>
      </c>
      <c r="CA36" s="441">
        <f t="shared" si="49"/>
        <v>0</v>
      </c>
      <c r="CB36" s="432">
        <f>'Ｈ７（1995）'!$AI$152</f>
        <v>0</v>
      </c>
      <c r="CC36" s="441">
        <f t="shared" si="50"/>
        <v>0</v>
      </c>
      <c r="CD36" s="441">
        <f t="shared" si="51"/>
        <v>0</v>
      </c>
      <c r="CE36" s="432">
        <f>'Ｈ７（1995）'!$AI$153</f>
        <v>0</v>
      </c>
      <c r="CF36" s="441">
        <f t="shared" si="52"/>
        <v>0</v>
      </c>
      <c r="CG36" s="441">
        <f t="shared" si="53"/>
        <v>0</v>
      </c>
      <c r="CH36" s="432">
        <f>'Ｈ７（1995）'!$AI$155</f>
        <v>122046</v>
      </c>
      <c r="CI36" s="441">
        <f t="shared" si="54"/>
        <v>2543</v>
      </c>
      <c r="CJ36" s="441">
        <f t="shared" si="55"/>
        <v>48317</v>
      </c>
      <c r="CK36" s="432">
        <f>'Ｈ７（1995）'!$AI$156</f>
        <v>0</v>
      </c>
      <c r="CL36" s="441">
        <f t="shared" si="56"/>
        <v>0</v>
      </c>
      <c r="CM36" s="441">
        <f t="shared" si="57"/>
        <v>0</v>
      </c>
      <c r="CN36" s="432">
        <f>'Ｈ７（1995）'!$AI$157</f>
        <v>0</v>
      </c>
      <c r="CO36" s="441">
        <f t="shared" si="58"/>
        <v>0</v>
      </c>
      <c r="CP36" s="441">
        <f t="shared" si="59"/>
        <v>0</v>
      </c>
      <c r="CQ36" s="432">
        <f>'Ｈ７（1995）'!$AI$158</f>
        <v>267729</v>
      </c>
      <c r="CR36" s="441">
        <f t="shared" si="60"/>
        <v>6693</v>
      </c>
      <c r="CS36" s="441">
        <f t="shared" si="61"/>
        <v>127167</v>
      </c>
      <c r="CT36" s="432">
        <f>'Ｈ７（1995）'!$AI$159</f>
        <v>0</v>
      </c>
      <c r="CU36" s="441">
        <f t="shared" si="62"/>
        <v>0</v>
      </c>
      <c r="CV36" s="441">
        <f t="shared" si="63"/>
        <v>0</v>
      </c>
      <c r="CW36" s="432">
        <f>'Ｈ７（1995）'!$AI$160</f>
        <v>215677</v>
      </c>
      <c r="CX36" s="441">
        <f t="shared" si="64"/>
        <v>5392</v>
      </c>
      <c r="CY36" s="441">
        <f t="shared" si="65"/>
        <v>102448</v>
      </c>
      <c r="CZ36" s="432">
        <f>'Ｈ７（1995）'!$AI$161</f>
        <v>0</v>
      </c>
      <c r="DA36" s="441">
        <f t="shared" si="66"/>
        <v>0</v>
      </c>
      <c r="DB36" s="441">
        <f t="shared" si="67"/>
        <v>0</v>
      </c>
      <c r="DC36" s="432">
        <f>'Ｈ７（1995）'!$AI$162</f>
        <v>0</v>
      </c>
      <c r="DD36" s="441">
        <f t="shared" si="68"/>
        <v>0</v>
      </c>
      <c r="DE36" s="440">
        <f t="shared" si="69"/>
        <v>0</v>
      </c>
      <c r="DF36" s="430">
        <f>'Ｈ７（1995）'!$AI$164</f>
        <v>0</v>
      </c>
      <c r="DG36" s="441">
        <f t="shared" si="70"/>
        <v>0</v>
      </c>
      <c r="DH36" s="441">
        <f t="shared" si="71"/>
        <v>0</v>
      </c>
      <c r="DI36" s="432">
        <f>'Ｈ７（1995）'!$AI$165</f>
        <v>0</v>
      </c>
      <c r="DJ36" s="439">
        <f t="shared" si="72"/>
        <v>0</v>
      </c>
      <c r="DK36" s="440">
        <f t="shared" si="73"/>
        <v>0</v>
      </c>
      <c r="DL36" s="430">
        <f>'Ｈ７（1995）'!$AI$166</f>
        <v>2094999</v>
      </c>
      <c r="DM36" s="441">
        <f t="shared" si="74"/>
        <v>41900</v>
      </c>
      <c r="DN36" s="441">
        <f t="shared" si="75"/>
        <v>796100</v>
      </c>
      <c r="DO36" s="432">
        <f>'Ｈ７（1995）'!$AI$167</f>
        <v>8953</v>
      </c>
      <c r="DP36" s="441">
        <f t="shared" si="76"/>
        <v>179</v>
      </c>
      <c r="DQ36" s="441">
        <f t="shared" si="77"/>
        <v>3401</v>
      </c>
      <c r="DR36" s="432">
        <f>'Ｈ７（1995）'!$AI$168</f>
        <v>0</v>
      </c>
      <c r="DS36" s="441">
        <f t="shared" si="78"/>
        <v>0</v>
      </c>
      <c r="DT36" s="441">
        <f t="shared" si="79"/>
        <v>0</v>
      </c>
      <c r="DU36" s="432">
        <f>'Ｈ７（1995）'!$AI$169</f>
        <v>0</v>
      </c>
      <c r="DV36" s="441">
        <f t="shared" si="80"/>
        <v>0</v>
      </c>
      <c r="DW36" s="441">
        <f t="shared" si="81"/>
        <v>0</v>
      </c>
      <c r="DX36" s="432">
        <f>'Ｈ７（1995）'!$AI$170</f>
        <v>0</v>
      </c>
      <c r="DY36" s="441">
        <f t="shared" si="82"/>
        <v>0</v>
      </c>
      <c r="DZ36" s="441">
        <f t="shared" si="83"/>
        <v>0</v>
      </c>
      <c r="EA36" s="432">
        <f>'Ｈ７（1995）'!$AI$171</f>
        <v>0</v>
      </c>
      <c r="EB36" s="441">
        <f t="shared" si="84"/>
        <v>0</v>
      </c>
      <c r="EC36" s="441">
        <f t="shared" si="85"/>
        <v>0</v>
      </c>
      <c r="ED36" s="432">
        <f>'Ｈ７（1995）'!$AI$172</f>
        <v>0</v>
      </c>
      <c r="EE36" s="441">
        <f t="shared" si="86"/>
        <v>0</v>
      </c>
      <c r="EF36" s="441">
        <f t="shared" si="87"/>
        <v>0</v>
      </c>
      <c r="EG36" s="432">
        <f>'Ｈ７（1995）'!$AI$173</f>
        <v>0</v>
      </c>
      <c r="EH36" s="441">
        <f t="shared" si="88"/>
        <v>0</v>
      </c>
      <c r="EI36" s="441">
        <f t="shared" si="89"/>
        <v>0</v>
      </c>
      <c r="EJ36" s="432">
        <f>'Ｈ７（1995）'!$AI$174</f>
        <v>58144</v>
      </c>
      <c r="EK36" s="441">
        <f t="shared" si="90"/>
        <v>1163</v>
      </c>
      <c r="EL36" s="440">
        <f t="shared" si="91"/>
        <v>22097</v>
      </c>
      <c r="EM36" s="430">
        <f>'Ｈ７（1995）'!$AI$175</f>
        <v>0</v>
      </c>
      <c r="EN36" s="441">
        <f t="shared" si="92"/>
        <v>0</v>
      </c>
      <c r="EO36" s="440">
        <f t="shared" si="93"/>
        <v>0</v>
      </c>
      <c r="EP36" s="432">
        <f t="shared" si="94"/>
        <v>3718222</v>
      </c>
      <c r="EQ36" s="435">
        <f t="shared" si="95"/>
        <v>91630</v>
      </c>
      <c r="ER36" s="433">
        <f t="shared" si="96"/>
        <v>1740970</v>
      </c>
    </row>
    <row r="37" spans="1:148" ht="17.100000000000001" customHeight="1" x14ac:dyDescent="0.15">
      <c r="A37" s="371"/>
      <c r="B37" s="436"/>
      <c r="C37" s="437">
        <v>8</v>
      </c>
      <c r="D37" s="1100">
        <v>18</v>
      </c>
      <c r="E37" s="430">
        <f>'Ｈ８（1996）'!$AI$124</f>
        <v>0</v>
      </c>
      <c r="F37" s="431">
        <f t="shared" si="0"/>
        <v>0</v>
      </c>
      <c r="G37" s="431">
        <f t="shared" si="1"/>
        <v>0</v>
      </c>
      <c r="H37" s="432">
        <f>'Ｈ８（1996）'!$AI$125</f>
        <v>27788</v>
      </c>
      <c r="I37" s="431">
        <f t="shared" si="2"/>
        <v>1112</v>
      </c>
      <c r="J37" s="433">
        <f t="shared" si="3"/>
        <v>20016</v>
      </c>
      <c r="K37" s="432">
        <f>'Ｈ８（1996）'!$AI$127</f>
        <v>155</v>
      </c>
      <c r="L37" s="431">
        <f t="shared" si="4"/>
        <v>5</v>
      </c>
      <c r="M37" s="431">
        <f t="shared" si="5"/>
        <v>90</v>
      </c>
      <c r="N37" s="432">
        <f>'Ｈ８（1996）'!$AI$128</f>
        <v>4169</v>
      </c>
      <c r="O37" s="431">
        <f t="shared" si="6"/>
        <v>167</v>
      </c>
      <c r="P37" s="434">
        <f t="shared" si="7"/>
        <v>3006</v>
      </c>
      <c r="Q37" s="430">
        <f>'Ｈ８（1996）'!$AI$130</f>
        <v>1978</v>
      </c>
      <c r="R37" s="431">
        <f t="shared" si="8"/>
        <v>79</v>
      </c>
      <c r="S37" s="431">
        <f t="shared" si="9"/>
        <v>1422</v>
      </c>
      <c r="T37" s="432">
        <f>'Ｈ８（1996）'!$AI$131</f>
        <v>0</v>
      </c>
      <c r="U37" s="431">
        <f t="shared" si="10"/>
        <v>0</v>
      </c>
      <c r="V37" s="431">
        <f t="shared" si="11"/>
        <v>0</v>
      </c>
      <c r="W37" s="432">
        <f>'Ｈ８（1996）'!$AI$132</f>
        <v>0</v>
      </c>
      <c r="X37" s="431">
        <f t="shared" si="12"/>
        <v>0</v>
      </c>
      <c r="Y37" s="431">
        <f t="shared" si="13"/>
        <v>0</v>
      </c>
      <c r="Z37" s="432">
        <f>'Ｈ８（1996）'!$AI$133</f>
        <v>0</v>
      </c>
      <c r="AA37" s="431">
        <f t="shared" si="14"/>
        <v>0</v>
      </c>
      <c r="AB37" s="431">
        <f t="shared" si="15"/>
        <v>0</v>
      </c>
      <c r="AC37" s="432">
        <f>'Ｈ８（1996）'!$AI$134</f>
        <v>36609</v>
      </c>
      <c r="AD37" s="431">
        <f t="shared" si="16"/>
        <v>1464</v>
      </c>
      <c r="AE37" s="433">
        <f t="shared" si="17"/>
        <v>26352</v>
      </c>
      <c r="AF37" s="430">
        <f>'Ｈ８（1996）'!$AI$135</f>
        <v>0</v>
      </c>
      <c r="AG37" s="441">
        <f t="shared" si="18"/>
        <v>0</v>
      </c>
      <c r="AH37" s="440">
        <f t="shared" si="19"/>
        <v>0</v>
      </c>
      <c r="AI37" s="430">
        <f>'Ｈ８（1996）'!$AI$136</f>
        <v>0</v>
      </c>
      <c r="AJ37" s="441">
        <f t="shared" si="20"/>
        <v>0</v>
      </c>
      <c r="AK37" s="441">
        <f t="shared" si="21"/>
        <v>0</v>
      </c>
      <c r="AL37" s="432">
        <f>'Ｈ８（1996）'!$AI$137</f>
        <v>0</v>
      </c>
      <c r="AM37" s="441">
        <f t="shared" si="22"/>
        <v>0</v>
      </c>
      <c r="AN37" s="441">
        <f t="shared" si="23"/>
        <v>0</v>
      </c>
      <c r="AO37" s="432">
        <f>'Ｈ８（1996）'!$AI$138</f>
        <v>0</v>
      </c>
      <c r="AP37" s="441">
        <f t="shared" si="24"/>
        <v>0</v>
      </c>
      <c r="AQ37" s="441">
        <f t="shared" si="25"/>
        <v>0</v>
      </c>
      <c r="AR37" s="432">
        <f>'Ｈ８（1996）'!$AI$139</f>
        <v>0</v>
      </c>
      <c r="AS37" s="441">
        <f t="shared" si="26"/>
        <v>0</v>
      </c>
      <c r="AT37" s="441">
        <f t="shared" si="27"/>
        <v>0</v>
      </c>
      <c r="AU37" s="432">
        <f>'Ｈ８（1996）'!$AI$140</f>
        <v>0</v>
      </c>
      <c r="AV37" s="441">
        <f t="shared" si="28"/>
        <v>0</v>
      </c>
      <c r="AW37" s="441">
        <f t="shared" si="29"/>
        <v>0</v>
      </c>
      <c r="AX37" s="432">
        <f>'Ｈ８（1996）'!$AI$141</f>
        <v>197971</v>
      </c>
      <c r="AY37" s="441">
        <f t="shared" si="30"/>
        <v>9899</v>
      </c>
      <c r="AZ37" s="441">
        <f t="shared" si="31"/>
        <v>178182</v>
      </c>
      <c r="BA37" s="432">
        <f>'Ｈ８（1996）'!$AI$142</f>
        <v>0</v>
      </c>
      <c r="BB37" s="441">
        <f t="shared" si="32"/>
        <v>0</v>
      </c>
      <c r="BC37" s="441">
        <f t="shared" si="33"/>
        <v>0</v>
      </c>
      <c r="BD37" s="432">
        <f>'Ｈ８（1996）'!$AI$143</f>
        <v>309589</v>
      </c>
      <c r="BE37" s="441">
        <f t="shared" si="34"/>
        <v>12384</v>
      </c>
      <c r="BF37" s="440">
        <f t="shared" si="35"/>
        <v>222912</v>
      </c>
      <c r="BG37" s="430">
        <f>'Ｈ８（1996）'!$AI$145</f>
        <v>0</v>
      </c>
      <c r="BH37" s="441">
        <f t="shared" si="36"/>
        <v>0</v>
      </c>
      <c r="BI37" s="441">
        <f t="shared" si="37"/>
        <v>0</v>
      </c>
      <c r="BJ37" s="432">
        <f>'Ｈ８（1996）'!$AI$146</f>
        <v>1596</v>
      </c>
      <c r="BK37" s="441">
        <f t="shared" si="38"/>
        <v>64</v>
      </c>
      <c r="BL37" s="441">
        <f t="shared" si="39"/>
        <v>1152</v>
      </c>
      <c r="BM37" s="432">
        <f>'Ｈ８（1996）'!$AI$147</f>
        <v>0</v>
      </c>
      <c r="BN37" s="441">
        <f t="shared" si="40"/>
        <v>0</v>
      </c>
      <c r="BO37" s="440">
        <f t="shared" si="41"/>
        <v>0</v>
      </c>
      <c r="BP37" s="430">
        <f>'Ｈ８（1996）'!$AI$148</f>
        <v>351712</v>
      </c>
      <c r="BQ37" s="441">
        <f t="shared" si="42"/>
        <v>7327</v>
      </c>
      <c r="BR37" s="441">
        <f t="shared" si="43"/>
        <v>131886</v>
      </c>
      <c r="BS37" s="432">
        <f>'Ｈ８（1996）'!$AI$149</f>
        <v>0</v>
      </c>
      <c r="BT37" s="441">
        <f t="shared" si="44"/>
        <v>0</v>
      </c>
      <c r="BU37" s="441">
        <f t="shared" si="45"/>
        <v>0</v>
      </c>
      <c r="BV37" s="432">
        <f>'Ｈ８（1996）'!$AI$150</f>
        <v>0</v>
      </c>
      <c r="BW37" s="441">
        <f t="shared" si="46"/>
        <v>0</v>
      </c>
      <c r="BX37" s="441">
        <f t="shared" si="47"/>
        <v>0</v>
      </c>
      <c r="BY37" s="432">
        <f>'Ｈ８（1996）'!$AI$151</f>
        <v>0</v>
      </c>
      <c r="BZ37" s="441">
        <f t="shared" si="48"/>
        <v>0</v>
      </c>
      <c r="CA37" s="441">
        <f t="shared" si="49"/>
        <v>0</v>
      </c>
      <c r="CB37" s="432">
        <f>'Ｈ８（1996）'!$AI$152</f>
        <v>0</v>
      </c>
      <c r="CC37" s="441">
        <f t="shared" si="50"/>
        <v>0</v>
      </c>
      <c r="CD37" s="441">
        <f t="shared" si="51"/>
        <v>0</v>
      </c>
      <c r="CE37" s="432">
        <f>'Ｈ８（1996）'!$AI$153</f>
        <v>0</v>
      </c>
      <c r="CF37" s="441">
        <f t="shared" si="52"/>
        <v>0</v>
      </c>
      <c r="CG37" s="441">
        <f t="shared" si="53"/>
        <v>0</v>
      </c>
      <c r="CH37" s="432">
        <f>'Ｈ８（1996）'!$AI$155</f>
        <v>135067</v>
      </c>
      <c r="CI37" s="441">
        <f t="shared" si="54"/>
        <v>2814</v>
      </c>
      <c r="CJ37" s="441">
        <f t="shared" si="55"/>
        <v>50652</v>
      </c>
      <c r="CK37" s="432">
        <f>'Ｈ８（1996）'!$AI$156</f>
        <v>0</v>
      </c>
      <c r="CL37" s="441">
        <f t="shared" si="56"/>
        <v>0</v>
      </c>
      <c r="CM37" s="441">
        <f t="shared" si="57"/>
        <v>0</v>
      </c>
      <c r="CN37" s="432">
        <f>'Ｈ８（1996）'!$AI$157</f>
        <v>0</v>
      </c>
      <c r="CO37" s="441">
        <f t="shared" si="58"/>
        <v>0</v>
      </c>
      <c r="CP37" s="441">
        <f t="shared" si="59"/>
        <v>0</v>
      </c>
      <c r="CQ37" s="432">
        <f>'Ｈ８（1996）'!$AI$158</f>
        <v>327270</v>
      </c>
      <c r="CR37" s="441">
        <f t="shared" si="60"/>
        <v>8182</v>
      </c>
      <c r="CS37" s="441">
        <f t="shared" si="61"/>
        <v>147276</v>
      </c>
      <c r="CT37" s="432">
        <f>'Ｈ８（1996）'!$AI$159</f>
        <v>0</v>
      </c>
      <c r="CU37" s="441">
        <f t="shared" si="62"/>
        <v>0</v>
      </c>
      <c r="CV37" s="441">
        <f t="shared" si="63"/>
        <v>0</v>
      </c>
      <c r="CW37" s="432">
        <f>'Ｈ８（1996）'!$AI$160</f>
        <v>1981</v>
      </c>
      <c r="CX37" s="441">
        <f t="shared" si="64"/>
        <v>50</v>
      </c>
      <c r="CY37" s="441">
        <f t="shared" si="65"/>
        <v>900</v>
      </c>
      <c r="CZ37" s="432">
        <f>'Ｈ８（1996）'!$AI$161</f>
        <v>0</v>
      </c>
      <c r="DA37" s="441">
        <f t="shared" si="66"/>
        <v>0</v>
      </c>
      <c r="DB37" s="441">
        <f t="shared" si="67"/>
        <v>0</v>
      </c>
      <c r="DC37" s="432">
        <f>'Ｈ８（1996）'!$AI$162</f>
        <v>0</v>
      </c>
      <c r="DD37" s="441">
        <f t="shared" si="68"/>
        <v>0</v>
      </c>
      <c r="DE37" s="440">
        <f t="shared" si="69"/>
        <v>0</v>
      </c>
      <c r="DF37" s="430">
        <f>'Ｈ８（1996）'!$AI$164</f>
        <v>0</v>
      </c>
      <c r="DG37" s="441">
        <f t="shared" si="70"/>
        <v>0</v>
      </c>
      <c r="DH37" s="441">
        <f t="shared" si="71"/>
        <v>0</v>
      </c>
      <c r="DI37" s="432">
        <f>'Ｈ８（1996）'!$AI$165</f>
        <v>0</v>
      </c>
      <c r="DJ37" s="439">
        <f t="shared" si="72"/>
        <v>0</v>
      </c>
      <c r="DK37" s="440">
        <f t="shared" si="73"/>
        <v>0</v>
      </c>
      <c r="DL37" s="430">
        <f>'Ｈ８（1996）'!$AI$166</f>
        <v>140039</v>
      </c>
      <c r="DM37" s="441">
        <f t="shared" si="74"/>
        <v>2801</v>
      </c>
      <c r="DN37" s="441">
        <f t="shared" si="75"/>
        <v>50418</v>
      </c>
      <c r="DO37" s="432">
        <f>'Ｈ８（1996）'!$AI$167</f>
        <v>57196</v>
      </c>
      <c r="DP37" s="441">
        <f t="shared" si="76"/>
        <v>1144</v>
      </c>
      <c r="DQ37" s="441">
        <f t="shared" si="77"/>
        <v>20592</v>
      </c>
      <c r="DR37" s="432">
        <f>'Ｈ８（1996）'!$AI$168</f>
        <v>0</v>
      </c>
      <c r="DS37" s="441">
        <f t="shared" si="78"/>
        <v>0</v>
      </c>
      <c r="DT37" s="441">
        <f t="shared" si="79"/>
        <v>0</v>
      </c>
      <c r="DU37" s="432">
        <f>'Ｈ８（1996）'!$AI$169</f>
        <v>0</v>
      </c>
      <c r="DV37" s="441">
        <f t="shared" si="80"/>
        <v>0</v>
      </c>
      <c r="DW37" s="441">
        <f t="shared" si="81"/>
        <v>0</v>
      </c>
      <c r="DX37" s="432">
        <f>'Ｈ８（1996）'!$AI$170</f>
        <v>0</v>
      </c>
      <c r="DY37" s="441">
        <f t="shared" si="82"/>
        <v>0</v>
      </c>
      <c r="DZ37" s="441">
        <f t="shared" si="83"/>
        <v>0</v>
      </c>
      <c r="EA37" s="432">
        <f>'Ｈ８（1996）'!$AI$171</f>
        <v>0</v>
      </c>
      <c r="EB37" s="441">
        <f t="shared" si="84"/>
        <v>0</v>
      </c>
      <c r="EC37" s="441">
        <f t="shared" si="85"/>
        <v>0</v>
      </c>
      <c r="ED37" s="432">
        <f>'Ｈ８（1996）'!$AI$172</f>
        <v>0</v>
      </c>
      <c r="EE37" s="441">
        <f t="shared" si="86"/>
        <v>0</v>
      </c>
      <c r="EF37" s="441">
        <f t="shared" si="87"/>
        <v>0</v>
      </c>
      <c r="EG37" s="432">
        <f>'Ｈ８（1996）'!$AI$173</f>
        <v>721</v>
      </c>
      <c r="EH37" s="441">
        <f t="shared" si="88"/>
        <v>14</v>
      </c>
      <c r="EI37" s="441">
        <f t="shared" si="89"/>
        <v>252</v>
      </c>
      <c r="EJ37" s="432">
        <f>'Ｈ８（1996）'!$AI$174</f>
        <v>54181</v>
      </c>
      <c r="EK37" s="441">
        <f t="shared" si="90"/>
        <v>1084</v>
      </c>
      <c r="EL37" s="440">
        <f t="shared" si="91"/>
        <v>19512</v>
      </c>
      <c r="EM37" s="430">
        <f>'Ｈ８（1996）'!$AI$175</f>
        <v>0</v>
      </c>
      <c r="EN37" s="441">
        <f t="shared" si="92"/>
        <v>0</v>
      </c>
      <c r="EO37" s="440">
        <f t="shared" si="93"/>
        <v>0</v>
      </c>
      <c r="EP37" s="432">
        <f t="shared" si="94"/>
        <v>1648022</v>
      </c>
      <c r="EQ37" s="435">
        <f t="shared" si="95"/>
        <v>48590</v>
      </c>
      <c r="ER37" s="433">
        <f t="shared" si="96"/>
        <v>874620</v>
      </c>
    </row>
    <row r="38" spans="1:148" ht="17.100000000000001" customHeight="1" x14ac:dyDescent="0.15">
      <c r="A38" s="371"/>
      <c r="B38" s="436"/>
      <c r="C38" s="437">
        <v>9</v>
      </c>
      <c r="D38" s="438">
        <v>17</v>
      </c>
      <c r="E38" s="430">
        <f>'Ｈ９（1997）'!$AI$124</f>
        <v>0</v>
      </c>
      <c r="F38" s="431">
        <f t="shared" si="0"/>
        <v>0</v>
      </c>
      <c r="G38" s="431">
        <f t="shared" si="1"/>
        <v>0</v>
      </c>
      <c r="H38" s="432">
        <f>'Ｈ９（1997）'!$AI$125</f>
        <v>101408</v>
      </c>
      <c r="I38" s="431">
        <f t="shared" si="2"/>
        <v>4056</v>
      </c>
      <c r="J38" s="433">
        <f t="shared" si="3"/>
        <v>68952</v>
      </c>
      <c r="K38" s="432">
        <f>'Ｈ９（1997）'!$AI$127</f>
        <v>0</v>
      </c>
      <c r="L38" s="431">
        <f t="shared" si="4"/>
        <v>0</v>
      </c>
      <c r="M38" s="431">
        <f t="shared" si="5"/>
        <v>0</v>
      </c>
      <c r="N38" s="432">
        <f>'Ｈ９（1997）'!$AI$128</f>
        <v>26</v>
      </c>
      <c r="O38" s="431">
        <f t="shared" si="6"/>
        <v>1</v>
      </c>
      <c r="P38" s="434">
        <f t="shared" si="7"/>
        <v>17</v>
      </c>
      <c r="Q38" s="430">
        <f>'Ｈ９（1997）'!$AI$130</f>
        <v>0</v>
      </c>
      <c r="R38" s="431">
        <f t="shared" si="8"/>
        <v>0</v>
      </c>
      <c r="S38" s="431">
        <f t="shared" si="9"/>
        <v>0</v>
      </c>
      <c r="T38" s="432">
        <f>'Ｈ９（1997）'!$AI$131</f>
        <v>0</v>
      </c>
      <c r="U38" s="431">
        <f t="shared" si="10"/>
        <v>0</v>
      </c>
      <c r="V38" s="431">
        <f t="shared" si="11"/>
        <v>0</v>
      </c>
      <c r="W38" s="432">
        <f>'Ｈ９（1997）'!$AI$132</f>
        <v>0</v>
      </c>
      <c r="X38" s="431">
        <f t="shared" si="12"/>
        <v>0</v>
      </c>
      <c r="Y38" s="431">
        <f t="shared" si="13"/>
        <v>0</v>
      </c>
      <c r="Z38" s="432">
        <f>'Ｈ９（1997）'!$AI$133</f>
        <v>9975</v>
      </c>
      <c r="AA38" s="431">
        <f t="shared" si="14"/>
        <v>399</v>
      </c>
      <c r="AB38" s="431">
        <f t="shared" si="15"/>
        <v>6783</v>
      </c>
      <c r="AC38" s="432">
        <f>'Ｈ９（1997）'!$AI$134</f>
        <v>937065</v>
      </c>
      <c r="AD38" s="431">
        <f t="shared" si="16"/>
        <v>37483</v>
      </c>
      <c r="AE38" s="433">
        <f t="shared" si="17"/>
        <v>637211</v>
      </c>
      <c r="AF38" s="430">
        <f>'Ｈ９（1997）'!$AI$135</f>
        <v>0</v>
      </c>
      <c r="AG38" s="441">
        <f t="shared" si="18"/>
        <v>0</v>
      </c>
      <c r="AH38" s="440">
        <f t="shared" si="19"/>
        <v>0</v>
      </c>
      <c r="AI38" s="430">
        <f>'Ｈ９（1997）'!$AI$136</f>
        <v>0</v>
      </c>
      <c r="AJ38" s="441">
        <f t="shared" si="20"/>
        <v>0</v>
      </c>
      <c r="AK38" s="441">
        <f t="shared" si="21"/>
        <v>0</v>
      </c>
      <c r="AL38" s="432">
        <f>'Ｈ９（1997）'!$AI$137</f>
        <v>0</v>
      </c>
      <c r="AM38" s="441">
        <f t="shared" si="22"/>
        <v>0</v>
      </c>
      <c r="AN38" s="441">
        <f t="shared" si="23"/>
        <v>0</v>
      </c>
      <c r="AO38" s="432">
        <f>'Ｈ９（1997）'!$AI$138</f>
        <v>0</v>
      </c>
      <c r="AP38" s="441">
        <f t="shared" si="24"/>
        <v>0</v>
      </c>
      <c r="AQ38" s="441">
        <f t="shared" si="25"/>
        <v>0</v>
      </c>
      <c r="AR38" s="432">
        <f>'Ｈ９（1997）'!$AI$139</f>
        <v>0</v>
      </c>
      <c r="AS38" s="441">
        <f t="shared" si="26"/>
        <v>0</v>
      </c>
      <c r="AT38" s="441">
        <f t="shared" si="27"/>
        <v>0</v>
      </c>
      <c r="AU38" s="432">
        <f>'Ｈ９（1997）'!$AI$140</f>
        <v>0</v>
      </c>
      <c r="AV38" s="441">
        <f t="shared" si="28"/>
        <v>0</v>
      </c>
      <c r="AW38" s="441">
        <f t="shared" si="29"/>
        <v>0</v>
      </c>
      <c r="AX38" s="432">
        <f>'Ｈ９（1997）'!$AI$141</f>
        <v>260775</v>
      </c>
      <c r="AY38" s="441">
        <f t="shared" si="30"/>
        <v>13039</v>
      </c>
      <c r="AZ38" s="441">
        <f t="shared" si="31"/>
        <v>221663</v>
      </c>
      <c r="BA38" s="432">
        <f>'Ｈ９（1997）'!$AI$142</f>
        <v>0</v>
      </c>
      <c r="BB38" s="441">
        <f t="shared" si="32"/>
        <v>0</v>
      </c>
      <c r="BC38" s="441">
        <f t="shared" si="33"/>
        <v>0</v>
      </c>
      <c r="BD38" s="432">
        <f>'Ｈ９（1997）'!$AI$143</f>
        <v>929767</v>
      </c>
      <c r="BE38" s="441">
        <f t="shared" si="34"/>
        <v>37191</v>
      </c>
      <c r="BF38" s="440">
        <f t="shared" si="35"/>
        <v>632247</v>
      </c>
      <c r="BG38" s="430">
        <f>'Ｈ９（1997）'!$AI$145</f>
        <v>0</v>
      </c>
      <c r="BH38" s="441">
        <f t="shared" si="36"/>
        <v>0</v>
      </c>
      <c r="BI38" s="441">
        <f t="shared" si="37"/>
        <v>0</v>
      </c>
      <c r="BJ38" s="432">
        <f>'Ｈ９（1997）'!$AI$146</f>
        <v>0</v>
      </c>
      <c r="BK38" s="441">
        <f t="shared" si="38"/>
        <v>0</v>
      </c>
      <c r="BL38" s="441">
        <f t="shared" si="39"/>
        <v>0</v>
      </c>
      <c r="BM38" s="432">
        <f>'Ｈ９（1997）'!$AI$147</f>
        <v>0</v>
      </c>
      <c r="BN38" s="441">
        <f t="shared" si="40"/>
        <v>0</v>
      </c>
      <c r="BO38" s="440">
        <f t="shared" si="41"/>
        <v>0</v>
      </c>
      <c r="BP38" s="430">
        <f>'Ｈ９（1997）'!$AI$148</f>
        <v>374524</v>
      </c>
      <c r="BQ38" s="441">
        <f t="shared" si="42"/>
        <v>7803</v>
      </c>
      <c r="BR38" s="441">
        <f t="shared" si="43"/>
        <v>132651</v>
      </c>
      <c r="BS38" s="432">
        <f>'Ｈ９（1997）'!$AI$149</f>
        <v>0</v>
      </c>
      <c r="BT38" s="441">
        <f t="shared" si="44"/>
        <v>0</v>
      </c>
      <c r="BU38" s="441">
        <f t="shared" si="45"/>
        <v>0</v>
      </c>
      <c r="BV38" s="432">
        <f>'Ｈ９（1997）'!$AI$150</f>
        <v>0</v>
      </c>
      <c r="BW38" s="441">
        <f t="shared" si="46"/>
        <v>0</v>
      </c>
      <c r="BX38" s="441">
        <f t="shared" si="47"/>
        <v>0</v>
      </c>
      <c r="BY38" s="432">
        <f>'Ｈ９（1997）'!$AI$151</f>
        <v>0</v>
      </c>
      <c r="BZ38" s="441">
        <f t="shared" si="48"/>
        <v>0</v>
      </c>
      <c r="CA38" s="441">
        <f t="shared" si="49"/>
        <v>0</v>
      </c>
      <c r="CB38" s="432">
        <f>'Ｈ９（1997）'!$AI$152</f>
        <v>0</v>
      </c>
      <c r="CC38" s="441">
        <f t="shared" si="50"/>
        <v>0</v>
      </c>
      <c r="CD38" s="441">
        <f t="shared" si="51"/>
        <v>0</v>
      </c>
      <c r="CE38" s="432">
        <f>'Ｈ９（1997）'!$AI$153</f>
        <v>0</v>
      </c>
      <c r="CF38" s="441">
        <f t="shared" si="52"/>
        <v>0</v>
      </c>
      <c r="CG38" s="441">
        <f t="shared" si="53"/>
        <v>0</v>
      </c>
      <c r="CH38" s="432">
        <f>'Ｈ９（1997）'!$AI$155</f>
        <v>63523</v>
      </c>
      <c r="CI38" s="441">
        <f t="shared" si="54"/>
        <v>1323</v>
      </c>
      <c r="CJ38" s="441">
        <f t="shared" si="55"/>
        <v>22491</v>
      </c>
      <c r="CK38" s="432">
        <f>'Ｈ９（1997）'!$AI$156</f>
        <v>0</v>
      </c>
      <c r="CL38" s="441">
        <f t="shared" si="56"/>
        <v>0</v>
      </c>
      <c r="CM38" s="441">
        <f t="shared" si="57"/>
        <v>0</v>
      </c>
      <c r="CN38" s="432">
        <f>'Ｈ９（1997）'!$AI$157</f>
        <v>2514</v>
      </c>
      <c r="CO38" s="441">
        <f t="shared" si="58"/>
        <v>63</v>
      </c>
      <c r="CP38" s="441">
        <f t="shared" si="59"/>
        <v>1071</v>
      </c>
      <c r="CQ38" s="432">
        <f>'Ｈ９（1997）'!$AI$158</f>
        <v>28015</v>
      </c>
      <c r="CR38" s="441">
        <f t="shared" si="60"/>
        <v>700</v>
      </c>
      <c r="CS38" s="441">
        <f t="shared" si="61"/>
        <v>11900</v>
      </c>
      <c r="CT38" s="432">
        <f>'Ｈ９（1997）'!$AI$159</f>
        <v>0</v>
      </c>
      <c r="CU38" s="441">
        <f t="shared" si="62"/>
        <v>0</v>
      </c>
      <c r="CV38" s="441">
        <f t="shared" si="63"/>
        <v>0</v>
      </c>
      <c r="CW38" s="432">
        <f>'Ｈ９（1997）'!$AI$160</f>
        <v>3556</v>
      </c>
      <c r="CX38" s="441">
        <f t="shared" si="64"/>
        <v>89</v>
      </c>
      <c r="CY38" s="441">
        <f t="shared" si="65"/>
        <v>1513</v>
      </c>
      <c r="CZ38" s="432">
        <f>'Ｈ９（1997）'!$AI$161</f>
        <v>0</v>
      </c>
      <c r="DA38" s="441">
        <f t="shared" si="66"/>
        <v>0</v>
      </c>
      <c r="DB38" s="441">
        <f t="shared" si="67"/>
        <v>0</v>
      </c>
      <c r="DC38" s="432">
        <f>'Ｈ９（1997）'!$AI$162</f>
        <v>3616</v>
      </c>
      <c r="DD38" s="441">
        <f t="shared" si="68"/>
        <v>145</v>
      </c>
      <c r="DE38" s="440">
        <f t="shared" si="69"/>
        <v>2465</v>
      </c>
      <c r="DF38" s="430">
        <f>'Ｈ９（1997）'!$AI$164</f>
        <v>0</v>
      </c>
      <c r="DG38" s="441">
        <f t="shared" si="70"/>
        <v>0</v>
      </c>
      <c r="DH38" s="441">
        <f t="shared" si="71"/>
        <v>0</v>
      </c>
      <c r="DI38" s="432">
        <f>'Ｈ９（1997）'!$AI$165</f>
        <v>0</v>
      </c>
      <c r="DJ38" s="439">
        <f t="shared" si="72"/>
        <v>0</v>
      </c>
      <c r="DK38" s="440">
        <f t="shared" si="73"/>
        <v>0</v>
      </c>
      <c r="DL38" s="430">
        <f>'Ｈ９（1997）'!$AI$166</f>
        <v>228</v>
      </c>
      <c r="DM38" s="441">
        <f t="shared" si="74"/>
        <v>5</v>
      </c>
      <c r="DN38" s="441">
        <f t="shared" si="75"/>
        <v>85</v>
      </c>
      <c r="DO38" s="432">
        <f>'Ｈ９（1997）'!$AI$167</f>
        <v>131891</v>
      </c>
      <c r="DP38" s="441">
        <f t="shared" si="76"/>
        <v>2638</v>
      </c>
      <c r="DQ38" s="441">
        <f t="shared" si="77"/>
        <v>44846</v>
      </c>
      <c r="DR38" s="432">
        <f>'Ｈ９（1997）'!$AI$168</f>
        <v>0</v>
      </c>
      <c r="DS38" s="441">
        <f t="shared" si="78"/>
        <v>0</v>
      </c>
      <c r="DT38" s="441">
        <f t="shared" si="79"/>
        <v>0</v>
      </c>
      <c r="DU38" s="432">
        <f>'Ｈ９（1997）'!$AI$169</f>
        <v>3780</v>
      </c>
      <c r="DV38" s="441">
        <f t="shared" si="80"/>
        <v>76</v>
      </c>
      <c r="DW38" s="441">
        <f t="shared" si="81"/>
        <v>1292</v>
      </c>
      <c r="DX38" s="432">
        <f>'Ｈ９（1997）'!$AI$170</f>
        <v>0</v>
      </c>
      <c r="DY38" s="441">
        <f t="shared" si="82"/>
        <v>0</v>
      </c>
      <c r="DZ38" s="441">
        <f t="shared" si="83"/>
        <v>0</v>
      </c>
      <c r="EA38" s="432">
        <f>'Ｈ９（1997）'!$AI$171</f>
        <v>0</v>
      </c>
      <c r="EB38" s="441">
        <f t="shared" si="84"/>
        <v>0</v>
      </c>
      <c r="EC38" s="441">
        <f t="shared" si="85"/>
        <v>0</v>
      </c>
      <c r="ED38" s="432">
        <f>'Ｈ９（1997）'!$AI$172</f>
        <v>0</v>
      </c>
      <c r="EE38" s="441">
        <f t="shared" si="86"/>
        <v>0</v>
      </c>
      <c r="EF38" s="441">
        <f t="shared" si="87"/>
        <v>0</v>
      </c>
      <c r="EG38" s="432">
        <f>'Ｈ９（1997）'!$AI$173</f>
        <v>4145</v>
      </c>
      <c r="EH38" s="441">
        <f t="shared" si="88"/>
        <v>83</v>
      </c>
      <c r="EI38" s="441">
        <f t="shared" si="89"/>
        <v>1411</v>
      </c>
      <c r="EJ38" s="432">
        <f>'Ｈ９（1997）'!$AI$174</f>
        <v>37407</v>
      </c>
      <c r="EK38" s="441">
        <f t="shared" si="90"/>
        <v>748</v>
      </c>
      <c r="EL38" s="440">
        <f t="shared" si="91"/>
        <v>12716</v>
      </c>
      <c r="EM38" s="430">
        <f>'Ｈ９（1997）'!$AI$175</f>
        <v>0</v>
      </c>
      <c r="EN38" s="441">
        <f t="shared" si="92"/>
        <v>0</v>
      </c>
      <c r="EO38" s="440">
        <f t="shared" si="93"/>
        <v>0</v>
      </c>
      <c r="EP38" s="432">
        <f t="shared" si="94"/>
        <v>2892215</v>
      </c>
      <c r="EQ38" s="435">
        <f t="shared" si="95"/>
        <v>105842</v>
      </c>
      <c r="ER38" s="433">
        <f t="shared" si="96"/>
        <v>1799314</v>
      </c>
    </row>
    <row r="39" spans="1:148" ht="17.100000000000001" customHeight="1" x14ac:dyDescent="0.15">
      <c r="A39" s="371"/>
      <c r="B39" s="436"/>
      <c r="C39" s="437">
        <v>10</v>
      </c>
      <c r="D39" s="1100">
        <v>16</v>
      </c>
      <c r="E39" s="430">
        <f>'Ｈ１０（1998）'!$AI$124</f>
        <v>0</v>
      </c>
      <c r="F39" s="431">
        <f t="shared" si="0"/>
        <v>0</v>
      </c>
      <c r="G39" s="431">
        <f t="shared" si="1"/>
        <v>0</v>
      </c>
      <c r="H39" s="432">
        <f>'Ｈ１０（1998）'!$AI$125</f>
        <v>118309</v>
      </c>
      <c r="I39" s="431">
        <f t="shared" si="2"/>
        <v>4732</v>
      </c>
      <c r="J39" s="433">
        <f t="shared" si="3"/>
        <v>75712</v>
      </c>
      <c r="K39" s="432">
        <f>'Ｈ１０（1998）'!$AI$127</f>
        <v>0</v>
      </c>
      <c r="L39" s="431">
        <f t="shared" si="4"/>
        <v>0</v>
      </c>
      <c r="M39" s="431">
        <f t="shared" si="5"/>
        <v>0</v>
      </c>
      <c r="N39" s="432">
        <f>'Ｈ１０（1998）'!$AI$128</f>
        <v>56796</v>
      </c>
      <c r="O39" s="431">
        <f t="shared" si="6"/>
        <v>2272</v>
      </c>
      <c r="P39" s="434">
        <f t="shared" si="7"/>
        <v>36352</v>
      </c>
      <c r="Q39" s="430">
        <f>'Ｈ１０（1998）'!$AI$130</f>
        <v>0</v>
      </c>
      <c r="R39" s="431">
        <f t="shared" si="8"/>
        <v>0</v>
      </c>
      <c r="S39" s="431">
        <f t="shared" si="9"/>
        <v>0</v>
      </c>
      <c r="T39" s="432">
        <f>'Ｈ１０（1998）'!$AI$131</f>
        <v>0</v>
      </c>
      <c r="U39" s="431">
        <f t="shared" si="10"/>
        <v>0</v>
      </c>
      <c r="V39" s="431">
        <f t="shared" si="11"/>
        <v>0</v>
      </c>
      <c r="W39" s="432">
        <f>'Ｈ１０（1998）'!$AI$132</f>
        <v>0</v>
      </c>
      <c r="X39" s="431">
        <f t="shared" si="12"/>
        <v>0</v>
      </c>
      <c r="Y39" s="431">
        <f t="shared" si="13"/>
        <v>0</v>
      </c>
      <c r="Z39" s="432">
        <f>'Ｈ１０（1998）'!$AI$133</f>
        <v>0</v>
      </c>
      <c r="AA39" s="431">
        <f t="shared" si="14"/>
        <v>0</v>
      </c>
      <c r="AB39" s="431">
        <f t="shared" si="15"/>
        <v>0</v>
      </c>
      <c r="AC39" s="432">
        <f>'Ｈ１０（1998）'!$AI$134</f>
        <v>749772</v>
      </c>
      <c r="AD39" s="431">
        <f t="shared" si="16"/>
        <v>29991</v>
      </c>
      <c r="AE39" s="433">
        <f t="shared" si="17"/>
        <v>479856</v>
      </c>
      <c r="AF39" s="430">
        <f>'Ｈ１０（1998）'!$AI$135</f>
        <v>0</v>
      </c>
      <c r="AG39" s="441">
        <f t="shared" si="18"/>
        <v>0</v>
      </c>
      <c r="AH39" s="440">
        <f t="shared" si="19"/>
        <v>0</v>
      </c>
      <c r="AI39" s="430">
        <f>'Ｈ１０（1998）'!$AI$136</f>
        <v>0</v>
      </c>
      <c r="AJ39" s="441">
        <f t="shared" si="20"/>
        <v>0</v>
      </c>
      <c r="AK39" s="441">
        <f t="shared" si="21"/>
        <v>0</v>
      </c>
      <c r="AL39" s="432">
        <f>'Ｈ１０（1998）'!$AI$137</f>
        <v>0</v>
      </c>
      <c r="AM39" s="441">
        <f t="shared" si="22"/>
        <v>0</v>
      </c>
      <c r="AN39" s="441">
        <f t="shared" si="23"/>
        <v>0</v>
      </c>
      <c r="AO39" s="432">
        <f>'Ｈ１０（1998）'!$AI$138</f>
        <v>0</v>
      </c>
      <c r="AP39" s="441">
        <f t="shared" si="24"/>
        <v>0</v>
      </c>
      <c r="AQ39" s="441">
        <f t="shared" si="25"/>
        <v>0</v>
      </c>
      <c r="AR39" s="432">
        <f>'Ｈ１０（1998）'!$AI$139</f>
        <v>0</v>
      </c>
      <c r="AS39" s="441">
        <f t="shared" si="26"/>
        <v>0</v>
      </c>
      <c r="AT39" s="441">
        <f t="shared" si="27"/>
        <v>0</v>
      </c>
      <c r="AU39" s="432">
        <f>'Ｈ１０（1998）'!$AI$140</f>
        <v>0</v>
      </c>
      <c r="AV39" s="441">
        <f t="shared" si="28"/>
        <v>0</v>
      </c>
      <c r="AW39" s="441">
        <f t="shared" si="29"/>
        <v>0</v>
      </c>
      <c r="AX39" s="432">
        <f>'Ｈ１０（1998）'!$AI$141</f>
        <v>197158</v>
      </c>
      <c r="AY39" s="441">
        <f t="shared" si="30"/>
        <v>9858</v>
      </c>
      <c r="AZ39" s="441">
        <f t="shared" si="31"/>
        <v>157728</v>
      </c>
      <c r="BA39" s="432">
        <f>'Ｈ１０（1998）'!$AI$142</f>
        <v>0</v>
      </c>
      <c r="BB39" s="441">
        <f t="shared" si="32"/>
        <v>0</v>
      </c>
      <c r="BC39" s="441">
        <f t="shared" si="33"/>
        <v>0</v>
      </c>
      <c r="BD39" s="432">
        <f>'Ｈ１０（1998）'!$AI$143</f>
        <v>990912</v>
      </c>
      <c r="BE39" s="441">
        <f t="shared" si="34"/>
        <v>39636</v>
      </c>
      <c r="BF39" s="440">
        <f t="shared" si="35"/>
        <v>634176</v>
      </c>
      <c r="BG39" s="430">
        <f>'Ｈ１０（1998）'!$AI$145</f>
        <v>0</v>
      </c>
      <c r="BH39" s="441">
        <f t="shared" si="36"/>
        <v>0</v>
      </c>
      <c r="BI39" s="441">
        <f t="shared" si="37"/>
        <v>0</v>
      </c>
      <c r="BJ39" s="432">
        <f>'Ｈ１０（1998）'!$AI$146</f>
        <v>0</v>
      </c>
      <c r="BK39" s="441">
        <f t="shared" si="38"/>
        <v>0</v>
      </c>
      <c r="BL39" s="441">
        <f t="shared" si="39"/>
        <v>0</v>
      </c>
      <c r="BM39" s="432">
        <f>'Ｈ１０（1998）'!$AI$147</f>
        <v>0</v>
      </c>
      <c r="BN39" s="441">
        <f t="shared" si="40"/>
        <v>0</v>
      </c>
      <c r="BO39" s="440">
        <f t="shared" si="41"/>
        <v>0</v>
      </c>
      <c r="BP39" s="430">
        <f>'Ｈ１０（1998）'!$AI$148</f>
        <v>477818</v>
      </c>
      <c r="BQ39" s="441">
        <f t="shared" si="42"/>
        <v>9955</v>
      </c>
      <c r="BR39" s="441">
        <f t="shared" si="43"/>
        <v>159280</v>
      </c>
      <c r="BS39" s="432">
        <f>'Ｈ１０（1998）'!$AI$149</f>
        <v>0</v>
      </c>
      <c r="BT39" s="441">
        <f t="shared" si="44"/>
        <v>0</v>
      </c>
      <c r="BU39" s="441">
        <f t="shared" si="45"/>
        <v>0</v>
      </c>
      <c r="BV39" s="432">
        <f>'Ｈ１０（1998）'!$AI$150</f>
        <v>0</v>
      </c>
      <c r="BW39" s="441">
        <f t="shared" si="46"/>
        <v>0</v>
      </c>
      <c r="BX39" s="441">
        <f t="shared" si="47"/>
        <v>0</v>
      </c>
      <c r="BY39" s="432">
        <f>'Ｈ１０（1998）'!$AI$151</f>
        <v>0</v>
      </c>
      <c r="BZ39" s="441">
        <f t="shared" si="48"/>
        <v>0</v>
      </c>
      <c r="CA39" s="441">
        <f t="shared" si="49"/>
        <v>0</v>
      </c>
      <c r="CB39" s="432">
        <f>'Ｈ１０（1998）'!$AI$152</f>
        <v>0</v>
      </c>
      <c r="CC39" s="441">
        <f t="shared" si="50"/>
        <v>0</v>
      </c>
      <c r="CD39" s="441">
        <f t="shared" si="51"/>
        <v>0</v>
      </c>
      <c r="CE39" s="432">
        <f>'Ｈ１０（1998）'!$AI$153</f>
        <v>0</v>
      </c>
      <c r="CF39" s="441">
        <f t="shared" si="52"/>
        <v>0</v>
      </c>
      <c r="CG39" s="441">
        <f t="shared" si="53"/>
        <v>0</v>
      </c>
      <c r="CH39" s="432">
        <f>'Ｈ１０（1998）'!$AI$155</f>
        <v>187421</v>
      </c>
      <c r="CI39" s="441">
        <f t="shared" si="54"/>
        <v>3905</v>
      </c>
      <c r="CJ39" s="441">
        <f t="shared" si="55"/>
        <v>62480</v>
      </c>
      <c r="CK39" s="432">
        <f>'Ｈ１０（1998）'!$AI$156</f>
        <v>0</v>
      </c>
      <c r="CL39" s="441">
        <f t="shared" si="56"/>
        <v>0</v>
      </c>
      <c r="CM39" s="441">
        <f t="shared" si="57"/>
        <v>0</v>
      </c>
      <c r="CN39" s="432">
        <f>'Ｈ１０（1998）'!$AI$157</f>
        <v>400</v>
      </c>
      <c r="CO39" s="441">
        <f t="shared" si="58"/>
        <v>10</v>
      </c>
      <c r="CP39" s="441">
        <f t="shared" si="59"/>
        <v>160</v>
      </c>
      <c r="CQ39" s="432">
        <f>'Ｈ１０（1998）'!$AI$158</f>
        <v>8815</v>
      </c>
      <c r="CR39" s="441">
        <f t="shared" si="60"/>
        <v>220</v>
      </c>
      <c r="CS39" s="441">
        <f t="shared" si="61"/>
        <v>3520</v>
      </c>
      <c r="CT39" s="432">
        <f>'Ｈ１０（1998）'!$AI$159</f>
        <v>0</v>
      </c>
      <c r="CU39" s="441">
        <f t="shared" si="62"/>
        <v>0</v>
      </c>
      <c r="CV39" s="441">
        <f t="shared" si="63"/>
        <v>0</v>
      </c>
      <c r="CW39" s="432">
        <f>'Ｈ１０（1998）'!$AI$160</f>
        <v>0</v>
      </c>
      <c r="CX39" s="441">
        <f t="shared" si="64"/>
        <v>0</v>
      </c>
      <c r="CY39" s="441">
        <f t="shared" si="65"/>
        <v>0</v>
      </c>
      <c r="CZ39" s="432">
        <f>'Ｈ１０（1998）'!$AI$161</f>
        <v>0</v>
      </c>
      <c r="DA39" s="441">
        <f t="shared" si="66"/>
        <v>0</v>
      </c>
      <c r="DB39" s="441">
        <f t="shared" si="67"/>
        <v>0</v>
      </c>
      <c r="DC39" s="432">
        <f>'Ｈ１０（1998）'!$AI$162</f>
        <v>3014</v>
      </c>
      <c r="DD39" s="441">
        <f t="shared" si="68"/>
        <v>121</v>
      </c>
      <c r="DE39" s="440">
        <f t="shared" si="69"/>
        <v>1936</v>
      </c>
      <c r="DF39" s="430">
        <f>'Ｈ１０（1998）'!$AI$164</f>
        <v>0</v>
      </c>
      <c r="DG39" s="441">
        <f t="shared" si="70"/>
        <v>0</v>
      </c>
      <c r="DH39" s="441">
        <f t="shared" si="71"/>
        <v>0</v>
      </c>
      <c r="DI39" s="432">
        <f>'Ｈ１０（1998）'!$AI$165</f>
        <v>0</v>
      </c>
      <c r="DJ39" s="439">
        <f t="shared" si="72"/>
        <v>0</v>
      </c>
      <c r="DK39" s="440">
        <f t="shared" si="73"/>
        <v>0</v>
      </c>
      <c r="DL39" s="430">
        <f>'Ｈ１０（1998）'!$AI$166</f>
        <v>41612</v>
      </c>
      <c r="DM39" s="441">
        <f t="shared" si="74"/>
        <v>832</v>
      </c>
      <c r="DN39" s="441">
        <f t="shared" si="75"/>
        <v>13312</v>
      </c>
      <c r="DO39" s="432">
        <f>'Ｈ１０（1998）'!$AI$167</f>
        <v>0</v>
      </c>
      <c r="DP39" s="441">
        <f t="shared" si="76"/>
        <v>0</v>
      </c>
      <c r="DQ39" s="441">
        <f t="shared" si="77"/>
        <v>0</v>
      </c>
      <c r="DR39" s="432">
        <f>'Ｈ１０（1998）'!$AI$168</f>
        <v>0</v>
      </c>
      <c r="DS39" s="441">
        <f t="shared" si="78"/>
        <v>0</v>
      </c>
      <c r="DT39" s="441">
        <f t="shared" si="79"/>
        <v>0</v>
      </c>
      <c r="DU39" s="432">
        <f>'Ｈ１０（1998）'!$AI$169</f>
        <v>0</v>
      </c>
      <c r="DV39" s="441">
        <f t="shared" si="80"/>
        <v>0</v>
      </c>
      <c r="DW39" s="441">
        <f t="shared" si="81"/>
        <v>0</v>
      </c>
      <c r="DX39" s="432">
        <f>'Ｈ１０（1998）'!$AI$170</f>
        <v>0</v>
      </c>
      <c r="DY39" s="441">
        <f t="shared" si="82"/>
        <v>0</v>
      </c>
      <c r="DZ39" s="441">
        <f t="shared" si="83"/>
        <v>0</v>
      </c>
      <c r="EA39" s="432">
        <f>'Ｈ１０（1998）'!$AI$171</f>
        <v>0</v>
      </c>
      <c r="EB39" s="441">
        <f t="shared" si="84"/>
        <v>0</v>
      </c>
      <c r="EC39" s="441">
        <f t="shared" si="85"/>
        <v>0</v>
      </c>
      <c r="ED39" s="432">
        <f>'Ｈ１０（1998）'!$AI$172</f>
        <v>0</v>
      </c>
      <c r="EE39" s="441">
        <f t="shared" si="86"/>
        <v>0</v>
      </c>
      <c r="EF39" s="441">
        <f t="shared" si="87"/>
        <v>0</v>
      </c>
      <c r="EG39" s="432">
        <f>'Ｈ１０（1998）'!$AI$173</f>
        <v>640</v>
      </c>
      <c r="EH39" s="441">
        <f t="shared" si="88"/>
        <v>13</v>
      </c>
      <c r="EI39" s="441">
        <f t="shared" si="89"/>
        <v>208</v>
      </c>
      <c r="EJ39" s="432">
        <f>'Ｈ１０（1998）'!$AI$174</f>
        <v>18122</v>
      </c>
      <c r="EK39" s="441">
        <f t="shared" si="90"/>
        <v>362</v>
      </c>
      <c r="EL39" s="440">
        <f t="shared" si="91"/>
        <v>5792</v>
      </c>
      <c r="EM39" s="430">
        <f>'Ｈ１０（1998）'!$AI$175</f>
        <v>0</v>
      </c>
      <c r="EN39" s="441">
        <f t="shared" si="92"/>
        <v>0</v>
      </c>
      <c r="EO39" s="440">
        <f t="shared" si="93"/>
        <v>0</v>
      </c>
      <c r="EP39" s="432">
        <f t="shared" si="94"/>
        <v>2850789</v>
      </c>
      <c r="EQ39" s="435">
        <f t="shared" si="95"/>
        <v>101907</v>
      </c>
      <c r="ER39" s="433">
        <f t="shared" si="96"/>
        <v>1630512</v>
      </c>
    </row>
    <row r="40" spans="1:148" ht="17.100000000000001" customHeight="1" x14ac:dyDescent="0.15">
      <c r="A40" s="371"/>
      <c r="B40" s="436"/>
      <c r="C40" s="437">
        <v>11</v>
      </c>
      <c r="D40" s="438">
        <v>15</v>
      </c>
      <c r="E40" s="430">
        <f>'Ｈ１１（1999）'!$AI$124</f>
        <v>0</v>
      </c>
      <c r="F40" s="431">
        <f t="shared" si="0"/>
        <v>0</v>
      </c>
      <c r="G40" s="431">
        <f t="shared" si="1"/>
        <v>0</v>
      </c>
      <c r="H40" s="432">
        <f>'Ｈ１１（1999）'!$AI$125</f>
        <v>745307</v>
      </c>
      <c r="I40" s="431">
        <f t="shared" si="2"/>
        <v>29812</v>
      </c>
      <c r="J40" s="433">
        <f t="shared" si="3"/>
        <v>447180</v>
      </c>
      <c r="K40" s="432">
        <f>'Ｈ１１（1999）'!$AI$127</f>
        <v>22447</v>
      </c>
      <c r="L40" s="431">
        <f t="shared" si="4"/>
        <v>748</v>
      </c>
      <c r="M40" s="431">
        <f t="shared" si="5"/>
        <v>11220</v>
      </c>
      <c r="N40" s="432">
        <f>'Ｈ１１（1999）'!$AI$128</f>
        <v>16516</v>
      </c>
      <c r="O40" s="431">
        <f t="shared" si="6"/>
        <v>661</v>
      </c>
      <c r="P40" s="434">
        <f t="shared" si="7"/>
        <v>9915</v>
      </c>
      <c r="Q40" s="430">
        <f>'Ｈ１１（1999）'!$AI$130</f>
        <v>0</v>
      </c>
      <c r="R40" s="431">
        <f t="shared" si="8"/>
        <v>0</v>
      </c>
      <c r="S40" s="431">
        <f t="shared" si="9"/>
        <v>0</v>
      </c>
      <c r="T40" s="432">
        <f>'Ｈ１１（1999）'!$AI$131</f>
        <v>0</v>
      </c>
      <c r="U40" s="431">
        <f t="shared" si="10"/>
        <v>0</v>
      </c>
      <c r="V40" s="431">
        <f t="shared" si="11"/>
        <v>0</v>
      </c>
      <c r="W40" s="432">
        <f>'Ｈ１１（1999）'!$AI$132</f>
        <v>22084</v>
      </c>
      <c r="X40" s="431">
        <f t="shared" si="12"/>
        <v>883</v>
      </c>
      <c r="Y40" s="431">
        <f t="shared" si="13"/>
        <v>13245</v>
      </c>
      <c r="Z40" s="432">
        <f>'Ｈ１１（1999）'!$AI$133</f>
        <v>28973</v>
      </c>
      <c r="AA40" s="431">
        <f t="shared" si="14"/>
        <v>1159</v>
      </c>
      <c r="AB40" s="431">
        <f t="shared" si="15"/>
        <v>17385</v>
      </c>
      <c r="AC40" s="432">
        <f>'Ｈ１１（1999）'!$AI$134</f>
        <v>24363</v>
      </c>
      <c r="AD40" s="431">
        <f t="shared" si="16"/>
        <v>975</v>
      </c>
      <c r="AE40" s="433">
        <f t="shared" si="17"/>
        <v>14625</v>
      </c>
      <c r="AF40" s="430">
        <f>'Ｈ１１（1999）'!$AI$135</f>
        <v>0</v>
      </c>
      <c r="AG40" s="441">
        <f t="shared" si="18"/>
        <v>0</v>
      </c>
      <c r="AH40" s="440">
        <f t="shared" si="19"/>
        <v>0</v>
      </c>
      <c r="AI40" s="430">
        <f>'Ｈ１１（1999）'!$AI$136</f>
        <v>0</v>
      </c>
      <c r="AJ40" s="441">
        <f t="shared" si="20"/>
        <v>0</v>
      </c>
      <c r="AK40" s="441">
        <f t="shared" si="21"/>
        <v>0</v>
      </c>
      <c r="AL40" s="432">
        <f>'Ｈ１１（1999）'!$AI$137</f>
        <v>0</v>
      </c>
      <c r="AM40" s="441">
        <f t="shared" si="22"/>
        <v>0</v>
      </c>
      <c r="AN40" s="441">
        <f t="shared" si="23"/>
        <v>0</v>
      </c>
      <c r="AO40" s="432">
        <f>'Ｈ１１（1999）'!$AI$138</f>
        <v>0</v>
      </c>
      <c r="AP40" s="441">
        <f t="shared" si="24"/>
        <v>0</v>
      </c>
      <c r="AQ40" s="441">
        <f t="shared" si="25"/>
        <v>0</v>
      </c>
      <c r="AR40" s="432">
        <f>'Ｈ１１（1999）'!$AI$139</f>
        <v>0</v>
      </c>
      <c r="AS40" s="441">
        <f t="shared" si="26"/>
        <v>0</v>
      </c>
      <c r="AT40" s="441">
        <f t="shared" si="27"/>
        <v>0</v>
      </c>
      <c r="AU40" s="432">
        <f>'Ｈ１１（1999）'!$AI$140</f>
        <v>0</v>
      </c>
      <c r="AV40" s="441">
        <f t="shared" si="28"/>
        <v>0</v>
      </c>
      <c r="AW40" s="441">
        <f t="shared" si="29"/>
        <v>0</v>
      </c>
      <c r="AX40" s="432">
        <f>'Ｈ１１（1999）'!$AI$141</f>
        <v>131655</v>
      </c>
      <c r="AY40" s="441">
        <f t="shared" si="30"/>
        <v>6583</v>
      </c>
      <c r="AZ40" s="441">
        <f t="shared" si="31"/>
        <v>98745</v>
      </c>
      <c r="BA40" s="432">
        <f>'Ｈ１１（1999）'!$AI$142</f>
        <v>0</v>
      </c>
      <c r="BB40" s="441">
        <f t="shared" si="32"/>
        <v>0</v>
      </c>
      <c r="BC40" s="441">
        <f t="shared" si="33"/>
        <v>0</v>
      </c>
      <c r="BD40" s="432">
        <f>'Ｈ１１（1999）'!$AI$143</f>
        <v>556351</v>
      </c>
      <c r="BE40" s="441">
        <f t="shared" si="34"/>
        <v>22254</v>
      </c>
      <c r="BF40" s="440">
        <f t="shared" si="35"/>
        <v>333810</v>
      </c>
      <c r="BG40" s="430">
        <f>'Ｈ１１（1999）'!$AI$145</f>
        <v>0</v>
      </c>
      <c r="BH40" s="441">
        <f t="shared" si="36"/>
        <v>0</v>
      </c>
      <c r="BI40" s="441">
        <f t="shared" si="37"/>
        <v>0</v>
      </c>
      <c r="BJ40" s="432">
        <f>'Ｈ１１（1999）'!$AI$146</f>
        <v>0</v>
      </c>
      <c r="BK40" s="441">
        <f t="shared" si="38"/>
        <v>0</v>
      </c>
      <c r="BL40" s="441">
        <f t="shared" si="39"/>
        <v>0</v>
      </c>
      <c r="BM40" s="432">
        <f>'Ｈ１１（1999）'!$AI$147</f>
        <v>1860</v>
      </c>
      <c r="BN40" s="441">
        <f t="shared" si="40"/>
        <v>74</v>
      </c>
      <c r="BO40" s="440">
        <f t="shared" si="41"/>
        <v>1110</v>
      </c>
      <c r="BP40" s="430">
        <f>'Ｈ１１（1999）'!$AI$148</f>
        <v>337373</v>
      </c>
      <c r="BQ40" s="441">
        <f t="shared" si="42"/>
        <v>7029</v>
      </c>
      <c r="BR40" s="441">
        <f t="shared" si="43"/>
        <v>105435</v>
      </c>
      <c r="BS40" s="432">
        <f>'Ｈ１１（1999）'!$AI$149</f>
        <v>0</v>
      </c>
      <c r="BT40" s="441">
        <f t="shared" si="44"/>
        <v>0</v>
      </c>
      <c r="BU40" s="441">
        <f t="shared" si="45"/>
        <v>0</v>
      </c>
      <c r="BV40" s="432">
        <f>'Ｈ１１（1999）'!$AI$150</f>
        <v>0</v>
      </c>
      <c r="BW40" s="441">
        <f t="shared" si="46"/>
        <v>0</v>
      </c>
      <c r="BX40" s="441">
        <f t="shared" si="47"/>
        <v>0</v>
      </c>
      <c r="BY40" s="432">
        <f>'Ｈ１１（1999）'!$AI$151</f>
        <v>0</v>
      </c>
      <c r="BZ40" s="441">
        <f t="shared" si="48"/>
        <v>0</v>
      </c>
      <c r="CA40" s="441">
        <f t="shared" si="49"/>
        <v>0</v>
      </c>
      <c r="CB40" s="432">
        <f>'Ｈ１１（1999）'!$AI$152</f>
        <v>0</v>
      </c>
      <c r="CC40" s="441">
        <f t="shared" si="50"/>
        <v>0</v>
      </c>
      <c r="CD40" s="441">
        <f t="shared" si="51"/>
        <v>0</v>
      </c>
      <c r="CE40" s="432">
        <f>'Ｈ１１（1999）'!$AI$153</f>
        <v>0</v>
      </c>
      <c r="CF40" s="441">
        <f t="shared" si="52"/>
        <v>0</v>
      </c>
      <c r="CG40" s="441">
        <f t="shared" si="53"/>
        <v>0</v>
      </c>
      <c r="CH40" s="432">
        <f>'Ｈ１１（1999）'!$AI$155</f>
        <v>2625</v>
      </c>
      <c r="CI40" s="441">
        <f t="shared" si="54"/>
        <v>55</v>
      </c>
      <c r="CJ40" s="441">
        <f t="shared" si="55"/>
        <v>825</v>
      </c>
      <c r="CK40" s="432">
        <f>'Ｈ１１（1999）'!$AI$156</f>
        <v>0</v>
      </c>
      <c r="CL40" s="441">
        <f t="shared" si="56"/>
        <v>0</v>
      </c>
      <c r="CM40" s="441">
        <f t="shared" si="57"/>
        <v>0</v>
      </c>
      <c r="CN40" s="432">
        <f>'Ｈ１１（1999）'!$AI$157</f>
        <v>0</v>
      </c>
      <c r="CO40" s="441">
        <f t="shared" si="58"/>
        <v>0</v>
      </c>
      <c r="CP40" s="441">
        <f t="shared" si="59"/>
        <v>0</v>
      </c>
      <c r="CQ40" s="432">
        <f>'Ｈ１１（1999）'!$AI$158</f>
        <v>4296</v>
      </c>
      <c r="CR40" s="441">
        <f t="shared" si="60"/>
        <v>107</v>
      </c>
      <c r="CS40" s="441">
        <f t="shared" si="61"/>
        <v>1605</v>
      </c>
      <c r="CT40" s="432">
        <f>'Ｈ１１（1999）'!$AI$159</f>
        <v>0</v>
      </c>
      <c r="CU40" s="441">
        <f t="shared" si="62"/>
        <v>0</v>
      </c>
      <c r="CV40" s="441">
        <f t="shared" si="63"/>
        <v>0</v>
      </c>
      <c r="CW40" s="432">
        <f>'Ｈ１１（1999）'!$AI$160</f>
        <v>1058</v>
      </c>
      <c r="CX40" s="441">
        <f t="shared" si="64"/>
        <v>26</v>
      </c>
      <c r="CY40" s="441">
        <f t="shared" si="65"/>
        <v>390</v>
      </c>
      <c r="CZ40" s="432">
        <f>'Ｈ１１（1999）'!$AI$161</f>
        <v>0</v>
      </c>
      <c r="DA40" s="441">
        <f t="shared" si="66"/>
        <v>0</v>
      </c>
      <c r="DB40" s="441">
        <f t="shared" si="67"/>
        <v>0</v>
      </c>
      <c r="DC40" s="432">
        <f>'Ｈ１１（1999）'!$AI$162</f>
        <v>4623</v>
      </c>
      <c r="DD40" s="441">
        <f t="shared" si="68"/>
        <v>185</v>
      </c>
      <c r="DE40" s="440">
        <f t="shared" si="69"/>
        <v>2775</v>
      </c>
      <c r="DF40" s="430">
        <f>'Ｈ１１（1999）'!$AI$164</f>
        <v>0</v>
      </c>
      <c r="DG40" s="441">
        <f t="shared" si="70"/>
        <v>0</v>
      </c>
      <c r="DH40" s="441">
        <f t="shared" si="71"/>
        <v>0</v>
      </c>
      <c r="DI40" s="432">
        <f>'Ｈ１１（1999）'!$AI$165</f>
        <v>0</v>
      </c>
      <c r="DJ40" s="439">
        <f t="shared" si="72"/>
        <v>0</v>
      </c>
      <c r="DK40" s="440">
        <f t="shared" si="73"/>
        <v>0</v>
      </c>
      <c r="DL40" s="430">
        <f>'Ｈ１１（1999）'!$AI$166</f>
        <v>272</v>
      </c>
      <c r="DM40" s="441">
        <f t="shared" si="74"/>
        <v>5</v>
      </c>
      <c r="DN40" s="441">
        <f t="shared" si="75"/>
        <v>75</v>
      </c>
      <c r="DO40" s="432">
        <f>'Ｈ１１（1999）'!$AI$167</f>
        <v>6812</v>
      </c>
      <c r="DP40" s="441">
        <f t="shared" si="76"/>
        <v>136</v>
      </c>
      <c r="DQ40" s="441">
        <f t="shared" si="77"/>
        <v>2040</v>
      </c>
      <c r="DR40" s="432">
        <f>'Ｈ１１（1999）'!$AI$168</f>
        <v>0</v>
      </c>
      <c r="DS40" s="441">
        <f t="shared" si="78"/>
        <v>0</v>
      </c>
      <c r="DT40" s="441">
        <f t="shared" si="79"/>
        <v>0</v>
      </c>
      <c r="DU40" s="432">
        <f>'Ｈ１１（1999）'!$AI$169</f>
        <v>1390</v>
      </c>
      <c r="DV40" s="441">
        <f t="shared" si="80"/>
        <v>28</v>
      </c>
      <c r="DW40" s="441">
        <f t="shared" si="81"/>
        <v>420</v>
      </c>
      <c r="DX40" s="432">
        <f>'Ｈ１１（1999）'!$AI$170</f>
        <v>0</v>
      </c>
      <c r="DY40" s="441">
        <f t="shared" si="82"/>
        <v>0</v>
      </c>
      <c r="DZ40" s="441">
        <f t="shared" si="83"/>
        <v>0</v>
      </c>
      <c r="EA40" s="432">
        <f>'Ｈ１１（1999）'!$AI$171</f>
        <v>0</v>
      </c>
      <c r="EB40" s="441">
        <f t="shared" si="84"/>
        <v>0</v>
      </c>
      <c r="EC40" s="441">
        <f t="shared" si="85"/>
        <v>0</v>
      </c>
      <c r="ED40" s="432">
        <f>'Ｈ１１（1999）'!$AI$172</f>
        <v>0</v>
      </c>
      <c r="EE40" s="441">
        <f t="shared" si="86"/>
        <v>0</v>
      </c>
      <c r="EF40" s="441">
        <f t="shared" si="87"/>
        <v>0</v>
      </c>
      <c r="EG40" s="432">
        <f>'Ｈ１１（1999）'!$AI$173</f>
        <v>3549</v>
      </c>
      <c r="EH40" s="441">
        <f t="shared" si="88"/>
        <v>71</v>
      </c>
      <c r="EI40" s="441">
        <f t="shared" si="89"/>
        <v>1065</v>
      </c>
      <c r="EJ40" s="432">
        <f>'Ｈ１１（1999）'!$AI$174</f>
        <v>215</v>
      </c>
      <c r="EK40" s="441">
        <f t="shared" si="90"/>
        <v>4</v>
      </c>
      <c r="EL40" s="440">
        <f t="shared" si="91"/>
        <v>60</v>
      </c>
      <c r="EM40" s="430">
        <f>'Ｈ１１（1999）'!$AI$175</f>
        <v>0</v>
      </c>
      <c r="EN40" s="441">
        <f t="shared" si="92"/>
        <v>0</v>
      </c>
      <c r="EO40" s="440">
        <f t="shared" si="93"/>
        <v>0</v>
      </c>
      <c r="EP40" s="432">
        <f t="shared" si="94"/>
        <v>1911769</v>
      </c>
      <c r="EQ40" s="435">
        <f t="shared" si="95"/>
        <v>70795</v>
      </c>
      <c r="ER40" s="433">
        <f t="shared" si="96"/>
        <v>1061925</v>
      </c>
    </row>
    <row r="41" spans="1:148" ht="17.100000000000001" customHeight="1" x14ac:dyDescent="0.15">
      <c r="A41" s="371"/>
      <c r="B41" s="436"/>
      <c r="C41" s="437">
        <v>12</v>
      </c>
      <c r="D41" s="1100">
        <v>14</v>
      </c>
      <c r="E41" s="430">
        <f>'Ｈ１２（2000）'!$AI$124</f>
        <v>0</v>
      </c>
      <c r="F41" s="431">
        <f t="shared" si="0"/>
        <v>0</v>
      </c>
      <c r="G41" s="431">
        <f t="shared" si="1"/>
        <v>0</v>
      </c>
      <c r="H41" s="432">
        <f>'Ｈ１２（2000）'!$AI$125</f>
        <v>12310</v>
      </c>
      <c r="I41" s="431">
        <f t="shared" si="2"/>
        <v>492</v>
      </c>
      <c r="J41" s="433">
        <f t="shared" si="3"/>
        <v>6888</v>
      </c>
      <c r="K41" s="432">
        <f>'Ｈ１２（2000）'!$AI$127</f>
        <v>5762</v>
      </c>
      <c r="L41" s="431">
        <f t="shared" si="4"/>
        <v>192</v>
      </c>
      <c r="M41" s="431">
        <f t="shared" si="5"/>
        <v>2688</v>
      </c>
      <c r="N41" s="432">
        <f>'Ｈ１２（2000）'!$AI$128</f>
        <v>301</v>
      </c>
      <c r="O41" s="431">
        <f t="shared" si="6"/>
        <v>12</v>
      </c>
      <c r="P41" s="434">
        <f t="shared" si="7"/>
        <v>168</v>
      </c>
      <c r="Q41" s="430">
        <f>'Ｈ１２（2000）'!$AI$130</f>
        <v>0</v>
      </c>
      <c r="R41" s="431">
        <f t="shared" si="8"/>
        <v>0</v>
      </c>
      <c r="S41" s="431">
        <f t="shared" si="9"/>
        <v>0</v>
      </c>
      <c r="T41" s="432">
        <f>'Ｈ１２（2000）'!$AI$131</f>
        <v>0</v>
      </c>
      <c r="U41" s="431">
        <f t="shared" si="10"/>
        <v>0</v>
      </c>
      <c r="V41" s="431">
        <f t="shared" si="11"/>
        <v>0</v>
      </c>
      <c r="W41" s="432">
        <f>'Ｈ１２（2000）'!$AI$132</f>
        <v>23818</v>
      </c>
      <c r="X41" s="431">
        <f t="shared" si="12"/>
        <v>953</v>
      </c>
      <c r="Y41" s="431">
        <f t="shared" si="13"/>
        <v>13342</v>
      </c>
      <c r="Z41" s="432">
        <f>'Ｈ１２（2000）'!$AI$133</f>
        <v>28454</v>
      </c>
      <c r="AA41" s="431">
        <f t="shared" si="14"/>
        <v>1138</v>
      </c>
      <c r="AB41" s="431">
        <f t="shared" si="15"/>
        <v>15932</v>
      </c>
      <c r="AC41" s="432">
        <f>'Ｈ１２（2000）'!$AI$134</f>
        <v>16274</v>
      </c>
      <c r="AD41" s="431">
        <f t="shared" si="16"/>
        <v>651</v>
      </c>
      <c r="AE41" s="433">
        <f t="shared" si="17"/>
        <v>9114</v>
      </c>
      <c r="AF41" s="430">
        <f>'Ｈ１２（2000）'!$AI$135</f>
        <v>0</v>
      </c>
      <c r="AG41" s="441">
        <f t="shared" si="18"/>
        <v>0</v>
      </c>
      <c r="AH41" s="440">
        <f t="shared" si="19"/>
        <v>0</v>
      </c>
      <c r="AI41" s="430">
        <f>'Ｈ１２（2000）'!$AI$136</f>
        <v>0</v>
      </c>
      <c r="AJ41" s="441">
        <f t="shared" si="20"/>
        <v>0</v>
      </c>
      <c r="AK41" s="441">
        <f t="shared" si="21"/>
        <v>0</v>
      </c>
      <c r="AL41" s="432">
        <f>'Ｈ１２（2000）'!$AI$137</f>
        <v>0</v>
      </c>
      <c r="AM41" s="441">
        <f t="shared" si="22"/>
        <v>0</v>
      </c>
      <c r="AN41" s="441">
        <f t="shared" si="23"/>
        <v>0</v>
      </c>
      <c r="AO41" s="432">
        <f>'Ｈ１２（2000）'!$AI$138</f>
        <v>0</v>
      </c>
      <c r="AP41" s="441">
        <f t="shared" si="24"/>
        <v>0</v>
      </c>
      <c r="AQ41" s="441">
        <f t="shared" si="25"/>
        <v>0</v>
      </c>
      <c r="AR41" s="432">
        <f>'Ｈ１２（2000）'!$AI$139</f>
        <v>0</v>
      </c>
      <c r="AS41" s="441">
        <f t="shared" si="26"/>
        <v>0</v>
      </c>
      <c r="AT41" s="441">
        <f t="shared" si="27"/>
        <v>0</v>
      </c>
      <c r="AU41" s="432">
        <f>'Ｈ１２（2000）'!$AI$140</f>
        <v>0</v>
      </c>
      <c r="AV41" s="441">
        <f t="shared" si="28"/>
        <v>0</v>
      </c>
      <c r="AW41" s="441">
        <f t="shared" si="29"/>
        <v>0</v>
      </c>
      <c r="AX41" s="432">
        <f>'Ｈ１２（2000）'!$AI$141</f>
        <v>128311</v>
      </c>
      <c r="AY41" s="441">
        <f t="shared" si="30"/>
        <v>6416</v>
      </c>
      <c r="AZ41" s="441">
        <f t="shared" si="31"/>
        <v>89824</v>
      </c>
      <c r="BA41" s="432">
        <f>'Ｈ１２（2000）'!$AI$142</f>
        <v>0</v>
      </c>
      <c r="BB41" s="441">
        <f t="shared" si="32"/>
        <v>0</v>
      </c>
      <c r="BC41" s="441">
        <f t="shared" si="33"/>
        <v>0</v>
      </c>
      <c r="BD41" s="432">
        <f>'Ｈ１２（2000）'!$AI$143</f>
        <v>9281</v>
      </c>
      <c r="BE41" s="441">
        <f t="shared" si="34"/>
        <v>371</v>
      </c>
      <c r="BF41" s="440">
        <f t="shared" si="35"/>
        <v>5194</v>
      </c>
      <c r="BG41" s="430">
        <f>'Ｈ１２（2000）'!$AI$145</f>
        <v>0</v>
      </c>
      <c r="BH41" s="441">
        <f t="shared" si="36"/>
        <v>0</v>
      </c>
      <c r="BI41" s="441">
        <f t="shared" si="37"/>
        <v>0</v>
      </c>
      <c r="BJ41" s="432">
        <f>'Ｈ１２（2000）'!$AI$146</f>
        <v>0</v>
      </c>
      <c r="BK41" s="441">
        <f t="shared" si="38"/>
        <v>0</v>
      </c>
      <c r="BL41" s="441">
        <f t="shared" si="39"/>
        <v>0</v>
      </c>
      <c r="BM41" s="432">
        <f>'Ｈ１２（2000）'!$AI$147</f>
        <v>0</v>
      </c>
      <c r="BN41" s="441">
        <f t="shared" si="40"/>
        <v>0</v>
      </c>
      <c r="BO41" s="440">
        <f t="shared" si="41"/>
        <v>0</v>
      </c>
      <c r="BP41" s="430">
        <f>'Ｈ１２（2000）'!$AI$148</f>
        <v>242361</v>
      </c>
      <c r="BQ41" s="441">
        <f t="shared" si="42"/>
        <v>5049</v>
      </c>
      <c r="BR41" s="441">
        <f t="shared" si="43"/>
        <v>70686</v>
      </c>
      <c r="BS41" s="432">
        <f>'Ｈ１２（2000）'!$AI$149</f>
        <v>0</v>
      </c>
      <c r="BT41" s="441">
        <f t="shared" si="44"/>
        <v>0</v>
      </c>
      <c r="BU41" s="441">
        <f t="shared" si="45"/>
        <v>0</v>
      </c>
      <c r="BV41" s="432">
        <f>'Ｈ１２（2000）'!$AI$150</f>
        <v>0</v>
      </c>
      <c r="BW41" s="441">
        <f t="shared" si="46"/>
        <v>0</v>
      </c>
      <c r="BX41" s="441">
        <f t="shared" si="47"/>
        <v>0</v>
      </c>
      <c r="BY41" s="432">
        <f>'Ｈ１２（2000）'!$AI$151</f>
        <v>0</v>
      </c>
      <c r="BZ41" s="441">
        <f t="shared" si="48"/>
        <v>0</v>
      </c>
      <c r="CA41" s="441">
        <f t="shared" si="49"/>
        <v>0</v>
      </c>
      <c r="CB41" s="432">
        <f>'Ｈ１２（2000）'!$AI$152</f>
        <v>0</v>
      </c>
      <c r="CC41" s="441">
        <f t="shared" si="50"/>
        <v>0</v>
      </c>
      <c r="CD41" s="441">
        <f t="shared" si="51"/>
        <v>0</v>
      </c>
      <c r="CE41" s="432">
        <f>'Ｈ１２（2000）'!$AI$153</f>
        <v>0</v>
      </c>
      <c r="CF41" s="441">
        <f t="shared" si="52"/>
        <v>0</v>
      </c>
      <c r="CG41" s="441">
        <f t="shared" si="53"/>
        <v>0</v>
      </c>
      <c r="CH41" s="432">
        <f>'Ｈ１２（2000）'!$AI$155</f>
        <v>0</v>
      </c>
      <c r="CI41" s="441">
        <f t="shared" si="54"/>
        <v>0</v>
      </c>
      <c r="CJ41" s="441">
        <f t="shared" si="55"/>
        <v>0</v>
      </c>
      <c r="CK41" s="432">
        <f>'Ｈ１２（2000）'!$AI$156</f>
        <v>0</v>
      </c>
      <c r="CL41" s="441">
        <f t="shared" si="56"/>
        <v>0</v>
      </c>
      <c r="CM41" s="441">
        <f t="shared" si="57"/>
        <v>0</v>
      </c>
      <c r="CN41" s="432">
        <f>'Ｈ１２（2000）'!$AI$157</f>
        <v>0</v>
      </c>
      <c r="CO41" s="441">
        <f t="shared" si="58"/>
        <v>0</v>
      </c>
      <c r="CP41" s="441">
        <f t="shared" si="59"/>
        <v>0</v>
      </c>
      <c r="CQ41" s="432">
        <f>'Ｈ１２（2000）'!$AI$158</f>
        <v>9459</v>
      </c>
      <c r="CR41" s="441">
        <f t="shared" si="60"/>
        <v>236</v>
      </c>
      <c r="CS41" s="441">
        <f t="shared" si="61"/>
        <v>3304</v>
      </c>
      <c r="CT41" s="432">
        <f>'Ｈ１２（2000）'!$AI$159</f>
        <v>0</v>
      </c>
      <c r="CU41" s="441">
        <f t="shared" si="62"/>
        <v>0</v>
      </c>
      <c r="CV41" s="441">
        <f t="shared" si="63"/>
        <v>0</v>
      </c>
      <c r="CW41" s="432">
        <f>'Ｈ１２（2000）'!$AI$160</f>
        <v>2520</v>
      </c>
      <c r="CX41" s="441">
        <f t="shared" si="64"/>
        <v>63</v>
      </c>
      <c r="CY41" s="441">
        <f t="shared" si="65"/>
        <v>882</v>
      </c>
      <c r="CZ41" s="432">
        <f>'Ｈ１２（2000）'!$AI$161</f>
        <v>0</v>
      </c>
      <c r="DA41" s="441">
        <f t="shared" si="66"/>
        <v>0</v>
      </c>
      <c r="DB41" s="441">
        <f t="shared" si="67"/>
        <v>0</v>
      </c>
      <c r="DC41" s="432">
        <f>'Ｈ１２（2000）'!$AI$162</f>
        <v>0</v>
      </c>
      <c r="DD41" s="441">
        <f t="shared" si="68"/>
        <v>0</v>
      </c>
      <c r="DE41" s="440">
        <f t="shared" si="69"/>
        <v>0</v>
      </c>
      <c r="DF41" s="430">
        <f>'Ｈ１２（2000）'!$AI$164</f>
        <v>0</v>
      </c>
      <c r="DG41" s="441">
        <f t="shared" si="70"/>
        <v>0</v>
      </c>
      <c r="DH41" s="441">
        <f t="shared" si="71"/>
        <v>0</v>
      </c>
      <c r="DI41" s="432">
        <f>'Ｈ１２（2000）'!$AI$165</f>
        <v>0</v>
      </c>
      <c r="DJ41" s="439">
        <f t="shared" si="72"/>
        <v>0</v>
      </c>
      <c r="DK41" s="440">
        <f t="shared" si="73"/>
        <v>0</v>
      </c>
      <c r="DL41" s="430">
        <f>'Ｈ１２（2000）'!$AI$166</f>
        <v>6546</v>
      </c>
      <c r="DM41" s="441">
        <f t="shared" si="74"/>
        <v>131</v>
      </c>
      <c r="DN41" s="441">
        <f t="shared" si="75"/>
        <v>1834</v>
      </c>
      <c r="DO41" s="432">
        <f>'Ｈ１２（2000）'!$AI$167</f>
        <v>6320</v>
      </c>
      <c r="DP41" s="441">
        <f t="shared" si="76"/>
        <v>126</v>
      </c>
      <c r="DQ41" s="441">
        <f t="shared" si="77"/>
        <v>1764</v>
      </c>
      <c r="DR41" s="432">
        <f>'Ｈ１２（2000）'!$AI$168</f>
        <v>0</v>
      </c>
      <c r="DS41" s="441">
        <f t="shared" si="78"/>
        <v>0</v>
      </c>
      <c r="DT41" s="441">
        <f t="shared" si="79"/>
        <v>0</v>
      </c>
      <c r="DU41" s="432">
        <f>'Ｈ１２（2000）'!$AI$169</f>
        <v>1564</v>
      </c>
      <c r="DV41" s="441">
        <f t="shared" si="80"/>
        <v>31</v>
      </c>
      <c r="DW41" s="441">
        <f t="shared" si="81"/>
        <v>434</v>
      </c>
      <c r="DX41" s="432">
        <f>'Ｈ１２（2000）'!$AI$170</f>
        <v>0</v>
      </c>
      <c r="DY41" s="441">
        <f t="shared" si="82"/>
        <v>0</v>
      </c>
      <c r="DZ41" s="441">
        <f t="shared" si="83"/>
        <v>0</v>
      </c>
      <c r="EA41" s="432">
        <f>'Ｈ１２（2000）'!$AI$171</f>
        <v>0</v>
      </c>
      <c r="EB41" s="441">
        <f t="shared" si="84"/>
        <v>0</v>
      </c>
      <c r="EC41" s="441">
        <f t="shared" si="85"/>
        <v>0</v>
      </c>
      <c r="ED41" s="432">
        <f>'Ｈ１２（2000）'!$AI$172</f>
        <v>0</v>
      </c>
      <c r="EE41" s="441">
        <f t="shared" si="86"/>
        <v>0</v>
      </c>
      <c r="EF41" s="441">
        <f t="shared" si="87"/>
        <v>0</v>
      </c>
      <c r="EG41" s="432">
        <f>'Ｈ１２（2000）'!$AI$173</f>
        <v>0</v>
      </c>
      <c r="EH41" s="441">
        <f t="shared" si="88"/>
        <v>0</v>
      </c>
      <c r="EI41" s="441">
        <f t="shared" si="89"/>
        <v>0</v>
      </c>
      <c r="EJ41" s="432">
        <f>'Ｈ１２（2000）'!$AI$174</f>
        <v>5930</v>
      </c>
      <c r="EK41" s="441">
        <f t="shared" si="90"/>
        <v>119</v>
      </c>
      <c r="EL41" s="440">
        <f t="shared" si="91"/>
        <v>1666</v>
      </c>
      <c r="EM41" s="430">
        <f>'Ｈ１２（2000）'!$AI$175</f>
        <v>0</v>
      </c>
      <c r="EN41" s="441">
        <f t="shared" si="92"/>
        <v>0</v>
      </c>
      <c r="EO41" s="440">
        <f t="shared" si="93"/>
        <v>0</v>
      </c>
      <c r="EP41" s="432">
        <f t="shared" si="94"/>
        <v>499211</v>
      </c>
      <c r="EQ41" s="435">
        <f t="shared" si="95"/>
        <v>15980</v>
      </c>
      <c r="ER41" s="433">
        <f t="shared" si="96"/>
        <v>223720</v>
      </c>
    </row>
    <row r="42" spans="1:148" ht="17.100000000000001" customHeight="1" x14ac:dyDescent="0.15">
      <c r="A42" s="371"/>
      <c r="B42" s="436"/>
      <c r="C42" s="437">
        <v>13</v>
      </c>
      <c r="D42" s="438">
        <v>13</v>
      </c>
      <c r="E42" s="430">
        <f>'Ｈ１３（2001）'!$AI$124</f>
        <v>0</v>
      </c>
      <c r="F42" s="431">
        <f t="shared" si="0"/>
        <v>0</v>
      </c>
      <c r="G42" s="431">
        <f t="shared" si="1"/>
        <v>0</v>
      </c>
      <c r="H42" s="432">
        <f>'Ｈ１３（2001）'!$AI$125</f>
        <v>12310</v>
      </c>
      <c r="I42" s="431">
        <f t="shared" si="2"/>
        <v>492</v>
      </c>
      <c r="J42" s="433">
        <f t="shared" si="3"/>
        <v>6396</v>
      </c>
      <c r="K42" s="432">
        <f>'Ｈ１３（2001）'!$AI$127</f>
        <v>5762</v>
      </c>
      <c r="L42" s="431">
        <f t="shared" si="4"/>
        <v>192</v>
      </c>
      <c r="M42" s="431">
        <f t="shared" si="5"/>
        <v>2496</v>
      </c>
      <c r="N42" s="432">
        <f>'Ｈ１３（2001）'!$AI$128</f>
        <v>301</v>
      </c>
      <c r="O42" s="431">
        <f t="shared" si="6"/>
        <v>12</v>
      </c>
      <c r="P42" s="434">
        <f t="shared" si="7"/>
        <v>156</v>
      </c>
      <c r="Q42" s="430">
        <f>'Ｈ１３（2001）'!$AI$130</f>
        <v>0</v>
      </c>
      <c r="R42" s="431">
        <f t="shared" si="8"/>
        <v>0</v>
      </c>
      <c r="S42" s="431">
        <f t="shared" si="9"/>
        <v>0</v>
      </c>
      <c r="T42" s="432">
        <f>'Ｈ１３（2001）'!$AI$131</f>
        <v>0</v>
      </c>
      <c r="U42" s="431">
        <f t="shared" si="10"/>
        <v>0</v>
      </c>
      <c r="V42" s="431">
        <f t="shared" si="11"/>
        <v>0</v>
      </c>
      <c r="W42" s="432">
        <f>'Ｈ１３（2001）'!$AI$132</f>
        <v>23818</v>
      </c>
      <c r="X42" s="431">
        <f t="shared" si="12"/>
        <v>953</v>
      </c>
      <c r="Y42" s="431">
        <f t="shared" si="13"/>
        <v>12389</v>
      </c>
      <c r="Z42" s="432">
        <f>'Ｈ１３（2001）'!$AI$133</f>
        <v>28454</v>
      </c>
      <c r="AA42" s="431">
        <f t="shared" si="14"/>
        <v>1138</v>
      </c>
      <c r="AB42" s="431">
        <f t="shared" si="15"/>
        <v>14794</v>
      </c>
      <c r="AC42" s="432">
        <f>'Ｈ１３（2001）'!$AI$134</f>
        <v>16274</v>
      </c>
      <c r="AD42" s="431">
        <f t="shared" si="16"/>
        <v>651</v>
      </c>
      <c r="AE42" s="433">
        <f t="shared" si="17"/>
        <v>8463</v>
      </c>
      <c r="AF42" s="430">
        <f>'Ｈ１３（2001）'!$AI$135</f>
        <v>0</v>
      </c>
      <c r="AG42" s="441">
        <f t="shared" si="18"/>
        <v>0</v>
      </c>
      <c r="AH42" s="440">
        <f t="shared" si="19"/>
        <v>0</v>
      </c>
      <c r="AI42" s="430">
        <f>'Ｈ１３（2001）'!$AI$136</f>
        <v>0</v>
      </c>
      <c r="AJ42" s="441">
        <f t="shared" si="20"/>
        <v>0</v>
      </c>
      <c r="AK42" s="441">
        <f t="shared" si="21"/>
        <v>0</v>
      </c>
      <c r="AL42" s="432">
        <f>'Ｈ１３（2001）'!$AI$137</f>
        <v>0</v>
      </c>
      <c r="AM42" s="441">
        <f t="shared" si="22"/>
        <v>0</v>
      </c>
      <c r="AN42" s="441">
        <f t="shared" si="23"/>
        <v>0</v>
      </c>
      <c r="AO42" s="432">
        <f>'Ｈ１３（2001）'!$AI$138</f>
        <v>0</v>
      </c>
      <c r="AP42" s="441">
        <f t="shared" si="24"/>
        <v>0</v>
      </c>
      <c r="AQ42" s="441">
        <f t="shared" si="25"/>
        <v>0</v>
      </c>
      <c r="AR42" s="432">
        <f>'Ｈ１３（2001）'!$AI$139</f>
        <v>0</v>
      </c>
      <c r="AS42" s="441">
        <f t="shared" si="26"/>
        <v>0</v>
      </c>
      <c r="AT42" s="441">
        <f t="shared" si="27"/>
        <v>0</v>
      </c>
      <c r="AU42" s="432">
        <f>'Ｈ１３（2001）'!$AI$140</f>
        <v>0</v>
      </c>
      <c r="AV42" s="441">
        <f t="shared" si="28"/>
        <v>0</v>
      </c>
      <c r="AW42" s="441">
        <f t="shared" si="29"/>
        <v>0</v>
      </c>
      <c r="AX42" s="432">
        <f>'Ｈ１３（2001）'!$AI$141</f>
        <v>128311</v>
      </c>
      <c r="AY42" s="441">
        <f t="shared" si="30"/>
        <v>6416</v>
      </c>
      <c r="AZ42" s="441">
        <f t="shared" si="31"/>
        <v>83408</v>
      </c>
      <c r="BA42" s="432">
        <f>'Ｈ１３（2001）'!$AI$142</f>
        <v>0</v>
      </c>
      <c r="BB42" s="441">
        <f t="shared" si="32"/>
        <v>0</v>
      </c>
      <c r="BC42" s="441">
        <f t="shared" si="33"/>
        <v>0</v>
      </c>
      <c r="BD42" s="432">
        <f>'Ｈ１３（2001）'!$AI$143</f>
        <v>9281</v>
      </c>
      <c r="BE42" s="441">
        <f t="shared" si="34"/>
        <v>371</v>
      </c>
      <c r="BF42" s="440">
        <f t="shared" si="35"/>
        <v>4823</v>
      </c>
      <c r="BG42" s="430">
        <f>'Ｈ１３（2001）'!$AI$145</f>
        <v>0</v>
      </c>
      <c r="BH42" s="441">
        <f t="shared" si="36"/>
        <v>0</v>
      </c>
      <c r="BI42" s="441">
        <f t="shared" si="37"/>
        <v>0</v>
      </c>
      <c r="BJ42" s="432">
        <f>'Ｈ１３（2001）'!$AI$146</f>
        <v>0</v>
      </c>
      <c r="BK42" s="441">
        <f t="shared" si="38"/>
        <v>0</v>
      </c>
      <c r="BL42" s="441">
        <f t="shared" si="39"/>
        <v>0</v>
      </c>
      <c r="BM42" s="432">
        <f>'Ｈ１３（2001）'!$AI$147</f>
        <v>0</v>
      </c>
      <c r="BN42" s="441">
        <f t="shared" si="40"/>
        <v>0</v>
      </c>
      <c r="BO42" s="440">
        <f t="shared" si="41"/>
        <v>0</v>
      </c>
      <c r="BP42" s="430">
        <f>'Ｈ１３（2001）'!$AI$148</f>
        <v>242361</v>
      </c>
      <c r="BQ42" s="441">
        <f t="shared" si="42"/>
        <v>5049</v>
      </c>
      <c r="BR42" s="441">
        <f t="shared" si="43"/>
        <v>65637</v>
      </c>
      <c r="BS42" s="432">
        <f>'Ｈ１３（2001）'!$AI$149</f>
        <v>0</v>
      </c>
      <c r="BT42" s="441">
        <f t="shared" si="44"/>
        <v>0</v>
      </c>
      <c r="BU42" s="441">
        <f t="shared" si="45"/>
        <v>0</v>
      </c>
      <c r="BV42" s="432">
        <f>'Ｈ１３（2001）'!$AI$150</f>
        <v>0</v>
      </c>
      <c r="BW42" s="441">
        <f t="shared" si="46"/>
        <v>0</v>
      </c>
      <c r="BX42" s="441">
        <f t="shared" si="47"/>
        <v>0</v>
      </c>
      <c r="BY42" s="432">
        <f>'Ｈ１３（2001）'!$AI$151</f>
        <v>0</v>
      </c>
      <c r="BZ42" s="441">
        <f t="shared" si="48"/>
        <v>0</v>
      </c>
      <c r="CA42" s="441">
        <f t="shared" si="49"/>
        <v>0</v>
      </c>
      <c r="CB42" s="432">
        <f>'Ｈ１３（2001）'!$AI$152</f>
        <v>0</v>
      </c>
      <c r="CC42" s="441">
        <f t="shared" si="50"/>
        <v>0</v>
      </c>
      <c r="CD42" s="441">
        <f t="shared" si="51"/>
        <v>0</v>
      </c>
      <c r="CE42" s="432">
        <f>'Ｈ１３（2001）'!$AI$153</f>
        <v>0</v>
      </c>
      <c r="CF42" s="441">
        <f t="shared" si="52"/>
        <v>0</v>
      </c>
      <c r="CG42" s="441">
        <f t="shared" si="53"/>
        <v>0</v>
      </c>
      <c r="CH42" s="432">
        <f>'Ｈ１３（2001）'!$AI$155</f>
        <v>0</v>
      </c>
      <c r="CI42" s="441">
        <f t="shared" si="54"/>
        <v>0</v>
      </c>
      <c r="CJ42" s="441">
        <f t="shared" si="55"/>
        <v>0</v>
      </c>
      <c r="CK42" s="432">
        <f>'Ｈ１３（2001）'!$AI$156</f>
        <v>0</v>
      </c>
      <c r="CL42" s="441">
        <f t="shared" si="56"/>
        <v>0</v>
      </c>
      <c r="CM42" s="441">
        <f t="shared" si="57"/>
        <v>0</v>
      </c>
      <c r="CN42" s="432">
        <f>'Ｈ１３（2001）'!$AI$157</f>
        <v>0</v>
      </c>
      <c r="CO42" s="441">
        <f t="shared" si="58"/>
        <v>0</v>
      </c>
      <c r="CP42" s="441">
        <f t="shared" si="59"/>
        <v>0</v>
      </c>
      <c r="CQ42" s="432">
        <f>'Ｈ１３（2001）'!$AI$158</f>
        <v>9459</v>
      </c>
      <c r="CR42" s="441">
        <f t="shared" si="60"/>
        <v>236</v>
      </c>
      <c r="CS42" s="441">
        <f t="shared" si="61"/>
        <v>3068</v>
      </c>
      <c r="CT42" s="432">
        <f>'Ｈ１３（2001）'!$AI$159</f>
        <v>0</v>
      </c>
      <c r="CU42" s="441">
        <f t="shared" si="62"/>
        <v>0</v>
      </c>
      <c r="CV42" s="441">
        <f t="shared" si="63"/>
        <v>0</v>
      </c>
      <c r="CW42" s="432">
        <f>'Ｈ１３（2001）'!$AI$160</f>
        <v>2520</v>
      </c>
      <c r="CX42" s="441">
        <f t="shared" si="64"/>
        <v>63</v>
      </c>
      <c r="CY42" s="441">
        <f t="shared" si="65"/>
        <v>819</v>
      </c>
      <c r="CZ42" s="432">
        <f>'Ｈ１３（2001）'!$AI$161</f>
        <v>0</v>
      </c>
      <c r="DA42" s="441">
        <f t="shared" si="66"/>
        <v>0</v>
      </c>
      <c r="DB42" s="441">
        <f t="shared" si="67"/>
        <v>0</v>
      </c>
      <c r="DC42" s="432">
        <f>'Ｈ１３（2001）'!$AI$162</f>
        <v>0</v>
      </c>
      <c r="DD42" s="441">
        <f t="shared" si="68"/>
        <v>0</v>
      </c>
      <c r="DE42" s="440">
        <f t="shared" si="69"/>
        <v>0</v>
      </c>
      <c r="DF42" s="430">
        <f>'Ｈ１３（2001）'!$AI$164</f>
        <v>0</v>
      </c>
      <c r="DG42" s="441">
        <f t="shared" si="70"/>
        <v>0</v>
      </c>
      <c r="DH42" s="441">
        <f t="shared" si="71"/>
        <v>0</v>
      </c>
      <c r="DI42" s="432">
        <f>'Ｈ１３（2001）'!$AI$165</f>
        <v>0</v>
      </c>
      <c r="DJ42" s="439">
        <f t="shared" si="72"/>
        <v>0</v>
      </c>
      <c r="DK42" s="440">
        <f t="shared" si="73"/>
        <v>0</v>
      </c>
      <c r="DL42" s="430">
        <f>'Ｈ１３（2001）'!$AI$166</f>
        <v>6546</v>
      </c>
      <c r="DM42" s="441">
        <f t="shared" si="74"/>
        <v>131</v>
      </c>
      <c r="DN42" s="441">
        <f t="shared" si="75"/>
        <v>1703</v>
      </c>
      <c r="DO42" s="432">
        <f>'Ｈ１３（2001）'!$AI$167</f>
        <v>6320</v>
      </c>
      <c r="DP42" s="441">
        <f t="shared" si="76"/>
        <v>126</v>
      </c>
      <c r="DQ42" s="441">
        <f t="shared" si="77"/>
        <v>1638</v>
      </c>
      <c r="DR42" s="432">
        <f>'Ｈ１３（2001）'!$AI$168</f>
        <v>0</v>
      </c>
      <c r="DS42" s="441">
        <f t="shared" si="78"/>
        <v>0</v>
      </c>
      <c r="DT42" s="441">
        <f t="shared" si="79"/>
        <v>0</v>
      </c>
      <c r="DU42" s="432">
        <f>'Ｈ１３（2001）'!$AI$169</f>
        <v>1564</v>
      </c>
      <c r="DV42" s="441">
        <f t="shared" si="80"/>
        <v>31</v>
      </c>
      <c r="DW42" s="441">
        <f t="shared" si="81"/>
        <v>403</v>
      </c>
      <c r="DX42" s="432">
        <f>'Ｈ１３（2001）'!$AI$170</f>
        <v>0</v>
      </c>
      <c r="DY42" s="441">
        <f t="shared" si="82"/>
        <v>0</v>
      </c>
      <c r="DZ42" s="441">
        <f t="shared" si="83"/>
        <v>0</v>
      </c>
      <c r="EA42" s="432">
        <f>'Ｈ１３（2001）'!$AI$171</f>
        <v>0</v>
      </c>
      <c r="EB42" s="441">
        <f t="shared" si="84"/>
        <v>0</v>
      </c>
      <c r="EC42" s="441">
        <f t="shared" si="85"/>
        <v>0</v>
      </c>
      <c r="ED42" s="432">
        <f>'Ｈ１３（2001）'!$AI$172</f>
        <v>0</v>
      </c>
      <c r="EE42" s="441">
        <f t="shared" si="86"/>
        <v>0</v>
      </c>
      <c r="EF42" s="441">
        <f t="shared" si="87"/>
        <v>0</v>
      </c>
      <c r="EG42" s="432">
        <f>'Ｈ１３（2001）'!$AI$173</f>
        <v>0</v>
      </c>
      <c r="EH42" s="441">
        <f t="shared" si="88"/>
        <v>0</v>
      </c>
      <c r="EI42" s="441">
        <f t="shared" si="89"/>
        <v>0</v>
      </c>
      <c r="EJ42" s="432">
        <f>'Ｈ１３（2001）'!$AI$174</f>
        <v>5930</v>
      </c>
      <c r="EK42" s="441">
        <f t="shared" si="90"/>
        <v>119</v>
      </c>
      <c r="EL42" s="440">
        <f t="shared" si="91"/>
        <v>1547</v>
      </c>
      <c r="EM42" s="430">
        <f>'Ｈ１３（2001）'!$AI$175</f>
        <v>0</v>
      </c>
      <c r="EN42" s="441">
        <f t="shared" si="92"/>
        <v>0</v>
      </c>
      <c r="EO42" s="440">
        <f t="shared" si="93"/>
        <v>0</v>
      </c>
      <c r="EP42" s="432">
        <f t="shared" si="94"/>
        <v>499211</v>
      </c>
      <c r="EQ42" s="435">
        <f t="shared" si="95"/>
        <v>15980</v>
      </c>
      <c r="ER42" s="433">
        <f t="shared" si="96"/>
        <v>207740</v>
      </c>
    </row>
    <row r="43" spans="1:148" ht="17.100000000000001" customHeight="1" x14ac:dyDescent="0.15">
      <c r="A43" s="371"/>
      <c r="B43" s="436"/>
      <c r="C43" s="437">
        <v>14</v>
      </c>
      <c r="D43" s="1100">
        <v>12</v>
      </c>
      <c r="E43" s="430">
        <f>'Ｈ１４（2002）'!$AI$124</f>
        <v>1365</v>
      </c>
      <c r="F43" s="431">
        <f t="shared" si="0"/>
        <v>27</v>
      </c>
      <c r="G43" s="431">
        <f t="shared" si="1"/>
        <v>324</v>
      </c>
      <c r="H43" s="432">
        <f>'Ｈ１４（2002）'!$AI$125</f>
        <v>1922</v>
      </c>
      <c r="I43" s="431">
        <f t="shared" si="2"/>
        <v>77</v>
      </c>
      <c r="J43" s="433">
        <f t="shared" si="3"/>
        <v>924</v>
      </c>
      <c r="K43" s="432">
        <f>'Ｈ１４（2002）'!$AI$127</f>
        <v>449793</v>
      </c>
      <c r="L43" s="431">
        <f t="shared" si="4"/>
        <v>14993</v>
      </c>
      <c r="M43" s="431">
        <f t="shared" si="5"/>
        <v>179916</v>
      </c>
      <c r="N43" s="432">
        <f>'Ｈ１４（2002）'!$AI$128</f>
        <v>158</v>
      </c>
      <c r="O43" s="431">
        <f t="shared" si="6"/>
        <v>6</v>
      </c>
      <c r="P43" s="434">
        <f t="shared" si="7"/>
        <v>72</v>
      </c>
      <c r="Q43" s="430">
        <f>'Ｈ１４（2002）'!$AI$130</f>
        <v>0</v>
      </c>
      <c r="R43" s="431">
        <f t="shared" si="8"/>
        <v>0</v>
      </c>
      <c r="S43" s="431">
        <f t="shared" si="9"/>
        <v>0</v>
      </c>
      <c r="T43" s="432">
        <f>'Ｈ１４（2002）'!$AI$131</f>
        <v>0</v>
      </c>
      <c r="U43" s="431">
        <f t="shared" si="10"/>
        <v>0</v>
      </c>
      <c r="V43" s="431">
        <f t="shared" si="11"/>
        <v>0</v>
      </c>
      <c r="W43" s="432">
        <f>'Ｈ１４（2002）'!$AI$132</f>
        <v>23620</v>
      </c>
      <c r="X43" s="431">
        <f t="shared" si="12"/>
        <v>945</v>
      </c>
      <c r="Y43" s="431">
        <f t="shared" si="13"/>
        <v>11340</v>
      </c>
      <c r="Z43" s="432">
        <f>'Ｈ１４（2002）'!$AI$133</f>
        <v>4293</v>
      </c>
      <c r="AA43" s="431">
        <f t="shared" si="14"/>
        <v>172</v>
      </c>
      <c r="AB43" s="431">
        <f t="shared" si="15"/>
        <v>2064</v>
      </c>
      <c r="AC43" s="432">
        <f>'Ｈ１４（2002）'!$AI$134</f>
        <v>7119</v>
      </c>
      <c r="AD43" s="431">
        <f t="shared" si="16"/>
        <v>285</v>
      </c>
      <c r="AE43" s="433">
        <f t="shared" si="17"/>
        <v>3420</v>
      </c>
      <c r="AF43" s="430">
        <f>'Ｈ１４（2002）'!$AI$135</f>
        <v>0</v>
      </c>
      <c r="AG43" s="441">
        <f t="shared" si="18"/>
        <v>0</v>
      </c>
      <c r="AH43" s="440">
        <f t="shared" si="19"/>
        <v>0</v>
      </c>
      <c r="AI43" s="430">
        <f>'Ｈ１４（2002）'!$AI$136</f>
        <v>0</v>
      </c>
      <c r="AJ43" s="441">
        <f t="shared" si="20"/>
        <v>0</v>
      </c>
      <c r="AK43" s="441">
        <f t="shared" si="21"/>
        <v>0</v>
      </c>
      <c r="AL43" s="432">
        <f>'Ｈ１４（2002）'!$AI$137</f>
        <v>0</v>
      </c>
      <c r="AM43" s="441">
        <f t="shared" si="22"/>
        <v>0</v>
      </c>
      <c r="AN43" s="441">
        <f t="shared" si="23"/>
        <v>0</v>
      </c>
      <c r="AO43" s="432">
        <f>'Ｈ１４（2002）'!$AI$138</f>
        <v>0</v>
      </c>
      <c r="AP43" s="441">
        <f t="shared" si="24"/>
        <v>0</v>
      </c>
      <c r="AQ43" s="441">
        <f t="shared" si="25"/>
        <v>0</v>
      </c>
      <c r="AR43" s="432">
        <f>'Ｈ１４（2002）'!$AI$139</f>
        <v>0</v>
      </c>
      <c r="AS43" s="441">
        <f t="shared" si="26"/>
        <v>0</v>
      </c>
      <c r="AT43" s="441">
        <f t="shared" si="27"/>
        <v>0</v>
      </c>
      <c r="AU43" s="432">
        <f>'Ｈ１４（2002）'!$AI$140</f>
        <v>0</v>
      </c>
      <c r="AV43" s="441">
        <f t="shared" si="28"/>
        <v>0</v>
      </c>
      <c r="AW43" s="441">
        <f t="shared" si="29"/>
        <v>0</v>
      </c>
      <c r="AX43" s="432">
        <f>'Ｈ１４（2002）'!$AI$141</f>
        <v>91836</v>
      </c>
      <c r="AY43" s="441">
        <f t="shared" si="30"/>
        <v>4592</v>
      </c>
      <c r="AZ43" s="441">
        <f t="shared" si="31"/>
        <v>55104</v>
      </c>
      <c r="BA43" s="432">
        <f>'Ｈ１４（2002）'!$AI$142</f>
        <v>0</v>
      </c>
      <c r="BB43" s="441">
        <f t="shared" si="32"/>
        <v>0</v>
      </c>
      <c r="BC43" s="441">
        <f t="shared" si="33"/>
        <v>0</v>
      </c>
      <c r="BD43" s="432">
        <f>'Ｈ１４（2002）'!$AI$143</f>
        <v>1001155</v>
      </c>
      <c r="BE43" s="441">
        <f t="shared" si="34"/>
        <v>40046</v>
      </c>
      <c r="BF43" s="440">
        <f t="shared" si="35"/>
        <v>480552</v>
      </c>
      <c r="BG43" s="430">
        <f>'Ｈ１４（2002）'!$AI$145</f>
        <v>0</v>
      </c>
      <c r="BH43" s="441">
        <f t="shared" si="36"/>
        <v>0</v>
      </c>
      <c r="BI43" s="441">
        <f t="shared" si="37"/>
        <v>0</v>
      </c>
      <c r="BJ43" s="432">
        <f>'Ｈ１４（2002）'!$AI$146</f>
        <v>0</v>
      </c>
      <c r="BK43" s="441">
        <f t="shared" si="38"/>
        <v>0</v>
      </c>
      <c r="BL43" s="441">
        <f t="shared" si="39"/>
        <v>0</v>
      </c>
      <c r="BM43" s="432">
        <f>'Ｈ１４（2002）'!$AI$147</f>
        <v>0</v>
      </c>
      <c r="BN43" s="441">
        <f t="shared" si="40"/>
        <v>0</v>
      </c>
      <c r="BO43" s="440">
        <f t="shared" si="41"/>
        <v>0</v>
      </c>
      <c r="BP43" s="430">
        <f>'Ｈ１４（2002）'!$AI$148</f>
        <v>321480</v>
      </c>
      <c r="BQ43" s="441">
        <f t="shared" si="42"/>
        <v>6698</v>
      </c>
      <c r="BR43" s="441">
        <f t="shared" si="43"/>
        <v>80376</v>
      </c>
      <c r="BS43" s="432">
        <f>'Ｈ１４（2002）'!$AI$149</f>
        <v>0</v>
      </c>
      <c r="BT43" s="441">
        <f t="shared" si="44"/>
        <v>0</v>
      </c>
      <c r="BU43" s="441">
        <f t="shared" si="45"/>
        <v>0</v>
      </c>
      <c r="BV43" s="432">
        <f>'Ｈ１４（2002）'!$AI$150</f>
        <v>0</v>
      </c>
      <c r="BW43" s="441">
        <f t="shared" si="46"/>
        <v>0</v>
      </c>
      <c r="BX43" s="441">
        <f t="shared" si="47"/>
        <v>0</v>
      </c>
      <c r="BY43" s="432">
        <f>'Ｈ１４（2002）'!$AI$151</f>
        <v>0</v>
      </c>
      <c r="BZ43" s="441">
        <f t="shared" si="48"/>
        <v>0</v>
      </c>
      <c r="CA43" s="441">
        <f t="shared" si="49"/>
        <v>0</v>
      </c>
      <c r="CB43" s="432">
        <f>'Ｈ１４（2002）'!$AI$152</f>
        <v>0</v>
      </c>
      <c r="CC43" s="441">
        <f t="shared" si="50"/>
        <v>0</v>
      </c>
      <c r="CD43" s="441">
        <f t="shared" si="51"/>
        <v>0</v>
      </c>
      <c r="CE43" s="432">
        <f>'Ｈ１４（2002）'!$AI$153</f>
        <v>0</v>
      </c>
      <c r="CF43" s="441">
        <f t="shared" si="52"/>
        <v>0</v>
      </c>
      <c r="CG43" s="441">
        <f t="shared" si="53"/>
        <v>0</v>
      </c>
      <c r="CH43" s="432">
        <f>'Ｈ１４（2002）'!$AI$155</f>
        <v>57286</v>
      </c>
      <c r="CI43" s="441">
        <f t="shared" si="54"/>
        <v>1193</v>
      </c>
      <c r="CJ43" s="441">
        <f t="shared" si="55"/>
        <v>14316</v>
      </c>
      <c r="CK43" s="432">
        <f>'Ｈ１４（2002）'!$AI$156</f>
        <v>0</v>
      </c>
      <c r="CL43" s="441">
        <f t="shared" si="56"/>
        <v>0</v>
      </c>
      <c r="CM43" s="441">
        <f t="shared" si="57"/>
        <v>0</v>
      </c>
      <c r="CN43" s="432">
        <f>'Ｈ１４（2002）'!$AI$157</f>
        <v>0</v>
      </c>
      <c r="CO43" s="441">
        <f t="shared" si="58"/>
        <v>0</v>
      </c>
      <c r="CP43" s="441">
        <f t="shared" si="59"/>
        <v>0</v>
      </c>
      <c r="CQ43" s="432">
        <f>'Ｈ１４（2002）'!$AI$158</f>
        <v>4075</v>
      </c>
      <c r="CR43" s="441">
        <f t="shared" si="60"/>
        <v>102</v>
      </c>
      <c r="CS43" s="441">
        <f t="shared" si="61"/>
        <v>1224</v>
      </c>
      <c r="CT43" s="432">
        <f>'Ｈ１４（2002）'!$AI$159</f>
        <v>0</v>
      </c>
      <c r="CU43" s="441">
        <f t="shared" si="62"/>
        <v>0</v>
      </c>
      <c r="CV43" s="441">
        <f t="shared" si="63"/>
        <v>0</v>
      </c>
      <c r="CW43" s="432">
        <f>'Ｈ１４（2002）'!$AI$160</f>
        <v>6615</v>
      </c>
      <c r="CX43" s="441">
        <f t="shared" si="64"/>
        <v>165</v>
      </c>
      <c r="CY43" s="441">
        <f t="shared" si="65"/>
        <v>1980</v>
      </c>
      <c r="CZ43" s="432">
        <f>'Ｈ１４（2002）'!$AI$161</f>
        <v>0</v>
      </c>
      <c r="DA43" s="441">
        <f t="shared" si="66"/>
        <v>0</v>
      </c>
      <c r="DB43" s="441">
        <f t="shared" si="67"/>
        <v>0</v>
      </c>
      <c r="DC43" s="432">
        <f>'Ｈ１４（2002）'!$AI$162</f>
        <v>0</v>
      </c>
      <c r="DD43" s="441">
        <f t="shared" si="68"/>
        <v>0</v>
      </c>
      <c r="DE43" s="440">
        <f t="shared" si="69"/>
        <v>0</v>
      </c>
      <c r="DF43" s="430">
        <f>'Ｈ１４（2002）'!$AI$164</f>
        <v>0</v>
      </c>
      <c r="DG43" s="441">
        <f t="shared" si="70"/>
        <v>0</v>
      </c>
      <c r="DH43" s="441">
        <f t="shared" si="71"/>
        <v>0</v>
      </c>
      <c r="DI43" s="432">
        <f>'Ｈ１４（2002）'!$AI$165</f>
        <v>0</v>
      </c>
      <c r="DJ43" s="439">
        <f t="shared" si="72"/>
        <v>0</v>
      </c>
      <c r="DK43" s="440">
        <f t="shared" si="73"/>
        <v>0</v>
      </c>
      <c r="DL43" s="430">
        <f>'Ｈ１４（2002）'!$AI$166</f>
        <v>5895</v>
      </c>
      <c r="DM43" s="441">
        <f t="shared" si="74"/>
        <v>118</v>
      </c>
      <c r="DN43" s="441">
        <f t="shared" si="75"/>
        <v>1416</v>
      </c>
      <c r="DO43" s="432">
        <f>'Ｈ１４（2002）'!$AI$167</f>
        <v>14119</v>
      </c>
      <c r="DP43" s="441">
        <f t="shared" si="76"/>
        <v>282</v>
      </c>
      <c r="DQ43" s="441">
        <f t="shared" si="77"/>
        <v>3384</v>
      </c>
      <c r="DR43" s="432">
        <f>'Ｈ１４（2002）'!$AI$168</f>
        <v>0</v>
      </c>
      <c r="DS43" s="441">
        <f t="shared" si="78"/>
        <v>0</v>
      </c>
      <c r="DT43" s="441">
        <f t="shared" si="79"/>
        <v>0</v>
      </c>
      <c r="DU43" s="432">
        <f>'Ｈ１４（2002）'!$AI$169</f>
        <v>0</v>
      </c>
      <c r="DV43" s="441">
        <f t="shared" si="80"/>
        <v>0</v>
      </c>
      <c r="DW43" s="441">
        <f t="shared" si="81"/>
        <v>0</v>
      </c>
      <c r="DX43" s="432">
        <f>'Ｈ１４（2002）'!$AI$170</f>
        <v>0</v>
      </c>
      <c r="DY43" s="441">
        <f t="shared" si="82"/>
        <v>0</v>
      </c>
      <c r="DZ43" s="441">
        <f t="shared" si="83"/>
        <v>0</v>
      </c>
      <c r="EA43" s="432">
        <f>'Ｈ１４（2002）'!$AI$171</f>
        <v>0</v>
      </c>
      <c r="EB43" s="441">
        <f t="shared" si="84"/>
        <v>0</v>
      </c>
      <c r="EC43" s="441">
        <f t="shared" si="85"/>
        <v>0</v>
      </c>
      <c r="ED43" s="432">
        <f>'Ｈ１４（2002）'!$AI$172</f>
        <v>0</v>
      </c>
      <c r="EE43" s="441">
        <f t="shared" si="86"/>
        <v>0</v>
      </c>
      <c r="EF43" s="441">
        <f t="shared" si="87"/>
        <v>0</v>
      </c>
      <c r="EG43" s="432">
        <f>'Ｈ１４（2002）'!$AI$173</f>
        <v>30457</v>
      </c>
      <c r="EH43" s="441">
        <f t="shared" si="88"/>
        <v>609</v>
      </c>
      <c r="EI43" s="441">
        <f t="shared" si="89"/>
        <v>7308</v>
      </c>
      <c r="EJ43" s="432">
        <f>'Ｈ１４（2002）'!$AI$174</f>
        <v>24958</v>
      </c>
      <c r="EK43" s="441">
        <f t="shared" si="90"/>
        <v>499</v>
      </c>
      <c r="EL43" s="440">
        <f t="shared" si="91"/>
        <v>5988</v>
      </c>
      <c r="EM43" s="430">
        <f>'Ｈ１４（2002）'!$AI$175</f>
        <v>0</v>
      </c>
      <c r="EN43" s="441">
        <f t="shared" si="92"/>
        <v>0</v>
      </c>
      <c r="EO43" s="440">
        <f t="shared" si="93"/>
        <v>0</v>
      </c>
      <c r="EP43" s="432">
        <f t="shared" si="94"/>
        <v>2046146</v>
      </c>
      <c r="EQ43" s="435">
        <f t="shared" si="95"/>
        <v>70809</v>
      </c>
      <c r="ER43" s="433">
        <f t="shared" si="96"/>
        <v>849708</v>
      </c>
    </row>
    <row r="44" spans="1:148" ht="17.100000000000001" customHeight="1" x14ac:dyDescent="0.15">
      <c r="A44" s="371"/>
      <c r="B44" s="436"/>
      <c r="C44" s="437">
        <v>15</v>
      </c>
      <c r="D44" s="438">
        <v>11</v>
      </c>
      <c r="E44" s="430">
        <f>'Ｈ１５（2003）'!$AI$124</f>
        <v>11481</v>
      </c>
      <c r="F44" s="431">
        <f t="shared" si="0"/>
        <v>230</v>
      </c>
      <c r="G44" s="431">
        <f t="shared" si="1"/>
        <v>2530</v>
      </c>
      <c r="H44" s="432">
        <f>'Ｈ１５（2003）'!$AI$125</f>
        <v>0</v>
      </c>
      <c r="I44" s="431">
        <f t="shared" si="2"/>
        <v>0</v>
      </c>
      <c r="J44" s="433">
        <f t="shared" si="3"/>
        <v>0</v>
      </c>
      <c r="K44" s="432">
        <f>'Ｈ１５（2003）'!$AI$127</f>
        <v>14019</v>
      </c>
      <c r="L44" s="431">
        <f t="shared" si="4"/>
        <v>467</v>
      </c>
      <c r="M44" s="431">
        <f t="shared" si="5"/>
        <v>5137</v>
      </c>
      <c r="N44" s="432">
        <f>'Ｈ１５（2003）'!$AI$128</f>
        <v>28289</v>
      </c>
      <c r="O44" s="431">
        <f t="shared" si="6"/>
        <v>1132</v>
      </c>
      <c r="P44" s="434">
        <f t="shared" si="7"/>
        <v>12452</v>
      </c>
      <c r="Q44" s="430">
        <f>'Ｈ１５（2003）'!$AI$130</f>
        <v>0</v>
      </c>
      <c r="R44" s="431">
        <f t="shared" si="8"/>
        <v>0</v>
      </c>
      <c r="S44" s="431">
        <f t="shared" si="9"/>
        <v>0</v>
      </c>
      <c r="T44" s="432">
        <f>'Ｈ１５（2003）'!$AI$131</f>
        <v>0</v>
      </c>
      <c r="U44" s="431">
        <f t="shared" si="10"/>
        <v>0</v>
      </c>
      <c r="V44" s="431">
        <f t="shared" si="11"/>
        <v>0</v>
      </c>
      <c r="W44" s="432">
        <f>'Ｈ１５（2003）'!$AI$132</f>
        <v>23313</v>
      </c>
      <c r="X44" s="431">
        <f t="shared" si="12"/>
        <v>933</v>
      </c>
      <c r="Y44" s="431">
        <f t="shared" si="13"/>
        <v>10263</v>
      </c>
      <c r="Z44" s="432">
        <f>'Ｈ１５（2003）'!$AI$133</f>
        <v>23419</v>
      </c>
      <c r="AA44" s="431">
        <f t="shared" si="14"/>
        <v>937</v>
      </c>
      <c r="AB44" s="431">
        <f t="shared" si="15"/>
        <v>10307</v>
      </c>
      <c r="AC44" s="432">
        <f>'Ｈ１５（2003）'!$AI$134</f>
        <v>0</v>
      </c>
      <c r="AD44" s="431">
        <f t="shared" si="16"/>
        <v>0</v>
      </c>
      <c r="AE44" s="433">
        <f t="shared" si="17"/>
        <v>0</v>
      </c>
      <c r="AF44" s="430">
        <f>'Ｈ１５（2003）'!$AI$135</f>
        <v>0</v>
      </c>
      <c r="AG44" s="441">
        <f t="shared" si="18"/>
        <v>0</v>
      </c>
      <c r="AH44" s="440">
        <f t="shared" si="19"/>
        <v>0</v>
      </c>
      <c r="AI44" s="430">
        <f>'Ｈ１５（2003）'!$AI$136</f>
        <v>0</v>
      </c>
      <c r="AJ44" s="441">
        <f t="shared" si="20"/>
        <v>0</v>
      </c>
      <c r="AK44" s="441">
        <f t="shared" si="21"/>
        <v>0</v>
      </c>
      <c r="AL44" s="432">
        <f>'Ｈ１５（2003）'!$AI$137</f>
        <v>0</v>
      </c>
      <c r="AM44" s="441">
        <f t="shared" si="22"/>
        <v>0</v>
      </c>
      <c r="AN44" s="441">
        <f t="shared" si="23"/>
        <v>0</v>
      </c>
      <c r="AO44" s="432">
        <f>'Ｈ１５（2003）'!$AI$138</f>
        <v>0</v>
      </c>
      <c r="AP44" s="441">
        <f t="shared" si="24"/>
        <v>0</v>
      </c>
      <c r="AQ44" s="441">
        <f t="shared" si="25"/>
        <v>0</v>
      </c>
      <c r="AR44" s="432">
        <f>'Ｈ１５（2003）'!$AI$139</f>
        <v>0</v>
      </c>
      <c r="AS44" s="441">
        <f t="shared" si="26"/>
        <v>0</v>
      </c>
      <c r="AT44" s="441">
        <f t="shared" si="27"/>
        <v>0</v>
      </c>
      <c r="AU44" s="432">
        <f>'Ｈ１５（2003）'!$AI$140</f>
        <v>0</v>
      </c>
      <c r="AV44" s="441">
        <f t="shared" si="28"/>
        <v>0</v>
      </c>
      <c r="AW44" s="441">
        <f t="shared" si="29"/>
        <v>0</v>
      </c>
      <c r="AX44" s="432">
        <f>'Ｈ１５（2003）'!$AI$141</f>
        <v>75191</v>
      </c>
      <c r="AY44" s="441">
        <f t="shared" si="30"/>
        <v>3760</v>
      </c>
      <c r="AZ44" s="441">
        <f t="shared" si="31"/>
        <v>41360</v>
      </c>
      <c r="BA44" s="432">
        <f>'Ｈ１５（2003）'!$AI$142</f>
        <v>0</v>
      </c>
      <c r="BB44" s="441">
        <f t="shared" si="32"/>
        <v>0</v>
      </c>
      <c r="BC44" s="441">
        <f t="shared" si="33"/>
        <v>0</v>
      </c>
      <c r="BD44" s="432">
        <f>'Ｈ１５（2003）'!$AI$143</f>
        <v>4987</v>
      </c>
      <c r="BE44" s="441">
        <f t="shared" si="34"/>
        <v>199</v>
      </c>
      <c r="BF44" s="440">
        <f t="shared" si="35"/>
        <v>2189</v>
      </c>
      <c r="BG44" s="430">
        <f>'Ｈ１５（2003）'!$AI$145</f>
        <v>0</v>
      </c>
      <c r="BH44" s="441">
        <f t="shared" si="36"/>
        <v>0</v>
      </c>
      <c r="BI44" s="441">
        <f t="shared" si="37"/>
        <v>0</v>
      </c>
      <c r="BJ44" s="432">
        <f>'Ｈ１５（2003）'!$AI$146</f>
        <v>0</v>
      </c>
      <c r="BK44" s="441">
        <f t="shared" si="38"/>
        <v>0</v>
      </c>
      <c r="BL44" s="441">
        <f t="shared" si="39"/>
        <v>0</v>
      </c>
      <c r="BM44" s="432">
        <f>'Ｈ１５（2003）'!$AI$147</f>
        <v>0</v>
      </c>
      <c r="BN44" s="441">
        <f t="shared" si="40"/>
        <v>0</v>
      </c>
      <c r="BO44" s="440">
        <f t="shared" si="41"/>
        <v>0</v>
      </c>
      <c r="BP44" s="430">
        <f>'Ｈ１５（2003）'!$AI$148</f>
        <v>219565</v>
      </c>
      <c r="BQ44" s="441">
        <f t="shared" si="42"/>
        <v>4574</v>
      </c>
      <c r="BR44" s="441">
        <f t="shared" si="43"/>
        <v>50314</v>
      </c>
      <c r="BS44" s="432">
        <f>'Ｈ１５（2003）'!$AI$149</f>
        <v>0</v>
      </c>
      <c r="BT44" s="441">
        <f t="shared" si="44"/>
        <v>0</v>
      </c>
      <c r="BU44" s="441">
        <f t="shared" si="45"/>
        <v>0</v>
      </c>
      <c r="BV44" s="432">
        <f>'Ｈ１５（2003）'!$AI$150</f>
        <v>0</v>
      </c>
      <c r="BW44" s="441">
        <f t="shared" si="46"/>
        <v>0</v>
      </c>
      <c r="BX44" s="441">
        <f t="shared" si="47"/>
        <v>0</v>
      </c>
      <c r="BY44" s="432">
        <f>'Ｈ１５（2003）'!$AI$151</f>
        <v>0</v>
      </c>
      <c r="BZ44" s="441">
        <f t="shared" si="48"/>
        <v>0</v>
      </c>
      <c r="CA44" s="441">
        <f t="shared" si="49"/>
        <v>0</v>
      </c>
      <c r="CB44" s="432">
        <f>'Ｈ１５（2003）'!$AI$152</f>
        <v>0</v>
      </c>
      <c r="CC44" s="441">
        <f t="shared" si="50"/>
        <v>0</v>
      </c>
      <c r="CD44" s="441">
        <f t="shared" si="51"/>
        <v>0</v>
      </c>
      <c r="CE44" s="432">
        <f>'Ｈ１５（2003）'!$AI$153</f>
        <v>0</v>
      </c>
      <c r="CF44" s="441">
        <f t="shared" si="52"/>
        <v>0</v>
      </c>
      <c r="CG44" s="441">
        <f t="shared" si="53"/>
        <v>0</v>
      </c>
      <c r="CH44" s="432">
        <f>'Ｈ１５（2003）'!$AI$155</f>
        <v>114332</v>
      </c>
      <c r="CI44" s="441">
        <f t="shared" si="54"/>
        <v>2382</v>
      </c>
      <c r="CJ44" s="441">
        <f t="shared" si="55"/>
        <v>26202</v>
      </c>
      <c r="CK44" s="432">
        <f>'Ｈ１５（2003）'!$AI$156</f>
        <v>0</v>
      </c>
      <c r="CL44" s="441">
        <f t="shared" si="56"/>
        <v>0</v>
      </c>
      <c r="CM44" s="441">
        <f t="shared" si="57"/>
        <v>0</v>
      </c>
      <c r="CN44" s="432">
        <f>'Ｈ１５（2003）'!$AI$157</f>
        <v>0</v>
      </c>
      <c r="CO44" s="441">
        <f t="shared" si="58"/>
        <v>0</v>
      </c>
      <c r="CP44" s="441">
        <f t="shared" si="59"/>
        <v>0</v>
      </c>
      <c r="CQ44" s="432">
        <f>'Ｈ１５（2003）'!$AI$158</f>
        <v>8239</v>
      </c>
      <c r="CR44" s="441">
        <f t="shared" si="60"/>
        <v>206</v>
      </c>
      <c r="CS44" s="441">
        <f t="shared" si="61"/>
        <v>2266</v>
      </c>
      <c r="CT44" s="432">
        <f>'Ｈ１５（2003）'!$AI$159</f>
        <v>0</v>
      </c>
      <c r="CU44" s="441">
        <f t="shared" si="62"/>
        <v>0</v>
      </c>
      <c r="CV44" s="441">
        <f t="shared" si="63"/>
        <v>0</v>
      </c>
      <c r="CW44" s="432">
        <f>'Ｈ１５（2003）'!$AI$160</f>
        <v>10027</v>
      </c>
      <c r="CX44" s="441">
        <f t="shared" si="64"/>
        <v>251</v>
      </c>
      <c r="CY44" s="441">
        <f t="shared" si="65"/>
        <v>2761</v>
      </c>
      <c r="CZ44" s="432">
        <f>'Ｈ１５（2003）'!$AI$161</f>
        <v>0</v>
      </c>
      <c r="DA44" s="441">
        <f t="shared" si="66"/>
        <v>0</v>
      </c>
      <c r="DB44" s="441">
        <f t="shared" si="67"/>
        <v>0</v>
      </c>
      <c r="DC44" s="432">
        <f>'Ｈ１５（2003）'!$AI$162</f>
        <v>0</v>
      </c>
      <c r="DD44" s="441">
        <f t="shared" si="68"/>
        <v>0</v>
      </c>
      <c r="DE44" s="440">
        <f t="shared" si="69"/>
        <v>0</v>
      </c>
      <c r="DF44" s="430">
        <f>'Ｈ１５（2003）'!$AI$164</f>
        <v>0</v>
      </c>
      <c r="DG44" s="441">
        <f t="shared" si="70"/>
        <v>0</v>
      </c>
      <c r="DH44" s="441">
        <f t="shared" si="71"/>
        <v>0</v>
      </c>
      <c r="DI44" s="432">
        <f>'Ｈ１５（2003）'!$AI$165</f>
        <v>0</v>
      </c>
      <c r="DJ44" s="439">
        <f t="shared" si="72"/>
        <v>0</v>
      </c>
      <c r="DK44" s="440">
        <f t="shared" si="73"/>
        <v>0</v>
      </c>
      <c r="DL44" s="430">
        <f>'Ｈ１５（2003）'!$AI$166</f>
        <v>2777</v>
      </c>
      <c r="DM44" s="441">
        <f t="shared" si="74"/>
        <v>56</v>
      </c>
      <c r="DN44" s="441">
        <f t="shared" si="75"/>
        <v>616</v>
      </c>
      <c r="DO44" s="432">
        <f>'Ｈ１５（2003）'!$AI$167</f>
        <v>3042</v>
      </c>
      <c r="DP44" s="441">
        <f t="shared" si="76"/>
        <v>61</v>
      </c>
      <c r="DQ44" s="441">
        <f t="shared" si="77"/>
        <v>671</v>
      </c>
      <c r="DR44" s="432">
        <f>'Ｈ１５（2003）'!$AI$168</f>
        <v>0</v>
      </c>
      <c r="DS44" s="441">
        <f t="shared" si="78"/>
        <v>0</v>
      </c>
      <c r="DT44" s="441">
        <f t="shared" si="79"/>
        <v>0</v>
      </c>
      <c r="DU44" s="432">
        <f>'Ｈ１５（2003）'!$AI$169</f>
        <v>0</v>
      </c>
      <c r="DV44" s="441">
        <f t="shared" si="80"/>
        <v>0</v>
      </c>
      <c r="DW44" s="441">
        <f t="shared" si="81"/>
        <v>0</v>
      </c>
      <c r="DX44" s="432">
        <f>'Ｈ１５（2003）'!$AI$170</f>
        <v>0</v>
      </c>
      <c r="DY44" s="441">
        <f t="shared" si="82"/>
        <v>0</v>
      </c>
      <c r="DZ44" s="441">
        <f t="shared" si="83"/>
        <v>0</v>
      </c>
      <c r="EA44" s="432">
        <f>'Ｈ１５（2003）'!$AI$171</f>
        <v>0</v>
      </c>
      <c r="EB44" s="441">
        <f t="shared" si="84"/>
        <v>0</v>
      </c>
      <c r="EC44" s="441">
        <f t="shared" si="85"/>
        <v>0</v>
      </c>
      <c r="ED44" s="432">
        <f>'Ｈ１５（2003）'!$AI$172</f>
        <v>0</v>
      </c>
      <c r="EE44" s="441">
        <f t="shared" si="86"/>
        <v>0</v>
      </c>
      <c r="EF44" s="441">
        <f t="shared" si="87"/>
        <v>0</v>
      </c>
      <c r="EG44" s="432">
        <f>'Ｈ１５（2003）'!$AI$173</f>
        <v>0</v>
      </c>
      <c r="EH44" s="441">
        <f t="shared" si="88"/>
        <v>0</v>
      </c>
      <c r="EI44" s="441">
        <f t="shared" si="89"/>
        <v>0</v>
      </c>
      <c r="EJ44" s="432">
        <f>'Ｈ１５（2003）'!$AI$174</f>
        <v>5944</v>
      </c>
      <c r="EK44" s="441">
        <f t="shared" si="90"/>
        <v>119</v>
      </c>
      <c r="EL44" s="440">
        <f t="shared" si="91"/>
        <v>1309</v>
      </c>
      <c r="EM44" s="430">
        <f>'Ｈ１５（2003）'!$AI$175</f>
        <v>0</v>
      </c>
      <c r="EN44" s="441">
        <f t="shared" si="92"/>
        <v>0</v>
      </c>
      <c r="EO44" s="440">
        <f t="shared" si="93"/>
        <v>0</v>
      </c>
      <c r="EP44" s="432">
        <f t="shared" si="94"/>
        <v>544625</v>
      </c>
      <c r="EQ44" s="435">
        <f t="shared" si="95"/>
        <v>15307</v>
      </c>
      <c r="ER44" s="433">
        <f t="shared" si="96"/>
        <v>168377</v>
      </c>
    </row>
    <row r="45" spans="1:148" ht="17.100000000000001" customHeight="1" x14ac:dyDescent="0.15">
      <c r="A45" s="371"/>
      <c r="B45" s="436"/>
      <c r="C45" s="437">
        <v>16</v>
      </c>
      <c r="D45" s="1100">
        <v>10</v>
      </c>
      <c r="E45" s="430">
        <f>'Ｈ１６（2004）'!$AI$124</f>
        <v>0</v>
      </c>
      <c r="F45" s="431">
        <f t="shared" si="0"/>
        <v>0</v>
      </c>
      <c r="G45" s="431">
        <f t="shared" si="1"/>
        <v>0</v>
      </c>
      <c r="H45" s="432">
        <f>'Ｈ１６（2004）'!$AI$125</f>
        <v>7895</v>
      </c>
      <c r="I45" s="431">
        <f t="shared" si="2"/>
        <v>316</v>
      </c>
      <c r="J45" s="433">
        <f t="shared" si="3"/>
        <v>3160</v>
      </c>
      <c r="K45" s="432">
        <f>'Ｈ１６（2004）'!$AI$127</f>
        <v>0</v>
      </c>
      <c r="L45" s="431">
        <f t="shared" si="4"/>
        <v>0</v>
      </c>
      <c r="M45" s="431">
        <f t="shared" si="5"/>
        <v>0</v>
      </c>
      <c r="N45" s="432">
        <f>'Ｈ１６（2004）'!$AI$128</f>
        <v>0</v>
      </c>
      <c r="O45" s="431">
        <f t="shared" si="6"/>
        <v>0</v>
      </c>
      <c r="P45" s="434">
        <f t="shared" si="7"/>
        <v>0</v>
      </c>
      <c r="Q45" s="430">
        <f>'Ｈ１６（2004）'!$AI$130</f>
        <v>0</v>
      </c>
      <c r="R45" s="431">
        <f t="shared" si="8"/>
        <v>0</v>
      </c>
      <c r="S45" s="431">
        <f t="shared" si="9"/>
        <v>0</v>
      </c>
      <c r="T45" s="432">
        <f>'Ｈ１６（2004）'!$AI$131</f>
        <v>0</v>
      </c>
      <c r="U45" s="431">
        <f t="shared" si="10"/>
        <v>0</v>
      </c>
      <c r="V45" s="431">
        <f t="shared" si="11"/>
        <v>0</v>
      </c>
      <c r="W45" s="432">
        <f>'Ｈ１６（2004）'!$AI$132</f>
        <v>24337</v>
      </c>
      <c r="X45" s="431">
        <f t="shared" si="12"/>
        <v>973</v>
      </c>
      <c r="Y45" s="431">
        <f t="shared" si="13"/>
        <v>9730</v>
      </c>
      <c r="Z45" s="432">
        <f>'Ｈ１６（2004）'!$AI$133</f>
        <v>9569</v>
      </c>
      <c r="AA45" s="431">
        <f t="shared" si="14"/>
        <v>383</v>
      </c>
      <c r="AB45" s="431">
        <f t="shared" si="15"/>
        <v>3830</v>
      </c>
      <c r="AC45" s="432">
        <f>'Ｈ１６（2004）'!$AI$134</f>
        <v>0</v>
      </c>
      <c r="AD45" s="431">
        <f t="shared" si="16"/>
        <v>0</v>
      </c>
      <c r="AE45" s="433">
        <f t="shared" si="17"/>
        <v>0</v>
      </c>
      <c r="AF45" s="430">
        <f>'Ｈ１６（2004）'!$AI$135</f>
        <v>0</v>
      </c>
      <c r="AG45" s="441">
        <f t="shared" si="18"/>
        <v>0</v>
      </c>
      <c r="AH45" s="440">
        <f t="shared" si="19"/>
        <v>0</v>
      </c>
      <c r="AI45" s="430">
        <f>'Ｈ１６（2004）'!$AI$136</f>
        <v>0</v>
      </c>
      <c r="AJ45" s="441">
        <f t="shared" si="20"/>
        <v>0</v>
      </c>
      <c r="AK45" s="441">
        <f t="shared" si="21"/>
        <v>0</v>
      </c>
      <c r="AL45" s="432">
        <f>'Ｈ１６（2004）'!$AI$137</f>
        <v>0</v>
      </c>
      <c r="AM45" s="441">
        <f t="shared" si="22"/>
        <v>0</v>
      </c>
      <c r="AN45" s="441">
        <f t="shared" si="23"/>
        <v>0</v>
      </c>
      <c r="AO45" s="432">
        <f>'Ｈ１６（2004）'!$AI$138</f>
        <v>0</v>
      </c>
      <c r="AP45" s="441">
        <f t="shared" si="24"/>
        <v>0</v>
      </c>
      <c r="AQ45" s="441">
        <f t="shared" si="25"/>
        <v>0</v>
      </c>
      <c r="AR45" s="432">
        <f>'Ｈ１６（2004）'!$AI$139</f>
        <v>0</v>
      </c>
      <c r="AS45" s="441">
        <f t="shared" si="26"/>
        <v>0</v>
      </c>
      <c r="AT45" s="441">
        <f t="shared" si="27"/>
        <v>0</v>
      </c>
      <c r="AU45" s="432">
        <f>'Ｈ１６（2004）'!$AI$140</f>
        <v>0</v>
      </c>
      <c r="AV45" s="441">
        <f t="shared" si="28"/>
        <v>0</v>
      </c>
      <c r="AW45" s="441">
        <f t="shared" si="29"/>
        <v>0</v>
      </c>
      <c r="AX45" s="432">
        <f>'Ｈ１６（2004）'!$AI$141</f>
        <v>24464</v>
      </c>
      <c r="AY45" s="441">
        <f t="shared" si="30"/>
        <v>1223</v>
      </c>
      <c r="AZ45" s="441">
        <f t="shared" si="31"/>
        <v>12230</v>
      </c>
      <c r="BA45" s="432">
        <f>'Ｈ１６（2004）'!$AI$142</f>
        <v>0</v>
      </c>
      <c r="BB45" s="441">
        <f t="shared" si="32"/>
        <v>0</v>
      </c>
      <c r="BC45" s="441">
        <f t="shared" si="33"/>
        <v>0</v>
      </c>
      <c r="BD45" s="432">
        <f>'Ｈ１６（2004）'!$AI$143</f>
        <v>4745</v>
      </c>
      <c r="BE45" s="441">
        <f t="shared" si="34"/>
        <v>190</v>
      </c>
      <c r="BF45" s="440">
        <f t="shared" si="35"/>
        <v>1900</v>
      </c>
      <c r="BG45" s="430">
        <f>'Ｈ１６（2004）'!$AI$145</f>
        <v>0</v>
      </c>
      <c r="BH45" s="441">
        <f t="shared" si="36"/>
        <v>0</v>
      </c>
      <c r="BI45" s="441">
        <f t="shared" si="37"/>
        <v>0</v>
      </c>
      <c r="BJ45" s="432">
        <f>'Ｈ１６（2004）'!$AI$146</f>
        <v>0</v>
      </c>
      <c r="BK45" s="441">
        <f t="shared" si="38"/>
        <v>0</v>
      </c>
      <c r="BL45" s="441">
        <f t="shared" si="39"/>
        <v>0</v>
      </c>
      <c r="BM45" s="432">
        <f>'Ｈ１６（2004）'!$AI$147</f>
        <v>0</v>
      </c>
      <c r="BN45" s="441">
        <f t="shared" si="40"/>
        <v>0</v>
      </c>
      <c r="BO45" s="440">
        <f t="shared" si="41"/>
        <v>0</v>
      </c>
      <c r="BP45" s="430">
        <f>'Ｈ１６（2004）'!$AI$148</f>
        <v>0</v>
      </c>
      <c r="BQ45" s="441">
        <f t="shared" si="42"/>
        <v>0</v>
      </c>
      <c r="BR45" s="441">
        <f t="shared" si="43"/>
        <v>0</v>
      </c>
      <c r="BS45" s="432">
        <f>'Ｈ１６（2004）'!$AI$149</f>
        <v>60114</v>
      </c>
      <c r="BT45" s="441">
        <f t="shared" si="44"/>
        <v>1002</v>
      </c>
      <c r="BU45" s="441">
        <f t="shared" si="45"/>
        <v>10020</v>
      </c>
      <c r="BV45" s="432">
        <f>'Ｈ１６（2004）'!$AI$150</f>
        <v>0</v>
      </c>
      <c r="BW45" s="441">
        <f t="shared" si="46"/>
        <v>0</v>
      </c>
      <c r="BX45" s="441">
        <f t="shared" si="47"/>
        <v>0</v>
      </c>
      <c r="BY45" s="432">
        <f>'Ｈ１６（2004）'!$AI$151</f>
        <v>0</v>
      </c>
      <c r="BZ45" s="441">
        <f t="shared" si="48"/>
        <v>0</v>
      </c>
      <c r="CA45" s="441">
        <f t="shared" si="49"/>
        <v>0</v>
      </c>
      <c r="CB45" s="432">
        <f>'Ｈ１６（2004）'!$AI$152</f>
        <v>0</v>
      </c>
      <c r="CC45" s="441">
        <f t="shared" si="50"/>
        <v>0</v>
      </c>
      <c r="CD45" s="441">
        <f t="shared" si="51"/>
        <v>0</v>
      </c>
      <c r="CE45" s="432">
        <f>'Ｈ１６（2004）'!$AI$153</f>
        <v>0</v>
      </c>
      <c r="CF45" s="441">
        <f t="shared" si="52"/>
        <v>0</v>
      </c>
      <c r="CG45" s="441">
        <f t="shared" si="53"/>
        <v>0</v>
      </c>
      <c r="CH45" s="432">
        <f>'Ｈ１６（2004）'!$AI$155</f>
        <v>88995</v>
      </c>
      <c r="CI45" s="441">
        <f t="shared" si="54"/>
        <v>1854</v>
      </c>
      <c r="CJ45" s="441">
        <f t="shared" si="55"/>
        <v>18540</v>
      </c>
      <c r="CK45" s="432">
        <f>'Ｈ１６（2004）'!$AI$156</f>
        <v>0</v>
      </c>
      <c r="CL45" s="441">
        <f t="shared" si="56"/>
        <v>0</v>
      </c>
      <c r="CM45" s="441">
        <f t="shared" si="57"/>
        <v>0</v>
      </c>
      <c r="CN45" s="432">
        <f>'Ｈ１６（2004）'!$AI$157</f>
        <v>0</v>
      </c>
      <c r="CO45" s="441">
        <f t="shared" si="58"/>
        <v>0</v>
      </c>
      <c r="CP45" s="441">
        <f t="shared" si="59"/>
        <v>0</v>
      </c>
      <c r="CQ45" s="432">
        <f>'Ｈ１６（2004）'!$AI$158</f>
        <v>4763</v>
      </c>
      <c r="CR45" s="441">
        <f t="shared" si="60"/>
        <v>119</v>
      </c>
      <c r="CS45" s="441">
        <f t="shared" si="61"/>
        <v>1190</v>
      </c>
      <c r="CT45" s="432">
        <f>'Ｈ１６（2004）'!$AI$159</f>
        <v>0</v>
      </c>
      <c r="CU45" s="441">
        <f t="shared" si="62"/>
        <v>0</v>
      </c>
      <c r="CV45" s="441">
        <f t="shared" si="63"/>
        <v>0</v>
      </c>
      <c r="CW45" s="432">
        <f>'Ｈ１６（2004）'!$AI$160</f>
        <v>10200</v>
      </c>
      <c r="CX45" s="441">
        <f t="shared" si="64"/>
        <v>255</v>
      </c>
      <c r="CY45" s="441">
        <f t="shared" si="65"/>
        <v>2550</v>
      </c>
      <c r="CZ45" s="432">
        <f>'Ｈ１６（2004）'!$AI$161</f>
        <v>0</v>
      </c>
      <c r="DA45" s="441">
        <f t="shared" si="66"/>
        <v>0</v>
      </c>
      <c r="DB45" s="441">
        <f t="shared" si="67"/>
        <v>0</v>
      </c>
      <c r="DC45" s="432">
        <f>'Ｈ１６（2004）'!$AI$162</f>
        <v>0</v>
      </c>
      <c r="DD45" s="441">
        <f t="shared" si="68"/>
        <v>0</v>
      </c>
      <c r="DE45" s="440">
        <f t="shared" si="69"/>
        <v>0</v>
      </c>
      <c r="DF45" s="430">
        <f>'Ｈ１６（2004）'!$AI$164</f>
        <v>0</v>
      </c>
      <c r="DG45" s="441">
        <f t="shared" si="70"/>
        <v>0</v>
      </c>
      <c r="DH45" s="441">
        <f t="shared" si="71"/>
        <v>0</v>
      </c>
      <c r="DI45" s="432">
        <f>'Ｈ１６（2004）'!$AI$165</f>
        <v>0</v>
      </c>
      <c r="DJ45" s="439">
        <f t="shared" si="72"/>
        <v>0</v>
      </c>
      <c r="DK45" s="440">
        <f t="shared" si="73"/>
        <v>0</v>
      </c>
      <c r="DL45" s="430">
        <f>'Ｈ１６（2004）'!$AI$166</f>
        <v>2076</v>
      </c>
      <c r="DM45" s="441">
        <f t="shared" si="74"/>
        <v>42</v>
      </c>
      <c r="DN45" s="441">
        <f t="shared" si="75"/>
        <v>420</v>
      </c>
      <c r="DO45" s="432">
        <f>'Ｈ１６（2004）'!$AI$167</f>
        <v>1657</v>
      </c>
      <c r="DP45" s="441">
        <f t="shared" si="76"/>
        <v>33</v>
      </c>
      <c r="DQ45" s="441">
        <f t="shared" si="77"/>
        <v>330</v>
      </c>
      <c r="DR45" s="432">
        <f>'Ｈ１６（2004）'!$AI$168</f>
        <v>0</v>
      </c>
      <c r="DS45" s="441">
        <f t="shared" si="78"/>
        <v>0</v>
      </c>
      <c r="DT45" s="441">
        <f t="shared" si="79"/>
        <v>0</v>
      </c>
      <c r="DU45" s="432">
        <f>'Ｈ１６（2004）'!$AI$169</f>
        <v>0</v>
      </c>
      <c r="DV45" s="441">
        <f t="shared" si="80"/>
        <v>0</v>
      </c>
      <c r="DW45" s="441">
        <f t="shared" si="81"/>
        <v>0</v>
      </c>
      <c r="DX45" s="432">
        <f>'Ｈ１６（2004）'!$AI$170</f>
        <v>0</v>
      </c>
      <c r="DY45" s="441">
        <f t="shared" si="82"/>
        <v>0</v>
      </c>
      <c r="DZ45" s="441">
        <f t="shared" si="83"/>
        <v>0</v>
      </c>
      <c r="EA45" s="432">
        <f>'Ｈ１６（2004）'!$AI$171</f>
        <v>0</v>
      </c>
      <c r="EB45" s="441">
        <f t="shared" si="84"/>
        <v>0</v>
      </c>
      <c r="EC45" s="441">
        <f t="shared" si="85"/>
        <v>0</v>
      </c>
      <c r="ED45" s="432">
        <f>'Ｈ１６（2004）'!$AI$172</f>
        <v>0</v>
      </c>
      <c r="EE45" s="441">
        <f t="shared" si="86"/>
        <v>0</v>
      </c>
      <c r="EF45" s="441">
        <f t="shared" si="87"/>
        <v>0</v>
      </c>
      <c r="EG45" s="432">
        <f>'Ｈ１６（2004）'!$AI$173</f>
        <v>0</v>
      </c>
      <c r="EH45" s="441">
        <f t="shared" si="88"/>
        <v>0</v>
      </c>
      <c r="EI45" s="441">
        <f t="shared" si="89"/>
        <v>0</v>
      </c>
      <c r="EJ45" s="432">
        <f>'Ｈ１６（2004）'!$AI$174</f>
        <v>1190</v>
      </c>
      <c r="EK45" s="441">
        <f t="shared" si="90"/>
        <v>24</v>
      </c>
      <c r="EL45" s="440">
        <f t="shared" si="91"/>
        <v>240</v>
      </c>
      <c r="EM45" s="430">
        <f>'Ｈ１６（2004）'!$AI$175</f>
        <v>0</v>
      </c>
      <c r="EN45" s="441">
        <f t="shared" si="92"/>
        <v>0</v>
      </c>
      <c r="EO45" s="440">
        <f t="shared" si="93"/>
        <v>0</v>
      </c>
      <c r="EP45" s="432">
        <f t="shared" si="94"/>
        <v>240005</v>
      </c>
      <c r="EQ45" s="435">
        <f t="shared" si="95"/>
        <v>6414</v>
      </c>
      <c r="ER45" s="433">
        <f t="shared" si="96"/>
        <v>64140</v>
      </c>
    </row>
    <row r="46" spans="1:148" ht="17.100000000000001" customHeight="1" x14ac:dyDescent="0.15">
      <c r="A46" s="371"/>
      <c r="B46" s="436"/>
      <c r="C46" s="437">
        <v>17</v>
      </c>
      <c r="D46" s="438">
        <v>9</v>
      </c>
      <c r="E46" s="430">
        <f>'Ｈ１７（2005）'!$AI$124</f>
        <v>0</v>
      </c>
      <c r="F46" s="431">
        <f t="shared" si="0"/>
        <v>0</v>
      </c>
      <c r="G46" s="431">
        <f t="shared" si="1"/>
        <v>0</v>
      </c>
      <c r="H46" s="432">
        <f>'Ｈ１７（2005）'!$AI$125</f>
        <v>593</v>
      </c>
      <c r="I46" s="431">
        <f t="shared" si="2"/>
        <v>24</v>
      </c>
      <c r="J46" s="433">
        <f t="shared" si="3"/>
        <v>216</v>
      </c>
      <c r="K46" s="432">
        <f>'Ｈ１７（2005）'!$AI$127</f>
        <v>0</v>
      </c>
      <c r="L46" s="431">
        <f t="shared" si="4"/>
        <v>0</v>
      </c>
      <c r="M46" s="431">
        <f t="shared" si="5"/>
        <v>0</v>
      </c>
      <c r="N46" s="432">
        <f>'Ｈ１７（2005）'!$AI$128</f>
        <v>0</v>
      </c>
      <c r="O46" s="431">
        <f t="shared" si="6"/>
        <v>0</v>
      </c>
      <c r="P46" s="434">
        <f t="shared" si="7"/>
        <v>0</v>
      </c>
      <c r="Q46" s="430">
        <f>'Ｈ１７（2005）'!$AI$130</f>
        <v>0</v>
      </c>
      <c r="R46" s="431">
        <f t="shared" si="8"/>
        <v>0</v>
      </c>
      <c r="S46" s="431">
        <f t="shared" si="9"/>
        <v>0</v>
      </c>
      <c r="T46" s="432">
        <f>'Ｈ１７（2005）'!$AI$131</f>
        <v>0</v>
      </c>
      <c r="U46" s="431">
        <f t="shared" si="10"/>
        <v>0</v>
      </c>
      <c r="V46" s="431">
        <f t="shared" si="11"/>
        <v>0</v>
      </c>
      <c r="W46" s="432">
        <f>'Ｈ１７（2005）'!$AI$132</f>
        <v>9734</v>
      </c>
      <c r="X46" s="431">
        <f t="shared" si="12"/>
        <v>389</v>
      </c>
      <c r="Y46" s="431">
        <f t="shared" si="13"/>
        <v>3501</v>
      </c>
      <c r="Z46" s="432">
        <f>'Ｈ１７（2005）'!$AI$133</f>
        <v>17070</v>
      </c>
      <c r="AA46" s="431">
        <f t="shared" si="14"/>
        <v>683</v>
      </c>
      <c r="AB46" s="431">
        <f t="shared" si="15"/>
        <v>6147</v>
      </c>
      <c r="AC46" s="432">
        <f>'Ｈ１７（2005）'!$AI$134</f>
        <v>0</v>
      </c>
      <c r="AD46" s="431">
        <f t="shared" si="16"/>
        <v>0</v>
      </c>
      <c r="AE46" s="433">
        <f t="shared" si="17"/>
        <v>0</v>
      </c>
      <c r="AF46" s="430">
        <f>'Ｈ１７（2005）'!$AI$135</f>
        <v>0</v>
      </c>
      <c r="AG46" s="441">
        <f t="shared" si="18"/>
        <v>0</v>
      </c>
      <c r="AH46" s="440">
        <f t="shared" si="19"/>
        <v>0</v>
      </c>
      <c r="AI46" s="430">
        <f>'Ｈ１７（2005）'!$AI$136</f>
        <v>0</v>
      </c>
      <c r="AJ46" s="441">
        <f t="shared" si="20"/>
        <v>0</v>
      </c>
      <c r="AK46" s="441">
        <f t="shared" si="21"/>
        <v>0</v>
      </c>
      <c r="AL46" s="432">
        <f>'Ｈ１７（2005）'!$AI$137</f>
        <v>0</v>
      </c>
      <c r="AM46" s="441">
        <f t="shared" si="22"/>
        <v>0</v>
      </c>
      <c r="AN46" s="441">
        <f t="shared" si="23"/>
        <v>0</v>
      </c>
      <c r="AO46" s="432">
        <f>'Ｈ１７（2005）'!$AI$138</f>
        <v>0</v>
      </c>
      <c r="AP46" s="441">
        <f t="shared" si="24"/>
        <v>0</v>
      </c>
      <c r="AQ46" s="441">
        <f t="shared" si="25"/>
        <v>0</v>
      </c>
      <c r="AR46" s="432">
        <f>'Ｈ１７（2005）'!$AI$139</f>
        <v>0</v>
      </c>
      <c r="AS46" s="441">
        <f t="shared" si="26"/>
        <v>0</v>
      </c>
      <c r="AT46" s="441">
        <f t="shared" si="27"/>
        <v>0</v>
      </c>
      <c r="AU46" s="432">
        <f>'Ｈ１７（2005）'!$AI$140</f>
        <v>0</v>
      </c>
      <c r="AV46" s="441">
        <f t="shared" si="28"/>
        <v>0</v>
      </c>
      <c r="AW46" s="441">
        <f t="shared" si="29"/>
        <v>0</v>
      </c>
      <c r="AX46" s="432">
        <f>'Ｈ１７（2005）'!$AI$141</f>
        <v>2304</v>
      </c>
      <c r="AY46" s="441">
        <f t="shared" si="30"/>
        <v>115</v>
      </c>
      <c r="AZ46" s="441">
        <f t="shared" si="31"/>
        <v>1035</v>
      </c>
      <c r="BA46" s="432">
        <f>'Ｈ１７（2005）'!$AI$142</f>
        <v>0</v>
      </c>
      <c r="BB46" s="441">
        <f t="shared" si="32"/>
        <v>0</v>
      </c>
      <c r="BC46" s="441">
        <f t="shared" si="33"/>
        <v>0</v>
      </c>
      <c r="BD46" s="432">
        <f>'Ｈ１７（2005）'!$AI$143</f>
        <v>140</v>
      </c>
      <c r="BE46" s="441">
        <f t="shared" si="34"/>
        <v>6</v>
      </c>
      <c r="BF46" s="440">
        <f t="shared" si="35"/>
        <v>54</v>
      </c>
      <c r="BG46" s="430">
        <f>'Ｈ１７（2005）'!$AI$145</f>
        <v>0</v>
      </c>
      <c r="BH46" s="441">
        <f t="shared" si="36"/>
        <v>0</v>
      </c>
      <c r="BI46" s="441">
        <f t="shared" si="37"/>
        <v>0</v>
      </c>
      <c r="BJ46" s="432">
        <f>'Ｈ１７（2005）'!$AI$146</f>
        <v>0</v>
      </c>
      <c r="BK46" s="441">
        <f t="shared" si="38"/>
        <v>0</v>
      </c>
      <c r="BL46" s="441">
        <f t="shared" si="39"/>
        <v>0</v>
      </c>
      <c r="BM46" s="432">
        <f>'Ｈ１７（2005）'!$AI$147</f>
        <v>0</v>
      </c>
      <c r="BN46" s="441">
        <f t="shared" si="40"/>
        <v>0</v>
      </c>
      <c r="BO46" s="440">
        <f t="shared" si="41"/>
        <v>0</v>
      </c>
      <c r="BP46" s="430">
        <f>'Ｈ１７（2005）'!$AI$148</f>
        <v>0</v>
      </c>
      <c r="BQ46" s="441">
        <f t="shared" si="42"/>
        <v>0</v>
      </c>
      <c r="BR46" s="441">
        <f t="shared" si="43"/>
        <v>0</v>
      </c>
      <c r="BS46" s="432">
        <f>'Ｈ１７（2005）'!$AI$149</f>
        <v>20485</v>
      </c>
      <c r="BT46" s="441">
        <f t="shared" si="44"/>
        <v>341</v>
      </c>
      <c r="BU46" s="441">
        <f t="shared" si="45"/>
        <v>3069</v>
      </c>
      <c r="BV46" s="432">
        <f>'Ｈ１７（2005）'!$AI$150</f>
        <v>0</v>
      </c>
      <c r="BW46" s="441">
        <f t="shared" si="46"/>
        <v>0</v>
      </c>
      <c r="BX46" s="441">
        <f t="shared" si="47"/>
        <v>0</v>
      </c>
      <c r="BY46" s="432">
        <f>'Ｈ１７（2005）'!$AI$151</f>
        <v>0</v>
      </c>
      <c r="BZ46" s="441">
        <f t="shared" si="48"/>
        <v>0</v>
      </c>
      <c r="CA46" s="441">
        <f t="shared" si="49"/>
        <v>0</v>
      </c>
      <c r="CB46" s="432">
        <f>'Ｈ１７（2005）'!$AI$152</f>
        <v>0</v>
      </c>
      <c r="CC46" s="441">
        <f t="shared" si="50"/>
        <v>0</v>
      </c>
      <c r="CD46" s="441">
        <f t="shared" si="51"/>
        <v>0</v>
      </c>
      <c r="CE46" s="432">
        <f>'Ｈ１７（2005）'!$AI$153</f>
        <v>0</v>
      </c>
      <c r="CF46" s="441">
        <f t="shared" si="52"/>
        <v>0</v>
      </c>
      <c r="CG46" s="441">
        <f t="shared" si="53"/>
        <v>0</v>
      </c>
      <c r="CH46" s="432">
        <f>'Ｈ１７（2005）'!$AI$155</f>
        <v>0</v>
      </c>
      <c r="CI46" s="441">
        <f t="shared" si="54"/>
        <v>0</v>
      </c>
      <c r="CJ46" s="441">
        <f t="shared" si="55"/>
        <v>0</v>
      </c>
      <c r="CK46" s="432">
        <f>'Ｈ１７（2005）'!$AI$156</f>
        <v>0</v>
      </c>
      <c r="CL46" s="441">
        <f t="shared" si="56"/>
        <v>0</v>
      </c>
      <c r="CM46" s="441">
        <f t="shared" si="57"/>
        <v>0</v>
      </c>
      <c r="CN46" s="432">
        <f>'Ｈ１７（2005）'!$AI$157</f>
        <v>0</v>
      </c>
      <c r="CO46" s="441">
        <f t="shared" si="58"/>
        <v>0</v>
      </c>
      <c r="CP46" s="441">
        <f t="shared" si="59"/>
        <v>0</v>
      </c>
      <c r="CQ46" s="432">
        <f>'Ｈ１７（2005）'!$AI$158</f>
        <v>2635</v>
      </c>
      <c r="CR46" s="441">
        <f t="shared" si="60"/>
        <v>66</v>
      </c>
      <c r="CS46" s="441">
        <f t="shared" si="61"/>
        <v>594</v>
      </c>
      <c r="CT46" s="432">
        <f>'Ｈ１７（2005）'!$AI$159</f>
        <v>0</v>
      </c>
      <c r="CU46" s="441">
        <f t="shared" si="62"/>
        <v>0</v>
      </c>
      <c r="CV46" s="441">
        <f t="shared" si="63"/>
        <v>0</v>
      </c>
      <c r="CW46" s="432">
        <f>'Ｈ１７（2005）'!$AI$160</f>
        <v>0</v>
      </c>
      <c r="CX46" s="441">
        <f t="shared" si="64"/>
        <v>0</v>
      </c>
      <c r="CY46" s="441">
        <f t="shared" si="65"/>
        <v>0</v>
      </c>
      <c r="CZ46" s="432">
        <f>'Ｈ１７（2005）'!$AI$161</f>
        <v>0</v>
      </c>
      <c r="DA46" s="441">
        <f t="shared" si="66"/>
        <v>0</v>
      </c>
      <c r="DB46" s="441">
        <f t="shared" si="67"/>
        <v>0</v>
      </c>
      <c r="DC46" s="432">
        <f>'Ｈ１７（2005）'!$AI$162</f>
        <v>0</v>
      </c>
      <c r="DD46" s="441">
        <f t="shared" si="68"/>
        <v>0</v>
      </c>
      <c r="DE46" s="440">
        <f t="shared" si="69"/>
        <v>0</v>
      </c>
      <c r="DF46" s="430">
        <f>'Ｈ１７（2005）'!$AI$164</f>
        <v>0</v>
      </c>
      <c r="DG46" s="441">
        <f t="shared" si="70"/>
        <v>0</v>
      </c>
      <c r="DH46" s="441">
        <f t="shared" si="71"/>
        <v>0</v>
      </c>
      <c r="DI46" s="432">
        <f>'Ｈ１７（2005）'!$AI$165</f>
        <v>0</v>
      </c>
      <c r="DJ46" s="439">
        <f t="shared" si="72"/>
        <v>0</v>
      </c>
      <c r="DK46" s="440">
        <f t="shared" si="73"/>
        <v>0</v>
      </c>
      <c r="DL46" s="430">
        <f>'Ｈ１７（2005）'!$AI$166</f>
        <v>24284</v>
      </c>
      <c r="DM46" s="441">
        <f t="shared" si="74"/>
        <v>486</v>
      </c>
      <c r="DN46" s="441">
        <f t="shared" si="75"/>
        <v>4374</v>
      </c>
      <c r="DO46" s="432">
        <f>'Ｈ１７（2005）'!$AI$167</f>
        <v>4737</v>
      </c>
      <c r="DP46" s="441">
        <f t="shared" si="76"/>
        <v>95</v>
      </c>
      <c r="DQ46" s="441">
        <f t="shared" si="77"/>
        <v>855</v>
      </c>
      <c r="DR46" s="432">
        <f>'Ｈ１７（2005）'!$AI$168</f>
        <v>0</v>
      </c>
      <c r="DS46" s="441">
        <f t="shared" si="78"/>
        <v>0</v>
      </c>
      <c r="DT46" s="441">
        <f t="shared" si="79"/>
        <v>0</v>
      </c>
      <c r="DU46" s="432">
        <f>'Ｈ１７（2005）'!$AI$169</f>
        <v>0</v>
      </c>
      <c r="DV46" s="441">
        <f t="shared" si="80"/>
        <v>0</v>
      </c>
      <c r="DW46" s="441">
        <f t="shared" si="81"/>
        <v>0</v>
      </c>
      <c r="DX46" s="432">
        <f>'Ｈ１７（2005）'!$AI$170</f>
        <v>0</v>
      </c>
      <c r="DY46" s="441">
        <f t="shared" si="82"/>
        <v>0</v>
      </c>
      <c r="DZ46" s="441">
        <f t="shared" si="83"/>
        <v>0</v>
      </c>
      <c r="EA46" s="432">
        <f>'Ｈ１７（2005）'!$AI$171</f>
        <v>0</v>
      </c>
      <c r="EB46" s="441">
        <f t="shared" si="84"/>
        <v>0</v>
      </c>
      <c r="EC46" s="441">
        <f t="shared" si="85"/>
        <v>0</v>
      </c>
      <c r="ED46" s="432">
        <f>'Ｈ１７（2005）'!$AI$172</f>
        <v>0</v>
      </c>
      <c r="EE46" s="441">
        <f t="shared" si="86"/>
        <v>0</v>
      </c>
      <c r="EF46" s="441">
        <f t="shared" si="87"/>
        <v>0</v>
      </c>
      <c r="EG46" s="432">
        <f>'Ｈ１７（2005）'!$AI$173</f>
        <v>0</v>
      </c>
      <c r="EH46" s="441">
        <f t="shared" si="88"/>
        <v>0</v>
      </c>
      <c r="EI46" s="441">
        <f t="shared" si="89"/>
        <v>0</v>
      </c>
      <c r="EJ46" s="432">
        <f>'Ｈ１７（2005）'!$AI$174</f>
        <v>0</v>
      </c>
      <c r="EK46" s="441">
        <f t="shared" si="90"/>
        <v>0</v>
      </c>
      <c r="EL46" s="440">
        <f t="shared" si="91"/>
        <v>0</v>
      </c>
      <c r="EM46" s="430">
        <f>'Ｈ１７（2005）'!$AI$175</f>
        <v>0</v>
      </c>
      <c r="EN46" s="441">
        <f t="shared" si="92"/>
        <v>0</v>
      </c>
      <c r="EO46" s="440">
        <f t="shared" si="93"/>
        <v>0</v>
      </c>
      <c r="EP46" s="432">
        <f t="shared" si="94"/>
        <v>81982</v>
      </c>
      <c r="EQ46" s="435">
        <f t="shared" si="95"/>
        <v>2205</v>
      </c>
      <c r="ER46" s="433">
        <f t="shared" si="96"/>
        <v>19845</v>
      </c>
    </row>
    <row r="47" spans="1:148" ht="17.100000000000001" customHeight="1" x14ac:dyDescent="0.15">
      <c r="A47" s="371"/>
      <c r="B47" s="436"/>
      <c r="C47" s="437">
        <v>18</v>
      </c>
      <c r="D47" s="1100">
        <v>8</v>
      </c>
      <c r="E47" s="430">
        <f>'Ｈ１８（2006）'!$AI$124</f>
        <v>0</v>
      </c>
      <c r="F47" s="431">
        <f t="shared" si="0"/>
        <v>0</v>
      </c>
      <c r="G47" s="431">
        <f t="shared" si="1"/>
        <v>0</v>
      </c>
      <c r="H47" s="432">
        <f>'Ｈ１８（2006）'!$AI$125</f>
        <v>8998</v>
      </c>
      <c r="I47" s="431">
        <f t="shared" si="2"/>
        <v>360</v>
      </c>
      <c r="J47" s="433">
        <f t="shared" si="3"/>
        <v>2880</v>
      </c>
      <c r="K47" s="432">
        <f>'Ｈ１８（2006）'!$AI$127</f>
        <v>0</v>
      </c>
      <c r="L47" s="431">
        <f t="shared" si="4"/>
        <v>0</v>
      </c>
      <c r="M47" s="431">
        <f t="shared" si="5"/>
        <v>0</v>
      </c>
      <c r="N47" s="432">
        <f>'Ｈ１８（2006）'!$AI$128</f>
        <v>0</v>
      </c>
      <c r="O47" s="431">
        <f t="shared" si="6"/>
        <v>0</v>
      </c>
      <c r="P47" s="434">
        <f t="shared" si="7"/>
        <v>0</v>
      </c>
      <c r="Q47" s="430">
        <f>'Ｈ１８（2006）'!$AI$130</f>
        <v>0</v>
      </c>
      <c r="R47" s="431">
        <f t="shared" si="8"/>
        <v>0</v>
      </c>
      <c r="S47" s="431">
        <f t="shared" si="9"/>
        <v>0</v>
      </c>
      <c r="T47" s="432">
        <f>'Ｈ１８（2006）'!$AI$131</f>
        <v>0</v>
      </c>
      <c r="U47" s="431">
        <f t="shared" si="10"/>
        <v>0</v>
      </c>
      <c r="V47" s="431">
        <f t="shared" si="11"/>
        <v>0</v>
      </c>
      <c r="W47" s="432">
        <f>'Ｈ１８（2006）'!$AI$132</f>
        <v>2789</v>
      </c>
      <c r="X47" s="431">
        <f t="shared" si="12"/>
        <v>112</v>
      </c>
      <c r="Y47" s="431">
        <f t="shared" si="13"/>
        <v>896</v>
      </c>
      <c r="Z47" s="432">
        <f>'Ｈ１８（2006）'!$AI$133</f>
        <v>5018</v>
      </c>
      <c r="AA47" s="431">
        <f t="shared" si="14"/>
        <v>201</v>
      </c>
      <c r="AB47" s="431">
        <f t="shared" si="15"/>
        <v>1608</v>
      </c>
      <c r="AC47" s="432">
        <f>'Ｈ１８（2006）'!$AI$134</f>
        <v>0</v>
      </c>
      <c r="AD47" s="431">
        <f t="shared" si="16"/>
        <v>0</v>
      </c>
      <c r="AE47" s="433">
        <f t="shared" si="17"/>
        <v>0</v>
      </c>
      <c r="AF47" s="430">
        <f>'Ｈ１８（2006）'!$AI$135</f>
        <v>0</v>
      </c>
      <c r="AG47" s="441">
        <f t="shared" si="18"/>
        <v>0</v>
      </c>
      <c r="AH47" s="440">
        <f t="shared" si="19"/>
        <v>0</v>
      </c>
      <c r="AI47" s="430">
        <f>'Ｈ１８（2006）'!$AI$136</f>
        <v>0</v>
      </c>
      <c r="AJ47" s="441">
        <f t="shared" si="20"/>
        <v>0</v>
      </c>
      <c r="AK47" s="441">
        <f t="shared" si="21"/>
        <v>0</v>
      </c>
      <c r="AL47" s="432">
        <f>'Ｈ１８（2006）'!$AI$137</f>
        <v>0</v>
      </c>
      <c r="AM47" s="441">
        <f t="shared" si="22"/>
        <v>0</v>
      </c>
      <c r="AN47" s="441">
        <f t="shared" si="23"/>
        <v>0</v>
      </c>
      <c r="AO47" s="432">
        <f>'Ｈ１８（2006）'!$AI$138</f>
        <v>0</v>
      </c>
      <c r="AP47" s="441">
        <f t="shared" si="24"/>
        <v>0</v>
      </c>
      <c r="AQ47" s="441">
        <f t="shared" si="25"/>
        <v>0</v>
      </c>
      <c r="AR47" s="432">
        <f>'Ｈ１８（2006）'!$AI$139</f>
        <v>0</v>
      </c>
      <c r="AS47" s="441">
        <f t="shared" si="26"/>
        <v>0</v>
      </c>
      <c r="AT47" s="441">
        <f t="shared" si="27"/>
        <v>0</v>
      </c>
      <c r="AU47" s="432">
        <f>'Ｈ１８（2006）'!$AI$140</f>
        <v>0</v>
      </c>
      <c r="AV47" s="441">
        <f t="shared" si="28"/>
        <v>0</v>
      </c>
      <c r="AW47" s="441">
        <f t="shared" si="29"/>
        <v>0</v>
      </c>
      <c r="AX47" s="432">
        <f>'Ｈ１８（2006）'!$AI$141</f>
        <v>35582</v>
      </c>
      <c r="AY47" s="441">
        <f t="shared" si="30"/>
        <v>1779</v>
      </c>
      <c r="AZ47" s="441">
        <f t="shared" si="31"/>
        <v>14232</v>
      </c>
      <c r="BA47" s="432">
        <f>'Ｈ１８（2006）'!$AI$142</f>
        <v>0</v>
      </c>
      <c r="BB47" s="441">
        <f t="shared" si="32"/>
        <v>0</v>
      </c>
      <c r="BC47" s="441">
        <f t="shared" si="33"/>
        <v>0</v>
      </c>
      <c r="BD47" s="432">
        <f>'Ｈ１８（2006）'!$AI$143</f>
        <v>0</v>
      </c>
      <c r="BE47" s="441">
        <f t="shared" si="34"/>
        <v>0</v>
      </c>
      <c r="BF47" s="440">
        <f t="shared" si="35"/>
        <v>0</v>
      </c>
      <c r="BG47" s="430">
        <f>'Ｈ１８（2006）'!$AI$145</f>
        <v>0</v>
      </c>
      <c r="BH47" s="441">
        <f t="shared" si="36"/>
        <v>0</v>
      </c>
      <c r="BI47" s="441">
        <f t="shared" si="37"/>
        <v>0</v>
      </c>
      <c r="BJ47" s="432">
        <f>'Ｈ１８（2006）'!$AI$146</f>
        <v>0</v>
      </c>
      <c r="BK47" s="441">
        <f t="shared" si="38"/>
        <v>0</v>
      </c>
      <c r="BL47" s="441">
        <f t="shared" si="39"/>
        <v>0</v>
      </c>
      <c r="BM47" s="432">
        <f>'Ｈ１８（2006）'!$AI$147</f>
        <v>0</v>
      </c>
      <c r="BN47" s="441">
        <f t="shared" si="40"/>
        <v>0</v>
      </c>
      <c r="BO47" s="440">
        <f t="shared" si="41"/>
        <v>0</v>
      </c>
      <c r="BP47" s="430">
        <f>'Ｈ１８（2006）'!$AI$148</f>
        <v>0</v>
      </c>
      <c r="BQ47" s="441">
        <f t="shared" si="42"/>
        <v>0</v>
      </c>
      <c r="BR47" s="441">
        <f t="shared" si="43"/>
        <v>0</v>
      </c>
      <c r="BS47" s="432">
        <f>'Ｈ１８（2006）'!$AI$149</f>
        <v>20092</v>
      </c>
      <c r="BT47" s="441">
        <f t="shared" si="44"/>
        <v>335</v>
      </c>
      <c r="BU47" s="441">
        <f t="shared" si="45"/>
        <v>2680</v>
      </c>
      <c r="BV47" s="432">
        <f>'Ｈ１８（2006）'!$AI$150</f>
        <v>0</v>
      </c>
      <c r="BW47" s="441">
        <f t="shared" si="46"/>
        <v>0</v>
      </c>
      <c r="BX47" s="441">
        <f t="shared" si="47"/>
        <v>0</v>
      </c>
      <c r="BY47" s="432">
        <f>'Ｈ１８（2006）'!$AI$151</f>
        <v>0</v>
      </c>
      <c r="BZ47" s="441">
        <f t="shared" si="48"/>
        <v>0</v>
      </c>
      <c r="CA47" s="441">
        <f t="shared" si="49"/>
        <v>0</v>
      </c>
      <c r="CB47" s="432">
        <f>'Ｈ１８（2006）'!$AI$152</f>
        <v>0</v>
      </c>
      <c r="CC47" s="441">
        <f t="shared" si="50"/>
        <v>0</v>
      </c>
      <c r="CD47" s="441">
        <f t="shared" si="51"/>
        <v>0</v>
      </c>
      <c r="CE47" s="432">
        <f>'Ｈ１８（2006）'!$AI$153</f>
        <v>0</v>
      </c>
      <c r="CF47" s="441">
        <f t="shared" si="52"/>
        <v>0</v>
      </c>
      <c r="CG47" s="441">
        <f t="shared" si="53"/>
        <v>0</v>
      </c>
      <c r="CH47" s="432">
        <f>'Ｈ１８（2006）'!$AI$155</f>
        <v>0</v>
      </c>
      <c r="CI47" s="441">
        <f t="shared" si="54"/>
        <v>0</v>
      </c>
      <c r="CJ47" s="441">
        <f t="shared" si="55"/>
        <v>0</v>
      </c>
      <c r="CK47" s="432">
        <f>'Ｈ１８（2006）'!$AI$156</f>
        <v>0</v>
      </c>
      <c r="CL47" s="441">
        <f t="shared" si="56"/>
        <v>0</v>
      </c>
      <c r="CM47" s="441">
        <f t="shared" si="57"/>
        <v>0</v>
      </c>
      <c r="CN47" s="432">
        <f>'Ｈ１８（2006）'!$AI$157</f>
        <v>0</v>
      </c>
      <c r="CO47" s="441">
        <f t="shared" si="58"/>
        <v>0</v>
      </c>
      <c r="CP47" s="441">
        <f t="shared" si="59"/>
        <v>0</v>
      </c>
      <c r="CQ47" s="432">
        <f>'Ｈ１８（2006）'!$AI$158</f>
        <v>4262</v>
      </c>
      <c r="CR47" s="441">
        <f t="shared" si="60"/>
        <v>107</v>
      </c>
      <c r="CS47" s="441">
        <f t="shared" si="61"/>
        <v>856</v>
      </c>
      <c r="CT47" s="432">
        <f>'Ｈ１８（2006）'!$AI$159</f>
        <v>0</v>
      </c>
      <c r="CU47" s="441">
        <f t="shared" si="62"/>
        <v>0</v>
      </c>
      <c r="CV47" s="441">
        <f t="shared" si="63"/>
        <v>0</v>
      </c>
      <c r="CW47" s="432">
        <f>'Ｈ１８（2006）'!$AI$160</f>
        <v>0</v>
      </c>
      <c r="CX47" s="441">
        <f t="shared" si="64"/>
        <v>0</v>
      </c>
      <c r="CY47" s="441">
        <f t="shared" si="65"/>
        <v>0</v>
      </c>
      <c r="CZ47" s="432">
        <f>'Ｈ１８（2006）'!$AI$161</f>
        <v>0</v>
      </c>
      <c r="DA47" s="441">
        <f t="shared" si="66"/>
        <v>0</v>
      </c>
      <c r="DB47" s="441">
        <f t="shared" si="67"/>
        <v>0</v>
      </c>
      <c r="DC47" s="432">
        <f>'Ｈ１８（2006）'!$AI$162</f>
        <v>0</v>
      </c>
      <c r="DD47" s="441">
        <f t="shared" si="68"/>
        <v>0</v>
      </c>
      <c r="DE47" s="440">
        <f t="shared" si="69"/>
        <v>0</v>
      </c>
      <c r="DF47" s="430">
        <f>'Ｈ１８（2006）'!$AI$164</f>
        <v>0</v>
      </c>
      <c r="DG47" s="441">
        <f t="shared" si="70"/>
        <v>0</v>
      </c>
      <c r="DH47" s="441">
        <f t="shared" si="71"/>
        <v>0</v>
      </c>
      <c r="DI47" s="432">
        <f>'Ｈ１８（2006）'!$AI$165</f>
        <v>0</v>
      </c>
      <c r="DJ47" s="439">
        <f t="shared" si="72"/>
        <v>0</v>
      </c>
      <c r="DK47" s="440">
        <f t="shared" si="73"/>
        <v>0</v>
      </c>
      <c r="DL47" s="430">
        <f>'Ｈ１８（2006）'!$AI$166</f>
        <v>1155</v>
      </c>
      <c r="DM47" s="441">
        <f t="shared" si="74"/>
        <v>23</v>
      </c>
      <c r="DN47" s="441">
        <f t="shared" si="75"/>
        <v>184</v>
      </c>
      <c r="DO47" s="432">
        <f>'Ｈ１８（2006）'!$AI$167</f>
        <v>595</v>
      </c>
      <c r="DP47" s="441">
        <f t="shared" si="76"/>
        <v>12</v>
      </c>
      <c r="DQ47" s="441">
        <f t="shared" si="77"/>
        <v>96</v>
      </c>
      <c r="DR47" s="432">
        <f>'Ｈ１８（2006）'!$AI$168</f>
        <v>0</v>
      </c>
      <c r="DS47" s="441">
        <f t="shared" si="78"/>
        <v>0</v>
      </c>
      <c r="DT47" s="441">
        <f t="shared" si="79"/>
        <v>0</v>
      </c>
      <c r="DU47" s="432">
        <f>'Ｈ１８（2006）'!$AI$169</f>
        <v>0</v>
      </c>
      <c r="DV47" s="441">
        <f t="shared" si="80"/>
        <v>0</v>
      </c>
      <c r="DW47" s="441">
        <f t="shared" si="81"/>
        <v>0</v>
      </c>
      <c r="DX47" s="432">
        <f>'Ｈ１８（2006）'!$AI$170</f>
        <v>0</v>
      </c>
      <c r="DY47" s="441">
        <f t="shared" si="82"/>
        <v>0</v>
      </c>
      <c r="DZ47" s="441">
        <f t="shared" si="83"/>
        <v>0</v>
      </c>
      <c r="EA47" s="432">
        <f>'Ｈ１８（2006）'!$AI$171</f>
        <v>0</v>
      </c>
      <c r="EB47" s="441">
        <f t="shared" si="84"/>
        <v>0</v>
      </c>
      <c r="EC47" s="441">
        <f t="shared" si="85"/>
        <v>0</v>
      </c>
      <c r="ED47" s="432">
        <f>'Ｈ１８（2006）'!$AI$172</f>
        <v>0</v>
      </c>
      <c r="EE47" s="441">
        <f t="shared" si="86"/>
        <v>0</v>
      </c>
      <c r="EF47" s="441">
        <f t="shared" si="87"/>
        <v>0</v>
      </c>
      <c r="EG47" s="432">
        <f>'Ｈ１８（2006）'!$AI$173</f>
        <v>0</v>
      </c>
      <c r="EH47" s="441">
        <f t="shared" si="88"/>
        <v>0</v>
      </c>
      <c r="EI47" s="441">
        <f t="shared" si="89"/>
        <v>0</v>
      </c>
      <c r="EJ47" s="432">
        <f>'Ｈ１８（2006）'!$AI$174</f>
        <v>46</v>
      </c>
      <c r="EK47" s="441">
        <f t="shared" si="90"/>
        <v>1</v>
      </c>
      <c r="EL47" s="440">
        <f t="shared" si="91"/>
        <v>8</v>
      </c>
      <c r="EM47" s="430">
        <f>'Ｈ１８（2006）'!$AI$175</f>
        <v>0</v>
      </c>
      <c r="EN47" s="441">
        <f t="shared" si="92"/>
        <v>0</v>
      </c>
      <c r="EO47" s="440">
        <f t="shared" si="93"/>
        <v>0</v>
      </c>
      <c r="EP47" s="432">
        <f t="shared" si="94"/>
        <v>78537</v>
      </c>
      <c r="EQ47" s="435">
        <f t="shared" si="95"/>
        <v>2930</v>
      </c>
      <c r="ER47" s="433">
        <f t="shared" si="96"/>
        <v>23440</v>
      </c>
    </row>
    <row r="48" spans="1:148" ht="17.100000000000001" customHeight="1" x14ac:dyDescent="0.15">
      <c r="A48" s="371"/>
      <c r="B48" s="436"/>
      <c r="C48" s="437">
        <v>19</v>
      </c>
      <c r="D48" s="438">
        <v>7</v>
      </c>
      <c r="E48" s="430">
        <f>'Ｈ１９（2007）'!$AI$124</f>
        <v>0</v>
      </c>
      <c r="F48" s="431">
        <f t="shared" ref="F48:F53" si="97">IF(D48=0,0,IF(D48&lt;$G$7,ROUND(E48/$G$7,0),IF(D48=$G$7,E48-ROUND(E48/$G$7,0)*($G$7-1),0)))</f>
        <v>0</v>
      </c>
      <c r="G48" s="431">
        <f t="shared" ref="G48:G53" si="98">IF(D48&gt;=$G$7,E48,ROUND(E48/$G$7,0)*D48)</f>
        <v>0</v>
      </c>
      <c r="H48" s="432">
        <f>'Ｈ１９（2007）'!$AI$125</f>
        <v>0</v>
      </c>
      <c r="I48" s="431">
        <f t="shared" ref="I48:I53" si="99">IF(D48=0,0,IF(D48&lt;$J$7,ROUND(H48/$J$7,0),IF(D48=$J$7,H48-ROUND(H48/$J$7,0)*($J$7-1),0)))</f>
        <v>0</v>
      </c>
      <c r="J48" s="433">
        <f t="shared" ref="J48:J53" si="100">IF(D48&gt;=$J$7,H48,ROUND(H48/$J$7,0)*D48)</f>
        <v>0</v>
      </c>
      <c r="K48" s="432">
        <f>'Ｈ１９（2007）'!$AI$127</f>
        <v>0</v>
      </c>
      <c r="L48" s="431">
        <f t="shared" ref="L48:L53" si="101">IF(D48=0,0,IF(D48&lt;$M$7,ROUND(K48/$M$7,0),IF(D48=$M$7,K48-ROUND(K48/$M$7,0)*($M$7-1),0)))</f>
        <v>0</v>
      </c>
      <c r="M48" s="431">
        <f t="shared" ref="M48:M53" si="102">IF(D48&gt;=$M$7,K48,ROUND(K48/$M$7,0)*D48)</f>
        <v>0</v>
      </c>
      <c r="N48" s="432">
        <f>'Ｈ１９（2007）'!$AI$128</f>
        <v>0</v>
      </c>
      <c r="O48" s="431">
        <f t="shared" ref="O48:O53" si="103">IF(D48=0,0,IF(D48&lt;$P$7,ROUND(N48/$P$7,0),IF(D48=$P$7,N48-ROUND(N48/$P$7,0)*($P$7-1),0)))</f>
        <v>0</v>
      </c>
      <c r="P48" s="434">
        <f t="shared" ref="P48:P53" si="104">IF(D48&gt;=$P$7,N48,ROUND(N48/$P$7,0)*D48)</f>
        <v>0</v>
      </c>
      <c r="Q48" s="430">
        <f>'Ｈ１９（2007）'!$AI$130</f>
        <v>0</v>
      </c>
      <c r="R48" s="431">
        <f t="shared" ref="R48:R53" si="105">IF(D48=0,0,IF(D48&lt;$S$7,ROUND(Q48/$S$7,0),IF(D48=$S$7,Q48-ROUND(Q48/$S$7,0)*($S$7-1),0)))</f>
        <v>0</v>
      </c>
      <c r="S48" s="431">
        <f t="shared" ref="S48:S53" si="106">IF(D48&gt;=$S$7,Q48,ROUND(Q48/$S$7,0)*D48)</f>
        <v>0</v>
      </c>
      <c r="T48" s="432">
        <f>'Ｈ１９（2007）'!$AI$131</f>
        <v>0</v>
      </c>
      <c r="U48" s="431">
        <f t="shared" ref="U48:U53" si="107">IF(D48=0,0,IF(D48&lt;$V$7,ROUND(T48/$V$7,0),IF(D48=$V$7,T48-ROUND(T48/$V$7,0)*($V$7-1),0)))</f>
        <v>0</v>
      </c>
      <c r="V48" s="431">
        <f t="shared" ref="V48:V53" si="108">IF(D48&gt;=$V$7,T48,ROUND(T48/$V$7,0)*D48)</f>
        <v>0</v>
      </c>
      <c r="W48" s="432">
        <f>'Ｈ１９（2007）'!$AI$132</f>
        <v>4467</v>
      </c>
      <c r="X48" s="431">
        <f t="shared" ref="X48:X53" si="109">IF(D48=0,0,IF(D48&lt;$Y$7,ROUND(W48/$Y$7,0),IF(D48=$Y$7,W48-ROUND(W48/$Y$7,0)*($Y$7-1),0)))</f>
        <v>179</v>
      </c>
      <c r="Y48" s="431">
        <f t="shared" ref="Y48:Y53" si="110">IF(D48&gt;=$Y$7,W48,ROUND(W48/$Y$7,0)*D48)</f>
        <v>1253</v>
      </c>
      <c r="Z48" s="432">
        <f>'Ｈ１９（2007）'!$AI$133</f>
        <v>1123</v>
      </c>
      <c r="AA48" s="431">
        <f t="shared" ref="AA48:AA53" si="111">IF(D48=0,0,IF(D48&lt;$AB$7,ROUND(Z48/$AB$7,0),IF(D48=$AB$7,Z48-ROUND(Z48/$AB$7,0)*($AB$7-1),0)))</f>
        <v>45</v>
      </c>
      <c r="AB48" s="431">
        <f t="shared" ref="AB48:AB53" si="112">IF(D48&gt;=$AB$7,Z48,ROUND(Z48/$AB$7,0)*D48)</f>
        <v>315</v>
      </c>
      <c r="AC48" s="432">
        <f>'Ｈ１９（2007）'!$AI$134</f>
        <v>0</v>
      </c>
      <c r="AD48" s="431">
        <f t="shared" ref="AD48:AD53" si="113">IF(D48=0,0,IF(D48&lt;$AE$7,ROUND(AC48/$AE$7,0),IF(D48=$AE$7,AC48-ROUND(AC48/$AE$7,0)*($AE$7-1),0)))</f>
        <v>0</v>
      </c>
      <c r="AE48" s="433">
        <f t="shared" ref="AE48:AE53" si="114">IF(D48&gt;=$AE$7,AC48,ROUND(AC48/$AE$7,0)*D48)</f>
        <v>0</v>
      </c>
      <c r="AF48" s="430">
        <f>'Ｈ１９（2007）'!$AI$135</f>
        <v>0</v>
      </c>
      <c r="AG48" s="441">
        <f t="shared" ref="AG48:AG53" si="115">IF(D48=0,0,IF(D48&lt;$AH$7,ROUND(AF48/$AH$7,0),IF(D48=$AH$7,AF48-ROUND(AF48/$AH$7,0)*($AH$7-1),0)))</f>
        <v>0</v>
      </c>
      <c r="AH48" s="440">
        <f t="shared" ref="AH48:AH53" si="116">IF(D48&gt;=$AH$7,AF48,ROUND(AF48/$AH$7,0)*D48)</f>
        <v>0</v>
      </c>
      <c r="AI48" s="430">
        <f>'Ｈ１９（2007）'!$AI$136</f>
        <v>0</v>
      </c>
      <c r="AJ48" s="441">
        <f t="shared" ref="AJ48:AJ53" si="117">IF(D48=0,0,IF(D48&lt;$AK$7,ROUND(AI48/$AK$7,0),IF(D48=$AK$7,AI48-ROUND(AI48/$AK$7,0)*($AK$7-1),0)))</f>
        <v>0</v>
      </c>
      <c r="AK48" s="441">
        <f t="shared" ref="AK48:AK53" si="118">IF(D48&gt;=$AK$7,AI48,ROUND(AI48/$AK$7,0)*D48)</f>
        <v>0</v>
      </c>
      <c r="AL48" s="432">
        <f>'Ｈ１９（2007）'!$AI$137</f>
        <v>0</v>
      </c>
      <c r="AM48" s="441">
        <f t="shared" ref="AM48:AM53" si="119">IF(D48=0,0,IF(D48&lt;$AN$7,ROUND(AL48/$AN$7,0),IF(D48=$AN$7,AL48-ROUND(AL48/$AN$7,0)*($AN$7-1),0)))</f>
        <v>0</v>
      </c>
      <c r="AN48" s="441">
        <f t="shared" ref="AN48:AN53" si="120">IF(D48&gt;=$AN$7,AL48,ROUND(AL48/$AN$7,0)*D48)</f>
        <v>0</v>
      </c>
      <c r="AO48" s="432">
        <f>'Ｈ１９（2007）'!$AI$138</f>
        <v>0</v>
      </c>
      <c r="AP48" s="441">
        <f t="shared" ref="AP48:AP53" si="121">IF(D48=0,0,IF(D48&lt;$AQ$7,ROUND(AO48/$AQ$7,0),IF(D48=$AQ$7,AO48-ROUND(AO48/$AQ$7,0)*($AQ$7-1),0)))</f>
        <v>0</v>
      </c>
      <c r="AQ48" s="441">
        <f t="shared" ref="AQ48:AQ53" si="122">IF(D48&gt;=$AQ$7,AO48,ROUND(AO48/$AQ$7,0)*D48)</f>
        <v>0</v>
      </c>
      <c r="AR48" s="432">
        <f>'Ｈ１９（2007）'!$AI$139</f>
        <v>0</v>
      </c>
      <c r="AS48" s="441">
        <f t="shared" ref="AS48:AS53" si="123">IF(D48=0,0,IF(D48&lt;$AT$7,ROUND(AR48/$AT$7,0),IF(D48=$AT$7,AR48-ROUND(AR48/$AT$7,0)*($AT$7-1),0)))</f>
        <v>0</v>
      </c>
      <c r="AT48" s="441">
        <f t="shared" ref="AT48:AT53" si="124">IF(D48&gt;=$AT$7,AR48,ROUND(AR48/$AT$7,0)*D48)</f>
        <v>0</v>
      </c>
      <c r="AU48" s="432">
        <f>'Ｈ１９（2007）'!$AI$140</f>
        <v>0</v>
      </c>
      <c r="AV48" s="441">
        <f t="shared" ref="AV48:AV53" si="125">IF(D48=0,0,IF(D48&lt;$AW$7,ROUND(AU48/$AW$7,0),IF(D48=$AW$7,AU48-ROUND(AU48/$AW$7,0)*($AW$7-1),0)))</f>
        <v>0</v>
      </c>
      <c r="AW48" s="441">
        <f t="shared" ref="AW48:AW53" si="126">IF(D48&gt;=$AW$7,AU48,ROUND(AU48/$AW$7,0)*D48)</f>
        <v>0</v>
      </c>
      <c r="AX48" s="432">
        <f>'Ｈ１９（2007）'!$AI$141</f>
        <v>28914</v>
      </c>
      <c r="AY48" s="441">
        <f t="shared" ref="AY48:AY53" si="127">IF(D48=0,0,IF(D48&lt;$AZ$7,ROUND(AX48/$AZ$7,0),IF(D48=$AZ$7,AX48-ROUND(AX48/$AZ$7,0)*($AZ$7-1),0)))</f>
        <v>1446</v>
      </c>
      <c r="AZ48" s="441">
        <f t="shared" ref="AZ48:AZ53" si="128">IF(D48&gt;=$AZ$7,AX48,ROUND(AX48/$AZ$7,0)*D48)</f>
        <v>10122</v>
      </c>
      <c r="BA48" s="432">
        <f>'Ｈ１９（2007）'!$AI$142</f>
        <v>0</v>
      </c>
      <c r="BB48" s="441">
        <f t="shared" ref="BB48:BB53" si="129">IF(D48=0,0,IF(D48&lt;$BC$7,ROUND(BA48/$BC$7,0),IF(D48=$BC$7,BA48-ROUND(BA48/$BC$7,0)*($BC$7-1),0)))</f>
        <v>0</v>
      </c>
      <c r="BC48" s="441">
        <f t="shared" ref="BC48:BC53" si="130">IF(D48&gt;=$BC$7,BA48,ROUND(BA48/$BC$7,0)*D48)</f>
        <v>0</v>
      </c>
      <c r="BD48" s="432">
        <f>'Ｈ１９（2007）'!$AI$143</f>
        <v>0</v>
      </c>
      <c r="BE48" s="441">
        <f t="shared" ref="BE48:BE53" si="131">IF(D48=0,0,IF(D48&lt;$BF$7,ROUND(BD48/$BF$7,0),IF(D48=$BF$7,BD48-ROUND(BD48/$BF$7,0)*($BF$7-1),0)))</f>
        <v>0</v>
      </c>
      <c r="BF48" s="440">
        <f t="shared" ref="BF48:BF53" si="132">IF(D48&gt;=$BF$7,BD48,ROUND(BD48/$BF$7,0)*D48)</f>
        <v>0</v>
      </c>
      <c r="BG48" s="430">
        <f>'Ｈ１９（2007）'!$AI$145</f>
        <v>0</v>
      </c>
      <c r="BH48" s="441">
        <f t="shared" ref="BH48:BH53" si="133">IF(D48=0,0,IF(D48&lt;$BI$7,ROUND(BG48/$BI$7,0),IF(D48=$BI$7,BG48-ROUND(BG48/$BI$7,0)*($BI$7-1),0)))</f>
        <v>0</v>
      </c>
      <c r="BI48" s="441">
        <f t="shared" ref="BI48:BI53" si="134">IF(D48&gt;=$BI$7,BG48,ROUND(BG48/$BI$7,0)*D48)</f>
        <v>0</v>
      </c>
      <c r="BJ48" s="432">
        <f>'Ｈ１９（2007）'!$AI$146</f>
        <v>0</v>
      </c>
      <c r="BK48" s="441">
        <f t="shared" ref="BK48:BK53" si="135">IF(D48=0,0,IF(D48&lt;$BL$7,ROUND(BJ48/$BL$7,0),IF(D48=$BL$7,BJ48-ROUND(BJ48/$BL$7,0)*($BL$7-1),0)))</f>
        <v>0</v>
      </c>
      <c r="BL48" s="441">
        <f t="shared" ref="BL48:BL53" si="136">IF(D48&gt;=$BL$7,BJ48,ROUND(BJ48/$BL$7,0)*D48)</f>
        <v>0</v>
      </c>
      <c r="BM48" s="432">
        <f>'Ｈ１９（2007）'!$AI$147</f>
        <v>0</v>
      </c>
      <c r="BN48" s="441">
        <f t="shared" ref="BN48:BN53" si="137">IF(D48=0,0,IF(D48&lt;$BO$7,ROUND(BM48/$BO$7,0),IF(D48=$BO$7,BM48-ROUND(BM48/$BO$7,0)*($BO$7-1),0)))</f>
        <v>0</v>
      </c>
      <c r="BO48" s="440">
        <f t="shared" ref="BO48:BO53" si="138">IF(D48&gt;=$BO$7,BM48,ROUND(BM48/$BO$7,0)*D48)</f>
        <v>0</v>
      </c>
      <c r="BP48" s="430">
        <f>'Ｈ１９（2007）'!$AI$148</f>
        <v>18635</v>
      </c>
      <c r="BQ48" s="441">
        <f t="shared" ref="BQ48:BQ53" si="139">IF(D48=0,0,IF(D48&lt;$BR$7,ROUND(BP48/$BR$7,0),IF(D48=$BR$7,BP48-ROUND(BP48/$BR$7,0)*($BR$7-1),0)))</f>
        <v>388</v>
      </c>
      <c r="BR48" s="441">
        <f t="shared" ref="BR48:BR53" si="140">IF(D48&gt;=$BR$7,BP48,ROUND(BP48/$BR$7,0)*D48)</f>
        <v>2716</v>
      </c>
      <c r="BS48" s="432">
        <f>'Ｈ１９（2007）'!$AI$149</f>
        <v>0</v>
      </c>
      <c r="BT48" s="441">
        <f t="shared" ref="BT48:BT53" si="141">IF(D48=0,0,IF(D48&lt;$BU$7,ROUND(BS48/$BU$7,0),IF(D48=$BU$7,BS48-ROUND(BS48/$BU$7,0)*($BU$7-1),0)))</f>
        <v>0</v>
      </c>
      <c r="BU48" s="441">
        <f t="shared" ref="BU48:BU53" si="142">IF(D48&gt;=$BU$7,BS48,ROUND(BS48/$BU$7,0)*D48)</f>
        <v>0</v>
      </c>
      <c r="BV48" s="432">
        <f>'Ｈ１９（2007）'!$AI$150</f>
        <v>0</v>
      </c>
      <c r="BW48" s="441">
        <f t="shared" ref="BW48:BW53" si="143">IF(D48=0,0,IF(D48&lt;$BX$7,ROUND(BV48/$BX$7,0),IF(D48=$BX$7,BV48-ROUND(BV48/$BX$7,0)*($BX$7-1),0)))</f>
        <v>0</v>
      </c>
      <c r="BX48" s="441">
        <f t="shared" ref="BX48:BX53" si="144">IF(D48&gt;=$BX$7,BV48,ROUND(BV48/$BX$7,0)*D48)</f>
        <v>0</v>
      </c>
      <c r="BY48" s="432">
        <f>'Ｈ１９（2007）'!$AI$151</f>
        <v>0</v>
      </c>
      <c r="BZ48" s="441">
        <f t="shared" ref="BZ48:BZ53" si="145">IF(D48=0,0,IF(D48&lt;$CA$7,ROUND(BY48/$CA$7,0),IF(D48=$CA$7,BY48-ROUND(BY48/$CA$7,0)*($CA$7-1),0)))</f>
        <v>0</v>
      </c>
      <c r="CA48" s="441">
        <f t="shared" ref="CA48:CA53" si="146">IF(D48&gt;=$CA$7,BY48,ROUND(BY48/$CA$7,0)*D48)</f>
        <v>0</v>
      </c>
      <c r="CB48" s="432">
        <f>'Ｈ１９（2007）'!$AI$152</f>
        <v>0</v>
      </c>
      <c r="CC48" s="441">
        <f t="shared" ref="CC48:CC53" si="147">IF(D48=0,0,IF(D48&lt;$CD$7,ROUND(CB48/$CD$7,0),IF(D48=$CD$7,CB48-ROUND(CB48/$CD$7,0)*($CD$7-1),0)))</f>
        <v>0</v>
      </c>
      <c r="CD48" s="441">
        <f t="shared" ref="CD48:CD53" si="148">IF(D48&gt;=$CD$7,CB48,ROUND(CB48/$CD$7,0)*D48)</f>
        <v>0</v>
      </c>
      <c r="CE48" s="432">
        <f>'Ｈ１９（2007）'!$AI$153</f>
        <v>0</v>
      </c>
      <c r="CF48" s="441">
        <f t="shared" ref="CF48:CF53" si="149">IF(D48=0,0,IF(D48&lt;$CG$7,ROUND(CE48/$CG$7,0),IF(D48=$CG$7,CE48-ROUND(CE48/$CG$7,0)*($CG$7-1),0)))</f>
        <v>0</v>
      </c>
      <c r="CG48" s="441">
        <f t="shared" ref="CG48:CG53" si="150">IF(D48&gt;=$CG$7,CE48,ROUND(CE48/$CG$7,0)*D48)</f>
        <v>0</v>
      </c>
      <c r="CH48" s="432">
        <f>'Ｈ１９（2007）'!$AI$155</f>
        <v>0</v>
      </c>
      <c r="CI48" s="441">
        <f t="shared" ref="CI48:CI53" si="151">IF(D48=0,0,IF(D48&lt;$CJ$7,ROUND(CH48/$CJ$7,0),IF(D48=$CJ$7,CH48-ROUND(CH48/$CJ$7,0)*($CJ$7-1),0)))</f>
        <v>0</v>
      </c>
      <c r="CJ48" s="441">
        <f t="shared" ref="CJ48:CJ53" si="152">IF(D48&gt;=$CJ$7,CH48,ROUND(CH48/$CJ$7,0)*D48)</f>
        <v>0</v>
      </c>
      <c r="CK48" s="432">
        <f>'Ｈ１９（2007）'!$AI$156</f>
        <v>0</v>
      </c>
      <c r="CL48" s="441">
        <f t="shared" ref="CL48:CL53" si="153">IF(D48=0,0,IF(D48&lt;$CM$7,ROUND(CK48/$CM$7,0),IF(D48=$CM$7,CK48-ROUND(CK48/$CM$7,0)*($CM$7-1),0)))</f>
        <v>0</v>
      </c>
      <c r="CM48" s="441">
        <f t="shared" ref="CM48:CM53" si="154">IF(D48&gt;=$CM$7,CK48,ROUND(CK48/$CM$7,0)*D48)</f>
        <v>0</v>
      </c>
      <c r="CN48" s="432">
        <f>'Ｈ１９（2007）'!$AI$157</f>
        <v>150</v>
      </c>
      <c r="CO48" s="441">
        <f t="shared" ref="CO48:CO53" si="155">IF(D48=0,0,IF(D48&lt;$CP$7,ROUND(CN48/$CP$7,0),IF(D48=$CP$7,CN48-ROUND(CN48/$CP$7,0)*($CP$7-1),0)))</f>
        <v>4</v>
      </c>
      <c r="CP48" s="441">
        <f t="shared" ref="CP48:CP53" si="156">IF(D48&gt;=$CP$7,CN48,ROUND(CN48/$CP$7,0)*D48)</f>
        <v>28</v>
      </c>
      <c r="CQ48" s="432">
        <f>'Ｈ１９（2007）'!$AI$158</f>
        <v>730</v>
      </c>
      <c r="CR48" s="441">
        <f t="shared" ref="CR48:CR53" si="157">IF(D48=0,0,IF(D48&lt;$CS$7,ROUND(CQ48/$CS$7,0),IF(D48=$CS$7,CQ48-ROUND(CQ48/$CS$7,0)*($CS$7-1),0)))</f>
        <v>18</v>
      </c>
      <c r="CS48" s="441">
        <f t="shared" ref="CS48:CS53" si="158">IF(D48&gt;=$CS$7,CQ48,ROUND(CQ48/$CS$7,0)*D48)</f>
        <v>126</v>
      </c>
      <c r="CT48" s="432">
        <f>'Ｈ１９（2007）'!$AI$159</f>
        <v>0</v>
      </c>
      <c r="CU48" s="441">
        <f t="shared" ref="CU48:CU53" si="159">IF(D48=0,0,IF(D48&lt;$CV$7,ROUND(CT48/$CV$7,0),IF(D48=$CV$7,CT48-ROUND(CT48/$CV$7,0)*($CV$7-1),0)))</f>
        <v>0</v>
      </c>
      <c r="CV48" s="441">
        <f t="shared" ref="CV48:CV53" si="160">IF(D48&gt;=$CV$7,CT48,ROUND(CT48/$CV$7,0)*D48)</f>
        <v>0</v>
      </c>
      <c r="CW48" s="432">
        <f>'Ｈ１９（2007）'!$AI$160</f>
        <v>0</v>
      </c>
      <c r="CX48" s="441">
        <f t="shared" ref="CX48:CX53" si="161">IF(D48=0,0,IF(D48&lt;$CY$7,ROUND(CW48/$CY$7,0),IF(D48=$CY$7,CW48-ROUND(CW48/$CY$7,0)*($CY$7-1),0)))</f>
        <v>0</v>
      </c>
      <c r="CY48" s="441">
        <f t="shared" ref="CY48:CY53" si="162">IF(D48&gt;=$CY$7,CW48,ROUND(CW48/$CY$7,0)*D48)</f>
        <v>0</v>
      </c>
      <c r="CZ48" s="432">
        <f>'Ｈ１９（2007）'!$AI$161</f>
        <v>0</v>
      </c>
      <c r="DA48" s="441">
        <f t="shared" ref="DA48:DA53" si="163">IF(D48=0,0,IF(D48&lt;$DB$7,ROUND(CZ48/$DB$7,0),IF(D48=$DB$7,CZ48-ROUND(CZ48/$DB$7,0)*($DB$7-1),0)))</f>
        <v>0</v>
      </c>
      <c r="DB48" s="441">
        <f t="shared" ref="DB48:DB53" si="164">IF(D48&gt;=$DB$7,CZ48,ROUND(CZ48/$DB$7,0)*D48)</f>
        <v>0</v>
      </c>
      <c r="DC48" s="432">
        <f>'Ｈ１９（2007）'!$AI$162</f>
        <v>0</v>
      </c>
      <c r="DD48" s="441">
        <f t="shared" ref="DD48:DD53" si="165">IF(D48=0,0,IF(D48&lt;$DE$7,ROUND(DC48/$DE$7,0),IF(D48=$DE$7,DC48-ROUND(DC48/$DE$7,0)*($DE$7-1),0)))</f>
        <v>0</v>
      </c>
      <c r="DE48" s="440">
        <f t="shared" ref="DE48:DE53" si="166">IF(D48&gt;=$DE$7,DC48,ROUND(DC48/$DE$7,0)*D48)</f>
        <v>0</v>
      </c>
      <c r="DF48" s="430">
        <f>'Ｈ１９（2007）'!$AI$164</f>
        <v>0</v>
      </c>
      <c r="DG48" s="441">
        <f t="shared" ref="DG48:DG53" si="167">IF(D48=0,0,IF(D48&lt;$DH$7,ROUND(DF48/$DH$7,0),IF(D48=$DH$7,DF48-ROUND(DF48/$DH$7,0)*($DH$7-1),0)))</f>
        <v>0</v>
      </c>
      <c r="DH48" s="441">
        <f t="shared" ref="DH48:DH53" si="168">IF(D48&gt;=$DH$7,DF48,ROUND(DF48/$DH$7,0)*D48)</f>
        <v>0</v>
      </c>
      <c r="DI48" s="432">
        <f>'Ｈ１９（2007）'!$AI$165</f>
        <v>0</v>
      </c>
      <c r="DJ48" s="439">
        <f t="shared" ref="DJ48:DJ53" si="169">IF(D48=0,0,IF(D48&lt;$DK$7,ROUND(DI48/$DK$7,0),IF(D48=$DK$7,DI48-ROUND(DI48/$DK$7,0)*($DK$7-1),0)))</f>
        <v>0</v>
      </c>
      <c r="DK48" s="440">
        <f t="shared" ref="DK48:DK53" si="170">IF(D48&gt;=$DK$7,DI48,ROUND(DI48/$DK$7,0)*D48)</f>
        <v>0</v>
      </c>
      <c r="DL48" s="430">
        <f>'Ｈ１９（2007）'!$AI$166</f>
        <v>6671</v>
      </c>
      <c r="DM48" s="441">
        <f t="shared" ref="DM48:DM53" si="171">IF(D48=0,0,IF(D48&lt;$DN$7,ROUND(DL48/$DN$7,0),IF(D48=$DN$7,DL48-ROUND(DL48/$DN$7,0)*($DN$7-1),0)))</f>
        <v>133</v>
      </c>
      <c r="DN48" s="441">
        <f t="shared" ref="DN48:DN53" si="172">IF(D48&gt;=$DN$7,DL48,ROUND(DL48/$DN$7,0)*D48)</f>
        <v>931</v>
      </c>
      <c r="DO48" s="432">
        <f>'Ｈ１９（2007）'!$AI$167</f>
        <v>6316</v>
      </c>
      <c r="DP48" s="441">
        <f t="shared" ref="DP48:DP53" si="173">IF(D48=0,0,IF(D48&lt;$DQ$7,ROUND(DO48/$DQ$7,0),IF(D48=$DQ$7,DO48-ROUND(DO48/$DQ$7,0)*($DQ$7-1),0)))</f>
        <v>126</v>
      </c>
      <c r="DQ48" s="441">
        <f t="shared" ref="DQ48:DQ53" si="174">IF(D48&gt;=$DQ$7,DO48,ROUND(DO48/$DQ$7,0)*D48)</f>
        <v>882</v>
      </c>
      <c r="DR48" s="432">
        <f>'Ｈ１９（2007）'!$AI$168</f>
        <v>0</v>
      </c>
      <c r="DS48" s="441">
        <f t="shared" ref="DS48:DS53" si="175">IF(D48=0,0,IF(D48&lt;$DT$7,ROUND(DR48/$DT$7,0),IF(D48=$DT$7,DR48-ROUND(DR48/$DT$7,0)*($DT$7-1),0)))</f>
        <v>0</v>
      </c>
      <c r="DT48" s="441">
        <f t="shared" ref="DT48:DT53" si="176">IF(D48&gt;=$DT$7,DR48,ROUND(DR48/$DT$7,0)*D48)</f>
        <v>0</v>
      </c>
      <c r="DU48" s="432">
        <f>'Ｈ１９（2007）'!$AI$169</f>
        <v>0</v>
      </c>
      <c r="DV48" s="441">
        <f t="shared" ref="DV48:DV53" si="177">IF(D48=0,0,IF(D48&lt;$DW$7,ROUND(DU48/$DW$7,0),IF(D48=$DW$7,DU48-ROUND(DU48/$DW$7,0)*($DW$7-1),0)))</f>
        <v>0</v>
      </c>
      <c r="DW48" s="441">
        <f t="shared" ref="DW48:DW53" si="178">IF(D48&gt;=$DW$7,DU48,ROUND(DU48/$DW$7,0)*D48)</f>
        <v>0</v>
      </c>
      <c r="DX48" s="432">
        <f>'Ｈ１９（2007）'!$AI$170</f>
        <v>0</v>
      </c>
      <c r="DY48" s="441">
        <f t="shared" ref="DY48:DY53" si="179">IF(D48=0,0,IF(D48&lt;$DZ$7,ROUND(DX48/$DZ$7,0),IF(D48=$DZ$7,DX48-ROUND(DX48/$DZ$7,0)*($DZ$7-1),0)))</f>
        <v>0</v>
      </c>
      <c r="DZ48" s="441">
        <f t="shared" ref="DZ48:DZ53" si="180">IF(D48&gt;=$DZ$7,DX48,ROUND(DX48/$DZ$7,0)*D48)</f>
        <v>0</v>
      </c>
      <c r="EA48" s="432">
        <f>'Ｈ１９（2007）'!$AI$171</f>
        <v>0</v>
      </c>
      <c r="EB48" s="441">
        <f t="shared" ref="EB48:EB53" si="181">IF(D48=0,0,IF(D48&lt;$EC$7,ROUND(EA48/$EC$7,0),IF(D48=$EC$7,EA48-ROUND(EA48/$EC$7,0)*($EC$7-1),0)))</f>
        <v>0</v>
      </c>
      <c r="EC48" s="441">
        <f t="shared" ref="EC48:EC53" si="182">IF(D48&gt;=$EC$7,EA48,ROUND(EA48/$EC$7,0)*D48)</f>
        <v>0</v>
      </c>
      <c r="ED48" s="432">
        <f>'Ｈ１９（2007）'!$AI$172</f>
        <v>0</v>
      </c>
      <c r="EE48" s="441">
        <f t="shared" ref="EE48:EE53" si="183">IF(D48=0,0,IF(D48&lt;$EF$7,ROUND(ED48/$EF$7,0),IF(D48=$EF$7,ED48-ROUND(ED48/$EF$7,0)*($EF$7-1),0)))</f>
        <v>0</v>
      </c>
      <c r="EF48" s="441">
        <f t="shared" ref="EF48:EF53" si="184">IF(D48&gt;=$EF$7,ED48,ROUND(ED48/$EF$7,0)*D48)</f>
        <v>0</v>
      </c>
      <c r="EG48" s="432">
        <f>'Ｈ１９（2007）'!$AI$173</f>
        <v>0</v>
      </c>
      <c r="EH48" s="441">
        <f t="shared" ref="EH48:EH53" si="185">IF(D48=0,0,IF(D48&lt;$EI$7,ROUND(EG48/$EI$7,0),IF(D48=$EI$7,EG48-ROUND(EG48/$EI$7,0)*($EI$7-1),0)))</f>
        <v>0</v>
      </c>
      <c r="EI48" s="441">
        <f t="shared" ref="EI48:EI53" si="186">IF(D48&gt;=$EI$7,EG48,ROUND(EG48/$EI$7,0)*D48)</f>
        <v>0</v>
      </c>
      <c r="EJ48" s="432">
        <f>'Ｈ１９（2007）'!$AI$174</f>
        <v>1273</v>
      </c>
      <c r="EK48" s="441">
        <f t="shared" ref="EK48:EK53" si="187">IF(D48=0,0,IF(D48&lt;$EL$7,ROUND(EJ48/$EL$7,0),IF(D48=$EL$7,EJ48-ROUND(EJ48/$EL$7,0)*($EL$7-1),0)))</f>
        <v>25</v>
      </c>
      <c r="EL48" s="440">
        <f t="shared" ref="EL48:EL53" si="188">IF(D48&gt;=$EL$7,EJ48,ROUND(EJ48/$EL$7,0)*D48)</f>
        <v>175</v>
      </c>
      <c r="EM48" s="430">
        <f>'Ｈ１９（2007）'!$AI$175</f>
        <v>0</v>
      </c>
      <c r="EN48" s="441">
        <f t="shared" ref="EN48:EN53" si="189">IF(D48=0,0,IF(D48&lt;$EO$7,ROUND(EM48/$EO$7,0),IF(D48=$EO$7,EM48-ROUND(EM48/$EO$7,0)*($EO$7-1),0)))</f>
        <v>0</v>
      </c>
      <c r="EO48" s="440">
        <f t="shared" ref="EO48:EO53" si="190">IF(D48&gt;=$EO$7,EM48,ROUND(EM48/$EO$7,0)*D48)</f>
        <v>0</v>
      </c>
      <c r="EP48" s="432">
        <f t="shared" ref="EP48:ER49" si="191">E48+H48+K48+N48+Q48+T48+W48+Z48+AC48+AF48+AI48+AL48+AO48+AR48+AU48+AX48+BA48+BD48+BG48+BJ48+BM48+BP48+BS48+BV48+BY48+CB48+CE48+CH48+CK48+CN48+CQ48+CT48+CW48+CZ48+DC48+DF48+DI48+DL48+DO48+DR48+DU48+DX48+EA48+ED48+EG48+EJ48+EM48</f>
        <v>68279</v>
      </c>
      <c r="EQ48" s="435">
        <f t="shared" si="191"/>
        <v>2364</v>
      </c>
      <c r="ER48" s="433">
        <f t="shared" si="191"/>
        <v>16548</v>
      </c>
    </row>
    <row r="49" spans="1:149" ht="17.100000000000001" customHeight="1" x14ac:dyDescent="0.15">
      <c r="A49" s="371"/>
      <c r="B49" s="436"/>
      <c r="C49" s="437">
        <v>20</v>
      </c>
      <c r="D49" s="1100">
        <v>6</v>
      </c>
      <c r="E49" s="430">
        <f>'Ｈ２０（2008）'!$AI$124</f>
        <v>0</v>
      </c>
      <c r="F49" s="431">
        <f t="shared" si="97"/>
        <v>0</v>
      </c>
      <c r="G49" s="431">
        <f t="shared" si="98"/>
        <v>0</v>
      </c>
      <c r="H49" s="432">
        <f>'Ｈ２０（2008）'!$AI$125</f>
        <v>7281</v>
      </c>
      <c r="I49" s="431">
        <f t="shared" si="99"/>
        <v>291</v>
      </c>
      <c r="J49" s="433">
        <f t="shared" si="100"/>
        <v>1746</v>
      </c>
      <c r="K49" s="432">
        <f>'Ｈ２０（2008）'!$AI$127</f>
        <v>0</v>
      </c>
      <c r="L49" s="431">
        <f t="shared" si="101"/>
        <v>0</v>
      </c>
      <c r="M49" s="431">
        <f t="shared" si="102"/>
        <v>0</v>
      </c>
      <c r="N49" s="432">
        <f>'Ｈ２０（2008）'!$AI$128</f>
        <v>4496</v>
      </c>
      <c r="O49" s="431">
        <f t="shared" si="103"/>
        <v>180</v>
      </c>
      <c r="P49" s="434">
        <f t="shared" si="104"/>
        <v>1080</v>
      </c>
      <c r="Q49" s="430">
        <f>'Ｈ２０（2008）'!$AI$130</f>
        <v>0</v>
      </c>
      <c r="R49" s="431">
        <f t="shared" si="105"/>
        <v>0</v>
      </c>
      <c r="S49" s="431">
        <f t="shared" si="106"/>
        <v>0</v>
      </c>
      <c r="T49" s="432">
        <f>'Ｈ２０（2008）'!$AI$131</f>
        <v>0</v>
      </c>
      <c r="U49" s="431">
        <f t="shared" si="107"/>
        <v>0</v>
      </c>
      <c r="V49" s="431">
        <f t="shared" si="108"/>
        <v>0</v>
      </c>
      <c r="W49" s="432">
        <f>'Ｈ２０（2008）'!$AI$132</f>
        <v>3619</v>
      </c>
      <c r="X49" s="431">
        <f t="shared" si="109"/>
        <v>145</v>
      </c>
      <c r="Y49" s="431">
        <f t="shared" si="110"/>
        <v>870</v>
      </c>
      <c r="Z49" s="432">
        <f>'Ｈ２０（2008）'!$AI$133</f>
        <v>0</v>
      </c>
      <c r="AA49" s="431">
        <f t="shared" si="111"/>
        <v>0</v>
      </c>
      <c r="AB49" s="431">
        <f t="shared" si="112"/>
        <v>0</v>
      </c>
      <c r="AC49" s="432">
        <f>'Ｈ２０（2008）'!$AI$134</f>
        <v>0</v>
      </c>
      <c r="AD49" s="431">
        <f t="shared" si="113"/>
        <v>0</v>
      </c>
      <c r="AE49" s="433">
        <f t="shared" si="114"/>
        <v>0</v>
      </c>
      <c r="AF49" s="430">
        <f>'Ｈ２０（2008）'!$AI$135</f>
        <v>0</v>
      </c>
      <c r="AG49" s="441">
        <f t="shared" si="115"/>
        <v>0</v>
      </c>
      <c r="AH49" s="440">
        <f t="shared" si="116"/>
        <v>0</v>
      </c>
      <c r="AI49" s="430">
        <f>'Ｈ２０（2008）'!$AI$136</f>
        <v>0</v>
      </c>
      <c r="AJ49" s="441">
        <f t="shared" si="117"/>
        <v>0</v>
      </c>
      <c r="AK49" s="441">
        <f t="shared" si="118"/>
        <v>0</v>
      </c>
      <c r="AL49" s="432">
        <f>'Ｈ２０（2008）'!$AI$137</f>
        <v>0</v>
      </c>
      <c r="AM49" s="441">
        <f t="shared" si="119"/>
        <v>0</v>
      </c>
      <c r="AN49" s="441">
        <f t="shared" si="120"/>
        <v>0</v>
      </c>
      <c r="AO49" s="432">
        <f>'Ｈ２０（2008）'!$AI$138</f>
        <v>0</v>
      </c>
      <c r="AP49" s="441">
        <f t="shared" si="121"/>
        <v>0</v>
      </c>
      <c r="AQ49" s="441">
        <f t="shared" si="122"/>
        <v>0</v>
      </c>
      <c r="AR49" s="432">
        <f>'Ｈ２０（2008）'!$AI$139</f>
        <v>0</v>
      </c>
      <c r="AS49" s="441">
        <f t="shared" si="123"/>
        <v>0</v>
      </c>
      <c r="AT49" s="441">
        <f t="shared" si="124"/>
        <v>0</v>
      </c>
      <c r="AU49" s="432">
        <f>'Ｈ２０（2008）'!$AI$140</f>
        <v>0</v>
      </c>
      <c r="AV49" s="441">
        <f t="shared" si="125"/>
        <v>0</v>
      </c>
      <c r="AW49" s="441">
        <f t="shared" si="126"/>
        <v>0</v>
      </c>
      <c r="AX49" s="432">
        <f>'Ｈ２０（2008）'!$AI$141</f>
        <v>3808</v>
      </c>
      <c r="AY49" s="441">
        <f t="shared" si="127"/>
        <v>190</v>
      </c>
      <c r="AZ49" s="441">
        <f t="shared" si="128"/>
        <v>1140</v>
      </c>
      <c r="BA49" s="432">
        <f>'Ｈ２０（2008）'!$AI$142</f>
        <v>0</v>
      </c>
      <c r="BB49" s="441">
        <f t="shared" si="129"/>
        <v>0</v>
      </c>
      <c r="BC49" s="441">
        <f t="shared" si="130"/>
        <v>0</v>
      </c>
      <c r="BD49" s="432">
        <f>'Ｈ２０（2008）'!$AI$143</f>
        <v>3054</v>
      </c>
      <c r="BE49" s="441">
        <f t="shared" si="131"/>
        <v>122</v>
      </c>
      <c r="BF49" s="440">
        <f t="shared" si="132"/>
        <v>732</v>
      </c>
      <c r="BG49" s="430">
        <f>'Ｈ２０（2008）'!$AI$145</f>
        <v>0</v>
      </c>
      <c r="BH49" s="441">
        <f t="shared" si="133"/>
        <v>0</v>
      </c>
      <c r="BI49" s="441">
        <f t="shared" si="134"/>
        <v>0</v>
      </c>
      <c r="BJ49" s="432">
        <f>'Ｈ２０（2008）'!$AI$146</f>
        <v>0</v>
      </c>
      <c r="BK49" s="441">
        <f t="shared" si="135"/>
        <v>0</v>
      </c>
      <c r="BL49" s="441">
        <f t="shared" si="136"/>
        <v>0</v>
      </c>
      <c r="BM49" s="432">
        <f>'Ｈ２０（2008）'!$AI$147</f>
        <v>0</v>
      </c>
      <c r="BN49" s="441">
        <f t="shared" si="137"/>
        <v>0</v>
      </c>
      <c r="BO49" s="440">
        <f t="shared" si="138"/>
        <v>0</v>
      </c>
      <c r="BP49" s="430">
        <f>'Ｈ２０（2008）'!$AI$148</f>
        <v>19248</v>
      </c>
      <c r="BQ49" s="441">
        <f t="shared" si="139"/>
        <v>401</v>
      </c>
      <c r="BR49" s="441">
        <f t="shared" si="140"/>
        <v>2406</v>
      </c>
      <c r="BS49" s="432">
        <f>'Ｈ２０（2008）'!$AI$149</f>
        <v>0</v>
      </c>
      <c r="BT49" s="441">
        <f t="shared" si="141"/>
        <v>0</v>
      </c>
      <c r="BU49" s="441">
        <f t="shared" si="142"/>
        <v>0</v>
      </c>
      <c r="BV49" s="432">
        <f>'Ｈ２０（2008）'!$AI$150</f>
        <v>0</v>
      </c>
      <c r="BW49" s="441">
        <f t="shared" si="143"/>
        <v>0</v>
      </c>
      <c r="BX49" s="441">
        <f t="shared" si="144"/>
        <v>0</v>
      </c>
      <c r="BY49" s="432">
        <f>'Ｈ２０（2008）'!$AI$151</f>
        <v>0</v>
      </c>
      <c r="BZ49" s="441">
        <f t="shared" si="145"/>
        <v>0</v>
      </c>
      <c r="CA49" s="441">
        <f t="shared" si="146"/>
        <v>0</v>
      </c>
      <c r="CB49" s="432">
        <f>'Ｈ２０（2008）'!$AI$152</f>
        <v>0</v>
      </c>
      <c r="CC49" s="441">
        <f t="shared" si="147"/>
        <v>0</v>
      </c>
      <c r="CD49" s="441">
        <f t="shared" si="148"/>
        <v>0</v>
      </c>
      <c r="CE49" s="432">
        <f>'Ｈ２０（2008）'!$AI$153</f>
        <v>0</v>
      </c>
      <c r="CF49" s="441">
        <f t="shared" si="149"/>
        <v>0</v>
      </c>
      <c r="CG49" s="441">
        <f t="shared" si="150"/>
        <v>0</v>
      </c>
      <c r="CH49" s="432">
        <f>'Ｈ２０（2008）'!$AI$155</f>
        <v>0</v>
      </c>
      <c r="CI49" s="441">
        <f t="shared" si="151"/>
        <v>0</v>
      </c>
      <c r="CJ49" s="441">
        <f t="shared" si="152"/>
        <v>0</v>
      </c>
      <c r="CK49" s="432">
        <f>'Ｈ２０（2008）'!$AI$156</f>
        <v>0</v>
      </c>
      <c r="CL49" s="441">
        <f t="shared" si="153"/>
        <v>0</v>
      </c>
      <c r="CM49" s="441">
        <f t="shared" si="154"/>
        <v>0</v>
      </c>
      <c r="CN49" s="432">
        <f>'Ｈ２０（2008）'!$AI$157</f>
        <v>10949</v>
      </c>
      <c r="CO49" s="441">
        <f t="shared" si="155"/>
        <v>274</v>
      </c>
      <c r="CP49" s="441">
        <f t="shared" si="156"/>
        <v>1644</v>
      </c>
      <c r="CQ49" s="432">
        <f>'Ｈ２０（2008）'!$AI$158</f>
        <v>34231</v>
      </c>
      <c r="CR49" s="441">
        <f t="shared" si="157"/>
        <v>856</v>
      </c>
      <c r="CS49" s="441">
        <f t="shared" si="158"/>
        <v>5136</v>
      </c>
      <c r="CT49" s="432">
        <f>'Ｈ２０（2008）'!$AI$159</f>
        <v>0</v>
      </c>
      <c r="CU49" s="441">
        <f t="shared" si="159"/>
        <v>0</v>
      </c>
      <c r="CV49" s="441">
        <f t="shared" si="160"/>
        <v>0</v>
      </c>
      <c r="CW49" s="432">
        <f>'Ｈ２０（2008）'!$AI$160</f>
        <v>2084</v>
      </c>
      <c r="CX49" s="441">
        <f t="shared" si="161"/>
        <v>52</v>
      </c>
      <c r="CY49" s="441">
        <f t="shared" si="162"/>
        <v>312</v>
      </c>
      <c r="CZ49" s="432">
        <f>'Ｈ２０（2008）'!$AI$161</f>
        <v>0</v>
      </c>
      <c r="DA49" s="441">
        <f t="shared" si="163"/>
        <v>0</v>
      </c>
      <c r="DB49" s="441">
        <f t="shared" si="164"/>
        <v>0</v>
      </c>
      <c r="DC49" s="432">
        <f>'Ｈ２０（2008）'!$AI$162</f>
        <v>0</v>
      </c>
      <c r="DD49" s="441">
        <f t="shared" si="165"/>
        <v>0</v>
      </c>
      <c r="DE49" s="440">
        <f t="shared" si="166"/>
        <v>0</v>
      </c>
      <c r="DF49" s="430">
        <f>'Ｈ２０（2008）'!$AI$164</f>
        <v>0</v>
      </c>
      <c r="DG49" s="441">
        <f t="shared" si="167"/>
        <v>0</v>
      </c>
      <c r="DH49" s="441">
        <f t="shared" si="168"/>
        <v>0</v>
      </c>
      <c r="DI49" s="432">
        <f>'Ｈ２０（2008）'!$AI$165</f>
        <v>0</v>
      </c>
      <c r="DJ49" s="439">
        <f t="shared" si="169"/>
        <v>0</v>
      </c>
      <c r="DK49" s="440">
        <f t="shared" si="170"/>
        <v>0</v>
      </c>
      <c r="DL49" s="430">
        <f>'Ｈ２０（2008）'!$AI$166</f>
        <v>9279</v>
      </c>
      <c r="DM49" s="441">
        <f t="shared" si="171"/>
        <v>186</v>
      </c>
      <c r="DN49" s="441">
        <f t="shared" si="172"/>
        <v>1116</v>
      </c>
      <c r="DO49" s="432">
        <f>'Ｈ２０（2008）'!$AI$167</f>
        <v>3255</v>
      </c>
      <c r="DP49" s="441">
        <f t="shared" si="173"/>
        <v>65</v>
      </c>
      <c r="DQ49" s="441">
        <f t="shared" si="174"/>
        <v>390</v>
      </c>
      <c r="DR49" s="432">
        <f>'Ｈ２０（2008）'!$AI$168</f>
        <v>0</v>
      </c>
      <c r="DS49" s="441">
        <f t="shared" si="175"/>
        <v>0</v>
      </c>
      <c r="DT49" s="441">
        <f t="shared" si="176"/>
        <v>0</v>
      </c>
      <c r="DU49" s="432">
        <f>'Ｈ２０（2008）'!$AI$169</f>
        <v>0</v>
      </c>
      <c r="DV49" s="441">
        <f t="shared" si="177"/>
        <v>0</v>
      </c>
      <c r="DW49" s="441">
        <f t="shared" si="178"/>
        <v>0</v>
      </c>
      <c r="DX49" s="432">
        <f>'Ｈ２０（2008）'!$AI$170</f>
        <v>0</v>
      </c>
      <c r="DY49" s="441">
        <f t="shared" si="179"/>
        <v>0</v>
      </c>
      <c r="DZ49" s="441">
        <f t="shared" si="180"/>
        <v>0</v>
      </c>
      <c r="EA49" s="432">
        <f>'Ｈ２０（2008）'!$AI$171</f>
        <v>0</v>
      </c>
      <c r="EB49" s="441">
        <f t="shared" si="181"/>
        <v>0</v>
      </c>
      <c r="EC49" s="441">
        <f t="shared" si="182"/>
        <v>0</v>
      </c>
      <c r="ED49" s="432">
        <f>'Ｈ２０（2008）'!$AI$172</f>
        <v>0</v>
      </c>
      <c r="EE49" s="441">
        <f t="shared" si="183"/>
        <v>0</v>
      </c>
      <c r="EF49" s="441">
        <f t="shared" si="184"/>
        <v>0</v>
      </c>
      <c r="EG49" s="432">
        <f>'Ｈ２０（2008）'!$AI$173</f>
        <v>9169</v>
      </c>
      <c r="EH49" s="441">
        <f t="shared" si="185"/>
        <v>183</v>
      </c>
      <c r="EI49" s="441">
        <f t="shared" si="186"/>
        <v>1098</v>
      </c>
      <c r="EJ49" s="432">
        <f>'Ｈ２０（2008）'!$AI$174</f>
        <v>1942</v>
      </c>
      <c r="EK49" s="441">
        <f t="shared" si="187"/>
        <v>39</v>
      </c>
      <c r="EL49" s="440">
        <f t="shared" si="188"/>
        <v>234</v>
      </c>
      <c r="EM49" s="430">
        <f>'Ｈ２０（2008）'!$AI$175</f>
        <v>0</v>
      </c>
      <c r="EN49" s="441">
        <f t="shared" si="189"/>
        <v>0</v>
      </c>
      <c r="EO49" s="440">
        <f t="shared" si="190"/>
        <v>0</v>
      </c>
      <c r="EP49" s="432">
        <f t="shared" si="191"/>
        <v>112415</v>
      </c>
      <c r="EQ49" s="435">
        <f t="shared" si="191"/>
        <v>2984</v>
      </c>
      <c r="ER49" s="433">
        <f t="shared" si="191"/>
        <v>17904</v>
      </c>
    </row>
    <row r="50" spans="1:149" s="1075" customFormat="1" ht="17.100000000000001" customHeight="1" x14ac:dyDescent="0.15">
      <c r="A50" s="1064"/>
      <c r="B50" s="1065"/>
      <c r="C50" s="1066">
        <v>21</v>
      </c>
      <c r="D50" s="438">
        <v>5</v>
      </c>
      <c r="E50" s="1067">
        <f>'Ｈ２1（2009）'!$AI$124</f>
        <v>0</v>
      </c>
      <c r="F50" s="1068">
        <f t="shared" si="97"/>
        <v>0</v>
      </c>
      <c r="G50" s="1068">
        <f t="shared" si="98"/>
        <v>0</v>
      </c>
      <c r="H50" s="1069">
        <f>'Ｈ２1（2009）'!$AI$125</f>
        <v>195787</v>
      </c>
      <c r="I50" s="1068">
        <f t="shared" si="99"/>
        <v>7831</v>
      </c>
      <c r="J50" s="1070">
        <f t="shared" si="100"/>
        <v>39155</v>
      </c>
      <c r="K50" s="1069">
        <f>'Ｈ２1（2009）'!$AI$127</f>
        <v>0</v>
      </c>
      <c r="L50" s="1068">
        <f t="shared" si="101"/>
        <v>0</v>
      </c>
      <c r="M50" s="1068">
        <f t="shared" si="102"/>
        <v>0</v>
      </c>
      <c r="N50" s="1069">
        <f>'Ｈ２1（2009）'!$AI$128</f>
        <v>0</v>
      </c>
      <c r="O50" s="1068">
        <f t="shared" si="103"/>
        <v>0</v>
      </c>
      <c r="P50" s="1071">
        <f t="shared" si="104"/>
        <v>0</v>
      </c>
      <c r="Q50" s="1067">
        <f>'Ｈ２1（2009）'!$AI$130</f>
        <v>0</v>
      </c>
      <c r="R50" s="1068">
        <f t="shared" si="105"/>
        <v>0</v>
      </c>
      <c r="S50" s="1068">
        <f t="shared" si="106"/>
        <v>0</v>
      </c>
      <c r="T50" s="1069">
        <f>'Ｈ２1（2009）'!$AI$131</f>
        <v>0</v>
      </c>
      <c r="U50" s="1068">
        <f t="shared" si="107"/>
        <v>0</v>
      </c>
      <c r="V50" s="1068">
        <f t="shared" si="108"/>
        <v>0</v>
      </c>
      <c r="W50" s="1069">
        <f>'Ｈ２1（2009）'!$AI$132</f>
        <v>6687</v>
      </c>
      <c r="X50" s="1068">
        <f t="shared" si="109"/>
        <v>267</v>
      </c>
      <c r="Y50" s="1068">
        <f t="shared" si="110"/>
        <v>1335</v>
      </c>
      <c r="Z50" s="1069">
        <f>'Ｈ２1（2009）'!$AI$133</f>
        <v>0</v>
      </c>
      <c r="AA50" s="1068">
        <f t="shared" si="111"/>
        <v>0</v>
      </c>
      <c r="AB50" s="1068">
        <f t="shared" si="112"/>
        <v>0</v>
      </c>
      <c r="AC50" s="1069">
        <f>'Ｈ２1（2009）'!$AI$134</f>
        <v>0</v>
      </c>
      <c r="AD50" s="1068">
        <f t="shared" si="113"/>
        <v>0</v>
      </c>
      <c r="AE50" s="1070">
        <f t="shared" si="114"/>
        <v>0</v>
      </c>
      <c r="AF50" s="1067">
        <f>'Ｈ２1（2009）'!$AI$135</f>
        <v>0</v>
      </c>
      <c r="AG50" s="1072">
        <f t="shared" si="115"/>
        <v>0</v>
      </c>
      <c r="AH50" s="1073">
        <f t="shared" si="116"/>
        <v>0</v>
      </c>
      <c r="AI50" s="1067">
        <f>'Ｈ２1（2009）'!$AI$136</f>
        <v>0</v>
      </c>
      <c r="AJ50" s="1072">
        <f t="shared" si="117"/>
        <v>0</v>
      </c>
      <c r="AK50" s="1072">
        <f t="shared" si="118"/>
        <v>0</v>
      </c>
      <c r="AL50" s="1069">
        <f>'Ｈ２1（2009）'!$AI$137</f>
        <v>0</v>
      </c>
      <c r="AM50" s="1072">
        <f t="shared" si="119"/>
        <v>0</v>
      </c>
      <c r="AN50" s="1072">
        <f t="shared" si="120"/>
        <v>0</v>
      </c>
      <c r="AO50" s="1069">
        <f>'Ｈ２1（2009）'!$AI$138</f>
        <v>0</v>
      </c>
      <c r="AP50" s="1072">
        <f t="shared" si="121"/>
        <v>0</v>
      </c>
      <c r="AQ50" s="1072">
        <f t="shared" si="122"/>
        <v>0</v>
      </c>
      <c r="AR50" s="1069">
        <f>'Ｈ２1（2009）'!$AI$139</f>
        <v>0</v>
      </c>
      <c r="AS50" s="1072">
        <f t="shared" si="123"/>
        <v>0</v>
      </c>
      <c r="AT50" s="1072">
        <f t="shared" si="124"/>
        <v>0</v>
      </c>
      <c r="AU50" s="1069">
        <f>'Ｈ２1（2009）'!$AI$140</f>
        <v>0</v>
      </c>
      <c r="AV50" s="1072">
        <f t="shared" si="125"/>
        <v>0</v>
      </c>
      <c r="AW50" s="1072">
        <f t="shared" si="126"/>
        <v>0</v>
      </c>
      <c r="AX50" s="1069">
        <f>'Ｈ２1（2009）'!$AI$141</f>
        <v>0</v>
      </c>
      <c r="AY50" s="1072">
        <f t="shared" si="127"/>
        <v>0</v>
      </c>
      <c r="AZ50" s="1072">
        <f t="shared" si="128"/>
        <v>0</v>
      </c>
      <c r="BA50" s="1069">
        <f>'Ｈ２1（2009）'!$AI$142</f>
        <v>0</v>
      </c>
      <c r="BB50" s="1072">
        <f t="shared" si="129"/>
        <v>0</v>
      </c>
      <c r="BC50" s="1072">
        <f t="shared" si="130"/>
        <v>0</v>
      </c>
      <c r="BD50" s="1069">
        <f>'Ｈ２1（2009）'!$AI$143</f>
        <v>0</v>
      </c>
      <c r="BE50" s="1072">
        <f t="shared" si="131"/>
        <v>0</v>
      </c>
      <c r="BF50" s="1073">
        <f t="shared" si="132"/>
        <v>0</v>
      </c>
      <c r="BG50" s="1067">
        <f>'Ｈ２1（2009）'!$AI$145</f>
        <v>0</v>
      </c>
      <c r="BH50" s="1072">
        <f t="shared" si="133"/>
        <v>0</v>
      </c>
      <c r="BI50" s="1072">
        <f t="shared" si="134"/>
        <v>0</v>
      </c>
      <c r="BJ50" s="1069">
        <f>'Ｈ２1（2009）'!$AI$146</f>
        <v>0</v>
      </c>
      <c r="BK50" s="1072">
        <f t="shared" si="135"/>
        <v>0</v>
      </c>
      <c r="BL50" s="1072">
        <f t="shared" si="136"/>
        <v>0</v>
      </c>
      <c r="BM50" s="1069">
        <f>'Ｈ２1（2009）'!$AI$147</f>
        <v>0</v>
      </c>
      <c r="BN50" s="1072">
        <f t="shared" si="137"/>
        <v>0</v>
      </c>
      <c r="BO50" s="1073">
        <f t="shared" si="138"/>
        <v>0</v>
      </c>
      <c r="BP50" s="1067">
        <f>'Ｈ２1（2009）'!$AI$148</f>
        <v>24337</v>
      </c>
      <c r="BQ50" s="1072">
        <f t="shared" si="139"/>
        <v>507</v>
      </c>
      <c r="BR50" s="1072">
        <f t="shared" si="140"/>
        <v>2535</v>
      </c>
      <c r="BS50" s="1069">
        <f>'Ｈ２1（2009）'!$AI$149</f>
        <v>9696</v>
      </c>
      <c r="BT50" s="1072">
        <f t="shared" si="141"/>
        <v>162</v>
      </c>
      <c r="BU50" s="1072">
        <f t="shared" si="142"/>
        <v>810</v>
      </c>
      <c r="BV50" s="1069">
        <f>'Ｈ２1（2009）'!$AI$150</f>
        <v>0</v>
      </c>
      <c r="BW50" s="1072">
        <f t="shared" si="143"/>
        <v>0</v>
      </c>
      <c r="BX50" s="1072">
        <f t="shared" si="144"/>
        <v>0</v>
      </c>
      <c r="BY50" s="1069">
        <f>'Ｈ２1（2009）'!$AI$151</f>
        <v>0</v>
      </c>
      <c r="BZ50" s="1072">
        <f t="shared" si="145"/>
        <v>0</v>
      </c>
      <c r="CA50" s="1072">
        <f t="shared" si="146"/>
        <v>0</v>
      </c>
      <c r="CB50" s="1069">
        <f>'Ｈ２1（2009）'!$AI$152</f>
        <v>0</v>
      </c>
      <c r="CC50" s="1072">
        <f t="shared" si="147"/>
        <v>0</v>
      </c>
      <c r="CD50" s="1072">
        <f t="shared" si="148"/>
        <v>0</v>
      </c>
      <c r="CE50" s="1069">
        <f>'Ｈ２1（2009）'!$AI$153</f>
        <v>0</v>
      </c>
      <c r="CF50" s="1072">
        <f t="shared" si="149"/>
        <v>0</v>
      </c>
      <c r="CG50" s="1072">
        <f t="shared" si="150"/>
        <v>0</v>
      </c>
      <c r="CH50" s="1069">
        <f>'Ｈ２1（2009）'!$AI$155</f>
        <v>0</v>
      </c>
      <c r="CI50" s="1072">
        <f t="shared" si="151"/>
        <v>0</v>
      </c>
      <c r="CJ50" s="1072">
        <f t="shared" si="152"/>
        <v>0</v>
      </c>
      <c r="CK50" s="1069">
        <f>'Ｈ２1（2009）'!$AI$156</f>
        <v>0</v>
      </c>
      <c r="CL50" s="1072">
        <f t="shared" si="153"/>
        <v>0</v>
      </c>
      <c r="CM50" s="1072">
        <f t="shared" si="154"/>
        <v>0</v>
      </c>
      <c r="CN50" s="1069">
        <f>'Ｈ２1（2009）'!$AI$157</f>
        <v>8589</v>
      </c>
      <c r="CO50" s="1072">
        <f t="shared" si="155"/>
        <v>215</v>
      </c>
      <c r="CP50" s="1072">
        <f t="shared" si="156"/>
        <v>1075</v>
      </c>
      <c r="CQ50" s="1069">
        <f>'Ｈ２1（2009）'!$AI$158</f>
        <v>5427</v>
      </c>
      <c r="CR50" s="1072">
        <f t="shared" si="157"/>
        <v>136</v>
      </c>
      <c r="CS50" s="1072">
        <f t="shared" si="158"/>
        <v>680</v>
      </c>
      <c r="CT50" s="1069">
        <f>'Ｈ２1（2009）'!$AI$159</f>
        <v>0</v>
      </c>
      <c r="CU50" s="1072">
        <f t="shared" si="159"/>
        <v>0</v>
      </c>
      <c r="CV50" s="1072">
        <f t="shared" si="160"/>
        <v>0</v>
      </c>
      <c r="CW50" s="1069">
        <f>'Ｈ２1（2009）'!$AI$160</f>
        <v>85302</v>
      </c>
      <c r="CX50" s="1072">
        <f t="shared" si="161"/>
        <v>2133</v>
      </c>
      <c r="CY50" s="1072">
        <f t="shared" si="162"/>
        <v>10665</v>
      </c>
      <c r="CZ50" s="1069">
        <f>'Ｈ２1（2009）'!$AI$161</f>
        <v>0</v>
      </c>
      <c r="DA50" s="1072">
        <f t="shared" si="163"/>
        <v>0</v>
      </c>
      <c r="DB50" s="1072">
        <f t="shared" si="164"/>
        <v>0</v>
      </c>
      <c r="DC50" s="1069">
        <f>'Ｈ２1（2009）'!$AI$162</f>
        <v>0</v>
      </c>
      <c r="DD50" s="1072">
        <f t="shared" si="165"/>
        <v>0</v>
      </c>
      <c r="DE50" s="1073">
        <f t="shared" si="166"/>
        <v>0</v>
      </c>
      <c r="DF50" s="1067">
        <f>'Ｈ２1（2009）'!$AI$164</f>
        <v>0</v>
      </c>
      <c r="DG50" s="1072">
        <f t="shared" si="167"/>
        <v>0</v>
      </c>
      <c r="DH50" s="1072">
        <f t="shared" si="168"/>
        <v>0</v>
      </c>
      <c r="DI50" s="1069">
        <f>'Ｈ２1（2009）'!$AI$165</f>
        <v>0</v>
      </c>
      <c r="DJ50" s="1072">
        <f t="shared" si="169"/>
        <v>0</v>
      </c>
      <c r="DK50" s="1073">
        <f t="shared" si="170"/>
        <v>0</v>
      </c>
      <c r="DL50" s="1067">
        <f>'Ｈ２1（2009）'!$AI$166</f>
        <v>0</v>
      </c>
      <c r="DM50" s="1072">
        <f t="shared" si="171"/>
        <v>0</v>
      </c>
      <c r="DN50" s="1072">
        <f t="shared" si="172"/>
        <v>0</v>
      </c>
      <c r="DO50" s="1069">
        <f>'Ｈ２1（2009）'!$AI$167</f>
        <v>60711</v>
      </c>
      <c r="DP50" s="1072">
        <f t="shared" si="173"/>
        <v>1214</v>
      </c>
      <c r="DQ50" s="1072">
        <f t="shared" si="174"/>
        <v>6070</v>
      </c>
      <c r="DR50" s="1069">
        <f>'Ｈ２1（2009）'!$AI$168</f>
        <v>0</v>
      </c>
      <c r="DS50" s="1072">
        <f t="shared" si="175"/>
        <v>0</v>
      </c>
      <c r="DT50" s="1072">
        <f t="shared" si="176"/>
        <v>0</v>
      </c>
      <c r="DU50" s="1069">
        <f>'Ｈ２1（2009）'!$AI$169</f>
        <v>0</v>
      </c>
      <c r="DV50" s="1072">
        <f t="shared" si="177"/>
        <v>0</v>
      </c>
      <c r="DW50" s="1072">
        <f t="shared" si="178"/>
        <v>0</v>
      </c>
      <c r="DX50" s="1069">
        <f>'Ｈ２1（2009）'!$AI$170</f>
        <v>0</v>
      </c>
      <c r="DY50" s="1072">
        <f t="shared" si="179"/>
        <v>0</v>
      </c>
      <c r="DZ50" s="1072">
        <f t="shared" si="180"/>
        <v>0</v>
      </c>
      <c r="EA50" s="1069">
        <f>'Ｈ２1（2009）'!$AI$171</f>
        <v>0</v>
      </c>
      <c r="EB50" s="1072">
        <f t="shared" si="181"/>
        <v>0</v>
      </c>
      <c r="EC50" s="1072">
        <f t="shared" si="182"/>
        <v>0</v>
      </c>
      <c r="ED50" s="1069">
        <f>'Ｈ２1（2009）'!$AI$172</f>
        <v>0</v>
      </c>
      <c r="EE50" s="1072">
        <f t="shared" si="183"/>
        <v>0</v>
      </c>
      <c r="EF50" s="1072">
        <f t="shared" si="184"/>
        <v>0</v>
      </c>
      <c r="EG50" s="1069">
        <f>'Ｈ２1（2009）'!$AI$173</f>
        <v>0</v>
      </c>
      <c r="EH50" s="1072">
        <f t="shared" si="185"/>
        <v>0</v>
      </c>
      <c r="EI50" s="1072">
        <f t="shared" si="186"/>
        <v>0</v>
      </c>
      <c r="EJ50" s="1069">
        <f>'Ｈ２1（2009）'!$AI$174</f>
        <v>2481</v>
      </c>
      <c r="EK50" s="1072">
        <f t="shared" si="187"/>
        <v>50</v>
      </c>
      <c r="EL50" s="1073">
        <f t="shared" si="188"/>
        <v>250</v>
      </c>
      <c r="EM50" s="1067">
        <f>'Ｈ２1（2009）'!$AI$175</f>
        <v>0</v>
      </c>
      <c r="EN50" s="1072">
        <f t="shared" si="189"/>
        <v>0</v>
      </c>
      <c r="EO50" s="1073">
        <f t="shared" si="190"/>
        <v>0</v>
      </c>
      <c r="EP50" s="1069">
        <f t="shared" ref="EP50:ER51" si="192">E50+H50+K50+N50+Q50+T50+W50+Z50+AC50+AF50+AI50+AL50+AO50+AR50+AU50+AX50+BA50+BD50+BG50+BJ50+BM50+BP50+BS50+BV50+BY50+CB50+CE50+CH50+CK50+CN50+CQ50+CT50+CW50+CZ50+DC50+DF50+DI50+DL50+DO50+DR50+DU50+DX50+EA50+ED50+EG50+EJ50+EM50</f>
        <v>399017</v>
      </c>
      <c r="EQ50" s="1074">
        <f t="shared" si="192"/>
        <v>12515</v>
      </c>
      <c r="ER50" s="1070">
        <f t="shared" si="192"/>
        <v>62575</v>
      </c>
    </row>
    <row r="51" spans="1:149" s="1075" customFormat="1" ht="17.100000000000001" customHeight="1" x14ac:dyDescent="0.15">
      <c r="A51" s="1064"/>
      <c r="B51" s="1098"/>
      <c r="C51" s="1099">
        <v>22</v>
      </c>
      <c r="D51" s="1100">
        <v>4</v>
      </c>
      <c r="E51" s="1067">
        <f>'Ｈ２２（2010） '!$AI$124</f>
        <v>0</v>
      </c>
      <c r="F51" s="1068">
        <f t="shared" si="97"/>
        <v>0</v>
      </c>
      <c r="G51" s="1068">
        <f t="shared" si="98"/>
        <v>0</v>
      </c>
      <c r="H51" s="1069">
        <f>'Ｈ２２（2010） '!$AI$125</f>
        <v>194160</v>
      </c>
      <c r="I51" s="1068">
        <f t="shared" si="99"/>
        <v>7766</v>
      </c>
      <c r="J51" s="1070">
        <f t="shared" si="100"/>
        <v>31064</v>
      </c>
      <c r="K51" s="1069">
        <f>'Ｈ２２（2010） '!$AI$127</f>
        <v>0</v>
      </c>
      <c r="L51" s="1068">
        <f t="shared" si="101"/>
        <v>0</v>
      </c>
      <c r="M51" s="1068">
        <f t="shared" si="102"/>
        <v>0</v>
      </c>
      <c r="N51" s="1069">
        <f>'Ｈ２２（2010） '!$AI$128</f>
        <v>3360</v>
      </c>
      <c r="O51" s="1068">
        <f t="shared" si="103"/>
        <v>134</v>
      </c>
      <c r="P51" s="1071">
        <f t="shared" si="104"/>
        <v>536</v>
      </c>
      <c r="Q51" s="1067">
        <f>'Ｈ２２（2010） '!$AI$130</f>
        <v>0</v>
      </c>
      <c r="R51" s="1068">
        <f t="shared" si="105"/>
        <v>0</v>
      </c>
      <c r="S51" s="1068">
        <f t="shared" si="106"/>
        <v>0</v>
      </c>
      <c r="T51" s="1069">
        <f>'Ｈ２２（2010） '!$AI$131</f>
        <v>0</v>
      </c>
      <c r="U51" s="1068">
        <f t="shared" si="107"/>
        <v>0</v>
      </c>
      <c r="V51" s="1068">
        <f t="shared" si="108"/>
        <v>0</v>
      </c>
      <c r="W51" s="1069">
        <f>'Ｈ２２（2010） '!$AI$132</f>
        <v>2027</v>
      </c>
      <c r="X51" s="1068">
        <f t="shared" si="109"/>
        <v>81</v>
      </c>
      <c r="Y51" s="1068">
        <f t="shared" si="110"/>
        <v>324</v>
      </c>
      <c r="Z51" s="1069">
        <f>'Ｈ２２（2010） '!$AI$133</f>
        <v>0</v>
      </c>
      <c r="AA51" s="1068">
        <f t="shared" si="111"/>
        <v>0</v>
      </c>
      <c r="AB51" s="1068">
        <f t="shared" si="112"/>
        <v>0</v>
      </c>
      <c r="AC51" s="1069">
        <f>'Ｈ２２（2010） '!$AI$134</f>
        <v>0</v>
      </c>
      <c r="AD51" s="1068">
        <f t="shared" si="113"/>
        <v>0</v>
      </c>
      <c r="AE51" s="1070">
        <f t="shared" si="114"/>
        <v>0</v>
      </c>
      <c r="AF51" s="1067">
        <f>'Ｈ２２（2010） '!$AI$135</f>
        <v>0</v>
      </c>
      <c r="AG51" s="1072">
        <f t="shared" si="115"/>
        <v>0</v>
      </c>
      <c r="AH51" s="1073">
        <f t="shared" si="116"/>
        <v>0</v>
      </c>
      <c r="AI51" s="1067">
        <f>'Ｈ２２（2010） '!$AI$136</f>
        <v>0</v>
      </c>
      <c r="AJ51" s="1072">
        <f t="shared" si="117"/>
        <v>0</v>
      </c>
      <c r="AK51" s="1072">
        <f t="shared" si="118"/>
        <v>0</v>
      </c>
      <c r="AL51" s="1069">
        <f>'Ｈ２２（2010） '!$AI$137</f>
        <v>0</v>
      </c>
      <c r="AM51" s="1072">
        <f t="shared" si="119"/>
        <v>0</v>
      </c>
      <c r="AN51" s="1072">
        <f t="shared" si="120"/>
        <v>0</v>
      </c>
      <c r="AO51" s="1069">
        <f>'Ｈ２２（2010） '!$AI$138</f>
        <v>0</v>
      </c>
      <c r="AP51" s="1072">
        <f t="shared" si="121"/>
        <v>0</v>
      </c>
      <c r="AQ51" s="1072">
        <f t="shared" si="122"/>
        <v>0</v>
      </c>
      <c r="AR51" s="1069">
        <f>'Ｈ２２（2010） '!$AI$139</f>
        <v>0</v>
      </c>
      <c r="AS51" s="1072">
        <f t="shared" si="123"/>
        <v>0</v>
      </c>
      <c r="AT51" s="1072">
        <f t="shared" si="124"/>
        <v>0</v>
      </c>
      <c r="AU51" s="1069">
        <f>'Ｈ２２（2010） '!$AI$140</f>
        <v>0</v>
      </c>
      <c r="AV51" s="1072">
        <f t="shared" si="125"/>
        <v>0</v>
      </c>
      <c r="AW51" s="1072">
        <f t="shared" si="126"/>
        <v>0</v>
      </c>
      <c r="AX51" s="1069">
        <f>'Ｈ２２（2010） '!$AI$141</f>
        <v>24481</v>
      </c>
      <c r="AY51" s="1072">
        <f t="shared" si="127"/>
        <v>1224</v>
      </c>
      <c r="AZ51" s="1072">
        <f t="shared" si="128"/>
        <v>4896</v>
      </c>
      <c r="BA51" s="1069">
        <f>'Ｈ２２（2010） '!$AI$142</f>
        <v>0</v>
      </c>
      <c r="BB51" s="1072">
        <f t="shared" si="129"/>
        <v>0</v>
      </c>
      <c r="BC51" s="1072">
        <f t="shared" si="130"/>
        <v>0</v>
      </c>
      <c r="BD51" s="1069">
        <f>'Ｈ２２（2010） '!$AI$143</f>
        <v>0</v>
      </c>
      <c r="BE51" s="1072">
        <f t="shared" si="131"/>
        <v>0</v>
      </c>
      <c r="BF51" s="1073">
        <f t="shared" si="132"/>
        <v>0</v>
      </c>
      <c r="BG51" s="1067">
        <f>'Ｈ２２（2010） '!$AI$145</f>
        <v>0</v>
      </c>
      <c r="BH51" s="1072">
        <f t="shared" si="133"/>
        <v>0</v>
      </c>
      <c r="BI51" s="1072">
        <f t="shared" si="134"/>
        <v>0</v>
      </c>
      <c r="BJ51" s="1069">
        <f>'Ｈ２２（2010） '!$AI$146</f>
        <v>0</v>
      </c>
      <c r="BK51" s="1072">
        <f t="shared" si="135"/>
        <v>0</v>
      </c>
      <c r="BL51" s="1072">
        <f t="shared" si="136"/>
        <v>0</v>
      </c>
      <c r="BM51" s="1069">
        <f>'Ｈ２２（2010） '!$AI$147</f>
        <v>0</v>
      </c>
      <c r="BN51" s="1072">
        <f t="shared" si="137"/>
        <v>0</v>
      </c>
      <c r="BO51" s="1073">
        <f t="shared" si="138"/>
        <v>0</v>
      </c>
      <c r="BP51" s="1067">
        <f>'Ｈ２２（2010） '!$AI$148</f>
        <v>39152</v>
      </c>
      <c r="BQ51" s="1072">
        <f t="shared" si="139"/>
        <v>816</v>
      </c>
      <c r="BR51" s="1072">
        <f t="shared" si="140"/>
        <v>3264</v>
      </c>
      <c r="BS51" s="1069">
        <f>'Ｈ２２（2010） '!$AI$149</f>
        <v>0</v>
      </c>
      <c r="BT51" s="1072">
        <f t="shared" si="141"/>
        <v>0</v>
      </c>
      <c r="BU51" s="1072">
        <f t="shared" si="142"/>
        <v>0</v>
      </c>
      <c r="BV51" s="1069">
        <f>'Ｈ２２（2010） '!$AI$150</f>
        <v>0</v>
      </c>
      <c r="BW51" s="1072">
        <f t="shared" si="143"/>
        <v>0</v>
      </c>
      <c r="BX51" s="1072">
        <f t="shared" si="144"/>
        <v>0</v>
      </c>
      <c r="BY51" s="1069">
        <f>'Ｈ２２（2010） '!$AI$151</f>
        <v>0</v>
      </c>
      <c r="BZ51" s="1072">
        <f t="shared" si="145"/>
        <v>0</v>
      </c>
      <c r="CA51" s="1072">
        <f t="shared" si="146"/>
        <v>0</v>
      </c>
      <c r="CB51" s="1069">
        <f>'Ｈ２２（2010） '!$AI$152</f>
        <v>0</v>
      </c>
      <c r="CC51" s="1072">
        <f t="shared" si="147"/>
        <v>0</v>
      </c>
      <c r="CD51" s="1072">
        <f t="shared" si="148"/>
        <v>0</v>
      </c>
      <c r="CE51" s="1069">
        <f>'Ｈ２２（2010） '!$AI$153</f>
        <v>0</v>
      </c>
      <c r="CF51" s="1072">
        <f t="shared" si="149"/>
        <v>0</v>
      </c>
      <c r="CG51" s="1072">
        <f t="shared" si="150"/>
        <v>0</v>
      </c>
      <c r="CH51" s="1069">
        <f>'Ｈ２２（2010） '!$AI$155</f>
        <v>0</v>
      </c>
      <c r="CI51" s="1072">
        <f t="shared" si="151"/>
        <v>0</v>
      </c>
      <c r="CJ51" s="1072">
        <f t="shared" si="152"/>
        <v>0</v>
      </c>
      <c r="CK51" s="1069">
        <f>'Ｈ２２（2010） '!$AI$156</f>
        <v>0</v>
      </c>
      <c r="CL51" s="1072">
        <f t="shared" si="153"/>
        <v>0</v>
      </c>
      <c r="CM51" s="1072">
        <f t="shared" si="154"/>
        <v>0</v>
      </c>
      <c r="CN51" s="1069">
        <f>'Ｈ２２（2010） '!$AI$157</f>
        <v>0</v>
      </c>
      <c r="CO51" s="1072">
        <f t="shared" si="155"/>
        <v>0</v>
      </c>
      <c r="CP51" s="1072">
        <f t="shared" si="156"/>
        <v>0</v>
      </c>
      <c r="CQ51" s="1069">
        <f>'Ｈ２２（2010） '!$AI$158</f>
        <v>0</v>
      </c>
      <c r="CR51" s="1072">
        <f t="shared" si="157"/>
        <v>0</v>
      </c>
      <c r="CS51" s="1072">
        <f t="shared" si="158"/>
        <v>0</v>
      </c>
      <c r="CT51" s="1069">
        <f>'Ｈ２２（2010） '!$AI$159</f>
        <v>0</v>
      </c>
      <c r="CU51" s="1072">
        <f t="shared" si="159"/>
        <v>0</v>
      </c>
      <c r="CV51" s="1072">
        <f t="shared" si="160"/>
        <v>0</v>
      </c>
      <c r="CW51" s="1069">
        <f>'Ｈ２２（2010） '!$AI$160</f>
        <v>0</v>
      </c>
      <c r="CX51" s="1072">
        <f t="shared" si="161"/>
        <v>0</v>
      </c>
      <c r="CY51" s="1072">
        <f t="shared" si="162"/>
        <v>0</v>
      </c>
      <c r="CZ51" s="1069">
        <f>'Ｈ２２（2010） '!$AI$161</f>
        <v>0</v>
      </c>
      <c r="DA51" s="1072">
        <f t="shared" si="163"/>
        <v>0</v>
      </c>
      <c r="DB51" s="1072">
        <f t="shared" si="164"/>
        <v>0</v>
      </c>
      <c r="DC51" s="1069">
        <f>'Ｈ２２（2010） '!$AI$162</f>
        <v>0</v>
      </c>
      <c r="DD51" s="1072">
        <f t="shared" si="165"/>
        <v>0</v>
      </c>
      <c r="DE51" s="1073">
        <f t="shared" si="166"/>
        <v>0</v>
      </c>
      <c r="DF51" s="1067">
        <f>'Ｈ２２（2010） '!$AI$164</f>
        <v>0</v>
      </c>
      <c r="DG51" s="1072">
        <f t="shared" si="167"/>
        <v>0</v>
      </c>
      <c r="DH51" s="1072">
        <f t="shared" si="168"/>
        <v>0</v>
      </c>
      <c r="DI51" s="1069">
        <f>'Ｈ２２（2010） '!$AI$165</f>
        <v>0</v>
      </c>
      <c r="DJ51" s="1072">
        <f t="shared" si="169"/>
        <v>0</v>
      </c>
      <c r="DK51" s="1073">
        <f t="shared" si="170"/>
        <v>0</v>
      </c>
      <c r="DL51" s="1067">
        <f>'Ｈ２２（2010） '!$AI$166</f>
        <v>0</v>
      </c>
      <c r="DM51" s="1072">
        <f t="shared" si="171"/>
        <v>0</v>
      </c>
      <c r="DN51" s="1072">
        <f t="shared" si="172"/>
        <v>0</v>
      </c>
      <c r="DO51" s="1069">
        <f>'Ｈ２２（2010） '!$AI$167</f>
        <v>18662</v>
      </c>
      <c r="DP51" s="1072">
        <f t="shared" si="173"/>
        <v>373</v>
      </c>
      <c r="DQ51" s="1072">
        <f t="shared" si="174"/>
        <v>1492</v>
      </c>
      <c r="DR51" s="1069">
        <f>'Ｈ２２（2010） '!$AI$168</f>
        <v>0</v>
      </c>
      <c r="DS51" s="1072">
        <f t="shared" si="175"/>
        <v>0</v>
      </c>
      <c r="DT51" s="1072">
        <f t="shared" si="176"/>
        <v>0</v>
      </c>
      <c r="DU51" s="1069">
        <f>'Ｈ２２（2010） '!$AI$169</f>
        <v>0</v>
      </c>
      <c r="DV51" s="1072">
        <f t="shared" si="177"/>
        <v>0</v>
      </c>
      <c r="DW51" s="1072">
        <f t="shared" si="178"/>
        <v>0</v>
      </c>
      <c r="DX51" s="1069">
        <f>'Ｈ２２（2010） '!$AI$170</f>
        <v>0</v>
      </c>
      <c r="DY51" s="1072">
        <f t="shared" si="179"/>
        <v>0</v>
      </c>
      <c r="DZ51" s="1072">
        <f t="shared" si="180"/>
        <v>0</v>
      </c>
      <c r="EA51" s="1069">
        <f>'Ｈ２２（2010） '!$AI$171</f>
        <v>0</v>
      </c>
      <c r="EB51" s="1072">
        <f t="shared" si="181"/>
        <v>0</v>
      </c>
      <c r="EC51" s="1072">
        <f t="shared" si="182"/>
        <v>0</v>
      </c>
      <c r="ED51" s="1069">
        <f>'Ｈ２２（2010） '!$AI$172</f>
        <v>0</v>
      </c>
      <c r="EE51" s="1072">
        <f t="shared" si="183"/>
        <v>0</v>
      </c>
      <c r="EF51" s="1072">
        <f t="shared" si="184"/>
        <v>0</v>
      </c>
      <c r="EG51" s="1069">
        <f>'Ｈ２２（2010） '!$AI$173</f>
        <v>0</v>
      </c>
      <c r="EH51" s="1072">
        <f t="shared" si="185"/>
        <v>0</v>
      </c>
      <c r="EI51" s="1072">
        <f t="shared" si="186"/>
        <v>0</v>
      </c>
      <c r="EJ51" s="1069">
        <f>'Ｈ２２（2010） '!$AI$174</f>
        <v>22144</v>
      </c>
      <c r="EK51" s="1072">
        <f t="shared" si="187"/>
        <v>443</v>
      </c>
      <c r="EL51" s="1073">
        <f t="shared" si="188"/>
        <v>1772</v>
      </c>
      <c r="EM51" s="1067">
        <f>'Ｈ２２（2010） '!$AI$175</f>
        <v>0</v>
      </c>
      <c r="EN51" s="1072">
        <f t="shared" si="189"/>
        <v>0</v>
      </c>
      <c r="EO51" s="1073">
        <f t="shared" si="190"/>
        <v>0</v>
      </c>
      <c r="EP51" s="1069">
        <f t="shared" si="192"/>
        <v>303986</v>
      </c>
      <c r="EQ51" s="1074">
        <f t="shared" si="192"/>
        <v>10837</v>
      </c>
      <c r="ER51" s="1070">
        <f t="shared" si="192"/>
        <v>43348</v>
      </c>
    </row>
    <row r="52" spans="1:149" s="1075" customFormat="1" ht="17.100000000000001" customHeight="1" x14ac:dyDescent="0.15">
      <c r="A52" s="1064"/>
      <c r="B52" s="1098"/>
      <c r="C52" s="1099">
        <v>23</v>
      </c>
      <c r="D52" s="438">
        <v>3</v>
      </c>
      <c r="E52" s="1109">
        <f>'Ｈ２３（2011）'!$AI$124</f>
        <v>0</v>
      </c>
      <c r="F52" s="1110">
        <f t="shared" si="97"/>
        <v>0</v>
      </c>
      <c r="G52" s="1110">
        <f t="shared" si="98"/>
        <v>0</v>
      </c>
      <c r="H52" s="1110">
        <f>'Ｈ２３（2011）'!$AI$125</f>
        <v>67503</v>
      </c>
      <c r="I52" s="1110">
        <f t="shared" si="99"/>
        <v>2700</v>
      </c>
      <c r="J52" s="1073">
        <f t="shared" si="100"/>
        <v>8100</v>
      </c>
      <c r="K52" s="1110">
        <f>'Ｈ２３（2011）'!$AI$127</f>
        <v>0</v>
      </c>
      <c r="L52" s="1110">
        <f t="shared" si="101"/>
        <v>0</v>
      </c>
      <c r="M52" s="1110">
        <f t="shared" si="102"/>
        <v>0</v>
      </c>
      <c r="N52" s="1110">
        <f>'Ｈ２３（2011）'!$AI$128</f>
        <v>0</v>
      </c>
      <c r="O52" s="1110">
        <f t="shared" si="103"/>
        <v>0</v>
      </c>
      <c r="P52" s="1111">
        <f t="shared" si="104"/>
        <v>0</v>
      </c>
      <c r="Q52" s="1109">
        <f>'Ｈ２３（2011）'!$AI$130</f>
        <v>0</v>
      </c>
      <c r="R52" s="1110">
        <f t="shared" si="105"/>
        <v>0</v>
      </c>
      <c r="S52" s="1110">
        <f t="shared" si="106"/>
        <v>0</v>
      </c>
      <c r="T52" s="1110">
        <f>'Ｈ２３（2011）'!$AI$131</f>
        <v>0</v>
      </c>
      <c r="U52" s="1110">
        <f t="shared" si="107"/>
        <v>0</v>
      </c>
      <c r="V52" s="1110">
        <f t="shared" si="108"/>
        <v>0</v>
      </c>
      <c r="W52" s="1110">
        <f>'Ｈ２３（2011）'!$AI$132</f>
        <v>1880</v>
      </c>
      <c r="X52" s="1110">
        <f t="shared" si="109"/>
        <v>75</v>
      </c>
      <c r="Y52" s="1110">
        <f t="shared" si="110"/>
        <v>225</v>
      </c>
      <c r="Z52" s="1110">
        <f>'Ｈ２３（2011）'!$AI$133</f>
        <v>0</v>
      </c>
      <c r="AA52" s="1110">
        <f t="shared" si="111"/>
        <v>0</v>
      </c>
      <c r="AB52" s="1110">
        <f t="shared" si="112"/>
        <v>0</v>
      </c>
      <c r="AC52" s="1110">
        <f>'Ｈ２３（2011）'!$AI$134</f>
        <v>0</v>
      </c>
      <c r="AD52" s="1110">
        <f t="shared" si="113"/>
        <v>0</v>
      </c>
      <c r="AE52" s="1111">
        <f t="shared" si="114"/>
        <v>0</v>
      </c>
      <c r="AF52" s="1109">
        <f>'Ｈ２３（2011）'!$AI$135</f>
        <v>0</v>
      </c>
      <c r="AG52" s="1110">
        <f t="shared" si="115"/>
        <v>0</v>
      </c>
      <c r="AH52" s="1111">
        <f t="shared" si="116"/>
        <v>0</v>
      </c>
      <c r="AI52" s="1109">
        <f>'Ｈ２３（2011）'!$AI$136</f>
        <v>0</v>
      </c>
      <c r="AJ52" s="1110">
        <f t="shared" si="117"/>
        <v>0</v>
      </c>
      <c r="AK52" s="1110">
        <f t="shared" si="118"/>
        <v>0</v>
      </c>
      <c r="AL52" s="1110">
        <f>'Ｈ２３（2011）'!$AI$137</f>
        <v>0</v>
      </c>
      <c r="AM52" s="1110">
        <f t="shared" si="119"/>
        <v>0</v>
      </c>
      <c r="AN52" s="1110">
        <f t="shared" si="120"/>
        <v>0</v>
      </c>
      <c r="AO52" s="1110">
        <f>'Ｈ２３（2011）'!$AI$138</f>
        <v>0</v>
      </c>
      <c r="AP52" s="1110">
        <f t="shared" si="121"/>
        <v>0</v>
      </c>
      <c r="AQ52" s="1110">
        <f t="shared" si="122"/>
        <v>0</v>
      </c>
      <c r="AR52" s="1110">
        <f>'Ｈ２３（2011）'!$AI$139</f>
        <v>0</v>
      </c>
      <c r="AS52" s="1110">
        <f t="shared" si="123"/>
        <v>0</v>
      </c>
      <c r="AT52" s="1110">
        <f t="shared" si="124"/>
        <v>0</v>
      </c>
      <c r="AU52" s="1110">
        <f>'Ｈ２３（2011）'!$AI$140</f>
        <v>0</v>
      </c>
      <c r="AV52" s="1110">
        <f t="shared" si="125"/>
        <v>0</v>
      </c>
      <c r="AW52" s="1110">
        <f t="shared" si="126"/>
        <v>0</v>
      </c>
      <c r="AX52" s="1110">
        <f>'Ｈ２３（2011）'!$AI$141</f>
        <v>29701</v>
      </c>
      <c r="AY52" s="1110">
        <f t="shared" si="127"/>
        <v>1485</v>
      </c>
      <c r="AZ52" s="1110">
        <f t="shared" si="128"/>
        <v>4455</v>
      </c>
      <c r="BA52" s="1110">
        <f>'Ｈ２３（2011）'!$AI$142</f>
        <v>0</v>
      </c>
      <c r="BB52" s="1110">
        <f t="shared" si="129"/>
        <v>0</v>
      </c>
      <c r="BC52" s="1110">
        <f t="shared" si="130"/>
        <v>0</v>
      </c>
      <c r="BD52" s="1110">
        <f>'Ｈ２３（2011）'!$AI$143</f>
        <v>0</v>
      </c>
      <c r="BE52" s="1110">
        <f t="shared" si="131"/>
        <v>0</v>
      </c>
      <c r="BF52" s="1111">
        <f t="shared" si="132"/>
        <v>0</v>
      </c>
      <c r="BG52" s="1109">
        <f>'Ｈ２３（2011）'!$AI$145</f>
        <v>0</v>
      </c>
      <c r="BH52" s="1110">
        <f t="shared" si="133"/>
        <v>0</v>
      </c>
      <c r="BI52" s="1110">
        <f t="shared" si="134"/>
        <v>0</v>
      </c>
      <c r="BJ52" s="1110">
        <f>'Ｈ２３（2011）'!$AI$146</f>
        <v>0</v>
      </c>
      <c r="BK52" s="1110">
        <f t="shared" si="135"/>
        <v>0</v>
      </c>
      <c r="BL52" s="1110">
        <f t="shared" si="136"/>
        <v>0</v>
      </c>
      <c r="BM52" s="1110">
        <f>'Ｈ２３（2011）'!$AI$147</f>
        <v>0</v>
      </c>
      <c r="BN52" s="1110">
        <f t="shared" si="137"/>
        <v>0</v>
      </c>
      <c r="BO52" s="1111">
        <f t="shared" si="138"/>
        <v>0</v>
      </c>
      <c r="BP52" s="1109">
        <f>'Ｈ２３（2011）'!$AI$148</f>
        <v>108075</v>
      </c>
      <c r="BQ52" s="1110">
        <f t="shared" si="139"/>
        <v>2252</v>
      </c>
      <c r="BR52" s="1110">
        <f t="shared" si="140"/>
        <v>6756</v>
      </c>
      <c r="BS52" s="1110">
        <f>'Ｈ２３（2011）'!$AI$149</f>
        <v>0</v>
      </c>
      <c r="BT52" s="1110">
        <f t="shared" si="141"/>
        <v>0</v>
      </c>
      <c r="BU52" s="1110">
        <f t="shared" si="142"/>
        <v>0</v>
      </c>
      <c r="BV52" s="1110">
        <f>'Ｈ２３（2011）'!$AI$150</f>
        <v>0</v>
      </c>
      <c r="BW52" s="1110">
        <f t="shared" si="143"/>
        <v>0</v>
      </c>
      <c r="BX52" s="1110">
        <f t="shared" si="144"/>
        <v>0</v>
      </c>
      <c r="BY52" s="1110">
        <f>'Ｈ２３（2011）'!$AI$151</f>
        <v>0</v>
      </c>
      <c r="BZ52" s="1110">
        <f t="shared" si="145"/>
        <v>0</v>
      </c>
      <c r="CA52" s="1110">
        <f t="shared" si="146"/>
        <v>0</v>
      </c>
      <c r="CB52" s="1110">
        <f>'Ｈ２３（2011）'!$AI$152</f>
        <v>0</v>
      </c>
      <c r="CC52" s="1110">
        <f t="shared" si="147"/>
        <v>0</v>
      </c>
      <c r="CD52" s="1110">
        <f t="shared" si="148"/>
        <v>0</v>
      </c>
      <c r="CE52" s="1110">
        <f>'Ｈ２３（2011）'!$AI$153</f>
        <v>0</v>
      </c>
      <c r="CF52" s="1110">
        <f t="shared" si="149"/>
        <v>0</v>
      </c>
      <c r="CG52" s="1110">
        <f t="shared" si="150"/>
        <v>0</v>
      </c>
      <c r="CH52" s="1110">
        <f>'Ｈ２３（2011）'!$AI$155</f>
        <v>0</v>
      </c>
      <c r="CI52" s="1110">
        <f t="shared" si="151"/>
        <v>0</v>
      </c>
      <c r="CJ52" s="1110">
        <f t="shared" si="152"/>
        <v>0</v>
      </c>
      <c r="CK52" s="1110">
        <f>'Ｈ２３（2011）'!$AI$156</f>
        <v>0</v>
      </c>
      <c r="CL52" s="1110">
        <f t="shared" si="153"/>
        <v>0</v>
      </c>
      <c r="CM52" s="1110">
        <f t="shared" si="154"/>
        <v>0</v>
      </c>
      <c r="CN52" s="1110">
        <f>'Ｈ２３（2011）'!$AI$157</f>
        <v>0</v>
      </c>
      <c r="CO52" s="1110">
        <f t="shared" si="155"/>
        <v>0</v>
      </c>
      <c r="CP52" s="1110">
        <f t="shared" si="156"/>
        <v>0</v>
      </c>
      <c r="CQ52" s="1110">
        <f>'Ｈ２３（2011）'!$AI$158</f>
        <v>4356</v>
      </c>
      <c r="CR52" s="1110">
        <f t="shared" si="157"/>
        <v>109</v>
      </c>
      <c r="CS52" s="1110">
        <f t="shared" si="158"/>
        <v>327</v>
      </c>
      <c r="CT52" s="1110">
        <f>'Ｈ２３（2011）'!$AI$159</f>
        <v>0</v>
      </c>
      <c r="CU52" s="1110">
        <f t="shared" si="159"/>
        <v>0</v>
      </c>
      <c r="CV52" s="1110">
        <f t="shared" si="160"/>
        <v>0</v>
      </c>
      <c r="CW52" s="1110">
        <f>'Ｈ２３（2011）'!$AI$160</f>
        <v>2999</v>
      </c>
      <c r="CX52" s="1110">
        <f t="shared" si="161"/>
        <v>75</v>
      </c>
      <c r="CY52" s="1110">
        <f t="shared" si="162"/>
        <v>225</v>
      </c>
      <c r="CZ52" s="1110">
        <f>'Ｈ２３（2011）'!$AI$161</f>
        <v>0</v>
      </c>
      <c r="DA52" s="1110">
        <f t="shared" si="163"/>
        <v>0</v>
      </c>
      <c r="DB52" s="1110">
        <f t="shared" si="164"/>
        <v>0</v>
      </c>
      <c r="DC52" s="1110">
        <f>'Ｈ２３（2011）'!$AI$162</f>
        <v>0</v>
      </c>
      <c r="DD52" s="1110">
        <f t="shared" si="165"/>
        <v>0</v>
      </c>
      <c r="DE52" s="1111">
        <f t="shared" si="166"/>
        <v>0</v>
      </c>
      <c r="DF52" s="1109">
        <f>'Ｈ２３（2011）'!$AI$164</f>
        <v>0</v>
      </c>
      <c r="DG52" s="1110">
        <f t="shared" si="167"/>
        <v>0</v>
      </c>
      <c r="DH52" s="1110">
        <f t="shared" si="168"/>
        <v>0</v>
      </c>
      <c r="DI52" s="1110">
        <f>'Ｈ２３（2011）'!$AI$165</f>
        <v>0</v>
      </c>
      <c r="DJ52" s="1110">
        <f t="shared" si="169"/>
        <v>0</v>
      </c>
      <c r="DK52" s="1111">
        <f t="shared" si="170"/>
        <v>0</v>
      </c>
      <c r="DL52" s="1109">
        <f>'Ｈ２３（2011）'!$AI$166</f>
        <v>799</v>
      </c>
      <c r="DM52" s="1110">
        <f t="shared" si="171"/>
        <v>16</v>
      </c>
      <c r="DN52" s="1110">
        <f t="shared" si="172"/>
        <v>48</v>
      </c>
      <c r="DO52" s="1110">
        <f>'Ｈ２３（2011）'!$AI$167</f>
        <v>0</v>
      </c>
      <c r="DP52" s="1110">
        <f t="shared" si="173"/>
        <v>0</v>
      </c>
      <c r="DQ52" s="1110">
        <f t="shared" si="174"/>
        <v>0</v>
      </c>
      <c r="DR52" s="1110">
        <f>'Ｈ２３（2011）'!$AI$168</f>
        <v>0</v>
      </c>
      <c r="DS52" s="1110">
        <f t="shared" si="175"/>
        <v>0</v>
      </c>
      <c r="DT52" s="1110">
        <f t="shared" si="176"/>
        <v>0</v>
      </c>
      <c r="DU52" s="1110">
        <f>'Ｈ２３（2011）'!$AI$169</f>
        <v>0</v>
      </c>
      <c r="DV52" s="1110">
        <f t="shared" si="177"/>
        <v>0</v>
      </c>
      <c r="DW52" s="1110">
        <f t="shared" si="178"/>
        <v>0</v>
      </c>
      <c r="DX52" s="1110">
        <f>'Ｈ２３（2011）'!$AI$170</f>
        <v>0</v>
      </c>
      <c r="DY52" s="1110">
        <f t="shared" si="179"/>
        <v>0</v>
      </c>
      <c r="DZ52" s="1110">
        <f t="shared" si="180"/>
        <v>0</v>
      </c>
      <c r="EA52" s="1110">
        <f>'Ｈ２３（2011）'!$AI$171</f>
        <v>0</v>
      </c>
      <c r="EB52" s="1110">
        <f t="shared" si="181"/>
        <v>0</v>
      </c>
      <c r="EC52" s="1110">
        <f t="shared" si="182"/>
        <v>0</v>
      </c>
      <c r="ED52" s="1110">
        <f>'Ｈ２３（2011）'!$AI$172</f>
        <v>0</v>
      </c>
      <c r="EE52" s="1110">
        <f t="shared" si="183"/>
        <v>0</v>
      </c>
      <c r="EF52" s="1110">
        <f t="shared" si="184"/>
        <v>0</v>
      </c>
      <c r="EG52" s="1110">
        <f>'Ｈ２３（2011）'!$AI$173</f>
        <v>0</v>
      </c>
      <c r="EH52" s="1110">
        <f t="shared" si="185"/>
        <v>0</v>
      </c>
      <c r="EI52" s="1110">
        <f t="shared" si="186"/>
        <v>0</v>
      </c>
      <c r="EJ52" s="1110">
        <f>'Ｈ２３（2011）'!$AI$174</f>
        <v>25073</v>
      </c>
      <c r="EK52" s="1110">
        <f t="shared" si="187"/>
        <v>501</v>
      </c>
      <c r="EL52" s="1111">
        <f t="shared" si="188"/>
        <v>1503</v>
      </c>
      <c r="EM52" s="1109">
        <f>'Ｈ２３（2011）'!$AI$175</f>
        <v>0</v>
      </c>
      <c r="EN52" s="1110">
        <f t="shared" si="189"/>
        <v>0</v>
      </c>
      <c r="EO52" s="1111">
        <f t="shared" si="190"/>
        <v>0</v>
      </c>
      <c r="EP52" s="1160">
        <f>E52+H52+K52+N52+Q52+T52+W52+Z52+AC52+AF52+AI52+AL52+AO52+AR52+AU52+AX52+BA52+BD52+BG52+BJ52+BM52+BP52+BS52+BV52+BY52+CB52+CE52+CH52+CK52+CN52+CQ52+CT52+CW52+CZ52+DC52+DF52+DI52+DL52+DO52+DR52+DU52+DX52+EA52+ED52+EG52+EJ52+EM52</f>
        <v>240386</v>
      </c>
      <c r="EQ52" s="1072">
        <f t="shared" ref="EP52:ER53" si="193">F52+I52+L52+O52+R52+U52+X52+AA52+AD52+AG52+AJ52+AM52+AP52+AS52+AV52+AY52+BB52+BE52+BH52+BK52+BN52+BQ52+BT52+BW52+BZ52+CC52+CF52+CI52+CL52+CO52+CR52+CU52+CX52+DA52+DD52+DG52+DJ52+DM52+DP52+DS52+DV52+DY52+EB52+EE52+EH52+EK52+EN52</f>
        <v>7213</v>
      </c>
      <c r="ER52" s="1105">
        <f t="shared" si="193"/>
        <v>21639</v>
      </c>
      <c r="ES52" s="1101"/>
    </row>
    <row r="53" spans="1:149" s="1157" customFormat="1" ht="17.100000000000001" customHeight="1" x14ac:dyDescent="0.15">
      <c r="A53" s="442"/>
      <c r="B53" s="1152"/>
      <c r="C53" s="750">
        <v>24</v>
      </c>
      <c r="D53" s="1100">
        <v>2</v>
      </c>
      <c r="E53" s="1154">
        <f>'Ｈ２４（2012）'!$AI$124</f>
        <v>0</v>
      </c>
      <c r="F53" s="1155">
        <f t="shared" si="97"/>
        <v>0</v>
      </c>
      <c r="G53" s="1155">
        <f t="shared" si="98"/>
        <v>0</v>
      </c>
      <c r="H53" s="1155">
        <f>'Ｈ２４（2012）'!$AI$125</f>
        <v>14100</v>
      </c>
      <c r="I53" s="1155">
        <f t="shared" si="99"/>
        <v>564</v>
      </c>
      <c r="J53" s="1158">
        <f t="shared" si="100"/>
        <v>1128</v>
      </c>
      <c r="K53" s="1155">
        <f>'Ｈ２４（2012）'!$AI$127</f>
        <v>0</v>
      </c>
      <c r="L53" s="1155">
        <f t="shared" si="101"/>
        <v>0</v>
      </c>
      <c r="M53" s="1155">
        <f t="shared" si="102"/>
        <v>0</v>
      </c>
      <c r="N53" s="1155">
        <f>'Ｈ２４（2012）'!$AI$128</f>
        <v>0</v>
      </c>
      <c r="O53" s="1155">
        <f t="shared" si="103"/>
        <v>0</v>
      </c>
      <c r="P53" s="1096">
        <f t="shared" si="104"/>
        <v>0</v>
      </c>
      <c r="Q53" s="1154">
        <f>'Ｈ２４（2012）'!$AI$130</f>
        <v>0</v>
      </c>
      <c r="R53" s="1155">
        <f t="shared" si="105"/>
        <v>0</v>
      </c>
      <c r="S53" s="1155">
        <f t="shared" si="106"/>
        <v>0</v>
      </c>
      <c r="T53" s="1155">
        <f>'Ｈ２４（2012）'!$AI$131</f>
        <v>0</v>
      </c>
      <c r="U53" s="1155">
        <f t="shared" si="107"/>
        <v>0</v>
      </c>
      <c r="V53" s="1155">
        <f t="shared" si="108"/>
        <v>0</v>
      </c>
      <c r="W53" s="1155">
        <f>'Ｈ２４（2012）'!$AI$132</f>
        <v>3381</v>
      </c>
      <c r="X53" s="1155">
        <f t="shared" si="109"/>
        <v>135</v>
      </c>
      <c r="Y53" s="1155">
        <f t="shared" si="110"/>
        <v>270</v>
      </c>
      <c r="Z53" s="1155">
        <f>'Ｈ２４（2012）'!$AI$133</f>
        <v>0</v>
      </c>
      <c r="AA53" s="1155">
        <f t="shared" si="111"/>
        <v>0</v>
      </c>
      <c r="AB53" s="1155">
        <f t="shared" si="112"/>
        <v>0</v>
      </c>
      <c r="AC53" s="1155">
        <f>'Ｈ２４（2012）'!$AI$134</f>
        <v>0</v>
      </c>
      <c r="AD53" s="1155">
        <f t="shared" si="113"/>
        <v>0</v>
      </c>
      <c r="AE53" s="1096">
        <f t="shared" si="114"/>
        <v>0</v>
      </c>
      <c r="AF53" s="1154">
        <f>'Ｈ２４（2012）'!$AI$135</f>
        <v>0</v>
      </c>
      <c r="AG53" s="1155">
        <f t="shared" si="115"/>
        <v>0</v>
      </c>
      <c r="AH53" s="1096">
        <f t="shared" si="116"/>
        <v>0</v>
      </c>
      <c r="AI53" s="1154">
        <f>'Ｈ２４（2012）'!$AI$136</f>
        <v>0</v>
      </c>
      <c r="AJ53" s="1155">
        <f t="shared" si="117"/>
        <v>0</v>
      </c>
      <c r="AK53" s="1155">
        <f t="shared" si="118"/>
        <v>0</v>
      </c>
      <c r="AL53" s="1155">
        <f>'Ｈ２４（2012）'!$AI$137</f>
        <v>0</v>
      </c>
      <c r="AM53" s="1155">
        <f t="shared" si="119"/>
        <v>0</v>
      </c>
      <c r="AN53" s="1155">
        <f t="shared" si="120"/>
        <v>0</v>
      </c>
      <c r="AO53" s="1155">
        <f>'Ｈ２４（2012）'!$AI$138</f>
        <v>0</v>
      </c>
      <c r="AP53" s="1155">
        <f t="shared" si="121"/>
        <v>0</v>
      </c>
      <c r="AQ53" s="1155">
        <f t="shared" si="122"/>
        <v>0</v>
      </c>
      <c r="AR53" s="1155">
        <f>'Ｈ２４（2012）'!$AI$139</f>
        <v>0</v>
      </c>
      <c r="AS53" s="1155">
        <f t="shared" si="123"/>
        <v>0</v>
      </c>
      <c r="AT53" s="1155">
        <f t="shared" si="124"/>
        <v>0</v>
      </c>
      <c r="AU53" s="1155">
        <f>'Ｈ２４（2012）'!$AI$140</f>
        <v>0</v>
      </c>
      <c r="AV53" s="1155">
        <f t="shared" si="125"/>
        <v>0</v>
      </c>
      <c r="AW53" s="1155">
        <f t="shared" si="126"/>
        <v>0</v>
      </c>
      <c r="AX53" s="1155">
        <f>'Ｈ２４（2012）'!$AI$141</f>
        <v>58284</v>
      </c>
      <c r="AY53" s="1155">
        <f t="shared" si="127"/>
        <v>2914</v>
      </c>
      <c r="AZ53" s="1155">
        <f t="shared" si="128"/>
        <v>5828</v>
      </c>
      <c r="BA53" s="1155">
        <f>'Ｈ２４（2012）'!$AI$142</f>
        <v>0</v>
      </c>
      <c r="BB53" s="1155">
        <f t="shared" si="129"/>
        <v>0</v>
      </c>
      <c r="BC53" s="1155">
        <f t="shared" si="130"/>
        <v>0</v>
      </c>
      <c r="BD53" s="1155">
        <f>'Ｈ２４（2012）'!$AI$143</f>
        <v>0</v>
      </c>
      <c r="BE53" s="1155">
        <f t="shared" si="131"/>
        <v>0</v>
      </c>
      <c r="BF53" s="1096">
        <f t="shared" si="132"/>
        <v>0</v>
      </c>
      <c r="BG53" s="1154">
        <f>'Ｈ２４（2012）'!$AI$145</f>
        <v>0</v>
      </c>
      <c r="BH53" s="1155">
        <f t="shared" si="133"/>
        <v>0</v>
      </c>
      <c r="BI53" s="1155">
        <f t="shared" si="134"/>
        <v>0</v>
      </c>
      <c r="BJ53" s="1155">
        <f>'Ｈ２４（2012）'!$AI$146</f>
        <v>0</v>
      </c>
      <c r="BK53" s="1155">
        <f t="shared" si="135"/>
        <v>0</v>
      </c>
      <c r="BL53" s="1155">
        <f t="shared" si="136"/>
        <v>0</v>
      </c>
      <c r="BM53" s="1155">
        <f>'Ｈ２４（2012）'!$AI$147</f>
        <v>1295</v>
      </c>
      <c r="BN53" s="1155">
        <f t="shared" si="137"/>
        <v>52</v>
      </c>
      <c r="BO53" s="1096">
        <f t="shared" si="138"/>
        <v>104</v>
      </c>
      <c r="BP53" s="1154">
        <f>'Ｈ２４（2012）'!$AI$148</f>
        <v>108660</v>
      </c>
      <c r="BQ53" s="1155">
        <f t="shared" si="139"/>
        <v>2264</v>
      </c>
      <c r="BR53" s="1155">
        <f t="shared" si="140"/>
        <v>4528</v>
      </c>
      <c r="BS53" s="1155">
        <f>'Ｈ２４（2012）'!$AI$149</f>
        <v>0</v>
      </c>
      <c r="BT53" s="1155">
        <f t="shared" si="141"/>
        <v>0</v>
      </c>
      <c r="BU53" s="1155">
        <f t="shared" si="142"/>
        <v>0</v>
      </c>
      <c r="BV53" s="1155">
        <f>'Ｈ２４（2012）'!$AI$150</f>
        <v>0</v>
      </c>
      <c r="BW53" s="1155">
        <f t="shared" si="143"/>
        <v>0</v>
      </c>
      <c r="BX53" s="1155">
        <f t="shared" si="144"/>
        <v>0</v>
      </c>
      <c r="BY53" s="1155">
        <f>'Ｈ２４（2012）'!$AI$151</f>
        <v>0</v>
      </c>
      <c r="BZ53" s="1155">
        <f t="shared" si="145"/>
        <v>0</v>
      </c>
      <c r="CA53" s="1155">
        <f t="shared" si="146"/>
        <v>0</v>
      </c>
      <c r="CB53" s="1155">
        <f>'Ｈ２４（2012）'!$AI$152</f>
        <v>0</v>
      </c>
      <c r="CC53" s="1155">
        <f t="shared" si="147"/>
        <v>0</v>
      </c>
      <c r="CD53" s="1155">
        <f t="shared" si="148"/>
        <v>0</v>
      </c>
      <c r="CE53" s="1155">
        <f>'Ｈ２４（2012）'!$AI$153</f>
        <v>0</v>
      </c>
      <c r="CF53" s="1155">
        <f t="shared" si="149"/>
        <v>0</v>
      </c>
      <c r="CG53" s="1155">
        <f t="shared" si="150"/>
        <v>0</v>
      </c>
      <c r="CH53" s="1155">
        <f>'Ｈ２４（2012）'!$AI$155</f>
        <v>0</v>
      </c>
      <c r="CI53" s="1155">
        <f t="shared" si="151"/>
        <v>0</v>
      </c>
      <c r="CJ53" s="1155">
        <f t="shared" si="152"/>
        <v>0</v>
      </c>
      <c r="CK53" s="1155">
        <f>'Ｈ２４（2012）'!$AI$156</f>
        <v>0</v>
      </c>
      <c r="CL53" s="1155">
        <f t="shared" si="153"/>
        <v>0</v>
      </c>
      <c r="CM53" s="1155">
        <f t="shared" si="154"/>
        <v>0</v>
      </c>
      <c r="CN53" s="1155">
        <f>'Ｈ２４（2012）'!$AI$157</f>
        <v>0</v>
      </c>
      <c r="CO53" s="1155">
        <f t="shared" si="155"/>
        <v>0</v>
      </c>
      <c r="CP53" s="1155">
        <f t="shared" si="156"/>
        <v>0</v>
      </c>
      <c r="CQ53" s="1155">
        <f>'Ｈ２４（2012）'!$AI$158</f>
        <v>1042</v>
      </c>
      <c r="CR53" s="1155">
        <f t="shared" si="157"/>
        <v>26</v>
      </c>
      <c r="CS53" s="1155">
        <f t="shared" si="158"/>
        <v>52</v>
      </c>
      <c r="CT53" s="1155">
        <f>'Ｈ２４（2012）'!$AI$159</f>
        <v>0</v>
      </c>
      <c r="CU53" s="1155">
        <f t="shared" si="159"/>
        <v>0</v>
      </c>
      <c r="CV53" s="1155">
        <f t="shared" si="160"/>
        <v>0</v>
      </c>
      <c r="CW53" s="1155">
        <f>'Ｈ２４（2012）'!$AI$160</f>
        <v>0</v>
      </c>
      <c r="CX53" s="1155">
        <f t="shared" si="161"/>
        <v>0</v>
      </c>
      <c r="CY53" s="1155">
        <f t="shared" si="162"/>
        <v>0</v>
      </c>
      <c r="CZ53" s="1155">
        <f>'Ｈ２４（2012）'!$AI$161</f>
        <v>0</v>
      </c>
      <c r="DA53" s="1155">
        <f t="shared" si="163"/>
        <v>0</v>
      </c>
      <c r="DB53" s="1155">
        <f t="shared" si="164"/>
        <v>0</v>
      </c>
      <c r="DC53" s="1155">
        <f>'Ｈ２４（2012）'!$AI$162</f>
        <v>0</v>
      </c>
      <c r="DD53" s="1155">
        <f t="shared" si="165"/>
        <v>0</v>
      </c>
      <c r="DE53" s="1096">
        <f t="shared" si="166"/>
        <v>0</v>
      </c>
      <c r="DF53" s="1154">
        <f>'Ｈ２４（2012）'!$AI$164</f>
        <v>0</v>
      </c>
      <c r="DG53" s="1155">
        <f t="shared" si="167"/>
        <v>0</v>
      </c>
      <c r="DH53" s="1155">
        <f t="shared" si="168"/>
        <v>0</v>
      </c>
      <c r="DI53" s="1155">
        <f>'Ｈ２４（2012）'!$AI$165</f>
        <v>0</v>
      </c>
      <c r="DJ53" s="1155">
        <f t="shared" si="169"/>
        <v>0</v>
      </c>
      <c r="DK53" s="1096">
        <f t="shared" si="170"/>
        <v>0</v>
      </c>
      <c r="DL53" s="1154">
        <f>'Ｈ２４（2012）'!$AI$166</f>
        <v>0</v>
      </c>
      <c r="DM53" s="1155">
        <f t="shared" si="171"/>
        <v>0</v>
      </c>
      <c r="DN53" s="1155">
        <f t="shared" si="172"/>
        <v>0</v>
      </c>
      <c r="DO53" s="1155">
        <f>'Ｈ２４（2012）'!$AI$167</f>
        <v>0</v>
      </c>
      <c r="DP53" s="1155">
        <f t="shared" si="173"/>
        <v>0</v>
      </c>
      <c r="DQ53" s="1155">
        <f t="shared" si="174"/>
        <v>0</v>
      </c>
      <c r="DR53" s="1155">
        <f>'Ｈ２４（2012）'!$AI$168</f>
        <v>0</v>
      </c>
      <c r="DS53" s="1155">
        <f t="shared" si="175"/>
        <v>0</v>
      </c>
      <c r="DT53" s="1155">
        <f t="shared" si="176"/>
        <v>0</v>
      </c>
      <c r="DU53" s="1155">
        <f>'Ｈ２４（2012）'!$AI$169</f>
        <v>0</v>
      </c>
      <c r="DV53" s="1155">
        <f t="shared" si="177"/>
        <v>0</v>
      </c>
      <c r="DW53" s="1155">
        <f t="shared" si="178"/>
        <v>0</v>
      </c>
      <c r="DX53" s="1155">
        <f>'Ｈ２４（2012）'!$AI$170</f>
        <v>0</v>
      </c>
      <c r="DY53" s="1155">
        <f t="shared" si="179"/>
        <v>0</v>
      </c>
      <c r="DZ53" s="1155">
        <f t="shared" si="180"/>
        <v>0</v>
      </c>
      <c r="EA53" s="1155">
        <f>'Ｈ２４（2012）'!$AI$171</f>
        <v>0</v>
      </c>
      <c r="EB53" s="1155">
        <f t="shared" si="181"/>
        <v>0</v>
      </c>
      <c r="EC53" s="1155">
        <f t="shared" si="182"/>
        <v>0</v>
      </c>
      <c r="ED53" s="1155">
        <f>'Ｈ２４（2012）'!$AI$172</f>
        <v>0</v>
      </c>
      <c r="EE53" s="1155">
        <f t="shared" si="183"/>
        <v>0</v>
      </c>
      <c r="EF53" s="1155">
        <f t="shared" si="184"/>
        <v>0</v>
      </c>
      <c r="EG53" s="1155">
        <f>'Ｈ２４（2012）'!$AI$173</f>
        <v>0</v>
      </c>
      <c r="EH53" s="1155">
        <f t="shared" si="185"/>
        <v>0</v>
      </c>
      <c r="EI53" s="1155">
        <f t="shared" si="186"/>
        <v>0</v>
      </c>
      <c r="EJ53" s="1155">
        <f>'Ｈ２４（2012）'!$AI$174</f>
        <v>49628</v>
      </c>
      <c r="EK53" s="1155">
        <f t="shared" si="187"/>
        <v>993</v>
      </c>
      <c r="EL53" s="1096">
        <f t="shared" si="188"/>
        <v>1986</v>
      </c>
      <c r="EM53" s="1154">
        <f>'Ｈ２４（2012）'!$AI$175</f>
        <v>0</v>
      </c>
      <c r="EN53" s="1155">
        <f t="shared" si="189"/>
        <v>0</v>
      </c>
      <c r="EO53" s="1096">
        <f t="shared" si="190"/>
        <v>0</v>
      </c>
      <c r="EP53" s="1154">
        <f t="shared" si="193"/>
        <v>236390</v>
      </c>
      <c r="EQ53" s="1159">
        <f t="shared" si="193"/>
        <v>6948</v>
      </c>
      <c r="ER53" s="1096">
        <f t="shared" si="193"/>
        <v>13896</v>
      </c>
      <c r="ES53" s="1156"/>
    </row>
    <row r="54" spans="1:149" s="1075" customFormat="1" ht="17.100000000000001" customHeight="1" x14ac:dyDescent="0.15">
      <c r="A54" s="1064"/>
      <c r="B54" s="1152"/>
      <c r="C54" s="750">
        <v>25</v>
      </c>
      <c r="D54" s="438">
        <v>1</v>
      </c>
      <c r="E54" s="1160">
        <f>'Ｈ２５（2013）'!$AI$124</f>
        <v>143798</v>
      </c>
      <c r="F54" s="1161">
        <f>IF(D54=0,0,IF(D54&lt;$G$7,ROUND(E54/$G$7,0),IF(D54=$G$7,E54-ROUND(E54/$G$7,0)*($G$7-1),0)))</f>
        <v>2876</v>
      </c>
      <c r="G54" s="1161">
        <f>IF(D54&gt;=$G$7,E54,ROUND(E54/$G$7,0)*D54)</f>
        <v>2876</v>
      </c>
      <c r="H54" s="1161">
        <f>'Ｈ２５（2013）'!$AI$125</f>
        <v>-528269</v>
      </c>
      <c r="I54" s="1161">
        <f>IF(D54=0,0,IF(D54&lt;$J$7,ROUND(H54/$J$7,0),IF(D54=$J$7,H54-ROUND(H54/$J$7,0)*($J$7-1),0)))</f>
        <v>-21131</v>
      </c>
      <c r="J54" s="1162">
        <f>IF(D54&gt;=$J$7,H54,ROUND(H54/$J$7,0)*D54)</f>
        <v>-21131</v>
      </c>
      <c r="K54" s="1161">
        <f>'Ｈ２５（2013）'!$AI$127</f>
        <v>0</v>
      </c>
      <c r="L54" s="1161">
        <f>IF(D54=0,0,IF(D54&lt;$M$7,ROUND(K54/$M$7,0),IF(D54=$M$7,K54-ROUND(K54/$M$7,0)*($M$7-1),0)))</f>
        <v>0</v>
      </c>
      <c r="M54" s="1161">
        <f>IF(D54&gt;=$M$7,K54,ROUND(K54/$M$7,0)*D54)</f>
        <v>0</v>
      </c>
      <c r="N54" s="1161">
        <f>'Ｈ２５（2013）'!$AI$128</f>
        <v>0</v>
      </c>
      <c r="O54" s="1161">
        <f>IF(D54=0,0,IF(D54&lt;$P$7,ROUND(N54/$P$7,0),IF(D54=$P$7,N54-ROUND(N54/$P$7,0)*($P$7-1),0)))</f>
        <v>0</v>
      </c>
      <c r="P54" s="1163">
        <f>IF(D54&gt;=$P$7,N54,ROUND(N54/$P$7,0)*D54)</f>
        <v>0</v>
      </c>
      <c r="Q54" s="1160">
        <f>'Ｈ２５（2013）'!$AI$130</f>
        <v>0</v>
      </c>
      <c r="R54" s="1161">
        <f>IF(D54=0,0,IF(D54&lt;$S$7,ROUND(Q54/$S$7,0),IF(D54=$S$7,Q54-ROUND(Q54/$S$7,0)*($S$7-1),0)))</f>
        <v>0</v>
      </c>
      <c r="S54" s="1161">
        <f>IF(D54&gt;=$S$7,Q54,ROUND(Q54/$S$7,0)*D54)</f>
        <v>0</v>
      </c>
      <c r="T54" s="1161">
        <f>'Ｈ２５（2013）'!$AI$131</f>
        <v>0</v>
      </c>
      <c r="U54" s="1161">
        <f>IF(D54=0,0,IF(D54&lt;$V$7,ROUND(T54/$V$7,0),IF(D54=$V$7,T54-ROUND(T54/$V$7,0)*($V$7-1),0)))</f>
        <v>0</v>
      </c>
      <c r="V54" s="1161">
        <f>IF(D54&gt;=$V$7,T54,ROUND(T54/$V$7,0)*D54)</f>
        <v>0</v>
      </c>
      <c r="W54" s="1161">
        <f>'Ｈ２５（2013）'!$AI$132</f>
        <v>2731</v>
      </c>
      <c r="X54" s="1161">
        <f>IF(D54=0,0,IF(D54&lt;$Y$7,ROUND(W54/$Y$7,0),IF(D54=$Y$7,W54-ROUND(W54/$Y$7,0)*($Y$7-1),0)))</f>
        <v>109</v>
      </c>
      <c r="Y54" s="1161">
        <f>IF(D54&gt;=$Y$7,W54,ROUND(W54/$Y$7,0)*D54)</f>
        <v>109</v>
      </c>
      <c r="Z54" s="1161">
        <f>'Ｈ２５（2013）'!$AI$133</f>
        <v>0</v>
      </c>
      <c r="AA54" s="1161">
        <f>IF(D54=0,0,IF(D54&lt;$AB$7,ROUND(Z54/$AB$7,0),IF(D54=$AB$7,Z54-ROUND(Z54/$AB$7,0)*($AB$7-1),0)))</f>
        <v>0</v>
      </c>
      <c r="AB54" s="1161">
        <f>IF(D54&gt;=$AB$7,Z54,ROUND(Z54/$AB$7,0)*D54)</f>
        <v>0</v>
      </c>
      <c r="AC54" s="1161">
        <f>'Ｈ２５（2013）'!$AI$134</f>
        <v>0</v>
      </c>
      <c r="AD54" s="1161">
        <f>IF(D54=0,0,IF(D54&lt;$AE$7,ROUND(AC54/$AE$7,0),IF(D54=$AE$7,AC54-ROUND(AC54/$AE$7,0)*($AE$7-1),0)))</f>
        <v>0</v>
      </c>
      <c r="AE54" s="1163">
        <f>IF(D54&gt;=$AE$7,AC54,ROUND(AC54/$AE$7,0)*D54)</f>
        <v>0</v>
      </c>
      <c r="AF54" s="1160">
        <f>'Ｈ２５（2013）'!$AI$135</f>
        <v>0</v>
      </c>
      <c r="AG54" s="1161">
        <f>IF(D54=0,0,IF(D54&lt;$AH$7,ROUND(AF54/$AH$7,0),IF(D54=$AH$7,AF54-ROUND(AF54/$AH$7,0)*($AH$7-1),0)))</f>
        <v>0</v>
      </c>
      <c r="AH54" s="1163">
        <f>IF(D54&gt;=$AH$7,AF54,ROUND(AF54/$AH$7,0)*D54)</f>
        <v>0</v>
      </c>
      <c r="AI54" s="1160">
        <f>'Ｈ２５（2013）'!$AI$136</f>
        <v>0</v>
      </c>
      <c r="AJ54" s="1161">
        <f>IF(D54=0,0,IF(D54&lt;$AK$7,ROUND(AI54/$AK$7,0),IF(D54=$AK$7,AI54-ROUND(AI54/$AK$7,0)*($AK$7-1),0)))</f>
        <v>0</v>
      </c>
      <c r="AK54" s="1161">
        <f>IF(D54&gt;=$AK$7,AI54,ROUND(AI54/$AK$7,0)*D54)</f>
        <v>0</v>
      </c>
      <c r="AL54" s="1161">
        <f>'Ｈ２５（2013）'!$AI$137</f>
        <v>0</v>
      </c>
      <c r="AM54" s="1161">
        <f>IF(D54=0,0,IF(D54&lt;$AN$7,ROUND(AL54/$AN$7,0),IF(D54=$AN$7,AL54-ROUND(AL54/$AN$7,0)*($AN$7-1),0)))</f>
        <v>0</v>
      </c>
      <c r="AN54" s="1161">
        <f>IF(D54&gt;=$AN$7,AL54,ROUND(AL54/$AN$7,0)*D54)</f>
        <v>0</v>
      </c>
      <c r="AO54" s="1161">
        <f>'Ｈ２５（2013）'!$AI$138</f>
        <v>0</v>
      </c>
      <c r="AP54" s="1161">
        <f>IF(D54=0,0,IF(D54&lt;$AQ$7,ROUND(AO54/$AQ$7,0),IF(D54=$AQ$7,AO54-ROUND(AO54/$AQ$7,0)*($AQ$7-1),0)))</f>
        <v>0</v>
      </c>
      <c r="AQ54" s="1161">
        <f>IF(D54&gt;=$AQ$7,AO54,ROUND(AO54/$AQ$7,0)*D54)</f>
        <v>0</v>
      </c>
      <c r="AR54" s="1161">
        <f>'Ｈ２５（2013）'!$AI$139</f>
        <v>0</v>
      </c>
      <c r="AS54" s="1161">
        <f>IF(D54=0,0,IF(D54&lt;$AT$7,ROUND(AR54/$AT$7,0),IF(D54=$AT$7,AR54-ROUND(AR54/$AT$7,0)*($AT$7-1),0)))</f>
        <v>0</v>
      </c>
      <c r="AT54" s="1161">
        <f>IF(D54&gt;=$AT$7,AR54,ROUND(AR54/$AT$7,0)*D54)</f>
        <v>0</v>
      </c>
      <c r="AU54" s="1161">
        <f>'Ｈ２５（2013）'!$AI$140</f>
        <v>0</v>
      </c>
      <c r="AV54" s="1161">
        <f>IF(D54=0,0,IF(D54&lt;$AW$7,ROUND(AU54/$AW$7,0),IF(D54=$AW$7,AU54-ROUND(AU54/$AW$7,0)*($AW$7-1),0)))</f>
        <v>0</v>
      </c>
      <c r="AW54" s="1161">
        <f>IF(D54&gt;=$AW$7,AU54,ROUND(AU54/$AW$7,0)*D54)</f>
        <v>0</v>
      </c>
      <c r="AX54" s="1161">
        <f>'Ｈ２５（2013）'!$AI$141</f>
        <v>95270</v>
      </c>
      <c r="AY54" s="1161">
        <f>IF(D54=0,0,IF(D54&lt;$AZ$7,ROUND(AX54/$AZ$7,0),IF(D54=$AZ$7,AX54-ROUND(AX54/$AZ$7,0)*($AZ$7-1),0)))</f>
        <v>4764</v>
      </c>
      <c r="AZ54" s="1161">
        <f>IF(D54&gt;=$AZ$7,AX54,ROUND(AX54/$AZ$7,0)*D54)</f>
        <v>4764</v>
      </c>
      <c r="BA54" s="1161">
        <f>'Ｈ２５（2013）'!$AI$142</f>
        <v>0</v>
      </c>
      <c r="BB54" s="1161">
        <f>IF(D54=0,0,IF(D54&lt;$BC$7,ROUND(BA54/$BC$7,0),IF(D54=$BC$7,BA54-ROUND(BA54/$BC$7,0)*($BC$7-1),0)))</f>
        <v>0</v>
      </c>
      <c r="BC54" s="1161">
        <f>IF(D54&gt;=$BC$7,BA54,ROUND(BA54/$BC$7,0)*D54)</f>
        <v>0</v>
      </c>
      <c r="BD54" s="1161">
        <f>'Ｈ２５（2013）'!$AI$143</f>
        <v>0</v>
      </c>
      <c r="BE54" s="1161">
        <f>IF(D54=0,0,IF(D54&lt;$BF$7,ROUND(BD54/$BF$7,0),IF(D54=$BF$7,BD54-ROUND(BD54/$BF$7,0)*($BF$7-1),0)))</f>
        <v>0</v>
      </c>
      <c r="BF54" s="1163">
        <f>IF(D54&gt;=$BF$7,BD54,ROUND(BD54/$BF$7,0)*D54)</f>
        <v>0</v>
      </c>
      <c r="BG54" s="1160">
        <f>'Ｈ２５（2013）'!$AI$145</f>
        <v>0</v>
      </c>
      <c r="BH54" s="1161">
        <f>IF(D54=0,0,IF(D54&lt;$BI$7,ROUND(BG54/$BI$7,0),IF(D54=$BI$7,BG54-ROUND(BG54/$BI$7,0)*($BI$7-1),0)))</f>
        <v>0</v>
      </c>
      <c r="BI54" s="1161">
        <f>IF(D54&gt;=$BI$7,BG54,ROUND(BG54/$BI$7,0)*D54)</f>
        <v>0</v>
      </c>
      <c r="BJ54" s="1161">
        <f>'Ｈ２５（2013）'!$AI$146</f>
        <v>0</v>
      </c>
      <c r="BK54" s="1161">
        <f>IF(D54=0,0,IF(D54&lt;$BL$7,ROUND(BJ54/$BL$7,0),IF(D54=$BL$7,BJ54-ROUND(BJ54/$BL$7,0)*($BL$7-1),0)))</f>
        <v>0</v>
      </c>
      <c r="BL54" s="1161">
        <f>IF(D54&gt;=$BL$7,BJ54,ROUND(BJ54/$BL$7,0)*D54)</f>
        <v>0</v>
      </c>
      <c r="BM54" s="1161">
        <f>'Ｈ２５（2013）'!$AI$147</f>
        <v>50048</v>
      </c>
      <c r="BN54" s="1161">
        <f>IF(D54=0,0,IF(D54&lt;$BO$7,ROUND(BM54/$BO$7,0),IF(D54=$BO$7,BM54-ROUND(BM54/$BO$7,0)*($BO$7-1),0)))</f>
        <v>2002</v>
      </c>
      <c r="BO54" s="1163">
        <f>IF(D54&gt;=$BO$7,BM54,ROUND(BM54/$BO$7,0)*D54)</f>
        <v>2002</v>
      </c>
      <c r="BP54" s="1160">
        <f>'Ｈ２５（2013）'!$AI$148</f>
        <v>11422</v>
      </c>
      <c r="BQ54" s="1161">
        <f>IF(D54=0,0,IF(D54&lt;$BR$7,ROUND(BP54/$BR$7,0),IF(D54=$BR$7,BP54-ROUND(BP54/$BR$7,0)*($BR$7-1),0)))</f>
        <v>238</v>
      </c>
      <c r="BR54" s="1161">
        <f>IF(D54&gt;=$BR$7,BP54,ROUND(BP54/$BR$7,0)*D54)</f>
        <v>238</v>
      </c>
      <c r="BS54" s="1161">
        <f>'Ｈ２５（2013）'!$AI$149</f>
        <v>0</v>
      </c>
      <c r="BT54" s="1161">
        <f>IF(D54=0,0,IF(D54&lt;$BU$7,ROUND(BS54/$BU$7,0),IF(D54=$BU$7,BS54-ROUND(BS54/$BU$7,0)*($BU$7-1),0)))</f>
        <v>0</v>
      </c>
      <c r="BU54" s="1161">
        <f>IF(D54&gt;=$BU$7,BS54,ROUND(BS54/$BU$7,0)*D54)</f>
        <v>0</v>
      </c>
      <c r="BV54" s="1161">
        <f>'Ｈ２５（2013）'!$AI$150</f>
        <v>0</v>
      </c>
      <c r="BW54" s="1161">
        <f>IF(D54=0,0,IF(D54&lt;$BX$7,ROUND(BV54/$BX$7,0),IF(D54=$BX$7,BV54-ROUND(BV54/$BX$7,0)*($BX$7-1),0)))</f>
        <v>0</v>
      </c>
      <c r="BX54" s="1161">
        <f>IF(D54&gt;=$BX$7,BV54,ROUND(BV54/$BX$7,0)*D54)</f>
        <v>0</v>
      </c>
      <c r="BY54" s="1161">
        <f>'Ｈ２５（2013）'!$AI$151</f>
        <v>0</v>
      </c>
      <c r="BZ54" s="1161">
        <f>IF(D54=0,0,IF(D54&lt;$CA$7,ROUND(BY54/$CA$7,0),IF(D54=$CA$7,BY54-ROUND(BY54/$CA$7,0)*($CA$7-1),0)))</f>
        <v>0</v>
      </c>
      <c r="CA54" s="1161">
        <f>IF(D54&gt;=$CA$7,BY54,ROUND(BY54/$CA$7,0)*D54)</f>
        <v>0</v>
      </c>
      <c r="CB54" s="1161">
        <f>'Ｈ２５（2013）'!$AI$152</f>
        <v>0</v>
      </c>
      <c r="CC54" s="1161">
        <f>IF(D54=0,0,IF(D54&lt;$CD$7,ROUND(CB54/$CD$7,0),IF(D54=$CD$7,CB54-ROUND(CB54/$CD$7,0)*($CD$7-1),0)))</f>
        <v>0</v>
      </c>
      <c r="CD54" s="1161">
        <f>IF(D54&gt;=$CD$7,CB54,ROUND(CB54/$CD$7,0)*D54)</f>
        <v>0</v>
      </c>
      <c r="CE54" s="1161">
        <f>'Ｈ２５（2013）'!$AI$153</f>
        <v>0</v>
      </c>
      <c r="CF54" s="1161">
        <f>IF(D54=0,0,IF(D54&lt;$CG$7,ROUND(CE54/$CG$7,0),IF(D54=$CG$7,CE54-ROUND(CE54/$CG$7,0)*($CG$7-1),0)))</f>
        <v>0</v>
      </c>
      <c r="CG54" s="1161">
        <f>IF(D54&gt;=$CG$7,CE54,ROUND(CE54/$CG$7,0)*D54)</f>
        <v>0</v>
      </c>
      <c r="CH54" s="1161">
        <f>'Ｈ２５（2013）'!$AI$155</f>
        <v>0</v>
      </c>
      <c r="CI54" s="1161">
        <f>IF(D54=0,0,IF(D54&lt;$CJ$7,ROUND(CH54/$CJ$7,0),IF(D54=$CJ$7,CH54-ROUND(CH54/$CJ$7,0)*($CJ$7-1),0)))</f>
        <v>0</v>
      </c>
      <c r="CJ54" s="1161">
        <f>IF(D54&gt;=$CJ$7,CH54,ROUND(CH54/$CJ$7,0)*D54)</f>
        <v>0</v>
      </c>
      <c r="CK54" s="1161">
        <f>'Ｈ２５（2013）'!$AI$156</f>
        <v>0</v>
      </c>
      <c r="CL54" s="1161">
        <f>IF(D54=0,0,IF(D54&lt;$CM$7,ROUND(CK54/$CM$7,0),IF(D54=$CM$7,CK54-ROUND(CK54/$CM$7,0)*($CM$7-1),0)))</f>
        <v>0</v>
      </c>
      <c r="CM54" s="1161">
        <f>IF(D54&gt;=$CM$7,CK54,ROUND(CK54/$CM$7,0)*D54)</f>
        <v>0</v>
      </c>
      <c r="CN54" s="1161">
        <f>'Ｈ２５（2013）'!$AI$157</f>
        <v>0</v>
      </c>
      <c r="CO54" s="1161">
        <f>IF(D54=0,0,IF(D54&lt;$CP$7,ROUND(CN54/$CP$7,0),IF(D54=$CP$7,CN54-ROUND(CN54/$CP$7,0)*($CP$7-1),0)))</f>
        <v>0</v>
      </c>
      <c r="CP54" s="1161">
        <f>IF(D54&gt;=$CP$7,CN54,ROUND(CN54/$CP$7,0)*D54)</f>
        <v>0</v>
      </c>
      <c r="CQ54" s="1161">
        <f>'Ｈ２５（2013）'!$AI$158</f>
        <v>0</v>
      </c>
      <c r="CR54" s="1161">
        <f>IF(D54=0,0,IF(D54&lt;$CS$7,ROUND(CQ54/$CS$7,0),IF(D54=$CS$7,CQ54-ROUND(CQ54/$CS$7,0)*($CS$7-1),0)))</f>
        <v>0</v>
      </c>
      <c r="CS54" s="1161">
        <f>IF(D54&gt;=$CS$7,CQ54,ROUND(CQ54/$CS$7,0)*D54)</f>
        <v>0</v>
      </c>
      <c r="CT54" s="1161">
        <f>'Ｈ２５（2013）'!$AI$159</f>
        <v>0</v>
      </c>
      <c r="CU54" s="1161">
        <f>IF(D54=0,0,IF(D54&lt;$CV$7,ROUND(CT54/$CV$7,0),IF(D54=$CV$7,CT54-ROUND(CT54/$CV$7,0)*($CV$7-1),0)))</f>
        <v>0</v>
      </c>
      <c r="CV54" s="1161">
        <f>IF(D54&gt;=$CV$7,CT54,ROUND(CT54/$CV$7,0)*D54)</f>
        <v>0</v>
      </c>
      <c r="CW54" s="1161">
        <f>'Ｈ２５（2013）'!$AI$160</f>
        <v>7350</v>
      </c>
      <c r="CX54" s="1161">
        <f>IF(D54=0,0,IF(D54&lt;$CY$7,ROUND(CW54/$CY$7,0),IF(D54=$CY$7,CW54-ROUND(CW54/$CY$7,0)*($CY$7-1),0)))</f>
        <v>184</v>
      </c>
      <c r="CY54" s="1161">
        <f>IF(D54&gt;=$CY$7,CW54,ROUND(CW54/$CY$7,0)*D54)</f>
        <v>184</v>
      </c>
      <c r="CZ54" s="1161">
        <f>'Ｈ２５（2013）'!$AI$161</f>
        <v>0</v>
      </c>
      <c r="DA54" s="1161">
        <f>IF(D54=0,0,IF(D54&lt;$DB$7,ROUND(CZ54/$DB$7,0),IF(D54=$DB$7,CZ54-ROUND(CZ54/$DB$7,0)*($DB$7-1),0)))</f>
        <v>0</v>
      </c>
      <c r="DB54" s="1161">
        <f>IF(D54&gt;=$DB$7,CZ54,ROUND(CZ54/$DB$7,0)*D54)</f>
        <v>0</v>
      </c>
      <c r="DC54" s="1161">
        <f>'Ｈ２５（2013）'!$AI$162</f>
        <v>0</v>
      </c>
      <c r="DD54" s="1161">
        <f>IF(D54=0,0,IF(D54&lt;$DE$7,ROUND(DC54/$DE$7,0),IF(D54=$DE$7,DC54-ROUND(DC54/$DE$7,0)*($DE$7-1),0)))</f>
        <v>0</v>
      </c>
      <c r="DE54" s="1163">
        <f>IF(D54&gt;=$DE$7,DC54,ROUND(DC54/$DE$7,0)*D54)</f>
        <v>0</v>
      </c>
      <c r="DF54" s="1160">
        <f>'Ｈ２５（2013）'!$AI$164</f>
        <v>0</v>
      </c>
      <c r="DG54" s="1161">
        <f>IF(D54=0,0,IF(D54&lt;$DH$7,ROUND(DF54/$DH$7,0),IF(D54=$DH$7,DF54-ROUND(DF54/$DH$7,0)*($DH$7-1),0)))</f>
        <v>0</v>
      </c>
      <c r="DH54" s="1161">
        <f>IF(D54&gt;=$DH$7,DF54,ROUND(DF54/$DH$7,0)*D54)</f>
        <v>0</v>
      </c>
      <c r="DI54" s="1161">
        <f>'Ｈ２５（2013）'!$AI$165</f>
        <v>0</v>
      </c>
      <c r="DJ54" s="1161">
        <f>IF(D54=0,0,IF(D54&lt;$DK$7,ROUND(DI54/$DK$7,0),IF(D54=$DK$7,DI54-ROUND(DI54/$DK$7,0)*($DK$7-1),0)))</f>
        <v>0</v>
      </c>
      <c r="DK54" s="1163">
        <f>IF(D54&gt;=$DK$7,DI54,ROUND(DI54/$DK$7,0)*D54)</f>
        <v>0</v>
      </c>
      <c r="DL54" s="1160">
        <f>'Ｈ２５（2013）'!$AI$166</f>
        <v>0</v>
      </c>
      <c r="DM54" s="1161">
        <f>IF(D54=0,0,IF(D54&lt;$DN$7,ROUND(DL54/$DN$7,0),IF(D54=$DN$7,DL54-ROUND(DL54/$DN$7,0)*($DN$7-1),0)))</f>
        <v>0</v>
      </c>
      <c r="DN54" s="1161">
        <f>IF(D54&gt;=$DN$7,DL54,ROUND(DL54/$DN$7,0)*D54)</f>
        <v>0</v>
      </c>
      <c r="DO54" s="1161">
        <f>'Ｈ２５（2013）'!$AI$167</f>
        <v>0</v>
      </c>
      <c r="DP54" s="1161">
        <f>IF(D54=0,0,IF(D54&lt;$DQ$7,ROUND(DO54/$DQ$7,0),IF(D54=$DQ$7,DO54-ROUND(DO54/$DQ$7,0)*($DQ$7-1),0)))</f>
        <v>0</v>
      </c>
      <c r="DQ54" s="1161">
        <f>IF(D54&gt;=$DQ$7,DO54,ROUND(DO54/$DQ$7,0)*D54)</f>
        <v>0</v>
      </c>
      <c r="DR54" s="1161">
        <f>'Ｈ２５（2013）'!$AI$168</f>
        <v>0</v>
      </c>
      <c r="DS54" s="1161">
        <f>IF(D54=0,0,IF(D54&lt;$DT$7,ROUND(DR54/$DT$7,0),IF(D54=$DT$7,DR54-ROUND(DR54/$DT$7,0)*($DT$7-1),0)))</f>
        <v>0</v>
      </c>
      <c r="DT54" s="1161">
        <f>IF(D54&gt;=$DT$7,DR54,ROUND(DR54/$DT$7,0)*D54)</f>
        <v>0</v>
      </c>
      <c r="DU54" s="1161">
        <f>'Ｈ２５（2013）'!$AI$169</f>
        <v>0</v>
      </c>
      <c r="DV54" s="1161">
        <f>IF(D54=0,0,IF(D54&lt;$DW$7,ROUND(DU54/$DW$7,0),IF(D54=$DW$7,DU54-ROUND(DU54/$DW$7,0)*($DW$7-1),0)))</f>
        <v>0</v>
      </c>
      <c r="DW54" s="1161">
        <f>IF(D54&gt;=$DW$7,DU54,ROUND(DU54/$DW$7,0)*D54)</f>
        <v>0</v>
      </c>
      <c r="DX54" s="1161">
        <f>'Ｈ２５（2013）'!$AI$170</f>
        <v>0</v>
      </c>
      <c r="DY54" s="1161">
        <f>IF(D54=0,0,IF(D54&lt;$DZ$7,ROUND(DX54/$DZ$7,0),IF(D54=$DZ$7,DX54-ROUND(DX54/$DZ$7,0)*($DZ$7-1),0)))</f>
        <v>0</v>
      </c>
      <c r="DZ54" s="1161">
        <f>IF(D54&gt;=$DZ$7,DX54,ROUND(DX54/$DZ$7,0)*D54)</f>
        <v>0</v>
      </c>
      <c r="EA54" s="1161">
        <f>'Ｈ２５（2013）'!$AI$171</f>
        <v>0</v>
      </c>
      <c r="EB54" s="1161">
        <f>IF(D54=0,0,IF(D54&lt;$EC$7,ROUND(EA54/$EC$7,0),IF(D54=$EC$7,EA54-ROUND(EA54/$EC$7,0)*($EC$7-1),0)))</f>
        <v>0</v>
      </c>
      <c r="EC54" s="1161">
        <f>IF(D54&gt;=$EC$7,EA54,ROUND(EA54/$EC$7,0)*D54)</f>
        <v>0</v>
      </c>
      <c r="ED54" s="1161">
        <f>'Ｈ２５（2013）'!$AI$172</f>
        <v>0</v>
      </c>
      <c r="EE54" s="1161">
        <f>IF(D54=0,0,IF(D54&lt;$EF$7,ROUND(ED54/$EF$7,0),IF(D54=$EF$7,ED54-ROUND(ED54/$EF$7,0)*($EF$7-1),0)))</f>
        <v>0</v>
      </c>
      <c r="EF54" s="1161">
        <f>IF(D54&gt;=$EF$7,ED54,ROUND(ED54/$EF$7,0)*D54)</f>
        <v>0</v>
      </c>
      <c r="EG54" s="1161">
        <f>'Ｈ２５（2013）'!$AI$173</f>
        <v>0</v>
      </c>
      <c r="EH54" s="1161">
        <f>IF(D54=0,0,IF(D54&lt;$EI$7,ROUND(EG54/$EI$7,0),IF(D54=$EI$7,EG54-ROUND(EG54/$EI$7,0)*($EI$7-1),0)))</f>
        <v>0</v>
      </c>
      <c r="EI54" s="1161">
        <f>IF(D54&gt;=$EI$7,EG54,ROUND(EG54/$EI$7,0)*D54)</f>
        <v>0</v>
      </c>
      <c r="EJ54" s="1161">
        <f>'Ｈ２５（2013）'!$AI$174</f>
        <v>6874</v>
      </c>
      <c r="EK54" s="1161">
        <f>IF(D54=0,0,IF(D54&lt;$EL$7,ROUND(EJ54/$EL$7,0),IF(D54=$EL$7,EJ54-ROUND(EJ54/$EL$7,0)*($EL$7-1),0)))</f>
        <v>137</v>
      </c>
      <c r="EL54" s="1163">
        <f>IF(D54&gt;=$EL$7,EJ54,ROUND(EJ54/$EL$7,0)*D54)</f>
        <v>137</v>
      </c>
      <c r="EM54" s="1160">
        <f>'Ｈ２５（2013）'!$AI$175</f>
        <v>0</v>
      </c>
      <c r="EN54" s="1161">
        <f>IF(D54=0,0,IF(D54&lt;$EO$7,ROUND(EM54/$EO$7,0),IF(D54=$EO$7,EM54-ROUND(EM54/$EO$7,0)*($EO$7-1),0)))</f>
        <v>0</v>
      </c>
      <c r="EO54" s="1163">
        <f>IF(D54&gt;=$EO$7,EM54,ROUND(EM54/$EO$7,0)*D54)</f>
        <v>0</v>
      </c>
      <c r="EP54" s="1160">
        <f t="shared" ref="EP54:ER55" si="194">E54+H54+K54+N54+Q54+T54+W54+Z54+AC54+AF54+AI54+AL54+AO54+AR54+AU54+AX54+BA54+BD54+BG54+BJ54+BM54+BP54+BS54+BV54+BY54+CB54+CE54+CH54+CK54+CN54+CQ54+CT54+CW54+CZ54+DC54+DF54+DI54+DL54+DO54+DR54+DU54+DX54+EA54+ED54+EG54+EJ54+EM54</f>
        <v>-210776</v>
      </c>
      <c r="EQ54" s="439">
        <f t="shared" si="194"/>
        <v>-10821</v>
      </c>
      <c r="ER54" s="1163">
        <f t="shared" si="194"/>
        <v>-10821</v>
      </c>
      <c r="ES54" s="1151"/>
    </row>
    <row r="55" spans="1:149" s="1075" customFormat="1" ht="17.100000000000001" customHeight="1" x14ac:dyDescent="0.15">
      <c r="A55" s="1064"/>
      <c r="B55" s="1114"/>
      <c r="C55" s="1115">
        <v>26</v>
      </c>
      <c r="D55" s="1121">
        <v>0</v>
      </c>
      <c r="E55" s="1122">
        <f>'Ｈ２６（2014）'!$AI$124</f>
        <v>21060</v>
      </c>
      <c r="F55" s="1123">
        <f>IF(D55=0,0,IF(D55&lt;$G$7,ROUND(E55/$G$7,0),IF(D55=$G$7,E55-ROUND(E55/$G$7,0)*($G$7-1),0)))</f>
        <v>0</v>
      </c>
      <c r="G55" s="1123">
        <f>IF(D55&gt;=$G$7,E55,ROUND(E55/$G$7,0)*D55)</f>
        <v>0</v>
      </c>
      <c r="H55" s="1123">
        <f>'Ｈ２６（2014）'!$AI$125</f>
        <v>37603</v>
      </c>
      <c r="I55" s="1123">
        <f>IF(D55=0,0,IF(D55&lt;$J$7,ROUND(H55/$J$7,0),IF(D55=$J$7,H55-ROUND(H55/$J$7,0)*($J$7-1),0)))</f>
        <v>0</v>
      </c>
      <c r="J55" s="1124">
        <f>IF(D55&gt;=$J$7,H55,ROUND(H55/$J$7,0)*D55)</f>
        <v>0</v>
      </c>
      <c r="K55" s="1123">
        <f>'Ｈ２６（2014）'!$AI$127</f>
        <v>0</v>
      </c>
      <c r="L55" s="1123">
        <f>IF(D55=0,0,IF(D55&lt;$M$7,ROUND(K55/$M$7,0),IF(D55=$M$7,K55-ROUND(K55/$M$7,0)*($M$7-1),0)))</f>
        <v>0</v>
      </c>
      <c r="M55" s="1123">
        <f>IF(D55&gt;=$M$7,K55,ROUND(K55/$M$7,0)*D55)</f>
        <v>0</v>
      </c>
      <c r="N55" s="1123">
        <f>'Ｈ２６（2014）'!$AI$128</f>
        <v>0</v>
      </c>
      <c r="O55" s="1123">
        <f>IF(D55=0,0,IF(D55&lt;$P$7,ROUND(N55/$P$7,0),IF(D55=$P$7,N55-ROUND(N55/$P$7,0)*($P$7-1),0)))</f>
        <v>0</v>
      </c>
      <c r="P55" s="1125">
        <f>IF(D55&gt;=$P$7,N55,ROUND(N55/$P$7,0)*D55)</f>
        <v>0</v>
      </c>
      <c r="Q55" s="1122">
        <f>'Ｈ２６（2014）'!$AI$130</f>
        <v>0</v>
      </c>
      <c r="R55" s="1123">
        <f>IF(D55=0,0,IF(D55&lt;$S$7,ROUND(Q55/$S$7,0),IF(D55=$S$7,Q55-ROUND(Q55/$S$7,0)*($S$7-1),0)))</f>
        <v>0</v>
      </c>
      <c r="S55" s="1123">
        <f>IF(D55&gt;=$S$7,Q55,ROUND(Q55/$S$7,0)*D55)</f>
        <v>0</v>
      </c>
      <c r="T55" s="1123">
        <f>'Ｈ２６（2014）'!$AI$131</f>
        <v>0</v>
      </c>
      <c r="U55" s="1123">
        <f>IF(D55=0,0,IF(D55&lt;$V$7,ROUND(T55/$V$7,0),IF(D55=$V$7,T55-ROUND(T55/$V$7,0)*($V$7-1),0)))</f>
        <v>0</v>
      </c>
      <c r="V55" s="1123">
        <f>IF(D55&gt;=$V$7,T55,ROUND(T55/$V$7,0)*D55)</f>
        <v>0</v>
      </c>
      <c r="W55" s="1123">
        <f>'Ｈ２６（2014）'!$AI$132</f>
        <v>1764</v>
      </c>
      <c r="X55" s="1123">
        <f>IF(D55=0,0,IF(D55&lt;$Y$7,ROUND(W55/$Y$7,0),IF(D55=$Y$7,W55-ROUND(W55/$Y$7,0)*($Y$7-1),0)))</f>
        <v>0</v>
      </c>
      <c r="Y55" s="1123">
        <f>IF(D55&gt;=$Y$7,W55,ROUND(W55/$Y$7,0)*D55)</f>
        <v>0</v>
      </c>
      <c r="Z55" s="1123">
        <f>'Ｈ２６（2014）'!$AI$133</f>
        <v>0</v>
      </c>
      <c r="AA55" s="1123">
        <f>IF(D55=0,0,IF(D55&lt;$AB$7,ROUND(Z55/$AB$7,0),IF(D55=$AB$7,Z55-ROUND(Z55/$AB$7,0)*($AB$7-1),0)))</f>
        <v>0</v>
      </c>
      <c r="AB55" s="1123">
        <f>IF(D55&gt;=$AB$7,Z55,ROUND(Z55/$AB$7,0)*D55)</f>
        <v>0</v>
      </c>
      <c r="AC55" s="1123">
        <f>'Ｈ２６（2014）'!$AI$134</f>
        <v>0</v>
      </c>
      <c r="AD55" s="1123">
        <f>IF(D55=0,0,IF(D55&lt;$AE$7,ROUND(AC55/$AE$7,0),IF(D55=$AE$7,AC55-ROUND(AC55/$AE$7,0)*($AE$7-1),0)))</f>
        <v>0</v>
      </c>
      <c r="AE55" s="1125">
        <f>IF(D55&gt;=$AE$7,AC55,ROUND(AC55/$AE$7,0)*D55)</f>
        <v>0</v>
      </c>
      <c r="AF55" s="1122">
        <f>'Ｈ２６（2014）'!$AI$135</f>
        <v>0</v>
      </c>
      <c r="AG55" s="1123">
        <f>IF(D55=0,0,IF(D55&lt;$AH$7,ROUND(AF55/$AH$7,0),IF(D55=$AH$7,AF55-ROUND(AF55/$AH$7,0)*($AH$7-1),0)))</f>
        <v>0</v>
      </c>
      <c r="AH55" s="1125">
        <f>IF(D55&gt;=$AH$7,AF55,ROUND(AF55/$AH$7,0)*D55)</f>
        <v>0</v>
      </c>
      <c r="AI55" s="1122">
        <f>'Ｈ２６（2014）'!$AI$136</f>
        <v>0</v>
      </c>
      <c r="AJ55" s="1123">
        <f>IF(D55=0,0,IF(D55&lt;$AK$7,ROUND(AI55/$AK$7,0),IF(D55=$AK$7,AI55-ROUND(AI55/$AK$7,0)*($AK$7-1),0)))</f>
        <v>0</v>
      </c>
      <c r="AK55" s="1123">
        <f>IF(D55&gt;=$AK$7,AI55,ROUND(AI55/$AK$7,0)*D55)</f>
        <v>0</v>
      </c>
      <c r="AL55" s="1123">
        <f>'Ｈ２６（2014）'!$AI$137</f>
        <v>0</v>
      </c>
      <c r="AM55" s="1123">
        <f>IF(D55=0,0,IF(D55&lt;$AN$7,ROUND(AL55/$AN$7,0),IF(D55=$AN$7,AL55-ROUND(AL55/$AN$7,0)*($AN$7-1),0)))</f>
        <v>0</v>
      </c>
      <c r="AN55" s="1123">
        <f>IF(D55&gt;=$AN$7,AL55,ROUND(AL55/$AN$7,0)*D55)</f>
        <v>0</v>
      </c>
      <c r="AO55" s="1123">
        <f>'Ｈ２６（2014）'!$AI$138</f>
        <v>0</v>
      </c>
      <c r="AP55" s="1123">
        <f>IF(D55=0,0,IF(D55&lt;$AQ$7,ROUND(AO55/$AQ$7,0),IF(D55=$AQ$7,AO55-ROUND(AO55/$AQ$7,0)*($AQ$7-1),0)))</f>
        <v>0</v>
      </c>
      <c r="AQ55" s="1123">
        <f>IF(D55&gt;=$AQ$7,AO55,ROUND(AO55/$AQ$7,0)*D55)</f>
        <v>0</v>
      </c>
      <c r="AR55" s="1123">
        <f>'Ｈ２６（2014）'!$AI$139</f>
        <v>0</v>
      </c>
      <c r="AS55" s="1123">
        <f>IF(D55=0,0,IF(D55&lt;$AT$7,ROUND(AR55/$AT$7,0),IF(D55=$AT$7,AR55-ROUND(AR55/$AT$7,0)*($AT$7-1),0)))</f>
        <v>0</v>
      </c>
      <c r="AT55" s="1123">
        <f>IF(D55&gt;=$AT$7,AR55,ROUND(AR55/$AT$7,0)*D55)</f>
        <v>0</v>
      </c>
      <c r="AU55" s="1123">
        <f>'Ｈ２６（2014）'!$AI$140</f>
        <v>0</v>
      </c>
      <c r="AV55" s="1123">
        <f>IF(D55=0,0,IF(D55&lt;$AW$7,ROUND(AU55/$AW$7,0),IF(D55=$AW$7,AU55-ROUND(AU55/$AW$7,0)*($AW$7-1),0)))</f>
        <v>0</v>
      </c>
      <c r="AW55" s="1123">
        <f>IF(D55&gt;=$AW$7,AU55,ROUND(AU55/$AW$7,0)*D55)</f>
        <v>0</v>
      </c>
      <c r="AX55" s="1123">
        <f>'Ｈ２６（2014）'!$AI$141</f>
        <v>243386</v>
      </c>
      <c r="AY55" s="1123">
        <f>IF(D55=0,0,IF(D55&lt;$AZ$7,ROUND(AX55/$AZ$7,0),IF(D55=$AZ$7,AX55-ROUND(AX55/$AZ$7,0)*($AZ$7-1),0)))</f>
        <v>0</v>
      </c>
      <c r="AZ55" s="1123">
        <f>IF(D55&gt;=$AZ$7,AX55,ROUND(AX55/$AZ$7,0)*D55)</f>
        <v>0</v>
      </c>
      <c r="BA55" s="1123">
        <f>'Ｈ２６（2014）'!$AI$142</f>
        <v>0</v>
      </c>
      <c r="BB55" s="1123">
        <f>IF(D55=0,0,IF(D55&lt;$BC$7,ROUND(BA55/$BC$7,0),IF(D55=$BC$7,BA55-ROUND(BA55/$BC$7,0)*($BC$7-1),0)))</f>
        <v>0</v>
      </c>
      <c r="BC55" s="1123">
        <f>IF(D55&gt;=$BC$7,BA55,ROUND(BA55/$BC$7,0)*D55)</f>
        <v>0</v>
      </c>
      <c r="BD55" s="1123">
        <f>'Ｈ２６（2014）'!$AI$143</f>
        <v>125805</v>
      </c>
      <c r="BE55" s="1123">
        <f>IF(D55=0,0,IF(D55&lt;$BF$7,ROUND(BD55/$BF$7,0),IF(D55=$BF$7,BD55-ROUND(BD55/$BF$7,0)*($BF$7-1),0)))</f>
        <v>0</v>
      </c>
      <c r="BF55" s="1125">
        <f>IF(D55&gt;=$BF$7,BD55,ROUND(BD55/$BF$7,0)*D55)</f>
        <v>0</v>
      </c>
      <c r="BG55" s="1122">
        <f>'Ｈ２６（2014）'!$AI$145</f>
        <v>0</v>
      </c>
      <c r="BH55" s="1123">
        <f>IF(D55=0,0,IF(D55&lt;$BI$7,ROUND(BG55/$BI$7,0),IF(D55=$BI$7,BG55-ROUND(BG55/$BI$7,0)*($BI$7-1),0)))</f>
        <v>0</v>
      </c>
      <c r="BI55" s="1123">
        <f>IF(D55&gt;=$BI$7,BG55,ROUND(BG55/$BI$7,0)*D55)</f>
        <v>0</v>
      </c>
      <c r="BJ55" s="1123">
        <f>'Ｈ２６（2014）'!$AI$146</f>
        <v>0</v>
      </c>
      <c r="BK55" s="1123">
        <f>IF(D55=0,0,IF(D55&lt;$BL$7,ROUND(BJ55/$BL$7,0),IF(D55=$BL$7,BJ55-ROUND(BJ55/$BL$7,0)*($BL$7-1),0)))</f>
        <v>0</v>
      </c>
      <c r="BL55" s="1123">
        <f>IF(D55&gt;=$BL$7,BJ55,ROUND(BJ55/$BL$7,0)*D55)</f>
        <v>0</v>
      </c>
      <c r="BM55" s="1123">
        <f>'Ｈ２６（2014）'!$AI$147</f>
        <v>16423</v>
      </c>
      <c r="BN55" s="1123">
        <f>IF(D55=0,0,IF(D55&lt;$BO$7,ROUND(BM55/$BO$7,0),IF(D55=$BO$7,BM55-ROUND(BM55/$BO$7,0)*($BO$7-1),0)))</f>
        <v>0</v>
      </c>
      <c r="BO55" s="1125">
        <f>IF(D55&gt;=$BO$7,BM55,ROUND(BM55/$BO$7,0)*D55)</f>
        <v>0</v>
      </c>
      <c r="BP55" s="1122">
        <f>'Ｈ２６（2014）'!$AI$148</f>
        <v>62411</v>
      </c>
      <c r="BQ55" s="1123">
        <f>IF(D55=0,0,IF(D55&lt;$BR$7,ROUND(BP55/$BR$7,0),IF(D55=$BR$7,BP55-ROUND(BP55/$BR$7,0)*($BR$7-1),0)))</f>
        <v>0</v>
      </c>
      <c r="BR55" s="1123">
        <f>IF(D55&gt;=$BR$7,BP55,ROUND(BP55/$BR$7,0)*D55)</f>
        <v>0</v>
      </c>
      <c r="BS55" s="1123">
        <f>'Ｈ２６（2014）'!$AI$149</f>
        <v>0</v>
      </c>
      <c r="BT55" s="1123">
        <f>IF(D55=0,0,IF(D55&lt;$BU$7,ROUND(BS55/$BU$7,0),IF(D55=$BU$7,BS55-ROUND(BS55/$BU$7,0)*($BU$7-1),0)))</f>
        <v>0</v>
      </c>
      <c r="BU55" s="1123">
        <f>IF(D55&gt;=$BU$7,BS55,ROUND(BS55/$BU$7,0)*D55)</f>
        <v>0</v>
      </c>
      <c r="BV55" s="1123">
        <f>'Ｈ２６（2014）'!$AI$150</f>
        <v>0</v>
      </c>
      <c r="BW55" s="1123">
        <f>IF(D55=0,0,IF(D55&lt;$BX$7,ROUND(BV55/$BX$7,0),IF(D55=$BX$7,BV55-ROUND(BV55/$BX$7,0)*($BX$7-1),0)))</f>
        <v>0</v>
      </c>
      <c r="BX55" s="1123">
        <f>IF(D55&gt;=$BX$7,BV55,ROUND(BV55/$BX$7,0)*D55)</f>
        <v>0</v>
      </c>
      <c r="BY55" s="1123">
        <f>'Ｈ２６（2014）'!$AI$151</f>
        <v>0</v>
      </c>
      <c r="BZ55" s="1123">
        <f>IF(D55=0,0,IF(D55&lt;$CA$7,ROUND(BY55/$CA$7,0),IF(D55=$CA$7,BY55-ROUND(BY55/$CA$7,0)*($CA$7-1),0)))</f>
        <v>0</v>
      </c>
      <c r="CA55" s="1123">
        <f>IF(D55&gt;=$CA$7,BY55,ROUND(BY55/$CA$7,0)*D55)</f>
        <v>0</v>
      </c>
      <c r="CB55" s="1123">
        <f>'Ｈ２６（2014）'!$AI$152</f>
        <v>0</v>
      </c>
      <c r="CC55" s="1123">
        <f>IF(D55=0,0,IF(D55&lt;$CD$7,ROUND(CB55/$CD$7,0),IF(D55=$CD$7,CB55-ROUND(CB55/$CD$7,0)*($CD$7-1),0)))</f>
        <v>0</v>
      </c>
      <c r="CD55" s="1123">
        <f>IF(D55&gt;=$CD$7,CB55,ROUND(CB55/$CD$7,0)*D55)</f>
        <v>0</v>
      </c>
      <c r="CE55" s="1123">
        <f>'Ｈ２６（2014）'!$AI$153</f>
        <v>0</v>
      </c>
      <c r="CF55" s="1123">
        <f>IF(D55=0,0,IF(D55&lt;$CG$7,ROUND(CE55/$CG$7,0),IF(D55=$CG$7,CE55-ROUND(CE55/$CG$7,0)*($CG$7-1),0)))</f>
        <v>0</v>
      </c>
      <c r="CG55" s="1123">
        <f>IF(D55&gt;=$CG$7,CE55,ROUND(CE55/$CG$7,0)*D55)</f>
        <v>0</v>
      </c>
      <c r="CH55" s="1123">
        <f>'Ｈ２６（2014）'!$AI$155</f>
        <v>0</v>
      </c>
      <c r="CI55" s="1123">
        <f>IF(D55=0,0,IF(D55&lt;$CJ$7,ROUND(CH55/$CJ$7,0),IF(D55=$CJ$7,CH55-ROUND(CH55/$CJ$7,0)*($CJ$7-1),0)))</f>
        <v>0</v>
      </c>
      <c r="CJ55" s="1123">
        <f>IF(D55&gt;=$CJ$7,CH55,ROUND(CH55/$CJ$7,0)*D55)</f>
        <v>0</v>
      </c>
      <c r="CK55" s="1123">
        <f>'Ｈ２６（2014）'!$AI$156</f>
        <v>0</v>
      </c>
      <c r="CL55" s="1123">
        <f>IF(D55=0,0,IF(D55&lt;$CM$7,ROUND(CK55/$CM$7,0),IF(D55=$CM$7,CK55-ROUND(CK55/$CM$7,0)*($CM$7-1),0)))</f>
        <v>0</v>
      </c>
      <c r="CM55" s="1123">
        <f>IF(D55&gt;=$CM$7,CK55,ROUND(CK55/$CM$7,0)*D55)</f>
        <v>0</v>
      </c>
      <c r="CN55" s="1123">
        <f>'Ｈ２６（2014）'!$AI$157</f>
        <v>0</v>
      </c>
      <c r="CO55" s="1123">
        <f>IF(D55=0,0,IF(D55&lt;$CP$7,ROUND(CN55/$CP$7,0),IF(D55=$CP$7,CN55-ROUND(CN55/$CP$7,0)*($CP$7-1),0)))</f>
        <v>0</v>
      </c>
      <c r="CP55" s="1123">
        <f>IF(D55&gt;=$CP$7,CN55,ROUND(CN55/$CP$7,0)*D55)</f>
        <v>0</v>
      </c>
      <c r="CQ55" s="1123">
        <f>'Ｈ２６（2014）'!$AI$158</f>
        <v>5326</v>
      </c>
      <c r="CR55" s="1123">
        <f>IF(D55=0,0,IF(D55&lt;$CS$7,ROUND(CQ55/$CS$7,0),IF(D55=$CS$7,CQ55-ROUND(CQ55/$CS$7,0)*($CS$7-1),0)))</f>
        <v>0</v>
      </c>
      <c r="CS55" s="1123">
        <f>IF(D55&gt;=$CS$7,CQ55,ROUND(CQ55/$CS$7,0)*D55)</f>
        <v>0</v>
      </c>
      <c r="CT55" s="1123">
        <f>'Ｈ２６（2014）'!$AI$159</f>
        <v>0</v>
      </c>
      <c r="CU55" s="1123">
        <f>IF(D55=0,0,IF(D55&lt;$CV$7,ROUND(CT55/$CV$7,0),IF(D55=$CV$7,CT55-ROUND(CT55/$CV$7,0)*($CV$7-1),0)))</f>
        <v>0</v>
      </c>
      <c r="CV55" s="1123">
        <f>IF(D55&gt;=$CV$7,CT55,ROUND(CT55/$CV$7,0)*D55)</f>
        <v>0</v>
      </c>
      <c r="CW55" s="1123">
        <f>'Ｈ２６（2014）'!$AI$160</f>
        <v>64152</v>
      </c>
      <c r="CX55" s="1123">
        <f>IF(D55=0,0,IF(D55&lt;$CY$7,ROUND(CW55/$CY$7,0),IF(D55=$CY$7,CW55-ROUND(CW55/$CY$7,0)*($CY$7-1),0)))</f>
        <v>0</v>
      </c>
      <c r="CY55" s="1123">
        <f>IF(D55&gt;=$CY$7,CW55,ROUND(CW55/$CY$7,0)*D55)</f>
        <v>0</v>
      </c>
      <c r="CZ55" s="1123">
        <f>'Ｈ２６（2014）'!$AI$161</f>
        <v>0</v>
      </c>
      <c r="DA55" s="1123">
        <f>IF(D55=0,0,IF(D55&lt;$DB$7,ROUND(CZ55/$DB$7,0),IF(D55=$DB$7,CZ55-ROUND(CZ55/$DB$7,0)*($DB$7-1),0)))</f>
        <v>0</v>
      </c>
      <c r="DB55" s="1123">
        <f>IF(D55&gt;=$DB$7,CZ55,ROUND(CZ55/$DB$7,0)*D55)</f>
        <v>0</v>
      </c>
      <c r="DC55" s="1123">
        <f>'Ｈ２６（2014）'!$AI$162</f>
        <v>0</v>
      </c>
      <c r="DD55" s="1123">
        <f>IF(D55=0,0,IF(D55&lt;$DE$7,ROUND(DC55/$DE$7,0),IF(D55=$DE$7,DC55-ROUND(DC55/$DE$7,0)*($DE$7-1),0)))</f>
        <v>0</v>
      </c>
      <c r="DE55" s="1125">
        <f>IF(D55&gt;=$DE$7,DC55,ROUND(DC55/$DE$7,0)*D55)</f>
        <v>0</v>
      </c>
      <c r="DF55" s="1122">
        <f>'Ｈ２６（2014）'!$AI$164</f>
        <v>0</v>
      </c>
      <c r="DG55" s="1123">
        <f>IF(D55=0,0,IF(D55&lt;$DH$7,ROUND(DF55/$DH$7,0),IF(D55=$DH$7,DF55-ROUND(DF55/$DH$7,0)*($DH$7-1),0)))</f>
        <v>0</v>
      </c>
      <c r="DH55" s="1123">
        <f>IF(D55&gt;=$DH$7,DF55,ROUND(DF55/$DH$7,0)*D55)</f>
        <v>0</v>
      </c>
      <c r="DI55" s="1123">
        <f>'Ｈ２６（2014）'!$AI$165</f>
        <v>0</v>
      </c>
      <c r="DJ55" s="1123">
        <f>IF(D55=0,0,IF(D55&lt;$DK$7,ROUND(DI55/$DK$7,0),IF(D55=$DK$7,DI55-ROUND(DI55/$DK$7,0)*($DK$7-1),0)))</f>
        <v>0</v>
      </c>
      <c r="DK55" s="1125">
        <f>IF(D55&gt;=$DK$7,DI55,ROUND(DI55/$DK$7,0)*D55)</f>
        <v>0</v>
      </c>
      <c r="DL55" s="1122">
        <f>'Ｈ２６（2014）'!$AI$166</f>
        <v>0</v>
      </c>
      <c r="DM55" s="1123">
        <f>IF(D55=0,0,IF(D55&lt;$DN$7,ROUND(DL55/$DN$7,0),IF(D55=$DN$7,DL55-ROUND(DL55/$DN$7,0)*($DN$7-1),0)))</f>
        <v>0</v>
      </c>
      <c r="DN55" s="1123">
        <f>IF(D55&gt;=$DN$7,DL55,ROUND(DL55/$DN$7,0)*D55)</f>
        <v>0</v>
      </c>
      <c r="DO55" s="1123">
        <f>'Ｈ２６（2014）'!$AI$167</f>
        <v>7452</v>
      </c>
      <c r="DP55" s="1123">
        <f>IF(D55=0,0,IF(D55&lt;$DQ$7,ROUND(DO55/$DQ$7,0),IF(D55=$DQ$7,DO55-ROUND(DO55/$DQ$7,0)*($DQ$7-1),0)))</f>
        <v>0</v>
      </c>
      <c r="DQ55" s="1123">
        <f>IF(D55&gt;=$DQ$7,DO55,ROUND(DO55/$DQ$7,0)*D55)</f>
        <v>0</v>
      </c>
      <c r="DR55" s="1123">
        <f>'Ｈ２６（2014）'!$AI$168</f>
        <v>0</v>
      </c>
      <c r="DS55" s="1123">
        <f>IF(D55=0,0,IF(D55&lt;$DT$7,ROUND(DR55/$DT$7,0),IF(D55=$DT$7,DR55-ROUND(DR55/$DT$7,0)*($DT$7-1),0)))</f>
        <v>0</v>
      </c>
      <c r="DT55" s="1123">
        <f>IF(D55&gt;=$DT$7,DR55,ROUND(DR55/$DT$7,0)*D55)</f>
        <v>0</v>
      </c>
      <c r="DU55" s="1123">
        <f>'Ｈ２６（2014）'!$AI$169</f>
        <v>0</v>
      </c>
      <c r="DV55" s="1123">
        <f>IF(D55=0,0,IF(D55&lt;$DW$7,ROUND(DU55/$DW$7,0),IF(D55=$DW$7,DU55-ROUND(DU55/$DW$7,0)*($DW$7-1),0)))</f>
        <v>0</v>
      </c>
      <c r="DW55" s="1123">
        <f>IF(D55&gt;=$DW$7,DU55,ROUND(DU55/$DW$7,0)*D55)</f>
        <v>0</v>
      </c>
      <c r="DX55" s="1123">
        <f>'Ｈ２６（2014）'!$AI$170</f>
        <v>0</v>
      </c>
      <c r="DY55" s="1123">
        <f>IF(D55=0,0,IF(D55&lt;$DZ$7,ROUND(DX55/$DZ$7,0),IF(D55=$DZ$7,DX55-ROUND(DX55/$DZ$7,0)*($DZ$7-1),0)))</f>
        <v>0</v>
      </c>
      <c r="DZ55" s="1123">
        <f>IF(D55&gt;=$DZ$7,DX55,ROUND(DX55/$DZ$7,0)*D55)</f>
        <v>0</v>
      </c>
      <c r="EA55" s="1123">
        <f>'Ｈ２６（2014）'!$AI$171</f>
        <v>0</v>
      </c>
      <c r="EB55" s="1123">
        <f>IF(D55=0,0,IF(D55&lt;$EC$7,ROUND(EA55/$EC$7,0),IF(D55=$EC$7,EA55-ROUND(EA55/$EC$7,0)*($EC$7-1),0)))</f>
        <v>0</v>
      </c>
      <c r="EC55" s="1123">
        <f>IF(D55&gt;=$EC$7,EA55,ROUND(EA55/$EC$7,0)*D55)</f>
        <v>0</v>
      </c>
      <c r="ED55" s="1123">
        <f>'Ｈ２６（2014）'!$AI$172</f>
        <v>0</v>
      </c>
      <c r="EE55" s="1123">
        <f>IF(D55=0,0,IF(D55&lt;$EF$7,ROUND(ED55/$EF$7,0),IF(D55=$EF$7,ED55-ROUND(ED55/$EF$7,0)*($EF$7-1),0)))</f>
        <v>0</v>
      </c>
      <c r="EF55" s="1123">
        <f>IF(D55&gt;=$EF$7,ED55,ROUND(ED55/$EF$7,0)*D55)</f>
        <v>0</v>
      </c>
      <c r="EG55" s="1123">
        <f>'Ｈ２６（2014）'!$AI$173</f>
        <v>500279</v>
      </c>
      <c r="EH55" s="1123">
        <f>IF(D55=0,0,IF(D55&lt;$EI$7,ROUND(EG55/$EI$7,0),IF(D55=$EI$7,EG55-ROUND(EG55/$EI$7,0)*($EI$7-1),0)))</f>
        <v>0</v>
      </c>
      <c r="EI55" s="1123">
        <f>IF(D55&gt;=$EI$7,EG55,ROUND(EG55/$EI$7,0)*D55)</f>
        <v>0</v>
      </c>
      <c r="EJ55" s="1123">
        <f>'Ｈ２６（2014）'!$AI$174</f>
        <v>95789</v>
      </c>
      <c r="EK55" s="1123">
        <f>IF(D55=0,0,IF(D55&lt;$EL$7,ROUND(EJ55/$EL$7,0),IF(D55=$EL$7,EJ55-ROUND(EJ55/$EL$7,0)*($EL$7-1),0)))</f>
        <v>0</v>
      </c>
      <c r="EL55" s="1125">
        <f>IF(D55&gt;=$EL$7,EJ55,ROUND(EJ55/$EL$7,0)*D55)</f>
        <v>0</v>
      </c>
      <c r="EM55" s="1122">
        <f>'Ｈ２６（2014）'!$AI$175</f>
        <v>0</v>
      </c>
      <c r="EN55" s="1123">
        <f>IF(D55=0,0,IF(D55&lt;$EO$7,ROUND(EM55/$EO$7,0),IF(D55=$EO$7,EM55-ROUND(EM55/$EO$7,0)*($EO$7-1),0)))</f>
        <v>0</v>
      </c>
      <c r="EO55" s="1125">
        <f>IF(D55&gt;=$EO$7,EM55,ROUND(EM55/$EO$7,0)*D55)</f>
        <v>0</v>
      </c>
      <c r="EP55" s="1122">
        <f t="shared" si="194"/>
        <v>1181450</v>
      </c>
      <c r="EQ55" s="1126">
        <f t="shared" si="194"/>
        <v>0</v>
      </c>
      <c r="ER55" s="1125">
        <f t="shared" si="194"/>
        <v>0</v>
      </c>
      <c r="ES55" s="1151"/>
    </row>
    <row r="56" spans="1:149" ht="14.25" thickBot="1" x14ac:dyDescent="0.2">
      <c r="A56" s="371"/>
      <c r="B56" s="1370" t="s">
        <v>514</v>
      </c>
      <c r="C56" s="1371"/>
      <c r="D56" s="445"/>
      <c r="E56" s="1150">
        <f t="shared" ref="E56:AJ56" si="195">SUM(E10:E55)</f>
        <v>907161</v>
      </c>
      <c r="F56" s="1150">
        <f t="shared" si="195"/>
        <v>17721</v>
      </c>
      <c r="G56" s="1150">
        <f t="shared" si="195"/>
        <v>491633</v>
      </c>
      <c r="H56" s="1150">
        <f t="shared" si="195"/>
        <v>2455399</v>
      </c>
      <c r="I56" s="1150">
        <f t="shared" si="195"/>
        <v>87003</v>
      </c>
      <c r="J56" s="1150">
        <f t="shared" si="195"/>
        <v>1914818</v>
      </c>
      <c r="K56" s="1150">
        <f t="shared" si="195"/>
        <v>683730</v>
      </c>
      <c r="L56" s="1150">
        <f t="shared" si="195"/>
        <v>20537</v>
      </c>
      <c r="M56" s="1150">
        <f t="shared" si="195"/>
        <v>367674</v>
      </c>
      <c r="N56" s="1150">
        <f t="shared" si="195"/>
        <v>288783</v>
      </c>
      <c r="O56" s="1150">
        <f t="shared" si="195"/>
        <v>8215</v>
      </c>
      <c r="P56" s="1150">
        <f t="shared" si="195"/>
        <v>233142</v>
      </c>
      <c r="Q56" s="1150">
        <f t="shared" si="195"/>
        <v>37827</v>
      </c>
      <c r="R56" s="1150">
        <f t="shared" si="195"/>
        <v>634</v>
      </c>
      <c r="S56" s="1150">
        <f t="shared" si="195"/>
        <v>34807</v>
      </c>
      <c r="T56" s="1150">
        <f t="shared" si="195"/>
        <v>0</v>
      </c>
      <c r="U56" s="1150">
        <f t="shared" si="195"/>
        <v>0</v>
      </c>
      <c r="V56" s="1150">
        <f t="shared" si="195"/>
        <v>0</v>
      </c>
      <c r="W56" s="1150">
        <f t="shared" si="195"/>
        <v>180069</v>
      </c>
      <c r="X56" s="1150">
        <f t="shared" si="195"/>
        <v>7132</v>
      </c>
      <c r="Y56" s="1150">
        <f t="shared" si="195"/>
        <v>79092</v>
      </c>
      <c r="Z56" s="1150">
        <f t="shared" si="195"/>
        <v>159052</v>
      </c>
      <c r="AA56" s="1150">
        <f t="shared" si="195"/>
        <v>6299</v>
      </c>
      <c r="AB56" s="1150">
        <f t="shared" si="195"/>
        <v>81843</v>
      </c>
      <c r="AC56" s="1150">
        <f t="shared" si="195"/>
        <v>2842690</v>
      </c>
      <c r="AD56" s="1150">
        <f t="shared" si="195"/>
        <v>111639</v>
      </c>
      <c r="AE56" s="1150">
        <f t="shared" si="195"/>
        <v>2161799</v>
      </c>
      <c r="AF56" s="1150">
        <f t="shared" si="195"/>
        <v>0</v>
      </c>
      <c r="AG56" s="1150">
        <f t="shared" si="195"/>
        <v>0</v>
      </c>
      <c r="AH56" s="1150">
        <f t="shared" si="195"/>
        <v>0</v>
      </c>
      <c r="AI56" s="1150">
        <f t="shared" si="195"/>
        <v>14250</v>
      </c>
      <c r="AJ56" s="1150">
        <f t="shared" si="195"/>
        <v>2</v>
      </c>
      <c r="AK56" s="1150">
        <f t="shared" ref="AK56:BP56" si="196">SUM(AK10:AK55)</f>
        <v>14254</v>
      </c>
      <c r="AL56" s="1150">
        <f t="shared" si="196"/>
        <v>0</v>
      </c>
      <c r="AM56" s="1150">
        <f t="shared" si="196"/>
        <v>0</v>
      </c>
      <c r="AN56" s="1150">
        <f t="shared" si="196"/>
        <v>0</v>
      </c>
      <c r="AO56" s="1150">
        <f t="shared" si="196"/>
        <v>0</v>
      </c>
      <c r="AP56" s="1150">
        <f t="shared" si="196"/>
        <v>0</v>
      </c>
      <c r="AQ56" s="1150">
        <f t="shared" si="196"/>
        <v>0</v>
      </c>
      <c r="AR56" s="1150">
        <f t="shared" si="196"/>
        <v>0</v>
      </c>
      <c r="AS56" s="1150">
        <f t="shared" si="196"/>
        <v>0</v>
      </c>
      <c r="AT56" s="1150">
        <f t="shared" si="196"/>
        <v>0</v>
      </c>
      <c r="AU56" s="1150">
        <f t="shared" si="196"/>
        <v>0</v>
      </c>
      <c r="AV56" s="1150">
        <f t="shared" si="196"/>
        <v>0</v>
      </c>
      <c r="AW56" s="1150">
        <f t="shared" si="196"/>
        <v>0</v>
      </c>
      <c r="AX56" s="1150">
        <f t="shared" si="196"/>
        <v>6445129</v>
      </c>
      <c r="AY56" s="1150">
        <f t="shared" si="196"/>
        <v>105872</v>
      </c>
      <c r="AZ56" s="1150">
        <f t="shared" si="196"/>
        <v>5651184</v>
      </c>
      <c r="BA56" s="1150">
        <f t="shared" si="196"/>
        <v>0</v>
      </c>
      <c r="BB56" s="1150">
        <f t="shared" si="196"/>
        <v>0</v>
      </c>
      <c r="BC56" s="1150">
        <f t="shared" si="196"/>
        <v>0</v>
      </c>
      <c r="BD56" s="1150">
        <f t="shared" si="196"/>
        <v>4369647</v>
      </c>
      <c r="BE56" s="1150">
        <f t="shared" si="196"/>
        <v>157520</v>
      </c>
      <c r="BF56" s="1150">
        <f t="shared" si="196"/>
        <v>2724085</v>
      </c>
      <c r="BG56" s="1150">
        <f t="shared" si="196"/>
        <v>0</v>
      </c>
      <c r="BH56" s="1150">
        <f t="shared" si="196"/>
        <v>0</v>
      </c>
      <c r="BI56" s="1150">
        <f t="shared" si="196"/>
        <v>0</v>
      </c>
      <c r="BJ56" s="1150">
        <f t="shared" si="196"/>
        <v>1596</v>
      </c>
      <c r="BK56" s="1150">
        <f t="shared" si="196"/>
        <v>64</v>
      </c>
      <c r="BL56" s="1150">
        <f t="shared" si="196"/>
        <v>1152</v>
      </c>
      <c r="BM56" s="1150">
        <f t="shared" si="196"/>
        <v>89006</v>
      </c>
      <c r="BN56" s="1150">
        <f t="shared" si="196"/>
        <v>2128</v>
      </c>
      <c r="BO56" s="1150">
        <f t="shared" si="196"/>
        <v>22596</v>
      </c>
      <c r="BP56" s="1150">
        <f t="shared" si="196"/>
        <v>6786355</v>
      </c>
      <c r="BQ56" s="1150">
        <f t="shared" ref="BQ56:CV56" si="197">SUM(BQ10:BQ55)</f>
        <v>140084</v>
      </c>
      <c r="BR56" s="1150">
        <f t="shared" si="197"/>
        <v>2998258</v>
      </c>
      <c r="BS56" s="1150">
        <f t="shared" si="197"/>
        <v>1136428</v>
      </c>
      <c r="BT56" s="1150">
        <f t="shared" si="197"/>
        <v>18941</v>
      </c>
      <c r="BU56" s="1150">
        <f t="shared" si="197"/>
        <v>572472</v>
      </c>
      <c r="BV56" s="1150">
        <f t="shared" si="197"/>
        <v>0</v>
      </c>
      <c r="BW56" s="1150">
        <f t="shared" si="197"/>
        <v>0</v>
      </c>
      <c r="BX56" s="1150">
        <f t="shared" si="197"/>
        <v>0</v>
      </c>
      <c r="BY56" s="1150">
        <f t="shared" si="197"/>
        <v>0</v>
      </c>
      <c r="BZ56" s="1150">
        <f t="shared" si="197"/>
        <v>0</v>
      </c>
      <c r="CA56" s="1150">
        <f t="shared" si="197"/>
        <v>0</v>
      </c>
      <c r="CB56" s="1150">
        <f t="shared" si="197"/>
        <v>0</v>
      </c>
      <c r="CC56" s="1150">
        <f t="shared" si="197"/>
        <v>0</v>
      </c>
      <c r="CD56" s="1150">
        <f t="shared" si="197"/>
        <v>0</v>
      </c>
      <c r="CE56" s="1150">
        <f t="shared" si="197"/>
        <v>0</v>
      </c>
      <c r="CF56" s="1150">
        <f t="shared" si="197"/>
        <v>0</v>
      </c>
      <c r="CG56" s="1150">
        <f t="shared" si="197"/>
        <v>0</v>
      </c>
      <c r="CH56" s="1150">
        <f t="shared" si="197"/>
        <v>1771442</v>
      </c>
      <c r="CI56" s="1150">
        <f t="shared" si="197"/>
        <v>36906</v>
      </c>
      <c r="CJ56" s="1150">
        <f t="shared" si="197"/>
        <v>790530</v>
      </c>
      <c r="CK56" s="1150">
        <f t="shared" si="197"/>
        <v>0</v>
      </c>
      <c r="CL56" s="1150">
        <f t="shared" si="197"/>
        <v>0</v>
      </c>
      <c r="CM56" s="1150">
        <f t="shared" si="197"/>
        <v>0</v>
      </c>
      <c r="CN56" s="1150">
        <f t="shared" si="197"/>
        <v>66233</v>
      </c>
      <c r="CO56" s="1150">
        <f t="shared" si="197"/>
        <v>1656</v>
      </c>
      <c r="CP56" s="1150">
        <f t="shared" si="197"/>
        <v>41434</v>
      </c>
      <c r="CQ56" s="1150">
        <f t="shared" si="197"/>
        <v>2779627</v>
      </c>
      <c r="CR56" s="1150">
        <f t="shared" si="197"/>
        <v>69357</v>
      </c>
      <c r="CS56" s="1150">
        <f t="shared" si="197"/>
        <v>1457361</v>
      </c>
      <c r="CT56" s="1150">
        <f t="shared" si="197"/>
        <v>0</v>
      </c>
      <c r="CU56" s="1150">
        <f t="shared" si="197"/>
        <v>0</v>
      </c>
      <c r="CV56" s="1150">
        <f t="shared" si="197"/>
        <v>0</v>
      </c>
      <c r="CW56" s="1150">
        <f t="shared" ref="CW56:EB56" si="198">SUM(CW10:CW55)</f>
        <v>1905949</v>
      </c>
      <c r="CX56" s="1150">
        <f t="shared" si="198"/>
        <v>44015</v>
      </c>
      <c r="CY56" s="1150">
        <f t="shared" si="198"/>
        <v>1112205</v>
      </c>
      <c r="CZ56" s="1150">
        <f t="shared" si="198"/>
        <v>0</v>
      </c>
      <c r="DA56" s="1150">
        <f t="shared" si="198"/>
        <v>0</v>
      </c>
      <c r="DB56" s="1150">
        <f t="shared" si="198"/>
        <v>0</v>
      </c>
      <c r="DC56" s="1150">
        <f t="shared" si="198"/>
        <v>310591</v>
      </c>
      <c r="DD56" s="1150">
        <f t="shared" si="198"/>
        <v>12424</v>
      </c>
      <c r="DE56" s="1150">
        <f t="shared" si="198"/>
        <v>268819</v>
      </c>
      <c r="DF56" s="1150">
        <f t="shared" si="198"/>
        <v>0</v>
      </c>
      <c r="DG56" s="1150">
        <f t="shared" si="198"/>
        <v>0</v>
      </c>
      <c r="DH56" s="1150">
        <f t="shared" si="198"/>
        <v>0</v>
      </c>
      <c r="DI56" s="1150">
        <f t="shared" si="198"/>
        <v>2949</v>
      </c>
      <c r="DJ56" s="1150">
        <f t="shared" si="198"/>
        <v>0</v>
      </c>
      <c r="DK56" s="1150">
        <f t="shared" si="198"/>
        <v>2949</v>
      </c>
      <c r="DL56" s="1150">
        <f t="shared" si="198"/>
        <v>3485081</v>
      </c>
      <c r="DM56" s="1150">
        <f t="shared" si="198"/>
        <v>69703</v>
      </c>
      <c r="DN56" s="1150">
        <f t="shared" si="198"/>
        <v>1638249</v>
      </c>
      <c r="DO56" s="1150">
        <f t="shared" si="198"/>
        <v>762314</v>
      </c>
      <c r="DP56" s="1150">
        <f t="shared" si="198"/>
        <v>15095</v>
      </c>
      <c r="DQ56" s="1150">
        <f t="shared" si="198"/>
        <v>367926</v>
      </c>
      <c r="DR56" s="1150">
        <f t="shared" si="198"/>
        <v>136460</v>
      </c>
      <c r="DS56" s="1150">
        <f t="shared" si="198"/>
        <v>2730</v>
      </c>
      <c r="DT56" s="1150">
        <f t="shared" si="198"/>
        <v>106681</v>
      </c>
      <c r="DU56" s="1150">
        <f t="shared" si="198"/>
        <v>109298</v>
      </c>
      <c r="DV56" s="1150">
        <f t="shared" si="198"/>
        <v>2186</v>
      </c>
      <c r="DW56" s="1150">
        <f t="shared" si="198"/>
        <v>70683</v>
      </c>
      <c r="DX56" s="1150">
        <f t="shared" si="198"/>
        <v>0</v>
      </c>
      <c r="DY56" s="1150">
        <f t="shared" si="198"/>
        <v>0</v>
      </c>
      <c r="DZ56" s="1150">
        <f t="shared" si="198"/>
        <v>0</v>
      </c>
      <c r="EA56" s="1150">
        <f t="shared" si="198"/>
        <v>0</v>
      </c>
      <c r="EB56" s="1150">
        <f t="shared" si="198"/>
        <v>0</v>
      </c>
      <c r="EC56" s="1150">
        <f t="shared" ref="EC56:ER56" si="199">SUM(EC10:EC55)</f>
        <v>0</v>
      </c>
      <c r="ED56" s="1150">
        <f t="shared" si="199"/>
        <v>0</v>
      </c>
      <c r="EE56" s="1150">
        <f t="shared" si="199"/>
        <v>0</v>
      </c>
      <c r="EF56" s="1150">
        <f t="shared" si="199"/>
        <v>0</v>
      </c>
      <c r="EG56" s="1150">
        <f t="shared" si="199"/>
        <v>746271</v>
      </c>
      <c r="EH56" s="1150">
        <f t="shared" si="199"/>
        <v>4920</v>
      </c>
      <c r="EI56" s="1150">
        <f t="shared" si="199"/>
        <v>159886</v>
      </c>
      <c r="EJ56" s="1150">
        <f t="shared" si="199"/>
        <v>2915611</v>
      </c>
      <c r="EK56" s="1150">
        <f t="shared" si="199"/>
        <v>56398</v>
      </c>
      <c r="EL56" s="1150">
        <f t="shared" si="199"/>
        <v>1277570</v>
      </c>
      <c r="EM56" s="1150">
        <f t="shared" si="199"/>
        <v>-30671</v>
      </c>
      <c r="EN56" s="1150">
        <f t="shared" si="199"/>
        <v>-1282</v>
      </c>
      <c r="EO56" s="1150">
        <f t="shared" si="199"/>
        <v>-29394</v>
      </c>
      <c r="EP56" s="1150">
        <f t="shared" si="199"/>
        <v>41358277</v>
      </c>
      <c r="EQ56" s="1150">
        <f t="shared" si="199"/>
        <v>997899</v>
      </c>
      <c r="ER56" s="1150">
        <f t="shared" si="199"/>
        <v>24613708</v>
      </c>
    </row>
  </sheetData>
  <customSheetViews>
    <customSheetView guid="{60A46C55-9E99-4DDE-A95C-DCDE3DA46AD9}" scale="80" showPageBreaks="1" printArea="1" view="pageBreakPreview">
      <selection activeCell="BQ10" sqref="BQ10"/>
      <colBreaks count="7" manualBreakCount="7">
        <brk id="22" max="48" man="1"/>
        <brk id="40" max="48" man="1"/>
        <brk id="58" max="48" man="1"/>
        <brk id="76" max="48" man="1"/>
        <brk id="94" max="48" man="1"/>
        <brk id="112" max="48" man="1"/>
        <brk id="130" max="48" man="1"/>
      </colBreaks>
      <pageMargins left="0.78740157480314965" right="0.78740157480314965" top="0.98425196850393704" bottom="0.98425196850393704" header="0.51181102362204722" footer="0.51181102362204722"/>
      <pageSetup paperSize="9" scale="53" fitToWidth="9" orientation="landscape" r:id="rId1"/>
      <headerFooter alignWithMargins="0">
        <oddHeader xml:space="preserve">&amp;L&amp;14有形固定資産減価償却計算表（平成２２年度用）
</oddHeader>
      </headerFooter>
    </customSheetView>
  </customSheetViews>
  <mergeCells count="1">
    <mergeCell ref="B56:C56"/>
  </mergeCells>
  <phoneticPr fontId="2"/>
  <printOptions verticalCentered="1"/>
  <pageMargins left="0.78740157480314965" right="0.78740157480314965" top="0.98425196850393704" bottom="0.98425196850393704" header="0.51181102362204722" footer="0.51181102362204722"/>
  <pageSetup paperSize="9" scale="44" fitToWidth="9" orientation="landscape" r:id="rId2"/>
  <headerFooter alignWithMargins="0">
    <oddHeader xml:space="preserve">&amp;L&amp;14有形固定資産減価償却計算表（平成２６年度用）
</oddHeader>
  </headerFooter>
  <colBreaks count="7" manualBreakCount="7">
    <brk id="22" max="55" man="1"/>
    <brk id="40" max="48" man="1"/>
    <brk id="58" max="55" man="1"/>
    <brk id="76" max="48" man="1"/>
    <brk id="94" max="55" man="1"/>
    <brk id="112" max="48" man="1"/>
    <brk id="130" max="55" man="1"/>
  </col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K65"/>
  <sheetViews>
    <sheetView view="pageBreakPreview" zoomScale="50" zoomScaleNormal="100" zoomScaleSheetLayoutView="50" workbookViewId="0">
      <selection activeCell="A9" sqref="A9"/>
    </sheetView>
  </sheetViews>
  <sheetFormatPr defaultRowHeight="13.5" x14ac:dyDescent="0.15"/>
  <cols>
    <col min="1" max="1" width="5.375" style="371" customWidth="1"/>
    <col min="2" max="2" width="3" style="371" customWidth="1"/>
    <col min="3" max="3" width="3.125" style="371" customWidth="1"/>
    <col min="4" max="4" width="10.5" style="371" customWidth="1"/>
    <col min="5" max="10" width="12.625" style="371" customWidth="1"/>
    <col min="11" max="11" width="3.125" style="371" customWidth="1"/>
    <col min="12" max="15" width="12.625" customWidth="1"/>
    <col min="16" max="16" width="12.75" customWidth="1"/>
    <col min="17" max="17" width="12.625" customWidth="1"/>
  </cols>
  <sheetData>
    <row r="2" spans="1:11" ht="25.5" customHeight="1" x14ac:dyDescent="0.15">
      <c r="B2" s="372" t="s">
        <v>526</v>
      </c>
    </row>
    <row r="3" spans="1:11" ht="15.75" customHeight="1" thickBot="1" x14ac:dyDescent="0.2">
      <c r="E3" s="884" t="s">
        <v>929</v>
      </c>
      <c r="G3" s="884" t="s">
        <v>389</v>
      </c>
      <c r="J3" s="373" t="s">
        <v>1</v>
      </c>
    </row>
    <row r="4" spans="1:11" ht="16.5" customHeight="1" x14ac:dyDescent="0.15">
      <c r="B4" s="446"/>
      <c r="C4" s="447"/>
      <c r="D4" s="447"/>
      <c r="E4" s="403" t="s">
        <v>515</v>
      </c>
      <c r="F4" s="448"/>
      <c r="G4" s="1136" t="s">
        <v>516</v>
      </c>
      <c r="H4" s="1137"/>
      <c r="I4" s="403" t="s">
        <v>291</v>
      </c>
      <c r="J4" s="449"/>
    </row>
    <row r="5" spans="1:11" ht="15" customHeight="1" x14ac:dyDescent="0.15">
      <c r="B5" s="450"/>
      <c r="C5" s="451"/>
      <c r="D5" s="451"/>
      <c r="E5" s="452" t="s">
        <v>517</v>
      </c>
      <c r="F5" s="453" t="s">
        <v>518</v>
      </c>
      <c r="G5" s="1138" t="s">
        <v>517</v>
      </c>
      <c r="H5" s="1139" t="s">
        <v>518</v>
      </c>
      <c r="I5" s="454" t="s">
        <v>517</v>
      </c>
      <c r="J5" s="418" t="s">
        <v>518</v>
      </c>
    </row>
    <row r="6" spans="1:11" ht="15" customHeight="1" thickBot="1" x14ac:dyDescent="0.2">
      <c r="A6" s="376"/>
      <c r="B6" s="455"/>
      <c r="C6" s="456"/>
      <c r="D6" s="456"/>
      <c r="E6" s="457" t="s">
        <v>922</v>
      </c>
      <c r="F6" s="458" t="s">
        <v>194</v>
      </c>
      <c r="G6" s="1140" t="s">
        <v>519</v>
      </c>
      <c r="H6" s="1141" t="s">
        <v>520</v>
      </c>
      <c r="I6" s="460" t="s">
        <v>521</v>
      </c>
      <c r="J6" s="459" t="s">
        <v>522</v>
      </c>
      <c r="K6" s="376"/>
    </row>
    <row r="7" spans="1:11" ht="15" customHeight="1" x14ac:dyDescent="0.15">
      <c r="B7" s="378" t="s">
        <v>8</v>
      </c>
      <c r="C7" s="379"/>
      <c r="D7" s="379"/>
      <c r="E7" s="144">
        <f>E9+E8</f>
        <v>19336</v>
      </c>
      <c r="F7" s="145">
        <f>F9+F8</f>
        <v>102141</v>
      </c>
      <c r="G7" s="1142">
        <f>G9+G8</f>
        <v>0</v>
      </c>
      <c r="H7" s="1142">
        <f>H9+H8</f>
        <v>0</v>
      </c>
      <c r="I7" s="149">
        <f>+E7+G7</f>
        <v>19336</v>
      </c>
      <c r="J7" s="461">
        <f>F7+H7</f>
        <v>102141</v>
      </c>
    </row>
    <row r="8" spans="1:11" ht="15" customHeight="1" x14ac:dyDescent="0.15">
      <c r="B8" s="378"/>
      <c r="C8" s="380" t="s">
        <v>11</v>
      </c>
      <c r="D8" s="381"/>
      <c r="E8" s="146">
        <f>国・県支出金償却計算表!$E$56-国・県支出金償却計算表!$G$56</f>
        <v>19336</v>
      </c>
      <c r="F8" s="147">
        <f>国・県支出金償却計算表!$E$114-国・県支出金償却計算表!$G$114</f>
        <v>0</v>
      </c>
      <c r="G8" s="1116">
        <f>SUM('Ｈ２６（2014）:Ｓ４４（1969）'!AA124)</f>
        <v>0</v>
      </c>
      <c r="H8" s="1116">
        <f>SUM('Ｈ２６（2014）:Ｓ４４（1969）'!AB124)</f>
        <v>0</v>
      </c>
      <c r="I8" s="146">
        <f>E8+G8</f>
        <v>19336</v>
      </c>
      <c r="J8" s="462">
        <f>F8+H8</f>
        <v>0</v>
      </c>
    </row>
    <row r="9" spans="1:11" ht="15" customHeight="1" thickBot="1" x14ac:dyDescent="0.2">
      <c r="B9" s="388"/>
      <c r="C9" s="389" t="s">
        <v>13</v>
      </c>
      <c r="D9" s="395"/>
      <c r="E9" s="463">
        <f>国・県支出金償却計算表!$H$56-国・県支出金償却計算表!$J$56</f>
        <v>0</v>
      </c>
      <c r="F9" s="153">
        <f>国・県支出金償却計算表!$H$114-国・県支出金償却計算表!$J$114</f>
        <v>102141</v>
      </c>
      <c r="G9" s="1116">
        <f>SUM('Ｈ２６（2014）:Ｓ４４（1969）'!AA125)</f>
        <v>0</v>
      </c>
      <c r="H9" s="1116">
        <f>SUM('Ｈ２６（2014）:Ｓ４４（1969）'!AB125)</f>
        <v>0</v>
      </c>
      <c r="I9" s="151">
        <f t="shared" ref="I9:J63" si="0">E9+G9</f>
        <v>0</v>
      </c>
      <c r="J9" s="464">
        <f t="shared" si="0"/>
        <v>102141</v>
      </c>
    </row>
    <row r="10" spans="1:11" ht="15" customHeight="1" x14ac:dyDescent="0.15">
      <c r="B10" s="378" t="s">
        <v>14</v>
      </c>
      <c r="C10" s="379"/>
      <c r="D10" s="379"/>
      <c r="E10" s="144">
        <f>E12+E11</f>
        <v>13338</v>
      </c>
      <c r="F10" s="145">
        <f>F12+F11</f>
        <v>32756</v>
      </c>
      <c r="G10" s="1143">
        <f>G12+G11</f>
        <v>0</v>
      </c>
      <c r="H10" s="1143">
        <f>H12+H11</f>
        <v>0</v>
      </c>
      <c r="I10" s="154">
        <f t="shared" si="0"/>
        <v>13338</v>
      </c>
      <c r="J10" s="466">
        <f t="shared" si="0"/>
        <v>32756</v>
      </c>
    </row>
    <row r="11" spans="1:11" ht="15" customHeight="1" x14ac:dyDescent="0.15">
      <c r="B11" s="378"/>
      <c r="C11" s="380" t="s">
        <v>16</v>
      </c>
      <c r="D11" s="381"/>
      <c r="E11" s="146">
        <f>国・県支出金償却計算表!$K$56-国・県支出金償却計算表!$M$56</f>
        <v>6418</v>
      </c>
      <c r="F11" s="147">
        <f>国・県支出金償却計算表!$K$114-国・県支出金償却計算表!$M$114</f>
        <v>25319</v>
      </c>
      <c r="G11" s="1116">
        <f>SUM('Ｈ２６（2014）:Ｓ４４（1969）'!AA127)</f>
        <v>0</v>
      </c>
      <c r="H11" s="1116">
        <f>SUM('Ｈ２６（2014）:Ｓ４４（1969）'!AB127)</f>
        <v>0</v>
      </c>
      <c r="I11" s="146">
        <f t="shared" si="0"/>
        <v>6418</v>
      </c>
      <c r="J11" s="462">
        <f t="shared" si="0"/>
        <v>25319</v>
      </c>
    </row>
    <row r="12" spans="1:11" ht="15" customHeight="1" thickBot="1" x14ac:dyDescent="0.2">
      <c r="B12" s="378"/>
      <c r="C12" s="382" t="s">
        <v>13</v>
      </c>
      <c r="D12" s="379"/>
      <c r="E12" s="144">
        <f>国・県支出金償却計算表!$N$56-国・県支出金償却計算表!$P$56</f>
        <v>6920</v>
      </c>
      <c r="F12" s="145">
        <f>国・県支出金償却計算表!$N$114-国・県支出金償却計算表!$P$114</f>
        <v>7437</v>
      </c>
      <c r="G12" s="1116">
        <f>SUM('Ｈ２６（2014）:Ｓ４４（1969）'!AA128)</f>
        <v>0</v>
      </c>
      <c r="H12" s="1116">
        <f>SUM('Ｈ２６（2014）:Ｓ４４（1969）'!AB128)</f>
        <v>0</v>
      </c>
      <c r="I12" s="151">
        <f t="shared" si="0"/>
        <v>6920</v>
      </c>
      <c r="J12" s="464">
        <f t="shared" si="0"/>
        <v>7437</v>
      </c>
    </row>
    <row r="13" spans="1:11" ht="15" customHeight="1" x14ac:dyDescent="0.15">
      <c r="B13" s="391" t="s">
        <v>175</v>
      </c>
      <c r="C13" s="392"/>
      <c r="D13" s="387"/>
      <c r="E13" s="149">
        <f>E14+E18+E19</f>
        <v>16921</v>
      </c>
      <c r="F13" s="150">
        <f>F14+F18+F19</f>
        <v>66733</v>
      </c>
      <c r="G13" s="1143">
        <f>G14+G18+G19</f>
        <v>0</v>
      </c>
      <c r="H13" s="1143">
        <f>H14+H18+H19</f>
        <v>0</v>
      </c>
      <c r="I13" s="154">
        <f t="shared" si="0"/>
        <v>16921</v>
      </c>
      <c r="J13" s="466">
        <f t="shared" si="0"/>
        <v>66733</v>
      </c>
    </row>
    <row r="14" spans="1:11" ht="15" customHeight="1" x14ac:dyDescent="0.15">
      <c r="B14" s="393"/>
      <c r="C14" s="382" t="s">
        <v>94</v>
      </c>
      <c r="D14" s="381"/>
      <c r="E14" s="146">
        <f>E15+E16+E17</f>
        <v>16921</v>
      </c>
      <c r="F14" s="147">
        <f>F15+F16+F17</f>
        <v>9680</v>
      </c>
      <c r="G14" s="1144">
        <f>G15+G16+G17</f>
        <v>0</v>
      </c>
      <c r="H14" s="1144">
        <f>H15+H16+H17</f>
        <v>0</v>
      </c>
      <c r="I14" s="146">
        <f t="shared" si="0"/>
        <v>16921</v>
      </c>
      <c r="J14" s="462">
        <f t="shared" si="0"/>
        <v>9680</v>
      </c>
    </row>
    <row r="15" spans="1:11" ht="15" customHeight="1" x14ac:dyDescent="0.15">
      <c r="B15" s="393"/>
      <c r="C15" s="383"/>
      <c r="D15" s="467" t="s">
        <v>148</v>
      </c>
      <c r="E15" s="146">
        <f>国・県支出金償却計算表!$Q$56-国・県支出金償却計算表!$S$56</f>
        <v>0</v>
      </c>
      <c r="F15" s="147">
        <f>国・県支出金償却計算表!$Q$114-国・県支出金償却計算表!$S$114</f>
        <v>0</v>
      </c>
      <c r="G15" s="1116">
        <f>SUM('Ｈ２６（2014）:Ｓ４４（1969）'!AA130)</f>
        <v>0</v>
      </c>
      <c r="H15" s="1116">
        <f>SUM('Ｈ２６（2014）:Ｓ４４（1969）'!AB130)</f>
        <v>0</v>
      </c>
      <c r="I15" s="146">
        <f t="shared" si="0"/>
        <v>0</v>
      </c>
      <c r="J15" s="462">
        <f t="shared" si="0"/>
        <v>0</v>
      </c>
    </row>
    <row r="16" spans="1:11" ht="15" customHeight="1" x14ac:dyDescent="0.15">
      <c r="B16" s="393"/>
      <c r="C16" s="383"/>
      <c r="D16" s="467" t="s">
        <v>96</v>
      </c>
      <c r="E16" s="146">
        <f>国・県支出金償却計算表!$T$56-国・県支出金償却計算表!$V$56</f>
        <v>0</v>
      </c>
      <c r="F16" s="147">
        <f>国・県支出金償却計算表!$T$114-国・県支出金償却計算表!$V$114</f>
        <v>0</v>
      </c>
      <c r="G16" s="1116">
        <f>SUM('Ｈ２６（2014）:Ｓ４４（1969）'!AA131)</f>
        <v>0</v>
      </c>
      <c r="H16" s="1116">
        <f>SUM('Ｈ２６（2014）:Ｓ４４（1969）'!AB131)</f>
        <v>0</v>
      </c>
      <c r="I16" s="146">
        <f t="shared" si="0"/>
        <v>0</v>
      </c>
      <c r="J16" s="462">
        <f t="shared" si="0"/>
        <v>0</v>
      </c>
    </row>
    <row r="17" spans="2:10" ht="15" customHeight="1" x14ac:dyDescent="0.15">
      <c r="B17" s="393"/>
      <c r="C17" s="384"/>
      <c r="D17" s="467" t="s">
        <v>13</v>
      </c>
      <c r="E17" s="146">
        <f>国・県支出金償却計算表!$W$56-国・県支出金償却計算表!$Y$56</f>
        <v>16921</v>
      </c>
      <c r="F17" s="147">
        <f>国・県支出金償却計算表!$W$114-国・県支出金償却計算表!$Y$114</f>
        <v>9680</v>
      </c>
      <c r="G17" s="1116">
        <f>SUM('Ｈ２６（2014）:Ｓ４４（1969）'!AA132)</f>
        <v>0</v>
      </c>
      <c r="H17" s="1116">
        <f>SUM('Ｈ２６（2014）:Ｓ４４（1969）'!AB132)</f>
        <v>0</v>
      </c>
      <c r="I17" s="146">
        <f t="shared" si="0"/>
        <v>16921</v>
      </c>
      <c r="J17" s="462">
        <f t="shared" si="0"/>
        <v>9680</v>
      </c>
    </row>
    <row r="18" spans="2:10" ht="15" customHeight="1" x14ac:dyDescent="0.15">
      <c r="B18" s="393"/>
      <c r="C18" s="380" t="s">
        <v>95</v>
      </c>
      <c r="D18" s="381"/>
      <c r="E18" s="146">
        <f>国・県支出金償却計算表!$Z$56-国・県支出金償却計算表!$AB$56</f>
        <v>0</v>
      </c>
      <c r="F18" s="147">
        <f>国・県支出金償却計算表!$Z$114-国・県支出金償却計算表!$AB$114</f>
        <v>10933</v>
      </c>
      <c r="G18" s="1116">
        <f>SUM('Ｈ２６（2014）:Ｓ４４（1969）'!AA133)</f>
        <v>0</v>
      </c>
      <c r="H18" s="1116">
        <f>SUM('Ｈ２６（2014）:Ｓ４４（1969）'!AB133)</f>
        <v>0</v>
      </c>
      <c r="I18" s="146">
        <f t="shared" si="0"/>
        <v>0</v>
      </c>
      <c r="J18" s="462">
        <f t="shared" si="0"/>
        <v>10933</v>
      </c>
    </row>
    <row r="19" spans="2:10" ht="15" customHeight="1" thickBot="1" x14ac:dyDescent="0.2">
      <c r="B19" s="388"/>
      <c r="C19" s="394" t="s">
        <v>13</v>
      </c>
      <c r="D19" s="395"/>
      <c r="E19" s="463">
        <f>国・県支出金償却計算表!$AC$56-国・県支出金償却計算表!$AE$56</f>
        <v>0</v>
      </c>
      <c r="F19" s="153">
        <f>国・県支出金償却計算表!$AC$114-国・県支出金償却計算表!$AE$114</f>
        <v>46120</v>
      </c>
      <c r="G19" s="1117">
        <f>SUM('Ｈ２６（2014）:Ｓ４４（1969）'!AA134)</f>
        <v>0</v>
      </c>
      <c r="H19" s="1117">
        <f>SUM('Ｈ２６（2014）:Ｓ４４（1969）'!AB134)</f>
        <v>0</v>
      </c>
      <c r="I19" s="156">
        <f t="shared" si="0"/>
        <v>0</v>
      </c>
      <c r="J19" s="468">
        <f t="shared" si="0"/>
        <v>46120</v>
      </c>
    </row>
    <row r="20" spans="2:10" ht="15" customHeight="1" thickBot="1" x14ac:dyDescent="0.2">
      <c r="B20" s="469" t="s">
        <v>19</v>
      </c>
      <c r="C20" s="470"/>
      <c r="D20" s="470"/>
      <c r="E20" s="157">
        <f>国・県支出金償却計算表!$AF$56-国・県支出金償却計算表!$AH$56</f>
        <v>0</v>
      </c>
      <c r="F20" s="158">
        <f>国・県支出金償却計算表!$AF$114-国・県支出金償却計算表!$AH$114</f>
        <v>0</v>
      </c>
      <c r="G20" s="1118">
        <f>SUM('Ｈ２６（2014）:Ｓ４４（1969）'!AA135)</f>
        <v>0</v>
      </c>
      <c r="H20" s="1118">
        <f>SUM('Ｈ２６（2014）:Ｓ４４（1969）'!AB135)</f>
        <v>0</v>
      </c>
      <c r="I20" s="157">
        <f t="shared" si="0"/>
        <v>0</v>
      </c>
      <c r="J20" s="471">
        <f t="shared" si="0"/>
        <v>0</v>
      </c>
    </row>
    <row r="21" spans="2:10" ht="15" customHeight="1" x14ac:dyDescent="0.15">
      <c r="B21" s="378" t="s">
        <v>176</v>
      </c>
      <c r="C21" s="387"/>
      <c r="D21" s="387"/>
      <c r="E21" s="149">
        <f>SUM(E22:E29)</f>
        <v>0</v>
      </c>
      <c r="F21" s="150">
        <f>SUM(F22:F29)</f>
        <v>814878</v>
      </c>
      <c r="G21" s="1143">
        <f>SUM(G22:G29)</f>
        <v>0</v>
      </c>
      <c r="H21" s="1143">
        <f>SUM(H22:H29)</f>
        <v>26218</v>
      </c>
      <c r="I21" s="154">
        <f t="shared" si="0"/>
        <v>0</v>
      </c>
      <c r="J21" s="466">
        <f t="shared" si="0"/>
        <v>841096</v>
      </c>
    </row>
    <row r="22" spans="2:10" ht="15" customHeight="1" x14ac:dyDescent="0.15">
      <c r="B22" s="378"/>
      <c r="C22" s="384" t="s">
        <v>22</v>
      </c>
      <c r="D22" s="397"/>
      <c r="E22" s="154">
        <f>国・県支出金償却計算表!$AI$56-国・県支出金償却計算表!$AK$56</f>
        <v>0</v>
      </c>
      <c r="F22" s="155">
        <f>国・県支出金償却計算表!$AI$114-国・県支出金償却計算表!$AK$114</f>
        <v>0</v>
      </c>
      <c r="G22" s="1116">
        <f>SUM('Ｈ２６（2014）:Ｓ４４（1969）'!AA136)</f>
        <v>0</v>
      </c>
      <c r="H22" s="1116">
        <f>SUM('Ｈ２６（2014）:Ｓ４４（1969）'!AB136)</f>
        <v>24</v>
      </c>
      <c r="I22" s="146">
        <f t="shared" si="0"/>
        <v>0</v>
      </c>
      <c r="J22" s="462">
        <f t="shared" si="0"/>
        <v>24</v>
      </c>
    </row>
    <row r="23" spans="2:10" ht="15" customHeight="1" x14ac:dyDescent="0.15">
      <c r="B23" s="378"/>
      <c r="C23" s="380" t="s">
        <v>26</v>
      </c>
      <c r="D23" s="381"/>
      <c r="E23" s="146">
        <f>国・県支出金償却計算表!$AL$56-国・県支出金償却計算表!$AN$56</f>
        <v>0</v>
      </c>
      <c r="F23" s="147">
        <f>国・県支出金償却計算表!$AL$114-国・県支出金償却計算表!$AN$114</f>
        <v>0</v>
      </c>
      <c r="G23" s="1116">
        <f>SUM('Ｈ２６（2014）:Ｓ４４（1969）'!AA137)</f>
        <v>0</v>
      </c>
      <c r="H23" s="1116">
        <f>SUM('Ｈ２６（2014）:Ｓ４４（1969）'!AB137)</f>
        <v>0</v>
      </c>
      <c r="I23" s="146">
        <f t="shared" si="0"/>
        <v>0</v>
      </c>
      <c r="J23" s="462">
        <f t="shared" si="0"/>
        <v>0</v>
      </c>
    </row>
    <row r="24" spans="2:10" ht="15" customHeight="1" x14ac:dyDescent="0.15">
      <c r="B24" s="378"/>
      <c r="C24" s="380" t="s">
        <v>29</v>
      </c>
      <c r="D24" s="381"/>
      <c r="E24" s="146">
        <f>国・県支出金償却計算表!$AO$56-国・県支出金償却計算表!$AQ$56</f>
        <v>0</v>
      </c>
      <c r="F24" s="147">
        <f>国・県支出金償却計算表!$AO$114-国・県支出金償却計算表!$AQ$114</f>
        <v>0</v>
      </c>
      <c r="G24" s="1116">
        <f>SUM('Ｈ２６（2014）:Ｓ４４（1969）'!AA138)</f>
        <v>0</v>
      </c>
      <c r="H24" s="1116">
        <f>SUM('Ｈ２６（2014）:Ｓ４４（1969）'!AB138)</f>
        <v>0</v>
      </c>
      <c r="I24" s="146">
        <f t="shared" si="0"/>
        <v>0</v>
      </c>
      <c r="J24" s="462">
        <f t="shared" si="0"/>
        <v>0</v>
      </c>
    </row>
    <row r="25" spans="2:10" ht="15" customHeight="1" x14ac:dyDescent="0.15">
      <c r="B25" s="378"/>
      <c r="C25" s="380" t="s">
        <v>32</v>
      </c>
      <c r="D25" s="381"/>
      <c r="E25" s="146">
        <f>国・県支出金償却計算表!$AR$56-国・県支出金償却計算表!$AT$56</f>
        <v>0</v>
      </c>
      <c r="F25" s="147">
        <f>国・県支出金償却計算表!$AR$114-国・県支出金償却計算表!$AT$114</f>
        <v>0</v>
      </c>
      <c r="G25" s="1116">
        <f>SUM('Ｈ２６（2014）:Ｓ４４（1969）'!AA139)</f>
        <v>0</v>
      </c>
      <c r="H25" s="1116">
        <f>SUM('Ｈ２６（2014）:Ｓ４４（1969）'!AB139)</f>
        <v>0</v>
      </c>
      <c r="I25" s="146">
        <f t="shared" si="0"/>
        <v>0</v>
      </c>
      <c r="J25" s="462">
        <f t="shared" si="0"/>
        <v>0</v>
      </c>
    </row>
    <row r="26" spans="2:10" ht="15" customHeight="1" x14ac:dyDescent="0.15">
      <c r="B26" s="378"/>
      <c r="C26" s="380" t="s">
        <v>36</v>
      </c>
      <c r="D26" s="381"/>
      <c r="E26" s="146">
        <f>国・県支出金償却計算表!$AU$56-国・県支出金償却計算表!$AW$56</f>
        <v>0</v>
      </c>
      <c r="F26" s="147">
        <f>国・県支出金償却計算表!$AU$114-国・県支出金償却計算表!$AW$114</f>
        <v>0</v>
      </c>
      <c r="G26" s="1116">
        <f>SUM('Ｈ２６（2014）:Ｓ４４（1969）'!AA140)</f>
        <v>0</v>
      </c>
      <c r="H26" s="1116">
        <f>SUM('Ｈ２６（2014）:Ｓ４４（1969）'!AB140)</f>
        <v>0</v>
      </c>
      <c r="I26" s="146">
        <f t="shared" si="0"/>
        <v>0</v>
      </c>
      <c r="J26" s="462">
        <f t="shared" si="0"/>
        <v>0</v>
      </c>
    </row>
    <row r="27" spans="2:10" ht="15" customHeight="1" x14ac:dyDescent="0.15">
      <c r="B27" s="378"/>
      <c r="C27" s="380" t="s">
        <v>523</v>
      </c>
      <c r="D27" s="381"/>
      <c r="E27" s="146">
        <f>国・県支出金償却計算表!$AX$56-国・県支出金償却計算表!$AZ$56</f>
        <v>0</v>
      </c>
      <c r="F27" s="147">
        <f>国・県支出金償却計算表!$AX$114-国・県支出金償却計算表!$AZ$114</f>
        <v>122939</v>
      </c>
      <c r="G27" s="1116">
        <f>SUM('Ｈ２６（2014）:Ｓ４４（1969）'!AA141)</f>
        <v>0</v>
      </c>
      <c r="H27" s="1116">
        <f>SUM('Ｈ２６（2014）:Ｓ４４（1969）'!AB141)</f>
        <v>24774</v>
      </c>
      <c r="I27" s="146">
        <f t="shared" si="0"/>
        <v>0</v>
      </c>
      <c r="J27" s="462">
        <f t="shared" si="0"/>
        <v>147713</v>
      </c>
    </row>
    <row r="28" spans="2:10" ht="15" customHeight="1" x14ac:dyDescent="0.15">
      <c r="B28" s="378"/>
      <c r="C28" s="380" t="s">
        <v>42</v>
      </c>
      <c r="D28" s="381"/>
      <c r="E28" s="146">
        <f>国・県支出金償却計算表!$BA$56-国・県支出金償却計算表!$BC$56</f>
        <v>0</v>
      </c>
      <c r="F28" s="147">
        <f>国・県支出金償却計算表!$BA$114-国・県支出金償却計算表!$BC$114</f>
        <v>0</v>
      </c>
      <c r="G28" s="1116">
        <f>SUM('Ｈ２６（2014）:Ｓ４４（1969）'!AA142)</f>
        <v>0</v>
      </c>
      <c r="H28" s="1116">
        <f>SUM('Ｈ２６（2014）:Ｓ４４（1969）'!AB142)</f>
        <v>0</v>
      </c>
      <c r="I28" s="146">
        <f t="shared" si="0"/>
        <v>0</v>
      </c>
      <c r="J28" s="462">
        <f t="shared" si="0"/>
        <v>0</v>
      </c>
    </row>
    <row r="29" spans="2:10" ht="15" customHeight="1" thickBot="1" x14ac:dyDescent="0.2">
      <c r="B29" s="378"/>
      <c r="C29" s="382" t="s">
        <v>13</v>
      </c>
      <c r="D29" s="385"/>
      <c r="E29" s="156">
        <f>国・県支出金償却計算表!$BD$56-国・県支出金償却計算表!$BF$56</f>
        <v>0</v>
      </c>
      <c r="F29" s="148">
        <f>国・県支出金償却計算表!$BD$114-国・県支出金償却計算表!$BF$114</f>
        <v>691939</v>
      </c>
      <c r="G29" s="1116">
        <f>SUM('Ｈ２６（2014）:Ｓ４４（1969）'!AA143)</f>
        <v>0</v>
      </c>
      <c r="H29" s="1116">
        <f>SUM('Ｈ２６（2014）:Ｓ４４（1969）'!AB143)</f>
        <v>1420</v>
      </c>
      <c r="I29" s="151">
        <f t="shared" si="0"/>
        <v>0</v>
      </c>
      <c r="J29" s="464">
        <f t="shared" si="0"/>
        <v>693359</v>
      </c>
    </row>
    <row r="30" spans="2:10" ht="15" customHeight="1" x14ac:dyDescent="0.15">
      <c r="B30" s="386" t="s">
        <v>45</v>
      </c>
      <c r="C30" s="387"/>
      <c r="D30" s="387"/>
      <c r="E30" s="149">
        <f>E31+E32+E33</f>
        <v>0</v>
      </c>
      <c r="F30" s="150">
        <f>F31+F32+F33</f>
        <v>0</v>
      </c>
      <c r="G30" s="1143">
        <f>G31+G32+G33</f>
        <v>0</v>
      </c>
      <c r="H30" s="1143">
        <f>H31+H32+H33</f>
        <v>0</v>
      </c>
      <c r="I30" s="154">
        <f t="shared" si="0"/>
        <v>0</v>
      </c>
      <c r="J30" s="466">
        <f t="shared" si="0"/>
        <v>0</v>
      </c>
    </row>
    <row r="31" spans="2:10" ht="15" customHeight="1" x14ac:dyDescent="0.15">
      <c r="B31" s="378"/>
      <c r="C31" s="380" t="s">
        <v>100</v>
      </c>
      <c r="D31" s="381"/>
      <c r="E31" s="146">
        <f>国・県支出金償却計算表!$BG$56-国・県支出金償却計算表!$BI$56</f>
        <v>0</v>
      </c>
      <c r="F31" s="147">
        <f>国・県支出金償却計算表!$BG$114-国・県支出金償却計算表!$BI$114</f>
        <v>0</v>
      </c>
      <c r="G31" s="1116">
        <f>SUM('Ｈ２６（2014）:Ｓ４４（1969）'!AA145)</f>
        <v>0</v>
      </c>
      <c r="H31" s="1116">
        <f>SUM('Ｈ２６（2014）:Ｓ４４（1969）'!AB145)</f>
        <v>0</v>
      </c>
      <c r="I31" s="146">
        <f t="shared" si="0"/>
        <v>0</v>
      </c>
      <c r="J31" s="462">
        <f t="shared" si="0"/>
        <v>0</v>
      </c>
    </row>
    <row r="32" spans="2:10" ht="15" customHeight="1" x14ac:dyDescent="0.15">
      <c r="B32" s="393"/>
      <c r="C32" s="380" t="s">
        <v>101</v>
      </c>
      <c r="D32" s="381"/>
      <c r="E32" s="146">
        <f>国・県支出金償却計算表!$BJ$56-国・県支出金償却計算表!$BL$56</f>
        <v>0</v>
      </c>
      <c r="F32" s="147">
        <f>国・県支出金償却計算表!$BJ$114-国・県支出金償却計算表!$BL$114</f>
        <v>0</v>
      </c>
      <c r="G32" s="1116">
        <f>SUM('Ｈ２６（2014）:Ｓ４４（1969）'!AA146)</f>
        <v>0</v>
      </c>
      <c r="H32" s="1116">
        <f>SUM('Ｈ２６（2014）:Ｓ４４（1969）'!AB146)</f>
        <v>0</v>
      </c>
      <c r="I32" s="146">
        <f t="shared" si="0"/>
        <v>0</v>
      </c>
      <c r="J32" s="462">
        <f t="shared" si="0"/>
        <v>0</v>
      </c>
    </row>
    <row r="33" spans="2:10" ht="15" customHeight="1" thickBot="1" x14ac:dyDescent="0.2">
      <c r="B33" s="388"/>
      <c r="C33" s="389" t="s">
        <v>13</v>
      </c>
      <c r="D33" s="390"/>
      <c r="E33" s="151">
        <f>国・県支出金償却計算表!$BM$56-国・県支出金償却計算表!$BO$56</f>
        <v>0</v>
      </c>
      <c r="F33" s="152">
        <f>国・県支出金償却計算表!$BM$114-国・県支出金償却計算表!$BO$114</f>
        <v>0</v>
      </c>
      <c r="G33" s="1119">
        <f>SUM('Ｈ２６（2014）:Ｓ４４（1969）'!AA147)</f>
        <v>0</v>
      </c>
      <c r="H33" s="1119">
        <f>SUM('Ｈ２６（2014）:Ｓ４４（1969）'!AB147)</f>
        <v>0</v>
      </c>
      <c r="I33" s="151">
        <f t="shared" si="0"/>
        <v>0</v>
      </c>
      <c r="J33" s="464">
        <f t="shared" si="0"/>
        <v>0</v>
      </c>
    </row>
    <row r="34" spans="2:10" ht="15" customHeight="1" x14ac:dyDescent="0.15">
      <c r="B34" s="378" t="s">
        <v>177</v>
      </c>
      <c r="C34" s="379"/>
      <c r="D34" s="379"/>
      <c r="E34" s="144">
        <f>SUM(E35:E49)-E41</f>
        <v>2778924</v>
      </c>
      <c r="F34" s="145">
        <f>SUM(F35:F49)-F41</f>
        <v>149285</v>
      </c>
      <c r="G34" s="1142">
        <f>SUM(G35:G49)-G41</f>
        <v>30166</v>
      </c>
      <c r="H34" s="1142">
        <f>SUM(H35:H49)-H41</f>
        <v>2905</v>
      </c>
      <c r="I34" s="154">
        <f t="shared" si="0"/>
        <v>2809090</v>
      </c>
      <c r="J34" s="466">
        <f t="shared" si="0"/>
        <v>152190</v>
      </c>
    </row>
    <row r="35" spans="2:10" ht="15" customHeight="1" x14ac:dyDescent="0.15">
      <c r="B35" s="378"/>
      <c r="C35" s="380" t="s">
        <v>47</v>
      </c>
      <c r="D35" s="381"/>
      <c r="E35" s="146">
        <f>国・県支出金償却計算表!$BP$56-国・県支出金償却計算表!$BR$56</f>
        <v>1432360</v>
      </c>
      <c r="F35" s="147">
        <f>国・県支出金償却計算表!$BP$114-国・県支出金償却計算表!$BR$114</f>
        <v>4671</v>
      </c>
      <c r="G35" s="1116">
        <f>SUM('Ｈ２６（2014）:Ｓ４４（1969）'!AA148)</f>
        <v>11818</v>
      </c>
      <c r="H35" s="1116">
        <f>SUM('Ｈ２６（2014）:Ｓ４４（1969）'!AB148)</f>
        <v>806</v>
      </c>
      <c r="I35" s="146">
        <f t="shared" si="0"/>
        <v>1444178</v>
      </c>
      <c r="J35" s="462">
        <f t="shared" si="0"/>
        <v>5477</v>
      </c>
    </row>
    <row r="36" spans="2:10" ht="15" customHeight="1" x14ac:dyDescent="0.15">
      <c r="B36" s="378"/>
      <c r="C36" s="380" t="s">
        <v>50</v>
      </c>
      <c r="D36" s="381"/>
      <c r="E36" s="146">
        <f>国・県支出金償却計算表!$BS$56-国・県支出金償却計算表!$BU$56</f>
        <v>295466</v>
      </c>
      <c r="F36" s="147">
        <f>国・県支出金償却計算表!$BS$114-国・県支出金償却計算表!$BU$114</f>
        <v>28014</v>
      </c>
      <c r="G36" s="1116">
        <f>SUM('Ｈ２６（2014）:Ｓ４４（1969）'!AA149)</f>
        <v>5032</v>
      </c>
      <c r="H36" s="1116">
        <f>SUM('Ｈ２６（2014）:Ｓ４４（1969）'!AB149)</f>
        <v>0</v>
      </c>
      <c r="I36" s="146">
        <f t="shared" si="0"/>
        <v>300498</v>
      </c>
      <c r="J36" s="462">
        <f t="shared" si="0"/>
        <v>28014</v>
      </c>
    </row>
    <row r="37" spans="2:10" ht="15" customHeight="1" x14ac:dyDescent="0.15">
      <c r="B37" s="378"/>
      <c r="C37" s="380" t="s">
        <v>52</v>
      </c>
      <c r="D37" s="381"/>
      <c r="E37" s="146">
        <f>国・県支出金償却計算表!$BV$56-国・県支出金償却計算表!$BX$56</f>
        <v>0</v>
      </c>
      <c r="F37" s="147">
        <f>国・県支出金償却計算表!$BV$114-国・県支出金償却計算表!$BX$114</f>
        <v>0</v>
      </c>
      <c r="G37" s="1116">
        <f>SUM('Ｈ２６（2014）:Ｓ４４（1969）'!AA150)</f>
        <v>0</v>
      </c>
      <c r="H37" s="1116">
        <f>SUM('Ｈ２６（2014）:Ｓ４４（1969）'!AB150)</f>
        <v>0</v>
      </c>
      <c r="I37" s="146">
        <f t="shared" si="0"/>
        <v>0</v>
      </c>
      <c r="J37" s="462">
        <f t="shared" si="0"/>
        <v>0</v>
      </c>
    </row>
    <row r="38" spans="2:10" ht="15" customHeight="1" x14ac:dyDescent="0.15">
      <c r="B38" s="378"/>
      <c r="C38" s="380" t="s">
        <v>32</v>
      </c>
      <c r="D38" s="381"/>
      <c r="E38" s="146">
        <f>国・県支出金償却計算表!$BY$56-国・県支出金償却計算表!$CA$56</f>
        <v>0</v>
      </c>
      <c r="F38" s="147">
        <f>国・県支出金償却計算表!$BY$114-国・県支出金償却計算表!$CA$114</f>
        <v>0</v>
      </c>
      <c r="G38" s="1116">
        <f>SUM('Ｈ２６（2014）:Ｓ４４（1969）'!AA151)</f>
        <v>0</v>
      </c>
      <c r="H38" s="1116">
        <f>SUM('Ｈ２６（2014）:Ｓ４４（1969）'!AB151)</f>
        <v>0</v>
      </c>
      <c r="I38" s="146">
        <f>E38+G38</f>
        <v>0</v>
      </c>
      <c r="J38" s="462">
        <f t="shared" si="0"/>
        <v>0</v>
      </c>
    </row>
    <row r="39" spans="2:10" ht="15" customHeight="1" x14ac:dyDescent="0.15">
      <c r="B39" s="378"/>
      <c r="C39" s="380" t="s">
        <v>42</v>
      </c>
      <c r="D39" s="381"/>
      <c r="E39" s="146">
        <f>国・県支出金償却計算表!$CB$56-国・県支出金償却計算表!$CD$56</f>
        <v>0</v>
      </c>
      <c r="F39" s="147">
        <f>国・県支出金償却計算表!$CB$114-国・県支出金償却計算表!$CD$114</f>
        <v>0</v>
      </c>
      <c r="G39" s="1116">
        <f>SUM('Ｈ２６（2014）:Ｓ４４（1969）'!AA152)</f>
        <v>0</v>
      </c>
      <c r="H39" s="1116">
        <f>SUM('Ｈ２６（2014）:Ｓ４４（1969）'!AB152)</f>
        <v>0</v>
      </c>
      <c r="I39" s="146">
        <f t="shared" si="0"/>
        <v>0</v>
      </c>
      <c r="J39" s="462">
        <f t="shared" si="0"/>
        <v>0</v>
      </c>
    </row>
    <row r="40" spans="2:10" ht="15" customHeight="1" x14ac:dyDescent="0.15">
      <c r="B40" s="378"/>
      <c r="C40" s="380" t="s">
        <v>57</v>
      </c>
      <c r="D40" s="381"/>
      <c r="E40" s="146">
        <f>国・県支出金償却計算表!$CE$56-国・県支出金償却計算表!$CG$56</f>
        <v>0</v>
      </c>
      <c r="F40" s="147">
        <f>国・県支出金償却計算表!$CE$114-国・県支出金償却計算表!$CG$114</f>
        <v>0</v>
      </c>
      <c r="G40" s="1116">
        <f>SUM('Ｈ２６（2014）:Ｓ４４（1969）'!AA153)</f>
        <v>0</v>
      </c>
      <c r="H40" s="1116">
        <f>SUM('Ｈ２６（2014）:Ｓ４４（1969）'!AB153)</f>
        <v>0</v>
      </c>
      <c r="I40" s="146">
        <f t="shared" si="0"/>
        <v>0</v>
      </c>
      <c r="J40" s="462">
        <f t="shared" si="0"/>
        <v>0</v>
      </c>
    </row>
    <row r="41" spans="2:10" ht="15" customHeight="1" x14ac:dyDescent="0.15">
      <c r="B41" s="378"/>
      <c r="C41" s="382" t="s">
        <v>60</v>
      </c>
      <c r="D41" s="381"/>
      <c r="E41" s="146">
        <f>SUM(E42:E46)</f>
        <v>665902</v>
      </c>
      <c r="F41" s="147">
        <f>SUM(F42:F46)</f>
        <v>115142</v>
      </c>
      <c r="G41" s="1144">
        <f>SUM(G42:G46)</f>
        <v>13316</v>
      </c>
      <c r="H41" s="1144">
        <f>SUM(H42:H46)</f>
        <v>2099</v>
      </c>
      <c r="I41" s="146">
        <f t="shared" si="0"/>
        <v>679218</v>
      </c>
      <c r="J41" s="462">
        <f t="shared" si="0"/>
        <v>117241</v>
      </c>
    </row>
    <row r="42" spans="2:10" ht="15" customHeight="1" x14ac:dyDescent="0.15">
      <c r="B42" s="378"/>
      <c r="C42" s="383"/>
      <c r="D42" s="380" t="s">
        <v>62</v>
      </c>
      <c r="E42" s="146">
        <f>国・県支出金償却計算表!$CH$56-国・県支出金償却計算表!$CJ$56</f>
        <v>434019</v>
      </c>
      <c r="F42" s="147">
        <f>国・県支出金償却計算表!$CH$114-国・県支出金償却計算表!$CJ$114</f>
        <v>30870</v>
      </c>
      <c r="G42" s="1116">
        <f>SUM('Ｈ２６（2014）:Ｓ４４（1969）'!AA155)</f>
        <v>13316</v>
      </c>
      <c r="H42" s="1116">
        <f>SUM('Ｈ２６（2014）:Ｓ４４（1969）'!AB155)</f>
        <v>0</v>
      </c>
      <c r="I42" s="146">
        <f t="shared" si="0"/>
        <v>447335</v>
      </c>
      <c r="J42" s="462">
        <f t="shared" si="0"/>
        <v>30870</v>
      </c>
    </row>
    <row r="43" spans="2:10" ht="15" customHeight="1" x14ac:dyDescent="0.15">
      <c r="B43" s="378"/>
      <c r="C43" s="383"/>
      <c r="D43" s="380" t="s">
        <v>64</v>
      </c>
      <c r="E43" s="146">
        <f>国・県支出金償却計算表!$CK$56-国・県支出金償却計算表!$CM$56</f>
        <v>0</v>
      </c>
      <c r="F43" s="147">
        <f>国・県支出金償却計算表!$CK$114-国・県支出金償却計算表!$CM$114</f>
        <v>0</v>
      </c>
      <c r="G43" s="1116">
        <f>SUM('Ｈ２６（2014）:Ｓ４４（1969）'!AA156)</f>
        <v>0</v>
      </c>
      <c r="H43" s="1116">
        <f>SUM('Ｈ２６（2014）:Ｓ４４（1969）'!AB156)</f>
        <v>0</v>
      </c>
      <c r="I43" s="146">
        <f t="shared" si="0"/>
        <v>0</v>
      </c>
      <c r="J43" s="462">
        <f t="shared" si="0"/>
        <v>0</v>
      </c>
    </row>
    <row r="44" spans="2:10" ht="15" customHeight="1" x14ac:dyDescent="0.15">
      <c r="B44" s="378"/>
      <c r="C44" s="383"/>
      <c r="D44" s="380" t="s">
        <v>66</v>
      </c>
      <c r="E44" s="146">
        <f>国・県支出金償却計算表!$CN$56-国・県支出金償却計算表!$CP$56</f>
        <v>0</v>
      </c>
      <c r="F44" s="147">
        <f>国・県支出金償却計算表!$CN$114-国・県支出金償却計算表!$CP$114</f>
        <v>0</v>
      </c>
      <c r="G44" s="1116">
        <f>SUM('Ｈ２６（2014）:Ｓ４４（1969）'!AA157)</f>
        <v>0</v>
      </c>
      <c r="H44" s="1116">
        <f>SUM('Ｈ２６（2014）:Ｓ４４（1969）'!AB157)</f>
        <v>0</v>
      </c>
      <c r="I44" s="146">
        <f t="shared" si="0"/>
        <v>0</v>
      </c>
      <c r="J44" s="462">
        <f t="shared" si="0"/>
        <v>0</v>
      </c>
    </row>
    <row r="45" spans="2:10" ht="15" customHeight="1" x14ac:dyDescent="0.15">
      <c r="B45" s="378"/>
      <c r="C45" s="383"/>
      <c r="D45" s="380" t="s">
        <v>524</v>
      </c>
      <c r="E45" s="146">
        <f>国・県支出金償却計算表!$CQ$56-国・県支出金償却計算表!$CS$56</f>
        <v>231883</v>
      </c>
      <c r="F45" s="147">
        <f>国・県支出金償却計算表!$CQ$114-国・県支出金償却計算表!$CS$114</f>
        <v>84272</v>
      </c>
      <c r="G45" s="1116">
        <f>SUM('Ｈ２６（2014）:Ｓ４４（1969）'!AA158)</f>
        <v>0</v>
      </c>
      <c r="H45" s="1116">
        <f>SUM('Ｈ２６（2014）:Ｓ４４（1969）'!AB158)</f>
        <v>2099</v>
      </c>
      <c r="I45" s="146">
        <f t="shared" si="0"/>
        <v>231883</v>
      </c>
      <c r="J45" s="462">
        <f t="shared" si="0"/>
        <v>86371</v>
      </c>
    </row>
    <row r="46" spans="2:10" ht="15" customHeight="1" x14ac:dyDescent="0.15">
      <c r="B46" s="378"/>
      <c r="C46" s="384"/>
      <c r="D46" s="380" t="s">
        <v>13</v>
      </c>
      <c r="E46" s="146">
        <f>国・県支出金償却計算表!$CT$56-国・県支出金償却計算表!$CV$56</f>
        <v>0</v>
      </c>
      <c r="F46" s="147">
        <f>国・県支出金償却計算表!$CT$114-国・県支出金償却計算表!$CV$114</f>
        <v>0</v>
      </c>
      <c r="G46" s="1116">
        <f>SUM('Ｈ２６（2014）:Ｓ４４（1969）'!AA159)</f>
        <v>0</v>
      </c>
      <c r="H46" s="1116">
        <f>SUM('Ｈ２６（2014）:Ｓ４４（1969）'!AB159)</f>
        <v>0</v>
      </c>
      <c r="I46" s="146">
        <f t="shared" si="0"/>
        <v>0</v>
      </c>
      <c r="J46" s="462">
        <f t="shared" si="0"/>
        <v>0</v>
      </c>
    </row>
    <row r="47" spans="2:10" ht="15" customHeight="1" x14ac:dyDescent="0.15">
      <c r="B47" s="378"/>
      <c r="C47" s="380" t="s">
        <v>70</v>
      </c>
      <c r="D47" s="381"/>
      <c r="E47" s="146">
        <f>国・県支出金償却計算表!$CW$56-国・県支出金償却計算表!$CY$56</f>
        <v>380126</v>
      </c>
      <c r="F47" s="147">
        <f>国・県支出金償却計算表!$CW$114-国・県支出金償却計算表!$CY$114</f>
        <v>1458</v>
      </c>
      <c r="G47" s="1116">
        <f>SUM('Ｈ２６（2014）:Ｓ４４（1969）'!AA160)</f>
        <v>0</v>
      </c>
      <c r="H47" s="1116">
        <f>SUM('Ｈ２６（2014）:Ｓ４４（1969）'!AB160)</f>
        <v>0</v>
      </c>
      <c r="I47" s="146">
        <f t="shared" si="0"/>
        <v>380126</v>
      </c>
      <c r="J47" s="462">
        <f t="shared" si="0"/>
        <v>1458</v>
      </c>
    </row>
    <row r="48" spans="2:10" ht="15" customHeight="1" x14ac:dyDescent="0.15">
      <c r="B48" s="378"/>
      <c r="C48" s="380" t="s">
        <v>73</v>
      </c>
      <c r="D48" s="381"/>
      <c r="E48" s="146">
        <f>国・県支出金償却計算表!$CZ$56-国・県支出金償却計算表!$DB$56</f>
        <v>0</v>
      </c>
      <c r="F48" s="147">
        <f>国・県支出金償却計算表!$CZ$114-国・県支出金償却計算表!$DB$114</f>
        <v>0</v>
      </c>
      <c r="G48" s="1116">
        <f>SUM('Ｈ２６（2014）:Ｓ４４（1969）'!AA161)</f>
        <v>0</v>
      </c>
      <c r="H48" s="1116">
        <f>SUM('Ｈ２６（2014）:Ｓ４４（1969）'!AB161)</f>
        <v>0</v>
      </c>
      <c r="I48" s="146">
        <f t="shared" si="0"/>
        <v>0</v>
      </c>
      <c r="J48" s="462">
        <f t="shared" si="0"/>
        <v>0</v>
      </c>
    </row>
    <row r="49" spans="2:10" ht="15" customHeight="1" thickBot="1" x14ac:dyDescent="0.2">
      <c r="B49" s="378"/>
      <c r="C49" s="382" t="s">
        <v>13</v>
      </c>
      <c r="D49" s="385"/>
      <c r="E49" s="156">
        <f>国・県支出金償却計算表!$DC$56-国・県支出金償却計算表!$DE$56</f>
        <v>5070</v>
      </c>
      <c r="F49" s="148">
        <f>国・県支出金償却計算表!$DC$114-国・県支出金償却計算表!$DE$114</f>
        <v>0</v>
      </c>
      <c r="G49" s="1116">
        <f>SUM('Ｈ２６（2014）:Ｓ４４（1969）'!AA162)</f>
        <v>0</v>
      </c>
      <c r="H49" s="1116">
        <f>SUM('Ｈ２６（2014）:Ｓ４４（1969）'!AB162)</f>
        <v>0</v>
      </c>
      <c r="I49" s="151">
        <f t="shared" si="0"/>
        <v>5070</v>
      </c>
      <c r="J49" s="464">
        <f t="shared" si="0"/>
        <v>0</v>
      </c>
    </row>
    <row r="50" spans="2:10" ht="15" customHeight="1" x14ac:dyDescent="0.15">
      <c r="B50" s="386" t="s">
        <v>78</v>
      </c>
      <c r="C50" s="387"/>
      <c r="D50" s="387"/>
      <c r="E50" s="149">
        <f>E51+E52</f>
        <v>0</v>
      </c>
      <c r="F50" s="150">
        <f>F51+F52</f>
        <v>0</v>
      </c>
      <c r="G50" s="1143">
        <f>G51+G52</f>
        <v>0</v>
      </c>
      <c r="H50" s="1143">
        <f>H51+H52</f>
        <v>0</v>
      </c>
      <c r="I50" s="154">
        <f t="shared" si="0"/>
        <v>0</v>
      </c>
      <c r="J50" s="466">
        <f t="shared" si="0"/>
        <v>0</v>
      </c>
    </row>
    <row r="51" spans="2:10" ht="15" customHeight="1" x14ac:dyDescent="0.15">
      <c r="B51" s="378"/>
      <c r="C51" s="380" t="s">
        <v>11</v>
      </c>
      <c r="D51" s="381"/>
      <c r="E51" s="146">
        <f>国・県支出金償却計算表!$DF$56-国・県支出金償却計算表!$DH$56</f>
        <v>0</v>
      </c>
      <c r="F51" s="147">
        <f>国・県支出金償却計算表!$DF$114-国・県支出金償却計算表!$DH$114</f>
        <v>0</v>
      </c>
      <c r="G51" s="1116">
        <f>SUM('Ｈ２６（2014）:Ｓ４４（1969）'!AA164)</f>
        <v>0</v>
      </c>
      <c r="H51" s="1116">
        <f>SUM('Ｈ２６（2014）:Ｓ４４（1969）'!AB164)</f>
        <v>0</v>
      </c>
      <c r="I51" s="146">
        <f t="shared" si="0"/>
        <v>0</v>
      </c>
      <c r="J51" s="462">
        <f t="shared" si="0"/>
        <v>0</v>
      </c>
    </row>
    <row r="52" spans="2:10" ht="15" customHeight="1" thickBot="1" x14ac:dyDescent="0.2">
      <c r="B52" s="378"/>
      <c r="C52" s="382" t="s">
        <v>13</v>
      </c>
      <c r="D52" s="385"/>
      <c r="E52" s="156">
        <f>国・県支出金償却計算表!$DI$56-国・県支出金償却計算表!$DK$56</f>
        <v>0</v>
      </c>
      <c r="F52" s="148">
        <f>国・県支出金償却計算表!$DI$114-国・県支出金償却計算表!$DK$114</f>
        <v>0</v>
      </c>
      <c r="G52" s="1116">
        <f>SUM('Ｈ２６（2014）:Ｓ４４（1969）'!AA165)</f>
        <v>0</v>
      </c>
      <c r="H52" s="1116">
        <f>SUM('Ｈ２６（2014）:Ｓ４４（1969）'!AB165)</f>
        <v>0</v>
      </c>
      <c r="I52" s="151">
        <f t="shared" si="0"/>
        <v>0</v>
      </c>
      <c r="J52" s="464">
        <f t="shared" si="0"/>
        <v>0</v>
      </c>
    </row>
    <row r="53" spans="2:10" ht="15" customHeight="1" x14ac:dyDescent="0.15">
      <c r="B53" s="386" t="s">
        <v>178</v>
      </c>
      <c r="C53" s="387"/>
      <c r="D53" s="387"/>
      <c r="E53" s="149">
        <f>SUM(E54:E62)</f>
        <v>882799</v>
      </c>
      <c r="F53" s="150">
        <f>SUM(F54:F62)</f>
        <v>97237</v>
      </c>
      <c r="G53" s="1143">
        <f>SUM(G54:G62)</f>
        <v>32491</v>
      </c>
      <c r="H53" s="1143">
        <f>SUM(H54:H62)</f>
        <v>0</v>
      </c>
      <c r="I53" s="154">
        <f t="shared" si="0"/>
        <v>915290</v>
      </c>
      <c r="J53" s="466">
        <f t="shared" si="0"/>
        <v>97237</v>
      </c>
    </row>
    <row r="54" spans="2:10" ht="15" customHeight="1" x14ac:dyDescent="0.15">
      <c r="B54" s="378"/>
      <c r="C54" s="380" t="s">
        <v>88</v>
      </c>
      <c r="D54" s="381"/>
      <c r="E54" s="146">
        <f>国・県支出金償却計算表!$DL$56-国・県支出金償却計算表!$DN$56</f>
        <v>742190</v>
      </c>
      <c r="F54" s="147">
        <f>国・県支出金償却計算表!$DL$114-国・県支出金償却計算表!$DN$114</f>
        <v>1995</v>
      </c>
      <c r="G54" s="1116">
        <f>SUM('Ｈ２６（2014）:Ｓ４４（1969）'!AA166)</f>
        <v>32102</v>
      </c>
      <c r="H54" s="1116">
        <f>SUM('Ｈ２６（2014）:Ｓ４４（1969）'!AB166)</f>
        <v>0</v>
      </c>
      <c r="I54" s="146">
        <f t="shared" si="0"/>
        <v>774292</v>
      </c>
      <c r="J54" s="462">
        <f t="shared" si="0"/>
        <v>1995</v>
      </c>
    </row>
    <row r="55" spans="2:10" ht="15" customHeight="1" x14ac:dyDescent="0.15">
      <c r="B55" s="378"/>
      <c r="C55" s="380" t="s">
        <v>89</v>
      </c>
      <c r="D55" s="381"/>
      <c r="E55" s="146">
        <f>国・県支出金償却計算表!$DO$56-国・県支出金償却計算表!$DQ$56</f>
        <v>86690</v>
      </c>
      <c r="F55" s="147">
        <f>国・県支出金償却計算表!$DO$114-国・県支出金償却計算表!$DQ$114</f>
        <v>0</v>
      </c>
      <c r="G55" s="1116">
        <f>SUM('Ｈ２６（2014）:Ｓ４４（1969）'!AA167)</f>
        <v>0</v>
      </c>
      <c r="H55" s="1116">
        <f>SUM('Ｈ２６（2014）:Ｓ４４（1969）'!AB167)</f>
        <v>0</v>
      </c>
      <c r="I55" s="146">
        <f t="shared" si="0"/>
        <v>86690</v>
      </c>
      <c r="J55" s="462">
        <f t="shared" si="0"/>
        <v>0</v>
      </c>
    </row>
    <row r="56" spans="2:10" ht="15" customHeight="1" x14ac:dyDescent="0.15">
      <c r="B56" s="378"/>
      <c r="C56" s="380" t="s">
        <v>104</v>
      </c>
      <c r="D56" s="381"/>
      <c r="E56" s="146">
        <f>国・県支出金償却計算表!$DR$56-国・県支出金償却計算表!$DT$56</f>
        <v>1779</v>
      </c>
      <c r="F56" s="147">
        <f>国・県支出金償却計算表!$DR$114-国・県支出金償却計算表!$DT$114</f>
        <v>0</v>
      </c>
      <c r="G56" s="1116">
        <f>SUM('Ｈ２６（2014）:Ｓ４４（1969）'!AA168)</f>
        <v>0</v>
      </c>
      <c r="H56" s="1116">
        <f>SUM('Ｈ２６（2014）:Ｓ４４（1969）'!AB168)</f>
        <v>0</v>
      </c>
      <c r="I56" s="146">
        <f t="shared" si="0"/>
        <v>1779</v>
      </c>
      <c r="J56" s="462">
        <f t="shared" si="0"/>
        <v>0</v>
      </c>
    </row>
    <row r="57" spans="2:10" ht="15" customHeight="1" x14ac:dyDescent="0.15">
      <c r="B57" s="378"/>
      <c r="C57" s="380" t="s">
        <v>90</v>
      </c>
      <c r="D57" s="381"/>
      <c r="E57" s="146">
        <f>国・県支出金償却計算表!$DU$56-国・県支出金償却計算表!$DW$56</f>
        <v>5657</v>
      </c>
      <c r="F57" s="147">
        <f>国・県支出金償却計算表!$DU$114-国・県支出金償却計算表!$DW$114</f>
        <v>0</v>
      </c>
      <c r="G57" s="1116">
        <f>SUM('Ｈ２６（2014）:Ｓ４４（1969）'!AA169)</f>
        <v>0</v>
      </c>
      <c r="H57" s="1116">
        <f>SUM('Ｈ２６（2014）:Ｓ４４（1969）'!AB169)</f>
        <v>0</v>
      </c>
      <c r="I57" s="146">
        <f t="shared" si="0"/>
        <v>5657</v>
      </c>
      <c r="J57" s="462">
        <f t="shared" si="0"/>
        <v>0</v>
      </c>
    </row>
    <row r="58" spans="2:10" ht="15" customHeight="1" x14ac:dyDescent="0.15">
      <c r="B58" s="378"/>
      <c r="C58" s="380" t="s">
        <v>525</v>
      </c>
      <c r="D58" s="381"/>
      <c r="E58" s="146">
        <f>国・県支出金償却計算表!$DX$56-国・県支出金償却計算表!$DZ$56</f>
        <v>0</v>
      </c>
      <c r="F58" s="147">
        <f>国・県支出金償却計算表!$DX$114-国・県支出金償却計算表!$DZ$114</f>
        <v>0</v>
      </c>
      <c r="G58" s="1116">
        <f>SUM('Ｈ２６（2014）:Ｓ４４（1969）'!AA170)</f>
        <v>0</v>
      </c>
      <c r="H58" s="1116">
        <f>SUM('Ｈ２６（2014）:Ｓ４４（1969）'!AB170)</f>
        <v>0</v>
      </c>
      <c r="I58" s="146">
        <f t="shared" si="0"/>
        <v>0</v>
      </c>
      <c r="J58" s="462">
        <f t="shared" si="0"/>
        <v>0</v>
      </c>
    </row>
    <row r="59" spans="2:10" ht="15" customHeight="1" x14ac:dyDescent="0.15">
      <c r="B59" s="378"/>
      <c r="C59" s="380" t="s">
        <v>106</v>
      </c>
      <c r="D59" s="381"/>
      <c r="E59" s="146">
        <f>国・県支出金償却計算表!$EA$56-国・県支出金償却計算表!$EC$56</f>
        <v>0</v>
      </c>
      <c r="F59" s="147">
        <f>国・県支出金償却計算表!$EA$114-国・県支出金償却計算表!$EC$114</f>
        <v>0</v>
      </c>
      <c r="G59" s="1116">
        <f>SUM('Ｈ２６（2014）:Ｓ４４（1969）'!AA171)</f>
        <v>0</v>
      </c>
      <c r="H59" s="1116">
        <f>SUM('Ｈ２６（2014）:Ｓ４４（1969）'!AB171)</f>
        <v>0</v>
      </c>
      <c r="I59" s="146">
        <f t="shared" si="0"/>
        <v>0</v>
      </c>
      <c r="J59" s="462">
        <f t="shared" si="0"/>
        <v>0</v>
      </c>
    </row>
    <row r="60" spans="2:10" ht="15" customHeight="1" x14ac:dyDescent="0.15">
      <c r="B60" s="378"/>
      <c r="C60" s="380" t="s">
        <v>107</v>
      </c>
      <c r="D60" s="381"/>
      <c r="E60" s="146">
        <f>国・県支出金償却計算表!$ED$56-国・県支出金償却計算表!$EF$56</f>
        <v>0</v>
      </c>
      <c r="F60" s="147">
        <f>国・県支出金償却計算表!$ED$114-国・県支出金償却計算表!$EF$114</f>
        <v>0</v>
      </c>
      <c r="G60" s="1116">
        <f>SUM('Ｈ２６（2014）:Ｓ４４（1969）'!AA172)</f>
        <v>0</v>
      </c>
      <c r="H60" s="1116">
        <f>SUM('Ｈ２６（2014）:Ｓ４４（1969）'!AB172)</f>
        <v>0</v>
      </c>
      <c r="I60" s="146">
        <f t="shared" si="0"/>
        <v>0</v>
      </c>
      <c r="J60" s="462">
        <f t="shared" si="0"/>
        <v>0</v>
      </c>
    </row>
    <row r="61" spans="2:10" ht="15" customHeight="1" x14ac:dyDescent="0.15">
      <c r="B61" s="378"/>
      <c r="C61" s="380" t="s">
        <v>108</v>
      </c>
      <c r="D61" s="381"/>
      <c r="E61" s="146">
        <f>国・県支出金償却計算表!$EG$56-国・県支出金償却計算表!$EI$56</f>
        <v>3220</v>
      </c>
      <c r="F61" s="147">
        <f>国・県支出金償却計算表!$EG$114-国・県支出金償却計算表!$EI$114</f>
        <v>2300</v>
      </c>
      <c r="G61" s="1116">
        <f>SUM('Ｈ２６（2014）:Ｓ４４（1969）'!AA173)</f>
        <v>0</v>
      </c>
      <c r="H61" s="1116">
        <f>SUM('Ｈ２６（2014）:Ｓ４４（1969）'!AB173)</f>
        <v>0</v>
      </c>
      <c r="I61" s="146">
        <f t="shared" si="0"/>
        <v>3220</v>
      </c>
      <c r="J61" s="462">
        <f t="shared" si="0"/>
        <v>2300</v>
      </c>
    </row>
    <row r="62" spans="2:10" ht="15" customHeight="1" thickBot="1" x14ac:dyDescent="0.2">
      <c r="B62" s="378"/>
      <c r="C62" s="389" t="s">
        <v>13</v>
      </c>
      <c r="D62" s="390"/>
      <c r="E62" s="151">
        <f>国・県支出金償却計算表!$EJ$56-国・県支出金償却計算表!$EL$56</f>
        <v>43263</v>
      </c>
      <c r="F62" s="152">
        <f>国・県支出金償却計算表!$EJ$114-国・県支出金償却計算表!$EL$114</f>
        <v>92942</v>
      </c>
      <c r="G62" s="1117">
        <f>SUM('Ｈ２６（2014）:Ｓ４４（1969）'!AA174)</f>
        <v>389</v>
      </c>
      <c r="H62" s="1117">
        <f>SUM('Ｈ２６（2014）:Ｓ４４（1969）'!AB174)</f>
        <v>0</v>
      </c>
      <c r="I62" s="156">
        <f t="shared" si="0"/>
        <v>43652</v>
      </c>
      <c r="J62" s="468">
        <f t="shared" si="0"/>
        <v>92942</v>
      </c>
    </row>
    <row r="63" spans="2:10" ht="15" customHeight="1" thickBot="1" x14ac:dyDescent="0.2">
      <c r="B63" s="469" t="s">
        <v>13</v>
      </c>
      <c r="C63" s="470"/>
      <c r="D63" s="470"/>
      <c r="E63" s="157">
        <f>国・県支出金償却計算表!$EM$56-国・県支出金償却計算表!$EO$56</f>
        <v>0</v>
      </c>
      <c r="F63" s="158">
        <f>国・県支出金償却計算表!$EM$114-国・県支出金償却計算表!$EO$114</f>
        <v>0</v>
      </c>
      <c r="G63" s="1120">
        <f>SUM('Ｈ２６（2014）:Ｓ４４（1969）'!AA175)</f>
        <v>0</v>
      </c>
      <c r="H63" s="1120">
        <f>SUM('Ｈ２６（2014）:Ｓ４４（1969）'!AB175)</f>
        <v>0</v>
      </c>
      <c r="I63" s="157">
        <f t="shared" si="0"/>
        <v>0</v>
      </c>
      <c r="J63" s="471">
        <f t="shared" si="0"/>
        <v>0</v>
      </c>
    </row>
    <row r="64" spans="2:10" ht="24" customHeight="1" thickBot="1" x14ac:dyDescent="0.2">
      <c r="B64" s="388" t="s">
        <v>82</v>
      </c>
      <c r="C64" s="395"/>
      <c r="D64" s="395"/>
      <c r="E64" s="472">
        <f>E7+E10+E13+E20+E21+E30+E34+E50+E53+E63</f>
        <v>3711318</v>
      </c>
      <c r="F64" s="158">
        <f>F7+F10+F13+F20+F21+F30+F34+F50+F53+F63</f>
        <v>1263030</v>
      </c>
      <c r="G64" s="1145">
        <f>G7+G10+G13+G20+G21+G30+G34+G50+G53+G63</f>
        <v>62657</v>
      </c>
      <c r="H64" s="1145">
        <f>H7+H10+H13+H20+H21+H30+H34+H50+H53+H63</f>
        <v>29123</v>
      </c>
      <c r="I64" s="463">
        <f>E64+G64</f>
        <v>3773975</v>
      </c>
      <c r="J64" s="465">
        <f>F64+H64</f>
        <v>1292153</v>
      </c>
    </row>
    <row r="65" ht="15.95" customHeight="1" x14ac:dyDescent="0.15"/>
  </sheetData>
  <customSheetViews>
    <customSheetView guid="{60A46C55-9E99-4DDE-A95C-DCDE3DA46AD9}" scale="140" showPageBreaks="1" view="pageBreakPreview">
      <selection activeCell="H64" sqref="H64"/>
      <pageMargins left="0.78740157480314965" right="0.78740157480314965" top="0.98425196850393704" bottom="0.98425196850393704" header="0.51181102362204722" footer="0.51181102362204722"/>
      <pageSetup paperSize="9" scale="79" orientation="portrait" r:id="rId1"/>
      <headerFooter alignWithMargins="0"/>
    </customSheetView>
  </customSheetViews>
  <phoneticPr fontId="2"/>
  <pageMargins left="0.78740157480314965" right="0.78740157480314965" top="0.98425196850393704" bottom="0.98425196850393704" header="0.51181102362204722" footer="0.51181102362204722"/>
  <pageSetup paperSize="9" scale="7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R244"/>
  <sheetViews>
    <sheetView view="pageBreakPreview" topLeftCell="ED88" zoomScale="85" zoomScaleNormal="100" zoomScaleSheetLayoutView="85" workbookViewId="0">
      <selection activeCell="EQ114" sqref="EQ114"/>
    </sheetView>
  </sheetViews>
  <sheetFormatPr defaultRowHeight="13.5" x14ac:dyDescent="0.15"/>
  <cols>
    <col min="1" max="1" width="1.875" style="477" customWidth="1"/>
    <col min="2" max="2" width="4.375" style="477" customWidth="1"/>
    <col min="3" max="3" width="3.625" style="477" customWidth="1"/>
    <col min="4" max="4" width="6" style="477" bestFit="1" customWidth="1"/>
    <col min="5" max="148" width="11.625" style="477" customWidth="1"/>
  </cols>
  <sheetData>
    <row r="1" spans="1:148" ht="17.100000000000001" customHeight="1" x14ac:dyDescent="0.15">
      <c r="A1" s="371"/>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row>
    <row r="2" spans="1:148" ht="16.5" customHeight="1" x14ac:dyDescent="0.15">
      <c r="A2" s="371"/>
      <c r="B2" s="372" t="s">
        <v>1195</v>
      </c>
      <c r="C2" s="371"/>
      <c r="D2" s="371"/>
      <c r="E2" s="371"/>
      <c r="F2" s="371"/>
      <c r="G2" s="1064"/>
      <c r="H2" s="1064"/>
      <c r="I2" s="1064"/>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row>
    <row r="3" spans="1:148" ht="16.5" customHeight="1" x14ac:dyDescent="0.15">
      <c r="A3" s="371"/>
      <c r="B3" s="372"/>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row>
    <row r="4" spans="1:148" ht="16.5" customHeight="1" thickBot="1" x14ac:dyDescent="0.2">
      <c r="A4" s="371"/>
      <c r="B4" s="159" t="s">
        <v>527</v>
      </c>
      <c r="C4" s="371"/>
      <c r="D4" s="371"/>
      <c r="E4" s="134" t="s">
        <v>389</v>
      </c>
      <c r="F4" s="371"/>
      <c r="G4" s="371"/>
      <c r="H4" s="371"/>
      <c r="I4" s="371"/>
      <c r="J4" s="371" t="s">
        <v>277</v>
      </c>
      <c r="K4" s="371"/>
      <c r="L4" s="371"/>
      <c r="M4" s="371"/>
      <c r="N4" s="371"/>
      <c r="O4" s="371"/>
      <c r="P4" s="371" t="s">
        <v>277</v>
      </c>
      <c r="Q4" s="371"/>
      <c r="R4" s="371"/>
      <c r="S4" s="371"/>
      <c r="T4" s="371"/>
      <c r="U4" s="371"/>
      <c r="V4" s="371" t="s">
        <v>277</v>
      </c>
      <c r="W4" s="371"/>
      <c r="X4" s="371"/>
      <c r="Y4" s="371"/>
      <c r="Z4" s="371"/>
      <c r="AA4" s="371"/>
      <c r="AB4" s="371" t="s">
        <v>277</v>
      </c>
      <c r="AC4" s="371"/>
      <c r="AD4" s="371"/>
      <c r="AE4" s="371"/>
      <c r="AF4" s="371"/>
      <c r="AG4" s="371"/>
      <c r="AH4" s="371" t="s">
        <v>277</v>
      </c>
      <c r="AI4" s="371"/>
      <c r="AJ4" s="371"/>
      <c r="AK4" s="371"/>
      <c r="AL4" s="371"/>
      <c r="AM4" s="371"/>
      <c r="AN4" s="371" t="s">
        <v>277</v>
      </c>
      <c r="AO4" s="371"/>
      <c r="AP4" s="371"/>
      <c r="AQ4" s="371"/>
      <c r="AR4" s="371"/>
      <c r="AS4" s="371"/>
      <c r="AT4" s="371" t="s">
        <v>277</v>
      </c>
      <c r="AU4" s="371"/>
      <c r="AV4" s="371"/>
      <c r="AW4" s="371"/>
      <c r="AX4" s="371"/>
      <c r="AY4" s="371"/>
      <c r="AZ4" s="371" t="s">
        <v>277</v>
      </c>
      <c r="BA4" s="371"/>
      <c r="BB4" s="371"/>
      <c r="BC4" s="371"/>
      <c r="BD4" s="371"/>
      <c r="BE4" s="371"/>
      <c r="BF4" s="371" t="s">
        <v>277</v>
      </c>
      <c r="BG4" s="371"/>
      <c r="BH4" s="371"/>
      <c r="BI4" s="371"/>
      <c r="BJ4" s="371"/>
      <c r="BK4" s="371"/>
      <c r="BL4" s="371" t="s">
        <v>277</v>
      </c>
      <c r="BM4" s="371"/>
      <c r="BN4" s="371"/>
      <c r="BO4" s="371"/>
      <c r="BP4" s="371"/>
      <c r="BQ4" s="371"/>
      <c r="BR4" s="371" t="s">
        <v>277</v>
      </c>
      <c r="BS4" s="371"/>
      <c r="BT4" s="371"/>
      <c r="BU4" s="371"/>
      <c r="BV4" s="371"/>
      <c r="BW4" s="371"/>
      <c r="BX4" s="371" t="s">
        <v>277</v>
      </c>
      <c r="BY4" s="371"/>
      <c r="BZ4" s="371"/>
      <c r="CA4" s="371"/>
      <c r="CB4" s="371"/>
      <c r="CC4" s="371"/>
      <c r="CD4" s="371" t="s">
        <v>277</v>
      </c>
      <c r="CE4" s="371"/>
      <c r="CF4" s="371"/>
      <c r="CG4" s="371"/>
      <c r="CH4" s="371"/>
      <c r="CI4" s="371"/>
      <c r="CJ4" s="371" t="s">
        <v>277</v>
      </c>
      <c r="CK4" s="371"/>
      <c r="CL4" s="371"/>
      <c r="CM4" s="371"/>
      <c r="CN4" s="371"/>
      <c r="CO4" s="371"/>
      <c r="CP4" s="371" t="s">
        <v>277</v>
      </c>
      <c r="CQ4" s="371"/>
      <c r="CR4" s="371"/>
      <c r="CS4" s="371"/>
      <c r="CT4" s="371"/>
      <c r="CU4" s="371"/>
      <c r="CV4" s="371" t="s">
        <v>277</v>
      </c>
      <c r="CW4" s="371"/>
      <c r="CX4" s="371"/>
      <c r="CY4" s="371"/>
      <c r="CZ4" s="371"/>
      <c r="DA4" s="371"/>
      <c r="DB4" s="371" t="s">
        <v>277</v>
      </c>
      <c r="DC4" s="371"/>
      <c r="DD4" s="371"/>
      <c r="DE4" s="371"/>
      <c r="DF4" s="371"/>
      <c r="DG4" s="371"/>
      <c r="DH4" s="371" t="s">
        <v>277</v>
      </c>
      <c r="DI4" s="371"/>
      <c r="DJ4" s="371"/>
      <c r="DK4" s="371"/>
      <c r="DL4" s="371"/>
      <c r="DM4" s="371"/>
      <c r="DN4" s="371" t="s">
        <v>277</v>
      </c>
      <c r="DO4" s="371"/>
      <c r="DP4" s="371"/>
      <c r="DQ4" s="371"/>
      <c r="DR4" s="371"/>
      <c r="DS4" s="371"/>
      <c r="DT4" s="371" t="s">
        <v>277</v>
      </c>
      <c r="DU4" s="371"/>
      <c r="DV4" s="371"/>
      <c r="DW4" s="371"/>
      <c r="DX4" s="371"/>
      <c r="DY4" s="371"/>
      <c r="DZ4" s="371" t="s">
        <v>277</v>
      </c>
      <c r="EA4" s="371"/>
      <c r="EB4" s="371"/>
      <c r="EC4" s="371"/>
      <c r="ED4" s="371"/>
      <c r="EE4" s="371"/>
      <c r="EF4" s="371" t="s">
        <v>277</v>
      </c>
      <c r="EG4" s="371"/>
      <c r="EH4" s="371"/>
      <c r="EI4" s="371" t="s">
        <v>0</v>
      </c>
      <c r="EJ4" s="371"/>
      <c r="EK4" s="371"/>
      <c r="EL4" s="371" t="s">
        <v>277</v>
      </c>
      <c r="EM4" s="371"/>
      <c r="EN4" s="371"/>
      <c r="EO4" s="371" t="s">
        <v>277</v>
      </c>
      <c r="EP4" s="371"/>
      <c r="EQ4" s="371"/>
      <c r="ER4" s="371"/>
    </row>
    <row r="5" spans="1:148" ht="16.5" customHeight="1" x14ac:dyDescent="0.15">
      <c r="A5" s="371"/>
      <c r="B5" s="386"/>
      <c r="C5" s="401"/>
      <c r="D5" s="402"/>
      <c r="E5" s="403" t="s">
        <v>8</v>
      </c>
      <c r="F5" s="387"/>
      <c r="G5" s="387"/>
      <c r="H5" s="387"/>
      <c r="I5" s="387"/>
      <c r="J5" s="387"/>
      <c r="K5" s="403" t="s">
        <v>14</v>
      </c>
      <c r="L5" s="387"/>
      <c r="M5" s="387"/>
      <c r="N5" s="387"/>
      <c r="O5" s="387"/>
      <c r="P5" s="404"/>
      <c r="Q5" s="387" t="s">
        <v>175</v>
      </c>
      <c r="R5" s="387"/>
      <c r="S5" s="387"/>
      <c r="T5" s="387"/>
      <c r="U5" s="387"/>
      <c r="V5" s="405"/>
      <c r="W5" s="392" t="s">
        <v>175</v>
      </c>
      <c r="X5" s="387"/>
      <c r="Y5" s="387"/>
      <c r="Z5" s="387"/>
      <c r="AA5" s="387"/>
      <c r="AB5" s="405"/>
      <c r="AC5" s="392" t="s">
        <v>175</v>
      </c>
      <c r="AD5" s="387"/>
      <c r="AE5" s="404"/>
      <c r="AF5" s="403" t="s">
        <v>19</v>
      </c>
      <c r="AG5" s="387"/>
      <c r="AH5" s="404"/>
      <c r="AI5" s="403" t="s">
        <v>176</v>
      </c>
      <c r="AJ5" s="387"/>
      <c r="AK5" s="387"/>
      <c r="AL5" s="387"/>
      <c r="AM5" s="387"/>
      <c r="AN5" s="405"/>
      <c r="AO5" s="392" t="s">
        <v>176</v>
      </c>
      <c r="AP5" s="387"/>
      <c r="AQ5" s="387"/>
      <c r="AR5" s="387"/>
      <c r="AS5" s="387"/>
      <c r="AT5" s="405"/>
      <c r="AU5" s="392" t="s">
        <v>176</v>
      </c>
      <c r="AV5" s="387"/>
      <c r="AW5" s="387"/>
      <c r="AX5" s="387"/>
      <c r="AY5" s="387"/>
      <c r="AZ5" s="405"/>
      <c r="BA5" s="392" t="s">
        <v>176</v>
      </c>
      <c r="BB5" s="387"/>
      <c r="BC5" s="387"/>
      <c r="BD5" s="387"/>
      <c r="BE5" s="387"/>
      <c r="BF5" s="404"/>
      <c r="BG5" s="403" t="s">
        <v>45</v>
      </c>
      <c r="BH5" s="387"/>
      <c r="BI5" s="387"/>
      <c r="BJ5" s="387"/>
      <c r="BK5" s="387"/>
      <c r="BL5" s="405"/>
      <c r="BM5" s="392" t="s">
        <v>45</v>
      </c>
      <c r="BN5" s="387"/>
      <c r="BO5" s="404"/>
      <c r="BP5" s="403" t="s">
        <v>177</v>
      </c>
      <c r="BQ5" s="387"/>
      <c r="BR5" s="405"/>
      <c r="BS5" s="392" t="s">
        <v>177</v>
      </c>
      <c r="BT5" s="387"/>
      <c r="BU5" s="387"/>
      <c r="BV5" s="387"/>
      <c r="BW5" s="387"/>
      <c r="BX5" s="405"/>
      <c r="BY5" s="392" t="s">
        <v>177</v>
      </c>
      <c r="BZ5" s="387"/>
      <c r="CA5" s="387"/>
      <c r="CB5" s="387"/>
      <c r="CC5" s="387"/>
      <c r="CD5" s="405"/>
      <c r="CE5" s="392" t="s">
        <v>177</v>
      </c>
      <c r="CF5" s="387"/>
      <c r="CG5" s="387"/>
      <c r="CH5" s="387"/>
      <c r="CI5" s="387"/>
      <c r="CJ5" s="405"/>
      <c r="CK5" s="392" t="s">
        <v>177</v>
      </c>
      <c r="CL5" s="387"/>
      <c r="CM5" s="387"/>
      <c r="CN5" s="387"/>
      <c r="CO5" s="387"/>
      <c r="CP5" s="405"/>
      <c r="CQ5" s="392" t="s">
        <v>177</v>
      </c>
      <c r="CR5" s="387"/>
      <c r="CS5" s="387"/>
      <c r="CT5" s="387"/>
      <c r="CU5" s="387"/>
      <c r="CV5" s="405"/>
      <c r="CW5" s="392" t="s">
        <v>177</v>
      </c>
      <c r="CX5" s="387"/>
      <c r="CY5" s="387"/>
      <c r="CZ5" s="387"/>
      <c r="DA5" s="387"/>
      <c r="DB5" s="405"/>
      <c r="DC5" s="392" t="s">
        <v>177</v>
      </c>
      <c r="DD5" s="387"/>
      <c r="DE5" s="387"/>
      <c r="DF5" s="403" t="s">
        <v>78</v>
      </c>
      <c r="DG5" s="387"/>
      <c r="DH5" s="405"/>
      <c r="DI5" s="392" t="s">
        <v>78</v>
      </c>
      <c r="DJ5" s="387"/>
      <c r="DK5" s="404"/>
      <c r="DL5" s="387" t="s">
        <v>178</v>
      </c>
      <c r="DM5" s="387"/>
      <c r="DN5" s="405"/>
      <c r="DO5" s="392"/>
      <c r="DP5" s="387"/>
      <c r="DQ5" s="387"/>
      <c r="DR5" s="387"/>
      <c r="DS5" s="387"/>
      <c r="DT5" s="405"/>
      <c r="DU5" s="392"/>
      <c r="DV5" s="387"/>
      <c r="DW5" s="387"/>
      <c r="DX5" s="387"/>
      <c r="DY5" s="387"/>
      <c r="DZ5" s="405"/>
      <c r="EA5" s="392"/>
      <c r="EB5" s="387"/>
      <c r="EC5" s="387"/>
      <c r="ED5" s="387"/>
      <c r="EE5" s="387"/>
      <c r="EF5" s="405"/>
      <c r="EG5" s="392"/>
      <c r="EH5" s="387"/>
      <c r="EI5" s="387"/>
      <c r="EJ5" s="387"/>
      <c r="EK5" s="387"/>
      <c r="EL5" s="387"/>
      <c r="EM5" s="403" t="s">
        <v>13</v>
      </c>
      <c r="EN5" s="387"/>
      <c r="EO5" s="404"/>
      <c r="EP5" s="403" t="s">
        <v>82</v>
      </c>
      <c r="EQ5" s="387"/>
      <c r="ER5" s="404"/>
    </row>
    <row r="6" spans="1:148" ht="17.100000000000001" customHeight="1" x14ac:dyDescent="0.15">
      <c r="A6" s="371"/>
      <c r="B6" s="378"/>
      <c r="C6" s="406"/>
      <c r="D6" s="407" t="s">
        <v>179</v>
      </c>
      <c r="E6" s="379" t="s">
        <v>146</v>
      </c>
      <c r="F6" s="379"/>
      <c r="G6" s="408"/>
      <c r="H6" s="382" t="s">
        <v>13</v>
      </c>
      <c r="I6" s="379"/>
      <c r="J6" s="379"/>
      <c r="K6" s="378" t="s">
        <v>16</v>
      </c>
      <c r="L6" s="379"/>
      <c r="M6" s="408"/>
      <c r="N6" s="382" t="s">
        <v>13</v>
      </c>
      <c r="O6" s="379"/>
      <c r="P6" s="406"/>
      <c r="Q6" s="379" t="s">
        <v>180</v>
      </c>
      <c r="R6" s="379"/>
      <c r="S6" s="408"/>
      <c r="T6" s="382" t="s">
        <v>181</v>
      </c>
      <c r="U6" s="379"/>
      <c r="V6" s="398"/>
      <c r="W6" s="383" t="s">
        <v>182</v>
      </c>
      <c r="X6" s="379"/>
      <c r="Y6" s="408"/>
      <c r="Z6" s="382" t="s">
        <v>95</v>
      </c>
      <c r="AA6" s="379"/>
      <c r="AB6" s="398"/>
      <c r="AC6" s="382" t="s">
        <v>13</v>
      </c>
      <c r="AD6" s="379"/>
      <c r="AE6" s="406"/>
      <c r="AF6" s="378"/>
      <c r="AG6" s="379"/>
      <c r="AH6" s="406"/>
      <c r="AI6" s="378" t="s">
        <v>22</v>
      </c>
      <c r="AJ6" s="379"/>
      <c r="AK6" s="408"/>
      <c r="AL6" s="382" t="s">
        <v>26</v>
      </c>
      <c r="AM6" s="379"/>
      <c r="AN6" s="398"/>
      <c r="AO6" s="383" t="s">
        <v>29</v>
      </c>
      <c r="AP6" s="379"/>
      <c r="AQ6" s="408"/>
      <c r="AR6" s="382" t="s">
        <v>32</v>
      </c>
      <c r="AS6" s="379"/>
      <c r="AT6" s="398"/>
      <c r="AU6" s="383" t="s">
        <v>36</v>
      </c>
      <c r="AV6" s="379"/>
      <c r="AW6" s="408"/>
      <c r="AX6" s="382" t="s">
        <v>523</v>
      </c>
      <c r="AY6" s="379"/>
      <c r="AZ6" s="398"/>
      <c r="BA6" s="383" t="s">
        <v>42</v>
      </c>
      <c r="BB6" s="379"/>
      <c r="BC6" s="408"/>
      <c r="BD6" s="382" t="s">
        <v>13</v>
      </c>
      <c r="BE6" s="379"/>
      <c r="BF6" s="406"/>
      <c r="BG6" s="378" t="s">
        <v>100</v>
      </c>
      <c r="BH6" s="379"/>
      <c r="BI6" s="408"/>
      <c r="BJ6" s="382" t="s">
        <v>101</v>
      </c>
      <c r="BK6" s="379"/>
      <c r="BL6" s="398"/>
      <c r="BM6" s="383" t="s">
        <v>13</v>
      </c>
      <c r="BN6" s="379"/>
      <c r="BO6" s="409"/>
      <c r="BP6" s="378" t="s">
        <v>47</v>
      </c>
      <c r="BQ6" s="379"/>
      <c r="BR6" s="398"/>
      <c r="BS6" s="383" t="s">
        <v>50</v>
      </c>
      <c r="BT6" s="379"/>
      <c r="BU6" s="408"/>
      <c r="BV6" s="382" t="s">
        <v>52</v>
      </c>
      <c r="BW6" s="379"/>
      <c r="BX6" s="398"/>
      <c r="BY6" s="383" t="s">
        <v>32</v>
      </c>
      <c r="BZ6" s="379"/>
      <c r="CA6" s="408"/>
      <c r="CB6" s="382" t="s">
        <v>42</v>
      </c>
      <c r="CC6" s="379"/>
      <c r="CD6" s="398"/>
      <c r="CE6" s="383" t="s">
        <v>57</v>
      </c>
      <c r="CF6" s="379"/>
      <c r="CG6" s="408"/>
      <c r="CH6" s="382" t="s">
        <v>183</v>
      </c>
      <c r="CI6" s="379"/>
      <c r="CJ6" s="398"/>
      <c r="CK6" s="383" t="s">
        <v>184</v>
      </c>
      <c r="CL6" s="379"/>
      <c r="CM6" s="408"/>
      <c r="CN6" s="382" t="s">
        <v>185</v>
      </c>
      <c r="CO6" s="379"/>
      <c r="CP6" s="398"/>
      <c r="CQ6" s="383" t="s">
        <v>193</v>
      </c>
      <c r="CR6" s="379"/>
      <c r="CS6" s="408"/>
      <c r="CT6" s="382" t="s">
        <v>186</v>
      </c>
      <c r="CU6" s="379"/>
      <c r="CV6" s="398"/>
      <c r="CW6" s="383" t="s">
        <v>70</v>
      </c>
      <c r="CX6" s="379"/>
      <c r="CY6" s="408"/>
      <c r="CZ6" s="382" t="s">
        <v>73</v>
      </c>
      <c r="DA6" s="379"/>
      <c r="DB6" s="398"/>
      <c r="DC6" s="383" t="s">
        <v>13</v>
      </c>
      <c r="DD6" s="379"/>
      <c r="DE6" s="379"/>
      <c r="DF6" s="378" t="s">
        <v>11</v>
      </c>
      <c r="DG6" s="379"/>
      <c r="DH6" s="398"/>
      <c r="DI6" s="383" t="s">
        <v>13</v>
      </c>
      <c r="DJ6" s="379"/>
      <c r="DK6" s="406"/>
      <c r="DL6" s="379" t="s">
        <v>88</v>
      </c>
      <c r="DM6" s="379"/>
      <c r="DN6" s="408"/>
      <c r="DO6" s="382" t="s">
        <v>89</v>
      </c>
      <c r="DP6" s="379"/>
      <c r="DQ6" s="398"/>
      <c r="DR6" s="382" t="s">
        <v>104</v>
      </c>
      <c r="DS6" s="379"/>
      <c r="DT6" s="398"/>
      <c r="DU6" s="382" t="s">
        <v>90</v>
      </c>
      <c r="DV6" s="379"/>
      <c r="DW6" s="398"/>
      <c r="DX6" s="382" t="s">
        <v>187</v>
      </c>
      <c r="DY6" s="379"/>
      <c r="DZ6" s="398"/>
      <c r="EA6" s="382" t="s">
        <v>106</v>
      </c>
      <c r="EB6" s="379"/>
      <c r="EC6" s="398"/>
      <c r="ED6" s="382" t="s">
        <v>107</v>
      </c>
      <c r="EE6" s="379"/>
      <c r="EF6" s="398"/>
      <c r="EG6" s="382" t="s">
        <v>108</v>
      </c>
      <c r="EH6" s="379"/>
      <c r="EI6" s="398"/>
      <c r="EJ6" s="382" t="s">
        <v>13</v>
      </c>
      <c r="EK6" s="379"/>
      <c r="EL6" s="379"/>
      <c r="EM6" s="378"/>
      <c r="EN6" s="379"/>
      <c r="EO6" s="406"/>
      <c r="EP6" s="378"/>
      <c r="EQ6" s="379"/>
      <c r="ER6" s="406"/>
    </row>
    <row r="7" spans="1:148" ht="17.100000000000001" customHeight="1" x14ac:dyDescent="0.15">
      <c r="A7" s="371"/>
      <c r="B7" s="378"/>
      <c r="C7" s="406"/>
      <c r="D7" s="407" t="s">
        <v>188</v>
      </c>
      <c r="E7" s="397"/>
      <c r="F7" s="411" t="s">
        <v>189</v>
      </c>
      <c r="G7" s="412">
        <v>50</v>
      </c>
      <c r="H7" s="384"/>
      <c r="I7" s="411" t="s">
        <v>189</v>
      </c>
      <c r="J7" s="414">
        <v>25</v>
      </c>
      <c r="K7" s="410"/>
      <c r="L7" s="411" t="s">
        <v>189</v>
      </c>
      <c r="M7" s="412">
        <v>30</v>
      </c>
      <c r="N7" s="384"/>
      <c r="O7" s="411" t="s">
        <v>189</v>
      </c>
      <c r="P7" s="413">
        <v>25</v>
      </c>
      <c r="Q7" s="397"/>
      <c r="R7" s="411" t="s">
        <v>189</v>
      </c>
      <c r="S7" s="412">
        <v>25</v>
      </c>
      <c r="T7" s="384"/>
      <c r="U7" s="411" t="s">
        <v>189</v>
      </c>
      <c r="V7" s="412">
        <v>25</v>
      </c>
      <c r="W7" s="384"/>
      <c r="X7" s="411" t="s">
        <v>189</v>
      </c>
      <c r="Y7" s="412">
        <v>25</v>
      </c>
      <c r="Z7" s="384"/>
      <c r="AA7" s="411" t="s">
        <v>189</v>
      </c>
      <c r="AB7" s="412">
        <v>25</v>
      </c>
      <c r="AC7" s="384"/>
      <c r="AD7" s="411" t="s">
        <v>189</v>
      </c>
      <c r="AE7" s="413">
        <v>25</v>
      </c>
      <c r="AF7" s="410"/>
      <c r="AG7" s="411" t="s">
        <v>189</v>
      </c>
      <c r="AH7" s="413">
        <v>25</v>
      </c>
      <c r="AI7" s="410"/>
      <c r="AJ7" s="411" t="s">
        <v>189</v>
      </c>
      <c r="AK7" s="412">
        <v>25</v>
      </c>
      <c r="AL7" s="384"/>
      <c r="AM7" s="411" t="s">
        <v>189</v>
      </c>
      <c r="AN7" s="412">
        <v>48</v>
      </c>
      <c r="AO7" s="384"/>
      <c r="AP7" s="411" t="s">
        <v>189</v>
      </c>
      <c r="AQ7" s="412">
        <v>30</v>
      </c>
      <c r="AR7" s="384"/>
      <c r="AS7" s="411" t="s">
        <v>189</v>
      </c>
      <c r="AT7" s="412">
        <v>50</v>
      </c>
      <c r="AU7" s="384"/>
      <c r="AV7" s="411" t="s">
        <v>189</v>
      </c>
      <c r="AW7" s="412">
        <v>50</v>
      </c>
      <c r="AX7" s="384"/>
      <c r="AY7" s="411" t="s">
        <v>189</v>
      </c>
      <c r="AZ7" s="412">
        <v>20</v>
      </c>
      <c r="BA7" s="384"/>
      <c r="BB7" s="411" t="s">
        <v>189</v>
      </c>
      <c r="BC7" s="412">
        <v>30</v>
      </c>
      <c r="BD7" s="384"/>
      <c r="BE7" s="411" t="s">
        <v>189</v>
      </c>
      <c r="BF7" s="413">
        <v>25</v>
      </c>
      <c r="BG7" s="410"/>
      <c r="BH7" s="411" t="s">
        <v>189</v>
      </c>
      <c r="BI7" s="412">
        <v>25</v>
      </c>
      <c r="BJ7" s="384"/>
      <c r="BK7" s="411" t="s">
        <v>189</v>
      </c>
      <c r="BL7" s="412">
        <v>25</v>
      </c>
      <c r="BM7" s="384"/>
      <c r="BN7" s="411" t="s">
        <v>189</v>
      </c>
      <c r="BO7" s="413">
        <v>25</v>
      </c>
      <c r="BP7" s="410"/>
      <c r="BQ7" s="411" t="s">
        <v>189</v>
      </c>
      <c r="BR7" s="412">
        <v>48</v>
      </c>
      <c r="BS7" s="384"/>
      <c r="BT7" s="411" t="s">
        <v>189</v>
      </c>
      <c r="BU7" s="412">
        <v>60</v>
      </c>
      <c r="BV7" s="384"/>
      <c r="BW7" s="411" t="s">
        <v>189</v>
      </c>
      <c r="BX7" s="412">
        <v>49</v>
      </c>
      <c r="BY7" s="384"/>
      <c r="BZ7" s="411" t="s">
        <v>189</v>
      </c>
      <c r="CA7" s="412">
        <v>50</v>
      </c>
      <c r="CB7" s="384"/>
      <c r="CC7" s="411" t="s">
        <v>189</v>
      </c>
      <c r="CD7" s="412">
        <v>30</v>
      </c>
      <c r="CE7" s="384"/>
      <c r="CF7" s="411" t="s">
        <v>189</v>
      </c>
      <c r="CG7" s="412">
        <v>49</v>
      </c>
      <c r="CH7" s="384"/>
      <c r="CI7" s="411" t="s">
        <v>189</v>
      </c>
      <c r="CJ7" s="412">
        <v>48</v>
      </c>
      <c r="CK7" s="384"/>
      <c r="CL7" s="411" t="s">
        <v>189</v>
      </c>
      <c r="CM7" s="412">
        <v>20</v>
      </c>
      <c r="CN7" s="384"/>
      <c r="CO7" s="411" t="s">
        <v>189</v>
      </c>
      <c r="CP7" s="412">
        <v>40</v>
      </c>
      <c r="CQ7" s="384"/>
      <c r="CR7" s="411" t="s">
        <v>189</v>
      </c>
      <c r="CS7" s="412">
        <v>40</v>
      </c>
      <c r="CT7" s="384"/>
      <c r="CU7" s="411" t="s">
        <v>189</v>
      </c>
      <c r="CV7" s="412">
        <v>25</v>
      </c>
      <c r="CW7" s="384"/>
      <c r="CX7" s="411" t="s">
        <v>189</v>
      </c>
      <c r="CY7" s="412">
        <v>40</v>
      </c>
      <c r="CZ7" s="384"/>
      <c r="DA7" s="411" t="s">
        <v>189</v>
      </c>
      <c r="DB7" s="412">
        <v>25</v>
      </c>
      <c r="DC7" s="384"/>
      <c r="DD7" s="411" t="s">
        <v>189</v>
      </c>
      <c r="DE7" s="414">
        <v>25</v>
      </c>
      <c r="DF7" s="410"/>
      <c r="DG7" s="411" t="s">
        <v>189</v>
      </c>
      <c r="DH7" s="412">
        <v>50</v>
      </c>
      <c r="DI7" s="384"/>
      <c r="DJ7" s="411" t="s">
        <v>189</v>
      </c>
      <c r="DK7" s="413">
        <v>10</v>
      </c>
      <c r="DL7" s="397"/>
      <c r="DM7" s="411" t="s">
        <v>189</v>
      </c>
      <c r="DN7" s="412">
        <v>50</v>
      </c>
      <c r="DO7" s="384"/>
      <c r="DP7" s="411" t="s">
        <v>189</v>
      </c>
      <c r="DQ7" s="412">
        <v>50</v>
      </c>
      <c r="DR7" s="384"/>
      <c r="DS7" s="411" t="s">
        <v>189</v>
      </c>
      <c r="DT7" s="412">
        <v>50</v>
      </c>
      <c r="DU7" s="384"/>
      <c r="DV7" s="411" t="s">
        <v>189</v>
      </c>
      <c r="DW7" s="412">
        <v>50</v>
      </c>
      <c r="DX7" s="384"/>
      <c r="DY7" s="411" t="s">
        <v>189</v>
      </c>
      <c r="DZ7" s="412">
        <v>50</v>
      </c>
      <c r="EA7" s="384"/>
      <c r="EB7" s="411" t="s">
        <v>189</v>
      </c>
      <c r="EC7" s="412">
        <v>50</v>
      </c>
      <c r="ED7" s="384"/>
      <c r="EE7" s="411" t="s">
        <v>189</v>
      </c>
      <c r="EF7" s="412">
        <v>50</v>
      </c>
      <c r="EG7" s="384"/>
      <c r="EH7" s="411" t="s">
        <v>189</v>
      </c>
      <c r="EI7" s="412">
        <v>50</v>
      </c>
      <c r="EJ7" s="384"/>
      <c r="EK7" s="411" t="s">
        <v>189</v>
      </c>
      <c r="EL7" s="414">
        <v>50</v>
      </c>
      <c r="EM7" s="410"/>
      <c r="EN7" s="411" t="s">
        <v>189</v>
      </c>
      <c r="EO7" s="413">
        <v>25</v>
      </c>
      <c r="EP7" s="410"/>
      <c r="EQ7" s="397"/>
      <c r="ER7" s="415"/>
    </row>
    <row r="8" spans="1:148" ht="17.100000000000001" customHeight="1" x14ac:dyDescent="0.15">
      <c r="A8" s="371"/>
      <c r="B8" s="378"/>
      <c r="C8" s="406"/>
      <c r="D8" s="407"/>
      <c r="E8" s="416" t="s">
        <v>528</v>
      </c>
      <c r="F8" s="417" t="s">
        <v>505</v>
      </c>
      <c r="G8" s="417" t="s">
        <v>506</v>
      </c>
      <c r="H8" s="419" t="s">
        <v>528</v>
      </c>
      <c r="I8" s="417" t="s">
        <v>505</v>
      </c>
      <c r="J8" s="420" t="s">
        <v>506</v>
      </c>
      <c r="K8" s="416" t="s">
        <v>528</v>
      </c>
      <c r="L8" s="417" t="s">
        <v>505</v>
      </c>
      <c r="M8" s="417" t="s">
        <v>506</v>
      </c>
      <c r="N8" s="419" t="s">
        <v>528</v>
      </c>
      <c r="O8" s="417" t="s">
        <v>505</v>
      </c>
      <c r="P8" s="418" t="s">
        <v>506</v>
      </c>
      <c r="Q8" s="419" t="s">
        <v>528</v>
      </c>
      <c r="R8" s="417" t="s">
        <v>505</v>
      </c>
      <c r="S8" s="417" t="s">
        <v>506</v>
      </c>
      <c r="T8" s="419" t="s">
        <v>528</v>
      </c>
      <c r="U8" s="417" t="s">
        <v>505</v>
      </c>
      <c r="V8" s="420" t="s">
        <v>506</v>
      </c>
      <c r="W8" s="417" t="s">
        <v>528</v>
      </c>
      <c r="X8" s="417" t="s">
        <v>505</v>
      </c>
      <c r="Y8" s="417" t="s">
        <v>506</v>
      </c>
      <c r="Z8" s="419" t="s">
        <v>528</v>
      </c>
      <c r="AA8" s="417" t="s">
        <v>505</v>
      </c>
      <c r="AB8" s="417" t="s">
        <v>506</v>
      </c>
      <c r="AC8" s="417" t="s">
        <v>528</v>
      </c>
      <c r="AD8" s="417" t="s">
        <v>505</v>
      </c>
      <c r="AE8" s="420" t="s">
        <v>506</v>
      </c>
      <c r="AF8" s="416" t="s">
        <v>528</v>
      </c>
      <c r="AG8" s="417" t="s">
        <v>505</v>
      </c>
      <c r="AH8" s="418" t="s">
        <v>506</v>
      </c>
      <c r="AI8" s="416" t="s">
        <v>528</v>
      </c>
      <c r="AJ8" s="417" t="s">
        <v>505</v>
      </c>
      <c r="AK8" s="420" t="s">
        <v>506</v>
      </c>
      <c r="AL8" s="417" t="s">
        <v>528</v>
      </c>
      <c r="AM8" s="417" t="s">
        <v>505</v>
      </c>
      <c r="AN8" s="417" t="s">
        <v>506</v>
      </c>
      <c r="AO8" s="417" t="s">
        <v>528</v>
      </c>
      <c r="AP8" s="417" t="s">
        <v>505</v>
      </c>
      <c r="AQ8" s="417" t="s">
        <v>506</v>
      </c>
      <c r="AR8" s="417" t="s">
        <v>528</v>
      </c>
      <c r="AS8" s="417" t="s">
        <v>505</v>
      </c>
      <c r="AT8" s="417" t="s">
        <v>506</v>
      </c>
      <c r="AU8" s="417" t="s">
        <v>528</v>
      </c>
      <c r="AV8" s="417" t="s">
        <v>505</v>
      </c>
      <c r="AW8" s="417" t="s">
        <v>506</v>
      </c>
      <c r="AX8" s="417" t="s">
        <v>528</v>
      </c>
      <c r="AY8" s="417" t="s">
        <v>505</v>
      </c>
      <c r="AZ8" s="417" t="s">
        <v>506</v>
      </c>
      <c r="BA8" s="417" t="s">
        <v>528</v>
      </c>
      <c r="BB8" s="417" t="s">
        <v>505</v>
      </c>
      <c r="BC8" s="417" t="s">
        <v>506</v>
      </c>
      <c r="BD8" s="417" t="s">
        <v>528</v>
      </c>
      <c r="BE8" s="417" t="s">
        <v>505</v>
      </c>
      <c r="BF8" s="418" t="s">
        <v>506</v>
      </c>
      <c r="BG8" s="416" t="s">
        <v>528</v>
      </c>
      <c r="BH8" s="417" t="s">
        <v>505</v>
      </c>
      <c r="BI8" s="417" t="s">
        <v>506</v>
      </c>
      <c r="BJ8" s="417" t="s">
        <v>528</v>
      </c>
      <c r="BK8" s="417" t="s">
        <v>505</v>
      </c>
      <c r="BL8" s="417" t="s">
        <v>506</v>
      </c>
      <c r="BM8" s="417" t="s">
        <v>528</v>
      </c>
      <c r="BN8" s="417" t="s">
        <v>505</v>
      </c>
      <c r="BO8" s="417" t="s">
        <v>506</v>
      </c>
      <c r="BP8" s="416" t="s">
        <v>528</v>
      </c>
      <c r="BQ8" s="417" t="s">
        <v>505</v>
      </c>
      <c r="BR8" s="417" t="s">
        <v>506</v>
      </c>
      <c r="BS8" s="417" t="s">
        <v>528</v>
      </c>
      <c r="BT8" s="417" t="s">
        <v>505</v>
      </c>
      <c r="BU8" s="417" t="s">
        <v>506</v>
      </c>
      <c r="BV8" s="417" t="s">
        <v>528</v>
      </c>
      <c r="BW8" s="417" t="s">
        <v>505</v>
      </c>
      <c r="BX8" s="417" t="s">
        <v>506</v>
      </c>
      <c r="BY8" s="417" t="s">
        <v>528</v>
      </c>
      <c r="BZ8" s="417" t="s">
        <v>505</v>
      </c>
      <c r="CA8" s="417" t="s">
        <v>506</v>
      </c>
      <c r="CB8" s="417" t="s">
        <v>528</v>
      </c>
      <c r="CC8" s="417" t="s">
        <v>505</v>
      </c>
      <c r="CD8" s="417" t="s">
        <v>506</v>
      </c>
      <c r="CE8" s="417" t="s">
        <v>528</v>
      </c>
      <c r="CF8" s="417" t="s">
        <v>505</v>
      </c>
      <c r="CG8" s="417" t="s">
        <v>506</v>
      </c>
      <c r="CH8" s="417" t="s">
        <v>528</v>
      </c>
      <c r="CI8" s="417" t="s">
        <v>505</v>
      </c>
      <c r="CJ8" s="417" t="s">
        <v>506</v>
      </c>
      <c r="CK8" s="417" t="s">
        <v>528</v>
      </c>
      <c r="CL8" s="417" t="s">
        <v>505</v>
      </c>
      <c r="CM8" s="417" t="s">
        <v>506</v>
      </c>
      <c r="CN8" s="417" t="s">
        <v>528</v>
      </c>
      <c r="CO8" s="417" t="s">
        <v>505</v>
      </c>
      <c r="CP8" s="417" t="s">
        <v>506</v>
      </c>
      <c r="CQ8" s="417" t="s">
        <v>528</v>
      </c>
      <c r="CR8" s="417" t="s">
        <v>505</v>
      </c>
      <c r="CS8" s="417" t="s">
        <v>506</v>
      </c>
      <c r="CT8" s="417" t="s">
        <v>528</v>
      </c>
      <c r="CU8" s="417" t="s">
        <v>505</v>
      </c>
      <c r="CV8" s="417" t="s">
        <v>506</v>
      </c>
      <c r="CW8" s="417" t="s">
        <v>528</v>
      </c>
      <c r="CX8" s="417" t="s">
        <v>505</v>
      </c>
      <c r="CY8" s="417" t="s">
        <v>506</v>
      </c>
      <c r="CZ8" s="417" t="s">
        <v>528</v>
      </c>
      <c r="DA8" s="417" t="s">
        <v>505</v>
      </c>
      <c r="DB8" s="417" t="s">
        <v>506</v>
      </c>
      <c r="DC8" s="417" t="s">
        <v>528</v>
      </c>
      <c r="DD8" s="417" t="s">
        <v>505</v>
      </c>
      <c r="DE8" s="420" t="s">
        <v>506</v>
      </c>
      <c r="DF8" s="416" t="s">
        <v>528</v>
      </c>
      <c r="DG8" s="417" t="s">
        <v>505</v>
      </c>
      <c r="DH8" s="417" t="s">
        <v>506</v>
      </c>
      <c r="DI8" s="417" t="s">
        <v>528</v>
      </c>
      <c r="DJ8" s="417" t="s">
        <v>505</v>
      </c>
      <c r="DK8" s="418" t="s">
        <v>506</v>
      </c>
      <c r="DL8" s="419" t="s">
        <v>528</v>
      </c>
      <c r="DM8" s="417" t="s">
        <v>505</v>
      </c>
      <c r="DN8" s="417" t="s">
        <v>506</v>
      </c>
      <c r="DO8" s="417" t="s">
        <v>528</v>
      </c>
      <c r="DP8" s="417" t="s">
        <v>505</v>
      </c>
      <c r="DQ8" s="417" t="s">
        <v>506</v>
      </c>
      <c r="DR8" s="417" t="s">
        <v>528</v>
      </c>
      <c r="DS8" s="417" t="s">
        <v>505</v>
      </c>
      <c r="DT8" s="417" t="s">
        <v>506</v>
      </c>
      <c r="DU8" s="417" t="s">
        <v>528</v>
      </c>
      <c r="DV8" s="417" t="s">
        <v>505</v>
      </c>
      <c r="DW8" s="417" t="s">
        <v>506</v>
      </c>
      <c r="DX8" s="417" t="s">
        <v>528</v>
      </c>
      <c r="DY8" s="417" t="s">
        <v>505</v>
      </c>
      <c r="DZ8" s="417" t="s">
        <v>506</v>
      </c>
      <c r="EA8" s="417" t="s">
        <v>528</v>
      </c>
      <c r="EB8" s="417" t="s">
        <v>505</v>
      </c>
      <c r="EC8" s="417" t="s">
        <v>506</v>
      </c>
      <c r="ED8" s="417" t="s">
        <v>528</v>
      </c>
      <c r="EE8" s="417" t="s">
        <v>505</v>
      </c>
      <c r="EF8" s="417" t="s">
        <v>506</v>
      </c>
      <c r="EG8" s="417" t="s">
        <v>528</v>
      </c>
      <c r="EH8" s="417" t="s">
        <v>505</v>
      </c>
      <c r="EI8" s="417" t="s">
        <v>506</v>
      </c>
      <c r="EJ8" s="417" t="s">
        <v>528</v>
      </c>
      <c r="EK8" s="417" t="s">
        <v>505</v>
      </c>
      <c r="EL8" s="420" t="s">
        <v>506</v>
      </c>
      <c r="EM8" s="416" t="s">
        <v>528</v>
      </c>
      <c r="EN8" s="417" t="s">
        <v>505</v>
      </c>
      <c r="EO8" s="418" t="s">
        <v>506</v>
      </c>
      <c r="EP8" s="416" t="s">
        <v>528</v>
      </c>
      <c r="EQ8" s="417" t="s">
        <v>505</v>
      </c>
      <c r="ER8" s="418" t="s">
        <v>506</v>
      </c>
    </row>
    <row r="9" spans="1:148" ht="16.5" customHeight="1" thickBot="1" x14ac:dyDescent="0.2">
      <c r="A9" s="376"/>
      <c r="B9" s="473"/>
      <c r="C9" s="474"/>
      <c r="D9" s="422" t="s">
        <v>195</v>
      </c>
      <c r="E9" s="423" t="s">
        <v>529</v>
      </c>
      <c r="F9" s="424" t="s">
        <v>509</v>
      </c>
      <c r="G9" s="424" t="s">
        <v>0</v>
      </c>
      <c r="H9" s="425" t="s">
        <v>529</v>
      </c>
      <c r="I9" s="424" t="s">
        <v>509</v>
      </c>
      <c r="J9" s="427" t="s">
        <v>4</v>
      </c>
      <c r="K9" s="423" t="s">
        <v>529</v>
      </c>
      <c r="L9" s="424" t="s">
        <v>509</v>
      </c>
      <c r="M9" s="424" t="s">
        <v>4</v>
      </c>
      <c r="N9" s="425" t="s">
        <v>529</v>
      </c>
      <c r="O9" s="424" t="s">
        <v>509</v>
      </c>
      <c r="P9" s="426" t="s">
        <v>4</v>
      </c>
      <c r="Q9" s="425" t="s">
        <v>529</v>
      </c>
      <c r="R9" s="424" t="s">
        <v>509</v>
      </c>
      <c r="S9" s="424" t="s">
        <v>4</v>
      </c>
      <c r="T9" s="425" t="s">
        <v>529</v>
      </c>
      <c r="U9" s="424" t="s">
        <v>509</v>
      </c>
      <c r="V9" s="427" t="s">
        <v>4</v>
      </c>
      <c r="W9" s="424" t="s">
        <v>529</v>
      </c>
      <c r="X9" s="424" t="s">
        <v>509</v>
      </c>
      <c r="Y9" s="424" t="s">
        <v>4</v>
      </c>
      <c r="Z9" s="425" t="s">
        <v>529</v>
      </c>
      <c r="AA9" s="424" t="s">
        <v>509</v>
      </c>
      <c r="AB9" s="424" t="s">
        <v>4</v>
      </c>
      <c r="AC9" s="424" t="s">
        <v>529</v>
      </c>
      <c r="AD9" s="424" t="s">
        <v>509</v>
      </c>
      <c r="AE9" s="427" t="s">
        <v>4</v>
      </c>
      <c r="AF9" s="423" t="s">
        <v>529</v>
      </c>
      <c r="AG9" s="424" t="s">
        <v>509</v>
      </c>
      <c r="AH9" s="426" t="s">
        <v>4</v>
      </c>
      <c r="AI9" s="423" t="s">
        <v>529</v>
      </c>
      <c r="AJ9" s="424" t="s">
        <v>509</v>
      </c>
      <c r="AK9" s="427" t="s">
        <v>4</v>
      </c>
      <c r="AL9" s="424" t="s">
        <v>529</v>
      </c>
      <c r="AM9" s="424" t="s">
        <v>509</v>
      </c>
      <c r="AN9" s="424" t="s">
        <v>4</v>
      </c>
      <c r="AO9" s="424" t="s">
        <v>529</v>
      </c>
      <c r="AP9" s="424" t="s">
        <v>509</v>
      </c>
      <c r="AQ9" s="424" t="s">
        <v>4</v>
      </c>
      <c r="AR9" s="424" t="s">
        <v>529</v>
      </c>
      <c r="AS9" s="424" t="s">
        <v>509</v>
      </c>
      <c r="AT9" s="424" t="s">
        <v>4</v>
      </c>
      <c r="AU9" s="424" t="s">
        <v>529</v>
      </c>
      <c r="AV9" s="424" t="s">
        <v>509</v>
      </c>
      <c r="AW9" s="424" t="s">
        <v>4</v>
      </c>
      <c r="AX9" s="424" t="s">
        <v>529</v>
      </c>
      <c r="AY9" s="424" t="s">
        <v>509</v>
      </c>
      <c r="AZ9" s="424" t="s">
        <v>4</v>
      </c>
      <c r="BA9" s="424" t="s">
        <v>529</v>
      </c>
      <c r="BB9" s="424" t="s">
        <v>509</v>
      </c>
      <c r="BC9" s="424" t="s">
        <v>4</v>
      </c>
      <c r="BD9" s="424" t="s">
        <v>529</v>
      </c>
      <c r="BE9" s="424" t="s">
        <v>509</v>
      </c>
      <c r="BF9" s="426" t="s">
        <v>4</v>
      </c>
      <c r="BG9" s="423" t="s">
        <v>529</v>
      </c>
      <c r="BH9" s="424" t="s">
        <v>509</v>
      </c>
      <c r="BI9" s="424" t="s">
        <v>4</v>
      </c>
      <c r="BJ9" s="424" t="s">
        <v>529</v>
      </c>
      <c r="BK9" s="424" t="s">
        <v>509</v>
      </c>
      <c r="BL9" s="424" t="s">
        <v>4</v>
      </c>
      <c r="BM9" s="424" t="s">
        <v>529</v>
      </c>
      <c r="BN9" s="424" t="s">
        <v>509</v>
      </c>
      <c r="BO9" s="424" t="s">
        <v>4</v>
      </c>
      <c r="BP9" s="423" t="s">
        <v>529</v>
      </c>
      <c r="BQ9" s="424" t="s">
        <v>509</v>
      </c>
      <c r="BR9" s="424" t="s">
        <v>4</v>
      </c>
      <c r="BS9" s="424" t="s">
        <v>529</v>
      </c>
      <c r="BT9" s="424" t="s">
        <v>509</v>
      </c>
      <c r="BU9" s="424" t="s">
        <v>4</v>
      </c>
      <c r="BV9" s="424" t="s">
        <v>529</v>
      </c>
      <c r="BW9" s="424" t="s">
        <v>509</v>
      </c>
      <c r="BX9" s="424" t="s">
        <v>4</v>
      </c>
      <c r="BY9" s="424" t="s">
        <v>529</v>
      </c>
      <c r="BZ9" s="424" t="s">
        <v>509</v>
      </c>
      <c r="CA9" s="424" t="s">
        <v>4</v>
      </c>
      <c r="CB9" s="424" t="s">
        <v>529</v>
      </c>
      <c r="CC9" s="424" t="s">
        <v>509</v>
      </c>
      <c r="CD9" s="424" t="s">
        <v>4</v>
      </c>
      <c r="CE9" s="424" t="s">
        <v>529</v>
      </c>
      <c r="CF9" s="424" t="s">
        <v>509</v>
      </c>
      <c r="CG9" s="424" t="s">
        <v>4</v>
      </c>
      <c r="CH9" s="424" t="s">
        <v>529</v>
      </c>
      <c r="CI9" s="424" t="s">
        <v>509</v>
      </c>
      <c r="CJ9" s="424" t="s">
        <v>4</v>
      </c>
      <c r="CK9" s="424" t="s">
        <v>529</v>
      </c>
      <c r="CL9" s="424" t="s">
        <v>509</v>
      </c>
      <c r="CM9" s="424" t="s">
        <v>4</v>
      </c>
      <c r="CN9" s="424" t="s">
        <v>529</v>
      </c>
      <c r="CO9" s="424" t="s">
        <v>509</v>
      </c>
      <c r="CP9" s="424" t="s">
        <v>4</v>
      </c>
      <c r="CQ9" s="424" t="s">
        <v>529</v>
      </c>
      <c r="CR9" s="424" t="s">
        <v>509</v>
      </c>
      <c r="CS9" s="424" t="s">
        <v>4</v>
      </c>
      <c r="CT9" s="424" t="s">
        <v>529</v>
      </c>
      <c r="CU9" s="424" t="s">
        <v>509</v>
      </c>
      <c r="CV9" s="424" t="s">
        <v>4</v>
      </c>
      <c r="CW9" s="424" t="s">
        <v>529</v>
      </c>
      <c r="CX9" s="424" t="s">
        <v>509</v>
      </c>
      <c r="CY9" s="424" t="s">
        <v>4</v>
      </c>
      <c r="CZ9" s="424" t="s">
        <v>529</v>
      </c>
      <c r="DA9" s="424" t="s">
        <v>509</v>
      </c>
      <c r="DB9" s="424" t="s">
        <v>4</v>
      </c>
      <c r="DC9" s="424" t="s">
        <v>529</v>
      </c>
      <c r="DD9" s="424" t="s">
        <v>509</v>
      </c>
      <c r="DE9" s="427" t="s">
        <v>4</v>
      </c>
      <c r="DF9" s="423" t="s">
        <v>529</v>
      </c>
      <c r="DG9" s="424" t="s">
        <v>509</v>
      </c>
      <c r="DH9" s="424" t="s">
        <v>4</v>
      </c>
      <c r="DI9" s="424" t="s">
        <v>529</v>
      </c>
      <c r="DJ9" s="424" t="s">
        <v>509</v>
      </c>
      <c r="DK9" s="426" t="s">
        <v>4</v>
      </c>
      <c r="DL9" s="425" t="s">
        <v>529</v>
      </c>
      <c r="DM9" s="424" t="s">
        <v>509</v>
      </c>
      <c r="DN9" s="424" t="s">
        <v>4</v>
      </c>
      <c r="DO9" s="424" t="s">
        <v>529</v>
      </c>
      <c r="DP9" s="424" t="s">
        <v>509</v>
      </c>
      <c r="DQ9" s="424" t="s">
        <v>4</v>
      </c>
      <c r="DR9" s="424" t="s">
        <v>529</v>
      </c>
      <c r="DS9" s="424" t="s">
        <v>509</v>
      </c>
      <c r="DT9" s="424" t="s">
        <v>4</v>
      </c>
      <c r="DU9" s="424" t="s">
        <v>529</v>
      </c>
      <c r="DV9" s="424" t="s">
        <v>509</v>
      </c>
      <c r="DW9" s="424" t="s">
        <v>4</v>
      </c>
      <c r="DX9" s="424" t="s">
        <v>529</v>
      </c>
      <c r="DY9" s="424" t="s">
        <v>509</v>
      </c>
      <c r="DZ9" s="424" t="s">
        <v>4</v>
      </c>
      <c r="EA9" s="424" t="s">
        <v>529</v>
      </c>
      <c r="EB9" s="424" t="s">
        <v>509</v>
      </c>
      <c r="EC9" s="424" t="s">
        <v>4</v>
      </c>
      <c r="ED9" s="424" t="s">
        <v>529</v>
      </c>
      <c r="EE9" s="424" t="s">
        <v>509</v>
      </c>
      <c r="EF9" s="424" t="s">
        <v>4</v>
      </c>
      <c r="EG9" s="424" t="s">
        <v>529</v>
      </c>
      <c r="EH9" s="424" t="s">
        <v>509</v>
      </c>
      <c r="EI9" s="424" t="s">
        <v>4</v>
      </c>
      <c r="EJ9" s="424" t="s">
        <v>529</v>
      </c>
      <c r="EK9" s="424" t="s">
        <v>509</v>
      </c>
      <c r="EL9" s="427" t="s">
        <v>4</v>
      </c>
      <c r="EM9" s="423" t="s">
        <v>529</v>
      </c>
      <c r="EN9" s="424" t="s">
        <v>509</v>
      </c>
      <c r="EO9" s="426" t="s">
        <v>4</v>
      </c>
      <c r="EP9" s="423" t="s">
        <v>529</v>
      </c>
      <c r="EQ9" s="424" t="s">
        <v>509</v>
      </c>
      <c r="ER9" s="426" t="s">
        <v>4</v>
      </c>
    </row>
    <row r="10" spans="1:148" ht="16.5" customHeight="1" x14ac:dyDescent="0.15">
      <c r="A10" s="371"/>
      <c r="B10" s="410" t="s">
        <v>190</v>
      </c>
      <c r="C10" s="429">
        <v>44</v>
      </c>
      <c r="D10" s="438">
        <v>45</v>
      </c>
      <c r="E10" s="430">
        <f>'Ｓ４４（1969）'!$AJ$124</f>
        <v>0</v>
      </c>
      <c r="F10" s="441">
        <f t="shared" ref="F10:F47" si="0">IF(D10=0,0,IF(D10&lt;$G$7,ROUND(E10/$G$7,0),IF(D10=$G$7,E10-ROUND(E10/$G$7,0)*($G$7-1),0)))</f>
        <v>0</v>
      </c>
      <c r="G10" s="441">
        <f t="shared" ref="G10:G47" si="1">IF(D10&gt;=$G$7,E10,ROUND(E10/$G$7,0)*D10)</f>
        <v>0</v>
      </c>
      <c r="H10" s="432">
        <f>'Ｓ４４（1969）'!$AJ$125</f>
        <v>0</v>
      </c>
      <c r="I10" s="441">
        <f t="shared" ref="I10:I47" si="2">IF(D10=0,0,IF(D10&lt;$J$7,ROUND(H10/$J$7,0),IF(D10=$J$7,H10-ROUND(H10/$J$7,0)*($J$7-1),0)))</f>
        <v>0</v>
      </c>
      <c r="J10" s="475">
        <f t="shared" ref="J10:J47" si="3">IF(D10&gt;=$J$7,H10,ROUND(H10/$J$7,0)*D10)</f>
        <v>0</v>
      </c>
      <c r="K10" s="430">
        <f>'Ｓ４４（1969）'!$AJ$127</f>
        <v>0</v>
      </c>
      <c r="L10" s="441">
        <f t="shared" ref="L10:L47" si="4">IF(D10=0,0,IF(D10&lt;$M$7,ROUND(K10/$M$7,0),IF(D10=$M$7,K10-ROUND(K10/$M$7,0)*($M$7-1),0)))</f>
        <v>0</v>
      </c>
      <c r="M10" s="441">
        <f t="shared" ref="M10:M47" si="5">IF(D10&gt;=$M$7,K10,ROUND(K10/$M$7,0)*D10)</f>
        <v>0</v>
      </c>
      <c r="N10" s="432">
        <f>'Ｓ４４（1969）'!$AJ$128</f>
        <v>1200</v>
      </c>
      <c r="O10" s="441">
        <f t="shared" ref="O10:O47" si="6">IF(D10=0,0,IF(D10&lt;$P$7,ROUND(N10/$P$7,0),IF(D10=$P$7,N10-ROUND(N10/$P$7,0)*($P$7-1),0)))</f>
        <v>0</v>
      </c>
      <c r="P10" s="440">
        <f t="shared" ref="P10:P47" si="7">IF(D10&gt;=$P$7,N10,ROUND(N10/$P$7,0)*D10)</f>
        <v>1200</v>
      </c>
      <c r="Q10" s="432">
        <f>'Ｓ４４（1969）'!$AJ$130</f>
        <v>0</v>
      </c>
      <c r="R10" s="441">
        <f t="shared" ref="R10:R47" si="8">IF(D10=0,0,IF(D10&lt;$S$7,ROUND(Q10/$S$7,0),IF(D10=$S$7,Q10-ROUND(Q10/$S$7,0)*($S$7-1),0)))</f>
        <v>0</v>
      </c>
      <c r="S10" s="441">
        <f t="shared" ref="S10:S47" si="9">IF(D10&gt;=$S$7,Q10,ROUND(Q10/$S$7,0)*D10)</f>
        <v>0</v>
      </c>
      <c r="T10" s="432">
        <f>'Ｓ４４（1969）'!$AJ$131</f>
        <v>0</v>
      </c>
      <c r="U10" s="441">
        <f t="shared" ref="U10:U47" si="10">IF(D10=0,0,IF(D10&lt;$V$7,ROUND(T10/$V$7,0),IF(D10=$V$7,T10-ROUND(T10/$V$7,0)*($V$7-1),0)))</f>
        <v>0</v>
      </c>
      <c r="V10" s="441">
        <f t="shared" ref="V10:V47" si="11">IF(D10&gt;=$V$7,T10,ROUND(T10/$V$7,0)*D10)</f>
        <v>0</v>
      </c>
      <c r="W10" s="432">
        <f>'Ｓ４４（1969）'!$AJ$132</f>
        <v>0</v>
      </c>
      <c r="X10" s="441">
        <f t="shared" ref="X10:X47" si="12">IF(D10=0,0,IF(D10&lt;$Y$7,ROUND(W10/$Y$7,0),IF(D10=$Y$7,W10-ROUND(W10/$Y$7,0)*($Y$7-1),0)))</f>
        <v>0</v>
      </c>
      <c r="Y10" s="441">
        <f t="shared" ref="Y10:Y47" si="13">IF(D10&gt;=$Y$7,W10,ROUND(W10/$Y$7,0)*D10)</f>
        <v>0</v>
      </c>
      <c r="Z10" s="432">
        <f>'Ｓ４４（1969）'!$AJ$133</f>
        <v>0</v>
      </c>
      <c r="AA10" s="441">
        <f t="shared" ref="AA10:AA47" si="14">IF(D10=0,0,IF(D10&lt;$AB$7,ROUND(Z10/$AB$7,0),IF(D10=$AB$7,Z10-ROUND(Z10/$AB$7,0)*($AB$7-1),0)))</f>
        <v>0</v>
      </c>
      <c r="AB10" s="441">
        <f t="shared" ref="AB10:AB47" si="15">IF(D10&gt;=$AB$7,Z10,ROUND(Z10/$AB$7,0)*D10)</f>
        <v>0</v>
      </c>
      <c r="AC10" s="432">
        <f>'Ｓ４４（1969）'!$AJ$134</f>
        <v>0</v>
      </c>
      <c r="AD10" s="441">
        <f t="shared" ref="AD10:AD47" si="16">IF(D10=0,0,IF(D10&lt;$AE$7,ROUND(AC10/$AE$7,0),IF(D10=$AE$7,AC10-ROUND(AC10/$AE$7,0)*($AE$7-1),0)))</f>
        <v>0</v>
      </c>
      <c r="AE10" s="440">
        <f t="shared" ref="AE10:AE47" si="17">IF(D10&gt;=$AE$7,AC10,ROUND(AC10/$AE$7,0)*D10)</f>
        <v>0</v>
      </c>
      <c r="AF10" s="432">
        <f>'Ｓ４４（1969）'!$AJ$135</f>
        <v>0</v>
      </c>
      <c r="AG10" s="441">
        <f t="shared" ref="AG10:AG47" si="18">IF(D10=0,0,IF(D10&lt;$AH$7,ROUND(AF10/$AH$7,0),IF(D10=$AH$7,AF10-ROUND(AF10/$AH$7,0)*($AH$7-1),0)))</f>
        <v>0</v>
      </c>
      <c r="AH10" s="440">
        <f t="shared" ref="AH10:AH47" si="19">IF(D10&gt;=$AH$7,AF10,ROUND(AF10/$AH$7,0)*D10)</f>
        <v>0</v>
      </c>
      <c r="AI10" s="432">
        <f>'Ｓ４４（1969）'!$AJ$136</f>
        <v>0</v>
      </c>
      <c r="AJ10" s="441">
        <f t="shared" ref="AJ10:AJ47" si="20">IF(D10=0,0,IF(D10&lt;$AK$7,ROUND(AI10/$AK$7,0),IF(D10=$AK$7,AI10-ROUND(AI10/$AK$7,0)*($AK$7-1),0)))</f>
        <v>0</v>
      </c>
      <c r="AK10" s="441">
        <f t="shared" ref="AK10:AK47" si="21">IF(D10&gt;=$AK$7,AI10,ROUND(AI10/$AK$7,0)*D10)</f>
        <v>0</v>
      </c>
      <c r="AL10" s="432">
        <f>'Ｓ４４（1969）'!$AJ$137</f>
        <v>0</v>
      </c>
      <c r="AM10" s="441">
        <f t="shared" ref="AM10:AM47" si="22">IF(D10=0,0,IF(D10&lt;$AN$7,ROUND(AL10/$AN$7,0),IF(D10=$AN$7,AL10-ROUND(AL10/$AN$7,0)*($AN$7-1),0)))</f>
        <v>0</v>
      </c>
      <c r="AN10" s="441">
        <f t="shared" ref="AN10:AN47" si="23">IF(D10&gt;=$AN$7,AL10,ROUND(AL10/$AN$7,0)*D10)</f>
        <v>0</v>
      </c>
      <c r="AO10" s="432">
        <f>'Ｓ４４（1969）'!$AJ$138</f>
        <v>0</v>
      </c>
      <c r="AP10" s="441">
        <f t="shared" ref="AP10:AP47" si="24">IF(D10=0,0,IF(D10&lt;$AQ$7,ROUND(AO10/$AQ$7,0),IF(D10=$AQ$7,AO10-ROUND(AO10/$AQ$7,0)*($AQ$7-1),0)))</f>
        <v>0</v>
      </c>
      <c r="AQ10" s="441">
        <f t="shared" ref="AQ10:AQ47" si="25">IF(D10&gt;=$AQ$7,AO10,ROUND(AO10/$AQ$7,0)*D10)</f>
        <v>0</v>
      </c>
      <c r="AR10" s="432">
        <f>'Ｓ４４（1969）'!$AJ$139</f>
        <v>0</v>
      </c>
      <c r="AS10" s="441">
        <f t="shared" ref="AS10:AS47" si="26">IF(D10=0,0,IF(D10&lt;$AT$7,ROUND(AR10/$AT$7,0),IF(D10=$AT$7,AR10-ROUND(AR10/$AT$7,0)*($AT$7-1),0)))</f>
        <v>0</v>
      </c>
      <c r="AT10" s="441">
        <f t="shared" ref="AT10:AT47" si="27">IF(D10&gt;=$AT$7,AR10,ROUND(AR10/$AT$7,0)*D10)</f>
        <v>0</v>
      </c>
      <c r="AU10" s="432">
        <f>'Ｓ４４（1969）'!$AJ$140</f>
        <v>0</v>
      </c>
      <c r="AV10" s="441">
        <f t="shared" ref="AV10:AV47" si="28">IF(D10=0,0,IF(D10&lt;$AW$7,ROUND(AU10/$AW$7,0),IF(D10=$AW$7,AU10-ROUND(AU10/$AW$7,0)*($AW$7-1),0)))</f>
        <v>0</v>
      </c>
      <c r="AW10" s="441">
        <f t="shared" ref="AW10:AW47" si="29">IF(D10&gt;=$AW$7,AU10,ROUND(AU10/$AW$7,0)*D10)</f>
        <v>0</v>
      </c>
      <c r="AX10" s="432">
        <f>'Ｓ４４（1969）'!$AJ$141</f>
        <v>0</v>
      </c>
      <c r="AY10" s="441">
        <f t="shared" ref="AY10:AY47" si="30">IF(D10=0,0,IF(D10&lt;$AZ$7,ROUND(AX10/$AZ$7,0),IF(D10=$AZ$7,AX10-ROUND(AX10/$AZ$7,0)*($AZ$7-1),0)))</f>
        <v>0</v>
      </c>
      <c r="AZ10" s="441">
        <f t="shared" ref="AZ10:AZ47" si="31">IF(D10&gt;=$AZ$7,AX10,ROUND(AX10/$AZ$7,0)*D10)</f>
        <v>0</v>
      </c>
      <c r="BA10" s="432">
        <f>'Ｓ４４（1969）'!$AJ$142</f>
        <v>0</v>
      </c>
      <c r="BB10" s="441">
        <f t="shared" ref="BB10:BB47" si="32">IF(D10=0,0,IF(D10&lt;$BC$7,ROUND(BA10/$BC$7,0),IF(D10=$BC$7,BA10-ROUND(BA10/$BC$7,0)*($BC$7-1),0)))</f>
        <v>0</v>
      </c>
      <c r="BC10" s="441">
        <f t="shared" ref="BC10:BC47" si="33">IF(D10&gt;=$BC$7,BA10,ROUND(BA10/$BC$7,0)*D10)</f>
        <v>0</v>
      </c>
      <c r="BD10" s="432">
        <f>'Ｓ４４（1969）'!$AJ$143</f>
        <v>0</v>
      </c>
      <c r="BE10" s="441">
        <f t="shared" ref="BE10:BE47" si="34">IF(D10=0,0,IF(D10&lt;$BF$7,ROUND(BD10/$BF$7,0),IF(D10=$BF$7,BD10-ROUND(BD10/$BF$7,0)*($BF$7-1),0)))</f>
        <v>0</v>
      </c>
      <c r="BF10" s="440">
        <f t="shared" ref="BF10:BF47" si="35">IF(D10&gt;=$BF$7,BD10,ROUND(BD10/$BF$7,0)*D10)</f>
        <v>0</v>
      </c>
      <c r="BG10" s="432">
        <f>'Ｓ４４（1969）'!$AJ$145</f>
        <v>0</v>
      </c>
      <c r="BH10" s="441">
        <f t="shared" ref="BH10:BH47" si="36">IF(D10=0,0,IF(D10&lt;$BI$7,ROUND(BG10/$BI$7,0),IF(D10=$BI$7,BG10-ROUND(BG10/$BI$7,0)*($BI$7-1),0)))</f>
        <v>0</v>
      </c>
      <c r="BI10" s="441">
        <f t="shared" ref="BI10:BI47" si="37">IF(D10&gt;=$BI$7,BG10,ROUND(BG10/$BI$7,0)*D10)</f>
        <v>0</v>
      </c>
      <c r="BJ10" s="432">
        <f>'Ｓ４４（1969）'!$AJ$146</f>
        <v>0</v>
      </c>
      <c r="BK10" s="441">
        <f t="shared" ref="BK10:BK47" si="38">IF(D10=0,0,IF(D10&lt;$BL$7,ROUND(BJ10/$BL$7,0),IF(D10=$BL$7,BJ10-ROUND(BJ10/$BL$7,0)*($BL$7-1),0)))</f>
        <v>0</v>
      </c>
      <c r="BL10" s="441">
        <f t="shared" ref="BL10:BL47" si="39">IF(D10&gt;=$BL$7,BJ10,ROUND(BJ10/$BL$7,0)*D10)</f>
        <v>0</v>
      </c>
      <c r="BM10" s="432">
        <f>'Ｓ４４（1969）'!$AJ$147</f>
        <v>0</v>
      </c>
      <c r="BN10" s="441">
        <f t="shared" ref="BN10:BN47" si="40">IF(D10=0,0,IF(D10&lt;$BO$7,ROUND(BM10/$BO$7,0),IF(D10=$BO$7,BM10-ROUND(BM10/$BO$7,0)*($BO$7-1),0)))</f>
        <v>0</v>
      </c>
      <c r="BO10" s="440">
        <f t="shared" ref="BO10:BO47" si="41">IF(D10&gt;=$BO$7,BM10,ROUND(BM10/$BO$7,0)*D10)</f>
        <v>0</v>
      </c>
      <c r="BP10" s="430">
        <f>'Ｓ４４（1969）'!$AJ$148</f>
        <v>0</v>
      </c>
      <c r="BQ10" s="441">
        <f t="shared" ref="BQ10:BQ47" si="42">IF(D10=0,0,IF(D10&lt;$BR$7,ROUND(BP10/$BR$7,0),IF(D10=$BR$7,BP10-ROUND(BP10/$BR$7,0)*($BR$7-1),0)))</f>
        <v>0</v>
      </c>
      <c r="BR10" s="441">
        <f t="shared" ref="BR10:BR47" si="43">IF(D10&gt;=$BR$7,BP10,ROUND(BP10/$BR$7,0)*D10)</f>
        <v>0</v>
      </c>
      <c r="BS10" s="432">
        <f>'Ｓ４４（1969）'!$AJ$149</f>
        <v>-4147</v>
      </c>
      <c r="BT10" s="441">
        <f t="shared" ref="BT10:BT47" si="44">IF(D10=0,0,IF(D10&lt;$BU$7,ROUND(BS10/$BU$7,0),IF(D10=$BU$7,BS10-ROUND(BS10/$BU$7,0)*($BU$7-1),0)))</f>
        <v>-69</v>
      </c>
      <c r="BU10" s="441">
        <f t="shared" ref="BU10:BU47" si="45">IF(D10&gt;=$BU$7,BS10,ROUND(BS10/$BU$7,0)*D10)</f>
        <v>-3105</v>
      </c>
      <c r="BV10" s="432">
        <f>'Ｓ４４（1969）'!$AJ$150</f>
        <v>0</v>
      </c>
      <c r="BW10" s="441">
        <f t="shared" ref="BW10:BW47" si="46">IF(D10=0,0,IF(D10&lt;$BX$7,ROUND(BV10/$BX$7,0),IF(D10=$BX$7,BV10-ROUND(BV10/$BX$7,0)*($BX$7-1),0)))</f>
        <v>0</v>
      </c>
      <c r="BX10" s="441">
        <f t="shared" ref="BX10:BX47" si="47">IF(D10&gt;=$BX$7,BV10,ROUND(BV10/$BX$7,0)*D10)</f>
        <v>0</v>
      </c>
      <c r="BY10" s="432">
        <f>'Ｓ４４（1969）'!$AJ$151</f>
        <v>0</v>
      </c>
      <c r="BZ10" s="441">
        <f t="shared" ref="BZ10:BZ47" si="48">IF(D10=0,0,IF(D10&lt;$CA$7,ROUND(BY10/$CA$7,0),IF(D10=$CA$7,BY10-ROUND(BY10/$CA$7,0)*($CA$7-1),0)))</f>
        <v>0</v>
      </c>
      <c r="CA10" s="441">
        <f t="shared" ref="CA10:CA47" si="49">IF(D10&gt;=$CA$7,BY10,ROUND(BY10/$CA$7,0)*D10)</f>
        <v>0</v>
      </c>
      <c r="CB10" s="432">
        <f>'Ｓ４４（1969）'!$AJ$152</f>
        <v>0</v>
      </c>
      <c r="CC10" s="441">
        <f t="shared" ref="CC10:CC47" si="50">IF(D10=0,0,IF(D10&lt;$CD$7,ROUND(CB10/$CD$7,0),IF(D10=$CD$7,CB10-ROUND(CB10/$CD$7,0)*($CD$7-1),0)))</f>
        <v>0</v>
      </c>
      <c r="CD10" s="441">
        <f t="shared" ref="CD10:CD47" si="51">IF(D10&gt;=$CD$7,CB10,ROUND(CB10/$CD$7,0)*D10)</f>
        <v>0</v>
      </c>
      <c r="CE10" s="432">
        <f>'Ｓ４４（1969）'!$AJ$153</f>
        <v>0</v>
      </c>
      <c r="CF10" s="441">
        <f t="shared" ref="CF10:CF47" si="52">IF(D10=0,0,IF(D10&lt;$CG$7,ROUND(CE10/$CG$7,0),IF(D10=$CG$7,CE10-ROUND(CE10/$CG$7,0)*($CG$7-1),0)))</f>
        <v>0</v>
      </c>
      <c r="CG10" s="441">
        <f t="shared" ref="CG10:CG47" si="53">IF(D10&gt;=$CG$7,CE10,ROUND(CE10/$CG$7,0)*D10)</f>
        <v>0</v>
      </c>
      <c r="CH10" s="432">
        <f>'Ｓ４４（1969）'!$AJ$155</f>
        <v>0</v>
      </c>
      <c r="CI10" s="441">
        <f t="shared" ref="CI10:CI47" si="54">IF(D10=0,0,IF(D10&lt;$CJ$7,ROUND(CH10/$CJ$7,0),IF(D10=$CJ$7,CH10-ROUND(CH10/$CJ$7,0)*($CJ$7-1),0)))</f>
        <v>0</v>
      </c>
      <c r="CJ10" s="441">
        <f t="shared" ref="CJ10:CJ47" si="55">IF(D10&gt;=$CJ$7,CH10,ROUND(CH10/$CJ$7,0)*D10)</f>
        <v>0</v>
      </c>
      <c r="CK10" s="432">
        <f>'Ｓ４４（1969）'!$AJ$156</f>
        <v>0</v>
      </c>
      <c r="CL10" s="439">
        <f t="shared" ref="CL10:CL47" si="56">IF(D10=0,0,IF(D10&lt;$CM$7,ROUND(CK10/$CM$7,0),IF(D10=$CM$7,CK10-ROUND(CK10/$CM$7,0)*($CM$7-1),0)))</f>
        <v>0</v>
      </c>
      <c r="CM10" s="441">
        <f t="shared" ref="CM10:CM47" si="57">IF(D10&gt;=$CM$7,CK10,ROUND(CK10/$CM$7,0)*D10)</f>
        <v>0</v>
      </c>
      <c r="CN10" s="432">
        <f>'Ｓ４４（1969）'!$AJ$157</f>
        <v>0</v>
      </c>
      <c r="CO10" s="441">
        <f t="shared" ref="CO10:CO47" si="58">IF(D10=0,0,IF(D10&lt;$CP$7,ROUND(CN10/$CP$7,0),IF(D10=$CP$7,CN10-ROUND(CN10/$CP$7,0)*($CP$7-1),0)))</f>
        <v>0</v>
      </c>
      <c r="CP10" s="441">
        <f t="shared" ref="CP10:CP47" si="59">IF(D10&gt;=$CP$7,CN10,ROUND(CN10/$CP$7,0)*D10)</f>
        <v>0</v>
      </c>
      <c r="CQ10" s="432">
        <f>'Ｓ４４（1969）'!$AJ$158</f>
        <v>0</v>
      </c>
      <c r="CR10" s="441">
        <f t="shared" ref="CR10:CR47" si="60">IF(D10=0,0,IF(D10&lt;$CS$7,ROUND(CQ10/$CS$7,0),IF(D10=$CS$7,CQ10-ROUND(CQ10/$CS$7,0)*($CS$7-1),0)))</f>
        <v>0</v>
      </c>
      <c r="CS10" s="441">
        <f t="shared" ref="CS10:CS47" si="61">IF(D10&gt;=$CS$7,CQ10,ROUND(CQ10/$CS$7,0)*D10)</f>
        <v>0</v>
      </c>
      <c r="CT10" s="432">
        <f>'Ｓ４４（1969）'!$AJ$159</f>
        <v>0</v>
      </c>
      <c r="CU10" s="441">
        <f t="shared" ref="CU10:CU47" si="62">IF(D10=0,0,IF(D10&lt;$CV$7,ROUND(CT10/$CV$7,0),IF(D10=$CV$7,CT10-ROUND(CT10/$CV$7,0)*($CV$7-1),0)))</f>
        <v>0</v>
      </c>
      <c r="CV10" s="441">
        <f t="shared" ref="CV10:CV47" si="63">IF(D10&gt;=$CV$7,CT10,ROUND(CT10/$CV$7,0)*D10)</f>
        <v>0</v>
      </c>
      <c r="CW10" s="432">
        <f>'Ｓ４４（1969）'!$AJ$160</f>
        <v>0</v>
      </c>
      <c r="CX10" s="441">
        <f t="shared" ref="CX10:CX47" si="64">IF(D10=0,0,IF(D10&lt;$CY$7,ROUND(CW10/$CY$7,0),IF(D10=$CY$7,CW10-ROUND(CW10/$CY$7,0)*($CY$7-1),0)))</f>
        <v>0</v>
      </c>
      <c r="CY10" s="441">
        <f t="shared" ref="CY10:CY47" si="65">IF(D10&gt;=$CY$7,CW10,ROUND(CW10/$CY$7,0)*D10)</f>
        <v>0</v>
      </c>
      <c r="CZ10" s="432">
        <f>'Ｓ４４（1969）'!$AJ$161</f>
        <v>0</v>
      </c>
      <c r="DA10" s="441">
        <f t="shared" ref="DA10:DA47" si="66">IF(D10=0,0,IF(D10&lt;$DB$7,ROUND(CZ10/$DB$7,0),IF(D10=$DB$7,CZ10-ROUND(CZ10/$DB$7,0)*($DB$7-1),0)))</f>
        <v>0</v>
      </c>
      <c r="DB10" s="441">
        <f t="shared" ref="DB10:DB47" si="67">IF(D10&gt;=$DB$7,CZ10,ROUND(CZ10/$DB$7,0)*D10)</f>
        <v>0</v>
      </c>
      <c r="DC10" s="432">
        <f>'Ｓ４４（1969）'!$AJ$162</f>
        <v>0</v>
      </c>
      <c r="DD10" s="441">
        <f t="shared" ref="DD10:DD47" si="68">IF(D10=0,0,IF(D10&lt;$DE$7,ROUND(DC10/$DE$7,0),IF(D10=$DE$7,DC10-ROUND(DC10/$DE$7,0)*($DE$7-1),0)))</f>
        <v>0</v>
      </c>
      <c r="DE10" s="475">
        <f t="shared" ref="DE10:DE47" si="69">IF(D10&gt;=$DE$7,DC10,ROUND(DC10/$DE$7,0)*D10)</f>
        <v>0</v>
      </c>
      <c r="DF10" s="430">
        <f>'Ｓ４４（1969）'!$AJ$164</f>
        <v>0</v>
      </c>
      <c r="DG10" s="441">
        <f t="shared" ref="DG10:DG47" si="70">IF(D10=0,0,IF(D10&lt;$DH$7,ROUND(DF10/$DH$7,0),IF(D10=$DH$7,DF10-ROUND(DF10/$DH$7,0)*($DH$7-1),0)))</f>
        <v>0</v>
      </c>
      <c r="DH10" s="441">
        <f t="shared" ref="DH10:DH47" si="71">IF(D10&gt;=$DH$7,DF10,ROUND(DF10/$DH$7,0)*D10)</f>
        <v>0</v>
      </c>
      <c r="DI10" s="432">
        <f>'Ｓ４４（1969）'!$AJ$165</f>
        <v>0</v>
      </c>
      <c r="DJ10" s="439">
        <f t="shared" ref="DJ10:DJ47" si="72">IF(D10=0,0,IF(D10&lt;$DK$7,ROUND(DI10/$DK$7,0),IF(D10=$DK$7,DI10-ROUND(DI10/$DK$7,0)*($DK$7-1),0)))</f>
        <v>0</v>
      </c>
      <c r="DK10" s="440">
        <f t="shared" ref="DK10:DK47" si="73">IF(D10&gt;=$DK$7,DI10,ROUND(DI10/$DK$7,0)*D10)</f>
        <v>0</v>
      </c>
      <c r="DL10" s="432">
        <f>'Ｓ４４（1969）'!$AJ$166</f>
        <v>0</v>
      </c>
      <c r="DM10" s="441">
        <f t="shared" ref="DM10:DM47" si="74">IF(D10=0,0,IF(D10&lt;$DN$7,ROUND(DL10/$DN$7,0),IF(D10=$DN$7,DL10-ROUND(DL10/$DN$7,0)*($DN$7-1),0)))</f>
        <v>0</v>
      </c>
      <c r="DN10" s="441">
        <f t="shared" ref="DN10:DN47" si="75">IF(D10&gt;=$DN$7,DL10,ROUND(DL10/$DN$7,0)*D10)</f>
        <v>0</v>
      </c>
      <c r="DO10" s="432">
        <f>'Ｓ４４（1969）'!$AJ$167</f>
        <v>34308</v>
      </c>
      <c r="DP10" s="441">
        <f t="shared" ref="DP10:DP47" si="76">IF(D10=0,0,IF(D10&lt;$DQ$7,ROUND(DO10/$DQ$7,0),IF(D10=$DQ$7,DO10-ROUND(DO10/$DQ$7,0)*($DQ$7-1),0)))</f>
        <v>686</v>
      </c>
      <c r="DQ10" s="441">
        <f t="shared" ref="DQ10:DQ47" si="77">IF(D10&gt;=$DQ$7,DO10,ROUND(DO10/$DQ$7,0)*D10)</f>
        <v>30870</v>
      </c>
      <c r="DR10" s="432">
        <f>'Ｓ４４（1969）'!$AJ$168</f>
        <v>0</v>
      </c>
      <c r="DS10" s="441">
        <f t="shared" ref="DS10:DS47" si="78">IF(D10=0,0,IF(D10&lt;$DT$7,ROUND(DR10/$DT$7,0),IF(D10=$DT$7,DR10-ROUND(DR10/$DT$7,0)*($DT$7-1),0)))</f>
        <v>0</v>
      </c>
      <c r="DT10" s="441">
        <f t="shared" ref="DT10:DT47" si="79">IF(D10&gt;=$DT$7,DR10,ROUND(DR10/$DT$7,0)*D10)</f>
        <v>0</v>
      </c>
      <c r="DU10" s="432">
        <f>'Ｓ４４（1969）'!$AJ$169</f>
        <v>0</v>
      </c>
      <c r="DV10" s="441">
        <f t="shared" ref="DV10:DV47" si="80">IF(D10=0,0,IF(D10&lt;$DW$7,ROUND(DU10/$DW$7,0),IF(D10=$DW$7,DU10-ROUND(DU10/$DW$7,0)*($DW$7-1),0)))</f>
        <v>0</v>
      </c>
      <c r="DW10" s="441">
        <f t="shared" ref="DW10:DW47" si="81">IF(D10&gt;=$DW$7,DU10,ROUND(DU10/$DW$7,0)*D10)</f>
        <v>0</v>
      </c>
      <c r="DX10" s="432">
        <f>'Ｓ４４（1969）'!$AJ$170</f>
        <v>0</v>
      </c>
      <c r="DY10" s="441">
        <f t="shared" ref="DY10:DY47" si="82">IF(D10=0,0,IF(D10&lt;$DZ$7,ROUND(DX10/$DZ$7,0),IF(D10=$DZ$7,DX10-ROUND(DX10/$DZ$7,0)*($DZ$7-1),0)))</f>
        <v>0</v>
      </c>
      <c r="DZ10" s="441">
        <f t="shared" ref="DZ10:DZ47" si="83">IF(D10&gt;=$DZ$7,DX10,ROUND(DX10/$DZ$7,0)*D10)</f>
        <v>0</v>
      </c>
      <c r="EA10" s="432">
        <f>'Ｓ４４（1969）'!$AJ$171</f>
        <v>0</v>
      </c>
      <c r="EB10" s="441">
        <f t="shared" ref="EB10:EB47" si="84">IF(D10=0,0,IF(D10&lt;$EC$7,ROUND(EA10/$EC$7,0),IF(D10=$EC$7,EA10-ROUND(EA10/$EC$7,0)*($EC$7-1),0)))</f>
        <v>0</v>
      </c>
      <c r="EC10" s="441">
        <f t="shared" ref="EC10:EC47" si="85">IF(D10&gt;=$EC$7,EA10,ROUND(EA10/$EC$7,0)*D10)</f>
        <v>0</v>
      </c>
      <c r="ED10" s="432">
        <f>'Ｓ４４（1969）'!$AJ$172</f>
        <v>0</v>
      </c>
      <c r="EE10" s="441">
        <f t="shared" ref="EE10:EE47" si="86">IF(D10=0,0,IF(D10&lt;$EF$7,ROUND(ED10/$EF$7,0),IF(D10=$EF$7,ED10-ROUND(ED10/$EF$7,0)*($EF$7-1),0)))</f>
        <v>0</v>
      </c>
      <c r="EF10" s="441">
        <f t="shared" ref="EF10:EF47" si="87">IF(D10&gt;=$EF$7,ED10,ROUND(ED10/$EF$7,0)*D10)</f>
        <v>0</v>
      </c>
      <c r="EG10" s="432">
        <f>'Ｓ４４（1969）'!$AJ$173</f>
        <v>0</v>
      </c>
      <c r="EH10" s="441">
        <f t="shared" ref="EH10:EH47" si="88">IF(D10=0,0,IF(D10&lt;$EI$7,ROUND(EG10/$EI$7,0),IF(D10=$EI$7,EG10-ROUND(EG10/$EI$7,0)*($EI$7-1),0)))</f>
        <v>0</v>
      </c>
      <c r="EI10" s="441">
        <f t="shared" ref="EI10:EI47" si="89">IF(D10&gt;=$EI$7,EG10,ROUND(EG10/$EI$7,0)*D10)</f>
        <v>0</v>
      </c>
      <c r="EJ10" s="432">
        <f>'Ｓ４４（1969）'!$AJ$174</f>
        <v>0</v>
      </c>
      <c r="EK10" s="441">
        <f t="shared" ref="EK10:EK47" si="90">IF(D10=0,0,IF(D10&lt;$EL$7,ROUND(EJ10/$EL$7,0),IF(D10=$EL$7,EJ10-ROUND(EJ10/$EL$7,0)*($EL$7-1),0)))</f>
        <v>0</v>
      </c>
      <c r="EL10" s="475">
        <f t="shared" ref="EL10:EL47" si="91">IF(D10&gt;=$EL$7,EJ10,ROUND(EJ10/$EL$7,0)*D10)</f>
        <v>0</v>
      </c>
      <c r="EM10" s="430">
        <f>'Ｓ４４（1969）'!$AJ$175</f>
        <v>0</v>
      </c>
      <c r="EN10" s="441">
        <f t="shared" ref="EN10:EN47" si="92">IF(D10=0,0,IF(D10&lt;$EO$7,ROUND(EM10/$EO$7,0),IF(D10=$EO$7,EM10-ROUND(EM10/$EO$7,0)*($EO$7-1),0)))</f>
        <v>0</v>
      </c>
      <c r="EO10" s="440">
        <f t="shared" ref="EO10:EO47" si="93">IF(D10&gt;=$EO$7,EM10,ROUND(EM10/$EO$7,0)*D10)</f>
        <v>0</v>
      </c>
      <c r="EP10" s="430">
        <f t="shared" ref="EP10:EP47" si="94">E10+H10+K10+N10+Q10+T10+W10+Z10+AC10+AF10+AI10+AL10+AO10+AR10+AU10+AX10+BA10+BD10+BG10+BJ10+BM10+BP10+BS10+BV10+BY10+CB10+CE10+CH10+CK10+CN10+CQ10+CT10+CW10+CZ10+DC10+DF10+DI10+DL10+DO10+DR10+DU10+DX10+EA10+ED10+EG10+EJ10+EM10</f>
        <v>31361</v>
      </c>
      <c r="EQ10" s="435">
        <f t="shared" ref="EQ10:EQ47" si="95">F10+I10+L10+O10+R10+U10+X10+AA10+AD10+AG10+AJ10+AM10+AP10+AS10+AV10+AY10+BB10+BE10+BH10+BK10+BN10+BQ10+BT10+BW10+BZ10+CC10+CF10+CI10+CL10+CO10+CR10+CU10+CX10+DA10+DD10+DG10+DJ10+DM10+DP10+DS10+DV10+DY10+EB10+EE10+EH10+EK10+EN10</f>
        <v>617</v>
      </c>
      <c r="ER10" s="433">
        <f t="shared" ref="ER10:ER47" si="96">G10+J10+M10+P10+S10+V10+Y10+AB10+AE10+AH10+AK10+AN10+AQ10+AT10+AW10+AZ10+BC10+BF10+BI10+BL10+BO10+BR10+BU10+BX10+CA10+CD10+CG10+CJ10+CM10+CP10+CS10+CV10+CY10+DB10+DE10+DH10+DK10+DN10+DQ10+DT10+DW10+DZ10+EC10+EF10+EI10+EL10+EO10</f>
        <v>28965</v>
      </c>
    </row>
    <row r="11" spans="1:148" ht="17.100000000000001" customHeight="1" x14ac:dyDescent="0.15">
      <c r="A11" s="371"/>
      <c r="B11" s="436"/>
      <c r="C11" s="437">
        <v>45</v>
      </c>
      <c r="D11" s="1100">
        <v>44</v>
      </c>
      <c r="E11" s="430">
        <f>'Ｓ４５（1970）'!$AJ$124</f>
        <v>0</v>
      </c>
      <c r="F11" s="441">
        <f t="shared" si="0"/>
        <v>0</v>
      </c>
      <c r="G11" s="441">
        <f t="shared" si="1"/>
        <v>0</v>
      </c>
      <c r="H11" s="432">
        <f>'Ｓ４５（1970）'!$AJ$125</f>
        <v>0</v>
      </c>
      <c r="I11" s="441">
        <f t="shared" si="2"/>
        <v>0</v>
      </c>
      <c r="J11" s="475">
        <f t="shared" si="3"/>
        <v>0</v>
      </c>
      <c r="K11" s="430">
        <f>'Ｓ４５（1970）'!$AJ$127</f>
        <v>0</v>
      </c>
      <c r="L11" s="441">
        <f t="shared" si="4"/>
        <v>0</v>
      </c>
      <c r="M11" s="441">
        <f t="shared" si="5"/>
        <v>0</v>
      </c>
      <c r="N11" s="432">
        <f>'Ｓ４５（1970）'!$AJ$128</f>
        <v>0</v>
      </c>
      <c r="O11" s="441">
        <f t="shared" si="6"/>
        <v>0</v>
      </c>
      <c r="P11" s="440">
        <f t="shared" si="7"/>
        <v>0</v>
      </c>
      <c r="Q11" s="432">
        <f>'Ｓ４５（1970）'!$AJ$130</f>
        <v>0</v>
      </c>
      <c r="R11" s="441">
        <f t="shared" si="8"/>
        <v>0</v>
      </c>
      <c r="S11" s="441">
        <f t="shared" si="9"/>
        <v>0</v>
      </c>
      <c r="T11" s="432">
        <f>'Ｓ４５（1970）'!$AJ$131</f>
        <v>0</v>
      </c>
      <c r="U11" s="441">
        <f t="shared" si="10"/>
        <v>0</v>
      </c>
      <c r="V11" s="441">
        <f t="shared" si="11"/>
        <v>0</v>
      </c>
      <c r="W11" s="432">
        <f>'Ｓ４５（1970）'!$AJ$132</f>
        <v>0</v>
      </c>
      <c r="X11" s="441">
        <f t="shared" si="12"/>
        <v>0</v>
      </c>
      <c r="Y11" s="441">
        <f t="shared" si="13"/>
        <v>0</v>
      </c>
      <c r="Z11" s="432">
        <f>'Ｓ４５（1970）'!$AJ$133</f>
        <v>0</v>
      </c>
      <c r="AA11" s="441">
        <f t="shared" si="14"/>
        <v>0</v>
      </c>
      <c r="AB11" s="441">
        <f t="shared" si="15"/>
        <v>0</v>
      </c>
      <c r="AC11" s="432">
        <f>'Ｓ４５（1970）'!$AJ$134</f>
        <v>0</v>
      </c>
      <c r="AD11" s="441">
        <f t="shared" si="16"/>
        <v>0</v>
      </c>
      <c r="AE11" s="440">
        <f t="shared" si="17"/>
        <v>0</v>
      </c>
      <c r="AF11" s="432">
        <f>'Ｓ４５（1970）'!$AJ$135</f>
        <v>0</v>
      </c>
      <c r="AG11" s="441">
        <f t="shared" si="18"/>
        <v>0</v>
      </c>
      <c r="AH11" s="440">
        <f t="shared" si="19"/>
        <v>0</v>
      </c>
      <c r="AI11" s="432">
        <f>'Ｓ４５（1970）'!$AJ$136</f>
        <v>0</v>
      </c>
      <c r="AJ11" s="441">
        <f t="shared" si="20"/>
        <v>0</v>
      </c>
      <c r="AK11" s="441">
        <f t="shared" si="21"/>
        <v>0</v>
      </c>
      <c r="AL11" s="432">
        <f>'Ｓ４５（1970）'!$AJ$137</f>
        <v>0</v>
      </c>
      <c r="AM11" s="441">
        <f t="shared" si="22"/>
        <v>0</v>
      </c>
      <c r="AN11" s="441">
        <f t="shared" si="23"/>
        <v>0</v>
      </c>
      <c r="AO11" s="432">
        <f>'Ｓ４５（1970）'!$AJ$138</f>
        <v>0</v>
      </c>
      <c r="AP11" s="441">
        <f t="shared" si="24"/>
        <v>0</v>
      </c>
      <c r="AQ11" s="441">
        <f t="shared" si="25"/>
        <v>0</v>
      </c>
      <c r="AR11" s="432">
        <f>'Ｓ４５（1970）'!$AJ$139</f>
        <v>0</v>
      </c>
      <c r="AS11" s="441">
        <f t="shared" si="26"/>
        <v>0</v>
      </c>
      <c r="AT11" s="441">
        <f t="shared" si="27"/>
        <v>0</v>
      </c>
      <c r="AU11" s="432">
        <f>'Ｓ４５（1970）'!$AJ$140</f>
        <v>0</v>
      </c>
      <c r="AV11" s="441">
        <f t="shared" si="28"/>
        <v>0</v>
      </c>
      <c r="AW11" s="441">
        <f t="shared" si="29"/>
        <v>0</v>
      </c>
      <c r="AX11" s="432">
        <f>'Ｓ４５（1970）'!$AJ$141</f>
        <v>0</v>
      </c>
      <c r="AY11" s="441">
        <f t="shared" si="30"/>
        <v>0</v>
      </c>
      <c r="AZ11" s="441">
        <f t="shared" si="31"/>
        <v>0</v>
      </c>
      <c r="BA11" s="432">
        <f>'Ｓ４５（1970）'!$AJ$142</f>
        <v>0</v>
      </c>
      <c r="BB11" s="441">
        <f t="shared" si="32"/>
        <v>0</v>
      </c>
      <c r="BC11" s="441">
        <f t="shared" si="33"/>
        <v>0</v>
      </c>
      <c r="BD11" s="432">
        <f>'Ｓ４５（1970）'!$AJ$143</f>
        <v>0</v>
      </c>
      <c r="BE11" s="441">
        <f t="shared" si="34"/>
        <v>0</v>
      </c>
      <c r="BF11" s="440">
        <f t="shared" si="35"/>
        <v>0</v>
      </c>
      <c r="BG11" s="432">
        <f>'Ｓ４５（1970）'!$AJ$145</f>
        <v>0</v>
      </c>
      <c r="BH11" s="441">
        <f t="shared" si="36"/>
        <v>0</v>
      </c>
      <c r="BI11" s="441">
        <f t="shared" si="37"/>
        <v>0</v>
      </c>
      <c r="BJ11" s="432">
        <f>'Ｓ４５（1970）'!$AJ$146</f>
        <v>0</v>
      </c>
      <c r="BK11" s="441">
        <f t="shared" si="38"/>
        <v>0</v>
      </c>
      <c r="BL11" s="441">
        <f t="shared" si="39"/>
        <v>0</v>
      </c>
      <c r="BM11" s="432">
        <f>'Ｓ４５（1970）'!$AJ$147</f>
        <v>0</v>
      </c>
      <c r="BN11" s="441">
        <f t="shared" si="40"/>
        <v>0</v>
      </c>
      <c r="BO11" s="440">
        <f t="shared" si="41"/>
        <v>0</v>
      </c>
      <c r="BP11" s="430">
        <f>'Ｓ４５（1970）'!$AJ$148</f>
        <v>0</v>
      </c>
      <c r="BQ11" s="441">
        <f t="shared" si="42"/>
        <v>0</v>
      </c>
      <c r="BR11" s="441">
        <f t="shared" si="43"/>
        <v>0</v>
      </c>
      <c r="BS11" s="432">
        <f>'Ｓ４５（1970）'!$AJ$149</f>
        <v>0</v>
      </c>
      <c r="BT11" s="441">
        <f t="shared" si="44"/>
        <v>0</v>
      </c>
      <c r="BU11" s="441">
        <f t="shared" si="45"/>
        <v>0</v>
      </c>
      <c r="BV11" s="432">
        <f>'Ｓ４５（1970）'!$AJ$150</f>
        <v>0</v>
      </c>
      <c r="BW11" s="441">
        <f t="shared" si="46"/>
        <v>0</v>
      </c>
      <c r="BX11" s="441">
        <f t="shared" si="47"/>
        <v>0</v>
      </c>
      <c r="BY11" s="432">
        <f>'Ｓ４５（1970）'!$AJ$151</f>
        <v>0</v>
      </c>
      <c r="BZ11" s="441">
        <f t="shared" si="48"/>
        <v>0</v>
      </c>
      <c r="CA11" s="441">
        <f t="shared" si="49"/>
        <v>0</v>
      </c>
      <c r="CB11" s="432">
        <f>'Ｓ４５（1970）'!$AJ$152</f>
        <v>0</v>
      </c>
      <c r="CC11" s="441">
        <f t="shared" si="50"/>
        <v>0</v>
      </c>
      <c r="CD11" s="441">
        <f t="shared" si="51"/>
        <v>0</v>
      </c>
      <c r="CE11" s="432">
        <f>'Ｓ４５（1970）'!$AJ$153</f>
        <v>0</v>
      </c>
      <c r="CF11" s="441">
        <f t="shared" si="52"/>
        <v>0</v>
      </c>
      <c r="CG11" s="441">
        <f t="shared" si="53"/>
        <v>0</v>
      </c>
      <c r="CH11" s="432">
        <f>'Ｓ４５（1970）'!$AJ$155</f>
        <v>0</v>
      </c>
      <c r="CI11" s="441">
        <f t="shared" si="54"/>
        <v>0</v>
      </c>
      <c r="CJ11" s="441">
        <f t="shared" si="55"/>
        <v>0</v>
      </c>
      <c r="CK11" s="432">
        <f>'Ｓ４５（1970）'!$AJ$156</f>
        <v>0</v>
      </c>
      <c r="CL11" s="439">
        <f t="shared" si="56"/>
        <v>0</v>
      </c>
      <c r="CM11" s="441">
        <f t="shared" si="57"/>
        <v>0</v>
      </c>
      <c r="CN11" s="432">
        <f>'Ｓ４５（1970）'!$AJ$157</f>
        <v>0</v>
      </c>
      <c r="CO11" s="441">
        <f t="shared" si="58"/>
        <v>0</v>
      </c>
      <c r="CP11" s="441">
        <f t="shared" si="59"/>
        <v>0</v>
      </c>
      <c r="CQ11" s="432">
        <f>'Ｓ４５（1970）'!$AJ$158</f>
        <v>0</v>
      </c>
      <c r="CR11" s="441">
        <f t="shared" si="60"/>
        <v>0</v>
      </c>
      <c r="CS11" s="441">
        <f t="shared" si="61"/>
        <v>0</v>
      </c>
      <c r="CT11" s="432">
        <f>'Ｓ４５（1970）'!$AJ$159</f>
        <v>0</v>
      </c>
      <c r="CU11" s="441">
        <f t="shared" si="62"/>
        <v>0</v>
      </c>
      <c r="CV11" s="441">
        <f t="shared" si="63"/>
        <v>0</v>
      </c>
      <c r="CW11" s="432">
        <f>'Ｓ４５（1970）'!$AJ$160</f>
        <v>0</v>
      </c>
      <c r="CX11" s="441">
        <f t="shared" si="64"/>
        <v>0</v>
      </c>
      <c r="CY11" s="441">
        <f t="shared" si="65"/>
        <v>0</v>
      </c>
      <c r="CZ11" s="432">
        <f>'Ｓ４５（1970）'!$AJ$161</f>
        <v>0</v>
      </c>
      <c r="DA11" s="441">
        <f t="shared" si="66"/>
        <v>0</v>
      </c>
      <c r="DB11" s="441">
        <f t="shared" si="67"/>
        <v>0</v>
      </c>
      <c r="DC11" s="432">
        <f>'Ｓ４５（1970）'!$AJ$162</f>
        <v>0</v>
      </c>
      <c r="DD11" s="441">
        <f t="shared" si="68"/>
        <v>0</v>
      </c>
      <c r="DE11" s="475">
        <f t="shared" si="69"/>
        <v>0</v>
      </c>
      <c r="DF11" s="430">
        <f>'Ｓ４５（1970）'!$AJ$164</f>
        <v>0</v>
      </c>
      <c r="DG11" s="441">
        <f t="shared" si="70"/>
        <v>0</v>
      </c>
      <c r="DH11" s="441">
        <f t="shared" si="71"/>
        <v>0</v>
      </c>
      <c r="DI11" s="432">
        <f>'Ｓ４５（1970）'!$AJ$165</f>
        <v>0</v>
      </c>
      <c r="DJ11" s="439">
        <f t="shared" si="72"/>
        <v>0</v>
      </c>
      <c r="DK11" s="440">
        <f t="shared" si="73"/>
        <v>0</v>
      </c>
      <c r="DL11" s="432">
        <f>'Ｓ４５（1970）'!$AJ$166</f>
        <v>0</v>
      </c>
      <c r="DM11" s="441">
        <f t="shared" si="74"/>
        <v>0</v>
      </c>
      <c r="DN11" s="441">
        <f t="shared" si="75"/>
        <v>0</v>
      </c>
      <c r="DO11" s="432">
        <f>'Ｓ４５（1970）'!$AJ$167</f>
        <v>1000</v>
      </c>
      <c r="DP11" s="441">
        <f t="shared" si="76"/>
        <v>20</v>
      </c>
      <c r="DQ11" s="441">
        <f t="shared" si="77"/>
        <v>880</v>
      </c>
      <c r="DR11" s="432">
        <f>'Ｓ４５（1970）'!$AJ$168</f>
        <v>4040</v>
      </c>
      <c r="DS11" s="441">
        <f t="shared" si="78"/>
        <v>81</v>
      </c>
      <c r="DT11" s="441">
        <f t="shared" si="79"/>
        <v>3564</v>
      </c>
      <c r="DU11" s="432">
        <f>'Ｓ４５（1970）'!$AJ$169</f>
        <v>0</v>
      </c>
      <c r="DV11" s="441">
        <f t="shared" si="80"/>
        <v>0</v>
      </c>
      <c r="DW11" s="441">
        <f t="shared" si="81"/>
        <v>0</v>
      </c>
      <c r="DX11" s="432">
        <f>'Ｓ４５（1970）'!$AJ$170</f>
        <v>0</v>
      </c>
      <c r="DY11" s="441">
        <f t="shared" si="82"/>
        <v>0</v>
      </c>
      <c r="DZ11" s="441">
        <f t="shared" si="83"/>
        <v>0</v>
      </c>
      <c r="EA11" s="432">
        <f>'Ｓ４５（1970）'!$AJ$171</f>
        <v>0</v>
      </c>
      <c r="EB11" s="441">
        <f t="shared" si="84"/>
        <v>0</v>
      </c>
      <c r="EC11" s="441">
        <f t="shared" si="85"/>
        <v>0</v>
      </c>
      <c r="ED11" s="432">
        <f>'Ｓ４５（1970）'!$AJ$172</f>
        <v>0</v>
      </c>
      <c r="EE11" s="441">
        <f t="shared" si="86"/>
        <v>0</v>
      </c>
      <c r="EF11" s="441">
        <f t="shared" si="87"/>
        <v>0</v>
      </c>
      <c r="EG11" s="432">
        <f>'Ｓ４５（1970）'!$AJ$173</f>
        <v>0</v>
      </c>
      <c r="EH11" s="441">
        <f t="shared" si="88"/>
        <v>0</v>
      </c>
      <c r="EI11" s="441">
        <f t="shared" si="89"/>
        <v>0</v>
      </c>
      <c r="EJ11" s="432">
        <f>'Ｓ４５（1970）'!$AJ$174</f>
        <v>0</v>
      </c>
      <c r="EK11" s="441">
        <f t="shared" si="90"/>
        <v>0</v>
      </c>
      <c r="EL11" s="475">
        <f t="shared" si="91"/>
        <v>0</v>
      </c>
      <c r="EM11" s="430">
        <f>'Ｓ４５（1970）'!$AJ$175</f>
        <v>0</v>
      </c>
      <c r="EN11" s="441">
        <f t="shared" si="92"/>
        <v>0</v>
      </c>
      <c r="EO11" s="440">
        <f t="shared" si="93"/>
        <v>0</v>
      </c>
      <c r="EP11" s="430">
        <f t="shared" si="94"/>
        <v>5040</v>
      </c>
      <c r="EQ11" s="435">
        <f t="shared" si="95"/>
        <v>101</v>
      </c>
      <c r="ER11" s="433">
        <f t="shared" si="96"/>
        <v>4444</v>
      </c>
    </row>
    <row r="12" spans="1:148" ht="17.100000000000001" customHeight="1" x14ac:dyDescent="0.15">
      <c r="A12" s="371"/>
      <c r="B12" s="436"/>
      <c r="C12" s="437">
        <v>46</v>
      </c>
      <c r="D12" s="1106">
        <v>43</v>
      </c>
      <c r="E12" s="430">
        <f>'Ｓ４６（1971）'!$AJ$124</f>
        <v>0</v>
      </c>
      <c r="F12" s="441">
        <f t="shared" si="0"/>
        <v>0</v>
      </c>
      <c r="G12" s="441">
        <f t="shared" si="1"/>
        <v>0</v>
      </c>
      <c r="H12" s="432">
        <f>'Ｓ４６（1971）'!$AJ$125</f>
        <v>0</v>
      </c>
      <c r="I12" s="441">
        <f t="shared" si="2"/>
        <v>0</v>
      </c>
      <c r="J12" s="475">
        <f t="shared" si="3"/>
        <v>0</v>
      </c>
      <c r="K12" s="430">
        <f>'Ｓ４６（1971）'!$AJ$127</f>
        <v>0</v>
      </c>
      <c r="L12" s="441">
        <f t="shared" si="4"/>
        <v>0</v>
      </c>
      <c r="M12" s="441">
        <f t="shared" si="5"/>
        <v>0</v>
      </c>
      <c r="N12" s="432">
        <f>'Ｓ４６（1971）'!$AJ$128</f>
        <v>0</v>
      </c>
      <c r="O12" s="441">
        <f t="shared" si="6"/>
        <v>0</v>
      </c>
      <c r="P12" s="440">
        <f t="shared" si="7"/>
        <v>0</v>
      </c>
      <c r="Q12" s="432">
        <f>'Ｓ４６（1971）'!$AJ$130</f>
        <v>0</v>
      </c>
      <c r="R12" s="441">
        <f t="shared" si="8"/>
        <v>0</v>
      </c>
      <c r="S12" s="441">
        <f t="shared" si="9"/>
        <v>0</v>
      </c>
      <c r="T12" s="432">
        <f>'Ｓ４６（1971）'!$AJ$131</f>
        <v>0</v>
      </c>
      <c r="U12" s="441">
        <f t="shared" si="10"/>
        <v>0</v>
      </c>
      <c r="V12" s="441">
        <f t="shared" si="11"/>
        <v>0</v>
      </c>
      <c r="W12" s="432">
        <f>'Ｓ４６（1971）'!$AJ$132</f>
        <v>0</v>
      </c>
      <c r="X12" s="441">
        <f t="shared" si="12"/>
        <v>0</v>
      </c>
      <c r="Y12" s="441">
        <f t="shared" si="13"/>
        <v>0</v>
      </c>
      <c r="Z12" s="432">
        <f>'Ｓ４６（1971）'!$AJ$133</f>
        <v>0</v>
      </c>
      <c r="AA12" s="441">
        <f t="shared" si="14"/>
        <v>0</v>
      </c>
      <c r="AB12" s="441">
        <f t="shared" si="15"/>
        <v>0</v>
      </c>
      <c r="AC12" s="432">
        <f>'Ｓ４６（1971）'!$AJ$134</f>
        <v>0</v>
      </c>
      <c r="AD12" s="441">
        <f t="shared" si="16"/>
        <v>0</v>
      </c>
      <c r="AE12" s="440">
        <f t="shared" si="17"/>
        <v>0</v>
      </c>
      <c r="AF12" s="432">
        <f>'Ｓ４６（1971）'!$AJ$135</f>
        <v>0</v>
      </c>
      <c r="AG12" s="441">
        <f t="shared" si="18"/>
        <v>0</v>
      </c>
      <c r="AH12" s="440">
        <f t="shared" si="19"/>
        <v>0</v>
      </c>
      <c r="AI12" s="432">
        <f>'Ｓ４６（1971）'!$AJ$136</f>
        <v>0</v>
      </c>
      <c r="AJ12" s="441">
        <f t="shared" si="20"/>
        <v>0</v>
      </c>
      <c r="AK12" s="441">
        <f t="shared" si="21"/>
        <v>0</v>
      </c>
      <c r="AL12" s="432">
        <f>'Ｓ４６（1971）'!$AJ$137</f>
        <v>0</v>
      </c>
      <c r="AM12" s="441">
        <f t="shared" si="22"/>
        <v>0</v>
      </c>
      <c r="AN12" s="441">
        <f t="shared" si="23"/>
        <v>0</v>
      </c>
      <c r="AO12" s="432">
        <f>'Ｓ４６（1971）'!$AJ$138</f>
        <v>0</v>
      </c>
      <c r="AP12" s="441">
        <f t="shared" si="24"/>
        <v>0</v>
      </c>
      <c r="AQ12" s="441">
        <f t="shared" si="25"/>
        <v>0</v>
      </c>
      <c r="AR12" s="432">
        <f>'Ｓ４６（1971）'!$AJ$139</f>
        <v>0</v>
      </c>
      <c r="AS12" s="441">
        <f t="shared" si="26"/>
        <v>0</v>
      </c>
      <c r="AT12" s="441">
        <f t="shared" si="27"/>
        <v>0</v>
      </c>
      <c r="AU12" s="432">
        <f>'Ｓ４６（1971）'!$AJ$140</f>
        <v>0</v>
      </c>
      <c r="AV12" s="441">
        <f t="shared" si="28"/>
        <v>0</v>
      </c>
      <c r="AW12" s="441">
        <f t="shared" si="29"/>
        <v>0</v>
      </c>
      <c r="AX12" s="432">
        <f>'Ｓ４６（1971）'!$AJ$141</f>
        <v>0</v>
      </c>
      <c r="AY12" s="441">
        <f t="shared" si="30"/>
        <v>0</v>
      </c>
      <c r="AZ12" s="441">
        <f t="shared" si="31"/>
        <v>0</v>
      </c>
      <c r="BA12" s="432">
        <f>'Ｓ４６（1971）'!$AJ$142</f>
        <v>0</v>
      </c>
      <c r="BB12" s="441">
        <f t="shared" si="32"/>
        <v>0</v>
      </c>
      <c r="BC12" s="441">
        <f t="shared" si="33"/>
        <v>0</v>
      </c>
      <c r="BD12" s="432">
        <f>'Ｓ４６（1971）'!$AJ$143</f>
        <v>0</v>
      </c>
      <c r="BE12" s="441">
        <f t="shared" si="34"/>
        <v>0</v>
      </c>
      <c r="BF12" s="440">
        <f t="shared" si="35"/>
        <v>0</v>
      </c>
      <c r="BG12" s="432">
        <f>'Ｓ４６（1971）'!$AJ$145</f>
        <v>0</v>
      </c>
      <c r="BH12" s="441">
        <f t="shared" si="36"/>
        <v>0</v>
      </c>
      <c r="BI12" s="441">
        <f t="shared" si="37"/>
        <v>0</v>
      </c>
      <c r="BJ12" s="432">
        <f>'Ｓ４６（1971）'!$AJ$146</f>
        <v>0</v>
      </c>
      <c r="BK12" s="441">
        <f t="shared" si="38"/>
        <v>0</v>
      </c>
      <c r="BL12" s="441">
        <f t="shared" si="39"/>
        <v>0</v>
      </c>
      <c r="BM12" s="432">
        <f>'Ｓ４６（1971）'!$AJ$147</f>
        <v>0</v>
      </c>
      <c r="BN12" s="441">
        <f t="shared" si="40"/>
        <v>0</v>
      </c>
      <c r="BO12" s="440">
        <f t="shared" si="41"/>
        <v>0</v>
      </c>
      <c r="BP12" s="430">
        <f>'Ｓ４６（1971）'!$AJ$148</f>
        <v>0</v>
      </c>
      <c r="BQ12" s="441">
        <f t="shared" si="42"/>
        <v>0</v>
      </c>
      <c r="BR12" s="441">
        <f t="shared" si="43"/>
        <v>0</v>
      </c>
      <c r="BS12" s="432">
        <f>'Ｓ４６（1971）'!$AJ$149</f>
        <v>0</v>
      </c>
      <c r="BT12" s="441">
        <f t="shared" si="44"/>
        <v>0</v>
      </c>
      <c r="BU12" s="441">
        <f t="shared" si="45"/>
        <v>0</v>
      </c>
      <c r="BV12" s="432">
        <f>'Ｓ４６（1971）'!$AJ$150</f>
        <v>0</v>
      </c>
      <c r="BW12" s="441">
        <f t="shared" si="46"/>
        <v>0</v>
      </c>
      <c r="BX12" s="441">
        <f t="shared" si="47"/>
        <v>0</v>
      </c>
      <c r="BY12" s="432">
        <f>'Ｓ４６（1971）'!$AJ$151</f>
        <v>0</v>
      </c>
      <c r="BZ12" s="441">
        <f t="shared" si="48"/>
        <v>0</v>
      </c>
      <c r="CA12" s="441">
        <f t="shared" si="49"/>
        <v>0</v>
      </c>
      <c r="CB12" s="432">
        <f>'Ｓ４６（1971）'!$AJ$152</f>
        <v>0</v>
      </c>
      <c r="CC12" s="441">
        <f t="shared" si="50"/>
        <v>0</v>
      </c>
      <c r="CD12" s="441">
        <f t="shared" si="51"/>
        <v>0</v>
      </c>
      <c r="CE12" s="432">
        <f>'Ｓ４６（1971）'!$AJ$153</f>
        <v>0</v>
      </c>
      <c r="CF12" s="441">
        <f t="shared" si="52"/>
        <v>0</v>
      </c>
      <c r="CG12" s="441">
        <f t="shared" si="53"/>
        <v>0</v>
      </c>
      <c r="CH12" s="432">
        <f>'Ｓ４６（1971）'!$AJ$155</f>
        <v>0</v>
      </c>
      <c r="CI12" s="441">
        <f t="shared" si="54"/>
        <v>0</v>
      </c>
      <c r="CJ12" s="441">
        <f t="shared" si="55"/>
        <v>0</v>
      </c>
      <c r="CK12" s="432">
        <f>'Ｓ４６（1971）'!$AJ$156</f>
        <v>0</v>
      </c>
      <c r="CL12" s="439">
        <f t="shared" si="56"/>
        <v>0</v>
      </c>
      <c r="CM12" s="441">
        <f t="shared" si="57"/>
        <v>0</v>
      </c>
      <c r="CN12" s="432">
        <f>'Ｓ４６（1971）'!$AJ$157</f>
        <v>0</v>
      </c>
      <c r="CO12" s="441">
        <f t="shared" si="58"/>
        <v>0</v>
      </c>
      <c r="CP12" s="441">
        <f t="shared" si="59"/>
        <v>0</v>
      </c>
      <c r="CQ12" s="432">
        <f>'Ｓ４６（1971）'!$AJ$158</f>
        <v>0</v>
      </c>
      <c r="CR12" s="441">
        <f t="shared" si="60"/>
        <v>0</v>
      </c>
      <c r="CS12" s="441">
        <f t="shared" si="61"/>
        <v>0</v>
      </c>
      <c r="CT12" s="432">
        <f>'Ｓ４６（1971）'!$AJ$159</f>
        <v>0</v>
      </c>
      <c r="CU12" s="441">
        <f t="shared" si="62"/>
        <v>0</v>
      </c>
      <c r="CV12" s="441">
        <f t="shared" si="63"/>
        <v>0</v>
      </c>
      <c r="CW12" s="432">
        <f>'Ｓ４６（1971）'!$AJ$160</f>
        <v>0</v>
      </c>
      <c r="CX12" s="441">
        <f t="shared" si="64"/>
        <v>0</v>
      </c>
      <c r="CY12" s="441">
        <f t="shared" si="65"/>
        <v>0</v>
      </c>
      <c r="CZ12" s="432">
        <f>'Ｓ４６（1971）'!$AJ$161</f>
        <v>0</v>
      </c>
      <c r="DA12" s="441">
        <f t="shared" si="66"/>
        <v>0</v>
      </c>
      <c r="DB12" s="441">
        <f t="shared" si="67"/>
        <v>0</v>
      </c>
      <c r="DC12" s="432">
        <f>'Ｓ４６（1971）'!$AJ$162</f>
        <v>0</v>
      </c>
      <c r="DD12" s="441">
        <f t="shared" si="68"/>
        <v>0</v>
      </c>
      <c r="DE12" s="475">
        <f t="shared" si="69"/>
        <v>0</v>
      </c>
      <c r="DF12" s="430">
        <f>'Ｓ４６（1971）'!$AJ$164</f>
        <v>0</v>
      </c>
      <c r="DG12" s="441">
        <f t="shared" si="70"/>
        <v>0</v>
      </c>
      <c r="DH12" s="441">
        <f t="shared" si="71"/>
        <v>0</v>
      </c>
      <c r="DI12" s="432">
        <f>'Ｓ４６（1971）'!$AJ$165</f>
        <v>0</v>
      </c>
      <c r="DJ12" s="439">
        <f t="shared" si="72"/>
        <v>0</v>
      </c>
      <c r="DK12" s="440">
        <f t="shared" si="73"/>
        <v>0</v>
      </c>
      <c r="DL12" s="432">
        <f>'Ｓ４６（1971）'!$AJ$166</f>
        <v>30724</v>
      </c>
      <c r="DM12" s="441">
        <f t="shared" si="74"/>
        <v>614</v>
      </c>
      <c r="DN12" s="441">
        <f t="shared" si="75"/>
        <v>26402</v>
      </c>
      <c r="DO12" s="432">
        <f>'Ｓ４６（1971）'!$AJ$167</f>
        <v>0</v>
      </c>
      <c r="DP12" s="441">
        <f t="shared" si="76"/>
        <v>0</v>
      </c>
      <c r="DQ12" s="441">
        <f t="shared" si="77"/>
        <v>0</v>
      </c>
      <c r="DR12" s="432">
        <f>'Ｓ４６（1971）'!$AJ$168</f>
        <v>0</v>
      </c>
      <c r="DS12" s="441">
        <f t="shared" si="78"/>
        <v>0</v>
      </c>
      <c r="DT12" s="441">
        <f t="shared" si="79"/>
        <v>0</v>
      </c>
      <c r="DU12" s="432">
        <f>'Ｓ４６（1971）'!$AJ$169</f>
        <v>0</v>
      </c>
      <c r="DV12" s="441">
        <f t="shared" si="80"/>
        <v>0</v>
      </c>
      <c r="DW12" s="441">
        <f t="shared" si="81"/>
        <v>0</v>
      </c>
      <c r="DX12" s="432">
        <f>'Ｓ４６（1971）'!$AJ$170</f>
        <v>0</v>
      </c>
      <c r="DY12" s="441">
        <f t="shared" si="82"/>
        <v>0</v>
      </c>
      <c r="DZ12" s="441">
        <f t="shared" si="83"/>
        <v>0</v>
      </c>
      <c r="EA12" s="432">
        <f>'Ｓ４６（1971）'!$AJ$171</f>
        <v>0</v>
      </c>
      <c r="EB12" s="441">
        <f t="shared" si="84"/>
        <v>0</v>
      </c>
      <c r="EC12" s="441">
        <f t="shared" si="85"/>
        <v>0</v>
      </c>
      <c r="ED12" s="432">
        <f>'Ｓ４６（1971）'!$AJ$172</f>
        <v>0</v>
      </c>
      <c r="EE12" s="441">
        <f t="shared" si="86"/>
        <v>0</v>
      </c>
      <c r="EF12" s="441">
        <f t="shared" si="87"/>
        <v>0</v>
      </c>
      <c r="EG12" s="432">
        <f>'Ｓ４６（1971）'!$AJ$173</f>
        <v>0</v>
      </c>
      <c r="EH12" s="441">
        <f t="shared" si="88"/>
        <v>0</v>
      </c>
      <c r="EI12" s="441">
        <f t="shared" si="89"/>
        <v>0</v>
      </c>
      <c r="EJ12" s="432">
        <f>'Ｓ４６（1971）'!$AJ$174</f>
        <v>0</v>
      </c>
      <c r="EK12" s="441">
        <f t="shared" si="90"/>
        <v>0</v>
      </c>
      <c r="EL12" s="475">
        <f t="shared" si="91"/>
        <v>0</v>
      </c>
      <c r="EM12" s="430">
        <f>'Ｓ４６（1971）'!$AJ$175</f>
        <v>0</v>
      </c>
      <c r="EN12" s="441">
        <f t="shared" si="92"/>
        <v>0</v>
      </c>
      <c r="EO12" s="440">
        <f t="shared" si="93"/>
        <v>0</v>
      </c>
      <c r="EP12" s="430">
        <f t="shared" si="94"/>
        <v>30724</v>
      </c>
      <c r="EQ12" s="435">
        <f t="shared" si="95"/>
        <v>614</v>
      </c>
      <c r="ER12" s="433">
        <f t="shared" si="96"/>
        <v>26402</v>
      </c>
    </row>
    <row r="13" spans="1:148" ht="17.100000000000001" customHeight="1" x14ac:dyDescent="0.15">
      <c r="A13" s="371"/>
      <c r="B13" s="436"/>
      <c r="C13" s="437">
        <v>47</v>
      </c>
      <c r="D13" s="1100">
        <v>42</v>
      </c>
      <c r="E13" s="430">
        <f>'Ｓ４７(1972)'!$AJ$124</f>
        <v>0</v>
      </c>
      <c r="F13" s="441">
        <f t="shared" si="0"/>
        <v>0</v>
      </c>
      <c r="G13" s="441">
        <f t="shared" si="1"/>
        <v>0</v>
      </c>
      <c r="H13" s="432">
        <f>'Ｓ４７(1972)'!$AJ$125</f>
        <v>0</v>
      </c>
      <c r="I13" s="441">
        <f t="shared" si="2"/>
        <v>0</v>
      </c>
      <c r="J13" s="475">
        <f t="shared" si="3"/>
        <v>0</v>
      </c>
      <c r="K13" s="430">
        <f>'Ｓ４７(1972)'!$AJ$127</f>
        <v>0</v>
      </c>
      <c r="L13" s="441">
        <f t="shared" si="4"/>
        <v>0</v>
      </c>
      <c r="M13" s="441">
        <f t="shared" si="5"/>
        <v>0</v>
      </c>
      <c r="N13" s="432">
        <f>'Ｓ４７(1972)'!$AJ$128</f>
        <v>0</v>
      </c>
      <c r="O13" s="441">
        <f t="shared" si="6"/>
        <v>0</v>
      </c>
      <c r="P13" s="440">
        <f t="shared" si="7"/>
        <v>0</v>
      </c>
      <c r="Q13" s="432">
        <f>'Ｓ４７(1972)'!$AJ$130</f>
        <v>0</v>
      </c>
      <c r="R13" s="441">
        <f t="shared" si="8"/>
        <v>0</v>
      </c>
      <c r="S13" s="441">
        <f t="shared" si="9"/>
        <v>0</v>
      </c>
      <c r="T13" s="432">
        <f>'Ｓ４７(1972)'!$AJ$131</f>
        <v>0</v>
      </c>
      <c r="U13" s="441">
        <f t="shared" si="10"/>
        <v>0</v>
      </c>
      <c r="V13" s="441">
        <f t="shared" si="11"/>
        <v>0</v>
      </c>
      <c r="W13" s="432">
        <f>'Ｓ４７(1972)'!$AJ$132</f>
        <v>0</v>
      </c>
      <c r="X13" s="441">
        <f t="shared" si="12"/>
        <v>0</v>
      </c>
      <c r="Y13" s="441">
        <f t="shared" si="13"/>
        <v>0</v>
      </c>
      <c r="Z13" s="432">
        <f>'Ｓ４７(1972)'!$AJ$133</f>
        <v>0</v>
      </c>
      <c r="AA13" s="441">
        <f t="shared" si="14"/>
        <v>0</v>
      </c>
      <c r="AB13" s="441">
        <f t="shared" si="15"/>
        <v>0</v>
      </c>
      <c r="AC13" s="432">
        <f>'Ｓ４７(1972)'!$AJ$134</f>
        <v>0</v>
      </c>
      <c r="AD13" s="441">
        <f t="shared" si="16"/>
        <v>0</v>
      </c>
      <c r="AE13" s="440">
        <f t="shared" si="17"/>
        <v>0</v>
      </c>
      <c r="AF13" s="432">
        <f>'Ｓ４７(1972)'!$AJ$135</f>
        <v>0</v>
      </c>
      <c r="AG13" s="441">
        <f t="shared" si="18"/>
        <v>0</v>
      </c>
      <c r="AH13" s="440">
        <f t="shared" si="19"/>
        <v>0</v>
      </c>
      <c r="AI13" s="432">
        <f>'Ｓ４７(1972)'!$AJ$136</f>
        <v>0</v>
      </c>
      <c r="AJ13" s="441">
        <f t="shared" si="20"/>
        <v>0</v>
      </c>
      <c r="AK13" s="441">
        <f t="shared" si="21"/>
        <v>0</v>
      </c>
      <c r="AL13" s="432">
        <f>'Ｓ４７(1972)'!$AJ$137</f>
        <v>0</v>
      </c>
      <c r="AM13" s="441">
        <f t="shared" si="22"/>
        <v>0</v>
      </c>
      <c r="AN13" s="441">
        <f t="shared" si="23"/>
        <v>0</v>
      </c>
      <c r="AO13" s="432">
        <f>'Ｓ４７(1972)'!$AJ$138</f>
        <v>0</v>
      </c>
      <c r="AP13" s="441">
        <f t="shared" si="24"/>
        <v>0</v>
      </c>
      <c r="AQ13" s="441">
        <f t="shared" si="25"/>
        <v>0</v>
      </c>
      <c r="AR13" s="432">
        <f>'Ｓ４７(1972)'!$AJ$139</f>
        <v>0</v>
      </c>
      <c r="AS13" s="441">
        <f t="shared" si="26"/>
        <v>0</v>
      </c>
      <c r="AT13" s="441">
        <f t="shared" si="27"/>
        <v>0</v>
      </c>
      <c r="AU13" s="432">
        <f>'Ｓ４７(1972)'!$AJ$140</f>
        <v>0</v>
      </c>
      <c r="AV13" s="441">
        <f t="shared" si="28"/>
        <v>0</v>
      </c>
      <c r="AW13" s="441">
        <f t="shared" si="29"/>
        <v>0</v>
      </c>
      <c r="AX13" s="432">
        <f>'Ｓ４７(1972)'!$AJ$141</f>
        <v>0</v>
      </c>
      <c r="AY13" s="441">
        <f t="shared" si="30"/>
        <v>0</v>
      </c>
      <c r="AZ13" s="441">
        <f t="shared" si="31"/>
        <v>0</v>
      </c>
      <c r="BA13" s="432">
        <f>'Ｓ４７(1972)'!$AJ$142</f>
        <v>0</v>
      </c>
      <c r="BB13" s="441">
        <f t="shared" si="32"/>
        <v>0</v>
      </c>
      <c r="BC13" s="441">
        <f t="shared" si="33"/>
        <v>0</v>
      </c>
      <c r="BD13" s="432">
        <f>'Ｓ４７(1972)'!$AJ$143</f>
        <v>0</v>
      </c>
      <c r="BE13" s="441">
        <f t="shared" si="34"/>
        <v>0</v>
      </c>
      <c r="BF13" s="440">
        <f t="shared" si="35"/>
        <v>0</v>
      </c>
      <c r="BG13" s="432">
        <f>'Ｓ４７(1972)'!$AJ$145</f>
        <v>0</v>
      </c>
      <c r="BH13" s="441">
        <f t="shared" si="36"/>
        <v>0</v>
      </c>
      <c r="BI13" s="441">
        <f t="shared" si="37"/>
        <v>0</v>
      </c>
      <c r="BJ13" s="432">
        <f>'Ｓ４７(1972)'!$AJ$146</f>
        <v>0</v>
      </c>
      <c r="BK13" s="441">
        <f t="shared" si="38"/>
        <v>0</v>
      </c>
      <c r="BL13" s="441">
        <f t="shared" si="39"/>
        <v>0</v>
      </c>
      <c r="BM13" s="432">
        <f>'Ｓ４７(1972)'!$AJ$147</f>
        <v>0</v>
      </c>
      <c r="BN13" s="441">
        <f t="shared" si="40"/>
        <v>0</v>
      </c>
      <c r="BO13" s="440">
        <f t="shared" si="41"/>
        <v>0</v>
      </c>
      <c r="BP13" s="430">
        <f>'Ｓ４７(1972)'!$AJ$148</f>
        <v>3830</v>
      </c>
      <c r="BQ13" s="441">
        <f t="shared" si="42"/>
        <v>80</v>
      </c>
      <c r="BR13" s="441">
        <f t="shared" si="43"/>
        <v>3360</v>
      </c>
      <c r="BS13" s="432">
        <f>'Ｓ４７(1972)'!$AJ$149</f>
        <v>0</v>
      </c>
      <c r="BT13" s="441">
        <f t="shared" si="44"/>
        <v>0</v>
      </c>
      <c r="BU13" s="441">
        <f t="shared" si="45"/>
        <v>0</v>
      </c>
      <c r="BV13" s="432">
        <f>'Ｓ４７(1972)'!$AJ$150</f>
        <v>0</v>
      </c>
      <c r="BW13" s="441">
        <f t="shared" si="46"/>
        <v>0</v>
      </c>
      <c r="BX13" s="441">
        <f t="shared" si="47"/>
        <v>0</v>
      </c>
      <c r="BY13" s="432">
        <f>'Ｓ４７(1972)'!$AJ$151</f>
        <v>0</v>
      </c>
      <c r="BZ13" s="441">
        <f t="shared" si="48"/>
        <v>0</v>
      </c>
      <c r="CA13" s="441">
        <f t="shared" si="49"/>
        <v>0</v>
      </c>
      <c r="CB13" s="432">
        <f>'Ｓ４７(1972)'!$AJ$152</f>
        <v>0</v>
      </c>
      <c r="CC13" s="441">
        <f t="shared" si="50"/>
        <v>0</v>
      </c>
      <c r="CD13" s="441">
        <f t="shared" si="51"/>
        <v>0</v>
      </c>
      <c r="CE13" s="432">
        <f>'Ｓ４７(1972)'!$AJ$153</f>
        <v>0</v>
      </c>
      <c r="CF13" s="441">
        <f t="shared" si="52"/>
        <v>0</v>
      </c>
      <c r="CG13" s="441">
        <f t="shared" si="53"/>
        <v>0</v>
      </c>
      <c r="CH13" s="432">
        <f>'Ｓ４７(1972)'!$AJ$155</f>
        <v>0</v>
      </c>
      <c r="CI13" s="441">
        <f t="shared" si="54"/>
        <v>0</v>
      </c>
      <c r="CJ13" s="441">
        <f t="shared" si="55"/>
        <v>0</v>
      </c>
      <c r="CK13" s="432">
        <f>'Ｓ４７(1972)'!$AJ$156</f>
        <v>0</v>
      </c>
      <c r="CL13" s="439">
        <f t="shared" si="56"/>
        <v>0</v>
      </c>
      <c r="CM13" s="441">
        <f t="shared" si="57"/>
        <v>0</v>
      </c>
      <c r="CN13" s="432">
        <f>'Ｓ４７(1972)'!$AJ$157</f>
        <v>0</v>
      </c>
      <c r="CO13" s="441">
        <f t="shared" si="58"/>
        <v>0</v>
      </c>
      <c r="CP13" s="441">
        <f t="shared" si="59"/>
        <v>0</v>
      </c>
      <c r="CQ13" s="432">
        <f>'Ｓ４７(1972)'!$AJ$158</f>
        <v>0</v>
      </c>
      <c r="CR13" s="441">
        <f t="shared" si="60"/>
        <v>0</v>
      </c>
      <c r="CS13" s="441">
        <f t="shared" si="61"/>
        <v>0</v>
      </c>
      <c r="CT13" s="432">
        <f>'Ｓ４７(1972)'!$AJ$159</f>
        <v>0</v>
      </c>
      <c r="CU13" s="441">
        <f t="shared" si="62"/>
        <v>0</v>
      </c>
      <c r="CV13" s="441">
        <f t="shared" si="63"/>
        <v>0</v>
      </c>
      <c r="CW13" s="432">
        <f>'Ｓ４７(1972)'!$AJ$160</f>
        <v>0</v>
      </c>
      <c r="CX13" s="441">
        <f t="shared" si="64"/>
        <v>0</v>
      </c>
      <c r="CY13" s="441">
        <f t="shared" si="65"/>
        <v>0</v>
      </c>
      <c r="CZ13" s="432">
        <f>'Ｓ４７(1972)'!$AJ$161</f>
        <v>0</v>
      </c>
      <c r="DA13" s="441">
        <f t="shared" si="66"/>
        <v>0</v>
      </c>
      <c r="DB13" s="441">
        <f t="shared" si="67"/>
        <v>0</v>
      </c>
      <c r="DC13" s="432">
        <f>'Ｓ４７(1972)'!$AJ$162</f>
        <v>0</v>
      </c>
      <c r="DD13" s="441">
        <f t="shared" si="68"/>
        <v>0</v>
      </c>
      <c r="DE13" s="475">
        <f t="shared" si="69"/>
        <v>0</v>
      </c>
      <c r="DF13" s="430">
        <f>'Ｓ４７(1972)'!$AJ$164</f>
        <v>0</v>
      </c>
      <c r="DG13" s="441">
        <f t="shared" si="70"/>
        <v>0</v>
      </c>
      <c r="DH13" s="441">
        <f t="shared" si="71"/>
        <v>0</v>
      </c>
      <c r="DI13" s="432">
        <f>'Ｓ４７(1972)'!$AJ$165</f>
        <v>0</v>
      </c>
      <c r="DJ13" s="439">
        <f t="shared" si="72"/>
        <v>0</v>
      </c>
      <c r="DK13" s="440">
        <f t="shared" si="73"/>
        <v>0</v>
      </c>
      <c r="DL13" s="432">
        <f>'Ｓ４７(1972)'!$AJ$166</f>
        <v>61286</v>
      </c>
      <c r="DM13" s="441">
        <f t="shared" si="74"/>
        <v>1226</v>
      </c>
      <c r="DN13" s="441">
        <f t="shared" si="75"/>
        <v>51492</v>
      </c>
      <c r="DO13" s="432">
        <f>'Ｓ４７(1972)'!$AJ$167</f>
        <v>0</v>
      </c>
      <c r="DP13" s="441">
        <f t="shared" si="76"/>
        <v>0</v>
      </c>
      <c r="DQ13" s="441">
        <f t="shared" si="77"/>
        <v>0</v>
      </c>
      <c r="DR13" s="432">
        <f>'Ｓ４７(1972)'!$AJ$168</f>
        <v>0</v>
      </c>
      <c r="DS13" s="441">
        <f t="shared" si="78"/>
        <v>0</v>
      </c>
      <c r="DT13" s="441">
        <f t="shared" si="79"/>
        <v>0</v>
      </c>
      <c r="DU13" s="432">
        <f>'Ｓ４７(1972)'!$AJ$169</f>
        <v>0</v>
      </c>
      <c r="DV13" s="441">
        <f t="shared" si="80"/>
        <v>0</v>
      </c>
      <c r="DW13" s="441">
        <f t="shared" si="81"/>
        <v>0</v>
      </c>
      <c r="DX13" s="432">
        <f>'Ｓ４７(1972)'!$AJ$170</f>
        <v>0</v>
      </c>
      <c r="DY13" s="441">
        <f t="shared" si="82"/>
        <v>0</v>
      </c>
      <c r="DZ13" s="441">
        <f t="shared" si="83"/>
        <v>0</v>
      </c>
      <c r="EA13" s="432">
        <f>'Ｓ４７(1972)'!$AJ$171</f>
        <v>0</v>
      </c>
      <c r="EB13" s="441">
        <f t="shared" si="84"/>
        <v>0</v>
      </c>
      <c r="EC13" s="441">
        <f t="shared" si="85"/>
        <v>0</v>
      </c>
      <c r="ED13" s="432">
        <f>'Ｓ４７(1972)'!$AJ$172</f>
        <v>0</v>
      </c>
      <c r="EE13" s="441">
        <f t="shared" si="86"/>
        <v>0</v>
      </c>
      <c r="EF13" s="441">
        <f t="shared" si="87"/>
        <v>0</v>
      </c>
      <c r="EG13" s="432">
        <f>'Ｓ４７(1972)'!$AJ$173</f>
        <v>0</v>
      </c>
      <c r="EH13" s="441">
        <f t="shared" si="88"/>
        <v>0</v>
      </c>
      <c r="EI13" s="441">
        <f t="shared" si="89"/>
        <v>0</v>
      </c>
      <c r="EJ13" s="432">
        <f>'Ｓ４７(1972)'!$AJ$174</f>
        <v>0</v>
      </c>
      <c r="EK13" s="441">
        <f t="shared" si="90"/>
        <v>0</v>
      </c>
      <c r="EL13" s="475">
        <f t="shared" si="91"/>
        <v>0</v>
      </c>
      <c r="EM13" s="430">
        <f>'Ｓ４７(1972)'!$AJ$175</f>
        <v>0</v>
      </c>
      <c r="EN13" s="441">
        <f t="shared" si="92"/>
        <v>0</v>
      </c>
      <c r="EO13" s="440">
        <f t="shared" si="93"/>
        <v>0</v>
      </c>
      <c r="EP13" s="430">
        <f t="shared" si="94"/>
        <v>65116</v>
      </c>
      <c r="EQ13" s="435">
        <f t="shared" si="95"/>
        <v>1306</v>
      </c>
      <c r="ER13" s="433">
        <f t="shared" si="96"/>
        <v>54852</v>
      </c>
    </row>
    <row r="14" spans="1:148" ht="17.100000000000001" customHeight="1" x14ac:dyDescent="0.15">
      <c r="A14" s="371"/>
      <c r="B14" s="436"/>
      <c r="C14" s="437">
        <v>48</v>
      </c>
      <c r="D14" s="1106">
        <v>41</v>
      </c>
      <c r="E14" s="430">
        <f>'Ｓ４８（1973）'!$AJ$124</f>
        <v>0</v>
      </c>
      <c r="F14" s="441">
        <f t="shared" si="0"/>
        <v>0</v>
      </c>
      <c r="G14" s="441">
        <f t="shared" si="1"/>
        <v>0</v>
      </c>
      <c r="H14" s="432">
        <f>'Ｓ４８（1973）'!$AJ$125</f>
        <v>0</v>
      </c>
      <c r="I14" s="441">
        <f t="shared" si="2"/>
        <v>0</v>
      </c>
      <c r="J14" s="475">
        <f t="shared" si="3"/>
        <v>0</v>
      </c>
      <c r="K14" s="430">
        <f>'Ｓ４８（1973）'!$AJ$127</f>
        <v>0</v>
      </c>
      <c r="L14" s="441">
        <f t="shared" si="4"/>
        <v>0</v>
      </c>
      <c r="M14" s="441">
        <f t="shared" si="5"/>
        <v>0</v>
      </c>
      <c r="N14" s="432">
        <f>'Ｓ４８（1973）'!$AJ$128</f>
        <v>0</v>
      </c>
      <c r="O14" s="441">
        <f t="shared" si="6"/>
        <v>0</v>
      </c>
      <c r="P14" s="440">
        <f t="shared" si="7"/>
        <v>0</v>
      </c>
      <c r="Q14" s="432">
        <f>'Ｓ４８（1973）'!$AJ$130</f>
        <v>0</v>
      </c>
      <c r="R14" s="441">
        <f t="shared" si="8"/>
        <v>0</v>
      </c>
      <c r="S14" s="441">
        <f t="shared" si="9"/>
        <v>0</v>
      </c>
      <c r="T14" s="432">
        <f>'Ｓ４８（1973）'!$AJ$131</f>
        <v>0</v>
      </c>
      <c r="U14" s="441">
        <f t="shared" si="10"/>
        <v>0</v>
      </c>
      <c r="V14" s="441">
        <f t="shared" si="11"/>
        <v>0</v>
      </c>
      <c r="W14" s="432">
        <f>'Ｓ４８（1973）'!$AJ$132</f>
        <v>0</v>
      </c>
      <c r="X14" s="441">
        <f t="shared" si="12"/>
        <v>0</v>
      </c>
      <c r="Y14" s="441">
        <f t="shared" si="13"/>
        <v>0</v>
      </c>
      <c r="Z14" s="432">
        <f>'Ｓ４８（1973）'!$AJ$133</f>
        <v>0</v>
      </c>
      <c r="AA14" s="441">
        <f t="shared" si="14"/>
        <v>0</v>
      </c>
      <c r="AB14" s="441">
        <f t="shared" si="15"/>
        <v>0</v>
      </c>
      <c r="AC14" s="432">
        <f>'Ｓ４８（1973）'!$AJ$134</f>
        <v>0</v>
      </c>
      <c r="AD14" s="441">
        <f t="shared" si="16"/>
        <v>0</v>
      </c>
      <c r="AE14" s="440">
        <f t="shared" si="17"/>
        <v>0</v>
      </c>
      <c r="AF14" s="432">
        <f>'Ｓ４８（1973）'!$AJ$135</f>
        <v>0</v>
      </c>
      <c r="AG14" s="441">
        <f t="shared" si="18"/>
        <v>0</v>
      </c>
      <c r="AH14" s="440">
        <f t="shared" si="19"/>
        <v>0</v>
      </c>
      <c r="AI14" s="432">
        <f>'Ｓ４８（1973）'!$AJ$136</f>
        <v>0</v>
      </c>
      <c r="AJ14" s="441">
        <f t="shared" si="20"/>
        <v>0</v>
      </c>
      <c r="AK14" s="441">
        <f t="shared" si="21"/>
        <v>0</v>
      </c>
      <c r="AL14" s="432">
        <f>'Ｓ４８（1973）'!$AJ$137</f>
        <v>0</v>
      </c>
      <c r="AM14" s="441">
        <f t="shared" si="22"/>
        <v>0</v>
      </c>
      <c r="AN14" s="441">
        <f t="shared" si="23"/>
        <v>0</v>
      </c>
      <c r="AO14" s="432">
        <f>'Ｓ４８（1973）'!$AJ$138</f>
        <v>0</v>
      </c>
      <c r="AP14" s="441">
        <f t="shared" si="24"/>
        <v>0</v>
      </c>
      <c r="AQ14" s="441">
        <f t="shared" si="25"/>
        <v>0</v>
      </c>
      <c r="AR14" s="432">
        <f>'Ｓ４８（1973）'!$AJ$139</f>
        <v>0</v>
      </c>
      <c r="AS14" s="441">
        <f t="shared" si="26"/>
        <v>0</v>
      </c>
      <c r="AT14" s="441">
        <f t="shared" si="27"/>
        <v>0</v>
      </c>
      <c r="AU14" s="432">
        <f>'Ｓ４８（1973）'!$AJ$140</f>
        <v>0</v>
      </c>
      <c r="AV14" s="441">
        <f t="shared" si="28"/>
        <v>0</v>
      </c>
      <c r="AW14" s="441">
        <f t="shared" si="29"/>
        <v>0</v>
      </c>
      <c r="AX14" s="432">
        <f>'Ｓ４８（1973）'!$AJ$141</f>
        <v>0</v>
      </c>
      <c r="AY14" s="441">
        <f t="shared" si="30"/>
        <v>0</v>
      </c>
      <c r="AZ14" s="441">
        <f t="shared" si="31"/>
        <v>0</v>
      </c>
      <c r="BA14" s="432">
        <f>'Ｓ４８（1973）'!$AJ$142</f>
        <v>0</v>
      </c>
      <c r="BB14" s="441">
        <f t="shared" si="32"/>
        <v>0</v>
      </c>
      <c r="BC14" s="441">
        <f t="shared" si="33"/>
        <v>0</v>
      </c>
      <c r="BD14" s="432">
        <f>'Ｓ４８（1973）'!$AJ$143</f>
        <v>0</v>
      </c>
      <c r="BE14" s="441">
        <f t="shared" si="34"/>
        <v>0</v>
      </c>
      <c r="BF14" s="440">
        <f t="shared" si="35"/>
        <v>0</v>
      </c>
      <c r="BG14" s="432">
        <f>'Ｓ４８（1973）'!$AJ$145</f>
        <v>0</v>
      </c>
      <c r="BH14" s="441">
        <f t="shared" si="36"/>
        <v>0</v>
      </c>
      <c r="BI14" s="441">
        <f t="shared" si="37"/>
        <v>0</v>
      </c>
      <c r="BJ14" s="432">
        <f>'Ｓ４８（1973）'!$AJ$146</f>
        <v>0</v>
      </c>
      <c r="BK14" s="441">
        <f t="shared" si="38"/>
        <v>0</v>
      </c>
      <c r="BL14" s="441">
        <f t="shared" si="39"/>
        <v>0</v>
      </c>
      <c r="BM14" s="432">
        <f>'Ｓ４８（1973）'!$AJ$147</f>
        <v>0</v>
      </c>
      <c r="BN14" s="441">
        <f t="shared" si="40"/>
        <v>0</v>
      </c>
      <c r="BO14" s="440">
        <f t="shared" si="41"/>
        <v>0</v>
      </c>
      <c r="BP14" s="430">
        <f>'Ｓ４８（1973）'!$AJ$148</f>
        <v>0</v>
      </c>
      <c r="BQ14" s="441">
        <f t="shared" si="42"/>
        <v>0</v>
      </c>
      <c r="BR14" s="441">
        <f t="shared" si="43"/>
        <v>0</v>
      </c>
      <c r="BS14" s="432">
        <f>'Ｓ４８（1973）'!$AJ$149</f>
        <v>48128</v>
      </c>
      <c r="BT14" s="441">
        <f t="shared" si="44"/>
        <v>802</v>
      </c>
      <c r="BU14" s="441">
        <f t="shared" si="45"/>
        <v>32882</v>
      </c>
      <c r="BV14" s="432">
        <f>'Ｓ４８（1973）'!$AJ$150</f>
        <v>0</v>
      </c>
      <c r="BW14" s="441">
        <f t="shared" si="46"/>
        <v>0</v>
      </c>
      <c r="BX14" s="441">
        <f t="shared" si="47"/>
        <v>0</v>
      </c>
      <c r="BY14" s="432">
        <f>'Ｓ４８（1973）'!$AJ$151</f>
        <v>0</v>
      </c>
      <c r="BZ14" s="441">
        <f t="shared" si="48"/>
        <v>0</v>
      </c>
      <c r="CA14" s="441">
        <f t="shared" si="49"/>
        <v>0</v>
      </c>
      <c r="CB14" s="432">
        <f>'Ｓ４８（1973）'!$AJ$152</f>
        <v>0</v>
      </c>
      <c r="CC14" s="441">
        <f t="shared" si="50"/>
        <v>0</v>
      </c>
      <c r="CD14" s="441">
        <f t="shared" si="51"/>
        <v>0</v>
      </c>
      <c r="CE14" s="432">
        <f>'Ｓ４８（1973）'!$AJ$153</f>
        <v>0</v>
      </c>
      <c r="CF14" s="441">
        <f t="shared" si="52"/>
        <v>0</v>
      </c>
      <c r="CG14" s="441">
        <f t="shared" si="53"/>
        <v>0</v>
      </c>
      <c r="CH14" s="432">
        <f>'Ｓ４８（1973）'!$AJ$155</f>
        <v>0</v>
      </c>
      <c r="CI14" s="441">
        <f t="shared" si="54"/>
        <v>0</v>
      </c>
      <c r="CJ14" s="441">
        <f t="shared" si="55"/>
        <v>0</v>
      </c>
      <c r="CK14" s="432">
        <f>'Ｓ４８（1973）'!$AJ$156</f>
        <v>0</v>
      </c>
      <c r="CL14" s="439">
        <f t="shared" si="56"/>
        <v>0</v>
      </c>
      <c r="CM14" s="441">
        <f t="shared" si="57"/>
        <v>0</v>
      </c>
      <c r="CN14" s="432">
        <f>'Ｓ４８（1973）'!$AJ$157</f>
        <v>0</v>
      </c>
      <c r="CO14" s="441">
        <f t="shared" si="58"/>
        <v>0</v>
      </c>
      <c r="CP14" s="441">
        <f t="shared" si="59"/>
        <v>0</v>
      </c>
      <c r="CQ14" s="432">
        <f>'Ｓ４８（1973）'!$AJ$158</f>
        <v>0</v>
      </c>
      <c r="CR14" s="441">
        <f t="shared" si="60"/>
        <v>0</v>
      </c>
      <c r="CS14" s="441">
        <f t="shared" si="61"/>
        <v>0</v>
      </c>
      <c r="CT14" s="432">
        <f>'Ｓ４８（1973）'!$AJ$159</f>
        <v>0</v>
      </c>
      <c r="CU14" s="441">
        <f t="shared" si="62"/>
        <v>0</v>
      </c>
      <c r="CV14" s="441">
        <f t="shared" si="63"/>
        <v>0</v>
      </c>
      <c r="CW14" s="432">
        <f>'Ｓ４８（1973）'!$AJ$160</f>
        <v>10159</v>
      </c>
      <c r="CX14" s="441">
        <f t="shared" si="64"/>
        <v>0</v>
      </c>
      <c r="CY14" s="441">
        <f t="shared" si="65"/>
        <v>10159</v>
      </c>
      <c r="CZ14" s="432">
        <f>'Ｓ４８（1973）'!$AJ$161</f>
        <v>0</v>
      </c>
      <c r="DA14" s="441">
        <f t="shared" si="66"/>
        <v>0</v>
      </c>
      <c r="DB14" s="441">
        <f t="shared" si="67"/>
        <v>0</v>
      </c>
      <c r="DC14" s="432">
        <f>'Ｓ４８（1973）'!$AJ$162</f>
        <v>0</v>
      </c>
      <c r="DD14" s="441">
        <f t="shared" si="68"/>
        <v>0</v>
      </c>
      <c r="DE14" s="475">
        <f t="shared" si="69"/>
        <v>0</v>
      </c>
      <c r="DF14" s="430">
        <f>'Ｓ４８（1973）'!$AJ$164</f>
        <v>0</v>
      </c>
      <c r="DG14" s="441">
        <f t="shared" si="70"/>
        <v>0</v>
      </c>
      <c r="DH14" s="441">
        <f t="shared" si="71"/>
        <v>0</v>
      </c>
      <c r="DI14" s="432">
        <f>'Ｓ４８（1973）'!$AJ$165</f>
        <v>0</v>
      </c>
      <c r="DJ14" s="439">
        <f t="shared" si="72"/>
        <v>0</v>
      </c>
      <c r="DK14" s="440">
        <f t="shared" si="73"/>
        <v>0</v>
      </c>
      <c r="DL14" s="432">
        <f>'Ｓ４８（1973）'!$AJ$166</f>
        <v>31635</v>
      </c>
      <c r="DM14" s="441">
        <f t="shared" si="74"/>
        <v>633</v>
      </c>
      <c r="DN14" s="441">
        <f t="shared" si="75"/>
        <v>25953</v>
      </c>
      <c r="DO14" s="432">
        <f>'Ｓ４８（1973）'!$AJ$167</f>
        <v>0</v>
      </c>
      <c r="DP14" s="441">
        <f t="shared" si="76"/>
        <v>0</v>
      </c>
      <c r="DQ14" s="441">
        <f t="shared" si="77"/>
        <v>0</v>
      </c>
      <c r="DR14" s="432">
        <f>'Ｓ４８（1973）'!$AJ$168</f>
        <v>0</v>
      </c>
      <c r="DS14" s="441">
        <f t="shared" si="78"/>
        <v>0</v>
      </c>
      <c r="DT14" s="441">
        <f t="shared" si="79"/>
        <v>0</v>
      </c>
      <c r="DU14" s="432">
        <f>'Ｓ４８（1973）'!$AJ$169</f>
        <v>0</v>
      </c>
      <c r="DV14" s="441">
        <f t="shared" si="80"/>
        <v>0</v>
      </c>
      <c r="DW14" s="441">
        <f t="shared" si="81"/>
        <v>0</v>
      </c>
      <c r="DX14" s="432">
        <f>'Ｓ４８（1973）'!$AJ$170</f>
        <v>0</v>
      </c>
      <c r="DY14" s="441">
        <f t="shared" si="82"/>
        <v>0</v>
      </c>
      <c r="DZ14" s="441">
        <f t="shared" si="83"/>
        <v>0</v>
      </c>
      <c r="EA14" s="432">
        <f>'Ｓ４８（1973）'!$AJ$171</f>
        <v>0</v>
      </c>
      <c r="EB14" s="441">
        <f t="shared" si="84"/>
        <v>0</v>
      </c>
      <c r="EC14" s="441">
        <f t="shared" si="85"/>
        <v>0</v>
      </c>
      <c r="ED14" s="432">
        <f>'Ｓ４８（1973）'!$AJ$172</f>
        <v>0</v>
      </c>
      <c r="EE14" s="441">
        <f t="shared" si="86"/>
        <v>0</v>
      </c>
      <c r="EF14" s="441">
        <f t="shared" si="87"/>
        <v>0</v>
      </c>
      <c r="EG14" s="432">
        <f>'Ｓ４８（1973）'!$AJ$173</f>
        <v>0</v>
      </c>
      <c r="EH14" s="441">
        <f t="shared" si="88"/>
        <v>0</v>
      </c>
      <c r="EI14" s="441">
        <f t="shared" si="89"/>
        <v>0</v>
      </c>
      <c r="EJ14" s="432">
        <f>'Ｓ４８（1973）'!$AJ$174</f>
        <v>0</v>
      </c>
      <c r="EK14" s="441">
        <f t="shared" si="90"/>
        <v>0</v>
      </c>
      <c r="EL14" s="475">
        <f t="shared" si="91"/>
        <v>0</v>
      </c>
      <c r="EM14" s="430">
        <f>'Ｓ４８（1973）'!$AJ$175</f>
        <v>0</v>
      </c>
      <c r="EN14" s="441">
        <f t="shared" si="92"/>
        <v>0</v>
      </c>
      <c r="EO14" s="440">
        <f t="shared" si="93"/>
        <v>0</v>
      </c>
      <c r="EP14" s="430">
        <f t="shared" si="94"/>
        <v>89922</v>
      </c>
      <c r="EQ14" s="435">
        <f t="shared" si="95"/>
        <v>1435</v>
      </c>
      <c r="ER14" s="433">
        <f t="shared" si="96"/>
        <v>68994</v>
      </c>
    </row>
    <row r="15" spans="1:148" ht="17.100000000000001" customHeight="1" x14ac:dyDescent="0.15">
      <c r="A15" s="371"/>
      <c r="B15" s="436"/>
      <c r="C15" s="437">
        <v>49</v>
      </c>
      <c r="D15" s="1100">
        <v>40</v>
      </c>
      <c r="E15" s="430">
        <f>'Ｓ４９（1974）'!$AJ$124</f>
        <v>0</v>
      </c>
      <c r="F15" s="441">
        <f t="shared" si="0"/>
        <v>0</v>
      </c>
      <c r="G15" s="441">
        <f t="shared" si="1"/>
        <v>0</v>
      </c>
      <c r="H15" s="432">
        <f>'Ｓ４９（1974）'!$AJ$125</f>
        <v>0</v>
      </c>
      <c r="I15" s="441">
        <f t="shared" si="2"/>
        <v>0</v>
      </c>
      <c r="J15" s="475">
        <f t="shared" si="3"/>
        <v>0</v>
      </c>
      <c r="K15" s="430">
        <f>'Ｓ４９（1974）'!$AJ$127</f>
        <v>0</v>
      </c>
      <c r="L15" s="441">
        <f t="shared" si="4"/>
        <v>0</v>
      </c>
      <c r="M15" s="441">
        <f t="shared" si="5"/>
        <v>0</v>
      </c>
      <c r="N15" s="432">
        <f>'Ｓ４９（1974）'!$AJ$128</f>
        <v>0</v>
      </c>
      <c r="O15" s="441">
        <f t="shared" si="6"/>
        <v>0</v>
      </c>
      <c r="P15" s="440">
        <f t="shared" si="7"/>
        <v>0</v>
      </c>
      <c r="Q15" s="432">
        <f>'Ｓ４９（1974）'!$AJ$130</f>
        <v>0</v>
      </c>
      <c r="R15" s="441">
        <f t="shared" si="8"/>
        <v>0</v>
      </c>
      <c r="S15" s="441">
        <f t="shared" si="9"/>
        <v>0</v>
      </c>
      <c r="T15" s="432">
        <f>'Ｓ４９（1974）'!$AJ$131</f>
        <v>0</v>
      </c>
      <c r="U15" s="441">
        <f t="shared" si="10"/>
        <v>0</v>
      </c>
      <c r="V15" s="441">
        <f t="shared" si="11"/>
        <v>0</v>
      </c>
      <c r="W15" s="432">
        <f>'Ｓ４９（1974）'!$AJ$132</f>
        <v>0</v>
      </c>
      <c r="X15" s="441">
        <f t="shared" si="12"/>
        <v>0</v>
      </c>
      <c r="Y15" s="441">
        <f t="shared" si="13"/>
        <v>0</v>
      </c>
      <c r="Z15" s="432">
        <f>'Ｓ４９（1974）'!$AJ$133</f>
        <v>0</v>
      </c>
      <c r="AA15" s="441">
        <f t="shared" si="14"/>
        <v>0</v>
      </c>
      <c r="AB15" s="441">
        <f t="shared" si="15"/>
        <v>0</v>
      </c>
      <c r="AC15" s="432">
        <f>'Ｓ４９（1974）'!$AJ$134</f>
        <v>0</v>
      </c>
      <c r="AD15" s="441">
        <f t="shared" si="16"/>
        <v>0</v>
      </c>
      <c r="AE15" s="440">
        <f t="shared" si="17"/>
        <v>0</v>
      </c>
      <c r="AF15" s="432">
        <f>'Ｓ４９（1974）'!$AJ$135</f>
        <v>0</v>
      </c>
      <c r="AG15" s="441">
        <f t="shared" si="18"/>
        <v>0</v>
      </c>
      <c r="AH15" s="440">
        <f t="shared" si="19"/>
        <v>0</v>
      </c>
      <c r="AI15" s="432">
        <f>'Ｓ４９（1974）'!$AJ$136</f>
        <v>0</v>
      </c>
      <c r="AJ15" s="441">
        <f t="shared" si="20"/>
        <v>0</v>
      </c>
      <c r="AK15" s="441">
        <f t="shared" si="21"/>
        <v>0</v>
      </c>
      <c r="AL15" s="432">
        <f>'Ｓ４９（1974）'!$AJ$137</f>
        <v>0</v>
      </c>
      <c r="AM15" s="441">
        <f t="shared" si="22"/>
        <v>0</v>
      </c>
      <c r="AN15" s="441">
        <f t="shared" si="23"/>
        <v>0</v>
      </c>
      <c r="AO15" s="432">
        <f>'Ｓ４９（1974）'!$AJ$138</f>
        <v>0</v>
      </c>
      <c r="AP15" s="441">
        <f t="shared" si="24"/>
        <v>0</v>
      </c>
      <c r="AQ15" s="441">
        <f t="shared" si="25"/>
        <v>0</v>
      </c>
      <c r="AR15" s="432">
        <f>'Ｓ４９（1974）'!$AJ$139</f>
        <v>0</v>
      </c>
      <c r="AS15" s="441">
        <f t="shared" si="26"/>
        <v>0</v>
      </c>
      <c r="AT15" s="441">
        <f t="shared" si="27"/>
        <v>0</v>
      </c>
      <c r="AU15" s="432">
        <f>'Ｓ４９（1974）'!$AJ$140</f>
        <v>0</v>
      </c>
      <c r="AV15" s="441">
        <f t="shared" si="28"/>
        <v>0</v>
      </c>
      <c r="AW15" s="441">
        <f t="shared" si="29"/>
        <v>0</v>
      </c>
      <c r="AX15" s="432">
        <f>'Ｓ４９（1974）'!$AJ$141</f>
        <v>0</v>
      </c>
      <c r="AY15" s="441">
        <f t="shared" si="30"/>
        <v>0</v>
      </c>
      <c r="AZ15" s="441">
        <f t="shared" si="31"/>
        <v>0</v>
      </c>
      <c r="BA15" s="432">
        <f>'Ｓ４９（1974）'!$AJ$142</f>
        <v>0</v>
      </c>
      <c r="BB15" s="441">
        <f t="shared" si="32"/>
        <v>0</v>
      </c>
      <c r="BC15" s="441">
        <f t="shared" si="33"/>
        <v>0</v>
      </c>
      <c r="BD15" s="432">
        <f>'Ｓ４９（1974）'!$AJ$143</f>
        <v>0</v>
      </c>
      <c r="BE15" s="441">
        <f t="shared" si="34"/>
        <v>0</v>
      </c>
      <c r="BF15" s="440">
        <f t="shared" si="35"/>
        <v>0</v>
      </c>
      <c r="BG15" s="432">
        <f>'Ｓ４９（1974）'!$AJ$145</f>
        <v>0</v>
      </c>
      <c r="BH15" s="441">
        <f t="shared" si="36"/>
        <v>0</v>
      </c>
      <c r="BI15" s="441">
        <f t="shared" si="37"/>
        <v>0</v>
      </c>
      <c r="BJ15" s="432">
        <f>'Ｓ４９（1974）'!$AJ$146</f>
        <v>0</v>
      </c>
      <c r="BK15" s="441">
        <f t="shared" si="38"/>
        <v>0</v>
      </c>
      <c r="BL15" s="441">
        <f t="shared" si="39"/>
        <v>0</v>
      </c>
      <c r="BM15" s="432">
        <f>'Ｓ４９（1974）'!$AJ$147</f>
        <v>0</v>
      </c>
      <c r="BN15" s="441">
        <f t="shared" si="40"/>
        <v>0</v>
      </c>
      <c r="BO15" s="440">
        <f t="shared" si="41"/>
        <v>0</v>
      </c>
      <c r="BP15" s="430">
        <f>'Ｓ４９（1974）'!$AJ$148</f>
        <v>10140</v>
      </c>
      <c r="BQ15" s="441">
        <f t="shared" si="42"/>
        <v>211</v>
      </c>
      <c r="BR15" s="441">
        <f t="shared" si="43"/>
        <v>8440</v>
      </c>
      <c r="BS15" s="432">
        <f>'Ｓ４９（1974）'!$AJ$149</f>
        <v>65728</v>
      </c>
      <c r="BT15" s="441">
        <f t="shared" si="44"/>
        <v>1095</v>
      </c>
      <c r="BU15" s="441">
        <f t="shared" si="45"/>
        <v>43800</v>
      </c>
      <c r="BV15" s="432">
        <f>'Ｓ４９（1974）'!$AJ$150</f>
        <v>0</v>
      </c>
      <c r="BW15" s="441">
        <f t="shared" si="46"/>
        <v>0</v>
      </c>
      <c r="BX15" s="441">
        <f t="shared" si="47"/>
        <v>0</v>
      </c>
      <c r="BY15" s="432">
        <f>'Ｓ４９（1974）'!$AJ$151</f>
        <v>0</v>
      </c>
      <c r="BZ15" s="441">
        <f t="shared" si="48"/>
        <v>0</v>
      </c>
      <c r="CA15" s="441">
        <f t="shared" si="49"/>
        <v>0</v>
      </c>
      <c r="CB15" s="432">
        <f>'Ｓ４９（1974）'!$AJ$152</f>
        <v>0</v>
      </c>
      <c r="CC15" s="441">
        <f t="shared" si="50"/>
        <v>0</v>
      </c>
      <c r="CD15" s="441">
        <f t="shared" si="51"/>
        <v>0</v>
      </c>
      <c r="CE15" s="432">
        <f>'Ｓ４９（1974）'!$AJ$153</f>
        <v>0</v>
      </c>
      <c r="CF15" s="441">
        <f t="shared" si="52"/>
        <v>0</v>
      </c>
      <c r="CG15" s="441">
        <f t="shared" si="53"/>
        <v>0</v>
      </c>
      <c r="CH15" s="432">
        <f>'Ｓ４９（1974）'!$AJ$155</f>
        <v>0</v>
      </c>
      <c r="CI15" s="441">
        <f t="shared" si="54"/>
        <v>0</v>
      </c>
      <c r="CJ15" s="441">
        <f t="shared" si="55"/>
        <v>0</v>
      </c>
      <c r="CK15" s="432">
        <f>'Ｓ４９（1974）'!$AJ$156</f>
        <v>0</v>
      </c>
      <c r="CL15" s="439">
        <f t="shared" si="56"/>
        <v>0</v>
      </c>
      <c r="CM15" s="441">
        <f t="shared" si="57"/>
        <v>0</v>
      </c>
      <c r="CN15" s="432">
        <f>'Ｓ４９（1974）'!$AJ$157</f>
        <v>0</v>
      </c>
      <c r="CO15" s="441">
        <f t="shared" si="58"/>
        <v>0</v>
      </c>
      <c r="CP15" s="441">
        <f t="shared" si="59"/>
        <v>0</v>
      </c>
      <c r="CQ15" s="432">
        <f>'Ｓ４９（1974）'!$AJ$158</f>
        <v>0</v>
      </c>
      <c r="CR15" s="441">
        <f t="shared" si="60"/>
        <v>0</v>
      </c>
      <c r="CS15" s="441">
        <f t="shared" si="61"/>
        <v>0</v>
      </c>
      <c r="CT15" s="432">
        <f>'Ｓ４９（1974）'!$AJ$159</f>
        <v>0</v>
      </c>
      <c r="CU15" s="441">
        <f t="shared" si="62"/>
        <v>0</v>
      </c>
      <c r="CV15" s="441">
        <f t="shared" si="63"/>
        <v>0</v>
      </c>
      <c r="CW15" s="432">
        <f>'Ｓ４９（1974）'!$AJ$160</f>
        <v>0</v>
      </c>
      <c r="CX15" s="441">
        <f t="shared" si="64"/>
        <v>0</v>
      </c>
      <c r="CY15" s="441">
        <f t="shared" si="65"/>
        <v>0</v>
      </c>
      <c r="CZ15" s="432">
        <f>'Ｓ４９（1974）'!$AJ$161</f>
        <v>0</v>
      </c>
      <c r="DA15" s="441">
        <f t="shared" si="66"/>
        <v>0</v>
      </c>
      <c r="DB15" s="441">
        <f t="shared" si="67"/>
        <v>0</v>
      </c>
      <c r="DC15" s="432">
        <f>'Ｓ４９（1974）'!$AJ$162</f>
        <v>0</v>
      </c>
      <c r="DD15" s="441">
        <f t="shared" si="68"/>
        <v>0</v>
      </c>
      <c r="DE15" s="475">
        <f t="shared" si="69"/>
        <v>0</v>
      </c>
      <c r="DF15" s="430">
        <f>'Ｓ４９（1974）'!$AJ$164</f>
        <v>0</v>
      </c>
      <c r="DG15" s="441">
        <f t="shared" si="70"/>
        <v>0</v>
      </c>
      <c r="DH15" s="441">
        <f t="shared" si="71"/>
        <v>0</v>
      </c>
      <c r="DI15" s="432">
        <f>'Ｓ４９（1974）'!$AJ$165</f>
        <v>0</v>
      </c>
      <c r="DJ15" s="439">
        <f t="shared" si="72"/>
        <v>0</v>
      </c>
      <c r="DK15" s="440">
        <f t="shared" si="73"/>
        <v>0</v>
      </c>
      <c r="DL15" s="432">
        <f>'Ｓ４９（1974）'!$AJ$166</f>
        <v>0</v>
      </c>
      <c r="DM15" s="441">
        <f t="shared" si="74"/>
        <v>0</v>
      </c>
      <c r="DN15" s="441">
        <f t="shared" si="75"/>
        <v>0</v>
      </c>
      <c r="DO15" s="432">
        <f>'Ｓ４９（1974）'!$AJ$167</f>
        <v>0</v>
      </c>
      <c r="DP15" s="441">
        <f t="shared" si="76"/>
        <v>0</v>
      </c>
      <c r="DQ15" s="441">
        <f t="shared" si="77"/>
        <v>0</v>
      </c>
      <c r="DR15" s="432">
        <f>'Ｓ４９（1974）'!$AJ$168</f>
        <v>0</v>
      </c>
      <c r="DS15" s="441">
        <f t="shared" si="78"/>
        <v>0</v>
      </c>
      <c r="DT15" s="441">
        <f t="shared" si="79"/>
        <v>0</v>
      </c>
      <c r="DU15" s="432">
        <f>'Ｓ４９（1974）'!$AJ$169</f>
        <v>0</v>
      </c>
      <c r="DV15" s="441">
        <f t="shared" si="80"/>
        <v>0</v>
      </c>
      <c r="DW15" s="441">
        <f t="shared" si="81"/>
        <v>0</v>
      </c>
      <c r="DX15" s="432">
        <f>'Ｓ４９（1974）'!$AJ$170</f>
        <v>0</v>
      </c>
      <c r="DY15" s="441">
        <f t="shared" si="82"/>
        <v>0</v>
      </c>
      <c r="DZ15" s="441">
        <f t="shared" si="83"/>
        <v>0</v>
      </c>
      <c r="EA15" s="432">
        <f>'Ｓ４９（1974）'!$AJ$171</f>
        <v>0</v>
      </c>
      <c r="EB15" s="441">
        <f t="shared" si="84"/>
        <v>0</v>
      </c>
      <c r="EC15" s="441">
        <f t="shared" si="85"/>
        <v>0</v>
      </c>
      <c r="ED15" s="432">
        <f>'Ｓ４９（1974）'!$AJ$172</f>
        <v>0</v>
      </c>
      <c r="EE15" s="441">
        <f t="shared" si="86"/>
        <v>0</v>
      </c>
      <c r="EF15" s="441">
        <f t="shared" si="87"/>
        <v>0</v>
      </c>
      <c r="EG15" s="432">
        <f>'Ｓ４９（1974）'!$AJ$173</f>
        <v>16100</v>
      </c>
      <c r="EH15" s="441">
        <f t="shared" si="88"/>
        <v>322</v>
      </c>
      <c r="EI15" s="441">
        <f t="shared" si="89"/>
        <v>12880</v>
      </c>
      <c r="EJ15" s="432">
        <f>'Ｓ４９（1974）'!$AJ$174</f>
        <v>0</v>
      </c>
      <c r="EK15" s="441">
        <f t="shared" si="90"/>
        <v>0</v>
      </c>
      <c r="EL15" s="475">
        <f t="shared" si="91"/>
        <v>0</v>
      </c>
      <c r="EM15" s="430">
        <f>'Ｓ４９（1974）'!$AJ$175</f>
        <v>0</v>
      </c>
      <c r="EN15" s="441">
        <f t="shared" si="92"/>
        <v>0</v>
      </c>
      <c r="EO15" s="440">
        <f t="shared" si="93"/>
        <v>0</v>
      </c>
      <c r="EP15" s="430">
        <f t="shared" si="94"/>
        <v>91968</v>
      </c>
      <c r="EQ15" s="435">
        <f t="shared" si="95"/>
        <v>1628</v>
      </c>
      <c r="ER15" s="433">
        <f t="shared" si="96"/>
        <v>65120</v>
      </c>
    </row>
    <row r="16" spans="1:148" ht="17.100000000000001" customHeight="1" x14ac:dyDescent="0.15">
      <c r="A16" s="371"/>
      <c r="B16" s="436"/>
      <c r="C16" s="437">
        <v>50</v>
      </c>
      <c r="D16" s="1106">
        <v>39</v>
      </c>
      <c r="E16" s="430">
        <f>'Ｓ５０（1975）'!$AJ$124</f>
        <v>0</v>
      </c>
      <c r="F16" s="441">
        <f t="shared" si="0"/>
        <v>0</v>
      </c>
      <c r="G16" s="441">
        <f t="shared" si="1"/>
        <v>0</v>
      </c>
      <c r="H16" s="432">
        <f>'Ｓ５０（1975）'!$AJ$125</f>
        <v>0</v>
      </c>
      <c r="I16" s="441">
        <f t="shared" si="2"/>
        <v>0</v>
      </c>
      <c r="J16" s="475">
        <f t="shared" si="3"/>
        <v>0</v>
      </c>
      <c r="K16" s="430">
        <f>'Ｓ５０（1975）'!$AJ$127</f>
        <v>30589</v>
      </c>
      <c r="L16" s="441">
        <f t="shared" si="4"/>
        <v>0</v>
      </c>
      <c r="M16" s="441">
        <f t="shared" si="5"/>
        <v>30589</v>
      </c>
      <c r="N16" s="432">
        <f>'Ｓ５０（1975）'!$AJ$128</f>
        <v>0</v>
      </c>
      <c r="O16" s="441">
        <f t="shared" si="6"/>
        <v>0</v>
      </c>
      <c r="P16" s="440">
        <f t="shared" si="7"/>
        <v>0</v>
      </c>
      <c r="Q16" s="432">
        <f>'Ｓ５０（1975）'!$AJ$130</f>
        <v>0</v>
      </c>
      <c r="R16" s="441">
        <f t="shared" si="8"/>
        <v>0</v>
      </c>
      <c r="S16" s="441">
        <f t="shared" si="9"/>
        <v>0</v>
      </c>
      <c r="T16" s="432">
        <f>'Ｓ５０（1975）'!$AJ$131</f>
        <v>0</v>
      </c>
      <c r="U16" s="441">
        <f t="shared" si="10"/>
        <v>0</v>
      </c>
      <c r="V16" s="441">
        <f t="shared" si="11"/>
        <v>0</v>
      </c>
      <c r="W16" s="432">
        <f>'Ｓ５０（1975）'!$AJ$132</f>
        <v>0</v>
      </c>
      <c r="X16" s="441">
        <f t="shared" si="12"/>
        <v>0</v>
      </c>
      <c r="Y16" s="441">
        <f t="shared" si="13"/>
        <v>0</v>
      </c>
      <c r="Z16" s="432">
        <f>'Ｓ５０（1975）'!$AJ$133</f>
        <v>0</v>
      </c>
      <c r="AA16" s="441">
        <f t="shared" si="14"/>
        <v>0</v>
      </c>
      <c r="AB16" s="441">
        <f t="shared" si="15"/>
        <v>0</v>
      </c>
      <c r="AC16" s="432">
        <f>'Ｓ５０（1975）'!$AJ$134</f>
        <v>0</v>
      </c>
      <c r="AD16" s="441">
        <f t="shared" si="16"/>
        <v>0</v>
      </c>
      <c r="AE16" s="440">
        <f t="shared" si="17"/>
        <v>0</v>
      </c>
      <c r="AF16" s="432">
        <f>'Ｓ５０（1975）'!$AJ$135</f>
        <v>0</v>
      </c>
      <c r="AG16" s="441">
        <f t="shared" si="18"/>
        <v>0</v>
      </c>
      <c r="AH16" s="440">
        <f t="shared" si="19"/>
        <v>0</v>
      </c>
      <c r="AI16" s="432">
        <f>'Ｓ５０（1975）'!$AJ$136</f>
        <v>0</v>
      </c>
      <c r="AJ16" s="441">
        <f t="shared" si="20"/>
        <v>0</v>
      </c>
      <c r="AK16" s="441">
        <f t="shared" si="21"/>
        <v>0</v>
      </c>
      <c r="AL16" s="432">
        <f>'Ｓ５０（1975）'!$AJ$137</f>
        <v>0</v>
      </c>
      <c r="AM16" s="441">
        <f t="shared" si="22"/>
        <v>0</v>
      </c>
      <c r="AN16" s="441">
        <f t="shared" si="23"/>
        <v>0</v>
      </c>
      <c r="AO16" s="432">
        <f>'Ｓ５０（1975）'!$AJ$138</f>
        <v>0</v>
      </c>
      <c r="AP16" s="441">
        <f t="shared" si="24"/>
        <v>0</v>
      </c>
      <c r="AQ16" s="441">
        <f t="shared" si="25"/>
        <v>0</v>
      </c>
      <c r="AR16" s="432">
        <f>'Ｓ５０（1975）'!$AJ$139</f>
        <v>0</v>
      </c>
      <c r="AS16" s="441">
        <f t="shared" si="26"/>
        <v>0</v>
      </c>
      <c r="AT16" s="441">
        <f t="shared" si="27"/>
        <v>0</v>
      </c>
      <c r="AU16" s="432">
        <f>'Ｓ５０（1975）'!$AJ$140</f>
        <v>0</v>
      </c>
      <c r="AV16" s="441">
        <f t="shared" si="28"/>
        <v>0</v>
      </c>
      <c r="AW16" s="441">
        <f t="shared" si="29"/>
        <v>0</v>
      </c>
      <c r="AX16" s="432">
        <f>'Ｓ５０（1975）'!$AJ$141</f>
        <v>0</v>
      </c>
      <c r="AY16" s="441">
        <f t="shared" si="30"/>
        <v>0</v>
      </c>
      <c r="AZ16" s="441">
        <f t="shared" si="31"/>
        <v>0</v>
      </c>
      <c r="BA16" s="432">
        <f>'Ｓ５０（1975）'!$AJ$142</f>
        <v>0</v>
      </c>
      <c r="BB16" s="441">
        <f t="shared" si="32"/>
        <v>0</v>
      </c>
      <c r="BC16" s="441">
        <f t="shared" si="33"/>
        <v>0</v>
      </c>
      <c r="BD16" s="432">
        <f>'Ｓ５０（1975）'!$AJ$143</f>
        <v>0</v>
      </c>
      <c r="BE16" s="441">
        <f t="shared" si="34"/>
        <v>0</v>
      </c>
      <c r="BF16" s="440">
        <f t="shared" si="35"/>
        <v>0</v>
      </c>
      <c r="BG16" s="432">
        <f>'Ｓ５０（1975）'!$AJ$145</f>
        <v>0</v>
      </c>
      <c r="BH16" s="441">
        <f t="shared" si="36"/>
        <v>0</v>
      </c>
      <c r="BI16" s="441">
        <f t="shared" si="37"/>
        <v>0</v>
      </c>
      <c r="BJ16" s="432">
        <f>'Ｓ５０（1975）'!$AJ$146</f>
        <v>0</v>
      </c>
      <c r="BK16" s="441">
        <f t="shared" si="38"/>
        <v>0</v>
      </c>
      <c r="BL16" s="441">
        <f t="shared" si="39"/>
        <v>0</v>
      </c>
      <c r="BM16" s="432">
        <f>'Ｓ５０（1975）'!$AJ$147</f>
        <v>0</v>
      </c>
      <c r="BN16" s="441">
        <f t="shared" si="40"/>
        <v>0</v>
      </c>
      <c r="BO16" s="440">
        <f t="shared" si="41"/>
        <v>0</v>
      </c>
      <c r="BP16" s="430">
        <f>'Ｓ５０（1975）'!$AJ$148</f>
        <v>10781</v>
      </c>
      <c r="BQ16" s="441">
        <f t="shared" si="42"/>
        <v>225</v>
      </c>
      <c r="BR16" s="441">
        <f t="shared" si="43"/>
        <v>8775</v>
      </c>
      <c r="BS16" s="432">
        <f>'Ｓ５０（1975）'!$AJ$149</f>
        <v>0</v>
      </c>
      <c r="BT16" s="441">
        <f t="shared" si="44"/>
        <v>0</v>
      </c>
      <c r="BU16" s="441">
        <f t="shared" si="45"/>
        <v>0</v>
      </c>
      <c r="BV16" s="432">
        <f>'Ｓ５０（1975）'!$AJ$150</f>
        <v>0</v>
      </c>
      <c r="BW16" s="441">
        <f t="shared" si="46"/>
        <v>0</v>
      </c>
      <c r="BX16" s="441">
        <f t="shared" si="47"/>
        <v>0</v>
      </c>
      <c r="BY16" s="432">
        <f>'Ｓ５０（1975）'!$AJ$151</f>
        <v>0</v>
      </c>
      <c r="BZ16" s="441">
        <f t="shared" si="48"/>
        <v>0</v>
      </c>
      <c r="CA16" s="441">
        <f t="shared" si="49"/>
        <v>0</v>
      </c>
      <c r="CB16" s="432">
        <f>'Ｓ５０（1975）'!$AJ$152</f>
        <v>0</v>
      </c>
      <c r="CC16" s="441">
        <f t="shared" si="50"/>
        <v>0</v>
      </c>
      <c r="CD16" s="441">
        <f t="shared" si="51"/>
        <v>0</v>
      </c>
      <c r="CE16" s="432">
        <f>'Ｓ５０（1975）'!$AJ$153</f>
        <v>0</v>
      </c>
      <c r="CF16" s="441">
        <f t="shared" si="52"/>
        <v>0</v>
      </c>
      <c r="CG16" s="441">
        <f t="shared" si="53"/>
        <v>0</v>
      </c>
      <c r="CH16" s="432">
        <f>'Ｓ５０（1975）'!$AJ$155</f>
        <v>0</v>
      </c>
      <c r="CI16" s="441">
        <f t="shared" si="54"/>
        <v>0</v>
      </c>
      <c r="CJ16" s="441">
        <f t="shared" si="55"/>
        <v>0</v>
      </c>
      <c r="CK16" s="432">
        <f>'Ｓ５０（1975）'!$AJ$156</f>
        <v>0</v>
      </c>
      <c r="CL16" s="439">
        <f t="shared" si="56"/>
        <v>0</v>
      </c>
      <c r="CM16" s="441">
        <f t="shared" si="57"/>
        <v>0</v>
      </c>
      <c r="CN16" s="432">
        <f>'Ｓ５０（1975）'!$AJ$157</f>
        <v>0</v>
      </c>
      <c r="CO16" s="441">
        <f t="shared" si="58"/>
        <v>0</v>
      </c>
      <c r="CP16" s="441">
        <f t="shared" si="59"/>
        <v>0</v>
      </c>
      <c r="CQ16" s="432">
        <f>'Ｓ５０（1975）'!$AJ$158</f>
        <v>0</v>
      </c>
      <c r="CR16" s="441">
        <f t="shared" si="60"/>
        <v>0</v>
      </c>
      <c r="CS16" s="441">
        <f t="shared" si="61"/>
        <v>0</v>
      </c>
      <c r="CT16" s="432">
        <f>'Ｓ５０（1975）'!$AJ$159</f>
        <v>0</v>
      </c>
      <c r="CU16" s="441">
        <f t="shared" si="62"/>
        <v>0</v>
      </c>
      <c r="CV16" s="441">
        <f t="shared" si="63"/>
        <v>0</v>
      </c>
      <c r="CW16" s="432">
        <f>'Ｓ５０（1975）'!$AJ$160</f>
        <v>0</v>
      </c>
      <c r="CX16" s="441">
        <f t="shared" si="64"/>
        <v>0</v>
      </c>
      <c r="CY16" s="441">
        <f t="shared" si="65"/>
        <v>0</v>
      </c>
      <c r="CZ16" s="432">
        <f>'Ｓ５０（1975）'!$AJ$161</f>
        <v>0</v>
      </c>
      <c r="DA16" s="441">
        <f t="shared" si="66"/>
        <v>0</v>
      </c>
      <c r="DB16" s="441">
        <f t="shared" si="67"/>
        <v>0</v>
      </c>
      <c r="DC16" s="432">
        <f>'Ｓ５０（1975）'!$AJ$162</f>
        <v>0</v>
      </c>
      <c r="DD16" s="441">
        <f t="shared" si="68"/>
        <v>0</v>
      </c>
      <c r="DE16" s="475">
        <f t="shared" si="69"/>
        <v>0</v>
      </c>
      <c r="DF16" s="430">
        <f>'Ｓ５０（1975）'!$AJ$164</f>
        <v>0</v>
      </c>
      <c r="DG16" s="441">
        <f t="shared" si="70"/>
        <v>0</v>
      </c>
      <c r="DH16" s="441">
        <f t="shared" si="71"/>
        <v>0</v>
      </c>
      <c r="DI16" s="432">
        <f>'Ｓ５０（1975）'!$AJ$165</f>
        <v>0</v>
      </c>
      <c r="DJ16" s="439">
        <f t="shared" si="72"/>
        <v>0</v>
      </c>
      <c r="DK16" s="440">
        <f t="shared" si="73"/>
        <v>0</v>
      </c>
      <c r="DL16" s="432">
        <f>'Ｓ５０（1975）'!$AJ$166</f>
        <v>7842</v>
      </c>
      <c r="DM16" s="441">
        <f t="shared" si="74"/>
        <v>157</v>
      </c>
      <c r="DN16" s="441">
        <f t="shared" si="75"/>
        <v>6123</v>
      </c>
      <c r="DO16" s="432">
        <f>'Ｓ５０（1975）'!$AJ$167</f>
        <v>0</v>
      </c>
      <c r="DP16" s="441">
        <f t="shared" si="76"/>
        <v>0</v>
      </c>
      <c r="DQ16" s="441">
        <f t="shared" si="77"/>
        <v>0</v>
      </c>
      <c r="DR16" s="432">
        <f>'Ｓ５０（1975）'!$AJ$168</f>
        <v>0</v>
      </c>
      <c r="DS16" s="441">
        <f t="shared" si="78"/>
        <v>0</v>
      </c>
      <c r="DT16" s="441">
        <f t="shared" si="79"/>
        <v>0</v>
      </c>
      <c r="DU16" s="432">
        <f>'Ｓ５０（1975）'!$AJ$169</f>
        <v>0</v>
      </c>
      <c r="DV16" s="441">
        <f t="shared" si="80"/>
        <v>0</v>
      </c>
      <c r="DW16" s="441">
        <f t="shared" si="81"/>
        <v>0</v>
      </c>
      <c r="DX16" s="432">
        <f>'Ｓ５０（1975）'!$AJ$170</f>
        <v>0</v>
      </c>
      <c r="DY16" s="441">
        <f t="shared" si="82"/>
        <v>0</v>
      </c>
      <c r="DZ16" s="441">
        <f t="shared" si="83"/>
        <v>0</v>
      </c>
      <c r="EA16" s="432">
        <f>'Ｓ５０（1975）'!$AJ$171</f>
        <v>0</v>
      </c>
      <c r="EB16" s="441">
        <f t="shared" si="84"/>
        <v>0</v>
      </c>
      <c r="EC16" s="441">
        <f t="shared" si="85"/>
        <v>0</v>
      </c>
      <c r="ED16" s="432">
        <f>'Ｓ５０（1975）'!$AJ$172</f>
        <v>0</v>
      </c>
      <c r="EE16" s="441">
        <f t="shared" si="86"/>
        <v>0</v>
      </c>
      <c r="EF16" s="441">
        <f t="shared" si="87"/>
        <v>0</v>
      </c>
      <c r="EG16" s="432">
        <f>'Ｓ５０（1975）'!$AJ$173</f>
        <v>0</v>
      </c>
      <c r="EH16" s="441">
        <f t="shared" si="88"/>
        <v>0</v>
      </c>
      <c r="EI16" s="441">
        <f t="shared" si="89"/>
        <v>0</v>
      </c>
      <c r="EJ16" s="432">
        <f>'Ｓ５０（1975）'!$AJ$174</f>
        <v>0</v>
      </c>
      <c r="EK16" s="441">
        <f t="shared" si="90"/>
        <v>0</v>
      </c>
      <c r="EL16" s="475">
        <f t="shared" si="91"/>
        <v>0</v>
      </c>
      <c r="EM16" s="430">
        <f>'Ｓ５０（1975）'!$AJ$175</f>
        <v>0</v>
      </c>
      <c r="EN16" s="441">
        <f t="shared" si="92"/>
        <v>0</v>
      </c>
      <c r="EO16" s="440">
        <f t="shared" si="93"/>
        <v>0</v>
      </c>
      <c r="EP16" s="430">
        <f t="shared" si="94"/>
        <v>49212</v>
      </c>
      <c r="EQ16" s="435">
        <f t="shared" si="95"/>
        <v>382</v>
      </c>
      <c r="ER16" s="433">
        <f t="shared" si="96"/>
        <v>45487</v>
      </c>
    </row>
    <row r="17" spans="1:148" ht="17.100000000000001" customHeight="1" x14ac:dyDescent="0.15">
      <c r="A17" s="371"/>
      <c r="B17" s="436"/>
      <c r="C17" s="437">
        <v>51</v>
      </c>
      <c r="D17" s="1100">
        <v>38</v>
      </c>
      <c r="E17" s="430">
        <f>'Ｓ５１（1976）'!$AJ$124</f>
        <v>0</v>
      </c>
      <c r="F17" s="441">
        <f t="shared" si="0"/>
        <v>0</v>
      </c>
      <c r="G17" s="441">
        <f t="shared" si="1"/>
        <v>0</v>
      </c>
      <c r="H17" s="432">
        <f>'Ｓ５１（1976）'!$AJ$125</f>
        <v>0</v>
      </c>
      <c r="I17" s="441">
        <f t="shared" si="2"/>
        <v>0</v>
      </c>
      <c r="J17" s="475">
        <f t="shared" si="3"/>
        <v>0</v>
      </c>
      <c r="K17" s="430">
        <f>'Ｓ５１（1976）'!$AJ$127</f>
        <v>0</v>
      </c>
      <c r="L17" s="441">
        <f t="shared" si="4"/>
        <v>0</v>
      </c>
      <c r="M17" s="441">
        <f t="shared" si="5"/>
        <v>0</v>
      </c>
      <c r="N17" s="432">
        <f>'Ｓ５１（1976）'!$AJ$128</f>
        <v>0</v>
      </c>
      <c r="O17" s="441">
        <f t="shared" si="6"/>
        <v>0</v>
      </c>
      <c r="P17" s="440">
        <f t="shared" si="7"/>
        <v>0</v>
      </c>
      <c r="Q17" s="432">
        <f>'Ｓ５１（1976）'!$AJ$130</f>
        <v>0</v>
      </c>
      <c r="R17" s="441">
        <f t="shared" si="8"/>
        <v>0</v>
      </c>
      <c r="S17" s="441">
        <f t="shared" si="9"/>
        <v>0</v>
      </c>
      <c r="T17" s="432">
        <f>'Ｓ５１（1976）'!$AJ$131</f>
        <v>0</v>
      </c>
      <c r="U17" s="441">
        <f t="shared" si="10"/>
        <v>0</v>
      </c>
      <c r="V17" s="441">
        <f t="shared" si="11"/>
        <v>0</v>
      </c>
      <c r="W17" s="432">
        <f>'Ｓ５１（1976）'!$AJ$132</f>
        <v>0</v>
      </c>
      <c r="X17" s="441">
        <f t="shared" si="12"/>
        <v>0</v>
      </c>
      <c r="Y17" s="441">
        <f t="shared" si="13"/>
        <v>0</v>
      </c>
      <c r="Z17" s="432">
        <f>'Ｓ５１（1976）'!$AJ$133</f>
        <v>0</v>
      </c>
      <c r="AA17" s="441">
        <f t="shared" si="14"/>
        <v>0</v>
      </c>
      <c r="AB17" s="441">
        <f t="shared" si="15"/>
        <v>0</v>
      </c>
      <c r="AC17" s="432">
        <f>'Ｓ５１（1976）'!$AJ$134</f>
        <v>0</v>
      </c>
      <c r="AD17" s="441">
        <f t="shared" si="16"/>
        <v>0</v>
      </c>
      <c r="AE17" s="440">
        <f t="shared" si="17"/>
        <v>0</v>
      </c>
      <c r="AF17" s="432">
        <f>'Ｓ５１（1976）'!$AJ$135</f>
        <v>0</v>
      </c>
      <c r="AG17" s="441">
        <f t="shared" si="18"/>
        <v>0</v>
      </c>
      <c r="AH17" s="440">
        <f t="shared" si="19"/>
        <v>0</v>
      </c>
      <c r="AI17" s="432">
        <f>'Ｓ５１（1976）'!$AJ$136</f>
        <v>0</v>
      </c>
      <c r="AJ17" s="441">
        <f t="shared" si="20"/>
        <v>0</v>
      </c>
      <c r="AK17" s="441">
        <f t="shared" si="21"/>
        <v>0</v>
      </c>
      <c r="AL17" s="432">
        <f>'Ｓ５１（1976）'!$AJ$137</f>
        <v>0</v>
      </c>
      <c r="AM17" s="441">
        <f t="shared" si="22"/>
        <v>0</v>
      </c>
      <c r="AN17" s="441">
        <f t="shared" si="23"/>
        <v>0</v>
      </c>
      <c r="AO17" s="432">
        <f>'Ｓ５１（1976）'!$AJ$138</f>
        <v>0</v>
      </c>
      <c r="AP17" s="441">
        <f t="shared" si="24"/>
        <v>0</v>
      </c>
      <c r="AQ17" s="441">
        <f t="shared" si="25"/>
        <v>0</v>
      </c>
      <c r="AR17" s="432">
        <f>'Ｓ５１（1976）'!$AJ$139</f>
        <v>0</v>
      </c>
      <c r="AS17" s="441">
        <f t="shared" si="26"/>
        <v>0</v>
      </c>
      <c r="AT17" s="441">
        <f t="shared" si="27"/>
        <v>0</v>
      </c>
      <c r="AU17" s="432">
        <f>'Ｓ５１（1976）'!$AJ$140</f>
        <v>0</v>
      </c>
      <c r="AV17" s="441">
        <f t="shared" si="28"/>
        <v>0</v>
      </c>
      <c r="AW17" s="441">
        <f t="shared" si="29"/>
        <v>0</v>
      </c>
      <c r="AX17" s="432">
        <f>'Ｓ５１（1976）'!$AJ$141</f>
        <v>0</v>
      </c>
      <c r="AY17" s="441">
        <f t="shared" si="30"/>
        <v>0</v>
      </c>
      <c r="AZ17" s="441">
        <f t="shared" si="31"/>
        <v>0</v>
      </c>
      <c r="BA17" s="432">
        <f>'Ｓ５１（1976）'!$AJ$142</f>
        <v>0</v>
      </c>
      <c r="BB17" s="441">
        <f t="shared" si="32"/>
        <v>0</v>
      </c>
      <c r="BC17" s="441">
        <f t="shared" si="33"/>
        <v>0</v>
      </c>
      <c r="BD17" s="432">
        <f>'Ｓ５１（1976）'!$AJ$143</f>
        <v>0</v>
      </c>
      <c r="BE17" s="441">
        <f t="shared" si="34"/>
        <v>0</v>
      </c>
      <c r="BF17" s="440">
        <f t="shared" si="35"/>
        <v>0</v>
      </c>
      <c r="BG17" s="432">
        <f>'Ｓ５１（1976）'!$AJ$145</f>
        <v>0</v>
      </c>
      <c r="BH17" s="441">
        <f t="shared" si="36"/>
        <v>0</v>
      </c>
      <c r="BI17" s="441">
        <f t="shared" si="37"/>
        <v>0</v>
      </c>
      <c r="BJ17" s="432">
        <f>'Ｓ５１（1976）'!$AJ$146</f>
        <v>0</v>
      </c>
      <c r="BK17" s="441">
        <f t="shared" si="38"/>
        <v>0</v>
      </c>
      <c r="BL17" s="441">
        <f t="shared" si="39"/>
        <v>0</v>
      </c>
      <c r="BM17" s="432">
        <f>'Ｓ５１（1976）'!$AJ$147</f>
        <v>0</v>
      </c>
      <c r="BN17" s="441">
        <f t="shared" si="40"/>
        <v>0</v>
      </c>
      <c r="BO17" s="440">
        <f t="shared" si="41"/>
        <v>0</v>
      </c>
      <c r="BP17" s="430">
        <f>'Ｓ５１（1976）'!$AJ$148</f>
        <v>29011</v>
      </c>
      <c r="BQ17" s="441">
        <f t="shared" si="42"/>
        <v>604</v>
      </c>
      <c r="BR17" s="441">
        <f t="shared" si="43"/>
        <v>22952</v>
      </c>
      <c r="BS17" s="432">
        <f>'Ｓ５１（1976）'!$AJ$149</f>
        <v>0</v>
      </c>
      <c r="BT17" s="441">
        <f t="shared" si="44"/>
        <v>0</v>
      </c>
      <c r="BU17" s="441">
        <f t="shared" si="45"/>
        <v>0</v>
      </c>
      <c r="BV17" s="432">
        <f>'Ｓ５１（1976）'!$AJ$150</f>
        <v>0</v>
      </c>
      <c r="BW17" s="441">
        <f t="shared" si="46"/>
        <v>0</v>
      </c>
      <c r="BX17" s="441">
        <f t="shared" si="47"/>
        <v>0</v>
      </c>
      <c r="BY17" s="432">
        <f>'Ｓ５１（1976）'!$AJ$151</f>
        <v>0</v>
      </c>
      <c r="BZ17" s="441">
        <f t="shared" si="48"/>
        <v>0</v>
      </c>
      <c r="CA17" s="441">
        <f t="shared" si="49"/>
        <v>0</v>
      </c>
      <c r="CB17" s="432">
        <f>'Ｓ５１（1976）'!$AJ$152</f>
        <v>0</v>
      </c>
      <c r="CC17" s="441">
        <f t="shared" si="50"/>
        <v>0</v>
      </c>
      <c r="CD17" s="441">
        <f t="shared" si="51"/>
        <v>0</v>
      </c>
      <c r="CE17" s="432">
        <f>'Ｓ５１（1976）'!$AJ$153</f>
        <v>0</v>
      </c>
      <c r="CF17" s="441">
        <f t="shared" si="52"/>
        <v>0</v>
      </c>
      <c r="CG17" s="441">
        <f t="shared" si="53"/>
        <v>0</v>
      </c>
      <c r="CH17" s="432">
        <f>'Ｓ５１（1976）'!$AJ$155</f>
        <v>0</v>
      </c>
      <c r="CI17" s="441">
        <f t="shared" si="54"/>
        <v>0</v>
      </c>
      <c r="CJ17" s="441">
        <f t="shared" si="55"/>
        <v>0</v>
      </c>
      <c r="CK17" s="432">
        <f>'Ｓ５１（1976）'!$AJ$156</f>
        <v>0</v>
      </c>
      <c r="CL17" s="439">
        <f t="shared" si="56"/>
        <v>0</v>
      </c>
      <c r="CM17" s="441">
        <f t="shared" si="57"/>
        <v>0</v>
      </c>
      <c r="CN17" s="432">
        <f>'Ｓ５１（1976）'!$AJ$157</f>
        <v>0</v>
      </c>
      <c r="CO17" s="441">
        <f t="shared" si="58"/>
        <v>0</v>
      </c>
      <c r="CP17" s="441">
        <f t="shared" si="59"/>
        <v>0</v>
      </c>
      <c r="CQ17" s="432">
        <f>'Ｓ５１（1976）'!$AJ$158</f>
        <v>0</v>
      </c>
      <c r="CR17" s="441">
        <f t="shared" si="60"/>
        <v>0</v>
      </c>
      <c r="CS17" s="441">
        <f t="shared" si="61"/>
        <v>0</v>
      </c>
      <c r="CT17" s="432">
        <f>'Ｓ５１（1976）'!$AJ$159</f>
        <v>0</v>
      </c>
      <c r="CU17" s="441">
        <f t="shared" si="62"/>
        <v>0</v>
      </c>
      <c r="CV17" s="441">
        <f t="shared" si="63"/>
        <v>0</v>
      </c>
      <c r="CW17" s="432">
        <f>'Ｓ５１（1976）'!$AJ$160</f>
        <v>0</v>
      </c>
      <c r="CX17" s="441">
        <f t="shared" si="64"/>
        <v>0</v>
      </c>
      <c r="CY17" s="441">
        <f t="shared" si="65"/>
        <v>0</v>
      </c>
      <c r="CZ17" s="432">
        <f>'Ｓ５１（1976）'!$AJ$161</f>
        <v>0</v>
      </c>
      <c r="DA17" s="441">
        <f t="shared" si="66"/>
        <v>0</v>
      </c>
      <c r="DB17" s="441">
        <f t="shared" si="67"/>
        <v>0</v>
      </c>
      <c r="DC17" s="432">
        <f>'Ｓ５１（1976）'!$AJ$162</f>
        <v>0</v>
      </c>
      <c r="DD17" s="441">
        <f t="shared" si="68"/>
        <v>0</v>
      </c>
      <c r="DE17" s="475">
        <f t="shared" si="69"/>
        <v>0</v>
      </c>
      <c r="DF17" s="430">
        <f>'Ｓ５１（1976）'!$AJ$164</f>
        <v>0</v>
      </c>
      <c r="DG17" s="441">
        <f t="shared" si="70"/>
        <v>0</v>
      </c>
      <c r="DH17" s="441">
        <f t="shared" si="71"/>
        <v>0</v>
      </c>
      <c r="DI17" s="432">
        <f>'Ｓ５１（1976）'!$AJ$165</f>
        <v>0</v>
      </c>
      <c r="DJ17" s="439">
        <f t="shared" si="72"/>
        <v>0</v>
      </c>
      <c r="DK17" s="440">
        <f t="shared" si="73"/>
        <v>0</v>
      </c>
      <c r="DL17" s="432">
        <f>'Ｓ５１（1976）'!$AJ$166</f>
        <v>90704</v>
      </c>
      <c r="DM17" s="441">
        <f t="shared" si="74"/>
        <v>1814</v>
      </c>
      <c r="DN17" s="441">
        <f t="shared" si="75"/>
        <v>68932</v>
      </c>
      <c r="DO17" s="432">
        <f>'Ｓ５１（1976）'!$AJ$167</f>
        <v>0</v>
      </c>
      <c r="DP17" s="441">
        <f t="shared" si="76"/>
        <v>0</v>
      </c>
      <c r="DQ17" s="441">
        <f t="shared" si="77"/>
        <v>0</v>
      </c>
      <c r="DR17" s="432">
        <f>'Ｓ５１（1976）'!$AJ$168</f>
        <v>5407</v>
      </c>
      <c r="DS17" s="441">
        <f t="shared" si="78"/>
        <v>108</v>
      </c>
      <c r="DT17" s="441">
        <f t="shared" si="79"/>
        <v>4104</v>
      </c>
      <c r="DU17" s="432">
        <f>'Ｓ５１（1976）'!$AJ$169</f>
        <v>14728</v>
      </c>
      <c r="DV17" s="441">
        <f t="shared" si="80"/>
        <v>295</v>
      </c>
      <c r="DW17" s="441">
        <f t="shared" si="81"/>
        <v>11210</v>
      </c>
      <c r="DX17" s="432">
        <f>'Ｓ５１（1976）'!$AJ$170</f>
        <v>0</v>
      </c>
      <c r="DY17" s="441">
        <f t="shared" si="82"/>
        <v>0</v>
      </c>
      <c r="DZ17" s="441">
        <f t="shared" si="83"/>
        <v>0</v>
      </c>
      <c r="EA17" s="432">
        <f>'Ｓ５１（1976）'!$AJ$171</f>
        <v>0</v>
      </c>
      <c r="EB17" s="441">
        <f t="shared" si="84"/>
        <v>0</v>
      </c>
      <c r="EC17" s="441">
        <f t="shared" si="85"/>
        <v>0</v>
      </c>
      <c r="ED17" s="432">
        <f>'Ｓ５１（1976）'!$AJ$172</f>
        <v>0</v>
      </c>
      <c r="EE17" s="441">
        <f t="shared" si="86"/>
        <v>0</v>
      </c>
      <c r="EF17" s="441">
        <f t="shared" si="87"/>
        <v>0</v>
      </c>
      <c r="EG17" s="432">
        <f>'Ｓ５１（1976）'!$AJ$173</f>
        <v>0</v>
      </c>
      <c r="EH17" s="441">
        <f t="shared" si="88"/>
        <v>0</v>
      </c>
      <c r="EI17" s="441">
        <f t="shared" si="89"/>
        <v>0</v>
      </c>
      <c r="EJ17" s="432">
        <f>'Ｓ５１（1976）'!$AJ$174</f>
        <v>3400</v>
      </c>
      <c r="EK17" s="441">
        <f t="shared" si="90"/>
        <v>68</v>
      </c>
      <c r="EL17" s="475">
        <f t="shared" si="91"/>
        <v>2584</v>
      </c>
      <c r="EM17" s="430">
        <f>'Ｓ５１（1976）'!$AJ$175</f>
        <v>0</v>
      </c>
      <c r="EN17" s="441">
        <f t="shared" si="92"/>
        <v>0</v>
      </c>
      <c r="EO17" s="440">
        <f t="shared" si="93"/>
        <v>0</v>
      </c>
      <c r="EP17" s="430">
        <f t="shared" si="94"/>
        <v>143250</v>
      </c>
      <c r="EQ17" s="435">
        <f t="shared" si="95"/>
        <v>2889</v>
      </c>
      <c r="ER17" s="433">
        <f t="shared" si="96"/>
        <v>109782</v>
      </c>
    </row>
    <row r="18" spans="1:148" ht="17.100000000000001" customHeight="1" x14ac:dyDescent="0.15">
      <c r="A18" s="371"/>
      <c r="B18" s="436"/>
      <c r="C18" s="437">
        <v>52</v>
      </c>
      <c r="D18" s="1106">
        <v>37</v>
      </c>
      <c r="E18" s="430">
        <f>'Ｓ５２（1977）'!$AJ$124</f>
        <v>0</v>
      </c>
      <c r="F18" s="441">
        <f t="shared" si="0"/>
        <v>0</v>
      </c>
      <c r="G18" s="441">
        <f t="shared" si="1"/>
        <v>0</v>
      </c>
      <c r="H18" s="432">
        <f>'Ｓ５２（1977）'!$AJ$125</f>
        <v>0</v>
      </c>
      <c r="I18" s="441">
        <f t="shared" si="2"/>
        <v>0</v>
      </c>
      <c r="J18" s="475">
        <f t="shared" si="3"/>
        <v>0</v>
      </c>
      <c r="K18" s="430">
        <f>'Ｓ５２（1977）'!$AJ$127</f>
        <v>0</v>
      </c>
      <c r="L18" s="441">
        <f t="shared" si="4"/>
        <v>0</v>
      </c>
      <c r="M18" s="441">
        <f t="shared" si="5"/>
        <v>0</v>
      </c>
      <c r="N18" s="432">
        <f>'Ｓ５２（1977）'!$AJ$128</f>
        <v>0</v>
      </c>
      <c r="O18" s="441">
        <f t="shared" si="6"/>
        <v>0</v>
      </c>
      <c r="P18" s="440">
        <f t="shared" si="7"/>
        <v>0</v>
      </c>
      <c r="Q18" s="432">
        <f>'Ｓ５２（1977）'!$AJ$130</f>
        <v>0</v>
      </c>
      <c r="R18" s="441">
        <f t="shared" si="8"/>
        <v>0</v>
      </c>
      <c r="S18" s="441">
        <f t="shared" si="9"/>
        <v>0</v>
      </c>
      <c r="T18" s="432">
        <f>'Ｓ５２（1977）'!$AJ$131</f>
        <v>0</v>
      </c>
      <c r="U18" s="441">
        <f t="shared" si="10"/>
        <v>0</v>
      </c>
      <c r="V18" s="441">
        <f t="shared" si="11"/>
        <v>0</v>
      </c>
      <c r="W18" s="432">
        <f>'Ｓ５２（1977）'!$AJ$132</f>
        <v>0</v>
      </c>
      <c r="X18" s="441">
        <f t="shared" si="12"/>
        <v>0</v>
      </c>
      <c r="Y18" s="441">
        <f t="shared" si="13"/>
        <v>0</v>
      </c>
      <c r="Z18" s="432">
        <f>'Ｓ５２（1977）'!$AJ$133</f>
        <v>0</v>
      </c>
      <c r="AA18" s="441">
        <f t="shared" si="14"/>
        <v>0</v>
      </c>
      <c r="AB18" s="441">
        <f t="shared" si="15"/>
        <v>0</v>
      </c>
      <c r="AC18" s="432">
        <f>'Ｓ５２（1977）'!$AJ$134</f>
        <v>0</v>
      </c>
      <c r="AD18" s="441">
        <f t="shared" si="16"/>
        <v>0</v>
      </c>
      <c r="AE18" s="440">
        <f t="shared" si="17"/>
        <v>0</v>
      </c>
      <c r="AF18" s="432">
        <f>'Ｓ５２（1977）'!$AJ$135</f>
        <v>0</v>
      </c>
      <c r="AG18" s="441">
        <f t="shared" si="18"/>
        <v>0</v>
      </c>
      <c r="AH18" s="440">
        <f t="shared" si="19"/>
        <v>0</v>
      </c>
      <c r="AI18" s="432">
        <f>'Ｓ５２（1977）'!$AJ$136</f>
        <v>0</v>
      </c>
      <c r="AJ18" s="441">
        <f t="shared" si="20"/>
        <v>0</v>
      </c>
      <c r="AK18" s="441">
        <f t="shared" si="21"/>
        <v>0</v>
      </c>
      <c r="AL18" s="432">
        <f>'Ｓ５２（1977）'!$AJ$137</f>
        <v>0</v>
      </c>
      <c r="AM18" s="441">
        <f t="shared" si="22"/>
        <v>0</v>
      </c>
      <c r="AN18" s="441">
        <f t="shared" si="23"/>
        <v>0</v>
      </c>
      <c r="AO18" s="432">
        <f>'Ｓ５２（1977）'!$AJ$138</f>
        <v>0</v>
      </c>
      <c r="AP18" s="441">
        <f t="shared" si="24"/>
        <v>0</v>
      </c>
      <c r="AQ18" s="441">
        <f t="shared" si="25"/>
        <v>0</v>
      </c>
      <c r="AR18" s="432">
        <f>'Ｓ５２（1977）'!$AJ$139</f>
        <v>0</v>
      </c>
      <c r="AS18" s="441">
        <f t="shared" si="26"/>
        <v>0</v>
      </c>
      <c r="AT18" s="441">
        <f t="shared" si="27"/>
        <v>0</v>
      </c>
      <c r="AU18" s="432">
        <f>'Ｓ５２（1977）'!$AJ$140</f>
        <v>0</v>
      </c>
      <c r="AV18" s="441">
        <f t="shared" si="28"/>
        <v>0</v>
      </c>
      <c r="AW18" s="441">
        <f t="shared" si="29"/>
        <v>0</v>
      </c>
      <c r="AX18" s="432">
        <f>'Ｓ５２（1977）'!$AJ$141</f>
        <v>0</v>
      </c>
      <c r="AY18" s="441">
        <f t="shared" si="30"/>
        <v>0</v>
      </c>
      <c r="AZ18" s="441">
        <f t="shared" si="31"/>
        <v>0</v>
      </c>
      <c r="BA18" s="432">
        <f>'Ｓ５２（1977）'!$AJ$142</f>
        <v>0</v>
      </c>
      <c r="BB18" s="441">
        <f t="shared" si="32"/>
        <v>0</v>
      </c>
      <c r="BC18" s="441">
        <f t="shared" si="33"/>
        <v>0</v>
      </c>
      <c r="BD18" s="432">
        <f>'Ｓ５２（1977）'!$AJ$143</f>
        <v>0</v>
      </c>
      <c r="BE18" s="441">
        <f t="shared" si="34"/>
        <v>0</v>
      </c>
      <c r="BF18" s="440">
        <f t="shared" si="35"/>
        <v>0</v>
      </c>
      <c r="BG18" s="432">
        <f>'Ｓ５２（1977）'!$AJ$145</f>
        <v>0</v>
      </c>
      <c r="BH18" s="441">
        <f t="shared" si="36"/>
        <v>0</v>
      </c>
      <c r="BI18" s="441">
        <f t="shared" si="37"/>
        <v>0</v>
      </c>
      <c r="BJ18" s="432">
        <f>'Ｓ５２（1977）'!$AJ$146</f>
        <v>0</v>
      </c>
      <c r="BK18" s="441">
        <f t="shared" si="38"/>
        <v>0</v>
      </c>
      <c r="BL18" s="441">
        <f t="shared" si="39"/>
        <v>0</v>
      </c>
      <c r="BM18" s="432">
        <f>'Ｓ５２（1977）'!$AJ$147</f>
        <v>0</v>
      </c>
      <c r="BN18" s="441">
        <f t="shared" si="40"/>
        <v>0</v>
      </c>
      <c r="BO18" s="440">
        <f t="shared" si="41"/>
        <v>0</v>
      </c>
      <c r="BP18" s="430">
        <f>'Ｓ５２（1977）'!$AJ$148</f>
        <v>61062</v>
      </c>
      <c r="BQ18" s="441">
        <f t="shared" si="42"/>
        <v>1272</v>
      </c>
      <c r="BR18" s="441">
        <f t="shared" si="43"/>
        <v>47064</v>
      </c>
      <c r="BS18" s="432">
        <f>'Ｓ５２（1977）'!$AJ$149</f>
        <v>24131</v>
      </c>
      <c r="BT18" s="441">
        <f t="shared" si="44"/>
        <v>402</v>
      </c>
      <c r="BU18" s="441">
        <f t="shared" si="45"/>
        <v>14874</v>
      </c>
      <c r="BV18" s="432">
        <f>'Ｓ５２（1977）'!$AJ$150</f>
        <v>0</v>
      </c>
      <c r="BW18" s="441">
        <f t="shared" si="46"/>
        <v>0</v>
      </c>
      <c r="BX18" s="441">
        <f t="shared" si="47"/>
        <v>0</v>
      </c>
      <c r="BY18" s="432">
        <f>'Ｓ５２（1977）'!$AJ$151</f>
        <v>0</v>
      </c>
      <c r="BZ18" s="441">
        <f t="shared" si="48"/>
        <v>0</v>
      </c>
      <c r="CA18" s="441">
        <f t="shared" si="49"/>
        <v>0</v>
      </c>
      <c r="CB18" s="432">
        <f>'Ｓ５２（1977）'!$AJ$152</f>
        <v>0</v>
      </c>
      <c r="CC18" s="441">
        <f t="shared" si="50"/>
        <v>0</v>
      </c>
      <c r="CD18" s="441">
        <f t="shared" si="51"/>
        <v>0</v>
      </c>
      <c r="CE18" s="432">
        <f>'Ｓ５２（1977）'!$AJ$153</f>
        <v>0</v>
      </c>
      <c r="CF18" s="441">
        <f t="shared" si="52"/>
        <v>0</v>
      </c>
      <c r="CG18" s="441">
        <f t="shared" si="53"/>
        <v>0</v>
      </c>
      <c r="CH18" s="432">
        <f>'Ｓ５２（1977）'!$AJ$155</f>
        <v>0</v>
      </c>
      <c r="CI18" s="441">
        <f t="shared" si="54"/>
        <v>0</v>
      </c>
      <c r="CJ18" s="441">
        <f t="shared" si="55"/>
        <v>0</v>
      </c>
      <c r="CK18" s="432">
        <f>'Ｓ５２（1977）'!$AJ$156</f>
        <v>0</v>
      </c>
      <c r="CL18" s="439">
        <f t="shared" si="56"/>
        <v>0</v>
      </c>
      <c r="CM18" s="441">
        <f t="shared" si="57"/>
        <v>0</v>
      </c>
      <c r="CN18" s="432">
        <f>'Ｓ５２（1977）'!$AJ$157</f>
        <v>0</v>
      </c>
      <c r="CO18" s="441">
        <f t="shared" si="58"/>
        <v>0</v>
      </c>
      <c r="CP18" s="441">
        <f t="shared" si="59"/>
        <v>0</v>
      </c>
      <c r="CQ18" s="432">
        <f>'Ｓ５２（1977）'!$AJ$158</f>
        <v>0</v>
      </c>
      <c r="CR18" s="441">
        <f t="shared" si="60"/>
        <v>0</v>
      </c>
      <c r="CS18" s="441">
        <f t="shared" si="61"/>
        <v>0</v>
      </c>
      <c r="CT18" s="432">
        <f>'Ｓ５２（1977）'!$AJ$159</f>
        <v>0</v>
      </c>
      <c r="CU18" s="441">
        <f t="shared" si="62"/>
        <v>0</v>
      </c>
      <c r="CV18" s="441">
        <f t="shared" si="63"/>
        <v>0</v>
      </c>
      <c r="CW18" s="432">
        <f>'Ｓ５２（1977）'!$AJ$160</f>
        <v>0</v>
      </c>
      <c r="CX18" s="441">
        <f t="shared" si="64"/>
        <v>0</v>
      </c>
      <c r="CY18" s="441">
        <f t="shared" si="65"/>
        <v>0</v>
      </c>
      <c r="CZ18" s="432">
        <f>'Ｓ５２（1977）'!$AJ$161</f>
        <v>0</v>
      </c>
      <c r="DA18" s="441">
        <f t="shared" si="66"/>
        <v>0</v>
      </c>
      <c r="DB18" s="441">
        <f t="shared" si="67"/>
        <v>0</v>
      </c>
      <c r="DC18" s="432">
        <f>'Ｓ５２（1977）'!$AJ$162</f>
        <v>0</v>
      </c>
      <c r="DD18" s="441">
        <f t="shared" si="68"/>
        <v>0</v>
      </c>
      <c r="DE18" s="475">
        <f t="shared" si="69"/>
        <v>0</v>
      </c>
      <c r="DF18" s="430">
        <f>'Ｓ５２（1977）'!$AJ$164</f>
        <v>0</v>
      </c>
      <c r="DG18" s="441">
        <f t="shared" si="70"/>
        <v>0</v>
      </c>
      <c r="DH18" s="441">
        <f t="shared" si="71"/>
        <v>0</v>
      </c>
      <c r="DI18" s="432">
        <f>'Ｓ５２（1977）'!$AJ$165</f>
        <v>0</v>
      </c>
      <c r="DJ18" s="439">
        <f t="shared" si="72"/>
        <v>0</v>
      </c>
      <c r="DK18" s="440">
        <f t="shared" si="73"/>
        <v>0</v>
      </c>
      <c r="DL18" s="432">
        <f>'Ｓ５２（1977）'!$AJ$166</f>
        <v>94374</v>
      </c>
      <c r="DM18" s="441">
        <f t="shared" si="74"/>
        <v>1887</v>
      </c>
      <c r="DN18" s="441">
        <f t="shared" si="75"/>
        <v>69819</v>
      </c>
      <c r="DO18" s="432">
        <f>'Ｓ５２（1977）'!$AJ$167</f>
        <v>0</v>
      </c>
      <c r="DP18" s="441">
        <f t="shared" si="76"/>
        <v>0</v>
      </c>
      <c r="DQ18" s="441">
        <f t="shared" si="77"/>
        <v>0</v>
      </c>
      <c r="DR18" s="432">
        <f>'Ｓ５２（1977）'!$AJ$168</f>
        <v>0</v>
      </c>
      <c r="DS18" s="441">
        <f t="shared" si="78"/>
        <v>0</v>
      </c>
      <c r="DT18" s="441">
        <f t="shared" si="79"/>
        <v>0</v>
      </c>
      <c r="DU18" s="432">
        <f>'Ｓ５２（1977）'!$AJ$169</f>
        <v>0</v>
      </c>
      <c r="DV18" s="441">
        <f t="shared" si="80"/>
        <v>0</v>
      </c>
      <c r="DW18" s="441">
        <f t="shared" si="81"/>
        <v>0</v>
      </c>
      <c r="DX18" s="432">
        <f>'Ｓ５２（1977）'!$AJ$170</f>
        <v>0</v>
      </c>
      <c r="DY18" s="441">
        <f t="shared" si="82"/>
        <v>0</v>
      </c>
      <c r="DZ18" s="441">
        <f t="shared" si="83"/>
        <v>0</v>
      </c>
      <c r="EA18" s="432">
        <f>'Ｓ５２（1977）'!$AJ$171</f>
        <v>0</v>
      </c>
      <c r="EB18" s="441">
        <f t="shared" si="84"/>
        <v>0</v>
      </c>
      <c r="EC18" s="441">
        <f t="shared" si="85"/>
        <v>0</v>
      </c>
      <c r="ED18" s="432">
        <f>'Ｓ５２（1977）'!$AJ$172</f>
        <v>0</v>
      </c>
      <c r="EE18" s="441">
        <f t="shared" si="86"/>
        <v>0</v>
      </c>
      <c r="EF18" s="441">
        <f t="shared" si="87"/>
        <v>0</v>
      </c>
      <c r="EG18" s="432">
        <f>'Ｓ５２（1977）'!$AJ$173</f>
        <v>0</v>
      </c>
      <c r="EH18" s="441">
        <f t="shared" si="88"/>
        <v>0</v>
      </c>
      <c r="EI18" s="441">
        <f t="shared" si="89"/>
        <v>0</v>
      </c>
      <c r="EJ18" s="432">
        <f>'Ｓ５２（1977）'!$AJ$174</f>
        <v>1750</v>
      </c>
      <c r="EK18" s="441">
        <f t="shared" si="90"/>
        <v>35</v>
      </c>
      <c r="EL18" s="475">
        <f t="shared" si="91"/>
        <v>1295</v>
      </c>
      <c r="EM18" s="430">
        <f>'Ｓ５２（1977）'!$AJ$175</f>
        <v>0</v>
      </c>
      <c r="EN18" s="441">
        <f t="shared" si="92"/>
        <v>0</v>
      </c>
      <c r="EO18" s="440">
        <f t="shared" si="93"/>
        <v>0</v>
      </c>
      <c r="EP18" s="430">
        <f t="shared" si="94"/>
        <v>181317</v>
      </c>
      <c r="EQ18" s="435">
        <f t="shared" si="95"/>
        <v>3596</v>
      </c>
      <c r="ER18" s="433">
        <f t="shared" si="96"/>
        <v>133052</v>
      </c>
    </row>
    <row r="19" spans="1:148" ht="17.100000000000001" customHeight="1" x14ac:dyDescent="0.15">
      <c r="A19" s="371"/>
      <c r="B19" s="436"/>
      <c r="C19" s="437">
        <v>53</v>
      </c>
      <c r="D19" s="1100">
        <v>36</v>
      </c>
      <c r="E19" s="430">
        <f>'Ｓ５３（1978）'!$AJ$124</f>
        <v>0</v>
      </c>
      <c r="F19" s="441">
        <f>IF(D19=0,0,IF(D19&lt;$G$7,ROUND(E19/$G$7,0),IF(D19=$G$7,E19-ROUND(E19/$G$7,0)*($G$7-1),0)))</f>
        <v>0</v>
      </c>
      <c r="G19" s="441">
        <f>IF(D19&gt;=$G$7,E19,ROUND(E19/$G$7,0)*D19)</f>
        <v>0</v>
      </c>
      <c r="H19" s="432">
        <f>'Ｓ５３（1978）'!$AJ$125</f>
        <v>0</v>
      </c>
      <c r="I19" s="441">
        <f>IF(D19=0,0,IF(D19&lt;$J$7,ROUND(H19/$J$7,0),IF(D19=$J$7,H19-ROUND(H19/$J$7,0)*($J$7-1),0)))</f>
        <v>0</v>
      </c>
      <c r="J19" s="475">
        <f>IF(D19&gt;=$J$7,H19,ROUND(H19/$J$7,0)*D19)</f>
        <v>0</v>
      </c>
      <c r="K19" s="430">
        <f>'Ｓ５３（1978）'!$AJ$127</f>
        <v>0</v>
      </c>
      <c r="L19" s="441">
        <f>IF(D19=0,0,IF(D19&lt;$M$7,ROUND(K19/$M$7,0),IF(D19=$M$7,K19-ROUND(K19/$M$7,0)*($M$7-1),0)))</f>
        <v>0</v>
      </c>
      <c r="M19" s="441">
        <f>IF(D19&gt;=$M$7,K19,ROUND(K19/$M$7,0)*D19)</f>
        <v>0</v>
      </c>
      <c r="N19" s="432">
        <f>'Ｓ５３（1978）'!$AJ$128</f>
        <v>0</v>
      </c>
      <c r="O19" s="441">
        <f>IF(D19=0,0,IF(D19&lt;$P$7,ROUND(N19/$P$7,0),IF(D19=$P$7,N19-ROUND(N19/$P$7,0)*($P$7-1),0)))</f>
        <v>0</v>
      </c>
      <c r="P19" s="440">
        <f>IF(D19&gt;=$P$7,N19,ROUND(N19/$P$7,0)*D19)</f>
        <v>0</v>
      </c>
      <c r="Q19" s="432">
        <f>'Ｓ５３（1978）'!$AJ$130</f>
        <v>0</v>
      </c>
      <c r="R19" s="441">
        <f>IF(D19=0,0,IF(D19&lt;$S$7,ROUND(Q19/$S$7,0),IF(D19=$S$7,Q19-ROUND(Q19/$S$7,0)*($S$7-1),0)))</f>
        <v>0</v>
      </c>
      <c r="S19" s="441">
        <f>IF(D19&gt;=$S$7,Q19,ROUND(Q19/$S$7,0)*D19)</f>
        <v>0</v>
      </c>
      <c r="T19" s="432">
        <f>'Ｓ５３（1978）'!$AJ$131</f>
        <v>0</v>
      </c>
      <c r="U19" s="441">
        <f>IF(D19=0,0,IF(D19&lt;$V$7,ROUND(T19/$V$7,0),IF(D19=$V$7,T19-ROUND(T19/$V$7,0)*($V$7-1),0)))</f>
        <v>0</v>
      </c>
      <c r="V19" s="441">
        <f>IF(D19&gt;=$V$7,T19,ROUND(T19/$V$7,0)*D19)</f>
        <v>0</v>
      </c>
      <c r="W19" s="432">
        <f>'Ｓ５３（1978）'!$AJ$132</f>
        <v>0</v>
      </c>
      <c r="X19" s="441">
        <f>IF(D19=0,0,IF(D19&lt;$Y$7,ROUND(W19/$Y$7,0),IF(D19=$Y$7,W19-ROUND(W19/$Y$7,0)*($Y$7-1),0)))</f>
        <v>0</v>
      </c>
      <c r="Y19" s="441">
        <f>IF(D19&gt;=$Y$7,W19,ROUND(W19/$Y$7,0)*D19)</f>
        <v>0</v>
      </c>
      <c r="Z19" s="432">
        <f>'Ｓ５３（1978）'!$AJ$133</f>
        <v>0</v>
      </c>
      <c r="AA19" s="441">
        <f>IF(D19=0,0,IF(D19&lt;$AB$7,ROUND(Z19/$AB$7,0),IF(D19=$AB$7,Z19-ROUND(Z19/$AB$7,0)*($AB$7-1),0)))</f>
        <v>0</v>
      </c>
      <c r="AB19" s="441">
        <f>IF(D19&gt;=$AB$7,Z19,ROUND(Z19/$AB$7,0)*D19)</f>
        <v>0</v>
      </c>
      <c r="AC19" s="432">
        <f>'Ｓ５３（1978）'!$AJ$134</f>
        <v>0</v>
      </c>
      <c r="AD19" s="441">
        <f>IF(D19=0,0,IF(D19&lt;$AE$7,ROUND(AC19/$AE$7,0),IF(D19=$AE$7,AC19-ROUND(AC19/$AE$7,0)*($AE$7-1),0)))</f>
        <v>0</v>
      </c>
      <c r="AE19" s="440">
        <f>IF(D19&gt;=$AE$7,AC19,ROUND(AC19/$AE$7,0)*D19)</f>
        <v>0</v>
      </c>
      <c r="AF19" s="432">
        <f>'Ｓ５３（1978）'!$AJ$135</f>
        <v>0</v>
      </c>
      <c r="AG19" s="441">
        <f>IF(D19=0,0,IF(D19&lt;$AH$7,ROUND(AF19/$AH$7,0),IF(D19=$AH$7,AF19-ROUND(AF19/$AH$7,0)*($AH$7-1),0)))</f>
        <v>0</v>
      </c>
      <c r="AH19" s="440">
        <f>IF(D19&gt;=$AH$7,AF19,ROUND(AF19/$AH$7,0)*D19)</f>
        <v>0</v>
      </c>
      <c r="AI19" s="432">
        <f>'Ｓ５３（1978）'!$AJ$136</f>
        <v>0</v>
      </c>
      <c r="AJ19" s="441">
        <f>IF(D19=0,0,IF(D19&lt;$AK$7,ROUND(AI19/$AK$7,0),IF(D19=$AK$7,AI19-ROUND(AI19/$AK$7,0)*($AK$7-1),0)))</f>
        <v>0</v>
      </c>
      <c r="AK19" s="441">
        <f>IF(D19&gt;=$AK$7,AI19,ROUND(AI19/$AK$7,0)*D19)</f>
        <v>0</v>
      </c>
      <c r="AL19" s="432">
        <f>'Ｓ５３（1978）'!$AJ$137</f>
        <v>0</v>
      </c>
      <c r="AM19" s="441">
        <f>IF(D19=0,0,IF(D19&lt;$AN$7,ROUND(AL19/$AN$7,0),IF(D19=$AN$7,AL19-ROUND(AL19/$AN$7,0)*($AN$7-1),0)))</f>
        <v>0</v>
      </c>
      <c r="AN19" s="441">
        <f>IF(D19&gt;=$AN$7,AL19,ROUND(AL19/$AN$7,0)*D19)</f>
        <v>0</v>
      </c>
      <c r="AO19" s="432">
        <f>'Ｓ５３（1978）'!$AJ$138</f>
        <v>0</v>
      </c>
      <c r="AP19" s="441">
        <f>IF(D19=0,0,IF(D19&lt;$AQ$7,ROUND(AO19/$AQ$7,0),IF(D19=$AQ$7,AO19-ROUND(AO19/$AQ$7,0)*($AQ$7-1),0)))</f>
        <v>0</v>
      </c>
      <c r="AQ19" s="441">
        <f>IF(D19&gt;=$AQ$7,AO19,ROUND(AO19/$AQ$7,0)*D19)</f>
        <v>0</v>
      </c>
      <c r="AR19" s="432">
        <f>'Ｓ５３（1978）'!$AJ$139</f>
        <v>0</v>
      </c>
      <c r="AS19" s="441">
        <f>IF(D19=0,0,IF(D19&lt;$AT$7,ROUND(AR19/$AT$7,0),IF(D19=$AT$7,AR19-ROUND(AR19/$AT$7,0)*($AT$7-1),0)))</f>
        <v>0</v>
      </c>
      <c r="AT19" s="441">
        <f>IF(D19&gt;=$AT$7,AR19,ROUND(AR19/$AT$7,0)*D19)</f>
        <v>0</v>
      </c>
      <c r="AU19" s="432">
        <f>'Ｓ５３（1978）'!$AJ$140</f>
        <v>0</v>
      </c>
      <c r="AV19" s="441">
        <f>IF(D19=0,0,IF(D19&lt;$AW$7,ROUND(AU19/$AW$7,0),IF(D19=$AW$7,AU19-ROUND(AU19/$AW$7,0)*($AW$7-1),0)))</f>
        <v>0</v>
      </c>
      <c r="AW19" s="441">
        <f>IF(D19&gt;=$AW$7,AU19,ROUND(AU19/$AW$7,0)*D19)</f>
        <v>0</v>
      </c>
      <c r="AX19" s="432">
        <f>'Ｓ５３（1978）'!$AJ$141</f>
        <v>0</v>
      </c>
      <c r="AY19" s="441">
        <f>IF(D19=0,0,IF(D19&lt;$AZ$7,ROUND(AX19/$AZ$7,0),IF(D19=$AZ$7,AX19-ROUND(AX19/$AZ$7,0)*($AZ$7-1),0)))</f>
        <v>0</v>
      </c>
      <c r="AZ19" s="441">
        <f>IF(D19&gt;=$AZ$7,AX19,ROUND(AX19/$AZ$7,0)*D19)</f>
        <v>0</v>
      </c>
      <c r="BA19" s="432">
        <f>'Ｓ５３（1978）'!$AJ$142</f>
        <v>0</v>
      </c>
      <c r="BB19" s="441">
        <f>IF(D19=0,0,IF(D19&lt;$BC$7,ROUND(BA19/$BC$7,0),IF(D19=$BC$7,BA19-ROUND(BA19/$BC$7,0)*($BC$7-1),0)))</f>
        <v>0</v>
      </c>
      <c r="BC19" s="441">
        <f>IF(D19&gt;=$BC$7,BA19,ROUND(BA19/$BC$7,0)*D19)</f>
        <v>0</v>
      </c>
      <c r="BD19" s="432">
        <f>'Ｓ５３（1978）'!$AJ$143</f>
        <v>0</v>
      </c>
      <c r="BE19" s="441">
        <f>IF(D19=0,0,IF(D19&lt;$BF$7,ROUND(BD19/$BF$7,0),IF(D19=$BF$7,BD19-ROUND(BD19/$BF$7,0)*($BF$7-1),0)))</f>
        <v>0</v>
      </c>
      <c r="BF19" s="440">
        <f>IF(D19&gt;=$BF$7,BD19,ROUND(BD19/$BF$7,0)*D19)</f>
        <v>0</v>
      </c>
      <c r="BG19" s="432">
        <f>'Ｓ５３（1978）'!$AJ$145</f>
        <v>0</v>
      </c>
      <c r="BH19" s="441">
        <f>IF(D19=0,0,IF(D19&lt;$BI$7,ROUND(BG19/$BI$7,0),IF(D19=$BI$7,BG19-ROUND(BG19/$BI$7,0)*($BI$7-1),0)))</f>
        <v>0</v>
      </c>
      <c r="BI19" s="441">
        <f>IF(D19&gt;=$BI$7,BG19,ROUND(BG19/$BI$7,0)*D19)</f>
        <v>0</v>
      </c>
      <c r="BJ19" s="432">
        <f>'Ｓ５３（1978）'!$AJ$146</f>
        <v>0</v>
      </c>
      <c r="BK19" s="441">
        <f>IF(D19=0,0,IF(D19&lt;$BL$7,ROUND(BJ19/$BL$7,0),IF(D19=$BL$7,BJ19-ROUND(BJ19/$BL$7,0)*($BL$7-1),0)))</f>
        <v>0</v>
      </c>
      <c r="BL19" s="441">
        <f>IF(D19&gt;=$BL$7,BJ19,ROUND(BJ19/$BL$7,0)*D19)</f>
        <v>0</v>
      </c>
      <c r="BM19" s="432">
        <f>'Ｓ５３（1978）'!$AJ$147</f>
        <v>0</v>
      </c>
      <c r="BN19" s="441">
        <f>IF(D19=0,0,IF(D19&lt;$BO$7,ROUND(BM19/$BO$7,0),IF(D19=$BO$7,BM19-ROUND(BM19/$BO$7,0)*($BO$7-1),0)))</f>
        <v>0</v>
      </c>
      <c r="BO19" s="440">
        <f>IF(D19&gt;=$BO$7,BM19,ROUND(BM19/$BO$7,0)*D19)</f>
        <v>0</v>
      </c>
      <c r="BP19" s="430">
        <f>'Ｓ５３（1978）'!$AJ$148</f>
        <v>45738</v>
      </c>
      <c r="BQ19" s="441">
        <f>IF(D19=0,0,IF(D19&lt;$BR$7,ROUND(BP19/$BR$7,0),IF(D19=$BR$7,BP19-ROUND(BP19/$BR$7,0)*($BR$7-1),0)))</f>
        <v>953</v>
      </c>
      <c r="BR19" s="441">
        <f>IF(D19&gt;=$BR$7,BP19,ROUND(BP19/$BR$7,0)*D19)</f>
        <v>34308</v>
      </c>
      <c r="BS19" s="432">
        <f>'Ｓ５３（1978）'!$AJ$149</f>
        <v>0</v>
      </c>
      <c r="BT19" s="441">
        <f>IF(D19=0,0,IF(D19&lt;$BU$7,ROUND(BS19/$BU$7,0),IF(D19=$BU$7,BS19-ROUND(BS19/$BU$7,0)*($BU$7-1),0)))</f>
        <v>0</v>
      </c>
      <c r="BU19" s="441">
        <f>IF(D19&gt;=$BU$7,BS19,ROUND(BS19/$BU$7,0)*D19)</f>
        <v>0</v>
      </c>
      <c r="BV19" s="432">
        <f>'Ｓ５３（1978）'!$AJ$150</f>
        <v>0</v>
      </c>
      <c r="BW19" s="441">
        <f>IF(D19=0,0,IF(D19&lt;$BX$7,ROUND(BV19/$BX$7,0),IF(D19=$BX$7,BV19-ROUND(BV19/$BX$7,0)*($BX$7-1),0)))</f>
        <v>0</v>
      </c>
      <c r="BX19" s="441">
        <f>IF(D19&gt;=$BX$7,BV19,ROUND(BV19/$BX$7,0)*D19)</f>
        <v>0</v>
      </c>
      <c r="BY19" s="432">
        <f>'Ｓ５３（1978）'!$AJ$151</f>
        <v>0</v>
      </c>
      <c r="BZ19" s="441">
        <f>IF(D19=0,0,IF(D19&lt;$CA$7,ROUND(BY19/$CA$7,0),IF(D19=$CA$7,BY19-ROUND(BY19/$CA$7,0)*($CA$7-1),0)))</f>
        <v>0</v>
      </c>
      <c r="CA19" s="441">
        <f>IF(D19&gt;=$CA$7,BY19,ROUND(BY19/$CA$7,0)*D19)</f>
        <v>0</v>
      </c>
      <c r="CB19" s="432">
        <f>'Ｓ５３（1978）'!$AJ$152</f>
        <v>0</v>
      </c>
      <c r="CC19" s="441">
        <f>IF(D19=0,0,IF(D19&lt;$CD$7,ROUND(CB19/$CD$7,0),IF(D19=$CD$7,CB19-ROUND(CB19/$CD$7,0)*($CD$7-1),0)))</f>
        <v>0</v>
      </c>
      <c r="CD19" s="441">
        <f>IF(D19&gt;=$CD$7,CB19,ROUND(CB19/$CD$7,0)*D19)</f>
        <v>0</v>
      </c>
      <c r="CE19" s="432">
        <f>'Ｓ５３（1978）'!$AJ$153</f>
        <v>0</v>
      </c>
      <c r="CF19" s="441">
        <f>IF(D19=0,0,IF(D19&lt;$CG$7,ROUND(CE19/$CG$7,0),IF(D19=$CG$7,CE19-ROUND(CE19/$CG$7,0)*($CG$7-1),0)))</f>
        <v>0</v>
      </c>
      <c r="CG19" s="441">
        <f>IF(D19&gt;=$CG$7,CE19,ROUND(CE19/$CG$7,0)*D19)</f>
        <v>0</v>
      </c>
      <c r="CH19" s="432">
        <f>'Ｓ５３（1978）'!$AJ$155</f>
        <v>0</v>
      </c>
      <c r="CI19" s="441">
        <f>IF(D19=0,0,IF(D19&lt;$CJ$7,ROUND(CH19/$CJ$7,0),IF(D19=$CJ$7,CH19-ROUND(CH19/$CJ$7,0)*($CJ$7-1),0)))</f>
        <v>0</v>
      </c>
      <c r="CJ19" s="441">
        <f>IF(D19&gt;=$CJ$7,CH19,ROUND(CH19/$CJ$7,0)*D19)</f>
        <v>0</v>
      </c>
      <c r="CK19" s="432">
        <f>'Ｓ５３（1978）'!$AJ$156</f>
        <v>0</v>
      </c>
      <c r="CL19" s="439">
        <f>IF(D19=0,0,IF(D19&lt;$CM$7,ROUND(CK19/$CM$7,0),IF(D19=$CM$7,CK19-ROUND(CK19/$CM$7,0)*($CM$7-1),0)))</f>
        <v>0</v>
      </c>
      <c r="CM19" s="441">
        <f>IF(D19&gt;=$CM$7,CK19,ROUND(CK19/$CM$7,0)*D19)</f>
        <v>0</v>
      </c>
      <c r="CN19" s="432">
        <f>'Ｓ５３（1978）'!$AJ$157</f>
        <v>0</v>
      </c>
      <c r="CO19" s="441">
        <f>IF(D19=0,0,IF(D19&lt;$CP$7,ROUND(CN19/$CP$7,0),IF(D19=$CP$7,CN19-ROUND(CN19/$CP$7,0)*($CP$7-1),0)))</f>
        <v>0</v>
      </c>
      <c r="CP19" s="441">
        <f>IF(D19&gt;=$CP$7,CN19,ROUND(CN19/$CP$7,0)*D19)</f>
        <v>0</v>
      </c>
      <c r="CQ19" s="432">
        <f>'Ｓ５３（1978）'!$AJ$158</f>
        <v>0</v>
      </c>
      <c r="CR19" s="441">
        <f>IF(D19=0,0,IF(D19&lt;$CS$7,ROUND(CQ19/$CS$7,0),IF(D19=$CS$7,CQ19-ROUND(CQ19/$CS$7,0)*($CS$7-1),0)))</f>
        <v>0</v>
      </c>
      <c r="CS19" s="441">
        <f>IF(D19&gt;=$CS$7,CQ19,ROUND(CQ19/$CS$7,0)*D19)</f>
        <v>0</v>
      </c>
      <c r="CT19" s="432">
        <f>'Ｓ５３（1978）'!$AJ$159</f>
        <v>0</v>
      </c>
      <c r="CU19" s="441">
        <f>IF(D19=0,0,IF(D19&lt;$CV$7,ROUND(CT19/$CV$7,0),IF(D19=$CV$7,CT19-ROUND(CT19/$CV$7,0)*($CV$7-1),0)))</f>
        <v>0</v>
      </c>
      <c r="CV19" s="441">
        <f>IF(D19&gt;=$CV$7,CT19,ROUND(CT19/$CV$7,0)*D19)</f>
        <v>0</v>
      </c>
      <c r="CW19" s="432">
        <f>'Ｓ５３（1978）'!$AJ$160</f>
        <v>0</v>
      </c>
      <c r="CX19" s="441">
        <f>IF(D19=0,0,IF(D19&lt;$CY$7,ROUND(CW19/$CY$7,0),IF(D19=$CY$7,CW19-ROUND(CW19/$CY$7,0)*($CY$7-1),0)))</f>
        <v>0</v>
      </c>
      <c r="CY19" s="441">
        <f>IF(D19&gt;=$CY$7,CW19,ROUND(CW19/$CY$7,0)*D19)</f>
        <v>0</v>
      </c>
      <c r="CZ19" s="432">
        <f>'Ｓ５３（1978）'!$AJ$161</f>
        <v>0</v>
      </c>
      <c r="DA19" s="441">
        <f>IF(D19=0,0,IF(D19&lt;$DB$7,ROUND(CZ19/$DB$7,0),IF(D19=$DB$7,CZ19-ROUND(CZ19/$DB$7,0)*($DB$7-1),0)))</f>
        <v>0</v>
      </c>
      <c r="DB19" s="441">
        <f>IF(D19&gt;=$DB$7,CZ19,ROUND(CZ19/$DB$7,0)*D19)</f>
        <v>0</v>
      </c>
      <c r="DC19" s="432">
        <f>'Ｓ５３（1978）'!$AJ$162</f>
        <v>0</v>
      </c>
      <c r="DD19" s="441">
        <f>IF(D19=0,0,IF(D19&lt;$DE$7,ROUND(DC19/$DE$7,0),IF(D19=$DE$7,DC19-ROUND(DC19/$DE$7,0)*($DE$7-1),0)))</f>
        <v>0</v>
      </c>
      <c r="DE19" s="475">
        <f>IF(D19&gt;=$DE$7,DC19,ROUND(DC19/$DE$7,0)*D19)</f>
        <v>0</v>
      </c>
      <c r="DF19" s="430">
        <f>'Ｓ５３（1978）'!$AJ$164</f>
        <v>0</v>
      </c>
      <c r="DG19" s="441">
        <f>IF(D19=0,0,IF(D19&lt;$DH$7,ROUND(DF19/$DH$7,0),IF(D19=$DH$7,DF19-ROUND(DF19/$DH$7,0)*($DH$7-1),0)))</f>
        <v>0</v>
      </c>
      <c r="DH19" s="441">
        <f>IF(D19&gt;=$DH$7,DF19,ROUND(DF19/$DH$7,0)*D19)</f>
        <v>0</v>
      </c>
      <c r="DI19" s="432">
        <f>'Ｓ５３（1978）'!$AJ$165</f>
        <v>0</v>
      </c>
      <c r="DJ19" s="439">
        <f>IF(D19=0,0,IF(D19&lt;$DK$7,ROUND(DI19/$DK$7,0),IF(D19=$DK$7,DI19-ROUND(DI19/$DK$7,0)*($DK$7-1),0)))</f>
        <v>0</v>
      </c>
      <c r="DK19" s="440">
        <f>IF(D19&gt;=$DK$7,DI19,ROUND(DI19/$DK$7,0)*D19)</f>
        <v>0</v>
      </c>
      <c r="DL19" s="432">
        <f>'Ｓ５３（1978）'!$AJ$166</f>
        <v>29846</v>
      </c>
      <c r="DM19" s="441">
        <f>IF(D19=0,0,IF(D19&lt;$DN$7,ROUND(DL19/$DN$7,0),IF(D19=$DN$7,DL19-ROUND(DL19/$DN$7,0)*($DN$7-1),0)))</f>
        <v>597</v>
      </c>
      <c r="DN19" s="441">
        <f>IF(D19&gt;=$DN$7,DL19,ROUND(DL19/$DN$7,0)*D19)</f>
        <v>21492</v>
      </c>
      <c r="DO19" s="432">
        <f>'Ｓ５３（1978）'!$AJ$167</f>
        <v>0</v>
      </c>
      <c r="DP19" s="441">
        <f>IF(D19=0,0,IF(D19&lt;$DQ$7,ROUND(DO19/$DQ$7,0),IF(D19=$DQ$7,DO19-ROUND(DO19/$DQ$7,0)*($DQ$7-1),0)))</f>
        <v>0</v>
      </c>
      <c r="DQ19" s="441">
        <f>IF(D19&gt;=$DQ$7,DO19,ROUND(DO19/$DQ$7,0)*D19)</f>
        <v>0</v>
      </c>
      <c r="DR19" s="432">
        <f>'Ｓ５３（1978）'!$AJ$168</f>
        <v>0</v>
      </c>
      <c r="DS19" s="441">
        <f>IF(D19=0,0,IF(D19&lt;$DT$7,ROUND(DR19/$DT$7,0),IF(D19=$DT$7,DR19-ROUND(DR19/$DT$7,0)*($DT$7-1),0)))</f>
        <v>0</v>
      </c>
      <c r="DT19" s="441">
        <f>IF(D19&gt;=$DT$7,DR19,ROUND(DR19/$DT$7,0)*D19)</f>
        <v>0</v>
      </c>
      <c r="DU19" s="432">
        <f>'Ｓ５３（1978）'!$AJ$169</f>
        <v>0</v>
      </c>
      <c r="DV19" s="441">
        <f>IF(D19=0,0,IF(D19&lt;$DW$7,ROUND(DU19/$DW$7,0),IF(D19=$DW$7,DU19-ROUND(DU19/$DW$7,0)*($DW$7-1),0)))</f>
        <v>0</v>
      </c>
      <c r="DW19" s="441">
        <f>IF(D19&gt;=$DW$7,DU19,ROUND(DU19/$DW$7,0)*D19)</f>
        <v>0</v>
      </c>
      <c r="DX19" s="432">
        <f>'Ｓ５３（1978）'!$AJ$170</f>
        <v>0</v>
      </c>
      <c r="DY19" s="441">
        <f>IF(D19=0,0,IF(D19&lt;$DZ$7,ROUND(DX19/$DZ$7,0),IF(D19=$DZ$7,DX19-ROUND(DX19/$DZ$7,0)*($DZ$7-1),0)))</f>
        <v>0</v>
      </c>
      <c r="DZ19" s="441">
        <f>IF(D19&gt;=$DZ$7,DX19,ROUND(DX19/$DZ$7,0)*D19)</f>
        <v>0</v>
      </c>
      <c r="EA19" s="432">
        <f>'Ｓ５３（1978）'!$AJ$171</f>
        <v>0</v>
      </c>
      <c r="EB19" s="441">
        <f>IF(D19=0,0,IF(D19&lt;$EC$7,ROUND(EA19/$EC$7,0),IF(D19=$EC$7,EA19-ROUND(EA19/$EC$7,0)*($EC$7-1),0)))</f>
        <v>0</v>
      </c>
      <c r="EC19" s="441">
        <f>IF(D19&gt;=$EC$7,EA19,ROUND(EA19/$EC$7,0)*D19)</f>
        <v>0</v>
      </c>
      <c r="ED19" s="432">
        <f>'Ｓ５３（1978）'!$AJ$172</f>
        <v>0</v>
      </c>
      <c r="EE19" s="441">
        <f>IF(D19=0,0,IF(D19&lt;$EF$7,ROUND(ED19/$EF$7,0),IF(D19=$EF$7,ED19-ROUND(ED19/$EF$7,0)*($EF$7-1),0)))</f>
        <v>0</v>
      </c>
      <c r="EF19" s="441">
        <f>IF(D19&gt;=$EF$7,ED19,ROUND(ED19/$EF$7,0)*D19)</f>
        <v>0</v>
      </c>
      <c r="EG19" s="432">
        <f>'Ｓ５３（1978）'!$AJ$173</f>
        <v>0</v>
      </c>
      <c r="EH19" s="441">
        <f>IF(D19=0,0,IF(D19&lt;$EI$7,ROUND(EG19/$EI$7,0),IF(D19=$EI$7,EG19-ROUND(EG19/$EI$7,0)*($EI$7-1),0)))</f>
        <v>0</v>
      </c>
      <c r="EI19" s="441">
        <f>IF(D19&gt;=$EI$7,EG19,ROUND(EG19/$EI$7,0)*D19)</f>
        <v>0</v>
      </c>
      <c r="EJ19" s="432">
        <f>'Ｓ５３（1978）'!$AJ$174</f>
        <v>0</v>
      </c>
      <c r="EK19" s="441">
        <f>IF(D19=0,0,IF(D19&lt;$EL$7,ROUND(EJ19/$EL$7,0),IF(D19=$EL$7,EJ19-ROUND(EJ19/$EL$7,0)*($EL$7-1),0)))</f>
        <v>0</v>
      </c>
      <c r="EL19" s="475">
        <f>IF(D19&gt;=$EL$7,EJ19,ROUND(EJ19/$EL$7,0)*D19)</f>
        <v>0</v>
      </c>
      <c r="EM19" s="430">
        <f>'Ｓ５３（1978）'!$AJ$175</f>
        <v>0</v>
      </c>
      <c r="EN19" s="441">
        <f>IF(D19=0,0,IF(D19&lt;$EO$7,ROUND(EM19/$EO$7,0),IF(D19=$EO$7,EM19-ROUND(EM19/$EO$7,0)*($EO$7-1),0)))</f>
        <v>0</v>
      </c>
      <c r="EO19" s="440">
        <f>IF(D19&gt;=$EO$7,EM19,ROUND(EM19/$EO$7,0)*D19)</f>
        <v>0</v>
      </c>
      <c r="EP19" s="430">
        <f>E19+H19+K19+N19+Q19+T19+W19+Z19+AC19+AF19+AI19+AL19+AO19+AR19+AU19+AX19+BA19+BD19+BG19+BJ19+BM19+BP19+BS19+BV19+BY19+CB19+CE19+CH19+CK19+CN19+CQ19+CT19+CW19+CZ19+DC19+DF19+DI19+DL19+DO19+DR19+DU19+DX19+EA19+ED19+EG19+EJ19+EM19</f>
        <v>75584</v>
      </c>
      <c r="EQ19" s="435">
        <f>F19+I19+L19+O19+R19+U19+X19+AA19+AD19+AG19+AJ19+AM19+AP19+AS19+AV19+AY19+BB19+BE19+BH19+BK19+BN19+BQ19+BT19+BW19+BZ19+CC19+CF19+CI19+CL19+CO19+CR19+CU19+CX19+DA19+DD19+DG19+DJ19+DM19+DP19+DS19+DV19+DY19+EB19+EE19+EH19+EK19+EN19</f>
        <v>1550</v>
      </c>
      <c r="ER19" s="433">
        <f>G19+J19+M19+P19+S19+V19+Y19+AB19+AE19+AH19+AK19+AN19+AQ19+AT19+AW19+AZ19+BC19+BF19+BI19+BL19+BO19+BR19+BU19+BX19+CA19+CD19+CG19+CJ19+CM19+CP19+CS19+CV19+CY19+DB19+DE19+DH19+DK19+DN19+DQ19+DT19+DW19+DZ19+EC19+EF19+EI19+EL19+EO19</f>
        <v>55800</v>
      </c>
    </row>
    <row r="20" spans="1:148" ht="17.100000000000001" customHeight="1" x14ac:dyDescent="0.15">
      <c r="A20" s="371"/>
      <c r="B20" s="436"/>
      <c r="C20" s="437">
        <v>54</v>
      </c>
      <c r="D20" s="1106">
        <v>35</v>
      </c>
      <c r="E20" s="430">
        <f>'Ｓ５４（1979）'!$AJ$124</f>
        <v>1502</v>
      </c>
      <c r="F20" s="441">
        <f t="shared" si="0"/>
        <v>30</v>
      </c>
      <c r="G20" s="441">
        <f t="shared" si="1"/>
        <v>1050</v>
      </c>
      <c r="H20" s="432">
        <f>'Ｓ５４（1979）'!$AJ$125</f>
        <v>0</v>
      </c>
      <c r="I20" s="441">
        <f t="shared" si="2"/>
        <v>0</v>
      </c>
      <c r="J20" s="475">
        <f t="shared" si="3"/>
        <v>0</v>
      </c>
      <c r="K20" s="430">
        <f>'Ｓ５４（1979）'!$AJ$127</f>
        <v>0</v>
      </c>
      <c r="L20" s="441">
        <f t="shared" si="4"/>
        <v>0</v>
      </c>
      <c r="M20" s="441">
        <f t="shared" si="5"/>
        <v>0</v>
      </c>
      <c r="N20" s="432">
        <f>'Ｓ５４（1979）'!$AJ$128</f>
        <v>0</v>
      </c>
      <c r="O20" s="441">
        <f t="shared" si="6"/>
        <v>0</v>
      </c>
      <c r="P20" s="440">
        <f t="shared" si="7"/>
        <v>0</v>
      </c>
      <c r="Q20" s="432">
        <f>'Ｓ５４（1979）'!$AJ$130</f>
        <v>0</v>
      </c>
      <c r="R20" s="441">
        <f t="shared" si="8"/>
        <v>0</v>
      </c>
      <c r="S20" s="441">
        <f t="shared" si="9"/>
        <v>0</v>
      </c>
      <c r="T20" s="432">
        <f>'Ｓ５４（1979）'!$AJ$131</f>
        <v>0</v>
      </c>
      <c r="U20" s="441">
        <f t="shared" si="10"/>
        <v>0</v>
      </c>
      <c r="V20" s="441">
        <f t="shared" si="11"/>
        <v>0</v>
      </c>
      <c r="W20" s="432">
        <f>'Ｓ５４（1979）'!$AJ$132</f>
        <v>0</v>
      </c>
      <c r="X20" s="441">
        <f t="shared" si="12"/>
        <v>0</v>
      </c>
      <c r="Y20" s="441">
        <f t="shared" si="13"/>
        <v>0</v>
      </c>
      <c r="Z20" s="432">
        <f>'Ｓ５４（1979）'!$AJ$133</f>
        <v>0</v>
      </c>
      <c r="AA20" s="441">
        <f t="shared" si="14"/>
        <v>0</v>
      </c>
      <c r="AB20" s="441">
        <f t="shared" si="15"/>
        <v>0</v>
      </c>
      <c r="AC20" s="432">
        <f>'Ｓ５４（1979）'!$AJ$134</f>
        <v>0</v>
      </c>
      <c r="AD20" s="441">
        <f t="shared" si="16"/>
        <v>0</v>
      </c>
      <c r="AE20" s="440">
        <f t="shared" si="17"/>
        <v>0</v>
      </c>
      <c r="AF20" s="432">
        <f>'Ｓ５４（1979）'!$AJ$135</f>
        <v>0</v>
      </c>
      <c r="AG20" s="441">
        <f t="shared" si="18"/>
        <v>0</v>
      </c>
      <c r="AH20" s="440">
        <f t="shared" si="19"/>
        <v>0</v>
      </c>
      <c r="AI20" s="432">
        <f>'Ｓ５４（1979）'!$AJ$136</f>
        <v>0</v>
      </c>
      <c r="AJ20" s="441">
        <f t="shared" si="20"/>
        <v>0</v>
      </c>
      <c r="AK20" s="441">
        <f t="shared" si="21"/>
        <v>0</v>
      </c>
      <c r="AL20" s="432">
        <f>'Ｓ５４（1979）'!$AJ$137</f>
        <v>0</v>
      </c>
      <c r="AM20" s="441">
        <f t="shared" si="22"/>
        <v>0</v>
      </c>
      <c r="AN20" s="441">
        <f t="shared" si="23"/>
        <v>0</v>
      </c>
      <c r="AO20" s="432">
        <f>'Ｓ５４（1979）'!$AJ$138</f>
        <v>0</v>
      </c>
      <c r="AP20" s="441">
        <f t="shared" si="24"/>
        <v>0</v>
      </c>
      <c r="AQ20" s="441">
        <f t="shared" si="25"/>
        <v>0</v>
      </c>
      <c r="AR20" s="432">
        <f>'Ｓ５４（1979）'!$AJ$139</f>
        <v>0</v>
      </c>
      <c r="AS20" s="441">
        <f t="shared" si="26"/>
        <v>0</v>
      </c>
      <c r="AT20" s="441">
        <f t="shared" si="27"/>
        <v>0</v>
      </c>
      <c r="AU20" s="432">
        <f>'Ｓ５４（1979）'!$AJ$140</f>
        <v>0</v>
      </c>
      <c r="AV20" s="441">
        <f t="shared" si="28"/>
        <v>0</v>
      </c>
      <c r="AW20" s="441">
        <f t="shared" si="29"/>
        <v>0</v>
      </c>
      <c r="AX20" s="432">
        <f>'Ｓ５４（1979）'!$AJ$141</f>
        <v>0</v>
      </c>
      <c r="AY20" s="441">
        <f t="shared" si="30"/>
        <v>0</v>
      </c>
      <c r="AZ20" s="441">
        <f t="shared" si="31"/>
        <v>0</v>
      </c>
      <c r="BA20" s="432">
        <f>'Ｓ５４（1979）'!$AJ$142</f>
        <v>0</v>
      </c>
      <c r="BB20" s="441">
        <f t="shared" si="32"/>
        <v>0</v>
      </c>
      <c r="BC20" s="441">
        <f t="shared" si="33"/>
        <v>0</v>
      </c>
      <c r="BD20" s="432">
        <f>'Ｓ５４（1979）'!$AJ$143</f>
        <v>0</v>
      </c>
      <c r="BE20" s="441">
        <f t="shared" si="34"/>
        <v>0</v>
      </c>
      <c r="BF20" s="440">
        <f t="shared" si="35"/>
        <v>0</v>
      </c>
      <c r="BG20" s="432">
        <f>'Ｓ５４（1979）'!$AJ$145</f>
        <v>0</v>
      </c>
      <c r="BH20" s="441">
        <f t="shared" si="36"/>
        <v>0</v>
      </c>
      <c r="BI20" s="441">
        <f t="shared" si="37"/>
        <v>0</v>
      </c>
      <c r="BJ20" s="432">
        <f>'Ｓ５４（1979）'!$AJ$146</f>
        <v>0</v>
      </c>
      <c r="BK20" s="441">
        <f t="shared" si="38"/>
        <v>0</v>
      </c>
      <c r="BL20" s="441">
        <f t="shared" si="39"/>
        <v>0</v>
      </c>
      <c r="BM20" s="432">
        <f>'Ｓ５４（1979）'!$AJ$147</f>
        <v>0</v>
      </c>
      <c r="BN20" s="441">
        <f t="shared" si="40"/>
        <v>0</v>
      </c>
      <c r="BO20" s="440">
        <f t="shared" si="41"/>
        <v>0</v>
      </c>
      <c r="BP20" s="430">
        <f>'Ｓ５４（1979）'!$AJ$148</f>
        <v>87325</v>
      </c>
      <c r="BQ20" s="441">
        <f t="shared" si="42"/>
        <v>1819</v>
      </c>
      <c r="BR20" s="441">
        <f t="shared" si="43"/>
        <v>63665</v>
      </c>
      <c r="BS20" s="432">
        <f>'Ｓ５４（1979）'!$AJ$149</f>
        <v>0</v>
      </c>
      <c r="BT20" s="441">
        <f t="shared" si="44"/>
        <v>0</v>
      </c>
      <c r="BU20" s="441">
        <f t="shared" si="45"/>
        <v>0</v>
      </c>
      <c r="BV20" s="432">
        <f>'Ｓ５４（1979）'!$AJ$150</f>
        <v>0</v>
      </c>
      <c r="BW20" s="441">
        <f t="shared" si="46"/>
        <v>0</v>
      </c>
      <c r="BX20" s="441">
        <f t="shared" si="47"/>
        <v>0</v>
      </c>
      <c r="BY20" s="432">
        <f>'Ｓ５４（1979）'!$AJ$151</f>
        <v>0</v>
      </c>
      <c r="BZ20" s="441">
        <f t="shared" si="48"/>
        <v>0</v>
      </c>
      <c r="CA20" s="441">
        <f t="shared" si="49"/>
        <v>0</v>
      </c>
      <c r="CB20" s="432">
        <f>'Ｓ５４（1979）'!$AJ$152</f>
        <v>0</v>
      </c>
      <c r="CC20" s="441">
        <f t="shared" si="50"/>
        <v>0</v>
      </c>
      <c r="CD20" s="441">
        <f t="shared" si="51"/>
        <v>0</v>
      </c>
      <c r="CE20" s="432">
        <f>'Ｓ５４（1979）'!$AJ$153</f>
        <v>0</v>
      </c>
      <c r="CF20" s="441">
        <f t="shared" si="52"/>
        <v>0</v>
      </c>
      <c r="CG20" s="441">
        <f t="shared" si="53"/>
        <v>0</v>
      </c>
      <c r="CH20" s="432">
        <f>'Ｓ５４（1979）'!$AJ$155</f>
        <v>0</v>
      </c>
      <c r="CI20" s="441">
        <f t="shared" si="54"/>
        <v>0</v>
      </c>
      <c r="CJ20" s="441">
        <f t="shared" si="55"/>
        <v>0</v>
      </c>
      <c r="CK20" s="432">
        <f>'Ｓ５４（1979）'!$AJ$156</f>
        <v>0</v>
      </c>
      <c r="CL20" s="439">
        <f t="shared" si="56"/>
        <v>0</v>
      </c>
      <c r="CM20" s="441">
        <f t="shared" si="57"/>
        <v>0</v>
      </c>
      <c r="CN20" s="432">
        <f>'Ｓ５４（1979）'!$AJ$157</f>
        <v>0</v>
      </c>
      <c r="CO20" s="441">
        <f t="shared" si="58"/>
        <v>0</v>
      </c>
      <c r="CP20" s="441">
        <f t="shared" si="59"/>
        <v>0</v>
      </c>
      <c r="CQ20" s="432">
        <f>'Ｓ５４（1979）'!$AJ$158</f>
        <v>0</v>
      </c>
      <c r="CR20" s="441">
        <f t="shared" si="60"/>
        <v>0</v>
      </c>
      <c r="CS20" s="441">
        <f t="shared" si="61"/>
        <v>0</v>
      </c>
      <c r="CT20" s="432">
        <f>'Ｓ５４（1979）'!$AJ$159</f>
        <v>0</v>
      </c>
      <c r="CU20" s="441">
        <f t="shared" si="62"/>
        <v>0</v>
      </c>
      <c r="CV20" s="441">
        <f t="shared" si="63"/>
        <v>0</v>
      </c>
      <c r="CW20" s="432">
        <f>'Ｓ５４（1979）'!$AJ$160</f>
        <v>0</v>
      </c>
      <c r="CX20" s="441">
        <f t="shared" si="64"/>
        <v>0</v>
      </c>
      <c r="CY20" s="441">
        <f t="shared" si="65"/>
        <v>0</v>
      </c>
      <c r="CZ20" s="432">
        <f>'Ｓ５４（1979）'!$AJ$161</f>
        <v>0</v>
      </c>
      <c r="DA20" s="441">
        <f t="shared" si="66"/>
        <v>0</v>
      </c>
      <c r="DB20" s="441">
        <f t="shared" si="67"/>
        <v>0</v>
      </c>
      <c r="DC20" s="432">
        <f>'Ｓ５４（1979）'!$AJ$162</f>
        <v>0</v>
      </c>
      <c r="DD20" s="441">
        <f t="shared" si="68"/>
        <v>0</v>
      </c>
      <c r="DE20" s="475">
        <f t="shared" si="69"/>
        <v>0</v>
      </c>
      <c r="DF20" s="430">
        <f>'Ｓ５４（1979）'!$AJ$164</f>
        <v>0</v>
      </c>
      <c r="DG20" s="441">
        <f t="shared" si="70"/>
        <v>0</v>
      </c>
      <c r="DH20" s="441">
        <f t="shared" si="71"/>
        <v>0</v>
      </c>
      <c r="DI20" s="432">
        <f>'Ｓ５４（1979）'!$AJ$165</f>
        <v>0</v>
      </c>
      <c r="DJ20" s="439">
        <f t="shared" si="72"/>
        <v>0</v>
      </c>
      <c r="DK20" s="440">
        <f t="shared" si="73"/>
        <v>0</v>
      </c>
      <c r="DL20" s="432">
        <f>'Ｓ５４（1979）'!$AJ$166</f>
        <v>0</v>
      </c>
      <c r="DM20" s="441">
        <f t="shared" si="74"/>
        <v>0</v>
      </c>
      <c r="DN20" s="441">
        <f t="shared" si="75"/>
        <v>0</v>
      </c>
      <c r="DO20" s="432">
        <f>'Ｓ５４（1979）'!$AJ$167</f>
        <v>0</v>
      </c>
      <c r="DP20" s="441">
        <f t="shared" si="76"/>
        <v>0</v>
      </c>
      <c r="DQ20" s="441">
        <f t="shared" si="77"/>
        <v>0</v>
      </c>
      <c r="DR20" s="432">
        <f>'Ｓ５４（1979）'!$AJ$168</f>
        <v>0</v>
      </c>
      <c r="DS20" s="441">
        <f t="shared" si="78"/>
        <v>0</v>
      </c>
      <c r="DT20" s="441">
        <f t="shared" si="79"/>
        <v>0</v>
      </c>
      <c r="DU20" s="432">
        <f>'Ｓ５４（1979）'!$AJ$169</f>
        <v>0</v>
      </c>
      <c r="DV20" s="441">
        <f t="shared" si="80"/>
        <v>0</v>
      </c>
      <c r="DW20" s="441">
        <f t="shared" si="81"/>
        <v>0</v>
      </c>
      <c r="DX20" s="432">
        <f>'Ｓ５４（1979）'!$AJ$170</f>
        <v>0</v>
      </c>
      <c r="DY20" s="441">
        <f t="shared" si="82"/>
        <v>0</v>
      </c>
      <c r="DZ20" s="441">
        <f t="shared" si="83"/>
        <v>0</v>
      </c>
      <c r="EA20" s="432">
        <f>'Ｓ５４（1979）'!$AJ$171</f>
        <v>0</v>
      </c>
      <c r="EB20" s="441">
        <f t="shared" si="84"/>
        <v>0</v>
      </c>
      <c r="EC20" s="441">
        <f t="shared" si="85"/>
        <v>0</v>
      </c>
      <c r="ED20" s="432">
        <f>'Ｓ５４（1979）'!$AJ$172</f>
        <v>0</v>
      </c>
      <c r="EE20" s="441">
        <f t="shared" si="86"/>
        <v>0</v>
      </c>
      <c r="EF20" s="441">
        <f t="shared" si="87"/>
        <v>0</v>
      </c>
      <c r="EG20" s="432">
        <f>'Ｓ５４（1979）'!$AJ$173</f>
        <v>0</v>
      </c>
      <c r="EH20" s="441">
        <f t="shared" si="88"/>
        <v>0</v>
      </c>
      <c r="EI20" s="441">
        <f t="shared" si="89"/>
        <v>0</v>
      </c>
      <c r="EJ20" s="432">
        <f>'Ｓ５４（1979）'!$AJ$174</f>
        <v>0</v>
      </c>
      <c r="EK20" s="441">
        <f t="shared" si="90"/>
        <v>0</v>
      </c>
      <c r="EL20" s="475">
        <f t="shared" si="91"/>
        <v>0</v>
      </c>
      <c r="EM20" s="430">
        <f>'Ｓ５４（1979）'!$AJ$175</f>
        <v>0</v>
      </c>
      <c r="EN20" s="441">
        <f t="shared" si="92"/>
        <v>0</v>
      </c>
      <c r="EO20" s="440">
        <f t="shared" si="93"/>
        <v>0</v>
      </c>
      <c r="EP20" s="430">
        <f t="shared" si="94"/>
        <v>88827</v>
      </c>
      <c r="EQ20" s="435">
        <f t="shared" si="95"/>
        <v>1849</v>
      </c>
      <c r="ER20" s="433">
        <f t="shared" si="96"/>
        <v>64715</v>
      </c>
    </row>
    <row r="21" spans="1:148" ht="17.100000000000001" customHeight="1" x14ac:dyDescent="0.15">
      <c r="A21" s="371"/>
      <c r="B21" s="436"/>
      <c r="C21" s="437">
        <v>55</v>
      </c>
      <c r="D21" s="1100">
        <v>34</v>
      </c>
      <c r="E21" s="430">
        <f>'Ｓ５５（1980）'!$AJ$124</f>
        <v>28570</v>
      </c>
      <c r="F21" s="441">
        <f t="shared" si="0"/>
        <v>571</v>
      </c>
      <c r="G21" s="441">
        <f t="shared" si="1"/>
        <v>19414</v>
      </c>
      <c r="H21" s="432">
        <f>'Ｓ５５（1980）'!$AJ$125</f>
        <v>0</v>
      </c>
      <c r="I21" s="441">
        <f t="shared" si="2"/>
        <v>0</v>
      </c>
      <c r="J21" s="475">
        <f t="shared" si="3"/>
        <v>0</v>
      </c>
      <c r="K21" s="430">
        <f>'Ｓ５５（1980）'!$AJ$127</f>
        <v>0</v>
      </c>
      <c r="L21" s="441">
        <f t="shared" si="4"/>
        <v>0</v>
      </c>
      <c r="M21" s="441">
        <f t="shared" si="5"/>
        <v>0</v>
      </c>
      <c r="N21" s="432">
        <f>'Ｓ５５（1980）'!$AJ$128</f>
        <v>0</v>
      </c>
      <c r="O21" s="441">
        <f t="shared" si="6"/>
        <v>0</v>
      </c>
      <c r="P21" s="440">
        <f t="shared" si="7"/>
        <v>0</v>
      </c>
      <c r="Q21" s="432">
        <f>'Ｓ５５（1980）'!$AJ$130</f>
        <v>0</v>
      </c>
      <c r="R21" s="441">
        <f t="shared" si="8"/>
        <v>0</v>
      </c>
      <c r="S21" s="441">
        <f t="shared" si="9"/>
        <v>0</v>
      </c>
      <c r="T21" s="432">
        <f>'Ｓ５５（1980）'!$AJ$131</f>
        <v>0</v>
      </c>
      <c r="U21" s="441">
        <f t="shared" si="10"/>
        <v>0</v>
      </c>
      <c r="V21" s="441">
        <f t="shared" si="11"/>
        <v>0</v>
      </c>
      <c r="W21" s="432">
        <f>'Ｓ５５（1980）'!$AJ$132</f>
        <v>0</v>
      </c>
      <c r="X21" s="441">
        <f t="shared" si="12"/>
        <v>0</v>
      </c>
      <c r="Y21" s="441">
        <f t="shared" si="13"/>
        <v>0</v>
      </c>
      <c r="Z21" s="432">
        <f>'Ｓ５５（1980）'!$AJ$133</f>
        <v>0</v>
      </c>
      <c r="AA21" s="441">
        <f t="shared" si="14"/>
        <v>0</v>
      </c>
      <c r="AB21" s="441">
        <f t="shared" si="15"/>
        <v>0</v>
      </c>
      <c r="AC21" s="432">
        <f>'Ｓ５５（1980）'!$AJ$134</f>
        <v>0</v>
      </c>
      <c r="AD21" s="441">
        <f t="shared" si="16"/>
        <v>0</v>
      </c>
      <c r="AE21" s="440">
        <f t="shared" si="17"/>
        <v>0</v>
      </c>
      <c r="AF21" s="432">
        <f>'Ｓ５５（1980）'!$AJ$135</f>
        <v>0</v>
      </c>
      <c r="AG21" s="441">
        <f t="shared" si="18"/>
        <v>0</v>
      </c>
      <c r="AH21" s="440">
        <f t="shared" si="19"/>
        <v>0</v>
      </c>
      <c r="AI21" s="432">
        <f>'Ｓ５５（1980）'!$AJ$136</f>
        <v>0</v>
      </c>
      <c r="AJ21" s="441">
        <f t="shared" si="20"/>
        <v>0</v>
      </c>
      <c r="AK21" s="441">
        <f t="shared" si="21"/>
        <v>0</v>
      </c>
      <c r="AL21" s="432">
        <f>'Ｓ５５（1980）'!$AJ$137</f>
        <v>0</v>
      </c>
      <c r="AM21" s="441">
        <f t="shared" si="22"/>
        <v>0</v>
      </c>
      <c r="AN21" s="441">
        <f t="shared" si="23"/>
        <v>0</v>
      </c>
      <c r="AO21" s="432">
        <f>'Ｓ５５（1980）'!$AJ$138</f>
        <v>0</v>
      </c>
      <c r="AP21" s="441">
        <f t="shared" si="24"/>
        <v>0</v>
      </c>
      <c r="AQ21" s="441">
        <f t="shared" si="25"/>
        <v>0</v>
      </c>
      <c r="AR21" s="432">
        <f>'Ｓ５５（1980）'!$AJ$139</f>
        <v>0</v>
      </c>
      <c r="AS21" s="441">
        <f t="shared" si="26"/>
        <v>0</v>
      </c>
      <c r="AT21" s="441">
        <f t="shared" si="27"/>
        <v>0</v>
      </c>
      <c r="AU21" s="432">
        <f>'Ｓ５５（1980）'!$AJ$140</f>
        <v>0</v>
      </c>
      <c r="AV21" s="441">
        <f t="shared" si="28"/>
        <v>0</v>
      </c>
      <c r="AW21" s="441">
        <f t="shared" si="29"/>
        <v>0</v>
      </c>
      <c r="AX21" s="432">
        <f>'Ｓ５５（1980）'!$AJ$141</f>
        <v>0</v>
      </c>
      <c r="AY21" s="441">
        <f t="shared" si="30"/>
        <v>0</v>
      </c>
      <c r="AZ21" s="441">
        <f t="shared" si="31"/>
        <v>0</v>
      </c>
      <c r="BA21" s="432">
        <f>'Ｓ５５（1980）'!$AJ$142</f>
        <v>0</v>
      </c>
      <c r="BB21" s="441">
        <f t="shared" si="32"/>
        <v>0</v>
      </c>
      <c r="BC21" s="441">
        <f t="shared" si="33"/>
        <v>0</v>
      </c>
      <c r="BD21" s="432">
        <f>'Ｓ５５（1980）'!$AJ$143</f>
        <v>0</v>
      </c>
      <c r="BE21" s="441">
        <f t="shared" si="34"/>
        <v>0</v>
      </c>
      <c r="BF21" s="440">
        <f t="shared" si="35"/>
        <v>0</v>
      </c>
      <c r="BG21" s="432">
        <f>'Ｓ５５（1980）'!$AJ$145</f>
        <v>0</v>
      </c>
      <c r="BH21" s="441">
        <f t="shared" si="36"/>
        <v>0</v>
      </c>
      <c r="BI21" s="441">
        <f t="shared" si="37"/>
        <v>0</v>
      </c>
      <c r="BJ21" s="432">
        <f>'Ｓ５５（1980）'!$AJ$146</f>
        <v>0</v>
      </c>
      <c r="BK21" s="441">
        <f t="shared" si="38"/>
        <v>0</v>
      </c>
      <c r="BL21" s="441">
        <f t="shared" si="39"/>
        <v>0</v>
      </c>
      <c r="BM21" s="432">
        <f>'Ｓ５５（1980）'!$AJ$147</f>
        <v>0</v>
      </c>
      <c r="BN21" s="441">
        <f t="shared" si="40"/>
        <v>0</v>
      </c>
      <c r="BO21" s="440">
        <f t="shared" si="41"/>
        <v>0</v>
      </c>
      <c r="BP21" s="430">
        <f>'Ｓ５５（1980）'!$AJ$148</f>
        <v>125311</v>
      </c>
      <c r="BQ21" s="441">
        <f t="shared" si="42"/>
        <v>2611</v>
      </c>
      <c r="BR21" s="441">
        <f t="shared" si="43"/>
        <v>88774</v>
      </c>
      <c r="BS21" s="432">
        <f>'Ｓ５５（1980）'!$AJ$149</f>
        <v>0</v>
      </c>
      <c r="BT21" s="441">
        <f t="shared" si="44"/>
        <v>0</v>
      </c>
      <c r="BU21" s="441">
        <f t="shared" si="45"/>
        <v>0</v>
      </c>
      <c r="BV21" s="432">
        <f>'Ｓ５５（1980）'!$AJ$150</f>
        <v>0</v>
      </c>
      <c r="BW21" s="441">
        <f t="shared" si="46"/>
        <v>0</v>
      </c>
      <c r="BX21" s="441">
        <f t="shared" si="47"/>
        <v>0</v>
      </c>
      <c r="BY21" s="432">
        <f>'Ｓ５５（1980）'!$AJ$151</f>
        <v>0</v>
      </c>
      <c r="BZ21" s="441">
        <f t="shared" si="48"/>
        <v>0</v>
      </c>
      <c r="CA21" s="441">
        <f t="shared" si="49"/>
        <v>0</v>
      </c>
      <c r="CB21" s="432">
        <f>'Ｓ５５（1980）'!$AJ$152</f>
        <v>0</v>
      </c>
      <c r="CC21" s="441">
        <f t="shared" si="50"/>
        <v>0</v>
      </c>
      <c r="CD21" s="441">
        <f t="shared" si="51"/>
        <v>0</v>
      </c>
      <c r="CE21" s="432">
        <f>'Ｓ５５（1980）'!$AJ$153</f>
        <v>0</v>
      </c>
      <c r="CF21" s="441">
        <f t="shared" si="52"/>
        <v>0</v>
      </c>
      <c r="CG21" s="441">
        <f t="shared" si="53"/>
        <v>0</v>
      </c>
      <c r="CH21" s="432">
        <f>'Ｓ５５（1980）'!$AJ$155</f>
        <v>0</v>
      </c>
      <c r="CI21" s="441">
        <f t="shared" si="54"/>
        <v>0</v>
      </c>
      <c r="CJ21" s="441">
        <f t="shared" si="55"/>
        <v>0</v>
      </c>
      <c r="CK21" s="432">
        <f>'Ｓ５５（1980）'!$AJ$156</f>
        <v>0</v>
      </c>
      <c r="CL21" s="439">
        <f t="shared" si="56"/>
        <v>0</v>
      </c>
      <c r="CM21" s="441">
        <f t="shared" si="57"/>
        <v>0</v>
      </c>
      <c r="CN21" s="432">
        <f>'Ｓ５５（1980）'!$AJ$157</f>
        <v>0</v>
      </c>
      <c r="CO21" s="441">
        <f t="shared" si="58"/>
        <v>0</v>
      </c>
      <c r="CP21" s="441">
        <f t="shared" si="59"/>
        <v>0</v>
      </c>
      <c r="CQ21" s="432">
        <f>'Ｓ５５（1980）'!$AJ$158</f>
        <v>0</v>
      </c>
      <c r="CR21" s="441">
        <f t="shared" si="60"/>
        <v>0</v>
      </c>
      <c r="CS21" s="441">
        <f t="shared" si="61"/>
        <v>0</v>
      </c>
      <c r="CT21" s="432">
        <f>'Ｓ５５（1980）'!$AJ$159</f>
        <v>0</v>
      </c>
      <c r="CU21" s="441">
        <f t="shared" si="62"/>
        <v>0</v>
      </c>
      <c r="CV21" s="441">
        <f t="shared" si="63"/>
        <v>0</v>
      </c>
      <c r="CW21" s="432">
        <f>'Ｓ５５（1980）'!$AJ$160</f>
        <v>0</v>
      </c>
      <c r="CX21" s="441">
        <f t="shared" si="64"/>
        <v>0</v>
      </c>
      <c r="CY21" s="441">
        <f t="shared" si="65"/>
        <v>0</v>
      </c>
      <c r="CZ21" s="432">
        <f>'Ｓ５５（1980）'!$AJ$161</f>
        <v>0</v>
      </c>
      <c r="DA21" s="441">
        <f t="shared" si="66"/>
        <v>0</v>
      </c>
      <c r="DB21" s="441">
        <f t="shared" si="67"/>
        <v>0</v>
      </c>
      <c r="DC21" s="432">
        <f>'Ｓ５５（1980）'!$AJ$162</f>
        <v>0</v>
      </c>
      <c r="DD21" s="441">
        <f t="shared" si="68"/>
        <v>0</v>
      </c>
      <c r="DE21" s="475">
        <f t="shared" si="69"/>
        <v>0</v>
      </c>
      <c r="DF21" s="430">
        <f>'Ｓ５５（1980）'!$AJ$164</f>
        <v>0</v>
      </c>
      <c r="DG21" s="441">
        <f t="shared" si="70"/>
        <v>0</v>
      </c>
      <c r="DH21" s="441">
        <f t="shared" si="71"/>
        <v>0</v>
      </c>
      <c r="DI21" s="432">
        <f>'Ｓ５５（1980）'!$AJ$165</f>
        <v>0</v>
      </c>
      <c r="DJ21" s="439">
        <f t="shared" si="72"/>
        <v>0</v>
      </c>
      <c r="DK21" s="440">
        <f t="shared" si="73"/>
        <v>0</v>
      </c>
      <c r="DL21" s="432">
        <f>'Ｓ５５（1980）'!$AJ$166</f>
        <v>0</v>
      </c>
      <c r="DM21" s="441">
        <f t="shared" si="74"/>
        <v>0</v>
      </c>
      <c r="DN21" s="441">
        <f t="shared" si="75"/>
        <v>0</v>
      </c>
      <c r="DO21" s="432">
        <f>'Ｓ５５（1980）'!$AJ$167</f>
        <v>0</v>
      </c>
      <c r="DP21" s="441">
        <f t="shared" si="76"/>
        <v>0</v>
      </c>
      <c r="DQ21" s="441">
        <f t="shared" si="77"/>
        <v>0</v>
      </c>
      <c r="DR21" s="432">
        <f>'Ｓ５５（1980）'!$AJ$168</f>
        <v>0</v>
      </c>
      <c r="DS21" s="441">
        <f t="shared" si="78"/>
        <v>0</v>
      </c>
      <c r="DT21" s="441">
        <f t="shared" si="79"/>
        <v>0</v>
      </c>
      <c r="DU21" s="432">
        <f>'Ｓ５５（1980）'!$AJ$169</f>
        <v>6695</v>
      </c>
      <c r="DV21" s="441">
        <f t="shared" si="80"/>
        <v>134</v>
      </c>
      <c r="DW21" s="441">
        <f t="shared" si="81"/>
        <v>4556</v>
      </c>
      <c r="DX21" s="432">
        <f>'Ｓ５５（1980）'!$AJ$170</f>
        <v>0</v>
      </c>
      <c r="DY21" s="441">
        <f t="shared" si="82"/>
        <v>0</v>
      </c>
      <c r="DZ21" s="441">
        <f t="shared" si="83"/>
        <v>0</v>
      </c>
      <c r="EA21" s="432">
        <f>'Ｓ５５（1980）'!$AJ$171</f>
        <v>0</v>
      </c>
      <c r="EB21" s="441">
        <f t="shared" si="84"/>
        <v>0</v>
      </c>
      <c r="EC21" s="441">
        <f t="shared" si="85"/>
        <v>0</v>
      </c>
      <c r="ED21" s="432">
        <f>'Ｓ５５（1980）'!$AJ$172</f>
        <v>0</v>
      </c>
      <c r="EE21" s="441">
        <f t="shared" si="86"/>
        <v>0</v>
      </c>
      <c r="EF21" s="441">
        <f t="shared" si="87"/>
        <v>0</v>
      </c>
      <c r="EG21" s="432">
        <f>'Ｓ５５（1980）'!$AJ$173</f>
        <v>0</v>
      </c>
      <c r="EH21" s="441">
        <f t="shared" si="88"/>
        <v>0</v>
      </c>
      <c r="EI21" s="441">
        <f t="shared" si="89"/>
        <v>0</v>
      </c>
      <c r="EJ21" s="432">
        <f>'Ｓ５５（1980）'!$AJ$174</f>
        <v>2250</v>
      </c>
      <c r="EK21" s="441">
        <f t="shared" si="90"/>
        <v>45</v>
      </c>
      <c r="EL21" s="475">
        <f t="shared" si="91"/>
        <v>1530</v>
      </c>
      <c r="EM21" s="430">
        <f>'Ｓ５５（1980）'!$AJ$175</f>
        <v>0</v>
      </c>
      <c r="EN21" s="441">
        <f t="shared" si="92"/>
        <v>0</v>
      </c>
      <c r="EO21" s="440">
        <f t="shared" si="93"/>
        <v>0</v>
      </c>
      <c r="EP21" s="430">
        <f t="shared" si="94"/>
        <v>162826</v>
      </c>
      <c r="EQ21" s="435">
        <f t="shared" si="95"/>
        <v>3361</v>
      </c>
      <c r="ER21" s="433">
        <f t="shared" si="96"/>
        <v>114274</v>
      </c>
    </row>
    <row r="22" spans="1:148" ht="17.100000000000001" customHeight="1" x14ac:dyDescent="0.15">
      <c r="A22" s="371"/>
      <c r="B22" s="436"/>
      <c r="C22" s="437">
        <v>56</v>
      </c>
      <c r="D22" s="1106">
        <v>33</v>
      </c>
      <c r="E22" s="430">
        <f>'Ｓ５６（1981）'!$AJ$124</f>
        <v>28571</v>
      </c>
      <c r="F22" s="441">
        <f t="shared" si="0"/>
        <v>571</v>
      </c>
      <c r="G22" s="441">
        <f t="shared" si="1"/>
        <v>18843</v>
      </c>
      <c r="H22" s="432">
        <f>'Ｓ５６（1981）'!$AJ$125</f>
        <v>0</v>
      </c>
      <c r="I22" s="441">
        <f t="shared" si="2"/>
        <v>0</v>
      </c>
      <c r="J22" s="475">
        <f t="shared" si="3"/>
        <v>0</v>
      </c>
      <c r="K22" s="430">
        <f>'Ｓ５６（1981）'!$AJ$127</f>
        <v>0</v>
      </c>
      <c r="L22" s="441">
        <f t="shared" si="4"/>
        <v>0</v>
      </c>
      <c r="M22" s="441">
        <f t="shared" si="5"/>
        <v>0</v>
      </c>
      <c r="N22" s="432">
        <f>'Ｓ５６（1981）'!$AJ$128</f>
        <v>0</v>
      </c>
      <c r="O22" s="441">
        <f t="shared" si="6"/>
        <v>0</v>
      </c>
      <c r="P22" s="440">
        <f t="shared" si="7"/>
        <v>0</v>
      </c>
      <c r="Q22" s="432">
        <f>'Ｓ５６（1981）'!$AJ$130</f>
        <v>0</v>
      </c>
      <c r="R22" s="441">
        <f t="shared" si="8"/>
        <v>0</v>
      </c>
      <c r="S22" s="441">
        <f t="shared" si="9"/>
        <v>0</v>
      </c>
      <c r="T22" s="432">
        <f>'Ｓ５６（1981）'!$AJ$131</f>
        <v>0</v>
      </c>
      <c r="U22" s="441">
        <f t="shared" si="10"/>
        <v>0</v>
      </c>
      <c r="V22" s="441">
        <f t="shared" si="11"/>
        <v>0</v>
      </c>
      <c r="W22" s="432">
        <f>'Ｓ５６（1981）'!$AJ$132</f>
        <v>0</v>
      </c>
      <c r="X22" s="441">
        <f t="shared" si="12"/>
        <v>0</v>
      </c>
      <c r="Y22" s="441">
        <f t="shared" si="13"/>
        <v>0</v>
      </c>
      <c r="Z22" s="432">
        <f>'Ｓ５６（1981）'!$AJ$133</f>
        <v>0</v>
      </c>
      <c r="AA22" s="441">
        <f t="shared" si="14"/>
        <v>0</v>
      </c>
      <c r="AB22" s="441">
        <f t="shared" si="15"/>
        <v>0</v>
      </c>
      <c r="AC22" s="432">
        <f>'Ｓ５６（1981）'!$AJ$134</f>
        <v>0</v>
      </c>
      <c r="AD22" s="441">
        <f t="shared" si="16"/>
        <v>0</v>
      </c>
      <c r="AE22" s="440">
        <f t="shared" si="17"/>
        <v>0</v>
      </c>
      <c r="AF22" s="432">
        <f>'Ｓ５６（1981）'!$AJ$135</f>
        <v>0</v>
      </c>
      <c r="AG22" s="441">
        <f t="shared" si="18"/>
        <v>0</v>
      </c>
      <c r="AH22" s="440">
        <f t="shared" si="19"/>
        <v>0</v>
      </c>
      <c r="AI22" s="432">
        <f>'Ｓ５６（1981）'!$AJ$136</f>
        <v>0</v>
      </c>
      <c r="AJ22" s="441">
        <f t="shared" si="20"/>
        <v>0</v>
      </c>
      <c r="AK22" s="441">
        <f t="shared" si="21"/>
        <v>0</v>
      </c>
      <c r="AL22" s="432">
        <f>'Ｓ５６（1981）'!$AJ$137</f>
        <v>0</v>
      </c>
      <c r="AM22" s="441">
        <f t="shared" si="22"/>
        <v>0</v>
      </c>
      <c r="AN22" s="441">
        <f t="shared" si="23"/>
        <v>0</v>
      </c>
      <c r="AO22" s="432">
        <f>'Ｓ５６（1981）'!$AJ$138</f>
        <v>0</v>
      </c>
      <c r="AP22" s="441">
        <f t="shared" si="24"/>
        <v>0</v>
      </c>
      <c r="AQ22" s="441">
        <f t="shared" si="25"/>
        <v>0</v>
      </c>
      <c r="AR22" s="432">
        <f>'Ｓ５６（1981）'!$AJ$139</f>
        <v>0</v>
      </c>
      <c r="AS22" s="441">
        <f t="shared" si="26"/>
        <v>0</v>
      </c>
      <c r="AT22" s="441">
        <f t="shared" si="27"/>
        <v>0</v>
      </c>
      <c r="AU22" s="432">
        <f>'Ｓ５６（1981）'!$AJ$140</f>
        <v>0</v>
      </c>
      <c r="AV22" s="441">
        <f t="shared" si="28"/>
        <v>0</v>
      </c>
      <c r="AW22" s="441">
        <f t="shared" si="29"/>
        <v>0</v>
      </c>
      <c r="AX22" s="432">
        <f>'Ｓ５６（1981）'!$AJ$141</f>
        <v>0</v>
      </c>
      <c r="AY22" s="441">
        <f t="shared" si="30"/>
        <v>0</v>
      </c>
      <c r="AZ22" s="441">
        <f t="shared" si="31"/>
        <v>0</v>
      </c>
      <c r="BA22" s="432">
        <f>'Ｓ５６（1981）'!$AJ$142</f>
        <v>0</v>
      </c>
      <c r="BB22" s="441">
        <f t="shared" si="32"/>
        <v>0</v>
      </c>
      <c r="BC22" s="441">
        <f t="shared" si="33"/>
        <v>0</v>
      </c>
      <c r="BD22" s="432">
        <f>'Ｓ５６（1981）'!$AJ$143</f>
        <v>0</v>
      </c>
      <c r="BE22" s="441">
        <f t="shared" si="34"/>
        <v>0</v>
      </c>
      <c r="BF22" s="440">
        <f t="shared" si="35"/>
        <v>0</v>
      </c>
      <c r="BG22" s="432">
        <f>'Ｓ５６（1981）'!$AJ$145</f>
        <v>0</v>
      </c>
      <c r="BH22" s="441">
        <f t="shared" si="36"/>
        <v>0</v>
      </c>
      <c r="BI22" s="441">
        <f t="shared" si="37"/>
        <v>0</v>
      </c>
      <c r="BJ22" s="432">
        <f>'Ｓ５６（1981）'!$AJ$146</f>
        <v>0</v>
      </c>
      <c r="BK22" s="441">
        <f t="shared" si="38"/>
        <v>0</v>
      </c>
      <c r="BL22" s="441">
        <f t="shared" si="39"/>
        <v>0</v>
      </c>
      <c r="BM22" s="432">
        <f>'Ｓ５６（1981）'!$AJ$147</f>
        <v>0</v>
      </c>
      <c r="BN22" s="441">
        <f t="shared" si="40"/>
        <v>0</v>
      </c>
      <c r="BO22" s="440">
        <f t="shared" si="41"/>
        <v>0</v>
      </c>
      <c r="BP22" s="430">
        <f>'Ｓ５６（1981）'!$AJ$148</f>
        <v>0</v>
      </c>
      <c r="BQ22" s="441">
        <f t="shared" si="42"/>
        <v>0</v>
      </c>
      <c r="BR22" s="441">
        <f t="shared" si="43"/>
        <v>0</v>
      </c>
      <c r="BS22" s="432">
        <f>'Ｓ５６（1981）'!$AJ$149</f>
        <v>156638</v>
      </c>
      <c r="BT22" s="441">
        <f t="shared" si="44"/>
        <v>2611</v>
      </c>
      <c r="BU22" s="441">
        <f t="shared" si="45"/>
        <v>86163</v>
      </c>
      <c r="BV22" s="432">
        <f>'Ｓ５６（1981）'!$AJ$150</f>
        <v>0</v>
      </c>
      <c r="BW22" s="441">
        <f t="shared" si="46"/>
        <v>0</v>
      </c>
      <c r="BX22" s="441">
        <f t="shared" si="47"/>
        <v>0</v>
      </c>
      <c r="BY22" s="432">
        <f>'Ｓ５６（1981）'!$AJ$151</f>
        <v>0</v>
      </c>
      <c r="BZ22" s="441">
        <f t="shared" si="48"/>
        <v>0</v>
      </c>
      <c r="CA22" s="441">
        <f t="shared" si="49"/>
        <v>0</v>
      </c>
      <c r="CB22" s="432">
        <f>'Ｓ５６（1981）'!$AJ$152</f>
        <v>0</v>
      </c>
      <c r="CC22" s="441">
        <f t="shared" si="50"/>
        <v>0</v>
      </c>
      <c r="CD22" s="441">
        <f t="shared" si="51"/>
        <v>0</v>
      </c>
      <c r="CE22" s="432">
        <f>'Ｓ５６（1981）'!$AJ$153</f>
        <v>0</v>
      </c>
      <c r="CF22" s="441">
        <f t="shared" si="52"/>
        <v>0</v>
      </c>
      <c r="CG22" s="441">
        <f t="shared" si="53"/>
        <v>0</v>
      </c>
      <c r="CH22" s="432">
        <f>'Ｓ５６（1981）'!$AJ$155</f>
        <v>4714</v>
      </c>
      <c r="CI22" s="441">
        <f t="shared" si="54"/>
        <v>98</v>
      </c>
      <c r="CJ22" s="441">
        <f t="shared" si="55"/>
        <v>3234</v>
      </c>
      <c r="CK22" s="432">
        <f>'Ｓ５６（1981）'!$AJ$156</f>
        <v>0</v>
      </c>
      <c r="CL22" s="439">
        <f t="shared" si="56"/>
        <v>0</v>
      </c>
      <c r="CM22" s="441">
        <f t="shared" si="57"/>
        <v>0</v>
      </c>
      <c r="CN22" s="432">
        <f>'Ｓ５６（1981）'!$AJ$157</f>
        <v>0</v>
      </c>
      <c r="CO22" s="441">
        <f t="shared" si="58"/>
        <v>0</v>
      </c>
      <c r="CP22" s="441">
        <f t="shared" si="59"/>
        <v>0</v>
      </c>
      <c r="CQ22" s="432">
        <f>'Ｓ５６（1981）'!$AJ$158</f>
        <v>0</v>
      </c>
      <c r="CR22" s="441">
        <f t="shared" si="60"/>
        <v>0</v>
      </c>
      <c r="CS22" s="441">
        <f t="shared" si="61"/>
        <v>0</v>
      </c>
      <c r="CT22" s="432">
        <f>'Ｓ５６（1981）'!$AJ$159</f>
        <v>0</v>
      </c>
      <c r="CU22" s="441">
        <f t="shared" si="62"/>
        <v>0</v>
      </c>
      <c r="CV22" s="441">
        <f t="shared" si="63"/>
        <v>0</v>
      </c>
      <c r="CW22" s="432">
        <f>'Ｓ５６（1981）'!$AJ$160</f>
        <v>0</v>
      </c>
      <c r="CX22" s="441">
        <f t="shared" si="64"/>
        <v>0</v>
      </c>
      <c r="CY22" s="441">
        <f t="shared" si="65"/>
        <v>0</v>
      </c>
      <c r="CZ22" s="432">
        <f>'Ｓ５６（1981）'!$AJ$161</f>
        <v>0</v>
      </c>
      <c r="DA22" s="441">
        <f t="shared" si="66"/>
        <v>0</v>
      </c>
      <c r="DB22" s="441">
        <f t="shared" si="67"/>
        <v>0</v>
      </c>
      <c r="DC22" s="432">
        <f>'Ｓ５６（1981）'!$AJ$162</f>
        <v>0</v>
      </c>
      <c r="DD22" s="441">
        <f t="shared" si="68"/>
        <v>0</v>
      </c>
      <c r="DE22" s="475">
        <f t="shared" si="69"/>
        <v>0</v>
      </c>
      <c r="DF22" s="430">
        <f>'Ｓ５６（1981）'!$AJ$164</f>
        <v>0</v>
      </c>
      <c r="DG22" s="441">
        <f t="shared" si="70"/>
        <v>0</v>
      </c>
      <c r="DH22" s="441">
        <f t="shared" si="71"/>
        <v>0</v>
      </c>
      <c r="DI22" s="432">
        <f>'Ｓ５６（1981）'!$AJ$165</f>
        <v>0</v>
      </c>
      <c r="DJ22" s="439">
        <f t="shared" si="72"/>
        <v>0</v>
      </c>
      <c r="DK22" s="440">
        <f t="shared" si="73"/>
        <v>0</v>
      </c>
      <c r="DL22" s="432">
        <f>'Ｓ５６（1981）'!$AJ$166</f>
        <v>0</v>
      </c>
      <c r="DM22" s="441">
        <f t="shared" si="74"/>
        <v>0</v>
      </c>
      <c r="DN22" s="441">
        <f t="shared" si="75"/>
        <v>0</v>
      </c>
      <c r="DO22" s="432">
        <f>'Ｓ５６（1981）'!$AJ$167</f>
        <v>0</v>
      </c>
      <c r="DP22" s="441">
        <f t="shared" si="76"/>
        <v>0</v>
      </c>
      <c r="DQ22" s="441">
        <f t="shared" si="77"/>
        <v>0</v>
      </c>
      <c r="DR22" s="432">
        <f>'Ｓ５６（1981）'!$AJ$168</f>
        <v>0</v>
      </c>
      <c r="DS22" s="441">
        <f t="shared" si="78"/>
        <v>0</v>
      </c>
      <c r="DT22" s="441">
        <f t="shared" si="79"/>
        <v>0</v>
      </c>
      <c r="DU22" s="432">
        <f>'Ｓ５６（1981）'!$AJ$169</f>
        <v>0</v>
      </c>
      <c r="DV22" s="441">
        <f t="shared" si="80"/>
        <v>0</v>
      </c>
      <c r="DW22" s="441">
        <f t="shared" si="81"/>
        <v>0</v>
      </c>
      <c r="DX22" s="432">
        <f>'Ｓ５６（1981）'!$AJ$170</f>
        <v>0</v>
      </c>
      <c r="DY22" s="441">
        <f t="shared" si="82"/>
        <v>0</v>
      </c>
      <c r="DZ22" s="441">
        <f t="shared" si="83"/>
        <v>0</v>
      </c>
      <c r="EA22" s="432">
        <f>'Ｓ５６（1981）'!$AJ$171</f>
        <v>0</v>
      </c>
      <c r="EB22" s="441">
        <f t="shared" si="84"/>
        <v>0</v>
      </c>
      <c r="EC22" s="441">
        <f t="shared" si="85"/>
        <v>0</v>
      </c>
      <c r="ED22" s="432">
        <f>'Ｓ５６（1981）'!$AJ$172</f>
        <v>0</v>
      </c>
      <c r="EE22" s="441">
        <f t="shared" si="86"/>
        <v>0</v>
      </c>
      <c r="EF22" s="441">
        <f t="shared" si="87"/>
        <v>0</v>
      </c>
      <c r="EG22" s="432">
        <f>'Ｓ５６（1981）'!$AJ$173</f>
        <v>0</v>
      </c>
      <c r="EH22" s="441">
        <f t="shared" si="88"/>
        <v>0</v>
      </c>
      <c r="EI22" s="441">
        <f t="shared" si="89"/>
        <v>0</v>
      </c>
      <c r="EJ22" s="432">
        <f>'Ｓ５６（1981）'!$AJ$174</f>
        <v>4341</v>
      </c>
      <c r="EK22" s="441">
        <f t="shared" si="90"/>
        <v>87</v>
      </c>
      <c r="EL22" s="475">
        <f t="shared" si="91"/>
        <v>2871</v>
      </c>
      <c r="EM22" s="430">
        <f>'Ｓ５６（1981）'!$AJ$175</f>
        <v>0</v>
      </c>
      <c r="EN22" s="441">
        <f t="shared" si="92"/>
        <v>0</v>
      </c>
      <c r="EO22" s="440">
        <f t="shared" si="93"/>
        <v>0</v>
      </c>
      <c r="EP22" s="430">
        <f t="shared" si="94"/>
        <v>194264</v>
      </c>
      <c r="EQ22" s="435">
        <f t="shared" si="95"/>
        <v>3367</v>
      </c>
      <c r="ER22" s="433">
        <f t="shared" si="96"/>
        <v>111111</v>
      </c>
    </row>
    <row r="23" spans="1:148" ht="17.100000000000001" customHeight="1" x14ac:dyDescent="0.15">
      <c r="A23" s="371"/>
      <c r="B23" s="436"/>
      <c r="C23" s="437">
        <v>57</v>
      </c>
      <c r="D23" s="1100">
        <v>32</v>
      </c>
      <c r="E23" s="430">
        <f>'Ｓ５７（1982）'!$AJ$124</f>
        <v>0</v>
      </c>
      <c r="F23" s="441">
        <f t="shared" si="0"/>
        <v>0</v>
      </c>
      <c r="G23" s="441">
        <f t="shared" si="1"/>
        <v>0</v>
      </c>
      <c r="H23" s="432">
        <f>'Ｓ５７（1982）'!$AJ$125</f>
        <v>0</v>
      </c>
      <c r="I23" s="441">
        <f t="shared" si="2"/>
        <v>0</v>
      </c>
      <c r="J23" s="475">
        <f t="shared" si="3"/>
        <v>0</v>
      </c>
      <c r="K23" s="430">
        <f>'Ｓ５７（1982）'!$AJ$127</f>
        <v>0</v>
      </c>
      <c r="L23" s="441">
        <f t="shared" si="4"/>
        <v>0</v>
      </c>
      <c r="M23" s="441">
        <f t="shared" si="5"/>
        <v>0</v>
      </c>
      <c r="N23" s="432">
        <f>'Ｓ５７（1982）'!$AJ$128</f>
        <v>0</v>
      </c>
      <c r="O23" s="441">
        <f t="shared" si="6"/>
        <v>0</v>
      </c>
      <c r="P23" s="440">
        <f t="shared" si="7"/>
        <v>0</v>
      </c>
      <c r="Q23" s="432">
        <f>'Ｓ５７（1982）'!$AJ$130</f>
        <v>0</v>
      </c>
      <c r="R23" s="441">
        <f t="shared" si="8"/>
        <v>0</v>
      </c>
      <c r="S23" s="441">
        <f t="shared" si="9"/>
        <v>0</v>
      </c>
      <c r="T23" s="432">
        <f>'Ｓ５７（1982）'!$AJ$131</f>
        <v>0</v>
      </c>
      <c r="U23" s="441">
        <f t="shared" si="10"/>
        <v>0</v>
      </c>
      <c r="V23" s="441">
        <f t="shared" si="11"/>
        <v>0</v>
      </c>
      <c r="W23" s="432">
        <f>'Ｓ５７（1982）'!$AJ$132</f>
        <v>0</v>
      </c>
      <c r="X23" s="441">
        <f t="shared" si="12"/>
        <v>0</v>
      </c>
      <c r="Y23" s="441">
        <f t="shared" si="13"/>
        <v>0</v>
      </c>
      <c r="Z23" s="432">
        <f>'Ｓ５７（1982）'!$AJ$133</f>
        <v>0</v>
      </c>
      <c r="AA23" s="441">
        <f t="shared" si="14"/>
        <v>0</v>
      </c>
      <c r="AB23" s="441">
        <f t="shared" si="15"/>
        <v>0</v>
      </c>
      <c r="AC23" s="432">
        <f>'Ｓ５７（1982）'!$AJ$134</f>
        <v>0</v>
      </c>
      <c r="AD23" s="441">
        <f t="shared" si="16"/>
        <v>0</v>
      </c>
      <c r="AE23" s="440">
        <f t="shared" si="17"/>
        <v>0</v>
      </c>
      <c r="AF23" s="432">
        <f>'Ｓ５７（1982）'!$AJ$135</f>
        <v>0</v>
      </c>
      <c r="AG23" s="441">
        <f t="shared" si="18"/>
        <v>0</v>
      </c>
      <c r="AH23" s="440">
        <f t="shared" si="19"/>
        <v>0</v>
      </c>
      <c r="AI23" s="432">
        <f>'Ｓ５７（1982）'!$AJ$136</f>
        <v>0</v>
      </c>
      <c r="AJ23" s="441">
        <f t="shared" si="20"/>
        <v>0</v>
      </c>
      <c r="AK23" s="441">
        <f t="shared" si="21"/>
        <v>0</v>
      </c>
      <c r="AL23" s="432">
        <f>'Ｓ５７（1982）'!$AJ$137</f>
        <v>0</v>
      </c>
      <c r="AM23" s="441">
        <f t="shared" si="22"/>
        <v>0</v>
      </c>
      <c r="AN23" s="441">
        <f t="shared" si="23"/>
        <v>0</v>
      </c>
      <c r="AO23" s="432">
        <f>'Ｓ５７（1982）'!$AJ$138</f>
        <v>0</v>
      </c>
      <c r="AP23" s="441">
        <f t="shared" si="24"/>
        <v>0</v>
      </c>
      <c r="AQ23" s="441">
        <f t="shared" si="25"/>
        <v>0</v>
      </c>
      <c r="AR23" s="432">
        <f>'Ｓ５７（1982）'!$AJ$139</f>
        <v>0</v>
      </c>
      <c r="AS23" s="441">
        <f t="shared" si="26"/>
        <v>0</v>
      </c>
      <c r="AT23" s="441">
        <f t="shared" si="27"/>
        <v>0</v>
      </c>
      <c r="AU23" s="432">
        <f>'Ｓ５７（1982）'!$AJ$140</f>
        <v>0</v>
      </c>
      <c r="AV23" s="441">
        <f t="shared" si="28"/>
        <v>0</v>
      </c>
      <c r="AW23" s="441">
        <f t="shared" si="29"/>
        <v>0</v>
      </c>
      <c r="AX23" s="432">
        <f>'Ｓ５７（1982）'!$AJ$141</f>
        <v>0</v>
      </c>
      <c r="AY23" s="441">
        <f t="shared" si="30"/>
        <v>0</v>
      </c>
      <c r="AZ23" s="441">
        <f t="shared" si="31"/>
        <v>0</v>
      </c>
      <c r="BA23" s="432">
        <f>'Ｓ５７（1982）'!$AJ$142</f>
        <v>0</v>
      </c>
      <c r="BB23" s="441">
        <f t="shared" si="32"/>
        <v>0</v>
      </c>
      <c r="BC23" s="441">
        <f t="shared" si="33"/>
        <v>0</v>
      </c>
      <c r="BD23" s="432">
        <f>'Ｓ５７（1982）'!$AJ$143</f>
        <v>0</v>
      </c>
      <c r="BE23" s="441">
        <f t="shared" si="34"/>
        <v>0</v>
      </c>
      <c r="BF23" s="440">
        <f t="shared" si="35"/>
        <v>0</v>
      </c>
      <c r="BG23" s="432">
        <f>'Ｓ５７（1982）'!$AJ$145</f>
        <v>0</v>
      </c>
      <c r="BH23" s="441">
        <f t="shared" si="36"/>
        <v>0</v>
      </c>
      <c r="BI23" s="441">
        <f t="shared" si="37"/>
        <v>0</v>
      </c>
      <c r="BJ23" s="432">
        <f>'Ｓ５７（1982）'!$AJ$146</f>
        <v>0</v>
      </c>
      <c r="BK23" s="441">
        <f t="shared" si="38"/>
        <v>0</v>
      </c>
      <c r="BL23" s="441">
        <f t="shared" si="39"/>
        <v>0</v>
      </c>
      <c r="BM23" s="432">
        <f>'Ｓ５７（1982）'!$AJ$147</f>
        <v>0</v>
      </c>
      <c r="BN23" s="441">
        <f t="shared" si="40"/>
        <v>0</v>
      </c>
      <c r="BO23" s="440">
        <f t="shared" si="41"/>
        <v>0</v>
      </c>
      <c r="BP23" s="430">
        <f>'Ｓ５７（1982）'!$AJ$148</f>
        <v>0</v>
      </c>
      <c r="BQ23" s="441">
        <f t="shared" si="42"/>
        <v>0</v>
      </c>
      <c r="BR23" s="441">
        <f t="shared" si="43"/>
        <v>0</v>
      </c>
      <c r="BS23" s="432">
        <f>'Ｓ５７（1982）'!$AJ$149</f>
        <v>131629</v>
      </c>
      <c r="BT23" s="441">
        <f t="shared" si="44"/>
        <v>2194</v>
      </c>
      <c r="BU23" s="441">
        <f t="shared" si="45"/>
        <v>70208</v>
      </c>
      <c r="BV23" s="432">
        <f>'Ｓ５７（1982）'!$AJ$150</f>
        <v>0</v>
      </c>
      <c r="BW23" s="441">
        <f t="shared" si="46"/>
        <v>0</v>
      </c>
      <c r="BX23" s="441">
        <f t="shared" si="47"/>
        <v>0</v>
      </c>
      <c r="BY23" s="432">
        <f>'Ｓ５７（1982）'!$AJ$151</f>
        <v>0</v>
      </c>
      <c r="BZ23" s="441">
        <f t="shared" si="48"/>
        <v>0</v>
      </c>
      <c r="CA23" s="441">
        <f t="shared" si="49"/>
        <v>0</v>
      </c>
      <c r="CB23" s="432">
        <f>'Ｓ５７（1982）'!$AJ$152</f>
        <v>0</v>
      </c>
      <c r="CC23" s="441">
        <f t="shared" si="50"/>
        <v>0</v>
      </c>
      <c r="CD23" s="441">
        <f t="shared" si="51"/>
        <v>0</v>
      </c>
      <c r="CE23" s="432">
        <f>'Ｓ５７（1982）'!$AJ$153</f>
        <v>0</v>
      </c>
      <c r="CF23" s="441">
        <f t="shared" si="52"/>
        <v>0</v>
      </c>
      <c r="CG23" s="441">
        <f t="shared" si="53"/>
        <v>0</v>
      </c>
      <c r="CH23" s="432">
        <f>'Ｓ５７（1982）'!$AJ$155</f>
        <v>34000</v>
      </c>
      <c r="CI23" s="441">
        <f t="shared" si="54"/>
        <v>708</v>
      </c>
      <c r="CJ23" s="441">
        <f t="shared" si="55"/>
        <v>22656</v>
      </c>
      <c r="CK23" s="432">
        <f>'Ｓ５７（1982）'!$AJ$156</f>
        <v>0</v>
      </c>
      <c r="CL23" s="439">
        <f t="shared" si="56"/>
        <v>0</v>
      </c>
      <c r="CM23" s="441">
        <f t="shared" si="57"/>
        <v>0</v>
      </c>
      <c r="CN23" s="432">
        <f>'Ｓ５７（1982）'!$AJ$157</f>
        <v>0</v>
      </c>
      <c r="CO23" s="441">
        <f t="shared" si="58"/>
        <v>0</v>
      </c>
      <c r="CP23" s="441">
        <f t="shared" si="59"/>
        <v>0</v>
      </c>
      <c r="CQ23" s="432">
        <f>'Ｓ５７（1982）'!$AJ$158</f>
        <v>0</v>
      </c>
      <c r="CR23" s="441">
        <f t="shared" si="60"/>
        <v>0</v>
      </c>
      <c r="CS23" s="441">
        <f t="shared" si="61"/>
        <v>0</v>
      </c>
      <c r="CT23" s="432">
        <f>'Ｓ５７（1982）'!$AJ$159</f>
        <v>0</v>
      </c>
      <c r="CU23" s="441">
        <f t="shared" si="62"/>
        <v>0</v>
      </c>
      <c r="CV23" s="441">
        <f t="shared" si="63"/>
        <v>0</v>
      </c>
      <c r="CW23" s="432">
        <f>'Ｓ５７（1982）'!$AJ$160</f>
        <v>0</v>
      </c>
      <c r="CX23" s="441">
        <f t="shared" si="64"/>
        <v>0</v>
      </c>
      <c r="CY23" s="441">
        <f t="shared" si="65"/>
        <v>0</v>
      </c>
      <c r="CZ23" s="432">
        <f>'Ｓ５７（1982）'!$AJ$161</f>
        <v>0</v>
      </c>
      <c r="DA23" s="441">
        <f t="shared" si="66"/>
        <v>0</v>
      </c>
      <c r="DB23" s="441">
        <f t="shared" si="67"/>
        <v>0</v>
      </c>
      <c r="DC23" s="432">
        <f>'Ｓ５７（1982）'!$AJ$162</f>
        <v>0</v>
      </c>
      <c r="DD23" s="441">
        <f t="shared" si="68"/>
        <v>0</v>
      </c>
      <c r="DE23" s="475">
        <f t="shared" si="69"/>
        <v>0</v>
      </c>
      <c r="DF23" s="430">
        <f>'Ｓ５７（1982）'!$AJ$164</f>
        <v>0</v>
      </c>
      <c r="DG23" s="441">
        <f t="shared" si="70"/>
        <v>0</v>
      </c>
      <c r="DH23" s="441">
        <f t="shared" si="71"/>
        <v>0</v>
      </c>
      <c r="DI23" s="432">
        <f>'Ｓ５７（1982）'!$AJ$165</f>
        <v>0</v>
      </c>
      <c r="DJ23" s="439">
        <f t="shared" si="72"/>
        <v>0</v>
      </c>
      <c r="DK23" s="440">
        <f t="shared" si="73"/>
        <v>0</v>
      </c>
      <c r="DL23" s="432">
        <f>'Ｓ５７（1982）'!$AJ$166</f>
        <v>0</v>
      </c>
      <c r="DM23" s="441">
        <f t="shared" si="74"/>
        <v>0</v>
      </c>
      <c r="DN23" s="441">
        <f t="shared" si="75"/>
        <v>0</v>
      </c>
      <c r="DO23" s="432">
        <f>'Ｓ５７（1982）'!$AJ$167</f>
        <v>0</v>
      </c>
      <c r="DP23" s="441">
        <f t="shared" si="76"/>
        <v>0</v>
      </c>
      <c r="DQ23" s="441">
        <f t="shared" si="77"/>
        <v>0</v>
      </c>
      <c r="DR23" s="432">
        <f>'Ｓ５７（1982）'!$AJ$168</f>
        <v>0</v>
      </c>
      <c r="DS23" s="441">
        <f t="shared" si="78"/>
        <v>0</v>
      </c>
      <c r="DT23" s="441">
        <f t="shared" si="79"/>
        <v>0</v>
      </c>
      <c r="DU23" s="432">
        <f>'Ｓ５７（1982）'!$AJ$169</f>
        <v>0</v>
      </c>
      <c r="DV23" s="441">
        <f t="shared" si="80"/>
        <v>0</v>
      </c>
      <c r="DW23" s="441">
        <f t="shared" si="81"/>
        <v>0</v>
      </c>
      <c r="DX23" s="432">
        <f>'Ｓ５７（1982）'!$AJ$170</f>
        <v>0</v>
      </c>
      <c r="DY23" s="441">
        <f t="shared" si="82"/>
        <v>0</v>
      </c>
      <c r="DZ23" s="441">
        <f t="shared" si="83"/>
        <v>0</v>
      </c>
      <c r="EA23" s="432">
        <f>'Ｓ５７（1982）'!$AJ$171</f>
        <v>0</v>
      </c>
      <c r="EB23" s="441">
        <f t="shared" si="84"/>
        <v>0</v>
      </c>
      <c r="EC23" s="441">
        <f t="shared" si="85"/>
        <v>0</v>
      </c>
      <c r="ED23" s="432">
        <f>'Ｓ５７（1982）'!$AJ$172</f>
        <v>0</v>
      </c>
      <c r="EE23" s="441">
        <f t="shared" si="86"/>
        <v>0</v>
      </c>
      <c r="EF23" s="441">
        <f t="shared" si="87"/>
        <v>0</v>
      </c>
      <c r="EG23" s="432">
        <f>'Ｓ５７（1982）'!$AJ$173</f>
        <v>0</v>
      </c>
      <c r="EH23" s="441">
        <f t="shared" si="88"/>
        <v>0</v>
      </c>
      <c r="EI23" s="441">
        <f t="shared" si="89"/>
        <v>0</v>
      </c>
      <c r="EJ23" s="432">
        <f>'Ｓ５７（1982）'!$AJ$174</f>
        <v>29611</v>
      </c>
      <c r="EK23" s="441">
        <f t="shared" si="90"/>
        <v>592</v>
      </c>
      <c r="EL23" s="475">
        <f t="shared" si="91"/>
        <v>18944</v>
      </c>
      <c r="EM23" s="430">
        <f>'Ｓ５７（1982）'!$AJ$175</f>
        <v>0</v>
      </c>
      <c r="EN23" s="441">
        <f t="shared" si="92"/>
        <v>0</v>
      </c>
      <c r="EO23" s="440">
        <f t="shared" si="93"/>
        <v>0</v>
      </c>
      <c r="EP23" s="430">
        <f t="shared" si="94"/>
        <v>195240</v>
      </c>
      <c r="EQ23" s="435">
        <f t="shared" si="95"/>
        <v>3494</v>
      </c>
      <c r="ER23" s="433">
        <f t="shared" si="96"/>
        <v>111808</v>
      </c>
    </row>
    <row r="24" spans="1:148" ht="17.100000000000001" customHeight="1" x14ac:dyDescent="0.15">
      <c r="A24" s="371"/>
      <c r="B24" s="436"/>
      <c r="C24" s="437">
        <v>58</v>
      </c>
      <c r="D24" s="1106">
        <v>31</v>
      </c>
      <c r="E24" s="430">
        <f>'Ｓ５８（1983）'!$AJ$124</f>
        <v>0</v>
      </c>
      <c r="F24" s="441">
        <f t="shared" si="0"/>
        <v>0</v>
      </c>
      <c r="G24" s="441">
        <f t="shared" si="1"/>
        <v>0</v>
      </c>
      <c r="H24" s="432">
        <f>'Ｓ５８（1983）'!$AJ$125</f>
        <v>0</v>
      </c>
      <c r="I24" s="441">
        <f t="shared" si="2"/>
        <v>0</v>
      </c>
      <c r="J24" s="475">
        <f t="shared" si="3"/>
        <v>0</v>
      </c>
      <c r="K24" s="430">
        <f>'Ｓ５８（1983）'!$AJ$127</f>
        <v>0</v>
      </c>
      <c r="L24" s="441">
        <f t="shared" si="4"/>
        <v>0</v>
      </c>
      <c r="M24" s="441">
        <f t="shared" si="5"/>
        <v>0</v>
      </c>
      <c r="N24" s="432">
        <f>'Ｓ５８（1983）'!$AJ$128</f>
        <v>0</v>
      </c>
      <c r="O24" s="441">
        <f t="shared" si="6"/>
        <v>0</v>
      </c>
      <c r="P24" s="440">
        <f t="shared" si="7"/>
        <v>0</v>
      </c>
      <c r="Q24" s="432">
        <f>'Ｓ５８（1983）'!$AJ$130</f>
        <v>0</v>
      </c>
      <c r="R24" s="441">
        <f t="shared" si="8"/>
        <v>0</v>
      </c>
      <c r="S24" s="441">
        <f t="shared" si="9"/>
        <v>0</v>
      </c>
      <c r="T24" s="432">
        <f>'Ｓ５８（1983）'!$AJ$131</f>
        <v>0</v>
      </c>
      <c r="U24" s="441">
        <f t="shared" si="10"/>
        <v>0</v>
      </c>
      <c r="V24" s="441">
        <f t="shared" si="11"/>
        <v>0</v>
      </c>
      <c r="W24" s="432">
        <f>'Ｓ５８（1983）'!$AJ$132</f>
        <v>0</v>
      </c>
      <c r="X24" s="441">
        <f t="shared" si="12"/>
        <v>0</v>
      </c>
      <c r="Y24" s="441">
        <f t="shared" si="13"/>
        <v>0</v>
      </c>
      <c r="Z24" s="432">
        <f>'Ｓ５８（1983）'!$AJ$133</f>
        <v>0</v>
      </c>
      <c r="AA24" s="441">
        <f t="shared" si="14"/>
        <v>0</v>
      </c>
      <c r="AB24" s="441">
        <f t="shared" si="15"/>
        <v>0</v>
      </c>
      <c r="AC24" s="432">
        <f>'Ｓ５８（1983）'!$AJ$134</f>
        <v>0</v>
      </c>
      <c r="AD24" s="441">
        <f t="shared" si="16"/>
        <v>0</v>
      </c>
      <c r="AE24" s="440">
        <f t="shared" si="17"/>
        <v>0</v>
      </c>
      <c r="AF24" s="432">
        <f>'Ｓ５８（1983）'!$AJ$135</f>
        <v>0</v>
      </c>
      <c r="AG24" s="441">
        <f t="shared" si="18"/>
        <v>0</v>
      </c>
      <c r="AH24" s="440">
        <f t="shared" si="19"/>
        <v>0</v>
      </c>
      <c r="AI24" s="432">
        <f>'Ｓ５８（1983）'!$AJ$136</f>
        <v>0</v>
      </c>
      <c r="AJ24" s="441">
        <f t="shared" si="20"/>
        <v>0</v>
      </c>
      <c r="AK24" s="441">
        <f t="shared" si="21"/>
        <v>0</v>
      </c>
      <c r="AL24" s="432">
        <f>'Ｓ５８（1983）'!$AJ$137</f>
        <v>0</v>
      </c>
      <c r="AM24" s="441">
        <f t="shared" si="22"/>
        <v>0</v>
      </c>
      <c r="AN24" s="441">
        <f t="shared" si="23"/>
        <v>0</v>
      </c>
      <c r="AO24" s="432">
        <f>'Ｓ５８（1983）'!$AJ$138</f>
        <v>0</v>
      </c>
      <c r="AP24" s="441">
        <f t="shared" si="24"/>
        <v>0</v>
      </c>
      <c r="AQ24" s="441">
        <f t="shared" si="25"/>
        <v>0</v>
      </c>
      <c r="AR24" s="432">
        <f>'Ｓ５８（1983）'!$AJ$139</f>
        <v>0</v>
      </c>
      <c r="AS24" s="441">
        <f t="shared" si="26"/>
        <v>0</v>
      </c>
      <c r="AT24" s="441">
        <f t="shared" si="27"/>
        <v>0</v>
      </c>
      <c r="AU24" s="432">
        <f>'Ｓ５８（1983）'!$AJ$140</f>
        <v>0</v>
      </c>
      <c r="AV24" s="441">
        <f t="shared" si="28"/>
        <v>0</v>
      </c>
      <c r="AW24" s="441">
        <f t="shared" si="29"/>
        <v>0</v>
      </c>
      <c r="AX24" s="432">
        <f>'Ｓ５８（1983）'!$AJ$141</f>
        <v>0</v>
      </c>
      <c r="AY24" s="441">
        <f t="shared" si="30"/>
        <v>0</v>
      </c>
      <c r="AZ24" s="441">
        <f t="shared" si="31"/>
        <v>0</v>
      </c>
      <c r="BA24" s="432">
        <f>'Ｓ５８（1983）'!$AJ$142</f>
        <v>0</v>
      </c>
      <c r="BB24" s="441">
        <f t="shared" si="32"/>
        <v>0</v>
      </c>
      <c r="BC24" s="441">
        <f t="shared" si="33"/>
        <v>0</v>
      </c>
      <c r="BD24" s="432">
        <f>'Ｓ５８（1983）'!$AJ$143</f>
        <v>0</v>
      </c>
      <c r="BE24" s="441">
        <f t="shared" si="34"/>
        <v>0</v>
      </c>
      <c r="BF24" s="440">
        <f t="shared" si="35"/>
        <v>0</v>
      </c>
      <c r="BG24" s="432">
        <f>'Ｓ５８（1983）'!$AJ$145</f>
        <v>0</v>
      </c>
      <c r="BH24" s="441">
        <f t="shared" si="36"/>
        <v>0</v>
      </c>
      <c r="BI24" s="441">
        <f t="shared" si="37"/>
        <v>0</v>
      </c>
      <c r="BJ24" s="432">
        <f>'Ｓ５８（1983）'!$AJ$146</f>
        <v>0</v>
      </c>
      <c r="BK24" s="441">
        <f t="shared" si="38"/>
        <v>0</v>
      </c>
      <c r="BL24" s="441">
        <f t="shared" si="39"/>
        <v>0</v>
      </c>
      <c r="BM24" s="432">
        <f>'Ｓ５８（1983）'!$AJ$147</f>
        <v>0</v>
      </c>
      <c r="BN24" s="441">
        <f t="shared" si="40"/>
        <v>0</v>
      </c>
      <c r="BO24" s="440">
        <f t="shared" si="41"/>
        <v>0</v>
      </c>
      <c r="BP24" s="430">
        <f>'Ｓ５８（1983）'!$AJ$148</f>
        <v>71250</v>
      </c>
      <c r="BQ24" s="441">
        <f t="shared" si="42"/>
        <v>1484</v>
      </c>
      <c r="BR24" s="441">
        <f t="shared" si="43"/>
        <v>46004</v>
      </c>
      <c r="BS24" s="432">
        <f>'Ｓ５８（1983）'!$AJ$149</f>
        <v>57975</v>
      </c>
      <c r="BT24" s="441">
        <f t="shared" si="44"/>
        <v>966</v>
      </c>
      <c r="BU24" s="441">
        <f t="shared" si="45"/>
        <v>29946</v>
      </c>
      <c r="BV24" s="432">
        <f>'Ｓ５８（1983）'!$AJ$150</f>
        <v>0</v>
      </c>
      <c r="BW24" s="441">
        <f t="shared" si="46"/>
        <v>0</v>
      </c>
      <c r="BX24" s="441">
        <f t="shared" si="47"/>
        <v>0</v>
      </c>
      <c r="BY24" s="432">
        <f>'Ｓ５８（1983）'!$AJ$151</f>
        <v>0</v>
      </c>
      <c r="BZ24" s="441">
        <f t="shared" si="48"/>
        <v>0</v>
      </c>
      <c r="CA24" s="441">
        <f t="shared" si="49"/>
        <v>0</v>
      </c>
      <c r="CB24" s="432">
        <f>'Ｓ５８（1983）'!$AJ$152</f>
        <v>0</v>
      </c>
      <c r="CC24" s="441">
        <f t="shared" si="50"/>
        <v>0</v>
      </c>
      <c r="CD24" s="441">
        <f t="shared" si="51"/>
        <v>0</v>
      </c>
      <c r="CE24" s="432">
        <f>'Ｓ５８（1983）'!$AJ$153</f>
        <v>0</v>
      </c>
      <c r="CF24" s="441">
        <f t="shared" si="52"/>
        <v>0</v>
      </c>
      <c r="CG24" s="441">
        <f t="shared" si="53"/>
        <v>0</v>
      </c>
      <c r="CH24" s="432">
        <f>'Ｓ５８（1983）'!$AJ$155</f>
        <v>60000</v>
      </c>
      <c r="CI24" s="441">
        <f t="shared" si="54"/>
        <v>1250</v>
      </c>
      <c r="CJ24" s="441">
        <f t="shared" si="55"/>
        <v>38750</v>
      </c>
      <c r="CK24" s="432">
        <f>'Ｓ５８（1983）'!$AJ$156</f>
        <v>0</v>
      </c>
      <c r="CL24" s="439">
        <f t="shared" si="56"/>
        <v>0</v>
      </c>
      <c r="CM24" s="441">
        <f t="shared" si="57"/>
        <v>0</v>
      </c>
      <c r="CN24" s="432">
        <f>'Ｓ５８（1983）'!$AJ$157</f>
        <v>0</v>
      </c>
      <c r="CO24" s="441">
        <f t="shared" si="58"/>
        <v>0</v>
      </c>
      <c r="CP24" s="441">
        <f t="shared" si="59"/>
        <v>0</v>
      </c>
      <c r="CQ24" s="432">
        <f>'Ｓ５８（1983）'!$AJ$158</f>
        <v>0</v>
      </c>
      <c r="CR24" s="441">
        <f t="shared" si="60"/>
        <v>0</v>
      </c>
      <c r="CS24" s="441">
        <f t="shared" si="61"/>
        <v>0</v>
      </c>
      <c r="CT24" s="432">
        <f>'Ｓ５８（1983）'!$AJ$159</f>
        <v>0</v>
      </c>
      <c r="CU24" s="441">
        <f t="shared" si="62"/>
        <v>0</v>
      </c>
      <c r="CV24" s="441">
        <f t="shared" si="63"/>
        <v>0</v>
      </c>
      <c r="CW24" s="432">
        <f>'Ｓ５８（1983）'!$AJ$160</f>
        <v>0</v>
      </c>
      <c r="CX24" s="441">
        <f t="shared" si="64"/>
        <v>0</v>
      </c>
      <c r="CY24" s="441">
        <f t="shared" si="65"/>
        <v>0</v>
      </c>
      <c r="CZ24" s="432">
        <f>'Ｓ５８（1983）'!$AJ$161</f>
        <v>0</v>
      </c>
      <c r="DA24" s="441">
        <f t="shared" si="66"/>
        <v>0</v>
      </c>
      <c r="DB24" s="441">
        <f t="shared" si="67"/>
        <v>0</v>
      </c>
      <c r="DC24" s="432">
        <f>'Ｓ５８（1983）'!$AJ$162</f>
        <v>0</v>
      </c>
      <c r="DD24" s="441">
        <f t="shared" si="68"/>
        <v>0</v>
      </c>
      <c r="DE24" s="475">
        <f t="shared" si="69"/>
        <v>0</v>
      </c>
      <c r="DF24" s="430">
        <f>'Ｓ５８（1983）'!$AJ$164</f>
        <v>0</v>
      </c>
      <c r="DG24" s="441">
        <f t="shared" si="70"/>
        <v>0</v>
      </c>
      <c r="DH24" s="441">
        <f t="shared" si="71"/>
        <v>0</v>
      </c>
      <c r="DI24" s="432">
        <f>'Ｓ５８（1983）'!$AJ$165</f>
        <v>0</v>
      </c>
      <c r="DJ24" s="439">
        <f t="shared" si="72"/>
        <v>0</v>
      </c>
      <c r="DK24" s="440">
        <f t="shared" si="73"/>
        <v>0</v>
      </c>
      <c r="DL24" s="432">
        <f>'Ｓ５８（1983）'!$AJ$166</f>
        <v>0</v>
      </c>
      <c r="DM24" s="441">
        <f t="shared" si="74"/>
        <v>0</v>
      </c>
      <c r="DN24" s="441">
        <f t="shared" si="75"/>
        <v>0</v>
      </c>
      <c r="DO24" s="432">
        <f>'Ｓ５８（1983）'!$AJ$167</f>
        <v>0</v>
      </c>
      <c r="DP24" s="441">
        <f t="shared" si="76"/>
        <v>0</v>
      </c>
      <c r="DQ24" s="441">
        <f t="shared" si="77"/>
        <v>0</v>
      </c>
      <c r="DR24" s="432">
        <f>'Ｓ５８（1983）'!$AJ$168</f>
        <v>0</v>
      </c>
      <c r="DS24" s="441">
        <f t="shared" si="78"/>
        <v>0</v>
      </c>
      <c r="DT24" s="441">
        <f t="shared" si="79"/>
        <v>0</v>
      </c>
      <c r="DU24" s="432">
        <f>'Ｓ５８（1983）'!$AJ$169</f>
        <v>0</v>
      </c>
      <c r="DV24" s="441">
        <f t="shared" si="80"/>
        <v>0</v>
      </c>
      <c r="DW24" s="441">
        <f t="shared" si="81"/>
        <v>0</v>
      </c>
      <c r="DX24" s="432">
        <f>'Ｓ５８（1983）'!$AJ$170</f>
        <v>0</v>
      </c>
      <c r="DY24" s="441">
        <f t="shared" si="82"/>
        <v>0</v>
      </c>
      <c r="DZ24" s="441">
        <f t="shared" si="83"/>
        <v>0</v>
      </c>
      <c r="EA24" s="432">
        <f>'Ｓ５８（1983）'!$AJ$171</f>
        <v>0</v>
      </c>
      <c r="EB24" s="441">
        <f t="shared" si="84"/>
        <v>0</v>
      </c>
      <c r="EC24" s="441">
        <f t="shared" si="85"/>
        <v>0</v>
      </c>
      <c r="ED24" s="432">
        <f>'Ｓ５８（1983）'!$AJ$172</f>
        <v>0</v>
      </c>
      <c r="EE24" s="441">
        <f t="shared" si="86"/>
        <v>0</v>
      </c>
      <c r="EF24" s="441">
        <f t="shared" si="87"/>
        <v>0</v>
      </c>
      <c r="EG24" s="432">
        <f>'Ｓ５８（1983）'!$AJ$173</f>
        <v>0</v>
      </c>
      <c r="EH24" s="441">
        <f t="shared" si="88"/>
        <v>0</v>
      </c>
      <c r="EI24" s="441">
        <f t="shared" si="89"/>
        <v>0</v>
      </c>
      <c r="EJ24" s="432">
        <f>'Ｓ５８（1983）'!$AJ$174</f>
        <v>0</v>
      </c>
      <c r="EK24" s="441">
        <f t="shared" si="90"/>
        <v>0</v>
      </c>
      <c r="EL24" s="475">
        <f t="shared" si="91"/>
        <v>0</v>
      </c>
      <c r="EM24" s="430">
        <f>'Ｓ５８（1983）'!$AJ$175</f>
        <v>0</v>
      </c>
      <c r="EN24" s="441">
        <f t="shared" si="92"/>
        <v>0</v>
      </c>
      <c r="EO24" s="440">
        <f t="shared" si="93"/>
        <v>0</v>
      </c>
      <c r="EP24" s="430">
        <f t="shared" si="94"/>
        <v>189225</v>
      </c>
      <c r="EQ24" s="435">
        <f t="shared" si="95"/>
        <v>3700</v>
      </c>
      <c r="ER24" s="433">
        <f t="shared" si="96"/>
        <v>114700</v>
      </c>
    </row>
    <row r="25" spans="1:148" ht="17.100000000000001" customHeight="1" x14ac:dyDescent="0.15">
      <c r="A25" s="371"/>
      <c r="B25" s="436"/>
      <c r="C25" s="437">
        <v>59</v>
      </c>
      <c r="D25" s="1100">
        <v>30</v>
      </c>
      <c r="E25" s="430">
        <f>'Ｓ５９（1984）'!$AJ$124</f>
        <v>0</v>
      </c>
      <c r="F25" s="441">
        <f t="shared" si="0"/>
        <v>0</v>
      </c>
      <c r="G25" s="441">
        <f t="shared" si="1"/>
        <v>0</v>
      </c>
      <c r="H25" s="432">
        <f>'Ｓ５９（1984）'!$AJ$125</f>
        <v>0</v>
      </c>
      <c r="I25" s="441">
        <f t="shared" si="2"/>
        <v>0</v>
      </c>
      <c r="J25" s="475">
        <f t="shared" si="3"/>
        <v>0</v>
      </c>
      <c r="K25" s="430">
        <f>'Ｓ５９（1984）'!$AJ$127</f>
        <v>0</v>
      </c>
      <c r="L25" s="441">
        <f t="shared" si="4"/>
        <v>0</v>
      </c>
      <c r="M25" s="441">
        <f t="shared" si="5"/>
        <v>0</v>
      </c>
      <c r="N25" s="432">
        <f>'Ｓ５９（1984）'!$AJ$128</f>
        <v>0</v>
      </c>
      <c r="O25" s="441">
        <f t="shared" si="6"/>
        <v>0</v>
      </c>
      <c r="P25" s="440">
        <f t="shared" si="7"/>
        <v>0</v>
      </c>
      <c r="Q25" s="432">
        <f>'Ｓ５９（1984）'!$AJ$130</f>
        <v>0</v>
      </c>
      <c r="R25" s="441">
        <f t="shared" si="8"/>
        <v>0</v>
      </c>
      <c r="S25" s="441">
        <f t="shared" si="9"/>
        <v>0</v>
      </c>
      <c r="T25" s="432">
        <f>'Ｓ５９（1984）'!$AJ$131</f>
        <v>0</v>
      </c>
      <c r="U25" s="441">
        <f t="shared" si="10"/>
        <v>0</v>
      </c>
      <c r="V25" s="441">
        <f t="shared" si="11"/>
        <v>0</v>
      </c>
      <c r="W25" s="432">
        <f>'Ｓ５９（1984）'!$AJ$132</f>
        <v>0</v>
      </c>
      <c r="X25" s="441">
        <f t="shared" si="12"/>
        <v>0</v>
      </c>
      <c r="Y25" s="441">
        <f t="shared" si="13"/>
        <v>0</v>
      </c>
      <c r="Z25" s="432">
        <f>'Ｓ５９（1984）'!$AJ$133</f>
        <v>0</v>
      </c>
      <c r="AA25" s="441">
        <f t="shared" si="14"/>
        <v>0</v>
      </c>
      <c r="AB25" s="441">
        <f t="shared" si="15"/>
        <v>0</v>
      </c>
      <c r="AC25" s="432">
        <f>'Ｓ５９（1984）'!$AJ$134</f>
        <v>0</v>
      </c>
      <c r="AD25" s="441">
        <f t="shared" si="16"/>
        <v>0</v>
      </c>
      <c r="AE25" s="440">
        <f t="shared" si="17"/>
        <v>0</v>
      </c>
      <c r="AF25" s="432">
        <f>'Ｓ５９（1984）'!$AJ$135</f>
        <v>0</v>
      </c>
      <c r="AG25" s="441">
        <f t="shared" si="18"/>
        <v>0</v>
      </c>
      <c r="AH25" s="440">
        <f t="shared" si="19"/>
        <v>0</v>
      </c>
      <c r="AI25" s="432">
        <f>'Ｓ５９（1984）'!$AJ$136</f>
        <v>0</v>
      </c>
      <c r="AJ25" s="441">
        <f t="shared" si="20"/>
        <v>0</v>
      </c>
      <c r="AK25" s="441">
        <f t="shared" si="21"/>
        <v>0</v>
      </c>
      <c r="AL25" s="432">
        <f>'Ｓ５９（1984）'!$AJ$137</f>
        <v>0</v>
      </c>
      <c r="AM25" s="441">
        <f t="shared" si="22"/>
        <v>0</v>
      </c>
      <c r="AN25" s="441">
        <f t="shared" si="23"/>
        <v>0</v>
      </c>
      <c r="AO25" s="432">
        <f>'Ｓ５９（1984）'!$AJ$138</f>
        <v>0</v>
      </c>
      <c r="AP25" s="441">
        <f t="shared" si="24"/>
        <v>0</v>
      </c>
      <c r="AQ25" s="441">
        <f t="shared" si="25"/>
        <v>0</v>
      </c>
      <c r="AR25" s="432">
        <f>'Ｓ５９（1984）'!$AJ$139</f>
        <v>0</v>
      </c>
      <c r="AS25" s="441">
        <f t="shared" si="26"/>
        <v>0</v>
      </c>
      <c r="AT25" s="441">
        <f t="shared" si="27"/>
        <v>0</v>
      </c>
      <c r="AU25" s="432">
        <f>'Ｓ５９（1984）'!$AJ$140</f>
        <v>0</v>
      </c>
      <c r="AV25" s="441">
        <f t="shared" si="28"/>
        <v>0</v>
      </c>
      <c r="AW25" s="441">
        <f t="shared" si="29"/>
        <v>0</v>
      </c>
      <c r="AX25" s="432">
        <f>'Ｓ５９（1984）'!$AJ$141</f>
        <v>0</v>
      </c>
      <c r="AY25" s="441">
        <f t="shared" si="30"/>
        <v>0</v>
      </c>
      <c r="AZ25" s="441">
        <f t="shared" si="31"/>
        <v>0</v>
      </c>
      <c r="BA25" s="432">
        <f>'Ｓ５９（1984）'!$AJ$142</f>
        <v>0</v>
      </c>
      <c r="BB25" s="441">
        <f t="shared" si="32"/>
        <v>0</v>
      </c>
      <c r="BC25" s="441">
        <f t="shared" si="33"/>
        <v>0</v>
      </c>
      <c r="BD25" s="432">
        <f>'Ｓ５９（1984）'!$AJ$143</f>
        <v>0</v>
      </c>
      <c r="BE25" s="441">
        <f t="shared" si="34"/>
        <v>0</v>
      </c>
      <c r="BF25" s="440">
        <f t="shared" si="35"/>
        <v>0</v>
      </c>
      <c r="BG25" s="432">
        <f>'Ｓ５９（1984）'!$AJ$145</f>
        <v>0</v>
      </c>
      <c r="BH25" s="441">
        <f t="shared" si="36"/>
        <v>0</v>
      </c>
      <c r="BI25" s="441">
        <f t="shared" si="37"/>
        <v>0</v>
      </c>
      <c r="BJ25" s="432">
        <f>'Ｓ５９（1984）'!$AJ$146</f>
        <v>0</v>
      </c>
      <c r="BK25" s="441">
        <f t="shared" si="38"/>
        <v>0</v>
      </c>
      <c r="BL25" s="441">
        <f t="shared" si="39"/>
        <v>0</v>
      </c>
      <c r="BM25" s="432">
        <f>'Ｓ５９（1984）'!$AJ$147</f>
        <v>0</v>
      </c>
      <c r="BN25" s="441">
        <f t="shared" si="40"/>
        <v>0</v>
      </c>
      <c r="BO25" s="440">
        <f t="shared" si="41"/>
        <v>0</v>
      </c>
      <c r="BP25" s="430">
        <f>'Ｓ５９（1984）'!$AJ$148</f>
        <v>73678</v>
      </c>
      <c r="BQ25" s="441">
        <f t="shared" si="42"/>
        <v>1535</v>
      </c>
      <c r="BR25" s="441">
        <f t="shared" si="43"/>
        <v>46050</v>
      </c>
      <c r="BS25" s="432">
        <f>'Ｓ５９（1984）'!$AJ$149</f>
        <v>36630</v>
      </c>
      <c r="BT25" s="441">
        <f t="shared" si="44"/>
        <v>611</v>
      </c>
      <c r="BU25" s="441">
        <f t="shared" si="45"/>
        <v>18330</v>
      </c>
      <c r="BV25" s="432">
        <f>'Ｓ５９（1984）'!$AJ$150</f>
        <v>0</v>
      </c>
      <c r="BW25" s="441">
        <f t="shared" si="46"/>
        <v>0</v>
      </c>
      <c r="BX25" s="441">
        <f t="shared" si="47"/>
        <v>0</v>
      </c>
      <c r="BY25" s="432">
        <f>'Ｓ５９（1984）'!$AJ$151</f>
        <v>0</v>
      </c>
      <c r="BZ25" s="441">
        <f t="shared" si="48"/>
        <v>0</v>
      </c>
      <c r="CA25" s="441">
        <f t="shared" si="49"/>
        <v>0</v>
      </c>
      <c r="CB25" s="432">
        <f>'Ｓ５９（1984）'!$AJ$152</f>
        <v>0</v>
      </c>
      <c r="CC25" s="441">
        <f t="shared" si="50"/>
        <v>0</v>
      </c>
      <c r="CD25" s="441">
        <f t="shared" si="51"/>
        <v>0</v>
      </c>
      <c r="CE25" s="432">
        <f>'Ｓ５９（1984）'!$AJ$153</f>
        <v>0</v>
      </c>
      <c r="CF25" s="441">
        <f t="shared" si="52"/>
        <v>0</v>
      </c>
      <c r="CG25" s="441">
        <f t="shared" si="53"/>
        <v>0</v>
      </c>
      <c r="CH25" s="432">
        <f>'Ｓ５９（1984）'!$AJ$155</f>
        <v>60000</v>
      </c>
      <c r="CI25" s="441">
        <f t="shared" si="54"/>
        <v>1250</v>
      </c>
      <c r="CJ25" s="441">
        <f t="shared" si="55"/>
        <v>37500</v>
      </c>
      <c r="CK25" s="432">
        <f>'Ｓ５９（1984）'!$AJ$156</f>
        <v>0</v>
      </c>
      <c r="CL25" s="439">
        <f t="shared" si="56"/>
        <v>0</v>
      </c>
      <c r="CM25" s="441">
        <f t="shared" si="57"/>
        <v>0</v>
      </c>
      <c r="CN25" s="432">
        <f>'Ｓ５９（1984）'!$AJ$157</f>
        <v>0</v>
      </c>
      <c r="CO25" s="441">
        <f t="shared" si="58"/>
        <v>0</v>
      </c>
      <c r="CP25" s="441">
        <f t="shared" si="59"/>
        <v>0</v>
      </c>
      <c r="CQ25" s="432">
        <f>'Ｓ５９（1984）'!$AJ$158</f>
        <v>0</v>
      </c>
      <c r="CR25" s="441">
        <f t="shared" si="60"/>
        <v>0</v>
      </c>
      <c r="CS25" s="441">
        <f t="shared" si="61"/>
        <v>0</v>
      </c>
      <c r="CT25" s="432">
        <f>'Ｓ５９（1984）'!$AJ$159</f>
        <v>0</v>
      </c>
      <c r="CU25" s="441">
        <f t="shared" si="62"/>
        <v>0</v>
      </c>
      <c r="CV25" s="441">
        <f t="shared" si="63"/>
        <v>0</v>
      </c>
      <c r="CW25" s="432">
        <f>'Ｓ５９（1984）'!$AJ$160</f>
        <v>57676</v>
      </c>
      <c r="CX25" s="441">
        <f t="shared" si="64"/>
        <v>1442</v>
      </c>
      <c r="CY25" s="441">
        <f t="shared" si="65"/>
        <v>43260</v>
      </c>
      <c r="CZ25" s="432">
        <f>'Ｓ５９（1984）'!$AJ$161</f>
        <v>0</v>
      </c>
      <c r="DA25" s="441">
        <f t="shared" si="66"/>
        <v>0</v>
      </c>
      <c r="DB25" s="441">
        <f t="shared" si="67"/>
        <v>0</v>
      </c>
      <c r="DC25" s="432">
        <f>'Ｓ５９（1984）'!$AJ$162</f>
        <v>0</v>
      </c>
      <c r="DD25" s="441">
        <f t="shared" si="68"/>
        <v>0</v>
      </c>
      <c r="DE25" s="475">
        <f t="shared" si="69"/>
        <v>0</v>
      </c>
      <c r="DF25" s="430">
        <f>'Ｓ５９（1984）'!$AJ$164</f>
        <v>0</v>
      </c>
      <c r="DG25" s="441">
        <f t="shared" si="70"/>
        <v>0</v>
      </c>
      <c r="DH25" s="441">
        <f t="shared" si="71"/>
        <v>0</v>
      </c>
      <c r="DI25" s="432">
        <f>'Ｓ５９（1984）'!$AJ$165</f>
        <v>0</v>
      </c>
      <c r="DJ25" s="439">
        <f t="shared" si="72"/>
        <v>0</v>
      </c>
      <c r="DK25" s="440">
        <f t="shared" si="73"/>
        <v>0</v>
      </c>
      <c r="DL25" s="432">
        <f>'Ｓ５９（1984）'!$AJ$166</f>
        <v>0</v>
      </c>
      <c r="DM25" s="441">
        <f t="shared" si="74"/>
        <v>0</v>
      </c>
      <c r="DN25" s="441">
        <f t="shared" si="75"/>
        <v>0</v>
      </c>
      <c r="DO25" s="432">
        <f>'Ｓ５９（1984）'!$AJ$167</f>
        <v>26440</v>
      </c>
      <c r="DP25" s="441">
        <f t="shared" si="76"/>
        <v>529</v>
      </c>
      <c r="DQ25" s="441">
        <f t="shared" si="77"/>
        <v>15870</v>
      </c>
      <c r="DR25" s="432">
        <f>'Ｓ５９（1984）'!$AJ$168</f>
        <v>0</v>
      </c>
      <c r="DS25" s="441">
        <f t="shared" si="78"/>
        <v>0</v>
      </c>
      <c r="DT25" s="441">
        <f t="shared" si="79"/>
        <v>0</v>
      </c>
      <c r="DU25" s="432">
        <f>'Ｓ５９（1984）'!$AJ$169</f>
        <v>0</v>
      </c>
      <c r="DV25" s="441">
        <f t="shared" si="80"/>
        <v>0</v>
      </c>
      <c r="DW25" s="441">
        <f t="shared" si="81"/>
        <v>0</v>
      </c>
      <c r="DX25" s="432">
        <f>'Ｓ５９（1984）'!$AJ$170</f>
        <v>0</v>
      </c>
      <c r="DY25" s="441">
        <f t="shared" si="82"/>
        <v>0</v>
      </c>
      <c r="DZ25" s="441">
        <f t="shared" si="83"/>
        <v>0</v>
      </c>
      <c r="EA25" s="432">
        <f>'Ｓ５９（1984）'!$AJ$171</f>
        <v>0</v>
      </c>
      <c r="EB25" s="441">
        <f t="shared" si="84"/>
        <v>0</v>
      </c>
      <c r="EC25" s="441">
        <f t="shared" si="85"/>
        <v>0</v>
      </c>
      <c r="ED25" s="432">
        <f>'Ｓ５９（1984）'!$AJ$172</f>
        <v>0</v>
      </c>
      <c r="EE25" s="441">
        <f t="shared" si="86"/>
        <v>0</v>
      </c>
      <c r="EF25" s="441">
        <f t="shared" si="87"/>
        <v>0</v>
      </c>
      <c r="EG25" s="432">
        <f>'Ｓ５９（1984）'!$AJ$173</f>
        <v>0</v>
      </c>
      <c r="EH25" s="441">
        <f t="shared" si="88"/>
        <v>0</v>
      </c>
      <c r="EI25" s="441">
        <f t="shared" si="89"/>
        <v>0</v>
      </c>
      <c r="EJ25" s="432">
        <f>'Ｓ５９（1984）'!$AJ$174</f>
        <v>0</v>
      </c>
      <c r="EK25" s="441">
        <f t="shared" si="90"/>
        <v>0</v>
      </c>
      <c r="EL25" s="475">
        <f t="shared" si="91"/>
        <v>0</v>
      </c>
      <c r="EM25" s="430">
        <f>'Ｓ５９（1984）'!$AJ$175</f>
        <v>0</v>
      </c>
      <c r="EN25" s="441">
        <f t="shared" si="92"/>
        <v>0</v>
      </c>
      <c r="EO25" s="440">
        <f t="shared" si="93"/>
        <v>0</v>
      </c>
      <c r="EP25" s="430">
        <f t="shared" si="94"/>
        <v>254424</v>
      </c>
      <c r="EQ25" s="435">
        <f t="shared" si="95"/>
        <v>5367</v>
      </c>
      <c r="ER25" s="433">
        <f t="shared" si="96"/>
        <v>161010</v>
      </c>
    </row>
    <row r="26" spans="1:148" ht="17.100000000000001" customHeight="1" x14ac:dyDescent="0.15">
      <c r="A26" s="371"/>
      <c r="B26" s="436"/>
      <c r="C26" s="437">
        <v>60</v>
      </c>
      <c r="D26" s="1106">
        <v>29</v>
      </c>
      <c r="E26" s="430">
        <f>'Ｓ６０（1985）'!$AJ$124</f>
        <v>0</v>
      </c>
      <c r="F26" s="441">
        <f t="shared" si="0"/>
        <v>0</v>
      </c>
      <c r="G26" s="441">
        <f t="shared" si="1"/>
        <v>0</v>
      </c>
      <c r="H26" s="432">
        <f>'Ｓ６０（1985）'!$AJ$125</f>
        <v>0</v>
      </c>
      <c r="I26" s="441">
        <f t="shared" si="2"/>
        <v>0</v>
      </c>
      <c r="J26" s="475">
        <f t="shared" si="3"/>
        <v>0</v>
      </c>
      <c r="K26" s="430">
        <f>'Ｓ６０（1985）'!$AJ$127</f>
        <v>0</v>
      </c>
      <c r="L26" s="441">
        <f t="shared" si="4"/>
        <v>0</v>
      </c>
      <c r="M26" s="441">
        <f t="shared" si="5"/>
        <v>0</v>
      </c>
      <c r="N26" s="432">
        <f>'Ｓ６０（1985）'!$AJ$128</f>
        <v>0</v>
      </c>
      <c r="O26" s="441">
        <f t="shared" si="6"/>
        <v>0</v>
      </c>
      <c r="P26" s="440">
        <f t="shared" si="7"/>
        <v>0</v>
      </c>
      <c r="Q26" s="432">
        <f>'Ｓ６０（1985）'!$AJ$130</f>
        <v>0</v>
      </c>
      <c r="R26" s="441">
        <f t="shared" si="8"/>
        <v>0</v>
      </c>
      <c r="S26" s="441">
        <f t="shared" si="9"/>
        <v>0</v>
      </c>
      <c r="T26" s="432">
        <f>'Ｓ６０（1985）'!$AJ$131</f>
        <v>0</v>
      </c>
      <c r="U26" s="441">
        <f t="shared" si="10"/>
        <v>0</v>
      </c>
      <c r="V26" s="441">
        <f t="shared" si="11"/>
        <v>0</v>
      </c>
      <c r="W26" s="432">
        <f>'Ｓ６０（1985）'!$AJ$132</f>
        <v>0</v>
      </c>
      <c r="X26" s="441">
        <f t="shared" si="12"/>
        <v>0</v>
      </c>
      <c r="Y26" s="441">
        <f t="shared" si="13"/>
        <v>0</v>
      </c>
      <c r="Z26" s="432">
        <f>'Ｓ６０（1985）'!$AJ$133</f>
        <v>0</v>
      </c>
      <c r="AA26" s="441">
        <f t="shared" si="14"/>
        <v>0</v>
      </c>
      <c r="AB26" s="441">
        <f t="shared" si="15"/>
        <v>0</v>
      </c>
      <c r="AC26" s="432">
        <f>'Ｓ６０（1985）'!$AJ$134</f>
        <v>0</v>
      </c>
      <c r="AD26" s="441">
        <f t="shared" si="16"/>
        <v>0</v>
      </c>
      <c r="AE26" s="440">
        <f t="shared" si="17"/>
        <v>0</v>
      </c>
      <c r="AF26" s="432">
        <f>'Ｓ６０（1985）'!$AJ$135</f>
        <v>0</v>
      </c>
      <c r="AG26" s="441">
        <f t="shared" si="18"/>
        <v>0</v>
      </c>
      <c r="AH26" s="440">
        <f t="shared" si="19"/>
        <v>0</v>
      </c>
      <c r="AI26" s="432">
        <f>'Ｓ６０（1985）'!$AJ$136</f>
        <v>0</v>
      </c>
      <c r="AJ26" s="441">
        <f t="shared" si="20"/>
        <v>0</v>
      </c>
      <c r="AK26" s="441">
        <f t="shared" si="21"/>
        <v>0</v>
      </c>
      <c r="AL26" s="432">
        <f>'Ｓ６０（1985）'!$AJ$137</f>
        <v>0</v>
      </c>
      <c r="AM26" s="441">
        <f t="shared" si="22"/>
        <v>0</v>
      </c>
      <c r="AN26" s="441">
        <f t="shared" si="23"/>
        <v>0</v>
      </c>
      <c r="AO26" s="432">
        <f>'Ｓ６０（1985）'!$AJ$138</f>
        <v>0</v>
      </c>
      <c r="AP26" s="441">
        <f t="shared" si="24"/>
        <v>0</v>
      </c>
      <c r="AQ26" s="441">
        <f t="shared" si="25"/>
        <v>0</v>
      </c>
      <c r="AR26" s="432">
        <f>'Ｓ６０（1985）'!$AJ$139</f>
        <v>0</v>
      </c>
      <c r="AS26" s="441">
        <f t="shared" si="26"/>
        <v>0</v>
      </c>
      <c r="AT26" s="441">
        <f t="shared" si="27"/>
        <v>0</v>
      </c>
      <c r="AU26" s="432">
        <f>'Ｓ６０（1985）'!$AJ$140</f>
        <v>0</v>
      </c>
      <c r="AV26" s="441">
        <f t="shared" si="28"/>
        <v>0</v>
      </c>
      <c r="AW26" s="441">
        <f t="shared" si="29"/>
        <v>0</v>
      </c>
      <c r="AX26" s="432">
        <f>'Ｓ６０（1985）'!$AJ$141</f>
        <v>0</v>
      </c>
      <c r="AY26" s="441">
        <f t="shared" si="30"/>
        <v>0</v>
      </c>
      <c r="AZ26" s="441">
        <f t="shared" si="31"/>
        <v>0</v>
      </c>
      <c r="BA26" s="432">
        <f>'Ｓ６０（1985）'!$AJ$142</f>
        <v>0</v>
      </c>
      <c r="BB26" s="441">
        <f t="shared" si="32"/>
        <v>0</v>
      </c>
      <c r="BC26" s="441">
        <f t="shared" si="33"/>
        <v>0</v>
      </c>
      <c r="BD26" s="432">
        <f>'Ｓ６０（1985）'!$AJ$143</f>
        <v>0</v>
      </c>
      <c r="BE26" s="441">
        <f t="shared" si="34"/>
        <v>0</v>
      </c>
      <c r="BF26" s="440">
        <f t="shared" si="35"/>
        <v>0</v>
      </c>
      <c r="BG26" s="432">
        <f>'Ｓ６０（1985）'!$AJ$145</f>
        <v>0</v>
      </c>
      <c r="BH26" s="441">
        <f t="shared" si="36"/>
        <v>0</v>
      </c>
      <c r="BI26" s="441">
        <f t="shared" si="37"/>
        <v>0</v>
      </c>
      <c r="BJ26" s="432">
        <f>'Ｓ６０（1985）'!$AJ$146</f>
        <v>0</v>
      </c>
      <c r="BK26" s="441">
        <f t="shared" si="38"/>
        <v>0</v>
      </c>
      <c r="BL26" s="441">
        <f t="shared" si="39"/>
        <v>0</v>
      </c>
      <c r="BM26" s="432">
        <f>'Ｓ６０（1985）'!$AJ$147</f>
        <v>0</v>
      </c>
      <c r="BN26" s="441">
        <f t="shared" si="40"/>
        <v>0</v>
      </c>
      <c r="BO26" s="440">
        <f t="shared" si="41"/>
        <v>0</v>
      </c>
      <c r="BP26" s="430">
        <f>'Ｓ６０（1985）'!$AJ$148</f>
        <v>68957</v>
      </c>
      <c r="BQ26" s="441">
        <f t="shared" si="42"/>
        <v>1437</v>
      </c>
      <c r="BR26" s="441">
        <f t="shared" si="43"/>
        <v>41673</v>
      </c>
      <c r="BS26" s="432">
        <f>'Ｓ６０（1985）'!$AJ$149</f>
        <v>36659</v>
      </c>
      <c r="BT26" s="441">
        <f t="shared" si="44"/>
        <v>611</v>
      </c>
      <c r="BU26" s="441">
        <f t="shared" si="45"/>
        <v>17719</v>
      </c>
      <c r="BV26" s="432">
        <f>'Ｓ６０（1985）'!$AJ$150</f>
        <v>0</v>
      </c>
      <c r="BW26" s="441">
        <f t="shared" si="46"/>
        <v>0</v>
      </c>
      <c r="BX26" s="441">
        <f t="shared" si="47"/>
        <v>0</v>
      </c>
      <c r="BY26" s="432">
        <f>'Ｓ６０（1985）'!$AJ$151</f>
        <v>0</v>
      </c>
      <c r="BZ26" s="441">
        <f t="shared" si="48"/>
        <v>0</v>
      </c>
      <c r="CA26" s="441">
        <f t="shared" si="49"/>
        <v>0</v>
      </c>
      <c r="CB26" s="432">
        <f>'Ｓ６０（1985）'!$AJ$152</f>
        <v>0</v>
      </c>
      <c r="CC26" s="441">
        <f t="shared" si="50"/>
        <v>0</v>
      </c>
      <c r="CD26" s="441">
        <f t="shared" si="51"/>
        <v>0</v>
      </c>
      <c r="CE26" s="432">
        <f>'Ｓ６０（1985）'!$AJ$153</f>
        <v>0</v>
      </c>
      <c r="CF26" s="441">
        <f t="shared" si="52"/>
        <v>0</v>
      </c>
      <c r="CG26" s="441">
        <f t="shared" si="53"/>
        <v>0</v>
      </c>
      <c r="CH26" s="432">
        <f>'Ｓ６０（1985）'!$AJ$155</f>
        <v>75600</v>
      </c>
      <c r="CI26" s="441">
        <f t="shared" si="54"/>
        <v>1575</v>
      </c>
      <c r="CJ26" s="441">
        <f t="shared" si="55"/>
        <v>45675</v>
      </c>
      <c r="CK26" s="432">
        <f>'Ｓ６０（1985）'!$AJ$156</f>
        <v>0</v>
      </c>
      <c r="CL26" s="439">
        <f t="shared" si="56"/>
        <v>0</v>
      </c>
      <c r="CM26" s="441">
        <f t="shared" si="57"/>
        <v>0</v>
      </c>
      <c r="CN26" s="432">
        <f>'Ｓ６０（1985）'!$AJ$157</f>
        <v>0</v>
      </c>
      <c r="CO26" s="441">
        <f t="shared" si="58"/>
        <v>0</v>
      </c>
      <c r="CP26" s="441">
        <f t="shared" si="59"/>
        <v>0</v>
      </c>
      <c r="CQ26" s="432">
        <f>'Ｓ６０（1985）'!$AJ$158</f>
        <v>0</v>
      </c>
      <c r="CR26" s="441">
        <f t="shared" si="60"/>
        <v>0</v>
      </c>
      <c r="CS26" s="441">
        <f t="shared" si="61"/>
        <v>0</v>
      </c>
      <c r="CT26" s="432">
        <f>'Ｓ６０（1985）'!$AJ$159</f>
        <v>0</v>
      </c>
      <c r="CU26" s="441">
        <f t="shared" si="62"/>
        <v>0</v>
      </c>
      <c r="CV26" s="441">
        <f t="shared" si="63"/>
        <v>0</v>
      </c>
      <c r="CW26" s="432">
        <f>'Ｓ６０（1985）'!$AJ$160</f>
        <v>696</v>
      </c>
      <c r="CX26" s="441">
        <f t="shared" si="64"/>
        <v>17</v>
      </c>
      <c r="CY26" s="441">
        <f t="shared" si="65"/>
        <v>493</v>
      </c>
      <c r="CZ26" s="432">
        <f>'Ｓ６０（1985）'!$AJ$161</f>
        <v>0</v>
      </c>
      <c r="DA26" s="441">
        <f t="shared" si="66"/>
        <v>0</v>
      </c>
      <c r="DB26" s="441">
        <f t="shared" si="67"/>
        <v>0</v>
      </c>
      <c r="DC26" s="432">
        <f>'Ｓ６０（1985）'!$AJ$162</f>
        <v>0</v>
      </c>
      <c r="DD26" s="441">
        <f t="shared" si="68"/>
        <v>0</v>
      </c>
      <c r="DE26" s="475">
        <f t="shared" si="69"/>
        <v>0</v>
      </c>
      <c r="DF26" s="430">
        <f>'Ｓ６０（1985）'!$AJ$164</f>
        <v>0</v>
      </c>
      <c r="DG26" s="441">
        <f t="shared" si="70"/>
        <v>0</v>
      </c>
      <c r="DH26" s="441">
        <f t="shared" si="71"/>
        <v>0</v>
      </c>
      <c r="DI26" s="432">
        <f>'Ｓ６０（1985）'!$AJ$165</f>
        <v>0</v>
      </c>
      <c r="DJ26" s="439">
        <f t="shared" si="72"/>
        <v>0</v>
      </c>
      <c r="DK26" s="440">
        <f t="shared" si="73"/>
        <v>0</v>
      </c>
      <c r="DL26" s="432">
        <f>'Ｓ６０（1985）'!$AJ$166</f>
        <v>0</v>
      </c>
      <c r="DM26" s="441">
        <f t="shared" si="74"/>
        <v>0</v>
      </c>
      <c r="DN26" s="441">
        <f t="shared" si="75"/>
        <v>0</v>
      </c>
      <c r="DO26" s="432">
        <f>'Ｓ６０（1985）'!$AJ$167</f>
        <v>2300</v>
      </c>
      <c r="DP26" s="441">
        <f t="shared" si="76"/>
        <v>46</v>
      </c>
      <c r="DQ26" s="441">
        <f t="shared" si="77"/>
        <v>1334</v>
      </c>
      <c r="DR26" s="432">
        <f>'Ｓ６０（1985）'!$AJ$168</f>
        <v>0</v>
      </c>
      <c r="DS26" s="441">
        <f t="shared" si="78"/>
        <v>0</v>
      </c>
      <c r="DT26" s="441">
        <f t="shared" si="79"/>
        <v>0</v>
      </c>
      <c r="DU26" s="432">
        <f>'Ｓ６０（1985）'!$AJ$169</f>
        <v>0</v>
      </c>
      <c r="DV26" s="441">
        <f t="shared" si="80"/>
        <v>0</v>
      </c>
      <c r="DW26" s="441">
        <f t="shared" si="81"/>
        <v>0</v>
      </c>
      <c r="DX26" s="432">
        <f>'Ｓ６０（1985）'!$AJ$170</f>
        <v>0</v>
      </c>
      <c r="DY26" s="441">
        <f t="shared" si="82"/>
        <v>0</v>
      </c>
      <c r="DZ26" s="441">
        <f t="shared" si="83"/>
        <v>0</v>
      </c>
      <c r="EA26" s="432">
        <f>'Ｓ６０（1985）'!$AJ$171</f>
        <v>0</v>
      </c>
      <c r="EB26" s="441">
        <f t="shared" si="84"/>
        <v>0</v>
      </c>
      <c r="EC26" s="441">
        <f t="shared" si="85"/>
        <v>0</v>
      </c>
      <c r="ED26" s="432">
        <f>'Ｓ６０（1985）'!$AJ$172</f>
        <v>0</v>
      </c>
      <c r="EE26" s="441">
        <f t="shared" si="86"/>
        <v>0</v>
      </c>
      <c r="EF26" s="441">
        <f t="shared" si="87"/>
        <v>0</v>
      </c>
      <c r="EG26" s="432">
        <f>'Ｓ６０（1985）'!$AJ$173</f>
        <v>0</v>
      </c>
      <c r="EH26" s="441">
        <f t="shared" si="88"/>
        <v>0</v>
      </c>
      <c r="EI26" s="441">
        <f t="shared" si="89"/>
        <v>0</v>
      </c>
      <c r="EJ26" s="432">
        <f>'Ｓ６０（1985）'!$AJ$174</f>
        <v>0</v>
      </c>
      <c r="EK26" s="441">
        <f t="shared" si="90"/>
        <v>0</v>
      </c>
      <c r="EL26" s="475">
        <f t="shared" si="91"/>
        <v>0</v>
      </c>
      <c r="EM26" s="430">
        <f>'Ｓ６０（1985）'!$AJ$175</f>
        <v>0</v>
      </c>
      <c r="EN26" s="441">
        <f t="shared" si="92"/>
        <v>0</v>
      </c>
      <c r="EO26" s="440">
        <f t="shared" si="93"/>
        <v>0</v>
      </c>
      <c r="EP26" s="430">
        <f t="shared" si="94"/>
        <v>184212</v>
      </c>
      <c r="EQ26" s="435">
        <f t="shared" si="95"/>
        <v>3686</v>
      </c>
      <c r="ER26" s="433">
        <f t="shared" si="96"/>
        <v>106894</v>
      </c>
    </row>
    <row r="27" spans="1:148" ht="17.100000000000001" customHeight="1" x14ac:dyDescent="0.15">
      <c r="A27" s="371"/>
      <c r="B27" s="436"/>
      <c r="C27" s="437">
        <v>61</v>
      </c>
      <c r="D27" s="1100">
        <v>28</v>
      </c>
      <c r="E27" s="430">
        <f>'Ｓ６１（1986）'!$AJ$124</f>
        <v>0</v>
      </c>
      <c r="F27" s="441">
        <f t="shared" si="0"/>
        <v>0</v>
      </c>
      <c r="G27" s="441">
        <f t="shared" si="1"/>
        <v>0</v>
      </c>
      <c r="H27" s="432">
        <f>'Ｓ６１（1986）'!$AJ$125</f>
        <v>0</v>
      </c>
      <c r="I27" s="441">
        <f t="shared" si="2"/>
        <v>0</v>
      </c>
      <c r="J27" s="475">
        <f t="shared" si="3"/>
        <v>0</v>
      </c>
      <c r="K27" s="430">
        <f>'Ｓ６１（1986）'!$AJ$127</f>
        <v>0</v>
      </c>
      <c r="L27" s="441">
        <f t="shared" si="4"/>
        <v>0</v>
      </c>
      <c r="M27" s="441">
        <f t="shared" si="5"/>
        <v>0</v>
      </c>
      <c r="N27" s="432">
        <f>'Ｓ６１（1986）'!$AJ$128</f>
        <v>0</v>
      </c>
      <c r="O27" s="441">
        <f t="shared" si="6"/>
        <v>0</v>
      </c>
      <c r="P27" s="440">
        <f t="shared" si="7"/>
        <v>0</v>
      </c>
      <c r="Q27" s="432">
        <f>'Ｓ６１（1986）'!$AJ$130</f>
        <v>0</v>
      </c>
      <c r="R27" s="441">
        <f t="shared" si="8"/>
        <v>0</v>
      </c>
      <c r="S27" s="441">
        <f t="shared" si="9"/>
        <v>0</v>
      </c>
      <c r="T27" s="432">
        <f>'Ｓ６１（1986）'!$AJ$131</f>
        <v>0</v>
      </c>
      <c r="U27" s="441">
        <f t="shared" si="10"/>
        <v>0</v>
      </c>
      <c r="V27" s="441">
        <f t="shared" si="11"/>
        <v>0</v>
      </c>
      <c r="W27" s="432">
        <f>'Ｓ６１（1986）'!$AJ$132</f>
        <v>0</v>
      </c>
      <c r="X27" s="441">
        <f t="shared" si="12"/>
        <v>0</v>
      </c>
      <c r="Y27" s="441">
        <f t="shared" si="13"/>
        <v>0</v>
      </c>
      <c r="Z27" s="432">
        <f>'Ｓ６１（1986）'!$AJ$133</f>
        <v>0</v>
      </c>
      <c r="AA27" s="441">
        <f t="shared" si="14"/>
        <v>0</v>
      </c>
      <c r="AB27" s="441">
        <f t="shared" si="15"/>
        <v>0</v>
      </c>
      <c r="AC27" s="432">
        <f>'Ｓ６１（1986）'!$AJ$134</f>
        <v>0</v>
      </c>
      <c r="AD27" s="441">
        <f t="shared" si="16"/>
        <v>0</v>
      </c>
      <c r="AE27" s="440">
        <f t="shared" si="17"/>
        <v>0</v>
      </c>
      <c r="AF27" s="432">
        <f>'Ｓ６１（1986）'!$AJ$135</f>
        <v>0</v>
      </c>
      <c r="AG27" s="441">
        <f t="shared" si="18"/>
        <v>0</v>
      </c>
      <c r="AH27" s="440">
        <f t="shared" si="19"/>
        <v>0</v>
      </c>
      <c r="AI27" s="432">
        <f>'Ｓ６１（1986）'!$AJ$136</f>
        <v>0</v>
      </c>
      <c r="AJ27" s="441">
        <f t="shared" si="20"/>
        <v>0</v>
      </c>
      <c r="AK27" s="441">
        <f t="shared" si="21"/>
        <v>0</v>
      </c>
      <c r="AL27" s="432">
        <f>'Ｓ６１（1986）'!$AJ$137</f>
        <v>0</v>
      </c>
      <c r="AM27" s="441">
        <f t="shared" si="22"/>
        <v>0</v>
      </c>
      <c r="AN27" s="441">
        <f t="shared" si="23"/>
        <v>0</v>
      </c>
      <c r="AO27" s="432">
        <f>'Ｓ６１（1986）'!$AJ$138</f>
        <v>0</v>
      </c>
      <c r="AP27" s="441">
        <f t="shared" si="24"/>
        <v>0</v>
      </c>
      <c r="AQ27" s="441">
        <f t="shared" si="25"/>
        <v>0</v>
      </c>
      <c r="AR27" s="432">
        <f>'Ｓ６１（1986）'!$AJ$139</f>
        <v>0</v>
      </c>
      <c r="AS27" s="441">
        <f t="shared" si="26"/>
        <v>0</v>
      </c>
      <c r="AT27" s="441">
        <f t="shared" si="27"/>
        <v>0</v>
      </c>
      <c r="AU27" s="432">
        <f>'Ｓ６１（1986）'!$AJ$140</f>
        <v>0</v>
      </c>
      <c r="AV27" s="441">
        <f t="shared" si="28"/>
        <v>0</v>
      </c>
      <c r="AW27" s="441">
        <f t="shared" si="29"/>
        <v>0</v>
      </c>
      <c r="AX27" s="432">
        <f>'Ｓ６１（1986）'!$AJ$141</f>
        <v>0</v>
      </c>
      <c r="AY27" s="441">
        <f t="shared" si="30"/>
        <v>0</v>
      </c>
      <c r="AZ27" s="441">
        <f t="shared" si="31"/>
        <v>0</v>
      </c>
      <c r="BA27" s="432">
        <f>'Ｓ６１（1986）'!$AJ$142</f>
        <v>0</v>
      </c>
      <c r="BB27" s="441">
        <f t="shared" si="32"/>
        <v>0</v>
      </c>
      <c r="BC27" s="441">
        <f t="shared" si="33"/>
        <v>0</v>
      </c>
      <c r="BD27" s="432">
        <f>'Ｓ６１（1986）'!$AJ$143</f>
        <v>0</v>
      </c>
      <c r="BE27" s="441">
        <f t="shared" si="34"/>
        <v>0</v>
      </c>
      <c r="BF27" s="440">
        <f t="shared" si="35"/>
        <v>0</v>
      </c>
      <c r="BG27" s="432">
        <f>'Ｓ６１（1986）'!$AJ$145</f>
        <v>0</v>
      </c>
      <c r="BH27" s="441">
        <f t="shared" si="36"/>
        <v>0</v>
      </c>
      <c r="BI27" s="441">
        <f t="shared" si="37"/>
        <v>0</v>
      </c>
      <c r="BJ27" s="432">
        <f>'Ｓ６１（1986）'!$AJ$146</f>
        <v>0</v>
      </c>
      <c r="BK27" s="441">
        <f t="shared" si="38"/>
        <v>0</v>
      </c>
      <c r="BL27" s="441">
        <f t="shared" si="39"/>
        <v>0</v>
      </c>
      <c r="BM27" s="432">
        <f>'Ｓ６１（1986）'!$AJ$147</f>
        <v>0</v>
      </c>
      <c r="BN27" s="441">
        <f t="shared" si="40"/>
        <v>0</v>
      </c>
      <c r="BO27" s="440">
        <f t="shared" si="41"/>
        <v>0</v>
      </c>
      <c r="BP27" s="430">
        <f>'Ｓ６１（1986）'!$AJ$148</f>
        <v>89632</v>
      </c>
      <c r="BQ27" s="441">
        <f t="shared" si="42"/>
        <v>1867</v>
      </c>
      <c r="BR27" s="441">
        <f t="shared" si="43"/>
        <v>52276</v>
      </c>
      <c r="BS27" s="432">
        <f>'Ｓ６１（1986）'!$AJ$149</f>
        <v>66930</v>
      </c>
      <c r="BT27" s="441">
        <f t="shared" si="44"/>
        <v>1116</v>
      </c>
      <c r="BU27" s="441">
        <f t="shared" si="45"/>
        <v>31248</v>
      </c>
      <c r="BV27" s="432">
        <f>'Ｓ６１（1986）'!$AJ$150</f>
        <v>0</v>
      </c>
      <c r="BW27" s="441">
        <f t="shared" si="46"/>
        <v>0</v>
      </c>
      <c r="BX27" s="441">
        <f t="shared" si="47"/>
        <v>0</v>
      </c>
      <c r="BY27" s="432">
        <f>'Ｓ６１（1986）'!$AJ$151</f>
        <v>0</v>
      </c>
      <c r="BZ27" s="441">
        <f t="shared" si="48"/>
        <v>0</v>
      </c>
      <c r="CA27" s="441">
        <f t="shared" si="49"/>
        <v>0</v>
      </c>
      <c r="CB27" s="432">
        <f>'Ｓ６１（1986）'!$AJ$152</f>
        <v>0</v>
      </c>
      <c r="CC27" s="441">
        <f t="shared" si="50"/>
        <v>0</v>
      </c>
      <c r="CD27" s="441">
        <f t="shared" si="51"/>
        <v>0</v>
      </c>
      <c r="CE27" s="432">
        <f>'Ｓ６１（1986）'!$AJ$153</f>
        <v>0</v>
      </c>
      <c r="CF27" s="441">
        <f t="shared" si="52"/>
        <v>0</v>
      </c>
      <c r="CG27" s="441">
        <f t="shared" si="53"/>
        <v>0</v>
      </c>
      <c r="CH27" s="432">
        <f>'Ｓ６１（1986）'!$AJ$155</f>
        <v>69850</v>
      </c>
      <c r="CI27" s="441">
        <f t="shared" si="54"/>
        <v>1455</v>
      </c>
      <c r="CJ27" s="441">
        <f t="shared" si="55"/>
        <v>40740</v>
      </c>
      <c r="CK27" s="432">
        <f>'Ｓ６１（1986）'!$AJ$156</f>
        <v>0</v>
      </c>
      <c r="CL27" s="439">
        <f t="shared" si="56"/>
        <v>0</v>
      </c>
      <c r="CM27" s="441">
        <f t="shared" si="57"/>
        <v>0</v>
      </c>
      <c r="CN27" s="432">
        <f>'Ｓ６１（1986）'!$AJ$157</f>
        <v>0</v>
      </c>
      <c r="CO27" s="441">
        <f t="shared" si="58"/>
        <v>0</v>
      </c>
      <c r="CP27" s="441">
        <f t="shared" si="59"/>
        <v>0</v>
      </c>
      <c r="CQ27" s="432">
        <f>'Ｓ６１（1986）'!$AJ$158</f>
        <v>0</v>
      </c>
      <c r="CR27" s="441">
        <f t="shared" si="60"/>
        <v>0</v>
      </c>
      <c r="CS27" s="441">
        <f t="shared" si="61"/>
        <v>0</v>
      </c>
      <c r="CT27" s="432">
        <f>'Ｓ６１（1986）'!$AJ$159</f>
        <v>0</v>
      </c>
      <c r="CU27" s="441">
        <f t="shared" si="62"/>
        <v>0</v>
      </c>
      <c r="CV27" s="441">
        <f t="shared" si="63"/>
        <v>0</v>
      </c>
      <c r="CW27" s="432">
        <f>'Ｓ６１（1986）'!$AJ$160</f>
        <v>160958</v>
      </c>
      <c r="CX27" s="441">
        <f t="shared" si="64"/>
        <v>4024</v>
      </c>
      <c r="CY27" s="441">
        <f t="shared" si="65"/>
        <v>112672</v>
      </c>
      <c r="CZ27" s="432">
        <f>'Ｓ６１（1986）'!$AJ$161</f>
        <v>0</v>
      </c>
      <c r="DA27" s="441">
        <f t="shared" si="66"/>
        <v>0</v>
      </c>
      <c r="DB27" s="441">
        <f t="shared" si="67"/>
        <v>0</v>
      </c>
      <c r="DC27" s="432">
        <f>'Ｓ６１（1986）'!$AJ$162</f>
        <v>0</v>
      </c>
      <c r="DD27" s="441">
        <f t="shared" si="68"/>
        <v>0</v>
      </c>
      <c r="DE27" s="475">
        <f t="shared" si="69"/>
        <v>0</v>
      </c>
      <c r="DF27" s="430">
        <f>'Ｓ６１（1986）'!$AJ$164</f>
        <v>0</v>
      </c>
      <c r="DG27" s="441">
        <f t="shared" si="70"/>
        <v>0</v>
      </c>
      <c r="DH27" s="441">
        <f t="shared" si="71"/>
        <v>0</v>
      </c>
      <c r="DI27" s="432">
        <f>'Ｓ６１（1986）'!$AJ$165</f>
        <v>0</v>
      </c>
      <c r="DJ27" s="439">
        <f t="shared" si="72"/>
        <v>0</v>
      </c>
      <c r="DK27" s="440">
        <f t="shared" si="73"/>
        <v>0</v>
      </c>
      <c r="DL27" s="432">
        <f>'Ｓ６１（1986）'!$AJ$166</f>
        <v>0</v>
      </c>
      <c r="DM27" s="441">
        <f t="shared" si="74"/>
        <v>0</v>
      </c>
      <c r="DN27" s="441">
        <f t="shared" si="75"/>
        <v>0</v>
      </c>
      <c r="DO27" s="432">
        <f>'Ｓ６１（1986）'!$AJ$167</f>
        <v>0</v>
      </c>
      <c r="DP27" s="441">
        <f t="shared" si="76"/>
        <v>0</v>
      </c>
      <c r="DQ27" s="441">
        <f t="shared" si="77"/>
        <v>0</v>
      </c>
      <c r="DR27" s="432">
        <f>'Ｓ６１（1986）'!$AJ$168</f>
        <v>0</v>
      </c>
      <c r="DS27" s="441">
        <f t="shared" si="78"/>
        <v>0</v>
      </c>
      <c r="DT27" s="441">
        <f t="shared" si="79"/>
        <v>0</v>
      </c>
      <c r="DU27" s="432">
        <f>'Ｓ６１（1986）'!$AJ$169</f>
        <v>0</v>
      </c>
      <c r="DV27" s="441">
        <f t="shared" si="80"/>
        <v>0</v>
      </c>
      <c r="DW27" s="441">
        <f t="shared" si="81"/>
        <v>0</v>
      </c>
      <c r="DX27" s="432">
        <f>'Ｓ６１（1986）'!$AJ$170</f>
        <v>0</v>
      </c>
      <c r="DY27" s="441">
        <f t="shared" si="82"/>
        <v>0</v>
      </c>
      <c r="DZ27" s="441">
        <f t="shared" si="83"/>
        <v>0</v>
      </c>
      <c r="EA27" s="432">
        <f>'Ｓ６１（1986）'!$AJ$171</f>
        <v>0</v>
      </c>
      <c r="EB27" s="441">
        <f t="shared" si="84"/>
        <v>0</v>
      </c>
      <c r="EC27" s="441">
        <f t="shared" si="85"/>
        <v>0</v>
      </c>
      <c r="ED27" s="432">
        <f>'Ｓ６１（1986）'!$AJ$172</f>
        <v>0</v>
      </c>
      <c r="EE27" s="441">
        <f t="shared" si="86"/>
        <v>0</v>
      </c>
      <c r="EF27" s="441">
        <f t="shared" si="87"/>
        <v>0</v>
      </c>
      <c r="EG27" s="432">
        <f>'Ｓ６１（1986）'!$AJ$173</f>
        <v>0</v>
      </c>
      <c r="EH27" s="441">
        <f t="shared" si="88"/>
        <v>0</v>
      </c>
      <c r="EI27" s="441">
        <f t="shared" si="89"/>
        <v>0</v>
      </c>
      <c r="EJ27" s="432">
        <f>'Ｓ６１（1986）'!$AJ$174</f>
        <v>0</v>
      </c>
      <c r="EK27" s="441">
        <f t="shared" si="90"/>
        <v>0</v>
      </c>
      <c r="EL27" s="475">
        <f t="shared" si="91"/>
        <v>0</v>
      </c>
      <c r="EM27" s="430">
        <f>'Ｓ６１（1986）'!$AJ$175</f>
        <v>0</v>
      </c>
      <c r="EN27" s="441">
        <f t="shared" si="92"/>
        <v>0</v>
      </c>
      <c r="EO27" s="440">
        <f t="shared" si="93"/>
        <v>0</v>
      </c>
      <c r="EP27" s="430">
        <f t="shared" si="94"/>
        <v>387370</v>
      </c>
      <c r="EQ27" s="435">
        <f t="shared" si="95"/>
        <v>8462</v>
      </c>
      <c r="ER27" s="433">
        <f t="shared" si="96"/>
        <v>236936</v>
      </c>
    </row>
    <row r="28" spans="1:148" ht="17.100000000000001" customHeight="1" x14ac:dyDescent="0.15">
      <c r="A28" s="371"/>
      <c r="B28" s="436"/>
      <c r="C28" s="437">
        <v>62</v>
      </c>
      <c r="D28" s="1106">
        <v>27</v>
      </c>
      <c r="E28" s="430">
        <f>'Ｓ６２（1987）'!$AJ$124</f>
        <v>0</v>
      </c>
      <c r="F28" s="441">
        <f t="shared" si="0"/>
        <v>0</v>
      </c>
      <c r="G28" s="441">
        <f t="shared" si="1"/>
        <v>0</v>
      </c>
      <c r="H28" s="432">
        <f>'Ｓ６２（1987）'!$AJ$125</f>
        <v>0</v>
      </c>
      <c r="I28" s="441">
        <f t="shared" si="2"/>
        <v>0</v>
      </c>
      <c r="J28" s="475">
        <f t="shared" si="3"/>
        <v>0</v>
      </c>
      <c r="K28" s="430">
        <f>'Ｓ６２（1987）'!$AJ$127</f>
        <v>0</v>
      </c>
      <c r="L28" s="441">
        <f t="shared" si="4"/>
        <v>0</v>
      </c>
      <c r="M28" s="441">
        <f t="shared" si="5"/>
        <v>0</v>
      </c>
      <c r="N28" s="432">
        <f>'Ｓ６２（1987）'!$AJ$128</f>
        <v>0</v>
      </c>
      <c r="O28" s="441">
        <f t="shared" si="6"/>
        <v>0</v>
      </c>
      <c r="P28" s="440">
        <f t="shared" si="7"/>
        <v>0</v>
      </c>
      <c r="Q28" s="432">
        <f>'Ｓ６２（1987）'!$AJ$130</f>
        <v>0</v>
      </c>
      <c r="R28" s="441">
        <f t="shared" si="8"/>
        <v>0</v>
      </c>
      <c r="S28" s="441">
        <f t="shared" si="9"/>
        <v>0</v>
      </c>
      <c r="T28" s="432">
        <f>'Ｓ６２（1987）'!$AJ$131</f>
        <v>0</v>
      </c>
      <c r="U28" s="441">
        <f t="shared" si="10"/>
        <v>0</v>
      </c>
      <c r="V28" s="441">
        <f t="shared" si="11"/>
        <v>0</v>
      </c>
      <c r="W28" s="432">
        <f>'Ｓ６２（1987）'!$AJ$132</f>
        <v>0</v>
      </c>
      <c r="X28" s="441">
        <f t="shared" si="12"/>
        <v>0</v>
      </c>
      <c r="Y28" s="441">
        <f t="shared" si="13"/>
        <v>0</v>
      </c>
      <c r="Z28" s="432">
        <f>'Ｓ６２（1987）'!$AJ$133</f>
        <v>0</v>
      </c>
      <c r="AA28" s="441">
        <f t="shared" si="14"/>
        <v>0</v>
      </c>
      <c r="AB28" s="441">
        <f t="shared" si="15"/>
        <v>0</v>
      </c>
      <c r="AC28" s="432">
        <f>'Ｓ６２（1987）'!$AJ$134</f>
        <v>0</v>
      </c>
      <c r="AD28" s="441">
        <f t="shared" si="16"/>
        <v>0</v>
      </c>
      <c r="AE28" s="440">
        <f t="shared" si="17"/>
        <v>0</v>
      </c>
      <c r="AF28" s="432">
        <f>'Ｓ６２（1987）'!$AJ$135</f>
        <v>0</v>
      </c>
      <c r="AG28" s="441">
        <f t="shared" si="18"/>
        <v>0</v>
      </c>
      <c r="AH28" s="440">
        <f t="shared" si="19"/>
        <v>0</v>
      </c>
      <c r="AI28" s="432">
        <f>'Ｓ６２（1987）'!$AJ$136</f>
        <v>0</v>
      </c>
      <c r="AJ28" s="441">
        <f t="shared" si="20"/>
        <v>0</v>
      </c>
      <c r="AK28" s="441">
        <f t="shared" si="21"/>
        <v>0</v>
      </c>
      <c r="AL28" s="432">
        <f>'Ｓ６２（1987）'!$AJ$137</f>
        <v>0</v>
      </c>
      <c r="AM28" s="441">
        <f t="shared" si="22"/>
        <v>0</v>
      </c>
      <c r="AN28" s="441">
        <f t="shared" si="23"/>
        <v>0</v>
      </c>
      <c r="AO28" s="432">
        <f>'Ｓ６２（1987）'!$AJ$138</f>
        <v>0</v>
      </c>
      <c r="AP28" s="441">
        <f t="shared" si="24"/>
        <v>0</v>
      </c>
      <c r="AQ28" s="441">
        <f t="shared" si="25"/>
        <v>0</v>
      </c>
      <c r="AR28" s="432">
        <f>'Ｓ６２（1987）'!$AJ$139</f>
        <v>0</v>
      </c>
      <c r="AS28" s="441">
        <f t="shared" si="26"/>
        <v>0</v>
      </c>
      <c r="AT28" s="441">
        <f t="shared" si="27"/>
        <v>0</v>
      </c>
      <c r="AU28" s="432">
        <f>'Ｓ６２（1987）'!$AJ$140</f>
        <v>0</v>
      </c>
      <c r="AV28" s="441">
        <f t="shared" si="28"/>
        <v>0</v>
      </c>
      <c r="AW28" s="441">
        <f t="shared" si="29"/>
        <v>0</v>
      </c>
      <c r="AX28" s="432">
        <f>'Ｓ６２（1987）'!$AJ$141</f>
        <v>0</v>
      </c>
      <c r="AY28" s="441">
        <f t="shared" si="30"/>
        <v>0</v>
      </c>
      <c r="AZ28" s="441">
        <f t="shared" si="31"/>
        <v>0</v>
      </c>
      <c r="BA28" s="432">
        <f>'Ｓ６２（1987）'!$AJ$142</f>
        <v>0</v>
      </c>
      <c r="BB28" s="441">
        <f t="shared" si="32"/>
        <v>0</v>
      </c>
      <c r="BC28" s="441">
        <f t="shared" si="33"/>
        <v>0</v>
      </c>
      <c r="BD28" s="432">
        <f>'Ｓ６２（1987）'!$AJ$143</f>
        <v>0</v>
      </c>
      <c r="BE28" s="441">
        <f t="shared" si="34"/>
        <v>0</v>
      </c>
      <c r="BF28" s="440">
        <f t="shared" si="35"/>
        <v>0</v>
      </c>
      <c r="BG28" s="432">
        <f>'Ｓ６２（1987）'!$AJ$145</f>
        <v>0</v>
      </c>
      <c r="BH28" s="441">
        <f t="shared" si="36"/>
        <v>0</v>
      </c>
      <c r="BI28" s="441">
        <f t="shared" si="37"/>
        <v>0</v>
      </c>
      <c r="BJ28" s="432">
        <f>'Ｓ６２（1987）'!$AJ$146</f>
        <v>0</v>
      </c>
      <c r="BK28" s="441">
        <f t="shared" si="38"/>
        <v>0</v>
      </c>
      <c r="BL28" s="441">
        <f t="shared" si="39"/>
        <v>0</v>
      </c>
      <c r="BM28" s="432">
        <f>'Ｓ６２（1987）'!$AJ$147</f>
        <v>0</v>
      </c>
      <c r="BN28" s="441">
        <f t="shared" si="40"/>
        <v>0</v>
      </c>
      <c r="BO28" s="440">
        <f t="shared" si="41"/>
        <v>0</v>
      </c>
      <c r="BP28" s="430">
        <f>'Ｓ６２（1987）'!$AJ$148</f>
        <v>83186</v>
      </c>
      <c r="BQ28" s="441">
        <f t="shared" si="42"/>
        <v>1733</v>
      </c>
      <c r="BR28" s="441">
        <f t="shared" si="43"/>
        <v>46791</v>
      </c>
      <c r="BS28" s="432">
        <f>'Ｓ６２（1987）'!$AJ$149</f>
        <v>0</v>
      </c>
      <c r="BT28" s="441">
        <f t="shared" si="44"/>
        <v>0</v>
      </c>
      <c r="BU28" s="441">
        <f t="shared" si="45"/>
        <v>0</v>
      </c>
      <c r="BV28" s="432">
        <f>'Ｓ６２（1987）'!$AJ$150</f>
        <v>0</v>
      </c>
      <c r="BW28" s="441">
        <f t="shared" si="46"/>
        <v>0</v>
      </c>
      <c r="BX28" s="441">
        <f t="shared" si="47"/>
        <v>0</v>
      </c>
      <c r="BY28" s="432">
        <f>'Ｓ６２（1987）'!$AJ$151</f>
        <v>0</v>
      </c>
      <c r="BZ28" s="441">
        <f t="shared" si="48"/>
        <v>0</v>
      </c>
      <c r="CA28" s="441">
        <f t="shared" si="49"/>
        <v>0</v>
      </c>
      <c r="CB28" s="432">
        <f>'Ｓ６２（1987）'!$AJ$152</f>
        <v>0</v>
      </c>
      <c r="CC28" s="441">
        <f t="shared" si="50"/>
        <v>0</v>
      </c>
      <c r="CD28" s="441">
        <f t="shared" si="51"/>
        <v>0</v>
      </c>
      <c r="CE28" s="432">
        <f>'Ｓ６２（1987）'!$AJ$153</f>
        <v>0</v>
      </c>
      <c r="CF28" s="441">
        <f t="shared" si="52"/>
        <v>0</v>
      </c>
      <c r="CG28" s="441">
        <f t="shared" si="53"/>
        <v>0</v>
      </c>
      <c r="CH28" s="432">
        <f>'Ｓ６２（1987）'!$AJ$155</f>
        <v>38850</v>
      </c>
      <c r="CI28" s="441">
        <f t="shared" si="54"/>
        <v>809</v>
      </c>
      <c r="CJ28" s="441">
        <f t="shared" si="55"/>
        <v>21843</v>
      </c>
      <c r="CK28" s="432">
        <f>'Ｓ６２（1987）'!$AJ$156</f>
        <v>0</v>
      </c>
      <c r="CL28" s="439">
        <f t="shared" si="56"/>
        <v>0</v>
      </c>
      <c r="CM28" s="441">
        <f t="shared" si="57"/>
        <v>0</v>
      </c>
      <c r="CN28" s="432">
        <f>'Ｓ６２（1987）'!$AJ$157</f>
        <v>0</v>
      </c>
      <c r="CO28" s="441">
        <f t="shared" si="58"/>
        <v>0</v>
      </c>
      <c r="CP28" s="441">
        <f t="shared" si="59"/>
        <v>0</v>
      </c>
      <c r="CQ28" s="432">
        <f>'Ｓ６２（1987）'!$AJ$158</f>
        <v>0</v>
      </c>
      <c r="CR28" s="441">
        <f t="shared" si="60"/>
        <v>0</v>
      </c>
      <c r="CS28" s="441">
        <f t="shared" si="61"/>
        <v>0</v>
      </c>
      <c r="CT28" s="432">
        <f>'Ｓ６２（1987）'!$AJ$159</f>
        <v>0</v>
      </c>
      <c r="CU28" s="441">
        <f t="shared" si="62"/>
        <v>0</v>
      </c>
      <c r="CV28" s="441">
        <f t="shared" si="63"/>
        <v>0</v>
      </c>
      <c r="CW28" s="432">
        <f>'Ｓ６２（1987）'!$AJ$160</f>
        <v>95269</v>
      </c>
      <c r="CX28" s="441">
        <f t="shared" si="64"/>
        <v>2382</v>
      </c>
      <c r="CY28" s="441">
        <f t="shared" si="65"/>
        <v>64314</v>
      </c>
      <c r="CZ28" s="432">
        <f>'Ｓ６２（1987）'!$AJ$161</f>
        <v>0</v>
      </c>
      <c r="DA28" s="441">
        <f t="shared" si="66"/>
        <v>0</v>
      </c>
      <c r="DB28" s="441">
        <f t="shared" si="67"/>
        <v>0</v>
      </c>
      <c r="DC28" s="432">
        <f>'Ｓ６２（1987）'!$AJ$162</f>
        <v>0</v>
      </c>
      <c r="DD28" s="441">
        <f t="shared" si="68"/>
        <v>0</v>
      </c>
      <c r="DE28" s="475">
        <f t="shared" si="69"/>
        <v>0</v>
      </c>
      <c r="DF28" s="430">
        <f>'Ｓ６２（1987）'!$AJ$164</f>
        <v>0</v>
      </c>
      <c r="DG28" s="441">
        <f t="shared" si="70"/>
        <v>0</v>
      </c>
      <c r="DH28" s="441">
        <f t="shared" si="71"/>
        <v>0</v>
      </c>
      <c r="DI28" s="432">
        <f>'Ｓ６２（1987）'!$AJ$165</f>
        <v>0</v>
      </c>
      <c r="DJ28" s="439">
        <f t="shared" si="72"/>
        <v>0</v>
      </c>
      <c r="DK28" s="440">
        <f t="shared" si="73"/>
        <v>0</v>
      </c>
      <c r="DL28" s="432">
        <f>'Ｓ６２（1987）'!$AJ$166</f>
        <v>2472</v>
      </c>
      <c r="DM28" s="441">
        <f t="shared" si="74"/>
        <v>49</v>
      </c>
      <c r="DN28" s="441">
        <f t="shared" si="75"/>
        <v>1323</v>
      </c>
      <c r="DO28" s="432">
        <f>'Ｓ６２（1987）'!$AJ$167</f>
        <v>0</v>
      </c>
      <c r="DP28" s="441">
        <f t="shared" si="76"/>
        <v>0</v>
      </c>
      <c r="DQ28" s="441">
        <f t="shared" si="77"/>
        <v>0</v>
      </c>
      <c r="DR28" s="432">
        <f>'Ｓ６２（1987）'!$AJ$168</f>
        <v>0</v>
      </c>
      <c r="DS28" s="441">
        <f t="shared" si="78"/>
        <v>0</v>
      </c>
      <c r="DT28" s="441">
        <f t="shared" si="79"/>
        <v>0</v>
      </c>
      <c r="DU28" s="432">
        <f>'Ｓ６２（1987）'!$AJ$169</f>
        <v>0</v>
      </c>
      <c r="DV28" s="441">
        <f t="shared" si="80"/>
        <v>0</v>
      </c>
      <c r="DW28" s="441">
        <f t="shared" si="81"/>
        <v>0</v>
      </c>
      <c r="DX28" s="432">
        <f>'Ｓ６２（1987）'!$AJ$170</f>
        <v>0</v>
      </c>
      <c r="DY28" s="441">
        <f t="shared" si="82"/>
        <v>0</v>
      </c>
      <c r="DZ28" s="441">
        <f t="shared" si="83"/>
        <v>0</v>
      </c>
      <c r="EA28" s="432">
        <f>'Ｓ６２（1987）'!$AJ$171</f>
        <v>0</v>
      </c>
      <c r="EB28" s="441">
        <f t="shared" si="84"/>
        <v>0</v>
      </c>
      <c r="EC28" s="441">
        <f t="shared" si="85"/>
        <v>0</v>
      </c>
      <c r="ED28" s="432">
        <f>'Ｓ６２（1987）'!$AJ$172</f>
        <v>0</v>
      </c>
      <c r="EE28" s="441">
        <f t="shared" si="86"/>
        <v>0</v>
      </c>
      <c r="EF28" s="441">
        <f t="shared" si="87"/>
        <v>0</v>
      </c>
      <c r="EG28" s="432">
        <f>'Ｓ６２（1987）'!$AJ$173</f>
        <v>0</v>
      </c>
      <c r="EH28" s="441">
        <f t="shared" si="88"/>
        <v>0</v>
      </c>
      <c r="EI28" s="441">
        <f t="shared" si="89"/>
        <v>0</v>
      </c>
      <c r="EJ28" s="432">
        <f>'Ｓ６２（1987）'!$AJ$174</f>
        <v>0</v>
      </c>
      <c r="EK28" s="441">
        <f t="shared" si="90"/>
        <v>0</v>
      </c>
      <c r="EL28" s="475">
        <f t="shared" si="91"/>
        <v>0</v>
      </c>
      <c r="EM28" s="430">
        <f>'Ｓ６２（1987）'!$AJ$175</f>
        <v>0</v>
      </c>
      <c r="EN28" s="441">
        <f t="shared" si="92"/>
        <v>0</v>
      </c>
      <c r="EO28" s="440">
        <f t="shared" si="93"/>
        <v>0</v>
      </c>
      <c r="EP28" s="430">
        <f t="shared" si="94"/>
        <v>219777</v>
      </c>
      <c r="EQ28" s="435">
        <f t="shared" si="95"/>
        <v>4973</v>
      </c>
      <c r="ER28" s="433">
        <f t="shared" si="96"/>
        <v>134271</v>
      </c>
    </row>
    <row r="29" spans="1:148" ht="17.100000000000001" customHeight="1" x14ac:dyDescent="0.15">
      <c r="A29" s="371"/>
      <c r="B29" s="436"/>
      <c r="C29" s="437">
        <v>63</v>
      </c>
      <c r="D29" s="1100">
        <v>26</v>
      </c>
      <c r="E29" s="430">
        <f>'Ｓ６３（1988）'!$AJ$124</f>
        <v>0</v>
      </c>
      <c r="F29" s="441">
        <f t="shared" si="0"/>
        <v>0</v>
      </c>
      <c r="G29" s="441">
        <f t="shared" si="1"/>
        <v>0</v>
      </c>
      <c r="H29" s="432">
        <f>'Ｓ６３（1988）'!$AJ$125</f>
        <v>0</v>
      </c>
      <c r="I29" s="441">
        <f t="shared" si="2"/>
        <v>0</v>
      </c>
      <c r="J29" s="475">
        <f t="shared" si="3"/>
        <v>0</v>
      </c>
      <c r="K29" s="430">
        <f>'Ｓ６３（1988）'!$AJ$127</f>
        <v>0</v>
      </c>
      <c r="L29" s="441">
        <f t="shared" si="4"/>
        <v>0</v>
      </c>
      <c r="M29" s="441">
        <f t="shared" si="5"/>
        <v>0</v>
      </c>
      <c r="N29" s="432">
        <f>'Ｓ６３（1988）'!$AJ$128</f>
        <v>0</v>
      </c>
      <c r="O29" s="441">
        <f t="shared" si="6"/>
        <v>0</v>
      </c>
      <c r="P29" s="440">
        <f t="shared" si="7"/>
        <v>0</v>
      </c>
      <c r="Q29" s="432">
        <f>'Ｓ６３（1988）'!$AJ$130</f>
        <v>0</v>
      </c>
      <c r="R29" s="441">
        <f t="shared" si="8"/>
        <v>0</v>
      </c>
      <c r="S29" s="441">
        <f t="shared" si="9"/>
        <v>0</v>
      </c>
      <c r="T29" s="432">
        <f>'Ｓ６３（1988）'!$AJ$131</f>
        <v>0</v>
      </c>
      <c r="U29" s="441">
        <f t="shared" si="10"/>
        <v>0</v>
      </c>
      <c r="V29" s="441">
        <f t="shared" si="11"/>
        <v>0</v>
      </c>
      <c r="W29" s="432">
        <f>'Ｓ６３（1988）'!$AJ$132</f>
        <v>0</v>
      </c>
      <c r="X29" s="441">
        <f t="shared" si="12"/>
        <v>0</v>
      </c>
      <c r="Y29" s="441">
        <f t="shared" si="13"/>
        <v>0</v>
      </c>
      <c r="Z29" s="432">
        <f>'Ｓ６３（1988）'!$AJ$133</f>
        <v>0</v>
      </c>
      <c r="AA29" s="441">
        <f t="shared" si="14"/>
        <v>0</v>
      </c>
      <c r="AB29" s="441">
        <f t="shared" si="15"/>
        <v>0</v>
      </c>
      <c r="AC29" s="432">
        <f>'Ｓ６３（1988）'!$AJ$134</f>
        <v>776</v>
      </c>
      <c r="AD29" s="441">
        <f t="shared" si="16"/>
        <v>0</v>
      </c>
      <c r="AE29" s="440">
        <f t="shared" si="17"/>
        <v>776</v>
      </c>
      <c r="AF29" s="432">
        <f>'Ｓ６３（1988）'!$AJ$135</f>
        <v>0</v>
      </c>
      <c r="AG29" s="441">
        <f t="shared" si="18"/>
        <v>0</v>
      </c>
      <c r="AH29" s="440">
        <f t="shared" si="19"/>
        <v>0</v>
      </c>
      <c r="AI29" s="432">
        <f>'Ｓ６３（1988）'!$AJ$136</f>
        <v>0</v>
      </c>
      <c r="AJ29" s="441">
        <f t="shared" si="20"/>
        <v>0</v>
      </c>
      <c r="AK29" s="441">
        <f t="shared" si="21"/>
        <v>0</v>
      </c>
      <c r="AL29" s="432">
        <f>'Ｓ６３（1988）'!$AJ$137</f>
        <v>0</v>
      </c>
      <c r="AM29" s="441">
        <f t="shared" si="22"/>
        <v>0</v>
      </c>
      <c r="AN29" s="441">
        <f t="shared" si="23"/>
        <v>0</v>
      </c>
      <c r="AO29" s="432">
        <f>'Ｓ６３（1988）'!$AJ$138</f>
        <v>0</v>
      </c>
      <c r="AP29" s="441">
        <f t="shared" si="24"/>
        <v>0</v>
      </c>
      <c r="AQ29" s="441">
        <f t="shared" si="25"/>
        <v>0</v>
      </c>
      <c r="AR29" s="432">
        <f>'Ｓ６３（1988）'!$AJ$139</f>
        <v>0</v>
      </c>
      <c r="AS29" s="441">
        <f t="shared" si="26"/>
        <v>0</v>
      </c>
      <c r="AT29" s="441">
        <f t="shared" si="27"/>
        <v>0</v>
      </c>
      <c r="AU29" s="432">
        <f>'Ｓ６３（1988）'!$AJ$140</f>
        <v>0</v>
      </c>
      <c r="AV29" s="441">
        <f t="shared" si="28"/>
        <v>0</v>
      </c>
      <c r="AW29" s="441">
        <f t="shared" si="29"/>
        <v>0</v>
      </c>
      <c r="AX29" s="432">
        <f>'Ｓ６３（1988）'!$AJ$141</f>
        <v>0</v>
      </c>
      <c r="AY29" s="441">
        <f t="shared" si="30"/>
        <v>0</v>
      </c>
      <c r="AZ29" s="441">
        <f t="shared" si="31"/>
        <v>0</v>
      </c>
      <c r="BA29" s="432">
        <f>'Ｓ６３（1988）'!$AJ$142</f>
        <v>0</v>
      </c>
      <c r="BB29" s="441">
        <f t="shared" si="32"/>
        <v>0</v>
      </c>
      <c r="BC29" s="441">
        <f t="shared" si="33"/>
        <v>0</v>
      </c>
      <c r="BD29" s="432">
        <f>'Ｓ６３（1988）'!$AJ$143</f>
        <v>0</v>
      </c>
      <c r="BE29" s="441">
        <f t="shared" si="34"/>
        <v>0</v>
      </c>
      <c r="BF29" s="440">
        <f t="shared" si="35"/>
        <v>0</v>
      </c>
      <c r="BG29" s="432">
        <f>'Ｓ６３（1988）'!$AJ$145</f>
        <v>0</v>
      </c>
      <c r="BH29" s="441">
        <f t="shared" si="36"/>
        <v>0</v>
      </c>
      <c r="BI29" s="441">
        <f t="shared" si="37"/>
        <v>0</v>
      </c>
      <c r="BJ29" s="432">
        <f>'Ｓ６３（1988）'!$AJ$146</f>
        <v>0</v>
      </c>
      <c r="BK29" s="441">
        <f t="shared" si="38"/>
        <v>0</v>
      </c>
      <c r="BL29" s="441">
        <f t="shared" si="39"/>
        <v>0</v>
      </c>
      <c r="BM29" s="432">
        <f>'Ｓ６３（1988）'!$AJ$147</f>
        <v>0</v>
      </c>
      <c r="BN29" s="441">
        <f t="shared" si="40"/>
        <v>0</v>
      </c>
      <c r="BO29" s="440">
        <f t="shared" si="41"/>
        <v>0</v>
      </c>
      <c r="BP29" s="430">
        <f>'Ｓ６３（1988）'!$AJ$148</f>
        <v>91970</v>
      </c>
      <c r="BQ29" s="441">
        <f t="shared" si="42"/>
        <v>1916</v>
      </c>
      <c r="BR29" s="441">
        <f t="shared" si="43"/>
        <v>49816</v>
      </c>
      <c r="BS29" s="432">
        <f>'Ｓ６３（1988）'!$AJ$149</f>
        <v>0</v>
      </c>
      <c r="BT29" s="441">
        <f t="shared" si="44"/>
        <v>0</v>
      </c>
      <c r="BU29" s="441">
        <f t="shared" si="45"/>
        <v>0</v>
      </c>
      <c r="BV29" s="432">
        <f>'Ｓ６３（1988）'!$AJ$150</f>
        <v>0</v>
      </c>
      <c r="BW29" s="441">
        <f t="shared" si="46"/>
        <v>0</v>
      </c>
      <c r="BX29" s="441">
        <f t="shared" si="47"/>
        <v>0</v>
      </c>
      <c r="BY29" s="432">
        <f>'Ｓ６３（1988）'!$AJ$151</f>
        <v>0</v>
      </c>
      <c r="BZ29" s="441">
        <f t="shared" si="48"/>
        <v>0</v>
      </c>
      <c r="CA29" s="441">
        <f t="shared" si="49"/>
        <v>0</v>
      </c>
      <c r="CB29" s="432">
        <f>'Ｓ６３（1988）'!$AJ$152</f>
        <v>0</v>
      </c>
      <c r="CC29" s="441">
        <f t="shared" si="50"/>
        <v>0</v>
      </c>
      <c r="CD29" s="441">
        <f t="shared" si="51"/>
        <v>0</v>
      </c>
      <c r="CE29" s="432">
        <f>'Ｓ６３（1988）'!$AJ$153</f>
        <v>0</v>
      </c>
      <c r="CF29" s="441">
        <f t="shared" si="52"/>
        <v>0</v>
      </c>
      <c r="CG29" s="441">
        <f t="shared" si="53"/>
        <v>0</v>
      </c>
      <c r="CH29" s="432">
        <f>'Ｓ６３（1988）'!$AJ$155</f>
        <v>0</v>
      </c>
      <c r="CI29" s="441">
        <f t="shared" si="54"/>
        <v>0</v>
      </c>
      <c r="CJ29" s="441">
        <f t="shared" si="55"/>
        <v>0</v>
      </c>
      <c r="CK29" s="432">
        <f>'Ｓ６３（1988）'!$AJ$156</f>
        <v>0</v>
      </c>
      <c r="CL29" s="439">
        <f t="shared" si="56"/>
        <v>0</v>
      </c>
      <c r="CM29" s="441">
        <f t="shared" si="57"/>
        <v>0</v>
      </c>
      <c r="CN29" s="432">
        <f>'Ｓ６３（1988）'!$AJ$157</f>
        <v>0</v>
      </c>
      <c r="CO29" s="441">
        <f t="shared" si="58"/>
        <v>0</v>
      </c>
      <c r="CP29" s="441">
        <f t="shared" si="59"/>
        <v>0</v>
      </c>
      <c r="CQ29" s="432">
        <f>'Ｓ６３（1988）'!$AJ$158</f>
        <v>0</v>
      </c>
      <c r="CR29" s="441">
        <f t="shared" si="60"/>
        <v>0</v>
      </c>
      <c r="CS29" s="441">
        <f t="shared" si="61"/>
        <v>0</v>
      </c>
      <c r="CT29" s="432">
        <f>'Ｓ６３（1988）'!$AJ$159</f>
        <v>0</v>
      </c>
      <c r="CU29" s="441">
        <f t="shared" si="62"/>
        <v>0</v>
      </c>
      <c r="CV29" s="441">
        <f t="shared" si="63"/>
        <v>0</v>
      </c>
      <c r="CW29" s="432">
        <f>'Ｓ６３（1988）'!$AJ$160</f>
        <v>118049</v>
      </c>
      <c r="CX29" s="441">
        <f t="shared" si="64"/>
        <v>2951</v>
      </c>
      <c r="CY29" s="441">
        <f t="shared" si="65"/>
        <v>76726</v>
      </c>
      <c r="CZ29" s="432">
        <f>'Ｓ６３（1988）'!$AJ$161</f>
        <v>0</v>
      </c>
      <c r="DA29" s="441">
        <f t="shared" si="66"/>
        <v>0</v>
      </c>
      <c r="DB29" s="441">
        <f t="shared" si="67"/>
        <v>0</v>
      </c>
      <c r="DC29" s="432">
        <f>'Ｓ６３（1988）'!$AJ$162</f>
        <v>0</v>
      </c>
      <c r="DD29" s="441">
        <f t="shared" si="68"/>
        <v>0</v>
      </c>
      <c r="DE29" s="475">
        <f t="shared" si="69"/>
        <v>0</v>
      </c>
      <c r="DF29" s="430">
        <f>'Ｓ６３（1988）'!$AJ$164</f>
        <v>0</v>
      </c>
      <c r="DG29" s="441">
        <f t="shared" si="70"/>
        <v>0</v>
      </c>
      <c r="DH29" s="441">
        <f t="shared" si="71"/>
        <v>0</v>
      </c>
      <c r="DI29" s="432">
        <f>'Ｓ６３（1988）'!$AJ$165</f>
        <v>0</v>
      </c>
      <c r="DJ29" s="439">
        <f t="shared" si="72"/>
        <v>0</v>
      </c>
      <c r="DK29" s="440">
        <f t="shared" si="73"/>
        <v>0</v>
      </c>
      <c r="DL29" s="432">
        <f>'Ｓ６３（1988）'!$AJ$166</f>
        <v>11886</v>
      </c>
      <c r="DM29" s="441">
        <f t="shared" si="74"/>
        <v>238</v>
      </c>
      <c r="DN29" s="441">
        <f t="shared" si="75"/>
        <v>6188</v>
      </c>
      <c r="DO29" s="432">
        <f>'Ｓ６３（1988）'!$AJ$167</f>
        <v>0</v>
      </c>
      <c r="DP29" s="441">
        <f t="shared" si="76"/>
        <v>0</v>
      </c>
      <c r="DQ29" s="441">
        <f t="shared" si="77"/>
        <v>0</v>
      </c>
      <c r="DR29" s="432">
        <f>'Ｓ６３（1988）'!$AJ$168</f>
        <v>0</v>
      </c>
      <c r="DS29" s="441">
        <f t="shared" si="78"/>
        <v>0</v>
      </c>
      <c r="DT29" s="441">
        <f t="shared" si="79"/>
        <v>0</v>
      </c>
      <c r="DU29" s="432">
        <f>'Ｓ６３（1988）'!$AJ$169</f>
        <v>0</v>
      </c>
      <c r="DV29" s="441">
        <f t="shared" si="80"/>
        <v>0</v>
      </c>
      <c r="DW29" s="441">
        <f t="shared" si="81"/>
        <v>0</v>
      </c>
      <c r="DX29" s="432">
        <f>'Ｓ６３（1988）'!$AJ$170</f>
        <v>0</v>
      </c>
      <c r="DY29" s="441">
        <f t="shared" si="82"/>
        <v>0</v>
      </c>
      <c r="DZ29" s="441">
        <f t="shared" si="83"/>
        <v>0</v>
      </c>
      <c r="EA29" s="432">
        <f>'Ｓ６３（1988）'!$AJ$171</f>
        <v>0</v>
      </c>
      <c r="EB29" s="441">
        <f t="shared" si="84"/>
        <v>0</v>
      </c>
      <c r="EC29" s="441">
        <f t="shared" si="85"/>
        <v>0</v>
      </c>
      <c r="ED29" s="432">
        <f>'Ｓ６３（1988）'!$AJ$172</f>
        <v>0</v>
      </c>
      <c r="EE29" s="441">
        <f t="shared" si="86"/>
        <v>0</v>
      </c>
      <c r="EF29" s="441">
        <f t="shared" si="87"/>
        <v>0</v>
      </c>
      <c r="EG29" s="432">
        <f>'Ｓ６３（1988）'!$AJ$173</f>
        <v>0</v>
      </c>
      <c r="EH29" s="441">
        <f t="shared" si="88"/>
        <v>0</v>
      </c>
      <c r="EI29" s="441">
        <f t="shared" si="89"/>
        <v>0</v>
      </c>
      <c r="EJ29" s="432">
        <f>'Ｓ６３（1988）'!$AJ$174</f>
        <v>0</v>
      </c>
      <c r="EK29" s="441">
        <f t="shared" si="90"/>
        <v>0</v>
      </c>
      <c r="EL29" s="475">
        <f t="shared" si="91"/>
        <v>0</v>
      </c>
      <c r="EM29" s="430">
        <f>'Ｓ６３（1988）'!$AJ$175</f>
        <v>0</v>
      </c>
      <c r="EN29" s="441">
        <f t="shared" si="92"/>
        <v>0</v>
      </c>
      <c r="EO29" s="440">
        <f t="shared" si="93"/>
        <v>0</v>
      </c>
      <c r="EP29" s="430">
        <f t="shared" si="94"/>
        <v>222681</v>
      </c>
      <c r="EQ29" s="435">
        <f t="shared" si="95"/>
        <v>5105</v>
      </c>
      <c r="ER29" s="433">
        <f t="shared" si="96"/>
        <v>133506</v>
      </c>
    </row>
    <row r="30" spans="1:148" ht="17.100000000000001" customHeight="1" x14ac:dyDescent="0.15">
      <c r="A30" s="371"/>
      <c r="B30" s="436" t="s">
        <v>191</v>
      </c>
      <c r="C30" s="437" t="s">
        <v>192</v>
      </c>
      <c r="D30" s="1106">
        <v>25</v>
      </c>
      <c r="E30" s="430">
        <f>'Ｈ元（1989）'!$AJ$124</f>
        <v>0</v>
      </c>
      <c r="F30" s="441">
        <f t="shared" si="0"/>
        <v>0</v>
      </c>
      <c r="G30" s="441">
        <f t="shared" si="1"/>
        <v>0</v>
      </c>
      <c r="H30" s="432">
        <f>'Ｈ元（1989）'!$AJ$125</f>
        <v>0</v>
      </c>
      <c r="I30" s="441">
        <f t="shared" si="2"/>
        <v>0</v>
      </c>
      <c r="J30" s="475">
        <f t="shared" si="3"/>
        <v>0</v>
      </c>
      <c r="K30" s="430">
        <f>'Ｈ元（1989）'!$AJ$127</f>
        <v>23455</v>
      </c>
      <c r="L30" s="441">
        <f t="shared" si="4"/>
        <v>782</v>
      </c>
      <c r="M30" s="441">
        <f t="shared" si="5"/>
        <v>19550</v>
      </c>
      <c r="N30" s="432">
        <f>'Ｈ元（1989）'!$AJ$128</f>
        <v>0</v>
      </c>
      <c r="O30" s="441">
        <f t="shared" si="6"/>
        <v>0</v>
      </c>
      <c r="P30" s="440">
        <f t="shared" si="7"/>
        <v>0</v>
      </c>
      <c r="Q30" s="432">
        <f>'Ｈ元（1989）'!$AJ$130</f>
        <v>0</v>
      </c>
      <c r="R30" s="441">
        <f t="shared" si="8"/>
        <v>0</v>
      </c>
      <c r="S30" s="441">
        <f t="shared" si="9"/>
        <v>0</v>
      </c>
      <c r="T30" s="432">
        <f>'Ｈ元（1989）'!$AJ$131</f>
        <v>0</v>
      </c>
      <c r="U30" s="441">
        <f t="shared" si="10"/>
        <v>0</v>
      </c>
      <c r="V30" s="441">
        <f t="shared" si="11"/>
        <v>0</v>
      </c>
      <c r="W30" s="432">
        <f>'Ｈ元（1989）'!$AJ$132</f>
        <v>0</v>
      </c>
      <c r="X30" s="441">
        <f t="shared" si="12"/>
        <v>0</v>
      </c>
      <c r="Y30" s="441">
        <f t="shared" si="13"/>
        <v>0</v>
      </c>
      <c r="Z30" s="432">
        <f>'Ｈ元（1989）'!$AJ$133</f>
        <v>0</v>
      </c>
      <c r="AA30" s="441">
        <f t="shared" si="14"/>
        <v>0</v>
      </c>
      <c r="AB30" s="441">
        <f t="shared" si="15"/>
        <v>0</v>
      </c>
      <c r="AC30" s="432">
        <f>'Ｈ元（1989）'!$AJ$134</f>
        <v>0</v>
      </c>
      <c r="AD30" s="441">
        <f t="shared" si="16"/>
        <v>0</v>
      </c>
      <c r="AE30" s="440">
        <f t="shared" si="17"/>
        <v>0</v>
      </c>
      <c r="AF30" s="432">
        <f>'Ｈ元（1989）'!$AJ$135</f>
        <v>0</v>
      </c>
      <c r="AG30" s="441">
        <f t="shared" si="18"/>
        <v>0</v>
      </c>
      <c r="AH30" s="440">
        <f t="shared" si="19"/>
        <v>0</v>
      </c>
      <c r="AI30" s="432">
        <f>'Ｈ元（1989）'!$AJ$136</f>
        <v>0</v>
      </c>
      <c r="AJ30" s="441">
        <f t="shared" si="20"/>
        <v>0</v>
      </c>
      <c r="AK30" s="441">
        <f t="shared" si="21"/>
        <v>0</v>
      </c>
      <c r="AL30" s="432">
        <f>'Ｈ元（1989）'!$AJ$137</f>
        <v>0</v>
      </c>
      <c r="AM30" s="441">
        <f t="shared" si="22"/>
        <v>0</v>
      </c>
      <c r="AN30" s="441">
        <f t="shared" si="23"/>
        <v>0</v>
      </c>
      <c r="AO30" s="432">
        <f>'Ｈ元（1989）'!$AJ$138</f>
        <v>0</v>
      </c>
      <c r="AP30" s="441">
        <f t="shared" si="24"/>
        <v>0</v>
      </c>
      <c r="AQ30" s="441">
        <f t="shared" si="25"/>
        <v>0</v>
      </c>
      <c r="AR30" s="432">
        <f>'Ｈ元（1989）'!$AJ$139</f>
        <v>0</v>
      </c>
      <c r="AS30" s="441">
        <f t="shared" si="26"/>
        <v>0</v>
      </c>
      <c r="AT30" s="441">
        <f t="shared" si="27"/>
        <v>0</v>
      </c>
      <c r="AU30" s="432">
        <f>'Ｈ元（1989）'!$AJ$140</f>
        <v>0</v>
      </c>
      <c r="AV30" s="441">
        <f t="shared" si="28"/>
        <v>0</v>
      </c>
      <c r="AW30" s="441">
        <f t="shared" si="29"/>
        <v>0</v>
      </c>
      <c r="AX30" s="432">
        <f>'Ｈ元（1989）'!$AJ$141</f>
        <v>0</v>
      </c>
      <c r="AY30" s="441">
        <f t="shared" si="30"/>
        <v>0</v>
      </c>
      <c r="AZ30" s="441">
        <f t="shared" si="31"/>
        <v>0</v>
      </c>
      <c r="BA30" s="432">
        <f>'Ｈ元（1989）'!$AJ$142</f>
        <v>0</v>
      </c>
      <c r="BB30" s="441">
        <f t="shared" si="32"/>
        <v>0</v>
      </c>
      <c r="BC30" s="441">
        <f t="shared" si="33"/>
        <v>0</v>
      </c>
      <c r="BD30" s="432">
        <f>'Ｈ元（1989）'!$AJ$143</f>
        <v>0</v>
      </c>
      <c r="BE30" s="441">
        <f t="shared" si="34"/>
        <v>0</v>
      </c>
      <c r="BF30" s="440">
        <f t="shared" si="35"/>
        <v>0</v>
      </c>
      <c r="BG30" s="432">
        <f>'Ｈ元（1989）'!$AJ$145</f>
        <v>0</v>
      </c>
      <c r="BH30" s="441">
        <f t="shared" si="36"/>
        <v>0</v>
      </c>
      <c r="BI30" s="441">
        <f t="shared" si="37"/>
        <v>0</v>
      </c>
      <c r="BJ30" s="432">
        <f>'Ｈ元（1989）'!$AJ$146</f>
        <v>0</v>
      </c>
      <c r="BK30" s="441">
        <f t="shared" si="38"/>
        <v>0</v>
      </c>
      <c r="BL30" s="441">
        <f t="shared" si="39"/>
        <v>0</v>
      </c>
      <c r="BM30" s="432">
        <f>'Ｈ元（1989）'!$AJ$147</f>
        <v>0</v>
      </c>
      <c r="BN30" s="441">
        <f t="shared" si="40"/>
        <v>0</v>
      </c>
      <c r="BO30" s="440">
        <f t="shared" si="41"/>
        <v>0</v>
      </c>
      <c r="BP30" s="430">
        <f>'Ｈ元（1989）'!$AJ$148</f>
        <v>116480</v>
      </c>
      <c r="BQ30" s="441">
        <f t="shared" si="42"/>
        <v>2427</v>
      </c>
      <c r="BR30" s="441">
        <f t="shared" si="43"/>
        <v>60675</v>
      </c>
      <c r="BS30" s="432">
        <f>'Ｈ元（1989）'!$AJ$149</f>
        <v>0</v>
      </c>
      <c r="BT30" s="441">
        <f t="shared" si="44"/>
        <v>0</v>
      </c>
      <c r="BU30" s="441">
        <f t="shared" si="45"/>
        <v>0</v>
      </c>
      <c r="BV30" s="432">
        <f>'Ｈ元（1989）'!$AJ$150</f>
        <v>0</v>
      </c>
      <c r="BW30" s="441">
        <f t="shared" si="46"/>
        <v>0</v>
      </c>
      <c r="BX30" s="441">
        <f t="shared" si="47"/>
        <v>0</v>
      </c>
      <c r="BY30" s="432">
        <f>'Ｈ元（1989）'!$AJ$151</f>
        <v>0</v>
      </c>
      <c r="BZ30" s="441">
        <f t="shared" si="48"/>
        <v>0</v>
      </c>
      <c r="CA30" s="441">
        <f t="shared" si="49"/>
        <v>0</v>
      </c>
      <c r="CB30" s="432">
        <f>'Ｈ元（1989）'!$AJ$152</f>
        <v>0</v>
      </c>
      <c r="CC30" s="441">
        <f t="shared" si="50"/>
        <v>0</v>
      </c>
      <c r="CD30" s="441">
        <f t="shared" si="51"/>
        <v>0</v>
      </c>
      <c r="CE30" s="432">
        <f>'Ｈ元（1989）'!$AJ$153</f>
        <v>0</v>
      </c>
      <c r="CF30" s="441">
        <f t="shared" si="52"/>
        <v>0</v>
      </c>
      <c r="CG30" s="441">
        <f t="shared" si="53"/>
        <v>0</v>
      </c>
      <c r="CH30" s="432">
        <f>'Ｈ元（1989）'!$AJ$155</f>
        <v>0</v>
      </c>
      <c r="CI30" s="441">
        <f t="shared" si="54"/>
        <v>0</v>
      </c>
      <c r="CJ30" s="441">
        <f t="shared" si="55"/>
        <v>0</v>
      </c>
      <c r="CK30" s="432">
        <f>'Ｈ元（1989）'!$AJ$156</f>
        <v>0</v>
      </c>
      <c r="CL30" s="439">
        <f t="shared" si="56"/>
        <v>0</v>
      </c>
      <c r="CM30" s="441">
        <f t="shared" si="57"/>
        <v>0</v>
      </c>
      <c r="CN30" s="432">
        <f>'Ｈ元（1989）'!$AJ$157</f>
        <v>0</v>
      </c>
      <c r="CO30" s="441">
        <f t="shared" si="58"/>
        <v>0</v>
      </c>
      <c r="CP30" s="441">
        <f t="shared" si="59"/>
        <v>0</v>
      </c>
      <c r="CQ30" s="432">
        <f>'Ｈ元（1989）'!$AJ$158</f>
        <v>0</v>
      </c>
      <c r="CR30" s="441">
        <f t="shared" si="60"/>
        <v>0</v>
      </c>
      <c r="CS30" s="441">
        <f t="shared" si="61"/>
        <v>0</v>
      </c>
      <c r="CT30" s="432">
        <f>'Ｈ元（1989）'!$AJ$159</f>
        <v>0</v>
      </c>
      <c r="CU30" s="441">
        <f t="shared" si="62"/>
        <v>0</v>
      </c>
      <c r="CV30" s="441">
        <f t="shared" si="63"/>
        <v>0</v>
      </c>
      <c r="CW30" s="432">
        <f>'Ｈ元（1989）'!$AJ$160</f>
        <v>107234</v>
      </c>
      <c r="CX30" s="441">
        <f t="shared" si="64"/>
        <v>2681</v>
      </c>
      <c r="CY30" s="441">
        <f t="shared" si="65"/>
        <v>67025</v>
      </c>
      <c r="CZ30" s="432">
        <f>'Ｈ元（1989）'!$AJ$161</f>
        <v>0</v>
      </c>
      <c r="DA30" s="441">
        <f t="shared" si="66"/>
        <v>0</v>
      </c>
      <c r="DB30" s="441">
        <f t="shared" si="67"/>
        <v>0</v>
      </c>
      <c r="DC30" s="432">
        <f>'Ｈ元（1989）'!$AJ$162</f>
        <v>0</v>
      </c>
      <c r="DD30" s="441">
        <f t="shared" si="68"/>
        <v>0</v>
      </c>
      <c r="DE30" s="475">
        <f t="shared" si="69"/>
        <v>0</v>
      </c>
      <c r="DF30" s="430">
        <f>'Ｈ元（1989）'!$AJ$164</f>
        <v>0</v>
      </c>
      <c r="DG30" s="441">
        <f t="shared" si="70"/>
        <v>0</v>
      </c>
      <c r="DH30" s="441">
        <f t="shared" si="71"/>
        <v>0</v>
      </c>
      <c r="DI30" s="432">
        <f>'Ｈ元（1989）'!$AJ$165</f>
        <v>0</v>
      </c>
      <c r="DJ30" s="439">
        <f t="shared" si="72"/>
        <v>0</v>
      </c>
      <c r="DK30" s="440">
        <f t="shared" si="73"/>
        <v>0</v>
      </c>
      <c r="DL30" s="432">
        <f>'Ｈ元（1989）'!$AJ$166</f>
        <v>19158</v>
      </c>
      <c r="DM30" s="441">
        <f t="shared" si="74"/>
        <v>383</v>
      </c>
      <c r="DN30" s="441">
        <f t="shared" si="75"/>
        <v>9575</v>
      </c>
      <c r="DO30" s="432">
        <f>'Ｈ元（1989）'!$AJ$167</f>
        <v>6889</v>
      </c>
      <c r="DP30" s="441">
        <f t="shared" si="76"/>
        <v>138</v>
      </c>
      <c r="DQ30" s="441">
        <f t="shared" si="77"/>
        <v>3450</v>
      </c>
      <c r="DR30" s="432">
        <f>'Ｈ元（1989）'!$AJ$168</f>
        <v>0</v>
      </c>
      <c r="DS30" s="441">
        <f t="shared" si="78"/>
        <v>0</v>
      </c>
      <c r="DT30" s="441">
        <f t="shared" si="79"/>
        <v>0</v>
      </c>
      <c r="DU30" s="432">
        <f>'Ｈ元（1989）'!$AJ$169</f>
        <v>0</v>
      </c>
      <c r="DV30" s="441">
        <f t="shared" si="80"/>
        <v>0</v>
      </c>
      <c r="DW30" s="441">
        <f t="shared" si="81"/>
        <v>0</v>
      </c>
      <c r="DX30" s="432">
        <f>'Ｈ元（1989）'!$AJ$170</f>
        <v>0</v>
      </c>
      <c r="DY30" s="441">
        <f t="shared" si="82"/>
        <v>0</v>
      </c>
      <c r="DZ30" s="441">
        <f t="shared" si="83"/>
        <v>0</v>
      </c>
      <c r="EA30" s="432">
        <f>'Ｈ元（1989）'!$AJ$171</f>
        <v>0</v>
      </c>
      <c r="EB30" s="441">
        <f t="shared" si="84"/>
        <v>0</v>
      </c>
      <c r="EC30" s="441">
        <f t="shared" si="85"/>
        <v>0</v>
      </c>
      <c r="ED30" s="432">
        <f>'Ｈ元（1989）'!$AJ$172</f>
        <v>0</v>
      </c>
      <c r="EE30" s="441">
        <f t="shared" si="86"/>
        <v>0</v>
      </c>
      <c r="EF30" s="441">
        <f t="shared" si="87"/>
        <v>0</v>
      </c>
      <c r="EG30" s="432">
        <f>'Ｈ元（1989）'!$AJ$173</f>
        <v>0</v>
      </c>
      <c r="EH30" s="441">
        <f t="shared" si="88"/>
        <v>0</v>
      </c>
      <c r="EI30" s="441">
        <f t="shared" si="89"/>
        <v>0</v>
      </c>
      <c r="EJ30" s="432">
        <f>'Ｈ元（1989）'!$AJ$174</f>
        <v>2370</v>
      </c>
      <c r="EK30" s="441">
        <f t="shared" si="90"/>
        <v>47</v>
      </c>
      <c r="EL30" s="475">
        <f t="shared" si="91"/>
        <v>1175</v>
      </c>
      <c r="EM30" s="430">
        <f>'Ｈ元（1989）'!$AJ$175</f>
        <v>0</v>
      </c>
      <c r="EN30" s="441">
        <f t="shared" si="92"/>
        <v>0</v>
      </c>
      <c r="EO30" s="440">
        <f t="shared" si="93"/>
        <v>0</v>
      </c>
      <c r="EP30" s="430">
        <f t="shared" si="94"/>
        <v>275586</v>
      </c>
      <c r="EQ30" s="435">
        <f t="shared" si="95"/>
        <v>6458</v>
      </c>
      <c r="ER30" s="433">
        <f t="shared" si="96"/>
        <v>161450</v>
      </c>
    </row>
    <row r="31" spans="1:148" ht="17.100000000000001" customHeight="1" x14ac:dyDescent="0.15">
      <c r="A31" s="371"/>
      <c r="B31" s="436"/>
      <c r="C31" s="437">
        <v>2</v>
      </c>
      <c r="D31" s="1100">
        <v>24</v>
      </c>
      <c r="E31" s="430">
        <f>'Ｈ２（1990）'!$AJ$124</f>
        <v>0</v>
      </c>
      <c r="F31" s="441">
        <f t="shared" si="0"/>
        <v>0</v>
      </c>
      <c r="G31" s="441">
        <f t="shared" si="1"/>
        <v>0</v>
      </c>
      <c r="H31" s="432">
        <f>'Ｈ２（1990）'!$AJ$125</f>
        <v>0</v>
      </c>
      <c r="I31" s="441">
        <f t="shared" si="2"/>
        <v>0</v>
      </c>
      <c r="J31" s="475">
        <f t="shared" si="3"/>
        <v>0</v>
      </c>
      <c r="K31" s="430">
        <f>'Ｈ２（1990）'!$AJ$127</f>
        <v>0</v>
      </c>
      <c r="L31" s="441">
        <f t="shared" si="4"/>
        <v>0</v>
      </c>
      <c r="M31" s="441">
        <f t="shared" si="5"/>
        <v>0</v>
      </c>
      <c r="N31" s="432">
        <f>'Ｈ２（1990）'!$AJ$128</f>
        <v>0</v>
      </c>
      <c r="O31" s="441">
        <f t="shared" si="6"/>
        <v>0</v>
      </c>
      <c r="P31" s="440">
        <f t="shared" si="7"/>
        <v>0</v>
      </c>
      <c r="Q31" s="432">
        <f>'Ｈ２（1990）'!$AJ$130</f>
        <v>0</v>
      </c>
      <c r="R31" s="441">
        <f t="shared" si="8"/>
        <v>0</v>
      </c>
      <c r="S31" s="441">
        <f t="shared" si="9"/>
        <v>0</v>
      </c>
      <c r="T31" s="432">
        <f>'Ｈ２（1990）'!$AJ$131</f>
        <v>0</v>
      </c>
      <c r="U31" s="441">
        <f t="shared" si="10"/>
        <v>0</v>
      </c>
      <c r="V31" s="441">
        <f t="shared" si="11"/>
        <v>0</v>
      </c>
      <c r="W31" s="432">
        <f>'Ｈ２（1990）'!$AJ$132</f>
        <v>0</v>
      </c>
      <c r="X31" s="441">
        <f t="shared" si="12"/>
        <v>0</v>
      </c>
      <c r="Y31" s="441">
        <f t="shared" si="13"/>
        <v>0</v>
      </c>
      <c r="Z31" s="432">
        <f>'Ｈ２（1990）'!$AJ$133</f>
        <v>0</v>
      </c>
      <c r="AA31" s="441">
        <f t="shared" si="14"/>
        <v>0</v>
      </c>
      <c r="AB31" s="441">
        <f t="shared" si="15"/>
        <v>0</v>
      </c>
      <c r="AC31" s="432">
        <f>'Ｈ２（1990）'!$AJ$134</f>
        <v>0</v>
      </c>
      <c r="AD31" s="441">
        <f t="shared" si="16"/>
        <v>0</v>
      </c>
      <c r="AE31" s="440">
        <f t="shared" si="17"/>
        <v>0</v>
      </c>
      <c r="AF31" s="432">
        <f>'Ｈ２（1990）'!$AJ$135</f>
        <v>0</v>
      </c>
      <c r="AG31" s="441">
        <f t="shared" si="18"/>
        <v>0</v>
      </c>
      <c r="AH31" s="440">
        <f t="shared" si="19"/>
        <v>0</v>
      </c>
      <c r="AI31" s="432">
        <f>'Ｈ２（1990）'!$AJ$136</f>
        <v>0</v>
      </c>
      <c r="AJ31" s="441">
        <f t="shared" si="20"/>
        <v>0</v>
      </c>
      <c r="AK31" s="441">
        <f t="shared" si="21"/>
        <v>0</v>
      </c>
      <c r="AL31" s="432">
        <f>'Ｈ２（1990）'!$AJ$137</f>
        <v>0</v>
      </c>
      <c r="AM31" s="441">
        <f t="shared" si="22"/>
        <v>0</v>
      </c>
      <c r="AN31" s="441">
        <f t="shared" si="23"/>
        <v>0</v>
      </c>
      <c r="AO31" s="432">
        <f>'Ｈ２（1990）'!$AJ$138</f>
        <v>0</v>
      </c>
      <c r="AP31" s="441">
        <f t="shared" si="24"/>
        <v>0</v>
      </c>
      <c r="AQ31" s="441">
        <f t="shared" si="25"/>
        <v>0</v>
      </c>
      <c r="AR31" s="432">
        <f>'Ｈ２（1990）'!$AJ$139</f>
        <v>0</v>
      </c>
      <c r="AS31" s="441">
        <f t="shared" si="26"/>
        <v>0</v>
      </c>
      <c r="AT31" s="441">
        <f t="shared" si="27"/>
        <v>0</v>
      </c>
      <c r="AU31" s="432">
        <f>'Ｈ２（1990）'!$AJ$140</f>
        <v>0</v>
      </c>
      <c r="AV31" s="441">
        <f t="shared" si="28"/>
        <v>0</v>
      </c>
      <c r="AW31" s="441">
        <f t="shared" si="29"/>
        <v>0</v>
      </c>
      <c r="AX31" s="432">
        <f>'Ｈ２（1990）'!$AJ$141</f>
        <v>0</v>
      </c>
      <c r="AY31" s="441">
        <f t="shared" si="30"/>
        <v>0</v>
      </c>
      <c r="AZ31" s="441">
        <f t="shared" si="31"/>
        <v>0</v>
      </c>
      <c r="BA31" s="432">
        <f>'Ｈ２（1990）'!$AJ$142</f>
        <v>0</v>
      </c>
      <c r="BB31" s="441">
        <f t="shared" si="32"/>
        <v>0</v>
      </c>
      <c r="BC31" s="441">
        <f t="shared" si="33"/>
        <v>0</v>
      </c>
      <c r="BD31" s="432">
        <f>'Ｈ２（1990）'!$AJ$143</f>
        <v>0</v>
      </c>
      <c r="BE31" s="441">
        <f t="shared" si="34"/>
        <v>0</v>
      </c>
      <c r="BF31" s="440">
        <f t="shared" si="35"/>
        <v>0</v>
      </c>
      <c r="BG31" s="432">
        <f>'Ｈ２（1990）'!$AJ$145</f>
        <v>0</v>
      </c>
      <c r="BH31" s="441">
        <f t="shared" si="36"/>
        <v>0</v>
      </c>
      <c r="BI31" s="441">
        <f t="shared" si="37"/>
        <v>0</v>
      </c>
      <c r="BJ31" s="432">
        <f>'Ｈ２（1990）'!$AJ$146</f>
        <v>0</v>
      </c>
      <c r="BK31" s="441">
        <f t="shared" si="38"/>
        <v>0</v>
      </c>
      <c r="BL31" s="441">
        <f t="shared" si="39"/>
        <v>0</v>
      </c>
      <c r="BM31" s="432">
        <f>'Ｈ２（1990）'!$AJ$147</f>
        <v>0</v>
      </c>
      <c r="BN31" s="441">
        <f t="shared" si="40"/>
        <v>0</v>
      </c>
      <c r="BO31" s="440">
        <f t="shared" si="41"/>
        <v>0</v>
      </c>
      <c r="BP31" s="430">
        <f>'Ｈ２（1990）'!$AJ$148</f>
        <v>39054</v>
      </c>
      <c r="BQ31" s="441">
        <f t="shared" si="42"/>
        <v>814</v>
      </c>
      <c r="BR31" s="441">
        <f t="shared" si="43"/>
        <v>19536</v>
      </c>
      <c r="BS31" s="432">
        <f>'Ｈ２（1990）'!$AJ$149</f>
        <v>0</v>
      </c>
      <c r="BT31" s="441">
        <f t="shared" si="44"/>
        <v>0</v>
      </c>
      <c r="BU31" s="441">
        <f t="shared" si="45"/>
        <v>0</v>
      </c>
      <c r="BV31" s="432">
        <f>'Ｈ２（1990）'!$AJ$150</f>
        <v>0</v>
      </c>
      <c r="BW31" s="441">
        <f t="shared" si="46"/>
        <v>0</v>
      </c>
      <c r="BX31" s="441">
        <f t="shared" si="47"/>
        <v>0</v>
      </c>
      <c r="BY31" s="432">
        <f>'Ｈ２（1990）'!$AJ$151</f>
        <v>0</v>
      </c>
      <c r="BZ31" s="441">
        <f t="shared" si="48"/>
        <v>0</v>
      </c>
      <c r="CA31" s="441">
        <f t="shared" si="49"/>
        <v>0</v>
      </c>
      <c r="CB31" s="432">
        <f>'Ｈ２（1990）'!$AJ$152</f>
        <v>0</v>
      </c>
      <c r="CC31" s="441">
        <f t="shared" si="50"/>
        <v>0</v>
      </c>
      <c r="CD31" s="441">
        <f t="shared" si="51"/>
        <v>0</v>
      </c>
      <c r="CE31" s="432">
        <f>'Ｈ２（1990）'!$AJ$153</f>
        <v>0</v>
      </c>
      <c r="CF31" s="441">
        <f t="shared" si="52"/>
        <v>0</v>
      </c>
      <c r="CG31" s="441">
        <f t="shared" si="53"/>
        <v>0</v>
      </c>
      <c r="CH31" s="432">
        <f>'Ｈ２（1990）'!$AJ$155</f>
        <v>0</v>
      </c>
      <c r="CI31" s="441">
        <f t="shared" si="54"/>
        <v>0</v>
      </c>
      <c r="CJ31" s="441">
        <f t="shared" si="55"/>
        <v>0</v>
      </c>
      <c r="CK31" s="432">
        <f>'Ｈ２（1990）'!$AJ$156</f>
        <v>0</v>
      </c>
      <c r="CL31" s="439">
        <f t="shared" si="56"/>
        <v>0</v>
      </c>
      <c r="CM31" s="441">
        <f t="shared" si="57"/>
        <v>0</v>
      </c>
      <c r="CN31" s="432">
        <f>'Ｈ２（1990）'!$AJ$157</f>
        <v>0</v>
      </c>
      <c r="CO31" s="441">
        <f t="shared" si="58"/>
        <v>0</v>
      </c>
      <c r="CP31" s="441">
        <f t="shared" si="59"/>
        <v>0</v>
      </c>
      <c r="CQ31" s="432">
        <f>'Ｈ２（1990）'!$AJ$158</f>
        <v>0</v>
      </c>
      <c r="CR31" s="441">
        <f t="shared" si="60"/>
        <v>0</v>
      </c>
      <c r="CS31" s="441">
        <f t="shared" si="61"/>
        <v>0</v>
      </c>
      <c r="CT31" s="432">
        <f>'Ｈ２（1990）'!$AJ$159</f>
        <v>0</v>
      </c>
      <c r="CU31" s="441">
        <f t="shared" si="62"/>
        <v>0</v>
      </c>
      <c r="CV31" s="441">
        <f t="shared" si="63"/>
        <v>0</v>
      </c>
      <c r="CW31" s="432">
        <f>'Ｈ２（1990）'!$AJ$160</f>
        <v>37679</v>
      </c>
      <c r="CX31" s="441">
        <f t="shared" si="64"/>
        <v>942</v>
      </c>
      <c r="CY31" s="441">
        <f t="shared" si="65"/>
        <v>22608</v>
      </c>
      <c r="CZ31" s="432">
        <f>'Ｈ２（1990）'!$AJ$161</f>
        <v>0</v>
      </c>
      <c r="DA31" s="441">
        <f t="shared" si="66"/>
        <v>0</v>
      </c>
      <c r="DB31" s="441">
        <f t="shared" si="67"/>
        <v>0</v>
      </c>
      <c r="DC31" s="432">
        <f>'Ｈ２（1990）'!$AJ$162</f>
        <v>0</v>
      </c>
      <c r="DD31" s="441">
        <f t="shared" si="68"/>
        <v>0</v>
      </c>
      <c r="DE31" s="475">
        <f t="shared" si="69"/>
        <v>0</v>
      </c>
      <c r="DF31" s="430">
        <f>'Ｈ２（1990）'!$AJ$164</f>
        <v>0</v>
      </c>
      <c r="DG31" s="441">
        <f t="shared" si="70"/>
        <v>0</v>
      </c>
      <c r="DH31" s="441">
        <f t="shared" si="71"/>
        <v>0</v>
      </c>
      <c r="DI31" s="432">
        <f>'Ｈ２（1990）'!$AJ$165</f>
        <v>0</v>
      </c>
      <c r="DJ31" s="439">
        <f t="shared" si="72"/>
        <v>0</v>
      </c>
      <c r="DK31" s="440">
        <f t="shared" si="73"/>
        <v>0</v>
      </c>
      <c r="DL31" s="432">
        <f>'Ｈ２（1990）'!$AJ$166</f>
        <v>33333</v>
      </c>
      <c r="DM31" s="441">
        <f t="shared" si="74"/>
        <v>667</v>
      </c>
      <c r="DN31" s="441">
        <f t="shared" si="75"/>
        <v>16008</v>
      </c>
      <c r="DO31" s="432">
        <f>'Ｈ２（1990）'!$AJ$167</f>
        <v>0</v>
      </c>
      <c r="DP31" s="441">
        <f t="shared" si="76"/>
        <v>0</v>
      </c>
      <c r="DQ31" s="441">
        <f t="shared" si="77"/>
        <v>0</v>
      </c>
      <c r="DR31" s="432">
        <f>'Ｈ２（1990）'!$AJ$168</f>
        <v>0</v>
      </c>
      <c r="DS31" s="441">
        <f t="shared" si="78"/>
        <v>0</v>
      </c>
      <c r="DT31" s="441">
        <f t="shared" si="79"/>
        <v>0</v>
      </c>
      <c r="DU31" s="432">
        <f>'Ｈ２（1990）'!$AJ$169</f>
        <v>0</v>
      </c>
      <c r="DV31" s="441">
        <f t="shared" si="80"/>
        <v>0</v>
      </c>
      <c r="DW31" s="441">
        <f t="shared" si="81"/>
        <v>0</v>
      </c>
      <c r="DX31" s="432">
        <f>'Ｈ２（1990）'!$AJ$170</f>
        <v>0</v>
      </c>
      <c r="DY31" s="441">
        <f t="shared" si="82"/>
        <v>0</v>
      </c>
      <c r="DZ31" s="441">
        <f t="shared" si="83"/>
        <v>0</v>
      </c>
      <c r="EA31" s="432">
        <f>'Ｈ２（1990）'!$AJ$171</f>
        <v>0</v>
      </c>
      <c r="EB31" s="441">
        <f t="shared" si="84"/>
        <v>0</v>
      </c>
      <c r="EC31" s="441">
        <f t="shared" si="85"/>
        <v>0</v>
      </c>
      <c r="ED31" s="432">
        <f>'Ｈ２（1990）'!$AJ$172</f>
        <v>0</v>
      </c>
      <c r="EE31" s="441">
        <f t="shared" si="86"/>
        <v>0</v>
      </c>
      <c r="EF31" s="441">
        <f t="shared" si="87"/>
        <v>0</v>
      </c>
      <c r="EG31" s="432">
        <f>'Ｈ２（1990）'!$AJ$173</f>
        <v>0</v>
      </c>
      <c r="EH31" s="441">
        <f t="shared" si="88"/>
        <v>0</v>
      </c>
      <c r="EI31" s="441">
        <f t="shared" si="89"/>
        <v>0</v>
      </c>
      <c r="EJ31" s="432">
        <f>'Ｈ２（1990）'!$AJ$174</f>
        <v>0</v>
      </c>
      <c r="EK31" s="441">
        <f t="shared" si="90"/>
        <v>0</v>
      </c>
      <c r="EL31" s="475">
        <f t="shared" si="91"/>
        <v>0</v>
      </c>
      <c r="EM31" s="430">
        <f>'Ｈ２（1990）'!$AJ$175</f>
        <v>0</v>
      </c>
      <c r="EN31" s="441">
        <f t="shared" si="92"/>
        <v>0</v>
      </c>
      <c r="EO31" s="440">
        <f t="shared" si="93"/>
        <v>0</v>
      </c>
      <c r="EP31" s="430">
        <f t="shared" si="94"/>
        <v>110066</v>
      </c>
      <c r="EQ31" s="435">
        <f t="shared" si="95"/>
        <v>2423</v>
      </c>
      <c r="ER31" s="433">
        <f t="shared" si="96"/>
        <v>58152</v>
      </c>
    </row>
    <row r="32" spans="1:148" ht="17.100000000000001" customHeight="1" x14ac:dyDescent="0.15">
      <c r="A32" s="371"/>
      <c r="B32" s="436"/>
      <c r="C32" s="437">
        <v>3</v>
      </c>
      <c r="D32" s="1106">
        <v>23</v>
      </c>
      <c r="E32" s="430">
        <f>'Ｈ３（1991）'!$AJ$124</f>
        <v>0</v>
      </c>
      <c r="F32" s="441">
        <f t="shared" si="0"/>
        <v>0</v>
      </c>
      <c r="G32" s="441">
        <f t="shared" si="1"/>
        <v>0</v>
      </c>
      <c r="H32" s="432">
        <f>'Ｈ３（1991）'!$AJ$125</f>
        <v>0</v>
      </c>
      <c r="I32" s="441">
        <f t="shared" si="2"/>
        <v>0</v>
      </c>
      <c r="J32" s="475">
        <f t="shared" si="3"/>
        <v>0</v>
      </c>
      <c r="K32" s="430">
        <f>'Ｈ３（1991）'!$AJ$127</f>
        <v>0</v>
      </c>
      <c r="L32" s="441">
        <f t="shared" si="4"/>
        <v>0</v>
      </c>
      <c r="M32" s="441">
        <f t="shared" si="5"/>
        <v>0</v>
      </c>
      <c r="N32" s="432">
        <f>'Ｈ３（1991）'!$AJ$128</f>
        <v>0</v>
      </c>
      <c r="O32" s="441">
        <f t="shared" si="6"/>
        <v>0</v>
      </c>
      <c r="P32" s="440">
        <f t="shared" si="7"/>
        <v>0</v>
      </c>
      <c r="Q32" s="432">
        <f>'Ｈ３（1991）'!$AJ$130</f>
        <v>0</v>
      </c>
      <c r="R32" s="441">
        <f t="shared" si="8"/>
        <v>0</v>
      </c>
      <c r="S32" s="441">
        <f t="shared" si="9"/>
        <v>0</v>
      </c>
      <c r="T32" s="432">
        <f>'Ｈ３（1991）'!$AJ$131</f>
        <v>0</v>
      </c>
      <c r="U32" s="441">
        <f t="shared" si="10"/>
        <v>0</v>
      </c>
      <c r="V32" s="441">
        <f t="shared" si="11"/>
        <v>0</v>
      </c>
      <c r="W32" s="432">
        <f>'Ｈ３（1991）'!$AJ$132</f>
        <v>0</v>
      </c>
      <c r="X32" s="441">
        <f t="shared" si="12"/>
        <v>0</v>
      </c>
      <c r="Y32" s="441">
        <f t="shared" si="13"/>
        <v>0</v>
      </c>
      <c r="Z32" s="432">
        <f>'Ｈ３（1991）'!$AJ$133</f>
        <v>0</v>
      </c>
      <c r="AA32" s="441">
        <f t="shared" si="14"/>
        <v>0</v>
      </c>
      <c r="AB32" s="441">
        <f t="shared" si="15"/>
        <v>0</v>
      </c>
      <c r="AC32" s="432">
        <f>'Ｈ３（1991）'!$AJ$134</f>
        <v>0</v>
      </c>
      <c r="AD32" s="441">
        <f t="shared" si="16"/>
        <v>0</v>
      </c>
      <c r="AE32" s="440">
        <f t="shared" si="17"/>
        <v>0</v>
      </c>
      <c r="AF32" s="432">
        <f>'Ｈ３（1991）'!$AJ$135</f>
        <v>0</v>
      </c>
      <c r="AG32" s="441">
        <f t="shared" si="18"/>
        <v>0</v>
      </c>
      <c r="AH32" s="440">
        <f t="shared" si="19"/>
        <v>0</v>
      </c>
      <c r="AI32" s="432">
        <f>'Ｈ３（1991）'!$AJ$136</f>
        <v>0</v>
      </c>
      <c r="AJ32" s="441">
        <f t="shared" si="20"/>
        <v>0</v>
      </c>
      <c r="AK32" s="441">
        <f t="shared" si="21"/>
        <v>0</v>
      </c>
      <c r="AL32" s="432">
        <f>'Ｈ３（1991）'!$AJ$137</f>
        <v>0</v>
      </c>
      <c r="AM32" s="441">
        <f t="shared" si="22"/>
        <v>0</v>
      </c>
      <c r="AN32" s="441">
        <f t="shared" si="23"/>
        <v>0</v>
      </c>
      <c r="AO32" s="432">
        <f>'Ｈ３（1991）'!$AJ$138</f>
        <v>0</v>
      </c>
      <c r="AP32" s="441">
        <f t="shared" si="24"/>
        <v>0</v>
      </c>
      <c r="AQ32" s="441">
        <f t="shared" si="25"/>
        <v>0</v>
      </c>
      <c r="AR32" s="432">
        <f>'Ｈ３（1991）'!$AJ$139</f>
        <v>0</v>
      </c>
      <c r="AS32" s="441">
        <f t="shared" si="26"/>
        <v>0</v>
      </c>
      <c r="AT32" s="441">
        <f t="shared" si="27"/>
        <v>0</v>
      </c>
      <c r="AU32" s="432">
        <f>'Ｈ３（1991）'!$AJ$140</f>
        <v>0</v>
      </c>
      <c r="AV32" s="441">
        <f t="shared" si="28"/>
        <v>0</v>
      </c>
      <c r="AW32" s="441">
        <f t="shared" si="29"/>
        <v>0</v>
      </c>
      <c r="AX32" s="432">
        <f>'Ｈ３（1991）'!$AJ$141</f>
        <v>0</v>
      </c>
      <c r="AY32" s="441">
        <f t="shared" si="30"/>
        <v>0</v>
      </c>
      <c r="AZ32" s="441">
        <f t="shared" si="31"/>
        <v>0</v>
      </c>
      <c r="BA32" s="432">
        <f>'Ｈ３（1991）'!$AJ$142</f>
        <v>0</v>
      </c>
      <c r="BB32" s="441">
        <f t="shared" si="32"/>
        <v>0</v>
      </c>
      <c r="BC32" s="441">
        <f t="shared" si="33"/>
        <v>0</v>
      </c>
      <c r="BD32" s="432">
        <f>'Ｈ３（1991）'!$AJ$143</f>
        <v>0</v>
      </c>
      <c r="BE32" s="441">
        <f t="shared" si="34"/>
        <v>0</v>
      </c>
      <c r="BF32" s="440">
        <f t="shared" si="35"/>
        <v>0</v>
      </c>
      <c r="BG32" s="432">
        <f>'Ｈ３（1991）'!$AJ$145</f>
        <v>0</v>
      </c>
      <c r="BH32" s="441">
        <f t="shared" si="36"/>
        <v>0</v>
      </c>
      <c r="BI32" s="441">
        <f t="shared" si="37"/>
        <v>0</v>
      </c>
      <c r="BJ32" s="432">
        <f>'Ｈ３（1991）'!$AJ$146</f>
        <v>0</v>
      </c>
      <c r="BK32" s="441">
        <f t="shared" si="38"/>
        <v>0</v>
      </c>
      <c r="BL32" s="441">
        <f t="shared" si="39"/>
        <v>0</v>
      </c>
      <c r="BM32" s="432">
        <f>'Ｈ３（1991）'!$AJ$147</f>
        <v>0</v>
      </c>
      <c r="BN32" s="441">
        <f t="shared" si="40"/>
        <v>0</v>
      </c>
      <c r="BO32" s="440">
        <f t="shared" si="41"/>
        <v>0</v>
      </c>
      <c r="BP32" s="430">
        <f>'Ｈ３（1991）'!$AJ$148</f>
        <v>61030</v>
      </c>
      <c r="BQ32" s="441">
        <f t="shared" si="42"/>
        <v>1271</v>
      </c>
      <c r="BR32" s="441">
        <f t="shared" si="43"/>
        <v>29233</v>
      </c>
      <c r="BS32" s="432">
        <f>'Ｈ３（1991）'!$AJ$149</f>
        <v>0</v>
      </c>
      <c r="BT32" s="441">
        <f t="shared" si="44"/>
        <v>0</v>
      </c>
      <c r="BU32" s="441">
        <f t="shared" si="45"/>
        <v>0</v>
      </c>
      <c r="BV32" s="432">
        <f>'Ｈ３（1991）'!$AJ$150</f>
        <v>0</v>
      </c>
      <c r="BW32" s="441">
        <f t="shared" si="46"/>
        <v>0</v>
      </c>
      <c r="BX32" s="441">
        <f t="shared" si="47"/>
        <v>0</v>
      </c>
      <c r="BY32" s="432">
        <f>'Ｈ３（1991）'!$AJ$151</f>
        <v>0</v>
      </c>
      <c r="BZ32" s="441">
        <f t="shared" si="48"/>
        <v>0</v>
      </c>
      <c r="CA32" s="441">
        <f t="shared" si="49"/>
        <v>0</v>
      </c>
      <c r="CB32" s="432">
        <f>'Ｈ３（1991）'!$AJ$152</f>
        <v>0</v>
      </c>
      <c r="CC32" s="441">
        <f t="shared" si="50"/>
        <v>0</v>
      </c>
      <c r="CD32" s="441">
        <f t="shared" si="51"/>
        <v>0</v>
      </c>
      <c r="CE32" s="432">
        <f>'Ｈ３（1991）'!$AJ$153</f>
        <v>0</v>
      </c>
      <c r="CF32" s="441">
        <f t="shared" si="52"/>
        <v>0</v>
      </c>
      <c r="CG32" s="441">
        <f t="shared" si="53"/>
        <v>0</v>
      </c>
      <c r="CH32" s="432">
        <f>'Ｈ３（1991）'!$AJ$155</f>
        <v>0</v>
      </c>
      <c r="CI32" s="441">
        <f t="shared" si="54"/>
        <v>0</v>
      </c>
      <c r="CJ32" s="441">
        <f t="shared" si="55"/>
        <v>0</v>
      </c>
      <c r="CK32" s="432">
        <f>'Ｈ３（1991）'!$AJ$156</f>
        <v>0</v>
      </c>
      <c r="CL32" s="439">
        <f t="shared" si="56"/>
        <v>0</v>
      </c>
      <c r="CM32" s="441">
        <f t="shared" si="57"/>
        <v>0</v>
      </c>
      <c r="CN32" s="432">
        <f>'Ｈ３（1991）'!$AJ$157</f>
        <v>0</v>
      </c>
      <c r="CO32" s="441">
        <f t="shared" si="58"/>
        <v>0</v>
      </c>
      <c r="CP32" s="441">
        <f t="shared" si="59"/>
        <v>0</v>
      </c>
      <c r="CQ32" s="432">
        <f>'Ｈ３（1991）'!$AJ$158</f>
        <v>23175</v>
      </c>
      <c r="CR32" s="441">
        <f t="shared" si="60"/>
        <v>579</v>
      </c>
      <c r="CS32" s="441">
        <f t="shared" si="61"/>
        <v>13317</v>
      </c>
      <c r="CT32" s="432">
        <f>'Ｈ３（1991）'!$AJ$159</f>
        <v>0</v>
      </c>
      <c r="CU32" s="441">
        <f t="shared" si="62"/>
        <v>0</v>
      </c>
      <c r="CV32" s="441">
        <f t="shared" si="63"/>
        <v>0</v>
      </c>
      <c r="CW32" s="432">
        <f>'Ｈ３（1991）'!$AJ$160</f>
        <v>0</v>
      </c>
      <c r="CX32" s="441">
        <f t="shared" si="64"/>
        <v>0</v>
      </c>
      <c r="CY32" s="441">
        <f t="shared" si="65"/>
        <v>0</v>
      </c>
      <c r="CZ32" s="432">
        <f>'Ｈ３（1991）'!$AJ$161</f>
        <v>0</v>
      </c>
      <c r="DA32" s="441">
        <f t="shared" si="66"/>
        <v>0</v>
      </c>
      <c r="DB32" s="441">
        <f t="shared" si="67"/>
        <v>0</v>
      </c>
      <c r="DC32" s="432">
        <f>'Ｈ３（1991）'!$AJ$162</f>
        <v>0</v>
      </c>
      <c r="DD32" s="441">
        <f t="shared" si="68"/>
        <v>0</v>
      </c>
      <c r="DE32" s="475">
        <f t="shared" si="69"/>
        <v>0</v>
      </c>
      <c r="DF32" s="430">
        <f>'Ｈ３（1991）'!$AJ$164</f>
        <v>0</v>
      </c>
      <c r="DG32" s="441">
        <f t="shared" si="70"/>
        <v>0</v>
      </c>
      <c r="DH32" s="441">
        <f t="shared" si="71"/>
        <v>0</v>
      </c>
      <c r="DI32" s="432">
        <f>'Ｈ３（1991）'!$AJ$165</f>
        <v>0</v>
      </c>
      <c r="DJ32" s="439">
        <f t="shared" si="72"/>
        <v>0</v>
      </c>
      <c r="DK32" s="440">
        <f t="shared" si="73"/>
        <v>0</v>
      </c>
      <c r="DL32" s="432">
        <f>'Ｈ３（1991）'!$AJ$166</f>
        <v>0</v>
      </c>
      <c r="DM32" s="441">
        <f t="shared" si="74"/>
        <v>0</v>
      </c>
      <c r="DN32" s="441">
        <f t="shared" si="75"/>
        <v>0</v>
      </c>
      <c r="DO32" s="432">
        <f>'Ｈ３（1991）'!$AJ$167</f>
        <v>0</v>
      </c>
      <c r="DP32" s="441">
        <f t="shared" si="76"/>
        <v>0</v>
      </c>
      <c r="DQ32" s="441">
        <f t="shared" si="77"/>
        <v>0</v>
      </c>
      <c r="DR32" s="432">
        <f>'Ｈ３（1991）'!$AJ$168</f>
        <v>0</v>
      </c>
      <c r="DS32" s="441">
        <f t="shared" si="78"/>
        <v>0</v>
      </c>
      <c r="DT32" s="441">
        <f t="shared" si="79"/>
        <v>0</v>
      </c>
      <c r="DU32" s="432">
        <f>'Ｈ３（1991）'!$AJ$169</f>
        <v>0</v>
      </c>
      <c r="DV32" s="441">
        <f t="shared" si="80"/>
        <v>0</v>
      </c>
      <c r="DW32" s="441">
        <f t="shared" si="81"/>
        <v>0</v>
      </c>
      <c r="DX32" s="432">
        <f>'Ｈ３（1991）'!$AJ$170</f>
        <v>0</v>
      </c>
      <c r="DY32" s="441">
        <f t="shared" si="82"/>
        <v>0</v>
      </c>
      <c r="DZ32" s="441">
        <f t="shared" si="83"/>
        <v>0</v>
      </c>
      <c r="EA32" s="432">
        <f>'Ｈ３（1991）'!$AJ$171</f>
        <v>0</v>
      </c>
      <c r="EB32" s="441">
        <f t="shared" si="84"/>
        <v>0</v>
      </c>
      <c r="EC32" s="441">
        <f t="shared" si="85"/>
        <v>0</v>
      </c>
      <c r="ED32" s="432">
        <f>'Ｈ３（1991）'!$AJ$172</f>
        <v>0</v>
      </c>
      <c r="EE32" s="441">
        <f t="shared" si="86"/>
        <v>0</v>
      </c>
      <c r="EF32" s="441">
        <f t="shared" si="87"/>
        <v>0</v>
      </c>
      <c r="EG32" s="432">
        <f>'Ｈ３（1991）'!$AJ$173</f>
        <v>0</v>
      </c>
      <c r="EH32" s="441">
        <f t="shared" si="88"/>
        <v>0</v>
      </c>
      <c r="EI32" s="441">
        <f t="shared" si="89"/>
        <v>0</v>
      </c>
      <c r="EJ32" s="432">
        <f>'Ｈ３（1991）'!$AJ$174</f>
        <v>2370</v>
      </c>
      <c r="EK32" s="441">
        <f t="shared" si="90"/>
        <v>47</v>
      </c>
      <c r="EL32" s="475">
        <f t="shared" si="91"/>
        <v>1081</v>
      </c>
      <c r="EM32" s="430">
        <f>'Ｈ３（1991）'!$AJ$175</f>
        <v>0</v>
      </c>
      <c r="EN32" s="441">
        <f t="shared" si="92"/>
        <v>0</v>
      </c>
      <c r="EO32" s="440">
        <f t="shared" si="93"/>
        <v>0</v>
      </c>
      <c r="EP32" s="430">
        <f t="shared" si="94"/>
        <v>86575</v>
      </c>
      <c r="EQ32" s="435">
        <f t="shared" si="95"/>
        <v>1897</v>
      </c>
      <c r="ER32" s="433">
        <f t="shared" si="96"/>
        <v>43631</v>
      </c>
    </row>
    <row r="33" spans="1:148" ht="17.100000000000001" customHeight="1" x14ac:dyDescent="0.15">
      <c r="A33" s="371"/>
      <c r="B33" s="436"/>
      <c r="C33" s="437">
        <v>4</v>
      </c>
      <c r="D33" s="1100">
        <v>22</v>
      </c>
      <c r="E33" s="430">
        <f>'Ｈ４（1992）'!$AJ$124</f>
        <v>0</v>
      </c>
      <c r="F33" s="441">
        <f t="shared" si="0"/>
        <v>0</v>
      </c>
      <c r="G33" s="441">
        <f t="shared" si="1"/>
        <v>0</v>
      </c>
      <c r="H33" s="432">
        <f>'Ｈ４（1992）'!$AJ$125</f>
        <v>0</v>
      </c>
      <c r="I33" s="441">
        <f t="shared" si="2"/>
        <v>0</v>
      </c>
      <c r="J33" s="475">
        <f t="shared" si="3"/>
        <v>0</v>
      </c>
      <c r="K33" s="430">
        <f>'Ｈ４（1992）'!$AJ$127</f>
        <v>0</v>
      </c>
      <c r="L33" s="441">
        <f t="shared" si="4"/>
        <v>0</v>
      </c>
      <c r="M33" s="441">
        <f t="shared" si="5"/>
        <v>0</v>
      </c>
      <c r="N33" s="432">
        <f>'Ｈ４（1992）'!$AJ$128</f>
        <v>0</v>
      </c>
      <c r="O33" s="441">
        <f t="shared" si="6"/>
        <v>0</v>
      </c>
      <c r="P33" s="440">
        <f t="shared" si="7"/>
        <v>0</v>
      </c>
      <c r="Q33" s="432">
        <f>'Ｈ４（1992）'!$AJ$130</f>
        <v>0</v>
      </c>
      <c r="R33" s="441">
        <f t="shared" si="8"/>
        <v>0</v>
      </c>
      <c r="S33" s="441">
        <f t="shared" si="9"/>
        <v>0</v>
      </c>
      <c r="T33" s="432">
        <f>'Ｈ４（1992）'!$AJ$131</f>
        <v>0</v>
      </c>
      <c r="U33" s="441">
        <f t="shared" si="10"/>
        <v>0</v>
      </c>
      <c r="V33" s="441">
        <f t="shared" si="11"/>
        <v>0</v>
      </c>
      <c r="W33" s="432">
        <f>'Ｈ４（1992）'!$AJ$132</f>
        <v>0</v>
      </c>
      <c r="X33" s="441">
        <f t="shared" si="12"/>
        <v>0</v>
      </c>
      <c r="Y33" s="441">
        <f t="shared" si="13"/>
        <v>0</v>
      </c>
      <c r="Z33" s="432">
        <f>'Ｈ４（1992）'!$AJ$133</f>
        <v>0</v>
      </c>
      <c r="AA33" s="441">
        <f t="shared" si="14"/>
        <v>0</v>
      </c>
      <c r="AB33" s="441">
        <f t="shared" si="15"/>
        <v>0</v>
      </c>
      <c r="AC33" s="432">
        <f>'Ｈ４（1992）'!$AJ$134</f>
        <v>0</v>
      </c>
      <c r="AD33" s="441">
        <f t="shared" si="16"/>
        <v>0</v>
      </c>
      <c r="AE33" s="440">
        <f t="shared" si="17"/>
        <v>0</v>
      </c>
      <c r="AF33" s="432">
        <f>'Ｈ４（1992）'!$AJ$135</f>
        <v>0</v>
      </c>
      <c r="AG33" s="441">
        <f t="shared" si="18"/>
        <v>0</v>
      </c>
      <c r="AH33" s="440">
        <f t="shared" si="19"/>
        <v>0</v>
      </c>
      <c r="AI33" s="432">
        <f>'Ｈ４（1992）'!$AJ$136</f>
        <v>0</v>
      </c>
      <c r="AJ33" s="441">
        <f t="shared" si="20"/>
        <v>0</v>
      </c>
      <c r="AK33" s="441">
        <f t="shared" si="21"/>
        <v>0</v>
      </c>
      <c r="AL33" s="432">
        <f>'Ｈ４（1992）'!$AJ$137</f>
        <v>0</v>
      </c>
      <c r="AM33" s="441">
        <f t="shared" si="22"/>
        <v>0</v>
      </c>
      <c r="AN33" s="441">
        <f t="shared" si="23"/>
        <v>0</v>
      </c>
      <c r="AO33" s="432">
        <f>'Ｈ４（1992）'!$AJ$138</f>
        <v>0</v>
      </c>
      <c r="AP33" s="441">
        <f t="shared" si="24"/>
        <v>0</v>
      </c>
      <c r="AQ33" s="441">
        <f t="shared" si="25"/>
        <v>0</v>
      </c>
      <c r="AR33" s="432">
        <f>'Ｈ４（1992）'!$AJ$139</f>
        <v>0</v>
      </c>
      <c r="AS33" s="441">
        <f t="shared" si="26"/>
        <v>0</v>
      </c>
      <c r="AT33" s="441">
        <f t="shared" si="27"/>
        <v>0</v>
      </c>
      <c r="AU33" s="432">
        <f>'Ｈ４（1992）'!$AJ$140</f>
        <v>0</v>
      </c>
      <c r="AV33" s="441">
        <f t="shared" si="28"/>
        <v>0</v>
      </c>
      <c r="AW33" s="441">
        <f t="shared" si="29"/>
        <v>0</v>
      </c>
      <c r="AX33" s="432">
        <f>'Ｈ４（1992）'!$AJ$141</f>
        <v>0</v>
      </c>
      <c r="AY33" s="441">
        <f t="shared" si="30"/>
        <v>0</v>
      </c>
      <c r="AZ33" s="441">
        <f t="shared" si="31"/>
        <v>0</v>
      </c>
      <c r="BA33" s="432">
        <f>'Ｈ４（1992）'!$AJ$142</f>
        <v>0</v>
      </c>
      <c r="BB33" s="441">
        <f t="shared" si="32"/>
        <v>0</v>
      </c>
      <c r="BC33" s="441">
        <f t="shared" si="33"/>
        <v>0</v>
      </c>
      <c r="BD33" s="432">
        <f>'Ｈ４（1992）'!$AJ$143</f>
        <v>0</v>
      </c>
      <c r="BE33" s="441">
        <f t="shared" si="34"/>
        <v>0</v>
      </c>
      <c r="BF33" s="440">
        <f t="shared" si="35"/>
        <v>0</v>
      </c>
      <c r="BG33" s="432">
        <f>'Ｈ４（1992）'!$AJ$145</f>
        <v>0</v>
      </c>
      <c r="BH33" s="441">
        <f t="shared" si="36"/>
        <v>0</v>
      </c>
      <c r="BI33" s="441">
        <f t="shared" si="37"/>
        <v>0</v>
      </c>
      <c r="BJ33" s="432">
        <f>'Ｈ４（1992）'!$AJ$146</f>
        <v>0</v>
      </c>
      <c r="BK33" s="441">
        <f t="shared" si="38"/>
        <v>0</v>
      </c>
      <c r="BL33" s="441">
        <f t="shared" si="39"/>
        <v>0</v>
      </c>
      <c r="BM33" s="432">
        <f>'Ｈ４（1992）'!$AJ$147</f>
        <v>0</v>
      </c>
      <c r="BN33" s="441">
        <f t="shared" si="40"/>
        <v>0</v>
      </c>
      <c r="BO33" s="440">
        <f t="shared" si="41"/>
        <v>0</v>
      </c>
      <c r="BP33" s="430">
        <f>'Ｈ４（1992）'!$AJ$148</f>
        <v>35155</v>
      </c>
      <c r="BQ33" s="441">
        <f t="shared" si="42"/>
        <v>732</v>
      </c>
      <c r="BR33" s="441">
        <f t="shared" si="43"/>
        <v>16104</v>
      </c>
      <c r="BS33" s="432">
        <f>'Ｈ４（1992）'!$AJ$149</f>
        <v>0</v>
      </c>
      <c r="BT33" s="441">
        <f t="shared" si="44"/>
        <v>0</v>
      </c>
      <c r="BU33" s="441">
        <f t="shared" si="45"/>
        <v>0</v>
      </c>
      <c r="BV33" s="432">
        <f>'Ｈ４（1992）'!$AJ$150</f>
        <v>0</v>
      </c>
      <c r="BW33" s="441">
        <f t="shared" si="46"/>
        <v>0</v>
      </c>
      <c r="BX33" s="441">
        <f t="shared" si="47"/>
        <v>0</v>
      </c>
      <c r="BY33" s="432">
        <f>'Ｈ４（1992）'!$AJ$151</f>
        <v>0</v>
      </c>
      <c r="BZ33" s="441">
        <f t="shared" si="48"/>
        <v>0</v>
      </c>
      <c r="CA33" s="441">
        <f t="shared" si="49"/>
        <v>0</v>
      </c>
      <c r="CB33" s="432">
        <f>'Ｈ４（1992）'!$AJ$152</f>
        <v>0</v>
      </c>
      <c r="CC33" s="441">
        <f t="shared" si="50"/>
        <v>0</v>
      </c>
      <c r="CD33" s="441">
        <f t="shared" si="51"/>
        <v>0</v>
      </c>
      <c r="CE33" s="432">
        <f>'Ｈ４（1992）'!$AJ$153</f>
        <v>0</v>
      </c>
      <c r="CF33" s="441">
        <f t="shared" si="52"/>
        <v>0</v>
      </c>
      <c r="CG33" s="441">
        <f t="shared" si="53"/>
        <v>0</v>
      </c>
      <c r="CH33" s="432">
        <f>'Ｈ４（1992）'!$AJ$155</f>
        <v>50000</v>
      </c>
      <c r="CI33" s="441">
        <f t="shared" si="54"/>
        <v>1042</v>
      </c>
      <c r="CJ33" s="441">
        <f t="shared" si="55"/>
        <v>22924</v>
      </c>
      <c r="CK33" s="432">
        <f>'Ｈ４（1992）'!$AJ$156</f>
        <v>0</v>
      </c>
      <c r="CL33" s="439">
        <f t="shared" si="56"/>
        <v>0</v>
      </c>
      <c r="CM33" s="441">
        <f t="shared" si="57"/>
        <v>0</v>
      </c>
      <c r="CN33" s="432">
        <f>'Ｈ４（1992）'!$AJ$157</f>
        <v>0</v>
      </c>
      <c r="CO33" s="441">
        <f t="shared" si="58"/>
        <v>0</v>
      </c>
      <c r="CP33" s="441">
        <f t="shared" si="59"/>
        <v>0</v>
      </c>
      <c r="CQ33" s="432">
        <f>'Ｈ４（1992）'!$AJ$158</f>
        <v>69000</v>
      </c>
      <c r="CR33" s="441">
        <f t="shared" si="60"/>
        <v>1725</v>
      </c>
      <c r="CS33" s="441">
        <f t="shared" si="61"/>
        <v>37950</v>
      </c>
      <c r="CT33" s="432">
        <f>'Ｈ４（1992）'!$AJ$159</f>
        <v>0</v>
      </c>
      <c r="CU33" s="441">
        <f t="shared" si="62"/>
        <v>0</v>
      </c>
      <c r="CV33" s="441">
        <f t="shared" si="63"/>
        <v>0</v>
      </c>
      <c r="CW33" s="432">
        <f>'Ｈ４（1992）'!$AJ$160</f>
        <v>0</v>
      </c>
      <c r="CX33" s="441">
        <f t="shared" si="64"/>
        <v>0</v>
      </c>
      <c r="CY33" s="441">
        <f t="shared" si="65"/>
        <v>0</v>
      </c>
      <c r="CZ33" s="432">
        <f>'Ｈ４（1992）'!$AJ$161</f>
        <v>0</v>
      </c>
      <c r="DA33" s="441">
        <f t="shared" si="66"/>
        <v>0</v>
      </c>
      <c r="DB33" s="441">
        <f t="shared" si="67"/>
        <v>0</v>
      </c>
      <c r="DC33" s="432">
        <f>'Ｈ４（1992）'!$AJ$162</f>
        <v>0</v>
      </c>
      <c r="DD33" s="441">
        <f t="shared" si="68"/>
        <v>0</v>
      </c>
      <c r="DE33" s="475">
        <f t="shared" si="69"/>
        <v>0</v>
      </c>
      <c r="DF33" s="430">
        <f>'Ｈ４（1992）'!$AJ$164</f>
        <v>0</v>
      </c>
      <c r="DG33" s="441">
        <f t="shared" si="70"/>
        <v>0</v>
      </c>
      <c r="DH33" s="441">
        <f t="shared" si="71"/>
        <v>0</v>
      </c>
      <c r="DI33" s="432">
        <f>'Ｈ４（1992）'!$AJ$165</f>
        <v>0</v>
      </c>
      <c r="DJ33" s="439">
        <f t="shared" si="72"/>
        <v>0</v>
      </c>
      <c r="DK33" s="440">
        <f t="shared" si="73"/>
        <v>0</v>
      </c>
      <c r="DL33" s="432">
        <f>'Ｈ４（1992）'!$AJ$166</f>
        <v>0</v>
      </c>
      <c r="DM33" s="441">
        <f t="shared" si="74"/>
        <v>0</v>
      </c>
      <c r="DN33" s="441">
        <f t="shared" si="75"/>
        <v>0</v>
      </c>
      <c r="DO33" s="432">
        <f>'Ｈ４（1992）'!$AJ$167</f>
        <v>0</v>
      </c>
      <c r="DP33" s="441">
        <f t="shared" si="76"/>
        <v>0</v>
      </c>
      <c r="DQ33" s="441">
        <f t="shared" si="77"/>
        <v>0</v>
      </c>
      <c r="DR33" s="432">
        <f>'Ｈ４（1992）'!$AJ$168</f>
        <v>0</v>
      </c>
      <c r="DS33" s="441">
        <f t="shared" si="78"/>
        <v>0</v>
      </c>
      <c r="DT33" s="441">
        <f t="shared" si="79"/>
        <v>0</v>
      </c>
      <c r="DU33" s="432">
        <f>'Ｈ４（1992）'!$AJ$169</f>
        <v>0</v>
      </c>
      <c r="DV33" s="441">
        <f t="shared" si="80"/>
        <v>0</v>
      </c>
      <c r="DW33" s="441">
        <f t="shared" si="81"/>
        <v>0</v>
      </c>
      <c r="DX33" s="432">
        <f>'Ｈ４（1992）'!$AJ$170</f>
        <v>0</v>
      </c>
      <c r="DY33" s="441">
        <f t="shared" si="82"/>
        <v>0</v>
      </c>
      <c r="DZ33" s="441">
        <f t="shared" si="83"/>
        <v>0</v>
      </c>
      <c r="EA33" s="432">
        <f>'Ｈ４（1992）'!$AJ$171</f>
        <v>0</v>
      </c>
      <c r="EB33" s="441">
        <f t="shared" si="84"/>
        <v>0</v>
      </c>
      <c r="EC33" s="441">
        <f t="shared" si="85"/>
        <v>0</v>
      </c>
      <c r="ED33" s="432">
        <f>'Ｈ４（1992）'!$AJ$172</f>
        <v>0</v>
      </c>
      <c r="EE33" s="441">
        <f t="shared" si="86"/>
        <v>0</v>
      </c>
      <c r="EF33" s="441">
        <f t="shared" si="87"/>
        <v>0</v>
      </c>
      <c r="EG33" s="432">
        <f>'Ｈ４（1992）'!$AJ$173</f>
        <v>0</v>
      </c>
      <c r="EH33" s="441">
        <f t="shared" si="88"/>
        <v>0</v>
      </c>
      <c r="EI33" s="441">
        <f t="shared" si="89"/>
        <v>0</v>
      </c>
      <c r="EJ33" s="432">
        <f>'Ｈ４（1992）'!$AJ$174</f>
        <v>40820</v>
      </c>
      <c r="EK33" s="441">
        <f t="shared" si="90"/>
        <v>816</v>
      </c>
      <c r="EL33" s="475">
        <f t="shared" si="91"/>
        <v>17952</v>
      </c>
      <c r="EM33" s="430">
        <f>'Ｈ４（1992）'!$AJ$175</f>
        <v>0</v>
      </c>
      <c r="EN33" s="441">
        <f t="shared" si="92"/>
        <v>0</v>
      </c>
      <c r="EO33" s="440">
        <f t="shared" si="93"/>
        <v>0</v>
      </c>
      <c r="EP33" s="430">
        <f t="shared" si="94"/>
        <v>194975</v>
      </c>
      <c r="EQ33" s="435">
        <f t="shared" si="95"/>
        <v>4315</v>
      </c>
      <c r="ER33" s="433">
        <f t="shared" si="96"/>
        <v>94930</v>
      </c>
    </row>
    <row r="34" spans="1:148" ht="17.100000000000001" customHeight="1" x14ac:dyDescent="0.15">
      <c r="A34" s="371"/>
      <c r="B34" s="436"/>
      <c r="C34" s="437">
        <v>5</v>
      </c>
      <c r="D34" s="1106">
        <v>21</v>
      </c>
      <c r="E34" s="430">
        <f>'Ｈ５（1993）'!$AJ$124</f>
        <v>0</v>
      </c>
      <c r="F34" s="441">
        <f t="shared" si="0"/>
        <v>0</v>
      </c>
      <c r="G34" s="441">
        <f t="shared" si="1"/>
        <v>0</v>
      </c>
      <c r="H34" s="432">
        <f>'Ｈ５（1993）'!$AJ$125</f>
        <v>0</v>
      </c>
      <c r="I34" s="441">
        <f t="shared" si="2"/>
        <v>0</v>
      </c>
      <c r="J34" s="475">
        <f t="shared" si="3"/>
        <v>0</v>
      </c>
      <c r="K34" s="430">
        <f>'Ｈ５（1993）'!$AJ$127</f>
        <v>0</v>
      </c>
      <c r="L34" s="441">
        <f t="shared" si="4"/>
        <v>0</v>
      </c>
      <c r="M34" s="441">
        <f t="shared" si="5"/>
        <v>0</v>
      </c>
      <c r="N34" s="432">
        <f>'Ｈ５（1993）'!$AJ$128</f>
        <v>0</v>
      </c>
      <c r="O34" s="441">
        <f t="shared" si="6"/>
        <v>0</v>
      </c>
      <c r="P34" s="440">
        <f t="shared" si="7"/>
        <v>0</v>
      </c>
      <c r="Q34" s="432">
        <f>'Ｈ５（1993）'!$AJ$130</f>
        <v>0</v>
      </c>
      <c r="R34" s="441">
        <f t="shared" si="8"/>
        <v>0</v>
      </c>
      <c r="S34" s="441">
        <f t="shared" si="9"/>
        <v>0</v>
      </c>
      <c r="T34" s="432">
        <f>'Ｈ５（1993）'!$AJ$131</f>
        <v>0</v>
      </c>
      <c r="U34" s="441">
        <f t="shared" si="10"/>
        <v>0</v>
      </c>
      <c r="V34" s="441">
        <f t="shared" si="11"/>
        <v>0</v>
      </c>
      <c r="W34" s="432">
        <f>'Ｈ５（1993）'!$AJ$132</f>
        <v>0</v>
      </c>
      <c r="X34" s="441">
        <f t="shared" si="12"/>
        <v>0</v>
      </c>
      <c r="Y34" s="441">
        <f t="shared" si="13"/>
        <v>0</v>
      </c>
      <c r="Z34" s="432">
        <f>'Ｈ５（1993）'!$AJ$133</f>
        <v>0</v>
      </c>
      <c r="AA34" s="441">
        <f t="shared" si="14"/>
        <v>0</v>
      </c>
      <c r="AB34" s="441">
        <f t="shared" si="15"/>
        <v>0</v>
      </c>
      <c r="AC34" s="432">
        <f>'Ｈ５（1993）'!$AJ$134</f>
        <v>0</v>
      </c>
      <c r="AD34" s="441">
        <f t="shared" si="16"/>
        <v>0</v>
      </c>
      <c r="AE34" s="440">
        <f t="shared" si="17"/>
        <v>0</v>
      </c>
      <c r="AF34" s="432">
        <f>'Ｈ５（1993）'!$AJ$135</f>
        <v>0</v>
      </c>
      <c r="AG34" s="441">
        <f t="shared" si="18"/>
        <v>0</v>
      </c>
      <c r="AH34" s="440">
        <f t="shared" si="19"/>
        <v>0</v>
      </c>
      <c r="AI34" s="432">
        <f>'Ｈ５（1993）'!$AJ$136</f>
        <v>0</v>
      </c>
      <c r="AJ34" s="441">
        <f t="shared" si="20"/>
        <v>0</v>
      </c>
      <c r="AK34" s="441">
        <f t="shared" si="21"/>
        <v>0</v>
      </c>
      <c r="AL34" s="432">
        <f>'Ｈ５（1993）'!$AJ$137</f>
        <v>0</v>
      </c>
      <c r="AM34" s="441">
        <f t="shared" si="22"/>
        <v>0</v>
      </c>
      <c r="AN34" s="441">
        <f t="shared" si="23"/>
        <v>0</v>
      </c>
      <c r="AO34" s="432">
        <f>'Ｈ５（1993）'!$AJ$138</f>
        <v>0</v>
      </c>
      <c r="AP34" s="441">
        <f t="shared" si="24"/>
        <v>0</v>
      </c>
      <c r="AQ34" s="441">
        <f t="shared" si="25"/>
        <v>0</v>
      </c>
      <c r="AR34" s="432">
        <f>'Ｈ５（1993）'!$AJ$139</f>
        <v>0</v>
      </c>
      <c r="AS34" s="441">
        <f t="shared" si="26"/>
        <v>0</v>
      </c>
      <c r="AT34" s="441">
        <f t="shared" si="27"/>
        <v>0</v>
      </c>
      <c r="AU34" s="432">
        <f>'Ｈ５（1993）'!$AJ$140</f>
        <v>0</v>
      </c>
      <c r="AV34" s="441">
        <f t="shared" si="28"/>
        <v>0</v>
      </c>
      <c r="AW34" s="441">
        <f t="shared" si="29"/>
        <v>0</v>
      </c>
      <c r="AX34" s="432">
        <f>'Ｈ５（1993）'!$AJ$141</f>
        <v>0</v>
      </c>
      <c r="AY34" s="441">
        <f t="shared" si="30"/>
        <v>0</v>
      </c>
      <c r="AZ34" s="441">
        <f t="shared" si="31"/>
        <v>0</v>
      </c>
      <c r="BA34" s="432">
        <f>'Ｈ５（1993）'!$AJ$142</f>
        <v>0</v>
      </c>
      <c r="BB34" s="441">
        <f t="shared" si="32"/>
        <v>0</v>
      </c>
      <c r="BC34" s="441">
        <f t="shared" si="33"/>
        <v>0</v>
      </c>
      <c r="BD34" s="432">
        <f>'Ｈ５（1993）'!$AJ$143</f>
        <v>0</v>
      </c>
      <c r="BE34" s="441">
        <f t="shared" si="34"/>
        <v>0</v>
      </c>
      <c r="BF34" s="440">
        <f t="shared" si="35"/>
        <v>0</v>
      </c>
      <c r="BG34" s="432">
        <f>'Ｈ５（1993）'!$AJ$145</f>
        <v>0</v>
      </c>
      <c r="BH34" s="441">
        <f t="shared" si="36"/>
        <v>0</v>
      </c>
      <c r="BI34" s="441">
        <f t="shared" si="37"/>
        <v>0</v>
      </c>
      <c r="BJ34" s="432">
        <f>'Ｈ５（1993）'!$AJ$146</f>
        <v>0</v>
      </c>
      <c r="BK34" s="441">
        <f t="shared" si="38"/>
        <v>0</v>
      </c>
      <c r="BL34" s="441">
        <f t="shared" si="39"/>
        <v>0</v>
      </c>
      <c r="BM34" s="432">
        <f>'Ｈ５（1993）'!$AJ$147</f>
        <v>0</v>
      </c>
      <c r="BN34" s="441">
        <f t="shared" si="40"/>
        <v>0</v>
      </c>
      <c r="BO34" s="440">
        <f t="shared" si="41"/>
        <v>0</v>
      </c>
      <c r="BP34" s="430">
        <f>'Ｈ５（1993）'!$AJ$148</f>
        <v>128150</v>
      </c>
      <c r="BQ34" s="441">
        <f t="shared" si="42"/>
        <v>2670</v>
      </c>
      <c r="BR34" s="441">
        <f t="shared" si="43"/>
        <v>56070</v>
      </c>
      <c r="BS34" s="432">
        <f>'Ｈ５（1993）'!$AJ$149</f>
        <v>0</v>
      </c>
      <c r="BT34" s="441">
        <f t="shared" si="44"/>
        <v>0</v>
      </c>
      <c r="BU34" s="441">
        <f t="shared" si="45"/>
        <v>0</v>
      </c>
      <c r="BV34" s="432">
        <f>'Ｈ５（1993）'!$AJ$150</f>
        <v>0</v>
      </c>
      <c r="BW34" s="441">
        <f t="shared" si="46"/>
        <v>0</v>
      </c>
      <c r="BX34" s="441">
        <f t="shared" si="47"/>
        <v>0</v>
      </c>
      <c r="BY34" s="432">
        <f>'Ｈ５（1993）'!$AJ$151</f>
        <v>0</v>
      </c>
      <c r="BZ34" s="441">
        <f t="shared" si="48"/>
        <v>0</v>
      </c>
      <c r="CA34" s="441">
        <f t="shared" si="49"/>
        <v>0</v>
      </c>
      <c r="CB34" s="432">
        <f>'Ｈ５（1993）'!$AJ$152</f>
        <v>0</v>
      </c>
      <c r="CC34" s="441">
        <f t="shared" si="50"/>
        <v>0</v>
      </c>
      <c r="CD34" s="441">
        <f t="shared" si="51"/>
        <v>0</v>
      </c>
      <c r="CE34" s="432">
        <f>'Ｈ５（1993）'!$AJ$153</f>
        <v>0</v>
      </c>
      <c r="CF34" s="441">
        <f t="shared" si="52"/>
        <v>0</v>
      </c>
      <c r="CG34" s="441">
        <f t="shared" si="53"/>
        <v>0</v>
      </c>
      <c r="CH34" s="432">
        <f>'Ｈ５（1993）'!$AJ$155</f>
        <v>51000</v>
      </c>
      <c r="CI34" s="441">
        <f t="shared" si="54"/>
        <v>1063</v>
      </c>
      <c r="CJ34" s="441">
        <f t="shared" si="55"/>
        <v>22323</v>
      </c>
      <c r="CK34" s="432">
        <f>'Ｈ５（1993）'!$AJ$156</f>
        <v>0</v>
      </c>
      <c r="CL34" s="439">
        <f t="shared" si="56"/>
        <v>0</v>
      </c>
      <c r="CM34" s="441">
        <f t="shared" si="57"/>
        <v>0</v>
      </c>
      <c r="CN34" s="432">
        <f>'Ｈ５（1993）'!$AJ$157</f>
        <v>0</v>
      </c>
      <c r="CO34" s="441">
        <f t="shared" si="58"/>
        <v>0</v>
      </c>
      <c r="CP34" s="441">
        <f t="shared" si="59"/>
        <v>0</v>
      </c>
      <c r="CQ34" s="432">
        <f>'Ｈ５（1993）'!$AJ$158</f>
        <v>113000</v>
      </c>
      <c r="CR34" s="441">
        <f t="shared" si="60"/>
        <v>2825</v>
      </c>
      <c r="CS34" s="441">
        <f t="shared" si="61"/>
        <v>59325</v>
      </c>
      <c r="CT34" s="432">
        <f>'Ｈ５（1993）'!$AJ$159</f>
        <v>0</v>
      </c>
      <c r="CU34" s="441">
        <f t="shared" si="62"/>
        <v>0</v>
      </c>
      <c r="CV34" s="441">
        <f t="shared" si="63"/>
        <v>0</v>
      </c>
      <c r="CW34" s="432">
        <f>'Ｈ５（1993）'!$AJ$160</f>
        <v>0</v>
      </c>
      <c r="CX34" s="441">
        <f t="shared" si="64"/>
        <v>0</v>
      </c>
      <c r="CY34" s="441">
        <f t="shared" si="65"/>
        <v>0</v>
      </c>
      <c r="CZ34" s="432">
        <f>'Ｈ５（1993）'!$AJ$161</f>
        <v>0</v>
      </c>
      <c r="DA34" s="441">
        <f t="shared" si="66"/>
        <v>0</v>
      </c>
      <c r="DB34" s="441">
        <f t="shared" si="67"/>
        <v>0</v>
      </c>
      <c r="DC34" s="432">
        <f>'Ｈ５（1993）'!$AJ$162</f>
        <v>31635</v>
      </c>
      <c r="DD34" s="441">
        <f t="shared" si="68"/>
        <v>1265</v>
      </c>
      <c r="DE34" s="475">
        <f t="shared" si="69"/>
        <v>26565</v>
      </c>
      <c r="DF34" s="430">
        <f>'Ｈ５（1993）'!$AJ$164</f>
        <v>0</v>
      </c>
      <c r="DG34" s="441">
        <f t="shared" si="70"/>
        <v>0</v>
      </c>
      <c r="DH34" s="441">
        <f t="shared" si="71"/>
        <v>0</v>
      </c>
      <c r="DI34" s="432">
        <f>'Ｈ５（1993）'!$AJ$165</f>
        <v>0</v>
      </c>
      <c r="DJ34" s="439">
        <f t="shared" si="72"/>
        <v>0</v>
      </c>
      <c r="DK34" s="440">
        <f t="shared" si="73"/>
        <v>0</v>
      </c>
      <c r="DL34" s="432">
        <f>'Ｈ５（1993）'!$AJ$166</f>
        <v>0</v>
      </c>
      <c r="DM34" s="441">
        <f t="shared" si="74"/>
        <v>0</v>
      </c>
      <c r="DN34" s="441">
        <f t="shared" si="75"/>
        <v>0</v>
      </c>
      <c r="DO34" s="432">
        <f>'Ｈ５（1993）'!$AJ$167</f>
        <v>10392</v>
      </c>
      <c r="DP34" s="441">
        <f t="shared" si="76"/>
        <v>208</v>
      </c>
      <c r="DQ34" s="441">
        <f t="shared" si="77"/>
        <v>4368</v>
      </c>
      <c r="DR34" s="432">
        <f>'Ｈ５（1993）'!$AJ$168</f>
        <v>0</v>
      </c>
      <c r="DS34" s="441">
        <f t="shared" si="78"/>
        <v>0</v>
      </c>
      <c r="DT34" s="441">
        <f t="shared" si="79"/>
        <v>0</v>
      </c>
      <c r="DU34" s="432">
        <f>'Ｈ５（1993）'!$AJ$169</f>
        <v>0</v>
      </c>
      <c r="DV34" s="441">
        <f t="shared" si="80"/>
        <v>0</v>
      </c>
      <c r="DW34" s="441">
        <f t="shared" si="81"/>
        <v>0</v>
      </c>
      <c r="DX34" s="432">
        <f>'Ｈ５（1993）'!$AJ$170</f>
        <v>0</v>
      </c>
      <c r="DY34" s="441">
        <f t="shared" si="82"/>
        <v>0</v>
      </c>
      <c r="DZ34" s="441">
        <f t="shared" si="83"/>
        <v>0</v>
      </c>
      <c r="EA34" s="432">
        <f>'Ｈ５（1993）'!$AJ$171</f>
        <v>0</v>
      </c>
      <c r="EB34" s="441">
        <f t="shared" si="84"/>
        <v>0</v>
      </c>
      <c r="EC34" s="441">
        <f t="shared" si="85"/>
        <v>0</v>
      </c>
      <c r="ED34" s="432">
        <f>'Ｈ５（1993）'!$AJ$172</f>
        <v>0</v>
      </c>
      <c r="EE34" s="441">
        <f t="shared" si="86"/>
        <v>0</v>
      </c>
      <c r="EF34" s="441">
        <f t="shared" si="87"/>
        <v>0</v>
      </c>
      <c r="EG34" s="432">
        <f>'Ｈ５（1993）'!$AJ$173</f>
        <v>0</v>
      </c>
      <c r="EH34" s="441">
        <f t="shared" si="88"/>
        <v>0</v>
      </c>
      <c r="EI34" s="441">
        <f t="shared" si="89"/>
        <v>0</v>
      </c>
      <c r="EJ34" s="432">
        <f>'Ｈ５（1993）'!$AJ$174</f>
        <v>2370</v>
      </c>
      <c r="EK34" s="441">
        <f t="shared" si="90"/>
        <v>47</v>
      </c>
      <c r="EL34" s="475">
        <f t="shared" si="91"/>
        <v>987</v>
      </c>
      <c r="EM34" s="430">
        <f>'Ｈ５（1993）'!$AJ$175</f>
        <v>0</v>
      </c>
      <c r="EN34" s="441">
        <f t="shared" si="92"/>
        <v>0</v>
      </c>
      <c r="EO34" s="440">
        <f t="shared" si="93"/>
        <v>0</v>
      </c>
      <c r="EP34" s="430">
        <f t="shared" si="94"/>
        <v>336547</v>
      </c>
      <c r="EQ34" s="435">
        <f t="shared" si="95"/>
        <v>8078</v>
      </c>
      <c r="ER34" s="433">
        <f t="shared" si="96"/>
        <v>169638</v>
      </c>
    </row>
    <row r="35" spans="1:148" ht="17.100000000000001" customHeight="1" x14ac:dyDescent="0.15">
      <c r="A35" s="371"/>
      <c r="B35" s="436"/>
      <c r="C35" s="437">
        <v>6</v>
      </c>
      <c r="D35" s="1100">
        <v>20</v>
      </c>
      <c r="E35" s="430">
        <f>'Ｈ６（1994）'!$AJ$124</f>
        <v>0</v>
      </c>
      <c r="F35" s="441">
        <f t="shared" si="0"/>
        <v>0</v>
      </c>
      <c r="G35" s="441">
        <f t="shared" si="1"/>
        <v>0</v>
      </c>
      <c r="H35" s="432">
        <f>'Ｈ６（1994）'!$AJ$125</f>
        <v>0</v>
      </c>
      <c r="I35" s="441">
        <f t="shared" si="2"/>
        <v>0</v>
      </c>
      <c r="J35" s="475">
        <f t="shared" si="3"/>
        <v>0</v>
      </c>
      <c r="K35" s="430">
        <f>'Ｈ６（1994）'!$AJ$127</f>
        <v>0</v>
      </c>
      <c r="L35" s="441">
        <f t="shared" si="4"/>
        <v>0</v>
      </c>
      <c r="M35" s="441">
        <f t="shared" si="5"/>
        <v>0</v>
      </c>
      <c r="N35" s="432">
        <f>'Ｈ６（1994）'!$AJ$128</f>
        <v>0</v>
      </c>
      <c r="O35" s="441">
        <f t="shared" si="6"/>
        <v>0</v>
      </c>
      <c r="P35" s="440">
        <f t="shared" si="7"/>
        <v>0</v>
      </c>
      <c r="Q35" s="432">
        <f>'Ｈ６（1994）'!$AJ$130</f>
        <v>0</v>
      </c>
      <c r="R35" s="441">
        <f t="shared" si="8"/>
        <v>0</v>
      </c>
      <c r="S35" s="441">
        <f t="shared" si="9"/>
        <v>0</v>
      </c>
      <c r="T35" s="432">
        <f>'Ｈ６（1994）'!$AJ$131</f>
        <v>0</v>
      </c>
      <c r="U35" s="441">
        <f t="shared" si="10"/>
        <v>0</v>
      </c>
      <c r="V35" s="441">
        <f t="shared" si="11"/>
        <v>0</v>
      </c>
      <c r="W35" s="432">
        <f>'Ｈ６（1994）'!$AJ$132</f>
        <v>0</v>
      </c>
      <c r="X35" s="441">
        <f t="shared" si="12"/>
        <v>0</v>
      </c>
      <c r="Y35" s="441">
        <f t="shared" si="13"/>
        <v>0</v>
      </c>
      <c r="Z35" s="432">
        <f>'Ｈ６（1994）'!$AJ$133</f>
        <v>0</v>
      </c>
      <c r="AA35" s="441">
        <f t="shared" si="14"/>
        <v>0</v>
      </c>
      <c r="AB35" s="441">
        <f t="shared" si="15"/>
        <v>0</v>
      </c>
      <c r="AC35" s="432">
        <f>'Ｈ６（1994）'!$AJ$134</f>
        <v>0</v>
      </c>
      <c r="AD35" s="441">
        <f t="shared" si="16"/>
        <v>0</v>
      </c>
      <c r="AE35" s="440">
        <f t="shared" si="17"/>
        <v>0</v>
      </c>
      <c r="AF35" s="432">
        <f>'Ｈ６（1994）'!$AJ$135</f>
        <v>0</v>
      </c>
      <c r="AG35" s="441">
        <f t="shared" si="18"/>
        <v>0</v>
      </c>
      <c r="AH35" s="440">
        <f t="shared" si="19"/>
        <v>0</v>
      </c>
      <c r="AI35" s="432">
        <f>'Ｈ６（1994）'!$AJ$136</f>
        <v>0</v>
      </c>
      <c r="AJ35" s="441">
        <f t="shared" si="20"/>
        <v>0</v>
      </c>
      <c r="AK35" s="441">
        <f t="shared" si="21"/>
        <v>0</v>
      </c>
      <c r="AL35" s="432">
        <f>'Ｈ６（1994）'!$AJ$137</f>
        <v>0</v>
      </c>
      <c r="AM35" s="441">
        <f t="shared" si="22"/>
        <v>0</v>
      </c>
      <c r="AN35" s="441">
        <f t="shared" si="23"/>
        <v>0</v>
      </c>
      <c r="AO35" s="432">
        <f>'Ｈ６（1994）'!$AJ$138</f>
        <v>0</v>
      </c>
      <c r="AP35" s="441">
        <f t="shared" si="24"/>
        <v>0</v>
      </c>
      <c r="AQ35" s="441">
        <f t="shared" si="25"/>
        <v>0</v>
      </c>
      <c r="AR35" s="432">
        <f>'Ｈ６（1994）'!$AJ$139</f>
        <v>0</v>
      </c>
      <c r="AS35" s="441">
        <f t="shared" si="26"/>
        <v>0</v>
      </c>
      <c r="AT35" s="441">
        <f t="shared" si="27"/>
        <v>0</v>
      </c>
      <c r="AU35" s="432">
        <f>'Ｈ６（1994）'!$AJ$140</f>
        <v>0</v>
      </c>
      <c r="AV35" s="441">
        <f t="shared" si="28"/>
        <v>0</v>
      </c>
      <c r="AW35" s="441">
        <f t="shared" si="29"/>
        <v>0</v>
      </c>
      <c r="AX35" s="432">
        <f>'Ｈ６（1994）'!$AJ$141</f>
        <v>0</v>
      </c>
      <c r="AY35" s="441">
        <f t="shared" si="30"/>
        <v>0</v>
      </c>
      <c r="AZ35" s="441">
        <f t="shared" si="31"/>
        <v>0</v>
      </c>
      <c r="BA35" s="432">
        <f>'Ｈ６（1994）'!$AJ$142</f>
        <v>0</v>
      </c>
      <c r="BB35" s="441">
        <f t="shared" si="32"/>
        <v>0</v>
      </c>
      <c r="BC35" s="441">
        <f t="shared" si="33"/>
        <v>0</v>
      </c>
      <c r="BD35" s="432">
        <f>'Ｈ６（1994）'!$AJ$143</f>
        <v>0</v>
      </c>
      <c r="BE35" s="441">
        <f t="shared" si="34"/>
        <v>0</v>
      </c>
      <c r="BF35" s="440">
        <f t="shared" si="35"/>
        <v>0</v>
      </c>
      <c r="BG35" s="432">
        <f>'Ｈ６（1994）'!$AJ$145</f>
        <v>0</v>
      </c>
      <c r="BH35" s="441">
        <f t="shared" si="36"/>
        <v>0</v>
      </c>
      <c r="BI35" s="441">
        <f t="shared" si="37"/>
        <v>0</v>
      </c>
      <c r="BJ35" s="432">
        <f>'Ｈ６（1994）'!$AJ$146</f>
        <v>0</v>
      </c>
      <c r="BK35" s="441">
        <f t="shared" si="38"/>
        <v>0</v>
      </c>
      <c r="BL35" s="441">
        <f t="shared" si="39"/>
        <v>0</v>
      </c>
      <c r="BM35" s="432">
        <f>'Ｈ６（1994）'!$AJ$147</f>
        <v>0</v>
      </c>
      <c r="BN35" s="441">
        <f t="shared" si="40"/>
        <v>0</v>
      </c>
      <c r="BO35" s="440">
        <f t="shared" si="41"/>
        <v>0</v>
      </c>
      <c r="BP35" s="430">
        <f>'Ｈ６（1994）'!$AJ$148</f>
        <v>89445</v>
      </c>
      <c r="BQ35" s="441">
        <f t="shared" si="42"/>
        <v>1863</v>
      </c>
      <c r="BR35" s="441">
        <f t="shared" si="43"/>
        <v>37260</v>
      </c>
      <c r="BS35" s="432">
        <f>'Ｈ６（1994）'!$AJ$149</f>
        <v>25850</v>
      </c>
      <c r="BT35" s="441">
        <f t="shared" si="44"/>
        <v>431</v>
      </c>
      <c r="BU35" s="441">
        <f t="shared" si="45"/>
        <v>8620</v>
      </c>
      <c r="BV35" s="432">
        <f>'Ｈ６（1994）'!$AJ$150</f>
        <v>0</v>
      </c>
      <c r="BW35" s="441">
        <f t="shared" si="46"/>
        <v>0</v>
      </c>
      <c r="BX35" s="441">
        <f t="shared" si="47"/>
        <v>0</v>
      </c>
      <c r="BY35" s="432">
        <f>'Ｈ６（1994）'!$AJ$151</f>
        <v>0</v>
      </c>
      <c r="BZ35" s="441">
        <f t="shared" si="48"/>
        <v>0</v>
      </c>
      <c r="CA35" s="441">
        <f t="shared" si="49"/>
        <v>0</v>
      </c>
      <c r="CB35" s="432">
        <f>'Ｈ６（1994）'!$AJ$152</f>
        <v>0</v>
      </c>
      <c r="CC35" s="441">
        <f t="shared" si="50"/>
        <v>0</v>
      </c>
      <c r="CD35" s="441">
        <f t="shared" si="51"/>
        <v>0</v>
      </c>
      <c r="CE35" s="432">
        <f>'Ｈ６（1994）'!$AJ$153</f>
        <v>0</v>
      </c>
      <c r="CF35" s="441">
        <f t="shared" si="52"/>
        <v>0</v>
      </c>
      <c r="CG35" s="441">
        <f t="shared" si="53"/>
        <v>0</v>
      </c>
      <c r="CH35" s="432">
        <f>'Ｈ６（1994）'!$AJ$155</f>
        <v>64000</v>
      </c>
      <c r="CI35" s="441">
        <f t="shared" si="54"/>
        <v>1333</v>
      </c>
      <c r="CJ35" s="441">
        <f t="shared" si="55"/>
        <v>26660</v>
      </c>
      <c r="CK35" s="432">
        <f>'Ｈ６（1994）'!$AJ$156</f>
        <v>0</v>
      </c>
      <c r="CL35" s="439">
        <f t="shared" si="56"/>
        <v>0</v>
      </c>
      <c r="CM35" s="441">
        <f t="shared" si="57"/>
        <v>0</v>
      </c>
      <c r="CN35" s="432">
        <f>'Ｈ６（1994）'!$AJ$157</f>
        <v>0</v>
      </c>
      <c r="CO35" s="441">
        <f t="shared" si="58"/>
        <v>0</v>
      </c>
      <c r="CP35" s="441">
        <f t="shared" si="59"/>
        <v>0</v>
      </c>
      <c r="CQ35" s="432">
        <f>'Ｈ６（1994）'!$AJ$158</f>
        <v>114000</v>
      </c>
      <c r="CR35" s="441">
        <f t="shared" si="60"/>
        <v>2850</v>
      </c>
      <c r="CS35" s="441">
        <f t="shared" si="61"/>
        <v>57000</v>
      </c>
      <c r="CT35" s="432">
        <f>'Ｈ６（1994）'!$AJ$159</f>
        <v>0</v>
      </c>
      <c r="CU35" s="441">
        <f t="shared" si="62"/>
        <v>0</v>
      </c>
      <c r="CV35" s="441">
        <f t="shared" si="63"/>
        <v>0</v>
      </c>
      <c r="CW35" s="432">
        <f>'Ｈ６（1994）'!$AJ$160</f>
        <v>134764</v>
      </c>
      <c r="CX35" s="441">
        <f t="shared" si="64"/>
        <v>3369</v>
      </c>
      <c r="CY35" s="441">
        <f t="shared" si="65"/>
        <v>67380</v>
      </c>
      <c r="CZ35" s="432">
        <f>'Ｈ６（1994）'!$AJ$161</f>
        <v>0</v>
      </c>
      <c r="DA35" s="441">
        <f t="shared" si="66"/>
        <v>0</v>
      </c>
      <c r="DB35" s="441">
        <f t="shared" si="67"/>
        <v>0</v>
      </c>
      <c r="DC35" s="432">
        <f>'Ｈ６（1994）'!$AJ$162</f>
        <v>0</v>
      </c>
      <c r="DD35" s="441">
        <f t="shared" si="68"/>
        <v>0</v>
      </c>
      <c r="DE35" s="475">
        <f t="shared" si="69"/>
        <v>0</v>
      </c>
      <c r="DF35" s="430">
        <f>'Ｈ６（1994）'!$AJ$164</f>
        <v>0</v>
      </c>
      <c r="DG35" s="441">
        <f t="shared" si="70"/>
        <v>0</v>
      </c>
      <c r="DH35" s="441">
        <f t="shared" si="71"/>
        <v>0</v>
      </c>
      <c r="DI35" s="432">
        <f>'Ｈ６（1994）'!$AJ$165</f>
        <v>0</v>
      </c>
      <c r="DJ35" s="439">
        <f t="shared" si="72"/>
        <v>0</v>
      </c>
      <c r="DK35" s="440">
        <f t="shared" si="73"/>
        <v>0</v>
      </c>
      <c r="DL35" s="432">
        <f>'Ｈ６（1994）'!$AJ$166</f>
        <v>0</v>
      </c>
      <c r="DM35" s="441">
        <f t="shared" si="74"/>
        <v>0</v>
      </c>
      <c r="DN35" s="441">
        <f t="shared" si="75"/>
        <v>0</v>
      </c>
      <c r="DO35" s="432">
        <f>'Ｈ６（1994）'!$AJ$167</f>
        <v>0</v>
      </c>
      <c r="DP35" s="441">
        <f t="shared" si="76"/>
        <v>0</v>
      </c>
      <c r="DQ35" s="441">
        <f t="shared" si="77"/>
        <v>0</v>
      </c>
      <c r="DR35" s="432">
        <f>'Ｈ６（1994）'!$AJ$168</f>
        <v>0</v>
      </c>
      <c r="DS35" s="441">
        <f t="shared" si="78"/>
        <v>0</v>
      </c>
      <c r="DT35" s="441">
        <f t="shared" si="79"/>
        <v>0</v>
      </c>
      <c r="DU35" s="432">
        <f>'Ｈ６（1994）'!$AJ$169</f>
        <v>0</v>
      </c>
      <c r="DV35" s="441">
        <f t="shared" si="80"/>
        <v>0</v>
      </c>
      <c r="DW35" s="441">
        <f t="shared" si="81"/>
        <v>0</v>
      </c>
      <c r="DX35" s="432">
        <f>'Ｈ６（1994）'!$AJ$170</f>
        <v>0</v>
      </c>
      <c r="DY35" s="441">
        <f t="shared" si="82"/>
        <v>0</v>
      </c>
      <c r="DZ35" s="441">
        <f t="shared" si="83"/>
        <v>0</v>
      </c>
      <c r="EA35" s="432">
        <f>'Ｈ６（1994）'!$AJ$171</f>
        <v>0</v>
      </c>
      <c r="EB35" s="441">
        <f t="shared" si="84"/>
        <v>0</v>
      </c>
      <c r="EC35" s="441">
        <f t="shared" si="85"/>
        <v>0</v>
      </c>
      <c r="ED35" s="432">
        <f>'Ｈ６（1994）'!$AJ$172</f>
        <v>0</v>
      </c>
      <c r="EE35" s="441">
        <f t="shared" si="86"/>
        <v>0</v>
      </c>
      <c r="EF35" s="441">
        <f t="shared" si="87"/>
        <v>0</v>
      </c>
      <c r="EG35" s="432">
        <f>'Ｈ６（1994）'!$AJ$173</f>
        <v>0</v>
      </c>
      <c r="EH35" s="441">
        <f t="shared" si="88"/>
        <v>0</v>
      </c>
      <c r="EI35" s="441">
        <f t="shared" si="89"/>
        <v>0</v>
      </c>
      <c r="EJ35" s="432">
        <f>'Ｈ６（1994）'!$AJ$174</f>
        <v>0</v>
      </c>
      <c r="EK35" s="441">
        <f t="shared" si="90"/>
        <v>0</v>
      </c>
      <c r="EL35" s="475">
        <f t="shared" si="91"/>
        <v>0</v>
      </c>
      <c r="EM35" s="430">
        <f>'Ｈ６（1994）'!$AJ$175</f>
        <v>0</v>
      </c>
      <c r="EN35" s="441">
        <f t="shared" si="92"/>
        <v>0</v>
      </c>
      <c r="EO35" s="440">
        <f t="shared" si="93"/>
        <v>0</v>
      </c>
      <c r="EP35" s="430">
        <f t="shared" si="94"/>
        <v>428059</v>
      </c>
      <c r="EQ35" s="435">
        <f t="shared" si="95"/>
        <v>9846</v>
      </c>
      <c r="ER35" s="433">
        <f t="shared" si="96"/>
        <v>196920</v>
      </c>
    </row>
    <row r="36" spans="1:148" ht="17.100000000000001" customHeight="1" x14ac:dyDescent="0.15">
      <c r="A36" s="371"/>
      <c r="B36" s="436"/>
      <c r="C36" s="437">
        <v>7</v>
      </c>
      <c r="D36" s="1106">
        <v>19</v>
      </c>
      <c r="E36" s="430">
        <f>'Ｈ７（1995）'!$AJ$124</f>
        <v>0</v>
      </c>
      <c r="F36" s="441">
        <f t="shared" si="0"/>
        <v>0</v>
      </c>
      <c r="G36" s="441">
        <f t="shared" si="1"/>
        <v>0</v>
      </c>
      <c r="H36" s="432">
        <f>'Ｈ７（1995）'!$AJ$125</f>
        <v>0</v>
      </c>
      <c r="I36" s="441">
        <f t="shared" si="2"/>
        <v>0</v>
      </c>
      <c r="J36" s="475">
        <f t="shared" si="3"/>
        <v>0</v>
      </c>
      <c r="K36" s="430">
        <f>'Ｈ７（1995）'!$AJ$127</f>
        <v>0</v>
      </c>
      <c r="L36" s="441">
        <f t="shared" si="4"/>
        <v>0</v>
      </c>
      <c r="M36" s="441">
        <f t="shared" si="5"/>
        <v>0</v>
      </c>
      <c r="N36" s="432">
        <f>'Ｈ７（1995）'!$AJ$128</f>
        <v>0</v>
      </c>
      <c r="O36" s="441">
        <f t="shared" si="6"/>
        <v>0</v>
      </c>
      <c r="P36" s="440">
        <f t="shared" si="7"/>
        <v>0</v>
      </c>
      <c r="Q36" s="432">
        <f>'Ｈ７（1995）'!$AJ$130</f>
        <v>0</v>
      </c>
      <c r="R36" s="441">
        <f t="shared" si="8"/>
        <v>0</v>
      </c>
      <c r="S36" s="441">
        <f t="shared" si="9"/>
        <v>0</v>
      </c>
      <c r="T36" s="432">
        <f>'Ｈ７（1995）'!$AJ$131</f>
        <v>0</v>
      </c>
      <c r="U36" s="441">
        <f t="shared" si="10"/>
        <v>0</v>
      </c>
      <c r="V36" s="441">
        <f t="shared" si="11"/>
        <v>0</v>
      </c>
      <c r="W36" s="432">
        <f>'Ｈ７（1995）'!$AJ$132</f>
        <v>0</v>
      </c>
      <c r="X36" s="441">
        <f t="shared" si="12"/>
        <v>0</v>
      </c>
      <c r="Y36" s="441">
        <f t="shared" si="13"/>
        <v>0</v>
      </c>
      <c r="Z36" s="432">
        <f>'Ｈ７（1995）'!$AJ$133</f>
        <v>0</v>
      </c>
      <c r="AA36" s="441">
        <f t="shared" si="14"/>
        <v>0</v>
      </c>
      <c r="AB36" s="441">
        <f t="shared" si="15"/>
        <v>0</v>
      </c>
      <c r="AC36" s="432">
        <f>'Ｈ７（1995）'!$AJ$134</f>
        <v>0</v>
      </c>
      <c r="AD36" s="441">
        <f t="shared" si="16"/>
        <v>0</v>
      </c>
      <c r="AE36" s="440">
        <f t="shared" si="17"/>
        <v>0</v>
      </c>
      <c r="AF36" s="432">
        <f>'Ｈ７（1995）'!$AJ$135</f>
        <v>0</v>
      </c>
      <c r="AG36" s="441">
        <f t="shared" si="18"/>
        <v>0</v>
      </c>
      <c r="AH36" s="440">
        <f t="shared" si="19"/>
        <v>0</v>
      </c>
      <c r="AI36" s="432">
        <f>'Ｈ７（1995）'!$AJ$136</f>
        <v>0</v>
      </c>
      <c r="AJ36" s="441">
        <f t="shared" si="20"/>
        <v>0</v>
      </c>
      <c r="AK36" s="441">
        <f t="shared" si="21"/>
        <v>0</v>
      </c>
      <c r="AL36" s="432">
        <f>'Ｈ７（1995）'!$AJ$137</f>
        <v>0</v>
      </c>
      <c r="AM36" s="441">
        <f t="shared" si="22"/>
        <v>0</v>
      </c>
      <c r="AN36" s="441">
        <f t="shared" si="23"/>
        <v>0</v>
      </c>
      <c r="AO36" s="432">
        <f>'Ｈ７（1995）'!$AJ$138</f>
        <v>0</v>
      </c>
      <c r="AP36" s="441">
        <f t="shared" si="24"/>
        <v>0</v>
      </c>
      <c r="AQ36" s="441">
        <f t="shared" si="25"/>
        <v>0</v>
      </c>
      <c r="AR36" s="432">
        <f>'Ｈ７（1995）'!$AJ$139</f>
        <v>0</v>
      </c>
      <c r="AS36" s="441">
        <f t="shared" si="26"/>
        <v>0</v>
      </c>
      <c r="AT36" s="441">
        <f t="shared" si="27"/>
        <v>0</v>
      </c>
      <c r="AU36" s="432">
        <f>'Ｈ７（1995）'!$AJ$140</f>
        <v>0</v>
      </c>
      <c r="AV36" s="441">
        <f t="shared" si="28"/>
        <v>0</v>
      </c>
      <c r="AW36" s="441">
        <f t="shared" si="29"/>
        <v>0</v>
      </c>
      <c r="AX36" s="432">
        <f>'Ｈ７（1995）'!$AJ$141</f>
        <v>0</v>
      </c>
      <c r="AY36" s="441">
        <f t="shared" si="30"/>
        <v>0</v>
      </c>
      <c r="AZ36" s="441">
        <f t="shared" si="31"/>
        <v>0</v>
      </c>
      <c r="BA36" s="432">
        <f>'Ｈ７（1995）'!$AJ$142</f>
        <v>0</v>
      </c>
      <c r="BB36" s="441">
        <f t="shared" si="32"/>
        <v>0</v>
      </c>
      <c r="BC36" s="441">
        <f t="shared" si="33"/>
        <v>0</v>
      </c>
      <c r="BD36" s="432">
        <f>'Ｈ７（1995）'!$AJ$143</f>
        <v>0</v>
      </c>
      <c r="BE36" s="441">
        <f t="shared" si="34"/>
        <v>0</v>
      </c>
      <c r="BF36" s="440">
        <f t="shared" si="35"/>
        <v>0</v>
      </c>
      <c r="BG36" s="432">
        <f>'Ｈ７（1995）'!$AJ$145</f>
        <v>0</v>
      </c>
      <c r="BH36" s="441">
        <f t="shared" si="36"/>
        <v>0</v>
      </c>
      <c r="BI36" s="441">
        <f t="shared" si="37"/>
        <v>0</v>
      </c>
      <c r="BJ36" s="432">
        <f>'Ｈ７（1995）'!$AJ$146</f>
        <v>0</v>
      </c>
      <c r="BK36" s="441">
        <f t="shared" si="38"/>
        <v>0</v>
      </c>
      <c r="BL36" s="441">
        <f t="shared" si="39"/>
        <v>0</v>
      </c>
      <c r="BM36" s="432">
        <f>'Ｈ７（1995）'!$AJ$147</f>
        <v>0</v>
      </c>
      <c r="BN36" s="441">
        <f t="shared" si="40"/>
        <v>0</v>
      </c>
      <c r="BO36" s="440">
        <f t="shared" si="41"/>
        <v>0</v>
      </c>
      <c r="BP36" s="430">
        <f>'Ｈ７（1995）'!$AJ$148</f>
        <v>190940</v>
      </c>
      <c r="BQ36" s="441">
        <f t="shared" si="42"/>
        <v>3978</v>
      </c>
      <c r="BR36" s="441">
        <f t="shared" si="43"/>
        <v>75582</v>
      </c>
      <c r="BS36" s="432">
        <f>'Ｈ７（1995）'!$AJ$149</f>
        <v>0</v>
      </c>
      <c r="BT36" s="441">
        <f t="shared" si="44"/>
        <v>0</v>
      </c>
      <c r="BU36" s="441">
        <f t="shared" si="45"/>
        <v>0</v>
      </c>
      <c r="BV36" s="432">
        <f>'Ｈ７（1995）'!$AJ$150</f>
        <v>0</v>
      </c>
      <c r="BW36" s="441">
        <f t="shared" si="46"/>
        <v>0</v>
      </c>
      <c r="BX36" s="441">
        <f t="shared" si="47"/>
        <v>0</v>
      </c>
      <c r="BY36" s="432">
        <f>'Ｈ７（1995）'!$AJ$151</f>
        <v>0</v>
      </c>
      <c r="BZ36" s="441">
        <f t="shared" si="48"/>
        <v>0</v>
      </c>
      <c r="CA36" s="441">
        <f t="shared" si="49"/>
        <v>0</v>
      </c>
      <c r="CB36" s="432">
        <f>'Ｈ７（1995）'!$AJ$152</f>
        <v>0</v>
      </c>
      <c r="CC36" s="441">
        <f t="shared" si="50"/>
        <v>0</v>
      </c>
      <c r="CD36" s="441">
        <f t="shared" si="51"/>
        <v>0</v>
      </c>
      <c r="CE36" s="432">
        <f>'Ｈ７（1995）'!$AJ$153</f>
        <v>0</v>
      </c>
      <c r="CF36" s="441">
        <f t="shared" si="52"/>
        <v>0</v>
      </c>
      <c r="CG36" s="441">
        <f t="shared" si="53"/>
        <v>0</v>
      </c>
      <c r="CH36" s="432">
        <f>'Ｈ７（1995）'!$AJ$155</f>
        <v>55000</v>
      </c>
      <c r="CI36" s="441">
        <f t="shared" si="54"/>
        <v>1146</v>
      </c>
      <c r="CJ36" s="441">
        <f t="shared" si="55"/>
        <v>21774</v>
      </c>
      <c r="CK36" s="432">
        <f>'Ｈ７（1995）'!$AJ$156</f>
        <v>0</v>
      </c>
      <c r="CL36" s="439">
        <f t="shared" si="56"/>
        <v>0</v>
      </c>
      <c r="CM36" s="441">
        <f t="shared" si="57"/>
        <v>0</v>
      </c>
      <c r="CN36" s="432">
        <f>'Ｈ７（1995）'!$AJ$157</f>
        <v>0</v>
      </c>
      <c r="CO36" s="441">
        <f t="shared" si="58"/>
        <v>0</v>
      </c>
      <c r="CP36" s="441">
        <f t="shared" si="59"/>
        <v>0</v>
      </c>
      <c r="CQ36" s="432">
        <f>'Ｈ７（1995）'!$AJ$158</f>
        <v>0</v>
      </c>
      <c r="CR36" s="441">
        <f t="shared" si="60"/>
        <v>0</v>
      </c>
      <c r="CS36" s="441">
        <f t="shared" si="61"/>
        <v>0</v>
      </c>
      <c r="CT36" s="432">
        <f>'Ｈ７（1995）'!$AJ$159</f>
        <v>0</v>
      </c>
      <c r="CU36" s="441">
        <f t="shared" si="62"/>
        <v>0</v>
      </c>
      <c r="CV36" s="441">
        <f t="shared" si="63"/>
        <v>0</v>
      </c>
      <c r="CW36" s="432">
        <f>'Ｈ７（1995）'!$AJ$160</f>
        <v>121448</v>
      </c>
      <c r="CX36" s="441">
        <f t="shared" si="64"/>
        <v>3036</v>
      </c>
      <c r="CY36" s="441">
        <f t="shared" si="65"/>
        <v>57684</v>
      </c>
      <c r="CZ36" s="432">
        <f>'Ｈ７（1995）'!$AJ$161</f>
        <v>0</v>
      </c>
      <c r="DA36" s="441">
        <f t="shared" si="66"/>
        <v>0</v>
      </c>
      <c r="DB36" s="441">
        <f t="shared" si="67"/>
        <v>0</v>
      </c>
      <c r="DC36" s="432">
        <f>'Ｈ７（1995）'!$AJ$162</f>
        <v>0</v>
      </c>
      <c r="DD36" s="441">
        <f t="shared" si="68"/>
        <v>0</v>
      </c>
      <c r="DE36" s="475">
        <f t="shared" si="69"/>
        <v>0</v>
      </c>
      <c r="DF36" s="430">
        <f>'Ｈ７（1995）'!$AJ$164</f>
        <v>0</v>
      </c>
      <c r="DG36" s="441">
        <f t="shared" si="70"/>
        <v>0</v>
      </c>
      <c r="DH36" s="441">
        <f t="shared" si="71"/>
        <v>0</v>
      </c>
      <c r="DI36" s="432">
        <f>'Ｈ７（1995）'!$AJ$165</f>
        <v>0</v>
      </c>
      <c r="DJ36" s="439">
        <f t="shared" si="72"/>
        <v>0</v>
      </c>
      <c r="DK36" s="440">
        <f t="shared" si="73"/>
        <v>0</v>
      </c>
      <c r="DL36" s="432">
        <f>'Ｈ７（1995）'!$AJ$166</f>
        <v>1006937</v>
      </c>
      <c r="DM36" s="441">
        <f t="shared" si="74"/>
        <v>20139</v>
      </c>
      <c r="DN36" s="441">
        <f t="shared" si="75"/>
        <v>382641</v>
      </c>
      <c r="DO36" s="432">
        <f>'Ｈ７（1995）'!$AJ$167</f>
        <v>0</v>
      </c>
      <c r="DP36" s="441">
        <f t="shared" si="76"/>
        <v>0</v>
      </c>
      <c r="DQ36" s="441">
        <f t="shared" si="77"/>
        <v>0</v>
      </c>
      <c r="DR36" s="432">
        <f>'Ｈ７（1995）'!$AJ$168</f>
        <v>0</v>
      </c>
      <c r="DS36" s="441">
        <f t="shared" si="78"/>
        <v>0</v>
      </c>
      <c r="DT36" s="441">
        <f t="shared" si="79"/>
        <v>0</v>
      </c>
      <c r="DU36" s="432">
        <f>'Ｈ７（1995）'!$AJ$169</f>
        <v>0</v>
      </c>
      <c r="DV36" s="441">
        <f t="shared" si="80"/>
        <v>0</v>
      </c>
      <c r="DW36" s="441">
        <f t="shared" si="81"/>
        <v>0</v>
      </c>
      <c r="DX36" s="432">
        <f>'Ｈ７（1995）'!$AJ$170</f>
        <v>0</v>
      </c>
      <c r="DY36" s="441">
        <f t="shared" si="82"/>
        <v>0</v>
      </c>
      <c r="DZ36" s="441">
        <f t="shared" si="83"/>
        <v>0</v>
      </c>
      <c r="EA36" s="432">
        <f>'Ｈ７（1995）'!$AJ$171</f>
        <v>0</v>
      </c>
      <c r="EB36" s="441">
        <f t="shared" si="84"/>
        <v>0</v>
      </c>
      <c r="EC36" s="441">
        <f t="shared" si="85"/>
        <v>0</v>
      </c>
      <c r="ED36" s="432">
        <f>'Ｈ７（1995）'!$AJ$172</f>
        <v>0</v>
      </c>
      <c r="EE36" s="441">
        <f t="shared" si="86"/>
        <v>0</v>
      </c>
      <c r="EF36" s="441">
        <f t="shared" si="87"/>
        <v>0</v>
      </c>
      <c r="EG36" s="432">
        <f>'Ｈ７（1995）'!$AJ$173</f>
        <v>0</v>
      </c>
      <c r="EH36" s="441">
        <f t="shared" si="88"/>
        <v>0</v>
      </c>
      <c r="EI36" s="441">
        <f t="shared" si="89"/>
        <v>0</v>
      </c>
      <c r="EJ36" s="432">
        <f>'Ｈ７（1995）'!$AJ$174</f>
        <v>0</v>
      </c>
      <c r="EK36" s="441">
        <f t="shared" si="90"/>
        <v>0</v>
      </c>
      <c r="EL36" s="475">
        <f t="shared" si="91"/>
        <v>0</v>
      </c>
      <c r="EM36" s="430">
        <f>'Ｈ７（1995）'!$AJ$175</f>
        <v>0</v>
      </c>
      <c r="EN36" s="441">
        <f t="shared" si="92"/>
        <v>0</v>
      </c>
      <c r="EO36" s="440">
        <f t="shared" si="93"/>
        <v>0</v>
      </c>
      <c r="EP36" s="430">
        <f t="shared" si="94"/>
        <v>1374325</v>
      </c>
      <c r="EQ36" s="435">
        <f t="shared" si="95"/>
        <v>28299</v>
      </c>
      <c r="ER36" s="433">
        <f t="shared" si="96"/>
        <v>537681</v>
      </c>
    </row>
    <row r="37" spans="1:148" ht="17.100000000000001" customHeight="1" x14ac:dyDescent="0.15">
      <c r="A37" s="371"/>
      <c r="B37" s="436"/>
      <c r="C37" s="437">
        <v>8</v>
      </c>
      <c r="D37" s="1100">
        <v>18</v>
      </c>
      <c r="E37" s="430">
        <f>'Ｈ８（1996）'!$AJ$124</f>
        <v>0</v>
      </c>
      <c r="F37" s="441">
        <f t="shared" si="0"/>
        <v>0</v>
      </c>
      <c r="G37" s="441">
        <f t="shared" si="1"/>
        <v>0</v>
      </c>
      <c r="H37" s="432">
        <f>'Ｈ８（1996）'!$AJ$125</f>
        <v>0</v>
      </c>
      <c r="I37" s="441">
        <f t="shared" si="2"/>
        <v>0</v>
      </c>
      <c r="J37" s="475">
        <f t="shared" si="3"/>
        <v>0</v>
      </c>
      <c r="K37" s="430">
        <f>'Ｈ８（1996）'!$AJ$127</f>
        <v>0</v>
      </c>
      <c r="L37" s="441">
        <f t="shared" si="4"/>
        <v>0</v>
      </c>
      <c r="M37" s="441">
        <f t="shared" si="5"/>
        <v>0</v>
      </c>
      <c r="N37" s="432">
        <f>'Ｈ８（1996）'!$AJ$128</f>
        <v>0</v>
      </c>
      <c r="O37" s="441">
        <f t="shared" si="6"/>
        <v>0</v>
      </c>
      <c r="P37" s="440">
        <f t="shared" si="7"/>
        <v>0</v>
      </c>
      <c r="Q37" s="432">
        <f>'Ｈ８（1996）'!$AJ$130</f>
        <v>0</v>
      </c>
      <c r="R37" s="441">
        <f t="shared" si="8"/>
        <v>0</v>
      </c>
      <c r="S37" s="441">
        <f t="shared" si="9"/>
        <v>0</v>
      </c>
      <c r="T37" s="432">
        <f>'Ｈ８（1996）'!$AJ$131</f>
        <v>0</v>
      </c>
      <c r="U37" s="441">
        <f t="shared" si="10"/>
        <v>0</v>
      </c>
      <c r="V37" s="441">
        <f t="shared" si="11"/>
        <v>0</v>
      </c>
      <c r="W37" s="432">
        <f>'Ｈ８（1996）'!$AJ$132</f>
        <v>0</v>
      </c>
      <c r="X37" s="441">
        <f t="shared" si="12"/>
        <v>0</v>
      </c>
      <c r="Y37" s="441">
        <f t="shared" si="13"/>
        <v>0</v>
      </c>
      <c r="Z37" s="432">
        <f>'Ｈ８（1996）'!$AJ$133</f>
        <v>0</v>
      </c>
      <c r="AA37" s="441">
        <f t="shared" si="14"/>
        <v>0</v>
      </c>
      <c r="AB37" s="441">
        <f t="shared" si="15"/>
        <v>0</v>
      </c>
      <c r="AC37" s="432">
        <f>'Ｈ８（1996）'!$AJ$134</f>
        <v>0</v>
      </c>
      <c r="AD37" s="441">
        <f t="shared" si="16"/>
        <v>0</v>
      </c>
      <c r="AE37" s="440">
        <f t="shared" si="17"/>
        <v>0</v>
      </c>
      <c r="AF37" s="432">
        <f>'Ｈ８（1996）'!$AJ$135</f>
        <v>0</v>
      </c>
      <c r="AG37" s="441">
        <f t="shared" si="18"/>
        <v>0</v>
      </c>
      <c r="AH37" s="440">
        <f t="shared" si="19"/>
        <v>0</v>
      </c>
      <c r="AI37" s="432">
        <f>'Ｈ８（1996）'!$AJ$136</f>
        <v>0</v>
      </c>
      <c r="AJ37" s="441">
        <f t="shared" si="20"/>
        <v>0</v>
      </c>
      <c r="AK37" s="441">
        <f t="shared" si="21"/>
        <v>0</v>
      </c>
      <c r="AL37" s="432">
        <f>'Ｈ８（1996）'!$AJ$137</f>
        <v>0</v>
      </c>
      <c r="AM37" s="441">
        <f t="shared" si="22"/>
        <v>0</v>
      </c>
      <c r="AN37" s="441">
        <f t="shared" si="23"/>
        <v>0</v>
      </c>
      <c r="AO37" s="432">
        <f>'Ｈ８（1996）'!$AJ$138</f>
        <v>0</v>
      </c>
      <c r="AP37" s="441">
        <f t="shared" si="24"/>
        <v>0</v>
      </c>
      <c r="AQ37" s="441">
        <f t="shared" si="25"/>
        <v>0</v>
      </c>
      <c r="AR37" s="432">
        <f>'Ｈ８（1996）'!$AJ$139</f>
        <v>0</v>
      </c>
      <c r="AS37" s="441">
        <f t="shared" si="26"/>
        <v>0</v>
      </c>
      <c r="AT37" s="441">
        <f t="shared" si="27"/>
        <v>0</v>
      </c>
      <c r="AU37" s="432">
        <f>'Ｈ８（1996）'!$AJ$140</f>
        <v>0</v>
      </c>
      <c r="AV37" s="441">
        <f t="shared" si="28"/>
        <v>0</v>
      </c>
      <c r="AW37" s="441">
        <f t="shared" si="29"/>
        <v>0</v>
      </c>
      <c r="AX37" s="432">
        <f>'Ｈ８（1996）'!$AJ$141</f>
        <v>0</v>
      </c>
      <c r="AY37" s="441">
        <f t="shared" si="30"/>
        <v>0</v>
      </c>
      <c r="AZ37" s="441">
        <f t="shared" si="31"/>
        <v>0</v>
      </c>
      <c r="BA37" s="432">
        <f>'Ｈ８（1996）'!$AJ$142</f>
        <v>0</v>
      </c>
      <c r="BB37" s="441">
        <f t="shared" si="32"/>
        <v>0</v>
      </c>
      <c r="BC37" s="441">
        <f t="shared" si="33"/>
        <v>0</v>
      </c>
      <c r="BD37" s="432">
        <f>'Ｈ８（1996）'!$AJ$143</f>
        <v>0</v>
      </c>
      <c r="BE37" s="441">
        <f t="shared" si="34"/>
        <v>0</v>
      </c>
      <c r="BF37" s="440">
        <f t="shared" si="35"/>
        <v>0</v>
      </c>
      <c r="BG37" s="432">
        <f>'Ｈ８（1996）'!$AJ$145</f>
        <v>0</v>
      </c>
      <c r="BH37" s="441">
        <f t="shared" si="36"/>
        <v>0</v>
      </c>
      <c r="BI37" s="441">
        <f t="shared" si="37"/>
        <v>0</v>
      </c>
      <c r="BJ37" s="432">
        <f>'Ｈ８（1996）'!$AJ$146</f>
        <v>0</v>
      </c>
      <c r="BK37" s="441">
        <f t="shared" si="38"/>
        <v>0</v>
      </c>
      <c r="BL37" s="441">
        <f t="shared" si="39"/>
        <v>0</v>
      </c>
      <c r="BM37" s="432">
        <f>'Ｈ８（1996）'!$AJ$147</f>
        <v>0</v>
      </c>
      <c r="BN37" s="441">
        <f t="shared" si="40"/>
        <v>0</v>
      </c>
      <c r="BO37" s="440">
        <f t="shared" si="41"/>
        <v>0</v>
      </c>
      <c r="BP37" s="430">
        <f>'Ｈ８（1996）'!$AJ$148</f>
        <v>158066</v>
      </c>
      <c r="BQ37" s="441">
        <f t="shared" si="42"/>
        <v>3293</v>
      </c>
      <c r="BR37" s="441">
        <f t="shared" si="43"/>
        <v>59274</v>
      </c>
      <c r="BS37" s="432">
        <f>'Ｈ８（1996）'!$AJ$149</f>
        <v>0</v>
      </c>
      <c r="BT37" s="441">
        <f t="shared" si="44"/>
        <v>0</v>
      </c>
      <c r="BU37" s="441">
        <f t="shared" si="45"/>
        <v>0</v>
      </c>
      <c r="BV37" s="432">
        <f>'Ｈ８（1996）'!$AJ$150</f>
        <v>0</v>
      </c>
      <c r="BW37" s="441">
        <f t="shared" si="46"/>
        <v>0</v>
      </c>
      <c r="BX37" s="441">
        <f t="shared" si="47"/>
        <v>0</v>
      </c>
      <c r="BY37" s="432">
        <f>'Ｈ８（1996）'!$AJ$151</f>
        <v>0</v>
      </c>
      <c r="BZ37" s="441">
        <f t="shared" si="48"/>
        <v>0</v>
      </c>
      <c r="CA37" s="441">
        <f t="shared" si="49"/>
        <v>0</v>
      </c>
      <c r="CB37" s="432">
        <f>'Ｈ８（1996）'!$AJ$152</f>
        <v>0</v>
      </c>
      <c r="CC37" s="441">
        <f t="shared" si="50"/>
        <v>0</v>
      </c>
      <c r="CD37" s="441">
        <f t="shared" si="51"/>
        <v>0</v>
      </c>
      <c r="CE37" s="432">
        <f>'Ｈ８（1996）'!$AJ$153</f>
        <v>0</v>
      </c>
      <c r="CF37" s="441">
        <f t="shared" si="52"/>
        <v>0</v>
      </c>
      <c r="CG37" s="441">
        <f t="shared" si="53"/>
        <v>0</v>
      </c>
      <c r="CH37" s="432">
        <f>'Ｈ８（1996）'!$AJ$155</f>
        <v>50000</v>
      </c>
      <c r="CI37" s="441">
        <f t="shared" si="54"/>
        <v>1042</v>
      </c>
      <c r="CJ37" s="441">
        <f t="shared" si="55"/>
        <v>18756</v>
      </c>
      <c r="CK37" s="432">
        <f>'Ｈ８（1996）'!$AJ$156</f>
        <v>0</v>
      </c>
      <c r="CL37" s="439">
        <f t="shared" si="56"/>
        <v>0</v>
      </c>
      <c r="CM37" s="441">
        <f t="shared" si="57"/>
        <v>0</v>
      </c>
      <c r="CN37" s="432">
        <f>'Ｈ８（1996）'!$AJ$157</f>
        <v>0</v>
      </c>
      <c r="CO37" s="441">
        <f t="shared" si="58"/>
        <v>0</v>
      </c>
      <c r="CP37" s="441">
        <f t="shared" si="59"/>
        <v>0</v>
      </c>
      <c r="CQ37" s="432">
        <f>'Ｈ８（1996）'!$AJ$158</f>
        <v>146000</v>
      </c>
      <c r="CR37" s="441">
        <f t="shared" si="60"/>
        <v>3650</v>
      </c>
      <c r="CS37" s="441">
        <f t="shared" si="61"/>
        <v>65700</v>
      </c>
      <c r="CT37" s="432">
        <f>'Ｈ８（1996）'!$AJ$159</f>
        <v>0</v>
      </c>
      <c r="CU37" s="441">
        <f t="shared" si="62"/>
        <v>0</v>
      </c>
      <c r="CV37" s="441">
        <f t="shared" si="63"/>
        <v>0</v>
      </c>
      <c r="CW37" s="432">
        <f>'Ｈ８（1996）'!$AJ$160</f>
        <v>0</v>
      </c>
      <c r="CX37" s="441">
        <f t="shared" si="64"/>
        <v>0</v>
      </c>
      <c r="CY37" s="441">
        <f t="shared" si="65"/>
        <v>0</v>
      </c>
      <c r="CZ37" s="432">
        <f>'Ｈ８（1996）'!$AJ$161</f>
        <v>0</v>
      </c>
      <c r="DA37" s="441">
        <f t="shared" si="66"/>
        <v>0</v>
      </c>
      <c r="DB37" s="441">
        <f t="shared" si="67"/>
        <v>0</v>
      </c>
      <c r="DC37" s="432">
        <f>'Ｈ８（1996）'!$AJ$162</f>
        <v>0</v>
      </c>
      <c r="DD37" s="441">
        <f t="shared" si="68"/>
        <v>0</v>
      </c>
      <c r="DE37" s="475">
        <f t="shared" si="69"/>
        <v>0</v>
      </c>
      <c r="DF37" s="430">
        <f>'Ｈ８（1996）'!$AJ$164</f>
        <v>0</v>
      </c>
      <c r="DG37" s="441">
        <f t="shared" si="70"/>
        <v>0</v>
      </c>
      <c r="DH37" s="441">
        <f t="shared" si="71"/>
        <v>0</v>
      </c>
      <c r="DI37" s="432">
        <f>'Ｈ８（1996）'!$AJ$165</f>
        <v>0</v>
      </c>
      <c r="DJ37" s="439">
        <f t="shared" si="72"/>
        <v>0</v>
      </c>
      <c r="DK37" s="440">
        <f t="shared" si="73"/>
        <v>0</v>
      </c>
      <c r="DL37" s="432">
        <f>'Ｈ８（1996）'!$AJ$166</f>
        <v>0</v>
      </c>
      <c r="DM37" s="441">
        <f t="shared" si="74"/>
        <v>0</v>
      </c>
      <c r="DN37" s="441">
        <f t="shared" si="75"/>
        <v>0</v>
      </c>
      <c r="DO37" s="432">
        <f>'Ｈ８（1996）'!$AJ$167</f>
        <v>22941</v>
      </c>
      <c r="DP37" s="441">
        <f t="shared" si="76"/>
        <v>459</v>
      </c>
      <c r="DQ37" s="441">
        <f t="shared" si="77"/>
        <v>8262</v>
      </c>
      <c r="DR37" s="432">
        <f>'Ｈ８（1996）'!$AJ$168</f>
        <v>0</v>
      </c>
      <c r="DS37" s="441">
        <f t="shared" si="78"/>
        <v>0</v>
      </c>
      <c r="DT37" s="441">
        <f t="shared" si="79"/>
        <v>0</v>
      </c>
      <c r="DU37" s="432">
        <f>'Ｈ８（1996）'!$AJ$169</f>
        <v>0</v>
      </c>
      <c r="DV37" s="441">
        <f t="shared" si="80"/>
        <v>0</v>
      </c>
      <c r="DW37" s="441">
        <f t="shared" si="81"/>
        <v>0</v>
      </c>
      <c r="DX37" s="432">
        <f>'Ｈ８（1996）'!$AJ$170</f>
        <v>0</v>
      </c>
      <c r="DY37" s="441">
        <f t="shared" si="82"/>
        <v>0</v>
      </c>
      <c r="DZ37" s="441">
        <f t="shared" si="83"/>
        <v>0</v>
      </c>
      <c r="EA37" s="432">
        <f>'Ｈ８（1996）'!$AJ$171</f>
        <v>0</v>
      </c>
      <c r="EB37" s="441">
        <f t="shared" si="84"/>
        <v>0</v>
      </c>
      <c r="EC37" s="441">
        <f t="shared" si="85"/>
        <v>0</v>
      </c>
      <c r="ED37" s="432">
        <f>'Ｈ８（1996）'!$AJ$172</f>
        <v>0</v>
      </c>
      <c r="EE37" s="441">
        <f t="shared" si="86"/>
        <v>0</v>
      </c>
      <c r="EF37" s="441">
        <f t="shared" si="87"/>
        <v>0</v>
      </c>
      <c r="EG37" s="432">
        <f>'Ｈ８（1996）'!$AJ$173</f>
        <v>0</v>
      </c>
      <c r="EH37" s="441">
        <f t="shared" si="88"/>
        <v>0</v>
      </c>
      <c r="EI37" s="441">
        <f t="shared" si="89"/>
        <v>0</v>
      </c>
      <c r="EJ37" s="432">
        <f>'Ｈ８（1996）'!$AJ$174</f>
        <v>0</v>
      </c>
      <c r="EK37" s="441">
        <f t="shared" si="90"/>
        <v>0</v>
      </c>
      <c r="EL37" s="475">
        <f t="shared" si="91"/>
        <v>0</v>
      </c>
      <c r="EM37" s="430">
        <f>'Ｈ８（1996）'!$AJ$175</f>
        <v>0</v>
      </c>
      <c r="EN37" s="441">
        <f t="shared" si="92"/>
        <v>0</v>
      </c>
      <c r="EO37" s="440">
        <f t="shared" si="93"/>
        <v>0</v>
      </c>
      <c r="EP37" s="430">
        <f t="shared" si="94"/>
        <v>377007</v>
      </c>
      <c r="EQ37" s="435">
        <f t="shared" si="95"/>
        <v>8444</v>
      </c>
      <c r="ER37" s="433">
        <f t="shared" si="96"/>
        <v>151992</v>
      </c>
    </row>
    <row r="38" spans="1:148" ht="17.100000000000001" customHeight="1" x14ac:dyDescent="0.15">
      <c r="A38" s="371"/>
      <c r="B38" s="436"/>
      <c r="C38" s="437">
        <v>9</v>
      </c>
      <c r="D38" s="1106">
        <v>17</v>
      </c>
      <c r="E38" s="430">
        <f>'Ｈ９（1997）'!$AJ$124</f>
        <v>0</v>
      </c>
      <c r="F38" s="441">
        <f t="shared" si="0"/>
        <v>0</v>
      </c>
      <c r="G38" s="441">
        <f t="shared" si="1"/>
        <v>0</v>
      </c>
      <c r="H38" s="432">
        <f>'Ｈ９（1997）'!$AJ$125</f>
        <v>0</v>
      </c>
      <c r="I38" s="441">
        <f t="shared" si="2"/>
        <v>0</v>
      </c>
      <c r="J38" s="475">
        <f t="shared" si="3"/>
        <v>0</v>
      </c>
      <c r="K38" s="430">
        <f>'Ｈ９（1997）'!$AJ$127</f>
        <v>0</v>
      </c>
      <c r="L38" s="441">
        <f t="shared" si="4"/>
        <v>0</v>
      </c>
      <c r="M38" s="441">
        <f t="shared" si="5"/>
        <v>0</v>
      </c>
      <c r="N38" s="432">
        <f>'Ｈ９（1997）'!$AJ$128</f>
        <v>0</v>
      </c>
      <c r="O38" s="441">
        <f t="shared" si="6"/>
        <v>0</v>
      </c>
      <c r="P38" s="440">
        <f t="shared" si="7"/>
        <v>0</v>
      </c>
      <c r="Q38" s="432">
        <f>'Ｈ９（1997）'!$AJ$130</f>
        <v>0</v>
      </c>
      <c r="R38" s="441">
        <f t="shared" si="8"/>
        <v>0</v>
      </c>
      <c r="S38" s="441">
        <f t="shared" si="9"/>
        <v>0</v>
      </c>
      <c r="T38" s="432">
        <f>'Ｈ９（1997）'!$AJ$131</f>
        <v>0</v>
      </c>
      <c r="U38" s="441">
        <f t="shared" si="10"/>
        <v>0</v>
      </c>
      <c r="V38" s="441">
        <f t="shared" si="11"/>
        <v>0</v>
      </c>
      <c r="W38" s="432">
        <f>'Ｈ９（1997）'!$AJ$132</f>
        <v>0</v>
      </c>
      <c r="X38" s="441">
        <f t="shared" si="12"/>
        <v>0</v>
      </c>
      <c r="Y38" s="441">
        <f t="shared" si="13"/>
        <v>0</v>
      </c>
      <c r="Z38" s="432">
        <f>'Ｈ９（1997）'!$AJ$133</f>
        <v>0</v>
      </c>
      <c r="AA38" s="441">
        <f t="shared" si="14"/>
        <v>0</v>
      </c>
      <c r="AB38" s="441">
        <f t="shared" si="15"/>
        <v>0</v>
      </c>
      <c r="AC38" s="432">
        <f>'Ｈ９（1997）'!$AJ$134</f>
        <v>0</v>
      </c>
      <c r="AD38" s="441">
        <f t="shared" si="16"/>
        <v>0</v>
      </c>
      <c r="AE38" s="440">
        <f t="shared" si="17"/>
        <v>0</v>
      </c>
      <c r="AF38" s="432">
        <f>'Ｈ９（1997）'!$AJ$135</f>
        <v>0</v>
      </c>
      <c r="AG38" s="441">
        <f t="shared" si="18"/>
        <v>0</v>
      </c>
      <c r="AH38" s="440">
        <f t="shared" si="19"/>
        <v>0</v>
      </c>
      <c r="AI38" s="432">
        <f>'Ｈ９（1997）'!$AJ$136</f>
        <v>0</v>
      </c>
      <c r="AJ38" s="441">
        <f t="shared" si="20"/>
        <v>0</v>
      </c>
      <c r="AK38" s="441">
        <f t="shared" si="21"/>
        <v>0</v>
      </c>
      <c r="AL38" s="432">
        <f>'Ｈ９（1997）'!$AJ$137</f>
        <v>0</v>
      </c>
      <c r="AM38" s="441">
        <f t="shared" si="22"/>
        <v>0</v>
      </c>
      <c r="AN38" s="441">
        <f t="shared" si="23"/>
        <v>0</v>
      </c>
      <c r="AO38" s="432">
        <f>'Ｈ９（1997）'!$AJ$138</f>
        <v>0</v>
      </c>
      <c r="AP38" s="441">
        <f t="shared" si="24"/>
        <v>0</v>
      </c>
      <c r="AQ38" s="441">
        <f t="shared" si="25"/>
        <v>0</v>
      </c>
      <c r="AR38" s="432">
        <f>'Ｈ９（1997）'!$AJ$139</f>
        <v>0</v>
      </c>
      <c r="AS38" s="441">
        <f t="shared" si="26"/>
        <v>0</v>
      </c>
      <c r="AT38" s="441">
        <f t="shared" si="27"/>
        <v>0</v>
      </c>
      <c r="AU38" s="432">
        <f>'Ｈ９（1997）'!$AJ$140</f>
        <v>0</v>
      </c>
      <c r="AV38" s="441">
        <f t="shared" si="28"/>
        <v>0</v>
      </c>
      <c r="AW38" s="441">
        <f t="shared" si="29"/>
        <v>0</v>
      </c>
      <c r="AX38" s="432">
        <f>'Ｈ９（1997）'!$AJ$141</f>
        <v>0</v>
      </c>
      <c r="AY38" s="441">
        <f t="shared" si="30"/>
        <v>0</v>
      </c>
      <c r="AZ38" s="441">
        <f t="shared" si="31"/>
        <v>0</v>
      </c>
      <c r="BA38" s="432">
        <f>'Ｈ９（1997）'!$AJ$142</f>
        <v>0</v>
      </c>
      <c r="BB38" s="441">
        <f t="shared" si="32"/>
        <v>0</v>
      </c>
      <c r="BC38" s="441">
        <f t="shared" si="33"/>
        <v>0</v>
      </c>
      <c r="BD38" s="432">
        <f>'Ｈ９（1997）'!$AJ$143</f>
        <v>0</v>
      </c>
      <c r="BE38" s="441">
        <f t="shared" si="34"/>
        <v>0</v>
      </c>
      <c r="BF38" s="440">
        <f t="shared" si="35"/>
        <v>0</v>
      </c>
      <c r="BG38" s="432">
        <f>'Ｈ９（1997）'!$AJ$145</f>
        <v>0</v>
      </c>
      <c r="BH38" s="441">
        <f t="shared" si="36"/>
        <v>0</v>
      </c>
      <c r="BI38" s="441">
        <f t="shared" si="37"/>
        <v>0</v>
      </c>
      <c r="BJ38" s="432">
        <f>'Ｈ９（1997）'!$AJ$146</f>
        <v>0</v>
      </c>
      <c r="BK38" s="441">
        <f t="shared" si="38"/>
        <v>0</v>
      </c>
      <c r="BL38" s="441">
        <f t="shared" si="39"/>
        <v>0</v>
      </c>
      <c r="BM38" s="432">
        <f>'Ｈ９（1997）'!$AJ$147</f>
        <v>0</v>
      </c>
      <c r="BN38" s="441">
        <f t="shared" si="40"/>
        <v>0</v>
      </c>
      <c r="BO38" s="440">
        <f t="shared" si="41"/>
        <v>0</v>
      </c>
      <c r="BP38" s="430">
        <f>'Ｈ９（1997）'!$AJ$148</f>
        <v>125934</v>
      </c>
      <c r="BQ38" s="441">
        <f t="shared" si="42"/>
        <v>2624</v>
      </c>
      <c r="BR38" s="441">
        <f t="shared" si="43"/>
        <v>44608</v>
      </c>
      <c r="BS38" s="432">
        <f>'Ｈ９（1997）'!$AJ$149</f>
        <v>0</v>
      </c>
      <c r="BT38" s="441">
        <f t="shared" si="44"/>
        <v>0</v>
      </c>
      <c r="BU38" s="441">
        <f t="shared" si="45"/>
        <v>0</v>
      </c>
      <c r="BV38" s="432">
        <f>'Ｈ９（1997）'!$AJ$150</f>
        <v>0</v>
      </c>
      <c r="BW38" s="441">
        <f t="shared" si="46"/>
        <v>0</v>
      </c>
      <c r="BX38" s="441">
        <f t="shared" si="47"/>
        <v>0</v>
      </c>
      <c r="BY38" s="432">
        <f>'Ｈ９（1997）'!$AJ$151</f>
        <v>0</v>
      </c>
      <c r="BZ38" s="441">
        <f t="shared" si="48"/>
        <v>0</v>
      </c>
      <c r="CA38" s="441">
        <f t="shared" si="49"/>
        <v>0</v>
      </c>
      <c r="CB38" s="432">
        <f>'Ｈ９（1997）'!$AJ$152</f>
        <v>0</v>
      </c>
      <c r="CC38" s="441">
        <f t="shared" si="50"/>
        <v>0</v>
      </c>
      <c r="CD38" s="441">
        <f t="shared" si="51"/>
        <v>0</v>
      </c>
      <c r="CE38" s="432">
        <f>'Ｈ９（1997）'!$AJ$153</f>
        <v>0</v>
      </c>
      <c r="CF38" s="441">
        <f t="shared" si="52"/>
        <v>0</v>
      </c>
      <c r="CG38" s="441">
        <f t="shared" si="53"/>
        <v>0</v>
      </c>
      <c r="CH38" s="432">
        <f>'Ｈ９（1997）'!$AJ$155</f>
        <v>24000</v>
      </c>
      <c r="CI38" s="441">
        <f t="shared" si="54"/>
        <v>500</v>
      </c>
      <c r="CJ38" s="441">
        <f t="shared" si="55"/>
        <v>8500</v>
      </c>
      <c r="CK38" s="432">
        <f>'Ｈ９（1997）'!$AJ$156</f>
        <v>0</v>
      </c>
      <c r="CL38" s="439">
        <f t="shared" si="56"/>
        <v>0</v>
      </c>
      <c r="CM38" s="441">
        <f t="shared" si="57"/>
        <v>0</v>
      </c>
      <c r="CN38" s="432">
        <f>'Ｈ９（1997）'!$AJ$157</f>
        <v>0</v>
      </c>
      <c r="CO38" s="441">
        <f t="shared" si="58"/>
        <v>0</v>
      </c>
      <c r="CP38" s="441">
        <f t="shared" si="59"/>
        <v>0</v>
      </c>
      <c r="CQ38" s="432">
        <f>'Ｈ９（1997）'!$AJ$158</f>
        <v>0</v>
      </c>
      <c r="CR38" s="441">
        <f t="shared" si="60"/>
        <v>0</v>
      </c>
      <c r="CS38" s="441">
        <f t="shared" si="61"/>
        <v>0</v>
      </c>
      <c r="CT38" s="432">
        <f>'Ｈ９（1997）'!$AJ$159</f>
        <v>0</v>
      </c>
      <c r="CU38" s="441">
        <f t="shared" si="62"/>
        <v>0</v>
      </c>
      <c r="CV38" s="441">
        <f t="shared" si="63"/>
        <v>0</v>
      </c>
      <c r="CW38" s="432">
        <f>'Ｈ９（1997）'!$AJ$160</f>
        <v>0</v>
      </c>
      <c r="CX38" s="441">
        <f t="shared" si="64"/>
        <v>0</v>
      </c>
      <c r="CY38" s="441">
        <f t="shared" si="65"/>
        <v>0</v>
      </c>
      <c r="CZ38" s="432">
        <f>'Ｈ９（1997）'!$AJ$161</f>
        <v>0</v>
      </c>
      <c r="DA38" s="441">
        <f t="shared" si="66"/>
        <v>0</v>
      </c>
      <c r="DB38" s="441">
        <f t="shared" si="67"/>
        <v>0</v>
      </c>
      <c r="DC38" s="432">
        <f>'Ｈ９（1997）'!$AJ$162</f>
        <v>0</v>
      </c>
      <c r="DD38" s="441">
        <f t="shared" si="68"/>
        <v>0</v>
      </c>
      <c r="DE38" s="475">
        <f t="shared" si="69"/>
        <v>0</v>
      </c>
      <c r="DF38" s="430">
        <f>'Ｈ９（1997）'!$AJ$164</f>
        <v>0</v>
      </c>
      <c r="DG38" s="441">
        <f t="shared" si="70"/>
        <v>0</v>
      </c>
      <c r="DH38" s="441">
        <f t="shared" si="71"/>
        <v>0</v>
      </c>
      <c r="DI38" s="432">
        <f>'Ｈ９（1997）'!$AJ$165</f>
        <v>0</v>
      </c>
      <c r="DJ38" s="439">
        <f t="shared" si="72"/>
        <v>0</v>
      </c>
      <c r="DK38" s="440">
        <f t="shared" si="73"/>
        <v>0</v>
      </c>
      <c r="DL38" s="432">
        <f>'Ｈ９（1997）'!$AJ$166</f>
        <v>0</v>
      </c>
      <c r="DM38" s="441">
        <f t="shared" si="74"/>
        <v>0</v>
      </c>
      <c r="DN38" s="441">
        <f t="shared" si="75"/>
        <v>0</v>
      </c>
      <c r="DO38" s="432">
        <f>'Ｈ９（1997）'!$AJ$167</f>
        <v>34411</v>
      </c>
      <c r="DP38" s="441">
        <f t="shared" si="76"/>
        <v>688</v>
      </c>
      <c r="DQ38" s="441">
        <f t="shared" si="77"/>
        <v>11696</v>
      </c>
      <c r="DR38" s="432">
        <f>'Ｈ９（1997）'!$AJ$168</f>
        <v>0</v>
      </c>
      <c r="DS38" s="441">
        <f t="shared" si="78"/>
        <v>0</v>
      </c>
      <c r="DT38" s="441">
        <f t="shared" si="79"/>
        <v>0</v>
      </c>
      <c r="DU38" s="432">
        <f>'Ｈ９（1997）'!$AJ$169</f>
        <v>0</v>
      </c>
      <c r="DV38" s="441">
        <f t="shared" si="80"/>
        <v>0</v>
      </c>
      <c r="DW38" s="441">
        <f t="shared" si="81"/>
        <v>0</v>
      </c>
      <c r="DX38" s="432">
        <f>'Ｈ９（1997）'!$AJ$170</f>
        <v>0</v>
      </c>
      <c r="DY38" s="441">
        <f t="shared" si="82"/>
        <v>0</v>
      </c>
      <c r="DZ38" s="441">
        <f t="shared" si="83"/>
        <v>0</v>
      </c>
      <c r="EA38" s="432">
        <f>'Ｈ９（1997）'!$AJ$171</f>
        <v>0</v>
      </c>
      <c r="EB38" s="441">
        <f t="shared" si="84"/>
        <v>0</v>
      </c>
      <c r="EC38" s="441">
        <f t="shared" si="85"/>
        <v>0</v>
      </c>
      <c r="ED38" s="432">
        <f>'Ｈ９（1997）'!$AJ$172</f>
        <v>0</v>
      </c>
      <c r="EE38" s="441">
        <f t="shared" si="86"/>
        <v>0</v>
      </c>
      <c r="EF38" s="441">
        <f t="shared" si="87"/>
        <v>0</v>
      </c>
      <c r="EG38" s="432">
        <f>'Ｈ９（1997）'!$AJ$173</f>
        <v>0</v>
      </c>
      <c r="EH38" s="441">
        <f t="shared" si="88"/>
        <v>0</v>
      </c>
      <c r="EI38" s="441">
        <f t="shared" si="89"/>
        <v>0</v>
      </c>
      <c r="EJ38" s="432">
        <f>'Ｈ９（1997）'!$AJ$174</f>
        <v>0</v>
      </c>
      <c r="EK38" s="441">
        <f t="shared" si="90"/>
        <v>0</v>
      </c>
      <c r="EL38" s="475">
        <f t="shared" si="91"/>
        <v>0</v>
      </c>
      <c r="EM38" s="430">
        <f>'Ｈ９（1997）'!$AJ$175</f>
        <v>0</v>
      </c>
      <c r="EN38" s="441">
        <f t="shared" si="92"/>
        <v>0</v>
      </c>
      <c r="EO38" s="440">
        <f t="shared" si="93"/>
        <v>0</v>
      </c>
      <c r="EP38" s="430">
        <f t="shared" si="94"/>
        <v>184345</v>
      </c>
      <c r="EQ38" s="435">
        <f t="shared" si="95"/>
        <v>3812</v>
      </c>
      <c r="ER38" s="433">
        <f t="shared" si="96"/>
        <v>64804</v>
      </c>
    </row>
    <row r="39" spans="1:148" ht="17.100000000000001" customHeight="1" x14ac:dyDescent="0.15">
      <c r="A39" s="371"/>
      <c r="B39" s="436"/>
      <c r="C39" s="437">
        <v>10</v>
      </c>
      <c r="D39" s="1100">
        <v>16</v>
      </c>
      <c r="E39" s="430">
        <f>'Ｈ１０（1998）'!$AJ$124</f>
        <v>0</v>
      </c>
      <c r="F39" s="441">
        <f t="shared" si="0"/>
        <v>0</v>
      </c>
      <c r="G39" s="441">
        <f t="shared" si="1"/>
        <v>0</v>
      </c>
      <c r="H39" s="432">
        <f>'Ｈ１０（1998）'!$AJ$125</f>
        <v>0</v>
      </c>
      <c r="I39" s="441">
        <f t="shared" si="2"/>
        <v>0</v>
      </c>
      <c r="J39" s="475">
        <f t="shared" si="3"/>
        <v>0</v>
      </c>
      <c r="K39" s="430">
        <f>'Ｈ１０（1998）'!$AJ$127</f>
        <v>0</v>
      </c>
      <c r="L39" s="441">
        <f t="shared" si="4"/>
        <v>0</v>
      </c>
      <c r="M39" s="441">
        <f t="shared" si="5"/>
        <v>0</v>
      </c>
      <c r="N39" s="432">
        <f>'Ｈ１０（1998）'!$AJ$128</f>
        <v>11392</v>
      </c>
      <c r="O39" s="441">
        <f t="shared" si="6"/>
        <v>456</v>
      </c>
      <c r="P39" s="440">
        <f t="shared" si="7"/>
        <v>7296</v>
      </c>
      <c r="Q39" s="432">
        <f>'Ｈ１０（1998）'!$AJ$130</f>
        <v>0</v>
      </c>
      <c r="R39" s="441">
        <f t="shared" si="8"/>
        <v>0</v>
      </c>
      <c r="S39" s="441">
        <f t="shared" si="9"/>
        <v>0</v>
      </c>
      <c r="T39" s="432">
        <f>'Ｈ１０（1998）'!$AJ$131</f>
        <v>0</v>
      </c>
      <c r="U39" s="441">
        <f t="shared" si="10"/>
        <v>0</v>
      </c>
      <c r="V39" s="441">
        <f t="shared" si="11"/>
        <v>0</v>
      </c>
      <c r="W39" s="432">
        <f>'Ｈ１０（1998）'!$AJ$132</f>
        <v>0</v>
      </c>
      <c r="X39" s="441">
        <f t="shared" si="12"/>
        <v>0</v>
      </c>
      <c r="Y39" s="441">
        <f t="shared" si="13"/>
        <v>0</v>
      </c>
      <c r="Z39" s="432">
        <f>'Ｈ１０（1998）'!$AJ$133</f>
        <v>0</v>
      </c>
      <c r="AA39" s="441">
        <f t="shared" si="14"/>
        <v>0</v>
      </c>
      <c r="AB39" s="441">
        <f t="shared" si="15"/>
        <v>0</v>
      </c>
      <c r="AC39" s="432">
        <f>'Ｈ１０（1998）'!$AJ$134</f>
        <v>0</v>
      </c>
      <c r="AD39" s="441">
        <f t="shared" si="16"/>
        <v>0</v>
      </c>
      <c r="AE39" s="440">
        <f t="shared" si="17"/>
        <v>0</v>
      </c>
      <c r="AF39" s="432">
        <f>'Ｈ１０（1998）'!$AJ$135</f>
        <v>0</v>
      </c>
      <c r="AG39" s="441">
        <f t="shared" si="18"/>
        <v>0</v>
      </c>
      <c r="AH39" s="440">
        <f t="shared" si="19"/>
        <v>0</v>
      </c>
      <c r="AI39" s="432">
        <f>'Ｈ１０（1998）'!$AJ$136</f>
        <v>0</v>
      </c>
      <c r="AJ39" s="441">
        <f t="shared" si="20"/>
        <v>0</v>
      </c>
      <c r="AK39" s="441">
        <f t="shared" si="21"/>
        <v>0</v>
      </c>
      <c r="AL39" s="432">
        <f>'Ｈ１０（1998）'!$AJ$137</f>
        <v>0</v>
      </c>
      <c r="AM39" s="441">
        <f t="shared" si="22"/>
        <v>0</v>
      </c>
      <c r="AN39" s="441">
        <f t="shared" si="23"/>
        <v>0</v>
      </c>
      <c r="AO39" s="432">
        <f>'Ｈ１０（1998）'!$AJ$138</f>
        <v>0</v>
      </c>
      <c r="AP39" s="441">
        <f t="shared" si="24"/>
        <v>0</v>
      </c>
      <c r="AQ39" s="441">
        <f t="shared" si="25"/>
        <v>0</v>
      </c>
      <c r="AR39" s="432">
        <f>'Ｈ１０（1998）'!$AJ$139</f>
        <v>0</v>
      </c>
      <c r="AS39" s="441">
        <f t="shared" si="26"/>
        <v>0</v>
      </c>
      <c r="AT39" s="441">
        <f t="shared" si="27"/>
        <v>0</v>
      </c>
      <c r="AU39" s="432">
        <f>'Ｈ１０（1998）'!$AJ$140</f>
        <v>0</v>
      </c>
      <c r="AV39" s="441">
        <f t="shared" si="28"/>
        <v>0</v>
      </c>
      <c r="AW39" s="441">
        <f t="shared" si="29"/>
        <v>0</v>
      </c>
      <c r="AX39" s="432">
        <f>'Ｈ１０（1998）'!$AJ$141</f>
        <v>0</v>
      </c>
      <c r="AY39" s="441">
        <f t="shared" si="30"/>
        <v>0</v>
      </c>
      <c r="AZ39" s="441">
        <f t="shared" si="31"/>
        <v>0</v>
      </c>
      <c r="BA39" s="432">
        <f>'Ｈ１０（1998）'!$AJ$142</f>
        <v>0</v>
      </c>
      <c r="BB39" s="441">
        <f t="shared" si="32"/>
        <v>0</v>
      </c>
      <c r="BC39" s="441">
        <f t="shared" si="33"/>
        <v>0</v>
      </c>
      <c r="BD39" s="432">
        <f>'Ｈ１０（1998）'!$AJ$143</f>
        <v>0</v>
      </c>
      <c r="BE39" s="441">
        <f t="shared" si="34"/>
        <v>0</v>
      </c>
      <c r="BF39" s="440">
        <f t="shared" si="35"/>
        <v>0</v>
      </c>
      <c r="BG39" s="432">
        <f>'Ｈ１０（1998）'!$AJ$145</f>
        <v>0</v>
      </c>
      <c r="BH39" s="441">
        <f t="shared" si="36"/>
        <v>0</v>
      </c>
      <c r="BI39" s="441">
        <f t="shared" si="37"/>
        <v>0</v>
      </c>
      <c r="BJ39" s="432">
        <f>'Ｈ１０（1998）'!$AJ$146</f>
        <v>0</v>
      </c>
      <c r="BK39" s="441">
        <f t="shared" si="38"/>
        <v>0</v>
      </c>
      <c r="BL39" s="441">
        <f t="shared" si="39"/>
        <v>0</v>
      </c>
      <c r="BM39" s="432">
        <f>'Ｈ１０（1998）'!$AJ$147</f>
        <v>0</v>
      </c>
      <c r="BN39" s="441">
        <f t="shared" si="40"/>
        <v>0</v>
      </c>
      <c r="BO39" s="440">
        <f t="shared" si="41"/>
        <v>0</v>
      </c>
      <c r="BP39" s="430">
        <f>'Ｈ１０（1998）'!$AJ$148</f>
        <v>190500</v>
      </c>
      <c r="BQ39" s="441">
        <f t="shared" si="42"/>
        <v>3969</v>
      </c>
      <c r="BR39" s="441">
        <f t="shared" si="43"/>
        <v>63504</v>
      </c>
      <c r="BS39" s="432">
        <f>'Ｈ１０（1998）'!$AJ$149</f>
        <v>0</v>
      </c>
      <c r="BT39" s="441">
        <f t="shared" si="44"/>
        <v>0</v>
      </c>
      <c r="BU39" s="441">
        <f t="shared" si="45"/>
        <v>0</v>
      </c>
      <c r="BV39" s="432">
        <f>'Ｈ１０（1998）'!$AJ$150</f>
        <v>0</v>
      </c>
      <c r="BW39" s="441">
        <f t="shared" si="46"/>
        <v>0</v>
      </c>
      <c r="BX39" s="441">
        <f t="shared" si="47"/>
        <v>0</v>
      </c>
      <c r="BY39" s="432">
        <f>'Ｈ１０（1998）'!$AJ$151</f>
        <v>0</v>
      </c>
      <c r="BZ39" s="441">
        <f t="shared" si="48"/>
        <v>0</v>
      </c>
      <c r="CA39" s="441">
        <f t="shared" si="49"/>
        <v>0</v>
      </c>
      <c r="CB39" s="432">
        <f>'Ｈ１０（1998）'!$AJ$152</f>
        <v>0</v>
      </c>
      <c r="CC39" s="441">
        <f t="shared" si="50"/>
        <v>0</v>
      </c>
      <c r="CD39" s="441">
        <f t="shared" si="51"/>
        <v>0</v>
      </c>
      <c r="CE39" s="432">
        <f>'Ｈ１０（1998）'!$AJ$153</f>
        <v>0</v>
      </c>
      <c r="CF39" s="441">
        <f t="shared" si="52"/>
        <v>0</v>
      </c>
      <c r="CG39" s="441">
        <f t="shared" si="53"/>
        <v>0</v>
      </c>
      <c r="CH39" s="432">
        <f>'Ｈ１０（1998）'!$AJ$155</f>
        <v>83000</v>
      </c>
      <c r="CI39" s="441">
        <f t="shared" si="54"/>
        <v>1729</v>
      </c>
      <c r="CJ39" s="441">
        <f t="shared" si="55"/>
        <v>27664</v>
      </c>
      <c r="CK39" s="432">
        <f>'Ｈ１０（1998）'!$AJ$156</f>
        <v>0</v>
      </c>
      <c r="CL39" s="439">
        <f t="shared" si="56"/>
        <v>0</v>
      </c>
      <c r="CM39" s="441">
        <f t="shared" si="57"/>
        <v>0</v>
      </c>
      <c r="CN39" s="432">
        <f>'Ｈ１０（1998）'!$AJ$157</f>
        <v>0</v>
      </c>
      <c r="CO39" s="441">
        <f t="shared" si="58"/>
        <v>0</v>
      </c>
      <c r="CP39" s="441">
        <f t="shared" si="59"/>
        <v>0</v>
      </c>
      <c r="CQ39" s="432">
        <f>'Ｈ１０（1998）'!$AJ$158</f>
        <v>0</v>
      </c>
      <c r="CR39" s="441">
        <f t="shared" si="60"/>
        <v>0</v>
      </c>
      <c r="CS39" s="441">
        <f t="shared" si="61"/>
        <v>0</v>
      </c>
      <c r="CT39" s="432">
        <f>'Ｈ１０（1998）'!$AJ$159</f>
        <v>0</v>
      </c>
      <c r="CU39" s="441">
        <f t="shared" si="62"/>
        <v>0</v>
      </c>
      <c r="CV39" s="441">
        <f t="shared" si="63"/>
        <v>0</v>
      </c>
      <c r="CW39" s="432">
        <f>'Ｈ１０（1998）'!$AJ$160</f>
        <v>0</v>
      </c>
      <c r="CX39" s="441">
        <f t="shared" si="64"/>
        <v>0</v>
      </c>
      <c r="CY39" s="441">
        <f t="shared" si="65"/>
        <v>0</v>
      </c>
      <c r="CZ39" s="432">
        <f>'Ｈ１０（1998）'!$AJ$161</f>
        <v>0</v>
      </c>
      <c r="DA39" s="441">
        <f t="shared" si="66"/>
        <v>0</v>
      </c>
      <c r="DB39" s="441">
        <f t="shared" si="67"/>
        <v>0</v>
      </c>
      <c r="DC39" s="432">
        <f>'Ｈ１０（1998）'!$AJ$162</f>
        <v>0</v>
      </c>
      <c r="DD39" s="441">
        <f t="shared" si="68"/>
        <v>0</v>
      </c>
      <c r="DE39" s="475">
        <f t="shared" si="69"/>
        <v>0</v>
      </c>
      <c r="DF39" s="430">
        <f>'Ｈ１０（1998）'!$AJ$164</f>
        <v>0</v>
      </c>
      <c r="DG39" s="441">
        <f t="shared" si="70"/>
        <v>0</v>
      </c>
      <c r="DH39" s="441">
        <f t="shared" si="71"/>
        <v>0</v>
      </c>
      <c r="DI39" s="432">
        <f>'Ｈ１０（1998）'!$AJ$165</f>
        <v>0</v>
      </c>
      <c r="DJ39" s="439">
        <f t="shared" si="72"/>
        <v>0</v>
      </c>
      <c r="DK39" s="440">
        <f t="shared" si="73"/>
        <v>0</v>
      </c>
      <c r="DL39" s="432">
        <f>'Ｈ１０（1998）'!$AJ$166</f>
        <v>0</v>
      </c>
      <c r="DM39" s="441">
        <f t="shared" si="74"/>
        <v>0</v>
      </c>
      <c r="DN39" s="441">
        <f t="shared" si="75"/>
        <v>0</v>
      </c>
      <c r="DO39" s="432">
        <f>'Ｈ１０（1998）'!$AJ$167</f>
        <v>0</v>
      </c>
      <c r="DP39" s="441">
        <f t="shared" si="76"/>
        <v>0</v>
      </c>
      <c r="DQ39" s="441">
        <f t="shared" si="77"/>
        <v>0</v>
      </c>
      <c r="DR39" s="432">
        <f>'Ｈ１０（1998）'!$AJ$168</f>
        <v>0</v>
      </c>
      <c r="DS39" s="441">
        <f t="shared" si="78"/>
        <v>0</v>
      </c>
      <c r="DT39" s="441">
        <f t="shared" si="79"/>
        <v>0</v>
      </c>
      <c r="DU39" s="432">
        <f>'Ｈ１０（1998）'!$AJ$169</f>
        <v>0</v>
      </c>
      <c r="DV39" s="441">
        <f t="shared" si="80"/>
        <v>0</v>
      </c>
      <c r="DW39" s="441">
        <f t="shared" si="81"/>
        <v>0</v>
      </c>
      <c r="DX39" s="432">
        <f>'Ｈ１０（1998）'!$AJ$170</f>
        <v>0</v>
      </c>
      <c r="DY39" s="441">
        <f t="shared" si="82"/>
        <v>0</v>
      </c>
      <c r="DZ39" s="441">
        <f t="shared" si="83"/>
        <v>0</v>
      </c>
      <c r="EA39" s="432">
        <f>'Ｈ１０（1998）'!$AJ$171</f>
        <v>0</v>
      </c>
      <c r="EB39" s="441">
        <f t="shared" si="84"/>
        <v>0</v>
      </c>
      <c r="EC39" s="441">
        <f t="shared" si="85"/>
        <v>0</v>
      </c>
      <c r="ED39" s="432">
        <f>'Ｈ１０（1998）'!$AJ$172</f>
        <v>0</v>
      </c>
      <c r="EE39" s="441">
        <f t="shared" si="86"/>
        <v>0</v>
      </c>
      <c r="EF39" s="441">
        <f t="shared" si="87"/>
        <v>0</v>
      </c>
      <c r="EG39" s="432">
        <f>'Ｈ１０（1998）'!$AJ$173</f>
        <v>0</v>
      </c>
      <c r="EH39" s="441">
        <f t="shared" si="88"/>
        <v>0</v>
      </c>
      <c r="EI39" s="441">
        <f t="shared" si="89"/>
        <v>0</v>
      </c>
      <c r="EJ39" s="432">
        <f>'Ｈ１０（1998）'!$AJ$174</f>
        <v>0</v>
      </c>
      <c r="EK39" s="441">
        <f t="shared" si="90"/>
        <v>0</v>
      </c>
      <c r="EL39" s="475">
        <f t="shared" si="91"/>
        <v>0</v>
      </c>
      <c r="EM39" s="430">
        <f>'Ｈ１０（1998）'!$AJ$175</f>
        <v>0</v>
      </c>
      <c r="EN39" s="441">
        <f t="shared" si="92"/>
        <v>0</v>
      </c>
      <c r="EO39" s="440">
        <f t="shared" si="93"/>
        <v>0</v>
      </c>
      <c r="EP39" s="430">
        <f t="shared" si="94"/>
        <v>284892</v>
      </c>
      <c r="EQ39" s="435">
        <f t="shared" si="95"/>
        <v>6154</v>
      </c>
      <c r="ER39" s="433">
        <f t="shared" si="96"/>
        <v>98464</v>
      </c>
    </row>
    <row r="40" spans="1:148" ht="17.100000000000001" customHeight="1" x14ac:dyDescent="0.15">
      <c r="A40" s="371"/>
      <c r="B40" s="436"/>
      <c r="C40" s="437">
        <v>11</v>
      </c>
      <c r="D40" s="1106">
        <v>15</v>
      </c>
      <c r="E40" s="430">
        <f>'Ｈ１１（1999）'!$AJ$124</f>
        <v>0</v>
      </c>
      <c r="F40" s="441">
        <f t="shared" si="0"/>
        <v>0</v>
      </c>
      <c r="G40" s="441">
        <f t="shared" si="1"/>
        <v>0</v>
      </c>
      <c r="H40" s="432">
        <f>'Ｈ１１（1999）'!$AJ$125</f>
        <v>0</v>
      </c>
      <c r="I40" s="441">
        <f t="shared" si="2"/>
        <v>0</v>
      </c>
      <c r="J40" s="475">
        <f t="shared" si="3"/>
        <v>0</v>
      </c>
      <c r="K40" s="430">
        <f>'Ｈ１１（1999）'!$AJ$127</f>
        <v>0</v>
      </c>
      <c r="L40" s="441">
        <f t="shared" si="4"/>
        <v>0</v>
      </c>
      <c r="M40" s="441">
        <f t="shared" si="5"/>
        <v>0</v>
      </c>
      <c r="N40" s="432">
        <f>'Ｈ１１（1999）'!$AJ$128</f>
        <v>0</v>
      </c>
      <c r="O40" s="441">
        <f t="shared" si="6"/>
        <v>0</v>
      </c>
      <c r="P40" s="440">
        <f t="shared" si="7"/>
        <v>0</v>
      </c>
      <c r="Q40" s="432">
        <f>'Ｈ１１（1999）'!$AJ$130</f>
        <v>0</v>
      </c>
      <c r="R40" s="441">
        <f t="shared" si="8"/>
        <v>0</v>
      </c>
      <c r="S40" s="441">
        <f t="shared" si="9"/>
        <v>0</v>
      </c>
      <c r="T40" s="432">
        <f>'Ｈ１１（1999）'!$AJ$131</f>
        <v>0</v>
      </c>
      <c r="U40" s="441">
        <f t="shared" si="10"/>
        <v>0</v>
      </c>
      <c r="V40" s="441">
        <f t="shared" si="11"/>
        <v>0</v>
      </c>
      <c r="W40" s="432">
        <f>'Ｈ１１（1999）'!$AJ$132</f>
        <v>3137</v>
      </c>
      <c r="X40" s="441">
        <f t="shared" si="12"/>
        <v>125</v>
      </c>
      <c r="Y40" s="441">
        <f t="shared" si="13"/>
        <v>1875</v>
      </c>
      <c r="Z40" s="432">
        <f>'Ｈ１１（1999）'!$AJ$133</f>
        <v>0</v>
      </c>
      <c r="AA40" s="441">
        <f t="shared" si="14"/>
        <v>0</v>
      </c>
      <c r="AB40" s="441">
        <f t="shared" si="15"/>
        <v>0</v>
      </c>
      <c r="AC40" s="432">
        <f>'Ｈ１１（1999）'!$AJ$134</f>
        <v>0</v>
      </c>
      <c r="AD40" s="441">
        <f t="shared" si="16"/>
        <v>0</v>
      </c>
      <c r="AE40" s="440">
        <f t="shared" si="17"/>
        <v>0</v>
      </c>
      <c r="AF40" s="432">
        <f>'Ｈ１１（1999）'!$AJ$135</f>
        <v>0</v>
      </c>
      <c r="AG40" s="441">
        <f t="shared" si="18"/>
        <v>0</v>
      </c>
      <c r="AH40" s="440">
        <f t="shared" si="19"/>
        <v>0</v>
      </c>
      <c r="AI40" s="432">
        <f>'Ｈ１１（1999）'!$AJ$136</f>
        <v>0</v>
      </c>
      <c r="AJ40" s="441">
        <f t="shared" si="20"/>
        <v>0</v>
      </c>
      <c r="AK40" s="441">
        <f t="shared" si="21"/>
        <v>0</v>
      </c>
      <c r="AL40" s="432">
        <f>'Ｈ１１（1999）'!$AJ$137</f>
        <v>0</v>
      </c>
      <c r="AM40" s="441">
        <f t="shared" si="22"/>
        <v>0</v>
      </c>
      <c r="AN40" s="441">
        <f t="shared" si="23"/>
        <v>0</v>
      </c>
      <c r="AO40" s="432">
        <f>'Ｈ１１（1999）'!$AJ$138</f>
        <v>0</v>
      </c>
      <c r="AP40" s="441">
        <f t="shared" si="24"/>
        <v>0</v>
      </c>
      <c r="AQ40" s="441">
        <f t="shared" si="25"/>
        <v>0</v>
      </c>
      <c r="AR40" s="432">
        <f>'Ｈ１１（1999）'!$AJ$139</f>
        <v>0</v>
      </c>
      <c r="AS40" s="441">
        <f t="shared" si="26"/>
        <v>0</v>
      </c>
      <c r="AT40" s="441">
        <f t="shared" si="27"/>
        <v>0</v>
      </c>
      <c r="AU40" s="432">
        <f>'Ｈ１１（1999）'!$AJ$140</f>
        <v>0</v>
      </c>
      <c r="AV40" s="441">
        <f t="shared" si="28"/>
        <v>0</v>
      </c>
      <c r="AW40" s="441">
        <f t="shared" si="29"/>
        <v>0</v>
      </c>
      <c r="AX40" s="432">
        <f>'Ｈ１１（1999）'!$AJ$141</f>
        <v>0</v>
      </c>
      <c r="AY40" s="441">
        <f t="shared" si="30"/>
        <v>0</v>
      </c>
      <c r="AZ40" s="441">
        <f t="shared" si="31"/>
        <v>0</v>
      </c>
      <c r="BA40" s="432">
        <f>'Ｈ１１（1999）'!$AJ$142</f>
        <v>0</v>
      </c>
      <c r="BB40" s="441">
        <f t="shared" si="32"/>
        <v>0</v>
      </c>
      <c r="BC40" s="441">
        <f t="shared" si="33"/>
        <v>0</v>
      </c>
      <c r="BD40" s="432">
        <f>'Ｈ１１（1999）'!$AJ$143</f>
        <v>0</v>
      </c>
      <c r="BE40" s="441">
        <f t="shared" si="34"/>
        <v>0</v>
      </c>
      <c r="BF40" s="440">
        <f t="shared" si="35"/>
        <v>0</v>
      </c>
      <c r="BG40" s="432">
        <f>'Ｈ１１（1999）'!$AJ$145</f>
        <v>0</v>
      </c>
      <c r="BH40" s="441">
        <f t="shared" si="36"/>
        <v>0</v>
      </c>
      <c r="BI40" s="441">
        <f t="shared" si="37"/>
        <v>0</v>
      </c>
      <c r="BJ40" s="432">
        <f>'Ｈ１１（1999）'!$AJ$146</f>
        <v>0</v>
      </c>
      <c r="BK40" s="441">
        <f t="shared" si="38"/>
        <v>0</v>
      </c>
      <c r="BL40" s="441">
        <f t="shared" si="39"/>
        <v>0</v>
      </c>
      <c r="BM40" s="432">
        <f>'Ｈ１１（1999）'!$AJ$147</f>
        <v>0</v>
      </c>
      <c r="BN40" s="441">
        <f t="shared" si="40"/>
        <v>0</v>
      </c>
      <c r="BO40" s="440">
        <f t="shared" si="41"/>
        <v>0</v>
      </c>
      <c r="BP40" s="430">
        <f>'Ｈ１１（1999）'!$AJ$148</f>
        <v>138019</v>
      </c>
      <c r="BQ40" s="441">
        <f t="shared" si="42"/>
        <v>2875</v>
      </c>
      <c r="BR40" s="441">
        <f t="shared" si="43"/>
        <v>43125</v>
      </c>
      <c r="BS40" s="432">
        <f>'Ｈ１１（1999）'!$AJ$149</f>
        <v>0</v>
      </c>
      <c r="BT40" s="441">
        <f t="shared" si="44"/>
        <v>0</v>
      </c>
      <c r="BU40" s="441">
        <f t="shared" si="45"/>
        <v>0</v>
      </c>
      <c r="BV40" s="432">
        <f>'Ｈ１１（1999）'!$AJ$150</f>
        <v>0</v>
      </c>
      <c r="BW40" s="441">
        <f t="shared" si="46"/>
        <v>0</v>
      </c>
      <c r="BX40" s="441">
        <f t="shared" si="47"/>
        <v>0</v>
      </c>
      <c r="BY40" s="432">
        <f>'Ｈ１１（1999）'!$AJ$151</f>
        <v>0</v>
      </c>
      <c r="BZ40" s="441">
        <f t="shared" si="48"/>
        <v>0</v>
      </c>
      <c r="CA40" s="441">
        <f t="shared" si="49"/>
        <v>0</v>
      </c>
      <c r="CB40" s="432">
        <f>'Ｈ１１（1999）'!$AJ$152</f>
        <v>0</v>
      </c>
      <c r="CC40" s="441">
        <f t="shared" si="50"/>
        <v>0</v>
      </c>
      <c r="CD40" s="441">
        <f t="shared" si="51"/>
        <v>0</v>
      </c>
      <c r="CE40" s="432">
        <f>'Ｈ１１（1999）'!$AJ$153</f>
        <v>0</v>
      </c>
      <c r="CF40" s="441">
        <f t="shared" si="52"/>
        <v>0</v>
      </c>
      <c r="CG40" s="441">
        <f t="shared" si="53"/>
        <v>0</v>
      </c>
      <c r="CH40" s="432">
        <f>'Ｈ１１（1999）'!$AJ$155</f>
        <v>0</v>
      </c>
      <c r="CI40" s="441">
        <f t="shared" si="54"/>
        <v>0</v>
      </c>
      <c r="CJ40" s="441">
        <f t="shared" si="55"/>
        <v>0</v>
      </c>
      <c r="CK40" s="432">
        <f>'Ｈ１１（1999）'!$AJ$156</f>
        <v>0</v>
      </c>
      <c r="CL40" s="439">
        <f t="shared" si="56"/>
        <v>0</v>
      </c>
      <c r="CM40" s="441">
        <f t="shared" si="57"/>
        <v>0</v>
      </c>
      <c r="CN40" s="432">
        <f>'Ｈ１１（1999）'!$AJ$157</f>
        <v>0</v>
      </c>
      <c r="CO40" s="441">
        <f t="shared" si="58"/>
        <v>0</v>
      </c>
      <c r="CP40" s="441">
        <f t="shared" si="59"/>
        <v>0</v>
      </c>
      <c r="CQ40" s="432">
        <f>'Ｈ１１（1999）'!$AJ$158</f>
        <v>0</v>
      </c>
      <c r="CR40" s="441">
        <f t="shared" si="60"/>
        <v>0</v>
      </c>
      <c r="CS40" s="441">
        <f t="shared" si="61"/>
        <v>0</v>
      </c>
      <c r="CT40" s="432">
        <f>'Ｈ１１（1999）'!$AJ$159</f>
        <v>0</v>
      </c>
      <c r="CU40" s="441">
        <f t="shared" si="62"/>
        <v>0</v>
      </c>
      <c r="CV40" s="441">
        <f t="shared" si="63"/>
        <v>0</v>
      </c>
      <c r="CW40" s="432">
        <f>'Ｈ１１（1999）'!$AJ$160</f>
        <v>0</v>
      </c>
      <c r="CX40" s="441">
        <f t="shared" si="64"/>
        <v>0</v>
      </c>
      <c r="CY40" s="441">
        <f t="shared" si="65"/>
        <v>0</v>
      </c>
      <c r="CZ40" s="432">
        <f>'Ｈ１１（1999）'!$AJ$161</f>
        <v>0</v>
      </c>
      <c r="DA40" s="441">
        <f t="shared" si="66"/>
        <v>0</v>
      </c>
      <c r="DB40" s="441">
        <f t="shared" si="67"/>
        <v>0</v>
      </c>
      <c r="DC40" s="432">
        <f>'Ｈ１１（1999）'!$AJ$162</f>
        <v>0</v>
      </c>
      <c r="DD40" s="441">
        <f t="shared" si="68"/>
        <v>0</v>
      </c>
      <c r="DE40" s="475">
        <f t="shared" si="69"/>
        <v>0</v>
      </c>
      <c r="DF40" s="430">
        <f>'Ｈ１１（1999）'!$AJ$164</f>
        <v>0</v>
      </c>
      <c r="DG40" s="441">
        <f t="shared" si="70"/>
        <v>0</v>
      </c>
      <c r="DH40" s="441">
        <f t="shared" si="71"/>
        <v>0</v>
      </c>
      <c r="DI40" s="432">
        <f>'Ｈ１１（1999）'!$AJ$165</f>
        <v>0</v>
      </c>
      <c r="DJ40" s="439">
        <f t="shared" si="72"/>
        <v>0</v>
      </c>
      <c r="DK40" s="440">
        <f t="shared" si="73"/>
        <v>0</v>
      </c>
      <c r="DL40" s="432">
        <f>'Ｈ１１（1999）'!$AJ$166</f>
        <v>0</v>
      </c>
      <c r="DM40" s="441">
        <f t="shared" si="74"/>
        <v>0</v>
      </c>
      <c r="DN40" s="441">
        <f t="shared" si="75"/>
        <v>0</v>
      </c>
      <c r="DO40" s="432">
        <f>'Ｈ１１（1999）'!$AJ$167</f>
        <v>0</v>
      </c>
      <c r="DP40" s="441">
        <f t="shared" si="76"/>
        <v>0</v>
      </c>
      <c r="DQ40" s="441">
        <f t="shared" si="77"/>
        <v>0</v>
      </c>
      <c r="DR40" s="432">
        <f>'Ｈ１１（1999）'!$AJ$168</f>
        <v>0</v>
      </c>
      <c r="DS40" s="441">
        <f t="shared" si="78"/>
        <v>0</v>
      </c>
      <c r="DT40" s="441">
        <f t="shared" si="79"/>
        <v>0</v>
      </c>
      <c r="DU40" s="432">
        <f>'Ｈ１１（1999）'!$AJ$169</f>
        <v>0</v>
      </c>
      <c r="DV40" s="441">
        <f t="shared" si="80"/>
        <v>0</v>
      </c>
      <c r="DW40" s="441">
        <f t="shared" si="81"/>
        <v>0</v>
      </c>
      <c r="DX40" s="432">
        <f>'Ｈ１１（1999）'!$AJ$170</f>
        <v>0</v>
      </c>
      <c r="DY40" s="441">
        <f t="shared" si="82"/>
        <v>0</v>
      </c>
      <c r="DZ40" s="441">
        <f t="shared" si="83"/>
        <v>0</v>
      </c>
      <c r="EA40" s="432">
        <f>'Ｈ１１（1999）'!$AJ$171</f>
        <v>0</v>
      </c>
      <c r="EB40" s="441">
        <f t="shared" si="84"/>
        <v>0</v>
      </c>
      <c r="EC40" s="441">
        <f t="shared" si="85"/>
        <v>0</v>
      </c>
      <c r="ED40" s="432">
        <f>'Ｈ１１（1999）'!$AJ$172</f>
        <v>0</v>
      </c>
      <c r="EE40" s="441">
        <f t="shared" si="86"/>
        <v>0</v>
      </c>
      <c r="EF40" s="441">
        <f t="shared" si="87"/>
        <v>0</v>
      </c>
      <c r="EG40" s="432">
        <f>'Ｈ１１（1999）'!$AJ$173</f>
        <v>0</v>
      </c>
      <c r="EH40" s="441">
        <f t="shared" si="88"/>
        <v>0</v>
      </c>
      <c r="EI40" s="441">
        <f t="shared" si="89"/>
        <v>0</v>
      </c>
      <c r="EJ40" s="432">
        <f>'Ｈ１１（1999）'!$AJ$174</f>
        <v>0</v>
      </c>
      <c r="EK40" s="441">
        <f t="shared" si="90"/>
        <v>0</v>
      </c>
      <c r="EL40" s="475">
        <f t="shared" si="91"/>
        <v>0</v>
      </c>
      <c r="EM40" s="430">
        <f>'Ｈ１１（1999）'!$AJ$175</f>
        <v>0</v>
      </c>
      <c r="EN40" s="441">
        <f t="shared" si="92"/>
        <v>0</v>
      </c>
      <c r="EO40" s="440">
        <f t="shared" si="93"/>
        <v>0</v>
      </c>
      <c r="EP40" s="430">
        <f t="shared" si="94"/>
        <v>141156</v>
      </c>
      <c r="EQ40" s="435">
        <f t="shared" si="95"/>
        <v>3000</v>
      </c>
      <c r="ER40" s="433">
        <f t="shared" si="96"/>
        <v>45000</v>
      </c>
    </row>
    <row r="41" spans="1:148" ht="17.100000000000001" customHeight="1" x14ac:dyDescent="0.15">
      <c r="A41" s="371"/>
      <c r="B41" s="436"/>
      <c r="C41" s="437">
        <v>12</v>
      </c>
      <c r="D41" s="1100">
        <v>14</v>
      </c>
      <c r="E41" s="430">
        <f>'Ｈ１２（2000）'!$AJ$124</f>
        <v>0</v>
      </c>
      <c r="F41" s="441">
        <f t="shared" si="0"/>
        <v>0</v>
      </c>
      <c r="G41" s="441">
        <f t="shared" si="1"/>
        <v>0</v>
      </c>
      <c r="H41" s="432">
        <f>'Ｈ１２（2000）'!$AJ$125</f>
        <v>0</v>
      </c>
      <c r="I41" s="441">
        <f t="shared" si="2"/>
        <v>0</v>
      </c>
      <c r="J41" s="475">
        <f t="shared" si="3"/>
        <v>0</v>
      </c>
      <c r="K41" s="430">
        <f>'Ｈ１２（2000）'!$AJ$127</f>
        <v>0</v>
      </c>
      <c r="L41" s="441">
        <f t="shared" si="4"/>
        <v>0</v>
      </c>
      <c r="M41" s="441">
        <f t="shared" si="5"/>
        <v>0</v>
      </c>
      <c r="N41" s="432">
        <f>'Ｈ１２（2000）'!$AJ$128</f>
        <v>0</v>
      </c>
      <c r="O41" s="441">
        <f t="shared" si="6"/>
        <v>0</v>
      </c>
      <c r="P41" s="440">
        <f t="shared" si="7"/>
        <v>0</v>
      </c>
      <c r="Q41" s="432">
        <f>'Ｈ１２（2000）'!$AJ$130</f>
        <v>0</v>
      </c>
      <c r="R41" s="441">
        <f t="shared" si="8"/>
        <v>0</v>
      </c>
      <c r="S41" s="441">
        <f t="shared" si="9"/>
        <v>0</v>
      </c>
      <c r="T41" s="432">
        <f>'Ｈ１２（2000）'!$AJ$131</f>
        <v>0</v>
      </c>
      <c r="U41" s="441">
        <f t="shared" si="10"/>
        <v>0</v>
      </c>
      <c r="V41" s="441">
        <f t="shared" si="11"/>
        <v>0</v>
      </c>
      <c r="W41" s="432">
        <f>'Ｈ１２（2000）'!$AJ$132</f>
        <v>3286</v>
      </c>
      <c r="X41" s="441">
        <f t="shared" si="12"/>
        <v>131</v>
      </c>
      <c r="Y41" s="441">
        <f t="shared" si="13"/>
        <v>1834</v>
      </c>
      <c r="Z41" s="432">
        <f>'Ｈ１２（2000）'!$AJ$133</f>
        <v>0</v>
      </c>
      <c r="AA41" s="441">
        <f t="shared" si="14"/>
        <v>0</v>
      </c>
      <c r="AB41" s="441">
        <f t="shared" si="15"/>
        <v>0</v>
      </c>
      <c r="AC41" s="432">
        <f>'Ｈ１２（2000）'!$AJ$134</f>
        <v>0</v>
      </c>
      <c r="AD41" s="441">
        <f t="shared" si="16"/>
        <v>0</v>
      </c>
      <c r="AE41" s="440">
        <f t="shared" si="17"/>
        <v>0</v>
      </c>
      <c r="AF41" s="432">
        <f>'Ｈ１２（2000）'!$AJ$135</f>
        <v>0</v>
      </c>
      <c r="AG41" s="441">
        <f t="shared" si="18"/>
        <v>0</v>
      </c>
      <c r="AH41" s="440">
        <f t="shared" si="19"/>
        <v>0</v>
      </c>
      <c r="AI41" s="432">
        <f>'Ｈ１２（2000）'!$AJ$136</f>
        <v>0</v>
      </c>
      <c r="AJ41" s="441">
        <f t="shared" si="20"/>
        <v>0</v>
      </c>
      <c r="AK41" s="441">
        <f t="shared" si="21"/>
        <v>0</v>
      </c>
      <c r="AL41" s="432">
        <f>'Ｈ１２（2000）'!$AJ$137</f>
        <v>0</v>
      </c>
      <c r="AM41" s="441">
        <f t="shared" si="22"/>
        <v>0</v>
      </c>
      <c r="AN41" s="441">
        <f t="shared" si="23"/>
        <v>0</v>
      </c>
      <c r="AO41" s="432">
        <f>'Ｈ１２（2000）'!$AJ$138</f>
        <v>0</v>
      </c>
      <c r="AP41" s="441">
        <f t="shared" si="24"/>
        <v>0</v>
      </c>
      <c r="AQ41" s="441">
        <f t="shared" si="25"/>
        <v>0</v>
      </c>
      <c r="AR41" s="432">
        <f>'Ｈ１２（2000）'!$AJ$139</f>
        <v>0</v>
      </c>
      <c r="AS41" s="441">
        <f t="shared" si="26"/>
        <v>0</v>
      </c>
      <c r="AT41" s="441">
        <f t="shared" si="27"/>
        <v>0</v>
      </c>
      <c r="AU41" s="432">
        <f>'Ｈ１２（2000）'!$AJ$140</f>
        <v>0</v>
      </c>
      <c r="AV41" s="441">
        <f t="shared" si="28"/>
        <v>0</v>
      </c>
      <c r="AW41" s="441">
        <f t="shared" si="29"/>
        <v>0</v>
      </c>
      <c r="AX41" s="432">
        <f>'Ｈ１２（2000）'!$AJ$141</f>
        <v>0</v>
      </c>
      <c r="AY41" s="441">
        <f t="shared" si="30"/>
        <v>0</v>
      </c>
      <c r="AZ41" s="441">
        <f t="shared" si="31"/>
        <v>0</v>
      </c>
      <c r="BA41" s="432">
        <f>'Ｈ１２（2000）'!$AJ$142</f>
        <v>0</v>
      </c>
      <c r="BB41" s="441">
        <f t="shared" si="32"/>
        <v>0</v>
      </c>
      <c r="BC41" s="441">
        <f t="shared" si="33"/>
        <v>0</v>
      </c>
      <c r="BD41" s="432">
        <f>'Ｈ１２（2000）'!$AJ$143</f>
        <v>0</v>
      </c>
      <c r="BE41" s="441">
        <f t="shared" si="34"/>
        <v>0</v>
      </c>
      <c r="BF41" s="440">
        <f t="shared" si="35"/>
        <v>0</v>
      </c>
      <c r="BG41" s="432">
        <f>'Ｈ１２（2000）'!$AJ$145</f>
        <v>0</v>
      </c>
      <c r="BH41" s="441">
        <f t="shared" si="36"/>
        <v>0</v>
      </c>
      <c r="BI41" s="441">
        <f t="shared" si="37"/>
        <v>0</v>
      </c>
      <c r="BJ41" s="432">
        <f>'Ｈ１２（2000）'!$AJ$146</f>
        <v>0</v>
      </c>
      <c r="BK41" s="441">
        <f t="shared" si="38"/>
        <v>0</v>
      </c>
      <c r="BL41" s="441">
        <f t="shared" si="39"/>
        <v>0</v>
      </c>
      <c r="BM41" s="432">
        <f>'Ｈ１２（2000）'!$AJ$147</f>
        <v>0</v>
      </c>
      <c r="BN41" s="441">
        <f t="shared" si="40"/>
        <v>0</v>
      </c>
      <c r="BO41" s="440">
        <f t="shared" si="41"/>
        <v>0</v>
      </c>
      <c r="BP41" s="430">
        <f>'Ｈ１２（2000）'!$AJ$148</f>
        <v>127000</v>
      </c>
      <c r="BQ41" s="441">
        <f t="shared" si="42"/>
        <v>2646</v>
      </c>
      <c r="BR41" s="441">
        <f t="shared" si="43"/>
        <v>37044</v>
      </c>
      <c r="BS41" s="432">
        <f>'Ｈ１２（2000）'!$AJ$149</f>
        <v>0</v>
      </c>
      <c r="BT41" s="441">
        <f t="shared" si="44"/>
        <v>0</v>
      </c>
      <c r="BU41" s="441">
        <f t="shared" si="45"/>
        <v>0</v>
      </c>
      <c r="BV41" s="432">
        <f>'Ｈ１２（2000）'!$AJ$150</f>
        <v>0</v>
      </c>
      <c r="BW41" s="441">
        <f t="shared" si="46"/>
        <v>0</v>
      </c>
      <c r="BX41" s="441">
        <f t="shared" si="47"/>
        <v>0</v>
      </c>
      <c r="BY41" s="432">
        <f>'Ｈ１２（2000）'!$AJ$151</f>
        <v>0</v>
      </c>
      <c r="BZ41" s="441">
        <f t="shared" si="48"/>
        <v>0</v>
      </c>
      <c r="CA41" s="441">
        <f t="shared" si="49"/>
        <v>0</v>
      </c>
      <c r="CB41" s="432">
        <f>'Ｈ１２（2000）'!$AJ$152</f>
        <v>0</v>
      </c>
      <c r="CC41" s="441">
        <f t="shared" si="50"/>
        <v>0</v>
      </c>
      <c r="CD41" s="441">
        <f t="shared" si="51"/>
        <v>0</v>
      </c>
      <c r="CE41" s="432">
        <f>'Ｈ１２（2000）'!$AJ$153</f>
        <v>0</v>
      </c>
      <c r="CF41" s="441">
        <f t="shared" si="52"/>
        <v>0</v>
      </c>
      <c r="CG41" s="441">
        <f t="shared" si="53"/>
        <v>0</v>
      </c>
      <c r="CH41" s="432">
        <f>'Ｈ１２（2000）'!$AJ$155</f>
        <v>0</v>
      </c>
      <c r="CI41" s="441">
        <f t="shared" si="54"/>
        <v>0</v>
      </c>
      <c r="CJ41" s="441">
        <f t="shared" si="55"/>
        <v>0</v>
      </c>
      <c r="CK41" s="432">
        <f>'Ｈ１２（2000）'!$AJ$156</f>
        <v>0</v>
      </c>
      <c r="CL41" s="439">
        <f t="shared" si="56"/>
        <v>0</v>
      </c>
      <c r="CM41" s="441">
        <f t="shared" si="57"/>
        <v>0</v>
      </c>
      <c r="CN41" s="432">
        <f>'Ｈ１２（2000）'!$AJ$157</f>
        <v>0</v>
      </c>
      <c r="CO41" s="441">
        <f t="shared" si="58"/>
        <v>0</v>
      </c>
      <c r="CP41" s="441">
        <f t="shared" si="59"/>
        <v>0</v>
      </c>
      <c r="CQ41" s="432">
        <f>'Ｈ１２（2000）'!$AJ$158</f>
        <v>0</v>
      </c>
      <c r="CR41" s="441">
        <f t="shared" si="60"/>
        <v>0</v>
      </c>
      <c r="CS41" s="441">
        <f t="shared" si="61"/>
        <v>0</v>
      </c>
      <c r="CT41" s="432">
        <f>'Ｈ１２（2000）'!$AJ$159</f>
        <v>0</v>
      </c>
      <c r="CU41" s="441">
        <f t="shared" si="62"/>
        <v>0</v>
      </c>
      <c r="CV41" s="441">
        <f t="shared" si="63"/>
        <v>0</v>
      </c>
      <c r="CW41" s="432">
        <f>'Ｈ１２（2000）'!$AJ$160</f>
        <v>0</v>
      </c>
      <c r="CX41" s="441">
        <f t="shared" si="64"/>
        <v>0</v>
      </c>
      <c r="CY41" s="441">
        <f t="shared" si="65"/>
        <v>0</v>
      </c>
      <c r="CZ41" s="432">
        <f>'Ｈ１２（2000）'!$AJ$161</f>
        <v>0</v>
      </c>
      <c r="DA41" s="441">
        <f t="shared" si="66"/>
        <v>0</v>
      </c>
      <c r="DB41" s="441">
        <f t="shared" si="67"/>
        <v>0</v>
      </c>
      <c r="DC41" s="432">
        <f>'Ｈ１２（2000）'!$AJ$162</f>
        <v>0</v>
      </c>
      <c r="DD41" s="441">
        <f t="shared" si="68"/>
        <v>0</v>
      </c>
      <c r="DE41" s="475">
        <f t="shared" si="69"/>
        <v>0</v>
      </c>
      <c r="DF41" s="430">
        <f>'Ｈ１２（2000）'!$AJ$164</f>
        <v>0</v>
      </c>
      <c r="DG41" s="441">
        <f t="shared" si="70"/>
        <v>0</v>
      </c>
      <c r="DH41" s="441">
        <f t="shared" si="71"/>
        <v>0</v>
      </c>
      <c r="DI41" s="432">
        <f>'Ｈ１２（2000）'!$AJ$165</f>
        <v>0</v>
      </c>
      <c r="DJ41" s="439">
        <f t="shared" si="72"/>
        <v>0</v>
      </c>
      <c r="DK41" s="440">
        <f t="shared" si="73"/>
        <v>0</v>
      </c>
      <c r="DL41" s="432">
        <f>'Ｈ１２（2000）'!$AJ$166</f>
        <v>0</v>
      </c>
      <c r="DM41" s="441">
        <f t="shared" si="74"/>
        <v>0</v>
      </c>
      <c r="DN41" s="441">
        <f t="shared" si="75"/>
        <v>0</v>
      </c>
      <c r="DO41" s="432">
        <f>'Ｈ１２（2000）'!$AJ$167</f>
        <v>0</v>
      </c>
      <c r="DP41" s="441">
        <f t="shared" si="76"/>
        <v>0</v>
      </c>
      <c r="DQ41" s="441">
        <f t="shared" si="77"/>
        <v>0</v>
      </c>
      <c r="DR41" s="432">
        <f>'Ｈ１２（2000）'!$AJ$168</f>
        <v>0</v>
      </c>
      <c r="DS41" s="441">
        <f t="shared" si="78"/>
        <v>0</v>
      </c>
      <c r="DT41" s="441">
        <f t="shared" si="79"/>
        <v>0</v>
      </c>
      <c r="DU41" s="432">
        <f>'Ｈ１２（2000）'!$AJ$169</f>
        <v>0</v>
      </c>
      <c r="DV41" s="441">
        <f t="shared" si="80"/>
        <v>0</v>
      </c>
      <c r="DW41" s="441">
        <f t="shared" si="81"/>
        <v>0</v>
      </c>
      <c r="DX41" s="432">
        <f>'Ｈ１２（2000）'!$AJ$170</f>
        <v>0</v>
      </c>
      <c r="DY41" s="441">
        <f t="shared" si="82"/>
        <v>0</v>
      </c>
      <c r="DZ41" s="441">
        <f t="shared" si="83"/>
        <v>0</v>
      </c>
      <c r="EA41" s="432">
        <f>'Ｈ１２（2000）'!$AJ$171</f>
        <v>0</v>
      </c>
      <c r="EB41" s="441">
        <f t="shared" si="84"/>
        <v>0</v>
      </c>
      <c r="EC41" s="441">
        <f t="shared" si="85"/>
        <v>0</v>
      </c>
      <c r="ED41" s="432">
        <f>'Ｈ１２（2000）'!$AJ$172</f>
        <v>0</v>
      </c>
      <c r="EE41" s="441">
        <f t="shared" si="86"/>
        <v>0</v>
      </c>
      <c r="EF41" s="441">
        <f t="shared" si="87"/>
        <v>0</v>
      </c>
      <c r="EG41" s="432">
        <f>'Ｈ１２（2000）'!$AJ$173</f>
        <v>0</v>
      </c>
      <c r="EH41" s="441">
        <f t="shared" si="88"/>
        <v>0</v>
      </c>
      <c r="EI41" s="441">
        <f t="shared" si="89"/>
        <v>0</v>
      </c>
      <c r="EJ41" s="432">
        <f>'Ｈ１２（2000）'!$AJ$174</f>
        <v>0</v>
      </c>
      <c r="EK41" s="441">
        <f t="shared" si="90"/>
        <v>0</v>
      </c>
      <c r="EL41" s="475">
        <f t="shared" si="91"/>
        <v>0</v>
      </c>
      <c r="EM41" s="430">
        <f>'Ｈ１２（2000）'!$AJ$175</f>
        <v>0</v>
      </c>
      <c r="EN41" s="441">
        <f t="shared" si="92"/>
        <v>0</v>
      </c>
      <c r="EO41" s="440">
        <f t="shared" si="93"/>
        <v>0</v>
      </c>
      <c r="EP41" s="430">
        <f t="shared" si="94"/>
        <v>130286</v>
      </c>
      <c r="EQ41" s="435">
        <f t="shared" si="95"/>
        <v>2777</v>
      </c>
      <c r="ER41" s="433">
        <f t="shared" si="96"/>
        <v>38878</v>
      </c>
    </row>
    <row r="42" spans="1:148" ht="17.100000000000001" customHeight="1" x14ac:dyDescent="0.15">
      <c r="A42" s="371"/>
      <c r="B42" s="436"/>
      <c r="C42" s="437">
        <v>13</v>
      </c>
      <c r="D42" s="1106">
        <v>13</v>
      </c>
      <c r="E42" s="430">
        <f>'Ｈ１３（2001）'!$AJ$124</f>
        <v>0</v>
      </c>
      <c r="F42" s="441">
        <f t="shared" si="0"/>
        <v>0</v>
      </c>
      <c r="G42" s="441">
        <f t="shared" si="1"/>
        <v>0</v>
      </c>
      <c r="H42" s="432">
        <f>'Ｈ１３（2001）'!$AJ$125</f>
        <v>0</v>
      </c>
      <c r="I42" s="441">
        <f t="shared" si="2"/>
        <v>0</v>
      </c>
      <c r="J42" s="475">
        <f t="shared" si="3"/>
        <v>0</v>
      </c>
      <c r="K42" s="430">
        <f>'Ｈ１３（2001）'!$AJ$127</f>
        <v>0</v>
      </c>
      <c r="L42" s="441">
        <f t="shared" si="4"/>
        <v>0</v>
      </c>
      <c r="M42" s="441">
        <f t="shared" si="5"/>
        <v>0</v>
      </c>
      <c r="N42" s="432">
        <f>'Ｈ１３（2001）'!$AJ$128</f>
        <v>0</v>
      </c>
      <c r="O42" s="441">
        <f t="shared" si="6"/>
        <v>0</v>
      </c>
      <c r="P42" s="440">
        <f t="shared" si="7"/>
        <v>0</v>
      </c>
      <c r="Q42" s="432">
        <f>'Ｈ１３（2001）'!$AJ$130</f>
        <v>0</v>
      </c>
      <c r="R42" s="441">
        <f t="shared" si="8"/>
        <v>0</v>
      </c>
      <c r="S42" s="441">
        <f t="shared" si="9"/>
        <v>0</v>
      </c>
      <c r="T42" s="432">
        <f>'Ｈ１３（2001）'!$AJ$131</f>
        <v>0</v>
      </c>
      <c r="U42" s="441">
        <f t="shared" si="10"/>
        <v>0</v>
      </c>
      <c r="V42" s="441">
        <f t="shared" si="11"/>
        <v>0</v>
      </c>
      <c r="W42" s="432">
        <f>'Ｈ１３（2001）'!$AJ$132</f>
        <v>3286</v>
      </c>
      <c r="X42" s="441">
        <f t="shared" si="12"/>
        <v>131</v>
      </c>
      <c r="Y42" s="441">
        <f t="shared" si="13"/>
        <v>1703</v>
      </c>
      <c r="Z42" s="432">
        <f>'Ｈ１３（2001）'!$AJ$133</f>
        <v>0</v>
      </c>
      <c r="AA42" s="441">
        <f t="shared" si="14"/>
        <v>0</v>
      </c>
      <c r="AB42" s="441">
        <f t="shared" si="15"/>
        <v>0</v>
      </c>
      <c r="AC42" s="432">
        <f>'Ｈ１３（2001）'!$AJ$134</f>
        <v>0</v>
      </c>
      <c r="AD42" s="441">
        <f t="shared" si="16"/>
        <v>0</v>
      </c>
      <c r="AE42" s="440">
        <f t="shared" si="17"/>
        <v>0</v>
      </c>
      <c r="AF42" s="432">
        <f>'Ｈ１３（2001）'!$AJ$135</f>
        <v>0</v>
      </c>
      <c r="AG42" s="441">
        <f t="shared" si="18"/>
        <v>0</v>
      </c>
      <c r="AH42" s="440">
        <f t="shared" si="19"/>
        <v>0</v>
      </c>
      <c r="AI42" s="432">
        <f>'Ｈ１３（2001）'!$AJ$136</f>
        <v>0</v>
      </c>
      <c r="AJ42" s="441">
        <f t="shared" si="20"/>
        <v>0</v>
      </c>
      <c r="AK42" s="441">
        <f t="shared" si="21"/>
        <v>0</v>
      </c>
      <c r="AL42" s="432">
        <f>'Ｈ１３（2001）'!$AJ$137</f>
        <v>0</v>
      </c>
      <c r="AM42" s="441">
        <f t="shared" si="22"/>
        <v>0</v>
      </c>
      <c r="AN42" s="441">
        <f t="shared" si="23"/>
        <v>0</v>
      </c>
      <c r="AO42" s="432">
        <f>'Ｈ１３（2001）'!$AJ$138</f>
        <v>0</v>
      </c>
      <c r="AP42" s="441">
        <f t="shared" si="24"/>
        <v>0</v>
      </c>
      <c r="AQ42" s="441">
        <f t="shared" si="25"/>
        <v>0</v>
      </c>
      <c r="AR42" s="432">
        <f>'Ｈ１３（2001）'!$AJ$139</f>
        <v>0</v>
      </c>
      <c r="AS42" s="441">
        <f t="shared" si="26"/>
        <v>0</v>
      </c>
      <c r="AT42" s="441">
        <f t="shared" si="27"/>
        <v>0</v>
      </c>
      <c r="AU42" s="432">
        <f>'Ｈ１３（2001）'!$AJ$140</f>
        <v>0</v>
      </c>
      <c r="AV42" s="441">
        <f t="shared" si="28"/>
        <v>0</v>
      </c>
      <c r="AW42" s="441">
        <f t="shared" si="29"/>
        <v>0</v>
      </c>
      <c r="AX42" s="432">
        <f>'Ｈ１３（2001）'!$AJ$141</f>
        <v>0</v>
      </c>
      <c r="AY42" s="441">
        <f t="shared" si="30"/>
        <v>0</v>
      </c>
      <c r="AZ42" s="441">
        <f t="shared" si="31"/>
        <v>0</v>
      </c>
      <c r="BA42" s="432">
        <f>'Ｈ１３（2001）'!$AJ$142</f>
        <v>0</v>
      </c>
      <c r="BB42" s="441">
        <f t="shared" si="32"/>
        <v>0</v>
      </c>
      <c r="BC42" s="441">
        <f t="shared" si="33"/>
        <v>0</v>
      </c>
      <c r="BD42" s="432">
        <f>'Ｈ１３（2001）'!$AJ$143</f>
        <v>0</v>
      </c>
      <c r="BE42" s="441">
        <f t="shared" si="34"/>
        <v>0</v>
      </c>
      <c r="BF42" s="440">
        <f t="shared" si="35"/>
        <v>0</v>
      </c>
      <c r="BG42" s="432">
        <f>'Ｈ１３（2001）'!$AJ$145</f>
        <v>0</v>
      </c>
      <c r="BH42" s="441">
        <f t="shared" si="36"/>
        <v>0</v>
      </c>
      <c r="BI42" s="441">
        <f t="shared" si="37"/>
        <v>0</v>
      </c>
      <c r="BJ42" s="432">
        <f>'Ｈ１３（2001）'!$AJ$146</f>
        <v>0</v>
      </c>
      <c r="BK42" s="441">
        <f t="shared" si="38"/>
        <v>0</v>
      </c>
      <c r="BL42" s="441">
        <f t="shared" si="39"/>
        <v>0</v>
      </c>
      <c r="BM42" s="432">
        <f>'Ｈ１３（2001）'!$AJ$147</f>
        <v>0</v>
      </c>
      <c r="BN42" s="441">
        <f t="shared" si="40"/>
        <v>0</v>
      </c>
      <c r="BO42" s="440">
        <f t="shared" si="41"/>
        <v>0</v>
      </c>
      <c r="BP42" s="430">
        <f>'Ｈ１３（2001）'!$AJ$148</f>
        <v>127000</v>
      </c>
      <c r="BQ42" s="441">
        <f t="shared" si="42"/>
        <v>2646</v>
      </c>
      <c r="BR42" s="441">
        <f t="shared" si="43"/>
        <v>34398</v>
      </c>
      <c r="BS42" s="432">
        <f>'Ｈ１３（2001）'!$AJ$149</f>
        <v>0</v>
      </c>
      <c r="BT42" s="441">
        <f t="shared" si="44"/>
        <v>0</v>
      </c>
      <c r="BU42" s="441">
        <f t="shared" si="45"/>
        <v>0</v>
      </c>
      <c r="BV42" s="432">
        <f>'Ｈ１３（2001）'!$AJ$150</f>
        <v>0</v>
      </c>
      <c r="BW42" s="441">
        <f t="shared" si="46"/>
        <v>0</v>
      </c>
      <c r="BX42" s="441">
        <f t="shared" si="47"/>
        <v>0</v>
      </c>
      <c r="BY42" s="432">
        <f>'Ｈ１３（2001）'!$AJ$151</f>
        <v>0</v>
      </c>
      <c r="BZ42" s="441">
        <f t="shared" si="48"/>
        <v>0</v>
      </c>
      <c r="CA42" s="441">
        <f t="shared" si="49"/>
        <v>0</v>
      </c>
      <c r="CB42" s="432">
        <f>'Ｈ１３（2001）'!$AJ$152</f>
        <v>0</v>
      </c>
      <c r="CC42" s="441">
        <f t="shared" si="50"/>
        <v>0</v>
      </c>
      <c r="CD42" s="441">
        <f t="shared" si="51"/>
        <v>0</v>
      </c>
      <c r="CE42" s="432">
        <f>'Ｈ１３（2001）'!$AJ$153</f>
        <v>0</v>
      </c>
      <c r="CF42" s="441">
        <f t="shared" si="52"/>
        <v>0</v>
      </c>
      <c r="CG42" s="441">
        <f t="shared" si="53"/>
        <v>0</v>
      </c>
      <c r="CH42" s="432">
        <f>'Ｈ１３（2001）'!$AJ$155</f>
        <v>0</v>
      </c>
      <c r="CI42" s="441">
        <f t="shared" si="54"/>
        <v>0</v>
      </c>
      <c r="CJ42" s="441">
        <f t="shared" si="55"/>
        <v>0</v>
      </c>
      <c r="CK42" s="432">
        <f>'Ｈ１３（2001）'!$AJ$156</f>
        <v>0</v>
      </c>
      <c r="CL42" s="439">
        <f t="shared" si="56"/>
        <v>0</v>
      </c>
      <c r="CM42" s="441">
        <f t="shared" si="57"/>
        <v>0</v>
      </c>
      <c r="CN42" s="432">
        <f>'Ｈ１３（2001）'!$AJ$157</f>
        <v>0</v>
      </c>
      <c r="CO42" s="441">
        <f t="shared" si="58"/>
        <v>0</v>
      </c>
      <c r="CP42" s="441">
        <f t="shared" si="59"/>
        <v>0</v>
      </c>
      <c r="CQ42" s="432">
        <f>'Ｈ１３（2001）'!$AJ$158</f>
        <v>0</v>
      </c>
      <c r="CR42" s="441">
        <f t="shared" si="60"/>
        <v>0</v>
      </c>
      <c r="CS42" s="441">
        <f t="shared" si="61"/>
        <v>0</v>
      </c>
      <c r="CT42" s="432">
        <f>'Ｈ１３（2001）'!$AJ$159</f>
        <v>0</v>
      </c>
      <c r="CU42" s="441">
        <f t="shared" si="62"/>
        <v>0</v>
      </c>
      <c r="CV42" s="441">
        <f t="shared" si="63"/>
        <v>0</v>
      </c>
      <c r="CW42" s="432">
        <f>'Ｈ１３（2001）'!$AJ$160</f>
        <v>0</v>
      </c>
      <c r="CX42" s="441">
        <f t="shared" si="64"/>
        <v>0</v>
      </c>
      <c r="CY42" s="441">
        <f t="shared" si="65"/>
        <v>0</v>
      </c>
      <c r="CZ42" s="432">
        <f>'Ｈ１３（2001）'!$AJ$161</f>
        <v>0</v>
      </c>
      <c r="DA42" s="441">
        <f t="shared" si="66"/>
        <v>0</v>
      </c>
      <c r="DB42" s="441">
        <f t="shared" si="67"/>
        <v>0</v>
      </c>
      <c r="DC42" s="432">
        <f>'Ｈ１３（2001）'!$AJ$162</f>
        <v>0</v>
      </c>
      <c r="DD42" s="441">
        <f t="shared" si="68"/>
        <v>0</v>
      </c>
      <c r="DE42" s="475">
        <f t="shared" si="69"/>
        <v>0</v>
      </c>
      <c r="DF42" s="430">
        <f>'Ｈ１３（2001）'!$AJ$164</f>
        <v>0</v>
      </c>
      <c r="DG42" s="441">
        <f t="shared" si="70"/>
        <v>0</v>
      </c>
      <c r="DH42" s="441">
        <f t="shared" si="71"/>
        <v>0</v>
      </c>
      <c r="DI42" s="432">
        <f>'Ｈ１３（2001）'!$AJ$165</f>
        <v>0</v>
      </c>
      <c r="DJ42" s="439">
        <f t="shared" si="72"/>
        <v>0</v>
      </c>
      <c r="DK42" s="440">
        <f t="shared" si="73"/>
        <v>0</v>
      </c>
      <c r="DL42" s="432">
        <f>'Ｈ１３（2001）'!$AJ$166</f>
        <v>0</v>
      </c>
      <c r="DM42" s="441">
        <f t="shared" si="74"/>
        <v>0</v>
      </c>
      <c r="DN42" s="441">
        <f t="shared" si="75"/>
        <v>0</v>
      </c>
      <c r="DO42" s="432">
        <f>'Ｈ１３（2001）'!$AJ$167</f>
        <v>0</v>
      </c>
      <c r="DP42" s="441">
        <f t="shared" si="76"/>
        <v>0</v>
      </c>
      <c r="DQ42" s="441">
        <f t="shared" si="77"/>
        <v>0</v>
      </c>
      <c r="DR42" s="432">
        <f>'Ｈ１３（2001）'!$AJ$168</f>
        <v>0</v>
      </c>
      <c r="DS42" s="441">
        <f t="shared" si="78"/>
        <v>0</v>
      </c>
      <c r="DT42" s="441">
        <f t="shared" si="79"/>
        <v>0</v>
      </c>
      <c r="DU42" s="432">
        <f>'Ｈ１３（2001）'!$AJ$169</f>
        <v>0</v>
      </c>
      <c r="DV42" s="441">
        <f t="shared" si="80"/>
        <v>0</v>
      </c>
      <c r="DW42" s="441">
        <f t="shared" si="81"/>
        <v>0</v>
      </c>
      <c r="DX42" s="432">
        <f>'Ｈ１３（2001）'!$AJ$170</f>
        <v>0</v>
      </c>
      <c r="DY42" s="441">
        <f t="shared" si="82"/>
        <v>0</v>
      </c>
      <c r="DZ42" s="441">
        <f t="shared" si="83"/>
        <v>0</v>
      </c>
      <c r="EA42" s="432">
        <f>'Ｈ１３（2001）'!$AJ$171</f>
        <v>0</v>
      </c>
      <c r="EB42" s="441">
        <f t="shared" si="84"/>
        <v>0</v>
      </c>
      <c r="EC42" s="441">
        <f t="shared" si="85"/>
        <v>0</v>
      </c>
      <c r="ED42" s="432">
        <f>'Ｈ１３（2001）'!$AJ$172</f>
        <v>0</v>
      </c>
      <c r="EE42" s="441">
        <f t="shared" si="86"/>
        <v>0</v>
      </c>
      <c r="EF42" s="441">
        <f t="shared" si="87"/>
        <v>0</v>
      </c>
      <c r="EG42" s="432">
        <f>'Ｈ１３（2001）'!$AJ$173</f>
        <v>0</v>
      </c>
      <c r="EH42" s="441">
        <f t="shared" si="88"/>
        <v>0</v>
      </c>
      <c r="EI42" s="441">
        <f t="shared" si="89"/>
        <v>0</v>
      </c>
      <c r="EJ42" s="432">
        <f>'Ｈ１３（2001）'!$AJ$174</f>
        <v>0</v>
      </c>
      <c r="EK42" s="441">
        <f t="shared" si="90"/>
        <v>0</v>
      </c>
      <c r="EL42" s="475">
        <f t="shared" si="91"/>
        <v>0</v>
      </c>
      <c r="EM42" s="430">
        <f>'Ｈ１３（2001）'!$AJ$175</f>
        <v>0</v>
      </c>
      <c r="EN42" s="441">
        <f t="shared" si="92"/>
        <v>0</v>
      </c>
      <c r="EO42" s="440">
        <f t="shared" si="93"/>
        <v>0</v>
      </c>
      <c r="EP42" s="430">
        <f t="shared" si="94"/>
        <v>130286</v>
      </c>
      <c r="EQ42" s="435">
        <f t="shared" si="95"/>
        <v>2777</v>
      </c>
      <c r="ER42" s="433">
        <f t="shared" si="96"/>
        <v>36101</v>
      </c>
    </row>
    <row r="43" spans="1:148" ht="17.100000000000001" customHeight="1" x14ac:dyDescent="0.15">
      <c r="A43" s="371"/>
      <c r="B43" s="436"/>
      <c r="C43" s="437">
        <v>14</v>
      </c>
      <c r="D43" s="1100">
        <v>12</v>
      </c>
      <c r="E43" s="430">
        <f>'Ｈ１４（2002）'!$AJ$124</f>
        <v>0</v>
      </c>
      <c r="F43" s="441">
        <f t="shared" si="0"/>
        <v>0</v>
      </c>
      <c r="G43" s="441">
        <f t="shared" si="1"/>
        <v>0</v>
      </c>
      <c r="H43" s="432">
        <f>'Ｈ１４（2002）'!$AJ$125</f>
        <v>0</v>
      </c>
      <c r="I43" s="441">
        <f t="shared" si="2"/>
        <v>0</v>
      </c>
      <c r="J43" s="475">
        <f t="shared" si="3"/>
        <v>0</v>
      </c>
      <c r="K43" s="430">
        <f>'Ｈ１４（2002）'!$AJ$127</f>
        <v>4193</v>
      </c>
      <c r="L43" s="441">
        <f t="shared" si="4"/>
        <v>140</v>
      </c>
      <c r="M43" s="441">
        <f t="shared" si="5"/>
        <v>1680</v>
      </c>
      <c r="N43" s="432">
        <f>'Ｈ１４（2002）'!$AJ$128</f>
        <v>0</v>
      </c>
      <c r="O43" s="441">
        <f t="shared" si="6"/>
        <v>0</v>
      </c>
      <c r="P43" s="440">
        <f t="shared" si="7"/>
        <v>0</v>
      </c>
      <c r="Q43" s="432">
        <f>'Ｈ１４（2002）'!$AJ$130</f>
        <v>0</v>
      </c>
      <c r="R43" s="441">
        <f t="shared" si="8"/>
        <v>0</v>
      </c>
      <c r="S43" s="441">
        <f t="shared" si="9"/>
        <v>0</v>
      </c>
      <c r="T43" s="432">
        <f>'Ｈ１４（2002）'!$AJ$131</f>
        <v>0</v>
      </c>
      <c r="U43" s="441">
        <f t="shared" si="10"/>
        <v>0</v>
      </c>
      <c r="V43" s="441">
        <f t="shared" si="11"/>
        <v>0</v>
      </c>
      <c r="W43" s="432">
        <f>'Ｈ１４（2002）'!$AJ$132</f>
        <v>3021</v>
      </c>
      <c r="X43" s="441">
        <f t="shared" si="12"/>
        <v>121</v>
      </c>
      <c r="Y43" s="441">
        <f t="shared" si="13"/>
        <v>1452</v>
      </c>
      <c r="Z43" s="432">
        <f>'Ｈ１４（2002）'!$AJ$133</f>
        <v>0</v>
      </c>
      <c r="AA43" s="441">
        <f t="shared" si="14"/>
        <v>0</v>
      </c>
      <c r="AB43" s="441">
        <f t="shared" si="15"/>
        <v>0</v>
      </c>
      <c r="AC43" s="432">
        <f>'Ｈ１４（2002）'!$AJ$134</f>
        <v>0</v>
      </c>
      <c r="AD43" s="441">
        <f t="shared" si="16"/>
        <v>0</v>
      </c>
      <c r="AE43" s="440">
        <f t="shared" si="17"/>
        <v>0</v>
      </c>
      <c r="AF43" s="432">
        <f>'Ｈ１４（2002）'!$AJ$135</f>
        <v>0</v>
      </c>
      <c r="AG43" s="441">
        <f t="shared" si="18"/>
        <v>0</v>
      </c>
      <c r="AH43" s="440">
        <f t="shared" si="19"/>
        <v>0</v>
      </c>
      <c r="AI43" s="432">
        <f>'Ｈ１４（2002）'!$AJ$136</f>
        <v>0</v>
      </c>
      <c r="AJ43" s="441">
        <f t="shared" si="20"/>
        <v>0</v>
      </c>
      <c r="AK43" s="441">
        <f t="shared" si="21"/>
        <v>0</v>
      </c>
      <c r="AL43" s="432">
        <f>'Ｈ１４（2002）'!$AJ$137</f>
        <v>0</v>
      </c>
      <c r="AM43" s="441">
        <f t="shared" si="22"/>
        <v>0</v>
      </c>
      <c r="AN43" s="441">
        <f t="shared" si="23"/>
        <v>0</v>
      </c>
      <c r="AO43" s="432">
        <f>'Ｈ１４（2002）'!$AJ$138</f>
        <v>0</v>
      </c>
      <c r="AP43" s="441">
        <f t="shared" si="24"/>
        <v>0</v>
      </c>
      <c r="AQ43" s="441">
        <f t="shared" si="25"/>
        <v>0</v>
      </c>
      <c r="AR43" s="432">
        <f>'Ｈ１４（2002）'!$AJ$139</f>
        <v>0</v>
      </c>
      <c r="AS43" s="441">
        <f t="shared" si="26"/>
        <v>0</v>
      </c>
      <c r="AT43" s="441">
        <f t="shared" si="27"/>
        <v>0</v>
      </c>
      <c r="AU43" s="432">
        <f>'Ｈ１４（2002）'!$AJ$140</f>
        <v>0</v>
      </c>
      <c r="AV43" s="441">
        <f t="shared" si="28"/>
        <v>0</v>
      </c>
      <c r="AW43" s="441">
        <f t="shared" si="29"/>
        <v>0</v>
      </c>
      <c r="AX43" s="432">
        <f>'Ｈ１４（2002）'!$AJ$141</f>
        <v>0</v>
      </c>
      <c r="AY43" s="441">
        <f t="shared" si="30"/>
        <v>0</v>
      </c>
      <c r="AZ43" s="441">
        <f t="shared" si="31"/>
        <v>0</v>
      </c>
      <c r="BA43" s="432">
        <f>'Ｈ１４（2002）'!$AJ$142</f>
        <v>0</v>
      </c>
      <c r="BB43" s="441">
        <f t="shared" si="32"/>
        <v>0</v>
      </c>
      <c r="BC43" s="441">
        <f t="shared" si="33"/>
        <v>0</v>
      </c>
      <c r="BD43" s="432">
        <f>'Ｈ１４（2002）'!$AJ$143</f>
        <v>0</v>
      </c>
      <c r="BE43" s="441">
        <f t="shared" si="34"/>
        <v>0</v>
      </c>
      <c r="BF43" s="440">
        <f t="shared" si="35"/>
        <v>0</v>
      </c>
      <c r="BG43" s="432">
        <f>'Ｈ１４（2002）'!$AJ$145</f>
        <v>0</v>
      </c>
      <c r="BH43" s="441">
        <f t="shared" si="36"/>
        <v>0</v>
      </c>
      <c r="BI43" s="441">
        <f t="shared" si="37"/>
        <v>0</v>
      </c>
      <c r="BJ43" s="432">
        <f>'Ｈ１４（2002）'!$AJ$146</f>
        <v>0</v>
      </c>
      <c r="BK43" s="441">
        <f t="shared" si="38"/>
        <v>0</v>
      </c>
      <c r="BL43" s="441">
        <f t="shared" si="39"/>
        <v>0</v>
      </c>
      <c r="BM43" s="432">
        <f>'Ｈ１４（2002）'!$AJ$147</f>
        <v>0</v>
      </c>
      <c r="BN43" s="441">
        <f t="shared" si="40"/>
        <v>0</v>
      </c>
      <c r="BO43" s="440">
        <f t="shared" si="41"/>
        <v>0</v>
      </c>
      <c r="BP43" s="430">
        <f>'Ｈ１４（2002）'!$AJ$148</f>
        <v>123977</v>
      </c>
      <c r="BQ43" s="441">
        <f t="shared" si="42"/>
        <v>2583</v>
      </c>
      <c r="BR43" s="441">
        <f t="shared" si="43"/>
        <v>30996</v>
      </c>
      <c r="BS43" s="432">
        <f>'Ｈ１４（2002）'!$AJ$149</f>
        <v>0</v>
      </c>
      <c r="BT43" s="441">
        <f t="shared" si="44"/>
        <v>0</v>
      </c>
      <c r="BU43" s="441">
        <f t="shared" si="45"/>
        <v>0</v>
      </c>
      <c r="BV43" s="432">
        <f>'Ｈ１４（2002）'!$AJ$150</f>
        <v>0</v>
      </c>
      <c r="BW43" s="441">
        <f t="shared" si="46"/>
        <v>0</v>
      </c>
      <c r="BX43" s="441">
        <f t="shared" si="47"/>
        <v>0</v>
      </c>
      <c r="BY43" s="432">
        <f>'Ｈ１４（2002）'!$AJ$151</f>
        <v>0</v>
      </c>
      <c r="BZ43" s="441">
        <f t="shared" si="48"/>
        <v>0</v>
      </c>
      <c r="CA43" s="441">
        <f t="shared" si="49"/>
        <v>0</v>
      </c>
      <c r="CB43" s="432">
        <f>'Ｈ１４（2002）'!$AJ$152</f>
        <v>0</v>
      </c>
      <c r="CC43" s="441">
        <f t="shared" si="50"/>
        <v>0</v>
      </c>
      <c r="CD43" s="441">
        <f t="shared" si="51"/>
        <v>0</v>
      </c>
      <c r="CE43" s="432">
        <f>'Ｈ１４（2002）'!$AJ$153</f>
        <v>0</v>
      </c>
      <c r="CF43" s="441">
        <f t="shared" si="52"/>
        <v>0</v>
      </c>
      <c r="CG43" s="441">
        <f t="shared" si="53"/>
        <v>0</v>
      </c>
      <c r="CH43" s="432">
        <f>'Ｈ１４（2002）'!$AJ$155</f>
        <v>28181</v>
      </c>
      <c r="CI43" s="441">
        <f t="shared" si="54"/>
        <v>587</v>
      </c>
      <c r="CJ43" s="441">
        <f t="shared" si="55"/>
        <v>7044</v>
      </c>
      <c r="CK43" s="432">
        <f>'Ｈ１４（2002）'!$AJ$156</f>
        <v>0</v>
      </c>
      <c r="CL43" s="439">
        <f t="shared" si="56"/>
        <v>0</v>
      </c>
      <c r="CM43" s="441">
        <f t="shared" si="57"/>
        <v>0</v>
      </c>
      <c r="CN43" s="432">
        <f>'Ｈ１４（2002）'!$AJ$157</f>
        <v>0</v>
      </c>
      <c r="CO43" s="441">
        <f t="shared" si="58"/>
        <v>0</v>
      </c>
      <c r="CP43" s="441">
        <f t="shared" si="59"/>
        <v>0</v>
      </c>
      <c r="CQ43" s="432">
        <f>'Ｈ１４（2002）'!$AJ$158</f>
        <v>0</v>
      </c>
      <c r="CR43" s="441">
        <f t="shared" si="60"/>
        <v>0</v>
      </c>
      <c r="CS43" s="441">
        <f t="shared" si="61"/>
        <v>0</v>
      </c>
      <c r="CT43" s="432">
        <f>'Ｈ１４（2002）'!$AJ$159</f>
        <v>0</v>
      </c>
      <c r="CU43" s="441">
        <f t="shared" si="62"/>
        <v>0</v>
      </c>
      <c r="CV43" s="441">
        <f t="shared" si="63"/>
        <v>0</v>
      </c>
      <c r="CW43" s="432">
        <f>'Ｈ１４（2002）'!$AJ$160</f>
        <v>0</v>
      </c>
      <c r="CX43" s="441">
        <f t="shared" si="64"/>
        <v>0</v>
      </c>
      <c r="CY43" s="441">
        <f t="shared" si="65"/>
        <v>0</v>
      </c>
      <c r="CZ43" s="432">
        <f>'Ｈ１４（2002）'!$AJ$161</f>
        <v>0</v>
      </c>
      <c r="DA43" s="441">
        <f t="shared" si="66"/>
        <v>0</v>
      </c>
      <c r="DB43" s="441">
        <f t="shared" si="67"/>
        <v>0</v>
      </c>
      <c r="DC43" s="432">
        <f>'Ｈ１４（2002）'!$AJ$162</f>
        <v>0</v>
      </c>
      <c r="DD43" s="441">
        <f t="shared" si="68"/>
        <v>0</v>
      </c>
      <c r="DE43" s="475">
        <f t="shared" si="69"/>
        <v>0</v>
      </c>
      <c r="DF43" s="430">
        <f>'Ｈ１４（2002）'!$AJ$164</f>
        <v>0</v>
      </c>
      <c r="DG43" s="441">
        <f t="shared" si="70"/>
        <v>0</v>
      </c>
      <c r="DH43" s="441">
        <f t="shared" si="71"/>
        <v>0</v>
      </c>
      <c r="DI43" s="432">
        <f>'Ｈ１４（2002）'!$AJ$165</f>
        <v>0</v>
      </c>
      <c r="DJ43" s="439">
        <f t="shared" si="72"/>
        <v>0</v>
      </c>
      <c r="DK43" s="440">
        <f t="shared" si="73"/>
        <v>0</v>
      </c>
      <c r="DL43" s="432">
        <f>'Ｈ１４（2002）'!$AJ$166</f>
        <v>0</v>
      </c>
      <c r="DM43" s="441">
        <f t="shared" si="74"/>
        <v>0</v>
      </c>
      <c r="DN43" s="441">
        <f t="shared" si="75"/>
        <v>0</v>
      </c>
      <c r="DO43" s="432">
        <f>'Ｈ１４（2002）'!$AJ$167</f>
        <v>0</v>
      </c>
      <c r="DP43" s="441">
        <f t="shared" si="76"/>
        <v>0</v>
      </c>
      <c r="DQ43" s="441">
        <f t="shared" si="77"/>
        <v>0</v>
      </c>
      <c r="DR43" s="432">
        <f>'Ｈ１４（2002）'!$AJ$168</f>
        <v>0</v>
      </c>
      <c r="DS43" s="441">
        <f t="shared" si="78"/>
        <v>0</v>
      </c>
      <c r="DT43" s="441">
        <f t="shared" si="79"/>
        <v>0</v>
      </c>
      <c r="DU43" s="432">
        <f>'Ｈ１４（2002）'!$AJ$169</f>
        <v>0</v>
      </c>
      <c r="DV43" s="441">
        <f t="shared" si="80"/>
        <v>0</v>
      </c>
      <c r="DW43" s="441">
        <f t="shared" si="81"/>
        <v>0</v>
      </c>
      <c r="DX43" s="432">
        <f>'Ｈ１４（2002）'!$AJ$170</f>
        <v>0</v>
      </c>
      <c r="DY43" s="441">
        <f t="shared" si="82"/>
        <v>0</v>
      </c>
      <c r="DZ43" s="441">
        <f t="shared" si="83"/>
        <v>0</v>
      </c>
      <c r="EA43" s="432">
        <f>'Ｈ１４（2002）'!$AJ$171</f>
        <v>0</v>
      </c>
      <c r="EB43" s="441">
        <f t="shared" si="84"/>
        <v>0</v>
      </c>
      <c r="EC43" s="441">
        <f t="shared" si="85"/>
        <v>0</v>
      </c>
      <c r="ED43" s="432">
        <f>'Ｈ１４（2002）'!$AJ$172</f>
        <v>0</v>
      </c>
      <c r="EE43" s="441">
        <f t="shared" si="86"/>
        <v>0</v>
      </c>
      <c r="EF43" s="441">
        <f t="shared" si="87"/>
        <v>0</v>
      </c>
      <c r="EG43" s="432">
        <f>'Ｈ１４（2002）'!$AJ$173</f>
        <v>0</v>
      </c>
      <c r="EH43" s="441">
        <f t="shared" si="88"/>
        <v>0</v>
      </c>
      <c r="EI43" s="441">
        <f t="shared" si="89"/>
        <v>0</v>
      </c>
      <c r="EJ43" s="432">
        <f>'Ｈ１４（2002）'!$AJ$174</f>
        <v>0</v>
      </c>
      <c r="EK43" s="441">
        <f t="shared" si="90"/>
        <v>0</v>
      </c>
      <c r="EL43" s="475">
        <f t="shared" si="91"/>
        <v>0</v>
      </c>
      <c r="EM43" s="430">
        <f>'Ｈ１４（2002）'!$AJ$175</f>
        <v>0</v>
      </c>
      <c r="EN43" s="441">
        <f t="shared" si="92"/>
        <v>0</v>
      </c>
      <c r="EO43" s="440">
        <f t="shared" si="93"/>
        <v>0</v>
      </c>
      <c r="EP43" s="430">
        <f t="shared" si="94"/>
        <v>159372</v>
      </c>
      <c r="EQ43" s="435">
        <f t="shared" si="95"/>
        <v>3431</v>
      </c>
      <c r="ER43" s="433">
        <f t="shared" si="96"/>
        <v>41172</v>
      </c>
    </row>
    <row r="44" spans="1:148" ht="17.100000000000001" customHeight="1" x14ac:dyDescent="0.15">
      <c r="A44" s="371"/>
      <c r="B44" s="436"/>
      <c r="C44" s="437">
        <v>15</v>
      </c>
      <c r="D44" s="1106">
        <v>11</v>
      </c>
      <c r="E44" s="430">
        <f>'Ｈ１５（2003）'!$AJ$124</f>
        <v>0</v>
      </c>
      <c r="F44" s="441">
        <f t="shared" si="0"/>
        <v>0</v>
      </c>
      <c r="G44" s="441">
        <f t="shared" si="1"/>
        <v>0</v>
      </c>
      <c r="H44" s="432">
        <f>'Ｈ１５（2003）'!$AJ$125</f>
        <v>0</v>
      </c>
      <c r="I44" s="441">
        <f t="shared" si="2"/>
        <v>0</v>
      </c>
      <c r="J44" s="475">
        <f t="shared" si="3"/>
        <v>0</v>
      </c>
      <c r="K44" s="430">
        <f>'Ｈ１５（2003）'!$AJ$127</f>
        <v>0</v>
      </c>
      <c r="L44" s="441">
        <f t="shared" si="4"/>
        <v>0</v>
      </c>
      <c r="M44" s="441">
        <f t="shared" si="5"/>
        <v>0</v>
      </c>
      <c r="N44" s="432">
        <f>'Ｈ１５（2003）'!$AJ$128</f>
        <v>0</v>
      </c>
      <c r="O44" s="441">
        <f t="shared" si="6"/>
        <v>0</v>
      </c>
      <c r="P44" s="440">
        <f t="shared" si="7"/>
        <v>0</v>
      </c>
      <c r="Q44" s="432">
        <f>'Ｈ１５（2003）'!$AJ$130</f>
        <v>0</v>
      </c>
      <c r="R44" s="441">
        <f t="shared" si="8"/>
        <v>0</v>
      </c>
      <c r="S44" s="441">
        <f t="shared" si="9"/>
        <v>0</v>
      </c>
      <c r="T44" s="432">
        <f>'Ｈ１５（2003）'!$AJ$131</f>
        <v>0</v>
      </c>
      <c r="U44" s="441">
        <f t="shared" si="10"/>
        <v>0</v>
      </c>
      <c r="V44" s="441">
        <f t="shared" si="11"/>
        <v>0</v>
      </c>
      <c r="W44" s="432">
        <f>'Ｈ１５（2003）'!$AJ$132</f>
        <v>3062</v>
      </c>
      <c r="X44" s="441">
        <f t="shared" si="12"/>
        <v>122</v>
      </c>
      <c r="Y44" s="441">
        <f t="shared" si="13"/>
        <v>1342</v>
      </c>
      <c r="Z44" s="432">
        <f>'Ｈ１５（2003）'!$AJ$133</f>
        <v>0</v>
      </c>
      <c r="AA44" s="441">
        <f t="shared" si="14"/>
        <v>0</v>
      </c>
      <c r="AB44" s="441">
        <f t="shared" si="15"/>
        <v>0</v>
      </c>
      <c r="AC44" s="432">
        <f>'Ｈ１５（2003）'!$AJ$134</f>
        <v>0</v>
      </c>
      <c r="AD44" s="441">
        <f t="shared" si="16"/>
        <v>0</v>
      </c>
      <c r="AE44" s="440">
        <f t="shared" si="17"/>
        <v>0</v>
      </c>
      <c r="AF44" s="432">
        <f>'Ｈ１５（2003）'!$AJ$135</f>
        <v>0</v>
      </c>
      <c r="AG44" s="441">
        <f t="shared" si="18"/>
        <v>0</v>
      </c>
      <c r="AH44" s="440">
        <f t="shared" si="19"/>
        <v>0</v>
      </c>
      <c r="AI44" s="432">
        <f>'Ｈ１５（2003）'!$AJ$136</f>
        <v>0</v>
      </c>
      <c r="AJ44" s="441">
        <f t="shared" si="20"/>
        <v>0</v>
      </c>
      <c r="AK44" s="441">
        <f t="shared" si="21"/>
        <v>0</v>
      </c>
      <c r="AL44" s="432">
        <f>'Ｈ１５（2003）'!$AJ$137</f>
        <v>0</v>
      </c>
      <c r="AM44" s="441">
        <f t="shared" si="22"/>
        <v>0</v>
      </c>
      <c r="AN44" s="441">
        <f t="shared" si="23"/>
        <v>0</v>
      </c>
      <c r="AO44" s="432">
        <f>'Ｈ１５（2003）'!$AJ$138</f>
        <v>0</v>
      </c>
      <c r="AP44" s="441">
        <f t="shared" si="24"/>
        <v>0</v>
      </c>
      <c r="AQ44" s="441">
        <f t="shared" si="25"/>
        <v>0</v>
      </c>
      <c r="AR44" s="432">
        <f>'Ｈ１５（2003）'!$AJ$139</f>
        <v>0</v>
      </c>
      <c r="AS44" s="441">
        <f t="shared" si="26"/>
        <v>0</v>
      </c>
      <c r="AT44" s="441">
        <f t="shared" si="27"/>
        <v>0</v>
      </c>
      <c r="AU44" s="432">
        <f>'Ｈ１５（2003）'!$AJ$140</f>
        <v>0</v>
      </c>
      <c r="AV44" s="441">
        <f t="shared" si="28"/>
        <v>0</v>
      </c>
      <c r="AW44" s="441">
        <f t="shared" si="29"/>
        <v>0</v>
      </c>
      <c r="AX44" s="432">
        <f>'Ｈ１５（2003）'!$AJ$141</f>
        <v>0</v>
      </c>
      <c r="AY44" s="441">
        <f t="shared" si="30"/>
        <v>0</v>
      </c>
      <c r="AZ44" s="441">
        <f t="shared" si="31"/>
        <v>0</v>
      </c>
      <c r="BA44" s="432">
        <f>'Ｈ１５（2003）'!$AJ$142</f>
        <v>0</v>
      </c>
      <c r="BB44" s="441">
        <f t="shared" si="32"/>
        <v>0</v>
      </c>
      <c r="BC44" s="441">
        <f t="shared" si="33"/>
        <v>0</v>
      </c>
      <c r="BD44" s="432">
        <f>'Ｈ１５（2003）'!$AJ$143</f>
        <v>0</v>
      </c>
      <c r="BE44" s="441">
        <f t="shared" si="34"/>
        <v>0</v>
      </c>
      <c r="BF44" s="440">
        <f t="shared" si="35"/>
        <v>0</v>
      </c>
      <c r="BG44" s="432">
        <f>'Ｈ１５（2003）'!$AJ$145</f>
        <v>0</v>
      </c>
      <c r="BH44" s="441">
        <f t="shared" si="36"/>
        <v>0</v>
      </c>
      <c r="BI44" s="441">
        <f t="shared" si="37"/>
        <v>0</v>
      </c>
      <c r="BJ44" s="432">
        <f>'Ｈ１５（2003）'!$AJ$146</f>
        <v>0</v>
      </c>
      <c r="BK44" s="441">
        <f t="shared" si="38"/>
        <v>0</v>
      </c>
      <c r="BL44" s="441">
        <f t="shared" si="39"/>
        <v>0</v>
      </c>
      <c r="BM44" s="432">
        <f>'Ｈ１５（2003）'!$AJ$147</f>
        <v>0</v>
      </c>
      <c r="BN44" s="441">
        <f t="shared" si="40"/>
        <v>0</v>
      </c>
      <c r="BO44" s="440">
        <f t="shared" si="41"/>
        <v>0</v>
      </c>
      <c r="BP44" s="430">
        <f>'Ｈ１５（2003）'!$AJ$148</f>
        <v>90000</v>
      </c>
      <c r="BQ44" s="441">
        <f t="shared" si="42"/>
        <v>1875</v>
      </c>
      <c r="BR44" s="441">
        <f t="shared" si="43"/>
        <v>20625</v>
      </c>
      <c r="BS44" s="432">
        <f>'Ｈ１５（2003）'!$AJ$149</f>
        <v>0</v>
      </c>
      <c r="BT44" s="441">
        <f t="shared" si="44"/>
        <v>0</v>
      </c>
      <c r="BU44" s="441">
        <f t="shared" si="45"/>
        <v>0</v>
      </c>
      <c r="BV44" s="432">
        <f>'Ｈ１５（2003）'!$AJ$150</f>
        <v>0</v>
      </c>
      <c r="BW44" s="441">
        <f t="shared" si="46"/>
        <v>0</v>
      </c>
      <c r="BX44" s="441">
        <f t="shared" si="47"/>
        <v>0</v>
      </c>
      <c r="BY44" s="432">
        <f>'Ｈ１５（2003）'!$AJ$151</f>
        <v>0</v>
      </c>
      <c r="BZ44" s="441">
        <f t="shared" si="48"/>
        <v>0</v>
      </c>
      <c r="CA44" s="441">
        <f t="shared" si="49"/>
        <v>0</v>
      </c>
      <c r="CB44" s="432">
        <f>'Ｈ１５（2003）'!$AJ$152</f>
        <v>0</v>
      </c>
      <c r="CC44" s="441">
        <f t="shared" si="50"/>
        <v>0</v>
      </c>
      <c r="CD44" s="441">
        <f t="shared" si="51"/>
        <v>0</v>
      </c>
      <c r="CE44" s="432">
        <f>'Ｈ１５（2003）'!$AJ$153</f>
        <v>0</v>
      </c>
      <c r="CF44" s="441">
        <f t="shared" si="52"/>
        <v>0</v>
      </c>
      <c r="CG44" s="441">
        <f t="shared" si="53"/>
        <v>0</v>
      </c>
      <c r="CH44" s="432">
        <f>'Ｈ１５（2003）'!$AJ$155</f>
        <v>67289</v>
      </c>
      <c r="CI44" s="441">
        <f t="shared" si="54"/>
        <v>1402</v>
      </c>
      <c r="CJ44" s="441">
        <f t="shared" si="55"/>
        <v>15422</v>
      </c>
      <c r="CK44" s="432">
        <f>'Ｈ１５（2003）'!$AJ$156</f>
        <v>0</v>
      </c>
      <c r="CL44" s="439">
        <f t="shared" si="56"/>
        <v>0</v>
      </c>
      <c r="CM44" s="441">
        <f t="shared" si="57"/>
        <v>0</v>
      </c>
      <c r="CN44" s="432">
        <f>'Ｈ１５（2003）'!$AJ$157</f>
        <v>0</v>
      </c>
      <c r="CO44" s="441">
        <f t="shared" si="58"/>
        <v>0</v>
      </c>
      <c r="CP44" s="441">
        <f t="shared" si="59"/>
        <v>0</v>
      </c>
      <c r="CQ44" s="432">
        <f>'Ｈ１５（2003）'!$AJ$158</f>
        <v>0</v>
      </c>
      <c r="CR44" s="441">
        <f t="shared" si="60"/>
        <v>0</v>
      </c>
      <c r="CS44" s="441">
        <f t="shared" si="61"/>
        <v>0</v>
      </c>
      <c r="CT44" s="432">
        <f>'Ｈ１５（2003）'!$AJ$159</f>
        <v>0</v>
      </c>
      <c r="CU44" s="441">
        <f t="shared" si="62"/>
        <v>0</v>
      </c>
      <c r="CV44" s="441">
        <f t="shared" si="63"/>
        <v>0</v>
      </c>
      <c r="CW44" s="432">
        <f>'Ｈ１５（2003）'!$AJ$160</f>
        <v>0</v>
      </c>
      <c r="CX44" s="441">
        <f t="shared" si="64"/>
        <v>0</v>
      </c>
      <c r="CY44" s="441">
        <f t="shared" si="65"/>
        <v>0</v>
      </c>
      <c r="CZ44" s="432">
        <f>'Ｈ１５（2003）'!$AJ$161</f>
        <v>0</v>
      </c>
      <c r="DA44" s="441">
        <f t="shared" si="66"/>
        <v>0</v>
      </c>
      <c r="DB44" s="441">
        <f t="shared" si="67"/>
        <v>0</v>
      </c>
      <c r="DC44" s="432">
        <f>'Ｈ１５（2003）'!$AJ$162</f>
        <v>0</v>
      </c>
      <c r="DD44" s="441">
        <f t="shared" si="68"/>
        <v>0</v>
      </c>
      <c r="DE44" s="475">
        <f t="shared" si="69"/>
        <v>0</v>
      </c>
      <c r="DF44" s="430">
        <f>'Ｈ１５（2003）'!$AJ$164</f>
        <v>0</v>
      </c>
      <c r="DG44" s="441">
        <f t="shared" si="70"/>
        <v>0</v>
      </c>
      <c r="DH44" s="441">
        <f t="shared" si="71"/>
        <v>0</v>
      </c>
      <c r="DI44" s="432">
        <f>'Ｈ１５（2003）'!$AJ$165</f>
        <v>0</v>
      </c>
      <c r="DJ44" s="439">
        <f t="shared" si="72"/>
        <v>0</v>
      </c>
      <c r="DK44" s="440">
        <f t="shared" si="73"/>
        <v>0</v>
      </c>
      <c r="DL44" s="432">
        <f>'Ｈ１５（2003）'!$AJ$166</f>
        <v>0</v>
      </c>
      <c r="DM44" s="441">
        <f t="shared" si="74"/>
        <v>0</v>
      </c>
      <c r="DN44" s="441">
        <f t="shared" si="75"/>
        <v>0</v>
      </c>
      <c r="DO44" s="432">
        <f>'Ｈ１５（2003）'!$AJ$167</f>
        <v>0</v>
      </c>
      <c r="DP44" s="441">
        <f t="shared" si="76"/>
        <v>0</v>
      </c>
      <c r="DQ44" s="441">
        <f t="shared" si="77"/>
        <v>0</v>
      </c>
      <c r="DR44" s="432">
        <f>'Ｈ１５（2003）'!$AJ$168</f>
        <v>0</v>
      </c>
      <c r="DS44" s="441">
        <f t="shared" si="78"/>
        <v>0</v>
      </c>
      <c r="DT44" s="441">
        <f t="shared" si="79"/>
        <v>0</v>
      </c>
      <c r="DU44" s="432">
        <f>'Ｈ１５（2003）'!$AJ$169</f>
        <v>0</v>
      </c>
      <c r="DV44" s="441">
        <f t="shared" si="80"/>
        <v>0</v>
      </c>
      <c r="DW44" s="441">
        <f t="shared" si="81"/>
        <v>0</v>
      </c>
      <c r="DX44" s="432">
        <f>'Ｈ１５（2003）'!$AJ$170</f>
        <v>0</v>
      </c>
      <c r="DY44" s="441">
        <f t="shared" si="82"/>
        <v>0</v>
      </c>
      <c r="DZ44" s="441">
        <f t="shared" si="83"/>
        <v>0</v>
      </c>
      <c r="EA44" s="432">
        <f>'Ｈ１５（2003）'!$AJ$171</f>
        <v>0</v>
      </c>
      <c r="EB44" s="441">
        <f t="shared" si="84"/>
        <v>0</v>
      </c>
      <c r="EC44" s="441">
        <f t="shared" si="85"/>
        <v>0</v>
      </c>
      <c r="ED44" s="432">
        <f>'Ｈ１５（2003）'!$AJ$172</f>
        <v>0</v>
      </c>
      <c r="EE44" s="441">
        <f t="shared" si="86"/>
        <v>0</v>
      </c>
      <c r="EF44" s="441">
        <f t="shared" si="87"/>
        <v>0</v>
      </c>
      <c r="EG44" s="432">
        <f>'Ｈ１５（2003）'!$AJ$173</f>
        <v>0</v>
      </c>
      <c r="EH44" s="441">
        <f t="shared" si="88"/>
        <v>0</v>
      </c>
      <c r="EI44" s="441">
        <f t="shared" si="89"/>
        <v>0</v>
      </c>
      <c r="EJ44" s="432">
        <f>'Ｈ１５（2003）'!$AJ$174</f>
        <v>0</v>
      </c>
      <c r="EK44" s="441">
        <f t="shared" si="90"/>
        <v>0</v>
      </c>
      <c r="EL44" s="475">
        <f t="shared" si="91"/>
        <v>0</v>
      </c>
      <c r="EM44" s="430">
        <f>'Ｈ１５（2003）'!$AJ$175</f>
        <v>0</v>
      </c>
      <c r="EN44" s="441">
        <f t="shared" si="92"/>
        <v>0</v>
      </c>
      <c r="EO44" s="440">
        <f t="shared" si="93"/>
        <v>0</v>
      </c>
      <c r="EP44" s="430">
        <f t="shared" si="94"/>
        <v>160351</v>
      </c>
      <c r="EQ44" s="435">
        <f t="shared" si="95"/>
        <v>3399</v>
      </c>
      <c r="ER44" s="433">
        <f t="shared" si="96"/>
        <v>37389</v>
      </c>
    </row>
    <row r="45" spans="1:148" ht="17.100000000000001" customHeight="1" x14ac:dyDescent="0.15">
      <c r="A45" s="371"/>
      <c r="B45" s="436"/>
      <c r="C45" s="437">
        <v>16</v>
      </c>
      <c r="D45" s="1100">
        <v>10</v>
      </c>
      <c r="E45" s="430">
        <f>'Ｈ１６（2004）'!$AJ$124</f>
        <v>0</v>
      </c>
      <c r="F45" s="441">
        <f t="shared" si="0"/>
        <v>0</v>
      </c>
      <c r="G45" s="441">
        <f t="shared" si="1"/>
        <v>0</v>
      </c>
      <c r="H45" s="432">
        <f>'Ｈ１６（2004）'!$AJ$125</f>
        <v>0</v>
      </c>
      <c r="I45" s="441">
        <f t="shared" si="2"/>
        <v>0</v>
      </c>
      <c r="J45" s="475">
        <f t="shared" si="3"/>
        <v>0</v>
      </c>
      <c r="K45" s="430">
        <f>'Ｈ１６（2004）'!$AJ$127</f>
        <v>0</v>
      </c>
      <c r="L45" s="441">
        <f t="shared" si="4"/>
        <v>0</v>
      </c>
      <c r="M45" s="441">
        <f t="shared" si="5"/>
        <v>0</v>
      </c>
      <c r="N45" s="432">
        <f>'Ｈ１６（2004）'!$AJ$128</f>
        <v>0</v>
      </c>
      <c r="O45" s="441">
        <f t="shared" si="6"/>
        <v>0</v>
      </c>
      <c r="P45" s="440">
        <f t="shared" si="7"/>
        <v>0</v>
      </c>
      <c r="Q45" s="432">
        <f>'Ｈ１６（2004）'!$AJ$130</f>
        <v>0</v>
      </c>
      <c r="R45" s="441">
        <f t="shared" si="8"/>
        <v>0</v>
      </c>
      <c r="S45" s="441">
        <f t="shared" si="9"/>
        <v>0</v>
      </c>
      <c r="T45" s="432">
        <f>'Ｈ１６（2004）'!$AJ$131</f>
        <v>0</v>
      </c>
      <c r="U45" s="441">
        <f t="shared" si="10"/>
        <v>0</v>
      </c>
      <c r="V45" s="441">
        <f t="shared" si="11"/>
        <v>0</v>
      </c>
      <c r="W45" s="432">
        <f>'Ｈ１６（2004）'!$AJ$132</f>
        <v>3190</v>
      </c>
      <c r="X45" s="441">
        <f t="shared" si="12"/>
        <v>128</v>
      </c>
      <c r="Y45" s="441">
        <f t="shared" si="13"/>
        <v>1280</v>
      </c>
      <c r="Z45" s="432">
        <f>'Ｈ１６（2004）'!$AJ$133</f>
        <v>0</v>
      </c>
      <c r="AA45" s="441">
        <f t="shared" si="14"/>
        <v>0</v>
      </c>
      <c r="AB45" s="441">
        <f t="shared" si="15"/>
        <v>0</v>
      </c>
      <c r="AC45" s="432">
        <f>'Ｈ１６（2004）'!$AJ$134</f>
        <v>0</v>
      </c>
      <c r="AD45" s="441">
        <f t="shared" si="16"/>
        <v>0</v>
      </c>
      <c r="AE45" s="440">
        <f t="shared" si="17"/>
        <v>0</v>
      </c>
      <c r="AF45" s="432">
        <f>'Ｈ１６（2004）'!$AJ$135</f>
        <v>0</v>
      </c>
      <c r="AG45" s="441">
        <f t="shared" si="18"/>
        <v>0</v>
      </c>
      <c r="AH45" s="440">
        <f t="shared" si="19"/>
        <v>0</v>
      </c>
      <c r="AI45" s="432">
        <f>'Ｈ１６（2004）'!$AJ$136</f>
        <v>0</v>
      </c>
      <c r="AJ45" s="441">
        <f t="shared" si="20"/>
        <v>0</v>
      </c>
      <c r="AK45" s="441">
        <f t="shared" si="21"/>
        <v>0</v>
      </c>
      <c r="AL45" s="432">
        <f>'Ｈ１６（2004）'!$AJ$137</f>
        <v>0</v>
      </c>
      <c r="AM45" s="441">
        <f t="shared" si="22"/>
        <v>0</v>
      </c>
      <c r="AN45" s="441">
        <f t="shared" si="23"/>
        <v>0</v>
      </c>
      <c r="AO45" s="432">
        <f>'Ｈ１６（2004）'!$AJ$138</f>
        <v>0</v>
      </c>
      <c r="AP45" s="441">
        <f t="shared" si="24"/>
        <v>0</v>
      </c>
      <c r="AQ45" s="441">
        <f t="shared" si="25"/>
        <v>0</v>
      </c>
      <c r="AR45" s="432">
        <f>'Ｈ１６（2004）'!$AJ$139</f>
        <v>0</v>
      </c>
      <c r="AS45" s="441">
        <f t="shared" si="26"/>
        <v>0</v>
      </c>
      <c r="AT45" s="441">
        <f t="shared" si="27"/>
        <v>0</v>
      </c>
      <c r="AU45" s="432">
        <f>'Ｈ１６（2004）'!$AJ$140</f>
        <v>0</v>
      </c>
      <c r="AV45" s="441">
        <f t="shared" si="28"/>
        <v>0</v>
      </c>
      <c r="AW45" s="441">
        <f t="shared" si="29"/>
        <v>0</v>
      </c>
      <c r="AX45" s="432">
        <f>'Ｈ１６（2004）'!$AJ$141</f>
        <v>0</v>
      </c>
      <c r="AY45" s="441">
        <f t="shared" si="30"/>
        <v>0</v>
      </c>
      <c r="AZ45" s="441">
        <f t="shared" si="31"/>
        <v>0</v>
      </c>
      <c r="BA45" s="432">
        <f>'Ｈ１６（2004）'!$AJ$142</f>
        <v>0</v>
      </c>
      <c r="BB45" s="441">
        <f t="shared" si="32"/>
        <v>0</v>
      </c>
      <c r="BC45" s="441">
        <f t="shared" si="33"/>
        <v>0</v>
      </c>
      <c r="BD45" s="432">
        <f>'Ｈ１６（2004）'!$AJ$143</f>
        <v>0</v>
      </c>
      <c r="BE45" s="441">
        <f t="shared" si="34"/>
        <v>0</v>
      </c>
      <c r="BF45" s="440">
        <f t="shared" si="35"/>
        <v>0</v>
      </c>
      <c r="BG45" s="432">
        <f>'Ｈ１６（2004）'!$AJ$145</f>
        <v>0</v>
      </c>
      <c r="BH45" s="441">
        <f t="shared" si="36"/>
        <v>0</v>
      </c>
      <c r="BI45" s="441">
        <f t="shared" si="37"/>
        <v>0</v>
      </c>
      <c r="BJ45" s="432">
        <f>'Ｈ１６（2004）'!$AJ$146</f>
        <v>0</v>
      </c>
      <c r="BK45" s="441">
        <f t="shared" si="38"/>
        <v>0</v>
      </c>
      <c r="BL45" s="441">
        <f t="shared" si="39"/>
        <v>0</v>
      </c>
      <c r="BM45" s="432">
        <f>'Ｈ１６（2004）'!$AJ$147</f>
        <v>0</v>
      </c>
      <c r="BN45" s="441">
        <f t="shared" si="40"/>
        <v>0</v>
      </c>
      <c r="BO45" s="440">
        <f t="shared" si="41"/>
        <v>0</v>
      </c>
      <c r="BP45" s="430">
        <f>'Ｈ１６（2004）'!$AJ$148</f>
        <v>0</v>
      </c>
      <c r="BQ45" s="441">
        <f t="shared" si="42"/>
        <v>0</v>
      </c>
      <c r="BR45" s="441">
        <f t="shared" si="43"/>
        <v>0</v>
      </c>
      <c r="BS45" s="432">
        <f>'Ｈ１６（2004）'!$AJ$149</f>
        <v>0</v>
      </c>
      <c r="BT45" s="441">
        <f t="shared" si="44"/>
        <v>0</v>
      </c>
      <c r="BU45" s="441">
        <f t="shared" si="45"/>
        <v>0</v>
      </c>
      <c r="BV45" s="432">
        <f>'Ｈ１６（2004）'!$AJ$150</f>
        <v>0</v>
      </c>
      <c r="BW45" s="441">
        <f t="shared" si="46"/>
        <v>0</v>
      </c>
      <c r="BX45" s="441">
        <f t="shared" si="47"/>
        <v>0</v>
      </c>
      <c r="BY45" s="432">
        <f>'Ｈ１６（2004）'!$AJ$151</f>
        <v>0</v>
      </c>
      <c r="BZ45" s="441">
        <f t="shared" si="48"/>
        <v>0</v>
      </c>
      <c r="CA45" s="441">
        <f t="shared" si="49"/>
        <v>0</v>
      </c>
      <c r="CB45" s="432">
        <f>'Ｈ１６（2004）'!$AJ$152</f>
        <v>0</v>
      </c>
      <c r="CC45" s="441">
        <f t="shared" si="50"/>
        <v>0</v>
      </c>
      <c r="CD45" s="441">
        <f t="shared" si="51"/>
        <v>0</v>
      </c>
      <c r="CE45" s="432">
        <f>'Ｈ１６（2004）'!$AJ$153</f>
        <v>0</v>
      </c>
      <c r="CF45" s="441">
        <f t="shared" si="52"/>
        <v>0</v>
      </c>
      <c r="CG45" s="441">
        <f t="shared" si="53"/>
        <v>0</v>
      </c>
      <c r="CH45" s="432">
        <f>'Ｈ１６（2004）'!$AJ$155</f>
        <v>0</v>
      </c>
      <c r="CI45" s="441">
        <f t="shared" si="54"/>
        <v>0</v>
      </c>
      <c r="CJ45" s="441">
        <f t="shared" si="55"/>
        <v>0</v>
      </c>
      <c r="CK45" s="432">
        <f>'Ｈ１６（2004）'!$AJ$156</f>
        <v>0</v>
      </c>
      <c r="CL45" s="439">
        <f t="shared" si="56"/>
        <v>0</v>
      </c>
      <c r="CM45" s="441">
        <f t="shared" si="57"/>
        <v>0</v>
      </c>
      <c r="CN45" s="432">
        <f>'Ｈ１６（2004）'!$AJ$157</f>
        <v>0</v>
      </c>
      <c r="CO45" s="441">
        <f t="shared" si="58"/>
        <v>0</v>
      </c>
      <c r="CP45" s="441">
        <f t="shared" si="59"/>
        <v>0</v>
      </c>
      <c r="CQ45" s="432">
        <f>'Ｈ１６（2004）'!$AJ$158</f>
        <v>0</v>
      </c>
      <c r="CR45" s="441">
        <f t="shared" si="60"/>
        <v>0</v>
      </c>
      <c r="CS45" s="441">
        <f t="shared" si="61"/>
        <v>0</v>
      </c>
      <c r="CT45" s="432">
        <f>'Ｈ１６（2004）'!$AJ$159</f>
        <v>0</v>
      </c>
      <c r="CU45" s="441">
        <f t="shared" si="62"/>
        <v>0</v>
      </c>
      <c r="CV45" s="441">
        <f t="shared" si="63"/>
        <v>0</v>
      </c>
      <c r="CW45" s="432">
        <f>'Ｈ１６（2004）'!$AJ$160</f>
        <v>0</v>
      </c>
      <c r="CX45" s="441">
        <f t="shared" si="64"/>
        <v>0</v>
      </c>
      <c r="CY45" s="441">
        <f t="shared" si="65"/>
        <v>0</v>
      </c>
      <c r="CZ45" s="432">
        <f>'Ｈ１６（2004）'!$AJ$161</f>
        <v>0</v>
      </c>
      <c r="DA45" s="441">
        <f t="shared" si="66"/>
        <v>0</v>
      </c>
      <c r="DB45" s="441">
        <f t="shared" si="67"/>
        <v>0</v>
      </c>
      <c r="DC45" s="432">
        <f>'Ｈ１６（2004）'!$AJ$162</f>
        <v>0</v>
      </c>
      <c r="DD45" s="441">
        <f t="shared" si="68"/>
        <v>0</v>
      </c>
      <c r="DE45" s="475">
        <f t="shared" si="69"/>
        <v>0</v>
      </c>
      <c r="DF45" s="430">
        <f>'Ｈ１６（2004）'!$AJ$164</f>
        <v>0</v>
      </c>
      <c r="DG45" s="441">
        <f t="shared" si="70"/>
        <v>0</v>
      </c>
      <c r="DH45" s="441">
        <f t="shared" si="71"/>
        <v>0</v>
      </c>
      <c r="DI45" s="432">
        <f>'Ｈ１６（2004）'!$AJ$165</f>
        <v>0</v>
      </c>
      <c r="DJ45" s="439">
        <f t="shared" si="72"/>
        <v>0</v>
      </c>
      <c r="DK45" s="440">
        <f t="shared" si="73"/>
        <v>0</v>
      </c>
      <c r="DL45" s="432">
        <f>'Ｈ１６（2004）'!$AJ$166</f>
        <v>0</v>
      </c>
      <c r="DM45" s="441">
        <f t="shared" si="74"/>
        <v>0</v>
      </c>
      <c r="DN45" s="441">
        <f t="shared" si="75"/>
        <v>0</v>
      </c>
      <c r="DO45" s="432">
        <f>'Ｈ１６（2004）'!$AJ$167</f>
        <v>0</v>
      </c>
      <c r="DP45" s="441">
        <f t="shared" si="76"/>
        <v>0</v>
      </c>
      <c r="DQ45" s="441">
        <f t="shared" si="77"/>
        <v>0</v>
      </c>
      <c r="DR45" s="432">
        <f>'Ｈ１６（2004）'!$AJ$168</f>
        <v>0</v>
      </c>
      <c r="DS45" s="441">
        <f t="shared" si="78"/>
        <v>0</v>
      </c>
      <c r="DT45" s="441">
        <f t="shared" si="79"/>
        <v>0</v>
      </c>
      <c r="DU45" s="432">
        <f>'Ｈ１６（2004）'!$AJ$169</f>
        <v>0</v>
      </c>
      <c r="DV45" s="441">
        <f t="shared" si="80"/>
        <v>0</v>
      </c>
      <c r="DW45" s="441">
        <f t="shared" si="81"/>
        <v>0</v>
      </c>
      <c r="DX45" s="432">
        <f>'Ｈ１６（2004）'!$AJ$170</f>
        <v>0</v>
      </c>
      <c r="DY45" s="441">
        <f t="shared" si="82"/>
        <v>0</v>
      </c>
      <c r="DZ45" s="441">
        <f t="shared" si="83"/>
        <v>0</v>
      </c>
      <c r="EA45" s="432">
        <f>'Ｈ１６（2004）'!$AJ$171</f>
        <v>0</v>
      </c>
      <c r="EB45" s="441">
        <f t="shared" si="84"/>
        <v>0</v>
      </c>
      <c r="EC45" s="441">
        <f t="shared" si="85"/>
        <v>0</v>
      </c>
      <c r="ED45" s="432">
        <f>'Ｈ１６（2004）'!$AJ$172</f>
        <v>0</v>
      </c>
      <c r="EE45" s="441">
        <f t="shared" si="86"/>
        <v>0</v>
      </c>
      <c r="EF45" s="441">
        <f t="shared" si="87"/>
        <v>0</v>
      </c>
      <c r="EG45" s="432">
        <f>'Ｈ１６（2004）'!$AJ$173</f>
        <v>0</v>
      </c>
      <c r="EH45" s="441">
        <f t="shared" si="88"/>
        <v>0</v>
      </c>
      <c r="EI45" s="441">
        <f t="shared" si="89"/>
        <v>0</v>
      </c>
      <c r="EJ45" s="432">
        <f>'Ｈ１６（2004）'!$AJ$174</f>
        <v>0</v>
      </c>
      <c r="EK45" s="441">
        <f t="shared" si="90"/>
        <v>0</v>
      </c>
      <c r="EL45" s="475">
        <f t="shared" si="91"/>
        <v>0</v>
      </c>
      <c r="EM45" s="430">
        <f>'Ｈ１６（2004）'!$AJ$175</f>
        <v>0</v>
      </c>
      <c r="EN45" s="441">
        <f t="shared" si="92"/>
        <v>0</v>
      </c>
      <c r="EO45" s="440">
        <f t="shared" si="93"/>
        <v>0</v>
      </c>
      <c r="EP45" s="430">
        <f t="shared" si="94"/>
        <v>3190</v>
      </c>
      <c r="EQ45" s="435">
        <f t="shared" si="95"/>
        <v>128</v>
      </c>
      <c r="ER45" s="433">
        <f t="shared" si="96"/>
        <v>1280</v>
      </c>
    </row>
    <row r="46" spans="1:148" ht="17.100000000000001" customHeight="1" x14ac:dyDescent="0.15">
      <c r="A46" s="371"/>
      <c r="B46" s="436"/>
      <c r="C46" s="437">
        <v>17</v>
      </c>
      <c r="D46" s="1106">
        <v>9</v>
      </c>
      <c r="E46" s="430">
        <f>'Ｈ１７（2005）'!$AJ$124</f>
        <v>0</v>
      </c>
      <c r="F46" s="441">
        <f t="shared" si="0"/>
        <v>0</v>
      </c>
      <c r="G46" s="441">
        <f t="shared" si="1"/>
        <v>0</v>
      </c>
      <c r="H46" s="432">
        <f>'Ｈ１７（2005）'!$AJ$125</f>
        <v>0</v>
      </c>
      <c r="I46" s="441">
        <f t="shared" si="2"/>
        <v>0</v>
      </c>
      <c r="J46" s="475">
        <f t="shared" si="3"/>
        <v>0</v>
      </c>
      <c r="K46" s="430">
        <f>'Ｈ１７（2005）'!$AJ$127</f>
        <v>0</v>
      </c>
      <c r="L46" s="441">
        <f t="shared" si="4"/>
        <v>0</v>
      </c>
      <c r="M46" s="441">
        <f t="shared" si="5"/>
        <v>0</v>
      </c>
      <c r="N46" s="432">
        <f>'Ｈ１７（2005）'!$AJ$128</f>
        <v>0</v>
      </c>
      <c r="O46" s="441">
        <f t="shared" si="6"/>
        <v>0</v>
      </c>
      <c r="P46" s="440">
        <f t="shared" si="7"/>
        <v>0</v>
      </c>
      <c r="Q46" s="432">
        <f>'Ｈ１７（2005）'!$AJ$130</f>
        <v>0</v>
      </c>
      <c r="R46" s="441">
        <f t="shared" si="8"/>
        <v>0</v>
      </c>
      <c r="S46" s="441">
        <f t="shared" si="9"/>
        <v>0</v>
      </c>
      <c r="T46" s="432">
        <f>'Ｈ１７（2005）'!$AJ$131</f>
        <v>0</v>
      </c>
      <c r="U46" s="441">
        <f t="shared" si="10"/>
        <v>0</v>
      </c>
      <c r="V46" s="441">
        <f t="shared" si="11"/>
        <v>0</v>
      </c>
      <c r="W46" s="432">
        <f>'Ｈ１７（2005）'!$AJ$132</f>
        <v>1785</v>
      </c>
      <c r="X46" s="441">
        <f t="shared" si="12"/>
        <v>71</v>
      </c>
      <c r="Y46" s="441">
        <f t="shared" si="13"/>
        <v>639</v>
      </c>
      <c r="Z46" s="432">
        <f>'Ｈ１７（2005）'!$AJ$133</f>
        <v>0</v>
      </c>
      <c r="AA46" s="441">
        <f t="shared" si="14"/>
        <v>0</v>
      </c>
      <c r="AB46" s="441">
        <f t="shared" si="15"/>
        <v>0</v>
      </c>
      <c r="AC46" s="432">
        <f>'Ｈ１７（2005）'!$AJ$134</f>
        <v>0</v>
      </c>
      <c r="AD46" s="441">
        <f t="shared" si="16"/>
        <v>0</v>
      </c>
      <c r="AE46" s="440">
        <f t="shared" si="17"/>
        <v>0</v>
      </c>
      <c r="AF46" s="432">
        <f>'Ｈ１７（2005）'!$AJ$135</f>
        <v>0</v>
      </c>
      <c r="AG46" s="441">
        <f t="shared" si="18"/>
        <v>0</v>
      </c>
      <c r="AH46" s="440">
        <f t="shared" si="19"/>
        <v>0</v>
      </c>
      <c r="AI46" s="432">
        <f>'Ｈ１７（2005）'!$AJ$136</f>
        <v>0</v>
      </c>
      <c r="AJ46" s="441">
        <f t="shared" si="20"/>
        <v>0</v>
      </c>
      <c r="AK46" s="441">
        <f t="shared" si="21"/>
        <v>0</v>
      </c>
      <c r="AL46" s="432">
        <f>'Ｈ１７（2005）'!$AJ$137</f>
        <v>0</v>
      </c>
      <c r="AM46" s="441">
        <f t="shared" si="22"/>
        <v>0</v>
      </c>
      <c r="AN46" s="441">
        <f t="shared" si="23"/>
        <v>0</v>
      </c>
      <c r="AO46" s="432">
        <f>'Ｈ１７（2005）'!$AJ$138</f>
        <v>0</v>
      </c>
      <c r="AP46" s="441">
        <f t="shared" si="24"/>
        <v>0</v>
      </c>
      <c r="AQ46" s="441">
        <f t="shared" si="25"/>
        <v>0</v>
      </c>
      <c r="AR46" s="432">
        <f>'Ｈ１７（2005）'!$AJ$139</f>
        <v>0</v>
      </c>
      <c r="AS46" s="441">
        <f t="shared" si="26"/>
        <v>0</v>
      </c>
      <c r="AT46" s="441">
        <f t="shared" si="27"/>
        <v>0</v>
      </c>
      <c r="AU46" s="432">
        <f>'Ｈ１７（2005）'!$AJ$140</f>
        <v>0</v>
      </c>
      <c r="AV46" s="441">
        <f t="shared" si="28"/>
        <v>0</v>
      </c>
      <c r="AW46" s="441">
        <f t="shared" si="29"/>
        <v>0</v>
      </c>
      <c r="AX46" s="432">
        <f>'Ｈ１７（2005）'!$AJ$141</f>
        <v>0</v>
      </c>
      <c r="AY46" s="441">
        <f t="shared" si="30"/>
        <v>0</v>
      </c>
      <c r="AZ46" s="441">
        <f t="shared" si="31"/>
        <v>0</v>
      </c>
      <c r="BA46" s="432">
        <f>'Ｈ１７（2005）'!$AJ$142</f>
        <v>0</v>
      </c>
      <c r="BB46" s="441">
        <f t="shared" si="32"/>
        <v>0</v>
      </c>
      <c r="BC46" s="441">
        <f t="shared" si="33"/>
        <v>0</v>
      </c>
      <c r="BD46" s="432">
        <f>'Ｈ１７（2005）'!$AJ$143</f>
        <v>0</v>
      </c>
      <c r="BE46" s="441">
        <f t="shared" si="34"/>
        <v>0</v>
      </c>
      <c r="BF46" s="440">
        <f t="shared" si="35"/>
        <v>0</v>
      </c>
      <c r="BG46" s="432">
        <f>'Ｈ１７（2005）'!$AJ$145</f>
        <v>0</v>
      </c>
      <c r="BH46" s="441">
        <f t="shared" si="36"/>
        <v>0</v>
      </c>
      <c r="BI46" s="441">
        <f t="shared" si="37"/>
        <v>0</v>
      </c>
      <c r="BJ46" s="432">
        <f>'Ｈ１７（2005）'!$AJ$146</f>
        <v>0</v>
      </c>
      <c r="BK46" s="441">
        <f t="shared" si="38"/>
        <v>0</v>
      </c>
      <c r="BL46" s="441">
        <f t="shared" si="39"/>
        <v>0</v>
      </c>
      <c r="BM46" s="432">
        <f>'Ｈ１７（2005）'!$AJ$147</f>
        <v>0</v>
      </c>
      <c r="BN46" s="441">
        <f t="shared" si="40"/>
        <v>0</v>
      </c>
      <c r="BO46" s="440">
        <f t="shared" si="41"/>
        <v>0</v>
      </c>
      <c r="BP46" s="430">
        <f>'Ｈ１７（2005）'!$AJ$148</f>
        <v>0</v>
      </c>
      <c r="BQ46" s="441">
        <f t="shared" si="42"/>
        <v>0</v>
      </c>
      <c r="BR46" s="441">
        <f t="shared" si="43"/>
        <v>0</v>
      </c>
      <c r="BS46" s="432">
        <f>'Ｈ１７（2005）'!$AJ$149</f>
        <v>0</v>
      </c>
      <c r="BT46" s="441">
        <f t="shared" si="44"/>
        <v>0</v>
      </c>
      <c r="BU46" s="441">
        <f t="shared" si="45"/>
        <v>0</v>
      </c>
      <c r="BV46" s="432">
        <f>'Ｈ１７（2005）'!$AJ$150</f>
        <v>0</v>
      </c>
      <c r="BW46" s="441">
        <f t="shared" si="46"/>
        <v>0</v>
      </c>
      <c r="BX46" s="441">
        <f t="shared" si="47"/>
        <v>0</v>
      </c>
      <c r="BY46" s="432">
        <f>'Ｈ１７（2005）'!$AJ$151</f>
        <v>0</v>
      </c>
      <c r="BZ46" s="441">
        <f t="shared" si="48"/>
        <v>0</v>
      </c>
      <c r="CA46" s="441">
        <f t="shared" si="49"/>
        <v>0</v>
      </c>
      <c r="CB46" s="432">
        <f>'Ｈ１７（2005）'!$AJ$152</f>
        <v>0</v>
      </c>
      <c r="CC46" s="441">
        <f t="shared" si="50"/>
        <v>0</v>
      </c>
      <c r="CD46" s="441">
        <f t="shared" si="51"/>
        <v>0</v>
      </c>
      <c r="CE46" s="432">
        <f>'Ｈ１７（2005）'!$AJ$153</f>
        <v>0</v>
      </c>
      <c r="CF46" s="441">
        <f t="shared" si="52"/>
        <v>0</v>
      </c>
      <c r="CG46" s="441">
        <f t="shared" si="53"/>
        <v>0</v>
      </c>
      <c r="CH46" s="432">
        <f>'Ｈ１７（2005）'!$AJ$155</f>
        <v>0</v>
      </c>
      <c r="CI46" s="441">
        <f t="shared" si="54"/>
        <v>0</v>
      </c>
      <c r="CJ46" s="441">
        <f t="shared" si="55"/>
        <v>0</v>
      </c>
      <c r="CK46" s="432">
        <f>'Ｈ１７（2005）'!$AJ$156</f>
        <v>0</v>
      </c>
      <c r="CL46" s="439">
        <f t="shared" si="56"/>
        <v>0</v>
      </c>
      <c r="CM46" s="441">
        <f t="shared" si="57"/>
        <v>0</v>
      </c>
      <c r="CN46" s="432">
        <f>'Ｈ１７（2005）'!$AJ$157</f>
        <v>0</v>
      </c>
      <c r="CO46" s="441">
        <f t="shared" si="58"/>
        <v>0</v>
      </c>
      <c r="CP46" s="441">
        <f t="shared" si="59"/>
        <v>0</v>
      </c>
      <c r="CQ46" s="432">
        <f>'Ｈ１７（2005）'!$AJ$158</f>
        <v>0</v>
      </c>
      <c r="CR46" s="441">
        <f t="shared" si="60"/>
        <v>0</v>
      </c>
      <c r="CS46" s="441">
        <f t="shared" si="61"/>
        <v>0</v>
      </c>
      <c r="CT46" s="432">
        <f>'Ｈ１７（2005）'!$AJ$159</f>
        <v>0</v>
      </c>
      <c r="CU46" s="441">
        <f t="shared" si="62"/>
        <v>0</v>
      </c>
      <c r="CV46" s="441">
        <f t="shared" si="63"/>
        <v>0</v>
      </c>
      <c r="CW46" s="432">
        <f>'Ｈ１７（2005）'!$AJ$160</f>
        <v>0</v>
      </c>
      <c r="CX46" s="441">
        <f t="shared" si="64"/>
        <v>0</v>
      </c>
      <c r="CY46" s="441">
        <f t="shared" si="65"/>
        <v>0</v>
      </c>
      <c r="CZ46" s="432">
        <f>'Ｈ１７（2005）'!$AJ$161</f>
        <v>0</v>
      </c>
      <c r="DA46" s="441">
        <f t="shared" si="66"/>
        <v>0</v>
      </c>
      <c r="DB46" s="441">
        <f t="shared" si="67"/>
        <v>0</v>
      </c>
      <c r="DC46" s="432">
        <f>'Ｈ１７（2005）'!$AJ$162</f>
        <v>0</v>
      </c>
      <c r="DD46" s="441">
        <f t="shared" si="68"/>
        <v>0</v>
      </c>
      <c r="DE46" s="475">
        <f t="shared" si="69"/>
        <v>0</v>
      </c>
      <c r="DF46" s="430">
        <f>'Ｈ１７（2005）'!$AJ$164</f>
        <v>0</v>
      </c>
      <c r="DG46" s="441">
        <f t="shared" si="70"/>
        <v>0</v>
      </c>
      <c r="DH46" s="441">
        <f t="shared" si="71"/>
        <v>0</v>
      </c>
      <c r="DI46" s="432">
        <f>'Ｈ１７（2005）'!$AJ$165</f>
        <v>0</v>
      </c>
      <c r="DJ46" s="439">
        <f t="shared" si="72"/>
        <v>0</v>
      </c>
      <c r="DK46" s="440">
        <f t="shared" si="73"/>
        <v>0</v>
      </c>
      <c r="DL46" s="432">
        <f>'Ｈ１７（2005）'!$AJ$166</f>
        <v>7350</v>
      </c>
      <c r="DM46" s="441">
        <f t="shared" si="74"/>
        <v>147</v>
      </c>
      <c r="DN46" s="441">
        <f t="shared" si="75"/>
        <v>1323</v>
      </c>
      <c r="DO46" s="432">
        <f>'Ｈ１７（2005）'!$AJ$167</f>
        <v>0</v>
      </c>
      <c r="DP46" s="441">
        <f t="shared" si="76"/>
        <v>0</v>
      </c>
      <c r="DQ46" s="441">
        <f t="shared" si="77"/>
        <v>0</v>
      </c>
      <c r="DR46" s="432">
        <f>'Ｈ１７（2005）'!$AJ$168</f>
        <v>0</v>
      </c>
      <c r="DS46" s="441">
        <f t="shared" si="78"/>
        <v>0</v>
      </c>
      <c r="DT46" s="441">
        <f t="shared" si="79"/>
        <v>0</v>
      </c>
      <c r="DU46" s="432">
        <f>'Ｈ１７（2005）'!$AJ$169</f>
        <v>0</v>
      </c>
      <c r="DV46" s="441">
        <f t="shared" si="80"/>
        <v>0</v>
      </c>
      <c r="DW46" s="441">
        <f t="shared" si="81"/>
        <v>0</v>
      </c>
      <c r="DX46" s="432">
        <f>'Ｈ１７（2005）'!$AJ$170</f>
        <v>0</v>
      </c>
      <c r="DY46" s="441">
        <f t="shared" si="82"/>
        <v>0</v>
      </c>
      <c r="DZ46" s="441">
        <f t="shared" si="83"/>
        <v>0</v>
      </c>
      <c r="EA46" s="432">
        <f>'Ｈ１７（2005）'!$AJ$171</f>
        <v>0</v>
      </c>
      <c r="EB46" s="441">
        <f t="shared" si="84"/>
        <v>0</v>
      </c>
      <c r="EC46" s="441">
        <f t="shared" si="85"/>
        <v>0</v>
      </c>
      <c r="ED46" s="432">
        <f>'Ｈ１７（2005）'!$AJ$172</f>
        <v>0</v>
      </c>
      <c r="EE46" s="441">
        <f t="shared" si="86"/>
        <v>0</v>
      </c>
      <c r="EF46" s="441">
        <f t="shared" si="87"/>
        <v>0</v>
      </c>
      <c r="EG46" s="432">
        <f>'Ｈ１７（2005）'!$AJ$173</f>
        <v>0</v>
      </c>
      <c r="EH46" s="441">
        <f t="shared" si="88"/>
        <v>0</v>
      </c>
      <c r="EI46" s="441">
        <f t="shared" si="89"/>
        <v>0</v>
      </c>
      <c r="EJ46" s="432">
        <f>'Ｈ１７（2005）'!$AJ$174</f>
        <v>0</v>
      </c>
      <c r="EK46" s="441">
        <f t="shared" si="90"/>
        <v>0</v>
      </c>
      <c r="EL46" s="475">
        <f t="shared" si="91"/>
        <v>0</v>
      </c>
      <c r="EM46" s="430">
        <f>'Ｈ１７（2005）'!$AJ$175</f>
        <v>0</v>
      </c>
      <c r="EN46" s="441">
        <f t="shared" si="92"/>
        <v>0</v>
      </c>
      <c r="EO46" s="440">
        <f t="shared" si="93"/>
        <v>0</v>
      </c>
      <c r="EP46" s="430">
        <f t="shared" si="94"/>
        <v>9135</v>
      </c>
      <c r="EQ46" s="435">
        <f t="shared" si="95"/>
        <v>218</v>
      </c>
      <c r="ER46" s="433">
        <f t="shared" si="96"/>
        <v>1962</v>
      </c>
    </row>
    <row r="47" spans="1:148" ht="17.100000000000001" customHeight="1" x14ac:dyDescent="0.15">
      <c r="A47" s="371"/>
      <c r="B47" s="436"/>
      <c r="C47" s="437">
        <v>18</v>
      </c>
      <c r="D47" s="1100">
        <v>8</v>
      </c>
      <c r="E47" s="430">
        <f>'Ｈ１８（2006）'!$AJ$124</f>
        <v>0</v>
      </c>
      <c r="F47" s="441">
        <f t="shared" si="0"/>
        <v>0</v>
      </c>
      <c r="G47" s="441">
        <f t="shared" si="1"/>
        <v>0</v>
      </c>
      <c r="H47" s="432">
        <f>'Ｈ１８（2006）'!$AJ$125</f>
        <v>0</v>
      </c>
      <c r="I47" s="441">
        <f t="shared" si="2"/>
        <v>0</v>
      </c>
      <c r="J47" s="475">
        <f t="shared" si="3"/>
        <v>0</v>
      </c>
      <c r="K47" s="430">
        <f>'Ｈ１８（2006）'!$AJ$127</f>
        <v>0</v>
      </c>
      <c r="L47" s="441">
        <f t="shared" si="4"/>
        <v>0</v>
      </c>
      <c r="M47" s="441">
        <f t="shared" si="5"/>
        <v>0</v>
      </c>
      <c r="N47" s="432">
        <f>'Ｈ１８（2006）'!$AJ$128</f>
        <v>0</v>
      </c>
      <c r="O47" s="441">
        <f t="shared" si="6"/>
        <v>0</v>
      </c>
      <c r="P47" s="440">
        <f t="shared" si="7"/>
        <v>0</v>
      </c>
      <c r="Q47" s="432">
        <f>'Ｈ１８（2006）'!$AJ$130</f>
        <v>0</v>
      </c>
      <c r="R47" s="441">
        <f t="shared" si="8"/>
        <v>0</v>
      </c>
      <c r="S47" s="441">
        <f t="shared" si="9"/>
        <v>0</v>
      </c>
      <c r="T47" s="432">
        <f>'Ｈ１８（2006）'!$AJ$131</f>
        <v>0</v>
      </c>
      <c r="U47" s="441">
        <f t="shared" si="10"/>
        <v>0</v>
      </c>
      <c r="V47" s="441">
        <f t="shared" si="11"/>
        <v>0</v>
      </c>
      <c r="W47" s="432">
        <f>'Ｈ１８（2006）'!$AJ$132</f>
        <v>562</v>
      </c>
      <c r="X47" s="441">
        <f t="shared" si="12"/>
        <v>22</v>
      </c>
      <c r="Y47" s="441">
        <f t="shared" si="13"/>
        <v>176</v>
      </c>
      <c r="Z47" s="432">
        <f>'Ｈ１８（2006）'!$AJ$133</f>
        <v>0</v>
      </c>
      <c r="AA47" s="441">
        <f t="shared" si="14"/>
        <v>0</v>
      </c>
      <c r="AB47" s="441">
        <f t="shared" si="15"/>
        <v>0</v>
      </c>
      <c r="AC47" s="432">
        <f>'Ｈ１８（2006）'!$AJ$134</f>
        <v>0</v>
      </c>
      <c r="AD47" s="441">
        <f t="shared" si="16"/>
        <v>0</v>
      </c>
      <c r="AE47" s="440">
        <f t="shared" si="17"/>
        <v>0</v>
      </c>
      <c r="AF47" s="432">
        <f>'Ｈ１８（2006）'!$AJ$135</f>
        <v>0</v>
      </c>
      <c r="AG47" s="441">
        <f t="shared" si="18"/>
        <v>0</v>
      </c>
      <c r="AH47" s="440">
        <f t="shared" si="19"/>
        <v>0</v>
      </c>
      <c r="AI47" s="432">
        <f>'Ｈ１８（2006）'!$AJ$136</f>
        <v>0</v>
      </c>
      <c r="AJ47" s="441">
        <f t="shared" si="20"/>
        <v>0</v>
      </c>
      <c r="AK47" s="441">
        <f t="shared" si="21"/>
        <v>0</v>
      </c>
      <c r="AL47" s="432">
        <f>'Ｈ１８（2006）'!$AJ$137</f>
        <v>0</v>
      </c>
      <c r="AM47" s="441">
        <f t="shared" si="22"/>
        <v>0</v>
      </c>
      <c r="AN47" s="441">
        <f t="shared" si="23"/>
        <v>0</v>
      </c>
      <c r="AO47" s="432">
        <f>'Ｈ１８（2006）'!$AJ$138</f>
        <v>0</v>
      </c>
      <c r="AP47" s="441">
        <f t="shared" si="24"/>
        <v>0</v>
      </c>
      <c r="AQ47" s="441">
        <f t="shared" si="25"/>
        <v>0</v>
      </c>
      <c r="AR47" s="432">
        <f>'Ｈ１８（2006）'!$AJ$139</f>
        <v>0</v>
      </c>
      <c r="AS47" s="441">
        <f t="shared" si="26"/>
        <v>0</v>
      </c>
      <c r="AT47" s="441">
        <f t="shared" si="27"/>
        <v>0</v>
      </c>
      <c r="AU47" s="432">
        <f>'Ｈ１８（2006）'!$AJ$140</f>
        <v>0</v>
      </c>
      <c r="AV47" s="441">
        <f t="shared" si="28"/>
        <v>0</v>
      </c>
      <c r="AW47" s="441">
        <f t="shared" si="29"/>
        <v>0</v>
      </c>
      <c r="AX47" s="432">
        <f>'Ｈ１８（2006）'!$AJ$141</f>
        <v>0</v>
      </c>
      <c r="AY47" s="441">
        <f t="shared" si="30"/>
        <v>0</v>
      </c>
      <c r="AZ47" s="441">
        <f t="shared" si="31"/>
        <v>0</v>
      </c>
      <c r="BA47" s="432">
        <f>'Ｈ１８（2006）'!$AJ$142</f>
        <v>0</v>
      </c>
      <c r="BB47" s="441">
        <f t="shared" si="32"/>
        <v>0</v>
      </c>
      <c r="BC47" s="441">
        <f t="shared" si="33"/>
        <v>0</v>
      </c>
      <c r="BD47" s="432">
        <f>'Ｈ１８（2006）'!$AJ$143</f>
        <v>0</v>
      </c>
      <c r="BE47" s="441">
        <f t="shared" si="34"/>
        <v>0</v>
      </c>
      <c r="BF47" s="440">
        <f t="shared" si="35"/>
        <v>0</v>
      </c>
      <c r="BG47" s="432">
        <f>'Ｈ１８（2006）'!$AJ$145</f>
        <v>0</v>
      </c>
      <c r="BH47" s="441">
        <f t="shared" si="36"/>
        <v>0</v>
      </c>
      <c r="BI47" s="441">
        <f t="shared" si="37"/>
        <v>0</v>
      </c>
      <c r="BJ47" s="432">
        <f>'Ｈ１８（2006）'!$AJ$146</f>
        <v>0</v>
      </c>
      <c r="BK47" s="441">
        <f t="shared" si="38"/>
        <v>0</v>
      </c>
      <c r="BL47" s="441">
        <f t="shared" si="39"/>
        <v>0</v>
      </c>
      <c r="BM47" s="432">
        <f>'Ｈ１８（2006）'!$AJ$147</f>
        <v>0</v>
      </c>
      <c r="BN47" s="441">
        <f t="shared" si="40"/>
        <v>0</v>
      </c>
      <c r="BO47" s="440">
        <f t="shared" si="41"/>
        <v>0</v>
      </c>
      <c r="BP47" s="430">
        <f>'Ｈ１８（2006）'!$AJ$148</f>
        <v>0</v>
      </c>
      <c r="BQ47" s="441">
        <f t="shared" si="42"/>
        <v>0</v>
      </c>
      <c r="BR47" s="441">
        <f t="shared" si="43"/>
        <v>0</v>
      </c>
      <c r="BS47" s="432">
        <f>'Ｈ１８（2006）'!$AJ$149</f>
        <v>0</v>
      </c>
      <c r="BT47" s="441">
        <f t="shared" si="44"/>
        <v>0</v>
      </c>
      <c r="BU47" s="441">
        <f t="shared" si="45"/>
        <v>0</v>
      </c>
      <c r="BV47" s="432">
        <f>'Ｈ１８（2006）'!$AJ$150</f>
        <v>0</v>
      </c>
      <c r="BW47" s="441">
        <f t="shared" si="46"/>
        <v>0</v>
      </c>
      <c r="BX47" s="441">
        <f t="shared" si="47"/>
        <v>0</v>
      </c>
      <c r="BY47" s="432">
        <f>'Ｈ１８（2006）'!$AJ$151</f>
        <v>0</v>
      </c>
      <c r="BZ47" s="441">
        <f t="shared" si="48"/>
        <v>0</v>
      </c>
      <c r="CA47" s="441">
        <f t="shared" si="49"/>
        <v>0</v>
      </c>
      <c r="CB47" s="432">
        <f>'Ｈ１８（2006）'!$AJ$152</f>
        <v>0</v>
      </c>
      <c r="CC47" s="441">
        <f t="shared" si="50"/>
        <v>0</v>
      </c>
      <c r="CD47" s="441">
        <f t="shared" si="51"/>
        <v>0</v>
      </c>
      <c r="CE47" s="432">
        <f>'Ｈ１８（2006）'!$AJ$153</f>
        <v>0</v>
      </c>
      <c r="CF47" s="441">
        <f t="shared" si="52"/>
        <v>0</v>
      </c>
      <c r="CG47" s="441">
        <f t="shared" si="53"/>
        <v>0</v>
      </c>
      <c r="CH47" s="432">
        <f>'Ｈ１８（2006）'!$AJ$155</f>
        <v>0</v>
      </c>
      <c r="CI47" s="441">
        <f t="shared" si="54"/>
        <v>0</v>
      </c>
      <c r="CJ47" s="441">
        <f t="shared" si="55"/>
        <v>0</v>
      </c>
      <c r="CK47" s="432">
        <f>'Ｈ１８（2006）'!$AJ$156</f>
        <v>0</v>
      </c>
      <c r="CL47" s="439">
        <f t="shared" si="56"/>
        <v>0</v>
      </c>
      <c r="CM47" s="441">
        <f t="shared" si="57"/>
        <v>0</v>
      </c>
      <c r="CN47" s="432">
        <f>'Ｈ１８（2006）'!$AJ$157</f>
        <v>0</v>
      </c>
      <c r="CO47" s="441">
        <f t="shared" si="58"/>
        <v>0</v>
      </c>
      <c r="CP47" s="441">
        <f t="shared" si="59"/>
        <v>0</v>
      </c>
      <c r="CQ47" s="432">
        <f>'Ｈ１８（2006）'!$AJ$158</f>
        <v>0</v>
      </c>
      <c r="CR47" s="441">
        <f t="shared" si="60"/>
        <v>0</v>
      </c>
      <c r="CS47" s="441">
        <f t="shared" si="61"/>
        <v>0</v>
      </c>
      <c r="CT47" s="432">
        <f>'Ｈ１８（2006）'!$AJ$159</f>
        <v>0</v>
      </c>
      <c r="CU47" s="441">
        <f t="shared" si="62"/>
        <v>0</v>
      </c>
      <c r="CV47" s="441">
        <f t="shared" si="63"/>
        <v>0</v>
      </c>
      <c r="CW47" s="432">
        <f>'Ｈ１８（2006）'!$AJ$160</f>
        <v>0</v>
      </c>
      <c r="CX47" s="441">
        <f t="shared" si="64"/>
        <v>0</v>
      </c>
      <c r="CY47" s="441">
        <f t="shared" si="65"/>
        <v>0</v>
      </c>
      <c r="CZ47" s="432">
        <f>'Ｈ１８（2006）'!$AJ$161</f>
        <v>0</v>
      </c>
      <c r="DA47" s="441">
        <f t="shared" si="66"/>
        <v>0</v>
      </c>
      <c r="DB47" s="441">
        <f t="shared" si="67"/>
        <v>0</v>
      </c>
      <c r="DC47" s="432">
        <f>'Ｈ１８（2006）'!$AJ$162</f>
        <v>0</v>
      </c>
      <c r="DD47" s="441">
        <f t="shared" si="68"/>
        <v>0</v>
      </c>
      <c r="DE47" s="475">
        <f t="shared" si="69"/>
        <v>0</v>
      </c>
      <c r="DF47" s="430">
        <f>'Ｈ１８（2006）'!$AJ$164</f>
        <v>0</v>
      </c>
      <c r="DG47" s="441">
        <f t="shared" si="70"/>
        <v>0</v>
      </c>
      <c r="DH47" s="441">
        <f t="shared" si="71"/>
        <v>0</v>
      </c>
      <c r="DI47" s="432">
        <f>'Ｈ１８（2006）'!$AJ$165</f>
        <v>0</v>
      </c>
      <c r="DJ47" s="439">
        <f t="shared" si="72"/>
        <v>0</v>
      </c>
      <c r="DK47" s="440">
        <f t="shared" si="73"/>
        <v>0</v>
      </c>
      <c r="DL47" s="432">
        <f>'Ｈ１８（2006）'!$AJ$166</f>
        <v>0</v>
      </c>
      <c r="DM47" s="441">
        <f t="shared" si="74"/>
        <v>0</v>
      </c>
      <c r="DN47" s="441">
        <f t="shared" si="75"/>
        <v>0</v>
      </c>
      <c r="DO47" s="432">
        <f>'Ｈ１８（2006）'!$AJ$167</f>
        <v>0</v>
      </c>
      <c r="DP47" s="441">
        <f t="shared" si="76"/>
        <v>0</v>
      </c>
      <c r="DQ47" s="441">
        <f t="shared" si="77"/>
        <v>0</v>
      </c>
      <c r="DR47" s="432">
        <f>'Ｈ１８（2006）'!$AJ$168</f>
        <v>0</v>
      </c>
      <c r="DS47" s="441">
        <f t="shared" si="78"/>
        <v>0</v>
      </c>
      <c r="DT47" s="441">
        <f t="shared" si="79"/>
        <v>0</v>
      </c>
      <c r="DU47" s="432">
        <f>'Ｈ１８（2006）'!$AJ$169</f>
        <v>0</v>
      </c>
      <c r="DV47" s="441">
        <f t="shared" si="80"/>
        <v>0</v>
      </c>
      <c r="DW47" s="441">
        <f t="shared" si="81"/>
        <v>0</v>
      </c>
      <c r="DX47" s="432">
        <f>'Ｈ１８（2006）'!$AJ$170</f>
        <v>0</v>
      </c>
      <c r="DY47" s="441">
        <f t="shared" si="82"/>
        <v>0</v>
      </c>
      <c r="DZ47" s="441">
        <f t="shared" si="83"/>
        <v>0</v>
      </c>
      <c r="EA47" s="432">
        <f>'Ｈ１８（2006）'!$AJ$171</f>
        <v>0</v>
      </c>
      <c r="EB47" s="441">
        <f t="shared" si="84"/>
        <v>0</v>
      </c>
      <c r="EC47" s="441">
        <f t="shared" si="85"/>
        <v>0</v>
      </c>
      <c r="ED47" s="432">
        <f>'Ｈ１８（2006）'!$AJ$172</f>
        <v>0</v>
      </c>
      <c r="EE47" s="441">
        <f t="shared" si="86"/>
        <v>0</v>
      </c>
      <c r="EF47" s="441">
        <f t="shared" si="87"/>
        <v>0</v>
      </c>
      <c r="EG47" s="432">
        <f>'Ｈ１８（2006）'!$AJ$173</f>
        <v>0</v>
      </c>
      <c r="EH47" s="441">
        <f t="shared" si="88"/>
        <v>0</v>
      </c>
      <c r="EI47" s="441">
        <f t="shared" si="89"/>
        <v>0</v>
      </c>
      <c r="EJ47" s="432">
        <f>'Ｈ１８（2006）'!$AJ$174</f>
        <v>0</v>
      </c>
      <c r="EK47" s="441">
        <f t="shared" si="90"/>
        <v>0</v>
      </c>
      <c r="EL47" s="475">
        <f t="shared" si="91"/>
        <v>0</v>
      </c>
      <c r="EM47" s="430">
        <f>'Ｈ１８（2006）'!$AJ$175</f>
        <v>0</v>
      </c>
      <c r="EN47" s="441">
        <f t="shared" si="92"/>
        <v>0</v>
      </c>
      <c r="EO47" s="440">
        <f t="shared" si="93"/>
        <v>0</v>
      </c>
      <c r="EP47" s="430">
        <f t="shared" si="94"/>
        <v>562</v>
      </c>
      <c r="EQ47" s="435">
        <f t="shared" si="95"/>
        <v>22</v>
      </c>
      <c r="ER47" s="433">
        <f t="shared" si="96"/>
        <v>176</v>
      </c>
    </row>
    <row r="48" spans="1:148" ht="17.100000000000001" customHeight="1" x14ac:dyDescent="0.15">
      <c r="A48" s="371"/>
      <c r="B48" s="436"/>
      <c r="C48" s="437">
        <v>19</v>
      </c>
      <c r="D48" s="1106">
        <v>7</v>
      </c>
      <c r="E48" s="430">
        <f>'Ｈ１９（2007）'!$AJ$124</f>
        <v>0</v>
      </c>
      <c r="F48" s="441">
        <f t="shared" ref="F48:F53" si="97">IF(D48=0,0,IF(D48&lt;$G$7,ROUND(E48/$G$7,0),IF(D48=$G$7,E48-ROUND(E48/$G$7,0)*($G$7-1),0)))</f>
        <v>0</v>
      </c>
      <c r="G48" s="441">
        <f t="shared" ref="G48:G53" si="98">IF(D48&gt;=$G$7,E48,ROUND(E48/$G$7,0)*D48)</f>
        <v>0</v>
      </c>
      <c r="H48" s="432">
        <f>'Ｈ１９（2007）'!$AJ$125</f>
        <v>0</v>
      </c>
      <c r="I48" s="441">
        <f t="shared" ref="I48:I53" si="99">IF(D48=0,0,IF(D48&lt;$J$7,ROUND(H48/$J$7,0),IF(D48=$J$7,H48-ROUND(H48/$J$7,0)*($J$7-1),0)))</f>
        <v>0</v>
      </c>
      <c r="J48" s="475">
        <f t="shared" ref="J48:J53" si="100">IF(D48&gt;=$J$7,H48,ROUND(H48/$J$7,0)*D48)</f>
        <v>0</v>
      </c>
      <c r="K48" s="430">
        <f>'Ｈ１９（2007）'!$AJ$127</f>
        <v>0</v>
      </c>
      <c r="L48" s="441">
        <f t="shared" ref="L48:L53" si="101">IF(D48=0,0,IF(D48&lt;$M$7,ROUND(K48/$M$7,0),IF(D48=$M$7,K48-ROUND(K48/$M$7,0)*($M$7-1),0)))</f>
        <v>0</v>
      </c>
      <c r="M48" s="441">
        <f t="shared" ref="M48:M53" si="102">IF(D48&gt;=$M$7,K48,ROUND(K48/$M$7,0)*D48)</f>
        <v>0</v>
      </c>
      <c r="N48" s="432">
        <f>'Ｈ１９（2007）'!$AJ$128</f>
        <v>0</v>
      </c>
      <c r="O48" s="441">
        <f t="shared" ref="O48:O53" si="103">IF(D48=0,0,IF(D48&lt;$P$7,ROUND(N48/$P$7,0),IF(D48=$P$7,N48-ROUND(N48/$P$7,0)*($P$7-1),0)))</f>
        <v>0</v>
      </c>
      <c r="P48" s="440">
        <f t="shared" ref="P48:P53" si="104">IF(D48&gt;=$P$7,N48,ROUND(N48/$P$7,0)*D48)</f>
        <v>0</v>
      </c>
      <c r="Q48" s="432">
        <f>'Ｈ１９（2007）'!$AJ$130</f>
        <v>0</v>
      </c>
      <c r="R48" s="441">
        <f t="shared" ref="R48:R53" si="105">IF(D48=0,0,IF(D48&lt;$S$7,ROUND(Q48/$S$7,0),IF(D48=$S$7,Q48-ROUND(Q48/$S$7,0)*($S$7-1),0)))</f>
        <v>0</v>
      </c>
      <c r="S48" s="441">
        <f t="shared" ref="S48:S53" si="106">IF(D48&gt;=$S$7,Q48,ROUND(Q48/$S$7,0)*D48)</f>
        <v>0</v>
      </c>
      <c r="T48" s="432">
        <f>'Ｈ１９（2007）'!$AJ$131</f>
        <v>0</v>
      </c>
      <c r="U48" s="441">
        <f t="shared" ref="U48:U53" si="107">IF(D48=0,0,IF(D48&lt;$V$7,ROUND(T48/$V$7,0),IF(D48=$V$7,T48-ROUND(T48/$V$7,0)*($V$7-1),0)))</f>
        <v>0</v>
      </c>
      <c r="V48" s="441">
        <f t="shared" ref="V48:V53" si="108">IF(D48&gt;=$V$7,T48,ROUND(T48/$V$7,0)*D48)</f>
        <v>0</v>
      </c>
      <c r="W48" s="432">
        <f>'Ｈ１９（2007）'!$AJ$132</f>
        <v>901</v>
      </c>
      <c r="X48" s="441">
        <f t="shared" ref="X48:X53" si="109">IF(D48=0,0,IF(D48&lt;$Y$7,ROUND(W48/$Y$7,0),IF(D48=$Y$7,W48-ROUND(W48/$Y$7,0)*($Y$7-1),0)))</f>
        <v>36</v>
      </c>
      <c r="Y48" s="441">
        <f t="shared" ref="Y48:Y53" si="110">IF(D48&gt;=$Y$7,W48,ROUND(W48/$Y$7,0)*D48)</f>
        <v>252</v>
      </c>
      <c r="Z48" s="432">
        <f>'Ｈ１９（2007）'!$AJ$133</f>
        <v>0</v>
      </c>
      <c r="AA48" s="441">
        <f t="shared" ref="AA48:AA53" si="111">IF(D48=0,0,IF(D48&lt;$AB$7,ROUND(Z48/$AB$7,0),IF(D48=$AB$7,Z48-ROUND(Z48/$AB$7,0)*($AB$7-1),0)))</f>
        <v>0</v>
      </c>
      <c r="AB48" s="441">
        <f t="shared" ref="AB48:AB53" si="112">IF(D48&gt;=$AB$7,Z48,ROUND(Z48/$AB$7,0)*D48)</f>
        <v>0</v>
      </c>
      <c r="AC48" s="432">
        <f>'Ｈ１９（2007）'!$AJ$134</f>
        <v>0</v>
      </c>
      <c r="AD48" s="441">
        <f t="shared" ref="AD48:AD53" si="113">IF(D48=0,0,IF(D48&lt;$AE$7,ROUND(AC48/$AE$7,0),IF(D48=$AE$7,AC48-ROUND(AC48/$AE$7,0)*($AE$7-1),0)))</f>
        <v>0</v>
      </c>
      <c r="AE48" s="440">
        <f t="shared" ref="AE48:AE53" si="114">IF(D48&gt;=$AE$7,AC48,ROUND(AC48/$AE$7,0)*D48)</f>
        <v>0</v>
      </c>
      <c r="AF48" s="432">
        <f>'Ｈ１９（2007）'!$AJ$135</f>
        <v>0</v>
      </c>
      <c r="AG48" s="441">
        <f t="shared" ref="AG48:AG53" si="115">IF(D48=0,0,IF(D48&lt;$AH$7,ROUND(AF48/$AH$7,0),IF(D48=$AH$7,AF48-ROUND(AF48/$AH$7,0)*($AH$7-1),0)))</f>
        <v>0</v>
      </c>
      <c r="AH48" s="440">
        <f t="shared" ref="AH48:AH53" si="116">IF(D48&gt;=$AH$7,AF48,ROUND(AF48/$AH$7,0)*D48)</f>
        <v>0</v>
      </c>
      <c r="AI48" s="432">
        <f>'Ｈ１９（2007）'!$AJ$136</f>
        <v>0</v>
      </c>
      <c r="AJ48" s="441">
        <f t="shared" ref="AJ48:AJ53" si="117">IF(D48=0,0,IF(D48&lt;$AK$7,ROUND(AI48/$AK$7,0),IF(D48=$AK$7,AI48-ROUND(AI48/$AK$7,0)*($AK$7-1),0)))</f>
        <v>0</v>
      </c>
      <c r="AK48" s="441">
        <f t="shared" ref="AK48:AK53" si="118">IF(D48&gt;=$AK$7,AI48,ROUND(AI48/$AK$7,0)*D48)</f>
        <v>0</v>
      </c>
      <c r="AL48" s="432">
        <f>'Ｈ１９（2007）'!$AJ$137</f>
        <v>0</v>
      </c>
      <c r="AM48" s="441">
        <f t="shared" ref="AM48:AM53" si="119">IF(D48=0,0,IF(D48&lt;$AN$7,ROUND(AL48/$AN$7,0),IF(D48=$AN$7,AL48-ROUND(AL48/$AN$7,0)*($AN$7-1),0)))</f>
        <v>0</v>
      </c>
      <c r="AN48" s="441">
        <f t="shared" ref="AN48:AN53" si="120">IF(D48&gt;=$AN$7,AL48,ROUND(AL48/$AN$7,0)*D48)</f>
        <v>0</v>
      </c>
      <c r="AO48" s="432">
        <f>'Ｈ１９（2007）'!$AJ$138</f>
        <v>0</v>
      </c>
      <c r="AP48" s="441">
        <f t="shared" ref="AP48:AP53" si="121">IF(D48=0,0,IF(D48&lt;$AQ$7,ROUND(AO48/$AQ$7,0),IF(D48=$AQ$7,AO48-ROUND(AO48/$AQ$7,0)*($AQ$7-1),0)))</f>
        <v>0</v>
      </c>
      <c r="AQ48" s="441">
        <f t="shared" ref="AQ48:AQ53" si="122">IF(D48&gt;=$AQ$7,AO48,ROUND(AO48/$AQ$7,0)*D48)</f>
        <v>0</v>
      </c>
      <c r="AR48" s="432">
        <f>'Ｈ１９（2007）'!$AJ$139</f>
        <v>0</v>
      </c>
      <c r="AS48" s="441">
        <f t="shared" ref="AS48:AS53" si="123">IF(D48=0,0,IF(D48&lt;$AT$7,ROUND(AR48/$AT$7,0),IF(D48=$AT$7,AR48-ROUND(AR48/$AT$7,0)*($AT$7-1),0)))</f>
        <v>0</v>
      </c>
      <c r="AT48" s="441">
        <f t="shared" ref="AT48:AT53" si="124">IF(D48&gt;=$AT$7,AR48,ROUND(AR48/$AT$7,0)*D48)</f>
        <v>0</v>
      </c>
      <c r="AU48" s="432">
        <f>'Ｈ１９（2007）'!$AJ$140</f>
        <v>0</v>
      </c>
      <c r="AV48" s="441">
        <f t="shared" ref="AV48:AV53" si="125">IF(D48=0,0,IF(D48&lt;$AW$7,ROUND(AU48/$AW$7,0),IF(D48=$AW$7,AU48-ROUND(AU48/$AW$7,0)*($AW$7-1),0)))</f>
        <v>0</v>
      </c>
      <c r="AW48" s="441">
        <f t="shared" ref="AW48:AW53" si="126">IF(D48&gt;=$AW$7,AU48,ROUND(AU48/$AW$7,0)*D48)</f>
        <v>0</v>
      </c>
      <c r="AX48" s="432">
        <f>'Ｈ１９（2007）'!$AJ$141</f>
        <v>0</v>
      </c>
      <c r="AY48" s="441">
        <f t="shared" ref="AY48:AY53" si="127">IF(D48=0,0,IF(D48&lt;$AZ$7,ROUND(AX48/$AZ$7,0),IF(D48=$AZ$7,AX48-ROUND(AX48/$AZ$7,0)*($AZ$7-1),0)))</f>
        <v>0</v>
      </c>
      <c r="AZ48" s="441">
        <f t="shared" ref="AZ48:AZ53" si="128">IF(D48&gt;=$AZ$7,AX48,ROUND(AX48/$AZ$7,0)*D48)</f>
        <v>0</v>
      </c>
      <c r="BA48" s="432">
        <f>'Ｈ１９（2007）'!$AJ$142</f>
        <v>0</v>
      </c>
      <c r="BB48" s="441">
        <f t="shared" ref="BB48:BB53" si="129">IF(D48=0,0,IF(D48&lt;$BC$7,ROUND(BA48/$BC$7,0),IF(D48=$BC$7,BA48-ROUND(BA48/$BC$7,0)*($BC$7-1),0)))</f>
        <v>0</v>
      </c>
      <c r="BC48" s="441">
        <f t="shared" ref="BC48:BC53" si="130">IF(D48&gt;=$BC$7,BA48,ROUND(BA48/$BC$7,0)*D48)</f>
        <v>0</v>
      </c>
      <c r="BD48" s="432">
        <f>'Ｈ１９（2007）'!$AJ$143</f>
        <v>0</v>
      </c>
      <c r="BE48" s="441">
        <f t="shared" ref="BE48:BE53" si="131">IF(D48=0,0,IF(D48&lt;$BF$7,ROUND(BD48/$BF$7,0),IF(D48=$BF$7,BD48-ROUND(BD48/$BF$7,0)*($BF$7-1),0)))</f>
        <v>0</v>
      </c>
      <c r="BF48" s="440">
        <f t="shared" ref="BF48:BF53" si="132">IF(D48&gt;=$BF$7,BD48,ROUND(BD48/$BF$7,0)*D48)</f>
        <v>0</v>
      </c>
      <c r="BG48" s="432">
        <f>'Ｈ１９（2007）'!$AJ$145</f>
        <v>0</v>
      </c>
      <c r="BH48" s="441">
        <f t="shared" ref="BH48:BH53" si="133">IF(D48=0,0,IF(D48&lt;$BI$7,ROUND(BG48/$BI$7,0),IF(D48=$BI$7,BG48-ROUND(BG48/$BI$7,0)*($BI$7-1),0)))</f>
        <v>0</v>
      </c>
      <c r="BI48" s="441">
        <f t="shared" ref="BI48:BI53" si="134">IF(D48&gt;=$BI$7,BG48,ROUND(BG48/$BI$7,0)*D48)</f>
        <v>0</v>
      </c>
      <c r="BJ48" s="432">
        <f>'Ｈ１９（2007）'!$AJ$146</f>
        <v>0</v>
      </c>
      <c r="BK48" s="441">
        <f t="shared" ref="BK48:BK53" si="135">IF(D48=0,0,IF(D48&lt;$BL$7,ROUND(BJ48/$BL$7,0),IF(D48=$BL$7,BJ48-ROUND(BJ48/$BL$7,0)*($BL$7-1),0)))</f>
        <v>0</v>
      </c>
      <c r="BL48" s="441">
        <f t="shared" ref="BL48:BL53" si="136">IF(D48&gt;=$BL$7,BJ48,ROUND(BJ48/$BL$7,0)*D48)</f>
        <v>0</v>
      </c>
      <c r="BM48" s="432">
        <f>'Ｈ１９（2007）'!$AJ$147</f>
        <v>0</v>
      </c>
      <c r="BN48" s="441">
        <f t="shared" ref="BN48:BN53" si="137">IF(D48=0,0,IF(D48&lt;$BO$7,ROUND(BM48/$BO$7,0),IF(D48=$BO$7,BM48-ROUND(BM48/$BO$7,0)*($BO$7-1),0)))</f>
        <v>0</v>
      </c>
      <c r="BO48" s="440">
        <f t="shared" ref="BO48:BO53" si="138">IF(D48&gt;=$BO$7,BM48,ROUND(BM48/$BO$7,0)*D48)</f>
        <v>0</v>
      </c>
      <c r="BP48" s="430">
        <f>'Ｈ１９（2007）'!$AJ$148</f>
        <v>0</v>
      </c>
      <c r="BQ48" s="441">
        <f t="shared" ref="BQ48:BQ53" si="139">IF(D48=0,0,IF(D48&lt;$BR$7,ROUND(BP48/$BR$7,0),IF(D48=$BR$7,BP48-ROUND(BP48/$BR$7,0)*($BR$7-1),0)))</f>
        <v>0</v>
      </c>
      <c r="BR48" s="441">
        <f t="shared" ref="BR48:BR53" si="140">IF(D48&gt;=$BR$7,BP48,ROUND(BP48/$BR$7,0)*D48)</f>
        <v>0</v>
      </c>
      <c r="BS48" s="432">
        <f>'Ｈ１９（2007）'!$AJ$149</f>
        <v>0</v>
      </c>
      <c r="BT48" s="441">
        <f t="shared" ref="BT48:BT53" si="141">IF(D48=0,0,IF(D48&lt;$BU$7,ROUND(BS48/$BU$7,0),IF(D48=$BU$7,BS48-ROUND(BS48/$BU$7,0)*($BU$7-1),0)))</f>
        <v>0</v>
      </c>
      <c r="BU48" s="441">
        <f t="shared" ref="BU48:BU53" si="142">IF(D48&gt;=$BU$7,BS48,ROUND(BS48/$BU$7,0)*D48)</f>
        <v>0</v>
      </c>
      <c r="BV48" s="432">
        <f>'Ｈ１９（2007）'!$AJ$150</f>
        <v>0</v>
      </c>
      <c r="BW48" s="441">
        <f t="shared" ref="BW48:BW53" si="143">IF(D48=0,0,IF(D48&lt;$BX$7,ROUND(BV48/$BX$7,0),IF(D48=$BX$7,BV48-ROUND(BV48/$BX$7,0)*($BX$7-1),0)))</f>
        <v>0</v>
      </c>
      <c r="BX48" s="441">
        <f t="shared" ref="BX48:BX53" si="144">IF(D48&gt;=$BX$7,BV48,ROUND(BV48/$BX$7,0)*D48)</f>
        <v>0</v>
      </c>
      <c r="BY48" s="432">
        <f>'Ｈ１９（2007）'!$AJ$151</f>
        <v>0</v>
      </c>
      <c r="BZ48" s="441">
        <f t="shared" ref="BZ48:BZ53" si="145">IF(D48=0,0,IF(D48&lt;$CA$7,ROUND(BY48/$CA$7,0),IF(D48=$CA$7,BY48-ROUND(BY48/$CA$7,0)*($CA$7-1),0)))</f>
        <v>0</v>
      </c>
      <c r="CA48" s="441">
        <f t="shared" ref="CA48:CA53" si="146">IF(D48&gt;=$CA$7,BY48,ROUND(BY48/$CA$7,0)*D48)</f>
        <v>0</v>
      </c>
      <c r="CB48" s="432">
        <f>'Ｈ１９（2007）'!$AJ$152</f>
        <v>0</v>
      </c>
      <c r="CC48" s="441">
        <f t="shared" ref="CC48:CC53" si="147">IF(D48=0,0,IF(D48&lt;$CD$7,ROUND(CB48/$CD$7,0),IF(D48=$CD$7,CB48-ROUND(CB48/$CD$7,0)*($CD$7-1),0)))</f>
        <v>0</v>
      </c>
      <c r="CD48" s="441">
        <f t="shared" ref="CD48:CD53" si="148">IF(D48&gt;=$CD$7,CB48,ROUND(CB48/$CD$7,0)*D48)</f>
        <v>0</v>
      </c>
      <c r="CE48" s="432">
        <f>'Ｈ１９（2007）'!$AJ$153</f>
        <v>0</v>
      </c>
      <c r="CF48" s="441">
        <f t="shared" ref="CF48:CF53" si="149">IF(D48=0,0,IF(D48&lt;$CG$7,ROUND(CE48/$CG$7,0),IF(D48=$CG$7,CE48-ROUND(CE48/$CG$7,0)*($CG$7-1),0)))</f>
        <v>0</v>
      </c>
      <c r="CG48" s="441">
        <f t="shared" ref="CG48:CG53" si="150">IF(D48&gt;=$CG$7,CE48,ROUND(CE48/$CG$7,0)*D48)</f>
        <v>0</v>
      </c>
      <c r="CH48" s="432">
        <f>'Ｈ１９（2007）'!$AJ$155</f>
        <v>0</v>
      </c>
      <c r="CI48" s="441">
        <f t="shared" ref="CI48:CI53" si="151">IF(D48=0,0,IF(D48&lt;$CJ$7,ROUND(CH48/$CJ$7,0),IF(D48=$CJ$7,CH48-ROUND(CH48/$CJ$7,0)*($CJ$7-1),0)))</f>
        <v>0</v>
      </c>
      <c r="CJ48" s="441">
        <f t="shared" ref="CJ48:CJ53" si="152">IF(D48&gt;=$CJ$7,CH48,ROUND(CH48/$CJ$7,0)*D48)</f>
        <v>0</v>
      </c>
      <c r="CK48" s="432">
        <f>'Ｈ１９（2007）'!$AJ$156</f>
        <v>0</v>
      </c>
      <c r="CL48" s="439">
        <f t="shared" ref="CL48:CL53" si="153">IF(D48=0,0,IF(D48&lt;$CM$7,ROUND(CK48/$CM$7,0),IF(D48=$CM$7,CK48-ROUND(CK48/$CM$7,0)*($CM$7-1),0)))</f>
        <v>0</v>
      </c>
      <c r="CM48" s="441">
        <f t="shared" ref="CM48:CM53" si="154">IF(D48&gt;=$CM$7,CK48,ROUND(CK48/$CM$7,0)*D48)</f>
        <v>0</v>
      </c>
      <c r="CN48" s="432">
        <f>'Ｈ１９（2007）'!$AJ$157</f>
        <v>0</v>
      </c>
      <c r="CO48" s="441">
        <f t="shared" ref="CO48:CO53" si="155">IF(D48=0,0,IF(D48&lt;$CP$7,ROUND(CN48/$CP$7,0),IF(D48=$CP$7,CN48-ROUND(CN48/$CP$7,0)*($CP$7-1),0)))</f>
        <v>0</v>
      </c>
      <c r="CP48" s="441">
        <f t="shared" ref="CP48:CP53" si="156">IF(D48&gt;=$CP$7,CN48,ROUND(CN48/$CP$7,0)*D48)</f>
        <v>0</v>
      </c>
      <c r="CQ48" s="432">
        <f>'Ｈ１９（2007）'!$AJ$158</f>
        <v>0</v>
      </c>
      <c r="CR48" s="441">
        <f t="shared" ref="CR48:CR53" si="157">IF(D48=0,0,IF(D48&lt;$CS$7,ROUND(CQ48/$CS$7,0),IF(D48=$CS$7,CQ48-ROUND(CQ48/$CS$7,0)*($CS$7-1),0)))</f>
        <v>0</v>
      </c>
      <c r="CS48" s="441">
        <f t="shared" ref="CS48:CS53" si="158">IF(D48&gt;=$CS$7,CQ48,ROUND(CQ48/$CS$7,0)*D48)</f>
        <v>0</v>
      </c>
      <c r="CT48" s="432">
        <f>'Ｈ１９（2007）'!$AJ$159</f>
        <v>0</v>
      </c>
      <c r="CU48" s="441">
        <f t="shared" ref="CU48:CU53" si="159">IF(D48=0,0,IF(D48&lt;$CV$7,ROUND(CT48/$CV$7,0),IF(D48=$CV$7,CT48-ROUND(CT48/$CV$7,0)*($CV$7-1),0)))</f>
        <v>0</v>
      </c>
      <c r="CV48" s="441">
        <f t="shared" ref="CV48:CV53" si="160">IF(D48&gt;=$CV$7,CT48,ROUND(CT48/$CV$7,0)*D48)</f>
        <v>0</v>
      </c>
      <c r="CW48" s="432">
        <f>'Ｈ１９（2007）'!$AJ$160</f>
        <v>0</v>
      </c>
      <c r="CX48" s="441">
        <f t="shared" ref="CX48:CX53" si="161">IF(D48=0,0,IF(D48&lt;$CY$7,ROUND(CW48/$CY$7,0),IF(D48=$CY$7,CW48-ROUND(CW48/$CY$7,0)*($CY$7-1),0)))</f>
        <v>0</v>
      </c>
      <c r="CY48" s="441">
        <f t="shared" ref="CY48:CY53" si="162">IF(D48&gt;=$CY$7,CW48,ROUND(CW48/$CY$7,0)*D48)</f>
        <v>0</v>
      </c>
      <c r="CZ48" s="432">
        <f>'Ｈ１９（2007）'!$AJ$161</f>
        <v>0</v>
      </c>
      <c r="DA48" s="441">
        <f t="shared" ref="DA48:DA53" si="163">IF(D48=0,0,IF(D48&lt;$DB$7,ROUND(CZ48/$DB$7,0),IF(D48=$DB$7,CZ48-ROUND(CZ48/$DB$7,0)*($DB$7-1),0)))</f>
        <v>0</v>
      </c>
      <c r="DB48" s="441">
        <f t="shared" ref="DB48:DB53" si="164">IF(D48&gt;=$DB$7,CZ48,ROUND(CZ48/$DB$7,0)*D48)</f>
        <v>0</v>
      </c>
      <c r="DC48" s="432">
        <f>'Ｈ１９（2007）'!$AJ$162</f>
        <v>0</v>
      </c>
      <c r="DD48" s="441">
        <f t="shared" ref="DD48:DD53" si="165">IF(D48=0,0,IF(D48&lt;$DE$7,ROUND(DC48/$DE$7,0),IF(D48=$DE$7,DC48-ROUND(DC48/$DE$7,0)*($DE$7-1),0)))</f>
        <v>0</v>
      </c>
      <c r="DE48" s="475">
        <f t="shared" ref="DE48:DE53" si="166">IF(D48&gt;=$DE$7,DC48,ROUND(DC48/$DE$7,0)*D48)</f>
        <v>0</v>
      </c>
      <c r="DF48" s="430">
        <f>'Ｈ１９（2007）'!$AJ$164</f>
        <v>0</v>
      </c>
      <c r="DG48" s="441">
        <f t="shared" ref="DG48:DG53" si="167">IF(D48=0,0,IF(D48&lt;$DH$7,ROUND(DF48/$DH$7,0),IF(D48=$DH$7,DF48-ROUND(DF48/$DH$7,0)*($DH$7-1),0)))</f>
        <v>0</v>
      </c>
      <c r="DH48" s="441">
        <f t="shared" ref="DH48:DH53" si="168">IF(D48&gt;=$DH$7,DF48,ROUND(DF48/$DH$7,0)*D48)</f>
        <v>0</v>
      </c>
      <c r="DI48" s="432">
        <f>'Ｈ１９（2007）'!$AJ$165</f>
        <v>0</v>
      </c>
      <c r="DJ48" s="439">
        <f t="shared" ref="DJ48:DJ53" si="169">IF(D48=0,0,IF(D48&lt;$DK$7,ROUND(DI48/$DK$7,0),IF(D48=$DK$7,DI48-ROUND(DI48/$DK$7,0)*($DK$7-1),0)))</f>
        <v>0</v>
      </c>
      <c r="DK48" s="440">
        <f t="shared" ref="DK48:DK53" si="170">IF(D48&gt;=$DK$7,DI48,ROUND(DI48/$DK$7,0)*D48)</f>
        <v>0</v>
      </c>
      <c r="DL48" s="432">
        <f>'Ｈ１９（2007）'!$AJ$166</f>
        <v>2229</v>
      </c>
      <c r="DM48" s="441">
        <f t="shared" ref="DM48:DM53" si="171">IF(D48=0,0,IF(D48&lt;$DN$7,ROUND(DL48/$DN$7,0),IF(D48=$DN$7,DL48-ROUND(DL48/$DN$7,0)*($DN$7-1),0)))</f>
        <v>45</v>
      </c>
      <c r="DN48" s="441">
        <f t="shared" ref="DN48:DN53" si="172">IF(D48&gt;=$DN$7,DL48,ROUND(DL48/$DN$7,0)*D48)</f>
        <v>315</v>
      </c>
      <c r="DO48" s="432">
        <f>'Ｈ１９（2007）'!$AJ$167</f>
        <v>1201</v>
      </c>
      <c r="DP48" s="441">
        <f t="shared" ref="DP48:DP53" si="173">IF(D48=0,0,IF(D48&lt;$DQ$7,ROUND(DO48/$DQ$7,0),IF(D48=$DQ$7,DO48-ROUND(DO48/$DQ$7,0)*($DQ$7-1),0)))</f>
        <v>24</v>
      </c>
      <c r="DQ48" s="441">
        <f t="shared" ref="DQ48:DQ53" si="174">IF(D48&gt;=$DQ$7,DO48,ROUND(DO48/$DQ$7,0)*D48)</f>
        <v>168</v>
      </c>
      <c r="DR48" s="432">
        <f>'Ｈ１９（2007）'!$AJ$168</f>
        <v>0</v>
      </c>
      <c r="DS48" s="441">
        <f t="shared" ref="DS48:DS53" si="175">IF(D48=0,0,IF(D48&lt;$DT$7,ROUND(DR48/$DT$7,0),IF(D48=$DT$7,DR48-ROUND(DR48/$DT$7,0)*($DT$7-1),0)))</f>
        <v>0</v>
      </c>
      <c r="DT48" s="441">
        <f t="shared" ref="DT48:DT53" si="176">IF(D48&gt;=$DT$7,DR48,ROUND(DR48/$DT$7,0)*D48)</f>
        <v>0</v>
      </c>
      <c r="DU48" s="432">
        <f>'Ｈ１９（2007）'!$AJ$169</f>
        <v>0</v>
      </c>
      <c r="DV48" s="441">
        <f t="shared" ref="DV48:DV53" si="177">IF(D48=0,0,IF(D48&lt;$DW$7,ROUND(DU48/$DW$7,0),IF(D48=$DW$7,DU48-ROUND(DU48/$DW$7,0)*($DW$7-1),0)))</f>
        <v>0</v>
      </c>
      <c r="DW48" s="441">
        <f t="shared" ref="DW48:DW53" si="178">IF(D48&gt;=$DW$7,DU48,ROUND(DU48/$DW$7,0)*D48)</f>
        <v>0</v>
      </c>
      <c r="DX48" s="432">
        <f>'Ｈ１９（2007）'!$AJ$170</f>
        <v>0</v>
      </c>
      <c r="DY48" s="441">
        <f t="shared" ref="DY48:DY53" si="179">IF(D48=0,0,IF(D48&lt;$DZ$7,ROUND(DX48/$DZ$7,0),IF(D48=$DZ$7,DX48-ROUND(DX48/$DZ$7,0)*($DZ$7-1),0)))</f>
        <v>0</v>
      </c>
      <c r="DZ48" s="441">
        <f t="shared" ref="DZ48:DZ53" si="180">IF(D48&gt;=$DZ$7,DX48,ROUND(DX48/$DZ$7,0)*D48)</f>
        <v>0</v>
      </c>
      <c r="EA48" s="432">
        <f>'Ｈ１９（2007）'!$AJ$171</f>
        <v>0</v>
      </c>
      <c r="EB48" s="441">
        <f t="shared" ref="EB48:EB53" si="181">IF(D48=0,0,IF(D48&lt;$EC$7,ROUND(EA48/$EC$7,0),IF(D48=$EC$7,EA48-ROUND(EA48/$EC$7,0)*($EC$7-1),0)))</f>
        <v>0</v>
      </c>
      <c r="EC48" s="441">
        <f t="shared" ref="EC48:EC53" si="182">IF(D48&gt;=$EC$7,EA48,ROUND(EA48/$EC$7,0)*D48)</f>
        <v>0</v>
      </c>
      <c r="ED48" s="432">
        <f>'Ｈ１９（2007）'!$AJ$172</f>
        <v>0</v>
      </c>
      <c r="EE48" s="441">
        <f t="shared" ref="EE48:EE53" si="183">IF(D48=0,0,IF(D48&lt;$EF$7,ROUND(ED48/$EF$7,0),IF(D48=$EF$7,ED48-ROUND(ED48/$EF$7,0)*($EF$7-1),0)))</f>
        <v>0</v>
      </c>
      <c r="EF48" s="441">
        <f t="shared" ref="EF48:EF53" si="184">IF(D48&gt;=$EF$7,ED48,ROUND(ED48/$EF$7,0)*D48)</f>
        <v>0</v>
      </c>
      <c r="EG48" s="432">
        <f>'Ｈ１９（2007）'!$AJ$173</f>
        <v>0</v>
      </c>
      <c r="EH48" s="441">
        <f t="shared" ref="EH48:EH53" si="185">IF(D48=0,0,IF(D48&lt;$EI$7,ROUND(EG48/$EI$7,0),IF(D48=$EI$7,EG48-ROUND(EG48/$EI$7,0)*($EI$7-1),0)))</f>
        <v>0</v>
      </c>
      <c r="EI48" s="441">
        <f t="shared" ref="EI48:EI53" si="186">IF(D48&gt;=$EI$7,EG48,ROUND(EG48/$EI$7,0)*D48)</f>
        <v>0</v>
      </c>
      <c r="EJ48" s="432">
        <f>'Ｈ１９（2007）'!$AJ$174</f>
        <v>0</v>
      </c>
      <c r="EK48" s="441">
        <f t="shared" ref="EK48:EK53" si="187">IF(D48=0,0,IF(D48&lt;$EL$7,ROUND(EJ48/$EL$7,0),IF(D48=$EL$7,EJ48-ROUND(EJ48/$EL$7,0)*($EL$7-1),0)))</f>
        <v>0</v>
      </c>
      <c r="EL48" s="475">
        <f t="shared" ref="EL48:EL53" si="188">IF(D48&gt;=$EL$7,EJ48,ROUND(EJ48/$EL$7,0)*D48)</f>
        <v>0</v>
      </c>
      <c r="EM48" s="430">
        <f>'Ｈ１９（2007）'!$AJ$175</f>
        <v>0</v>
      </c>
      <c r="EN48" s="441">
        <f t="shared" ref="EN48:EN53" si="189">IF(D48=0,0,IF(D48&lt;$EO$7,ROUND(EM48/$EO$7,0),IF(D48=$EO$7,EM48-ROUND(EM48/$EO$7,0)*($EO$7-1),0)))</f>
        <v>0</v>
      </c>
      <c r="EO48" s="440">
        <f t="shared" ref="EO48:EO53" si="190">IF(D48&gt;=$EO$7,EM48,ROUND(EM48/$EO$7,0)*D48)</f>
        <v>0</v>
      </c>
      <c r="EP48" s="430">
        <f t="shared" ref="EP48:ER49" si="191">E48+H48+K48+N48+Q48+T48+W48+Z48+AC48+AF48+AI48+AL48+AO48+AR48+AU48+AX48+BA48+BD48+BG48+BJ48+BM48+BP48+BS48+BV48+BY48+CB48+CE48+CH48+CK48+CN48+CQ48+CT48+CW48+CZ48+DC48+DF48+DI48+DL48+DO48+DR48+DU48+DX48+EA48+ED48+EG48+EJ48+EM48</f>
        <v>4331</v>
      </c>
      <c r="EQ48" s="435">
        <f t="shared" si="191"/>
        <v>105</v>
      </c>
      <c r="ER48" s="433">
        <f t="shared" si="191"/>
        <v>735</v>
      </c>
    </row>
    <row r="49" spans="1:148" ht="17.100000000000001" customHeight="1" x14ac:dyDescent="0.15">
      <c r="A49" s="371"/>
      <c r="B49" s="436"/>
      <c r="C49" s="437">
        <v>20</v>
      </c>
      <c r="D49" s="1100">
        <v>6</v>
      </c>
      <c r="E49" s="430">
        <f>'Ｈ２０（2008）'!$AJ$124</f>
        <v>0</v>
      </c>
      <c r="F49" s="441">
        <f t="shared" si="97"/>
        <v>0</v>
      </c>
      <c r="G49" s="441">
        <f t="shared" si="98"/>
        <v>0</v>
      </c>
      <c r="H49" s="432">
        <f>'Ｈ２０（2008）'!$AJ$125</f>
        <v>0</v>
      </c>
      <c r="I49" s="441">
        <f t="shared" si="99"/>
        <v>0</v>
      </c>
      <c r="J49" s="475">
        <f t="shared" si="100"/>
        <v>0</v>
      </c>
      <c r="K49" s="430">
        <f>'Ｈ２０（2008）'!$AJ$127</f>
        <v>0</v>
      </c>
      <c r="L49" s="441">
        <f t="shared" si="101"/>
        <v>0</v>
      </c>
      <c r="M49" s="441">
        <f t="shared" si="102"/>
        <v>0</v>
      </c>
      <c r="N49" s="432">
        <f>'Ｈ２０（2008）'!$AJ$128</f>
        <v>0</v>
      </c>
      <c r="O49" s="441">
        <f t="shared" si="103"/>
        <v>0</v>
      </c>
      <c r="P49" s="440">
        <f t="shared" si="104"/>
        <v>0</v>
      </c>
      <c r="Q49" s="432">
        <f>'Ｈ２０（2008）'!$AJ$130</f>
        <v>0</v>
      </c>
      <c r="R49" s="441">
        <f t="shared" si="105"/>
        <v>0</v>
      </c>
      <c r="S49" s="441">
        <f t="shared" si="106"/>
        <v>0</v>
      </c>
      <c r="T49" s="432">
        <f>'Ｈ２０（2008）'!$AJ$131</f>
        <v>0</v>
      </c>
      <c r="U49" s="441">
        <f t="shared" si="107"/>
        <v>0</v>
      </c>
      <c r="V49" s="441">
        <f t="shared" si="108"/>
        <v>0</v>
      </c>
      <c r="W49" s="432">
        <f>'Ｈ２０（2008）'!$AJ$132</f>
        <v>724</v>
      </c>
      <c r="X49" s="441">
        <f t="shared" si="109"/>
        <v>29</v>
      </c>
      <c r="Y49" s="441">
        <f t="shared" si="110"/>
        <v>174</v>
      </c>
      <c r="Z49" s="432">
        <f>'Ｈ２０（2008）'!$AJ$133</f>
        <v>0</v>
      </c>
      <c r="AA49" s="441">
        <f t="shared" si="111"/>
        <v>0</v>
      </c>
      <c r="AB49" s="441">
        <f t="shared" si="112"/>
        <v>0</v>
      </c>
      <c r="AC49" s="432">
        <f>'Ｈ２０（2008）'!$AJ$134</f>
        <v>0</v>
      </c>
      <c r="AD49" s="441">
        <f t="shared" si="113"/>
        <v>0</v>
      </c>
      <c r="AE49" s="440">
        <f t="shared" si="114"/>
        <v>0</v>
      </c>
      <c r="AF49" s="432">
        <f>'Ｈ２０（2008）'!$AJ$135</f>
        <v>0</v>
      </c>
      <c r="AG49" s="441">
        <f t="shared" si="115"/>
        <v>0</v>
      </c>
      <c r="AH49" s="440">
        <f t="shared" si="116"/>
        <v>0</v>
      </c>
      <c r="AI49" s="432">
        <f>'Ｈ２０（2008）'!$AJ$136</f>
        <v>0</v>
      </c>
      <c r="AJ49" s="441">
        <f t="shared" si="117"/>
        <v>0</v>
      </c>
      <c r="AK49" s="441">
        <f t="shared" si="118"/>
        <v>0</v>
      </c>
      <c r="AL49" s="432">
        <f>'Ｈ２０（2008）'!$AJ$137</f>
        <v>0</v>
      </c>
      <c r="AM49" s="441">
        <f t="shared" si="119"/>
        <v>0</v>
      </c>
      <c r="AN49" s="441">
        <f t="shared" si="120"/>
        <v>0</v>
      </c>
      <c r="AO49" s="432">
        <f>'Ｈ２０（2008）'!$AJ$138</f>
        <v>0</v>
      </c>
      <c r="AP49" s="441">
        <f t="shared" si="121"/>
        <v>0</v>
      </c>
      <c r="AQ49" s="441">
        <f t="shared" si="122"/>
        <v>0</v>
      </c>
      <c r="AR49" s="432">
        <f>'Ｈ２０（2008）'!$AJ$139</f>
        <v>0</v>
      </c>
      <c r="AS49" s="441">
        <f t="shared" si="123"/>
        <v>0</v>
      </c>
      <c r="AT49" s="441">
        <f t="shared" si="124"/>
        <v>0</v>
      </c>
      <c r="AU49" s="432">
        <f>'Ｈ２０（2008）'!$AJ$140</f>
        <v>0</v>
      </c>
      <c r="AV49" s="441">
        <f t="shared" si="125"/>
        <v>0</v>
      </c>
      <c r="AW49" s="441">
        <f t="shared" si="126"/>
        <v>0</v>
      </c>
      <c r="AX49" s="432">
        <f>'Ｈ２０（2008）'!$AJ$141</f>
        <v>0</v>
      </c>
      <c r="AY49" s="441">
        <f t="shared" si="127"/>
        <v>0</v>
      </c>
      <c r="AZ49" s="441">
        <f t="shared" si="128"/>
        <v>0</v>
      </c>
      <c r="BA49" s="432">
        <f>'Ｈ２０（2008）'!$AJ$142</f>
        <v>0</v>
      </c>
      <c r="BB49" s="441">
        <f t="shared" si="129"/>
        <v>0</v>
      </c>
      <c r="BC49" s="441">
        <f t="shared" si="130"/>
        <v>0</v>
      </c>
      <c r="BD49" s="432">
        <f>'Ｈ２０（2008）'!$AJ$143</f>
        <v>0</v>
      </c>
      <c r="BE49" s="441">
        <f t="shared" si="131"/>
        <v>0</v>
      </c>
      <c r="BF49" s="440">
        <f t="shared" si="132"/>
        <v>0</v>
      </c>
      <c r="BG49" s="432">
        <f>'Ｈ２０（2008）'!$AJ$145</f>
        <v>0</v>
      </c>
      <c r="BH49" s="441">
        <f t="shared" si="133"/>
        <v>0</v>
      </c>
      <c r="BI49" s="441">
        <f t="shared" si="134"/>
        <v>0</v>
      </c>
      <c r="BJ49" s="432">
        <f>'Ｈ２０（2008）'!$AJ$146</f>
        <v>0</v>
      </c>
      <c r="BK49" s="441">
        <f t="shared" si="135"/>
        <v>0</v>
      </c>
      <c r="BL49" s="441">
        <f t="shared" si="136"/>
        <v>0</v>
      </c>
      <c r="BM49" s="432">
        <f>'Ｈ２０（2008）'!$AJ$147</f>
        <v>0</v>
      </c>
      <c r="BN49" s="441">
        <f t="shared" si="137"/>
        <v>0</v>
      </c>
      <c r="BO49" s="440">
        <f t="shared" si="138"/>
        <v>0</v>
      </c>
      <c r="BP49" s="430">
        <f>'Ｈ２０（2008）'!$AJ$148</f>
        <v>0</v>
      </c>
      <c r="BQ49" s="441">
        <f t="shared" si="139"/>
        <v>0</v>
      </c>
      <c r="BR49" s="441">
        <f t="shared" si="140"/>
        <v>0</v>
      </c>
      <c r="BS49" s="432">
        <f>'Ｈ２０（2008）'!$AJ$149</f>
        <v>0</v>
      </c>
      <c r="BT49" s="441">
        <f t="shared" si="141"/>
        <v>0</v>
      </c>
      <c r="BU49" s="441">
        <f t="shared" si="142"/>
        <v>0</v>
      </c>
      <c r="BV49" s="432">
        <f>'Ｈ２０（2008）'!$AJ$150</f>
        <v>0</v>
      </c>
      <c r="BW49" s="441">
        <f t="shared" si="143"/>
        <v>0</v>
      </c>
      <c r="BX49" s="441">
        <f t="shared" si="144"/>
        <v>0</v>
      </c>
      <c r="BY49" s="432">
        <f>'Ｈ２０（2008）'!$AJ$151</f>
        <v>0</v>
      </c>
      <c r="BZ49" s="441">
        <f t="shared" si="145"/>
        <v>0</v>
      </c>
      <c r="CA49" s="441">
        <f t="shared" si="146"/>
        <v>0</v>
      </c>
      <c r="CB49" s="432">
        <f>'Ｈ２０（2008）'!$AJ$152</f>
        <v>0</v>
      </c>
      <c r="CC49" s="441">
        <f t="shared" si="147"/>
        <v>0</v>
      </c>
      <c r="CD49" s="441">
        <f t="shared" si="148"/>
        <v>0</v>
      </c>
      <c r="CE49" s="432">
        <f>'Ｈ２０（2008）'!$AJ$153</f>
        <v>0</v>
      </c>
      <c r="CF49" s="441">
        <f t="shared" si="149"/>
        <v>0</v>
      </c>
      <c r="CG49" s="441">
        <f t="shared" si="150"/>
        <v>0</v>
      </c>
      <c r="CH49" s="432">
        <f>'Ｈ２０（2008）'!$AJ$155</f>
        <v>0</v>
      </c>
      <c r="CI49" s="441">
        <f t="shared" si="151"/>
        <v>0</v>
      </c>
      <c r="CJ49" s="441">
        <f t="shared" si="152"/>
        <v>0</v>
      </c>
      <c r="CK49" s="432">
        <f>'Ｈ２０（2008）'!$AJ$156</f>
        <v>0</v>
      </c>
      <c r="CL49" s="439">
        <f t="shared" si="153"/>
        <v>0</v>
      </c>
      <c r="CM49" s="441">
        <f t="shared" si="154"/>
        <v>0</v>
      </c>
      <c r="CN49" s="432">
        <f>'Ｈ２０（2008）'!$AJ$157</f>
        <v>0</v>
      </c>
      <c r="CO49" s="441">
        <f t="shared" si="155"/>
        <v>0</v>
      </c>
      <c r="CP49" s="441">
        <f t="shared" si="156"/>
        <v>0</v>
      </c>
      <c r="CQ49" s="432">
        <f>'Ｈ２０（2008）'!$AJ$158</f>
        <v>0</v>
      </c>
      <c r="CR49" s="441">
        <f t="shared" si="157"/>
        <v>0</v>
      </c>
      <c r="CS49" s="441">
        <f t="shared" si="158"/>
        <v>0</v>
      </c>
      <c r="CT49" s="432">
        <f>'Ｈ２０（2008）'!$AJ$159</f>
        <v>0</v>
      </c>
      <c r="CU49" s="441">
        <f t="shared" si="159"/>
        <v>0</v>
      </c>
      <c r="CV49" s="441">
        <f t="shared" si="160"/>
        <v>0</v>
      </c>
      <c r="CW49" s="432">
        <f>'Ｈ２０（2008）'!$AJ$160</f>
        <v>0</v>
      </c>
      <c r="CX49" s="441">
        <f t="shared" si="161"/>
        <v>0</v>
      </c>
      <c r="CY49" s="441">
        <f t="shared" si="162"/>
        <v>0</v>
      </c>
      <c r="CZ49" s="432">
        <f>'Ｈ２０（2008）'!$AJ$161</f>
        <v>0</v>
      </c>
      <c r="DA49" s="441">
        <f t="shared" si="163"/>
        <v>0</v>
      </c>
      <c r="DB49" s="441">
        <f t="shared" si="164"/>
        <v>0</v>
      </c>
      <c r="DC49" s="432">
        <f>'Ｈ２０（2008）'!$AJ$162</f>
        <v>0</v>
      </c>
      <c r="DD49" s="441">
        <f t="shared" si="165"/>
        <v>0</v>
      </c>
      <c r="DE49" s="475">
        <f t="shared" si="166"/>
        <v>0</v>
      </c>
      <c r="DF49" s="430">
        <f>'Ｈ２０（2008）'!$AJ$164</f>
        <v>0</v>
      </c>
      <c r="DG49" s="441">
        <f t="shared" si="167"/>
        <v>0</v>
      </c>
      <c r="DH49" s="441">
        <f t="shared" si="168"/>
        <v>0</v>
      </c>
      <c r="DI49" s="432">
        <f>'Ｈ２０（2008）'!$AJ$165</f>
        <v>0</v>
      </c>
      <c r="DJ49" s="439">
        <f t="shared" si="169"/>
        <v>0</v>
      </c>
      <c r="DK49" s="440">
        <f t="shared" si="170"/>
        <v>0</v>
      </c>
      <c r="DL49" s="432">
        <f>'Ｈ２０（2008）'!$AJ$166</f>
        <v>0</v>
      </c>
      <c r="DM49" s="441">
        <f t="shared" si="171"/>
        <v>0</v>
      </c>
      <c r="DN49" s="441">
        <f t="shared" si="172"/>
        <v>0</v>
      </c>
      <c r="DO49" s="432">
        <f>'Ｈ２０（2008）'!$AJ$167</f>
        <v>1085</v>
      </c>
      <c r="DP49" s="441">
        <f t="shared" si="173"/>
        <v>22</v>
      </c>
      <c r="DQ49" s="441">
        <f t="shared" si="174"/>
        <v>132</v>
      </c>
      <c r="DR49" s="432">
        <f>'Ｈ２０（2008）'!$AJ$168</f>
        <v>0</v>
      </c>
      <c r="DS49" s="441">
        <f t="shared" si="175"/>
        <v>0</v>
      </c>
      <c r="DT49" s="441">
        <f t="shared" si="176"/>
        <v>0</v>
      </c>
      <c r="DU49" s="432">
        <f>'Ｈ２０（2008）'!$AJ$169</f>
        <v>0</v>
      </c>
      <c r="DV49" s="441">
        <f t="shared" si="177"/>
        <v>0</v>
      </c>
      <c r="DW49" s="441">
        <f t="shared" si="178"/>
        <v>0</v>
      </c>
      <c r="DX49" s="432">
        <f>'Ｈ２０（2008）'!$AJ$170</f>
        <v>0</v>
      </c>
      <c r="DY49" s="441">
        <f t="shared" si="179"/>
        <v>0</v>
      </c>
      <c r="DZ49" s="441">
        <f t="shared" si="180"/>
        <v>0</v>
      </c>
      <c r="EA49" s="432">
        <f>'Ｈ２０（2008）'!$AJ$171</f>
        <v>0</v>
      </c>
      <c r="EB49" s="441">
        <f t="shared" si="181"/>
        <v>0</v>
      </c>
      <c r="EC49" s="441">
        <f t="shared" si="182"/>
        <v>0</v>
      </c>
      <c r="ED49" s="432">
        <f>'Ｈ２０（2008）'!$AJ$172</f>
        <v>0</v>
      </c>
      <c r="EE49" s="441">
        <f t="shared" si="183"/>
        <v>0</v>
      </c>
      <c r="EF49" s="441">
        <f t="shared" si="184"/>
        <v>0</v>
      </c>
      <c r="EG49" s="432">
        <f>'Ｈ２０（2008）'!$AJ$173</f>
        <v>0</v>
      </c>
      <c r="EH49" s="441">
        <f t="shared" si="185"/>
        <v>0</v>
      </c>
      <c r="EI49" s="441">
        <f t="shared" si="186"/>
        <v>0</v>
      </c>
      <c r="EJ49" s="432">
        <f>'Ｈ２０（2008）'!$AJ$174</f>
        <v>0</v>
      </c>
      <c r="EK49" s="441">
        <f t="shared" si="187"/>
        <v>0</v>
      </c>
      <c r="EL49" s="475">
        <f t="shared" si="188"/>
        <v>0</v>
      </c>
      <c r="EM49" s="430">
        <f>'Ｈ２０（2008）'!$AJ$175</f>
        <v>0</v>
      </c>
      <c r="EN49" s="441">
        <f t="shared" si="189"/>
        <v>0</v>
      </c>
      <c r="EO49" s="440">
        <f t="shared" si="190"/>
        <v>0</v>
      </c>
      <c r="EP49" s="430">
        <f t="shared" si="191"/>
        <v>1809</v>
      </c>
      <c r="EQ49" s="435">
        <f t="shared" si="191"/>
        <v>51</v>
      </c>
      <c r="ER49" s="433">
        <f t="shared" si="191"/>
        <v>306</v>
      </c>
    </row>
    <row r="50" spans="1:148" s="1075" customFormat="1" ht="17.100000000000001" customHeight="1" x14ac:dyDescent="0.15">
      <c r="A50" s="1064"/>
      <c r="B50" s="1065"/>
      <c r="C50" s="1066">
        <v>21</v>
      </c>
      <c r="D50" s="1106">
        <v>5</v>
      </c>
      <c r="E50" s="1067">
        <f>'Ｈ２1（2009）'!$AJ$124</f>
        <v>0</v>
      </c>
      <c r="F50" s="1072">
        <f t="shared" si="97"/>
        <v>0</v>
      </c>
      <c r="G50" s="1072">
        <f t="shared" si="98"/>
        <v>0</v>
      </c>
      <c r="H50" s="1069">
        <f>'Ｈ２1（2009）'!$AJ$125</f>
        <v>0</v>
      </c>
      <c r="I50" s="1072">
        <f t="shared" si="99"/>
        <v>0</v>
      </c>
      <c r="J50" s="1076">
        <f t="shared" si="100"/>
        <v>0</v>
      </c>
      <c r="K50" s="1067">
        <f>'Ｈ２1（2009）'!$AJ$127</f>
        <v>0</v>
      </c>
      <c r="L50" s="1072">
        <f t="shared" si="101"/>
        <v>0</v>
      </c>
      <c r="M50" s="1072">
        <f t="shared" si="102"/>
        <v>0</v>
      </c>
      <c r="N50" s="1069">
        <f>'Ｈ２1（2009）'!$AJ$128</f>
        <v>0</v>
      </c>
      <c r="O50" s="1072">
        <f t="shared" si="103"/>
        <v>0</v>
      </c>
      <c r="P50" s="1073">
        <f t="shared" si="104"/>
        <v>0</v>
      </c>
      <c r="Q50" s="1069">
        <f>'Ｈ２1（2009）'!$AJ$130</f>
        <v>0</v>
      </c>
      <c r="R50" s="1072">
        <f t="shared" si="105"/>
        <v>0</v>
      </c>
      <c r="S50" s="1072">
        <f t="shared" si="106"/>
        <v>0</v>
      </c>
      <c r="T50" s="1069">
        <f>'Ｈ２1（2009）'!$AJ$131</f>
        <v>0</v>
      </c>
      <c r="U50" s="1072">
        <f t="shared" si="107"/>
        <v>0</v>
      </c>
      <c r="V50" s="1072">
        <f t="shared" si="108"/>
        <v>0</v>
      </c>
      <c r="W50" s="1069">
        <f>'Ｈ２1（2009）'!$AJ$132</f>
        <v>1391</v>
      </c>
      <c r="X50" s="1072">
        <f t="shared" si="109"/>
        <v>56</v>
      </c>
      <c r="Y50" s="1072">
        <f t="shared" si="110"/>
        <v>280</v>
      </c>
      <c r="Z50" s="1069">
        <f>'Ｈ２1（2009）'!$AJ$133</f>
        <v>0</v>
      </c>
      <c r="AA50" s="1072">
        <f t="shared" si="111"/>
        <v>0</v>
      </c>
      <c r="AB50" s="1072">
        <f t="shared" si="112"/>
        <v>0</v>
      </c>
      <c r="AC50" s="1069">
        <f>'Ｈ２1（2009）'!$AJ$134</f>
        <v>0</v>
      </c>
      <c r="AD50" s="1072">
        <f t="shared" si="113"/>
        <v>0</v>
      </c>
      <c r="AE50" s="1073">
        <f t="shared" si="114"/>
        <v>0</v>
      </c>
      <c r="AF50" s="1069">
        <f>'Ｈ２1（2009）'!$AJ$135</f>
        <v>0</v>
      </c>
      <c r="AG50" s="1072">
        <f t="shared" si="115"/>
        <v>0</v>
      </c>
      <c r="AH50" s="1073">
        <f t="shared" si="116"/>
        <v>0</v>
      </c>
      <c r="AI50" s="1069">
        <f>'Ｈ２1（2009）'!$AJ$136</f>
        <v>0</v>
      </c>
      <c r="AJ50" s="1072">
        <f t="shared" si="117"/>
        <v>0</v>
      </c>
      <c r="AK50" s="1072">
        <f t="shared" si="118"/>
        <v>0</v>
      </c>
      <c r="AL50" s="1069">
        <f>'Ｈ２1（2009）'!$AJ$137</f>
        <v>0</v>
      </c>
      <c r="AM50" s="1072">
        <f t="shared" si="119"/>
        <v>0</v>
      </c>
      <c r="AN50" s="1072">
        <f t="shared" si="120"/>
        <v>0</v>
      </c>
      <c r="AO50" s="1069">
        <f>'Ｈ２1（2009）'!$AJ$138</f>
        <v>0</v>
      </c>
      <c r="AP50" s="1072">
        <f t="shared" si="121"/>
        <v>0</v>
      </c>
      <c r="AQ50" s="1072">
        <f t="shared" si="122"/>
        <v>0</v>
      </c>
      <c r="AR50" s="1069">
        <f>'Ｈ２1（2009）'!$AJ$139</f>
        <v>0</v>
      </c>
      <c r="AS50" s="1072">
        <f t="shared" si="123"/>
        <v>0</v>
      </c>
      <c r="AT50" s="1072">
        <f t="shared" si="124"/>
        <v>0</v>
      </c>
      <c r="AU50" s="1069">
        <f>'Ｈ２1（2009）'!$AJ$140</f>
        <v>0</v>
      </c>
      <c r="AV50" s="1072">
        <f t="shared" si="125"/>
        <v>0</v>
      </c>
      <c r="AW50" s="1072">
        <f t="shared" si="126"/>
        <v>0</v>
      </c>
      <c r="AX50" s="1069">
        <f>'Ｈ２1（2009）'!$AJ$141</f>
        <v>0</v>
      </c>
      <c r="AY50" s="1072">
        <f t="shared" si="127"/>
        <v>0</v>
      </c>
      <c r="AZ50" s="1072">
        <f t="shared" si="128"/>
        <v>0</v>
      </c>
      <c r="BA50" s="1069">
        <f>'Ｈ２1（2009）'!$AJ$142</f>
        <v>0</v>
      </c>
      <c r="BB50" s="1072">
        <f t="shared" si="129"/>
        <v>0</v>
      </c>
      <c r="BC50" s="1072">
        <f t="shared" si="130"/>
        <v>0</v>
      </c>
      <c r="BD50" s="1069">
        <f>'Ｈ２1（2009）'!$AJ$143</f>
        <v>0</v>
      </c>
      <c r="BE50" s="1072">
        <f t="shared" si="131"/>
        <v>0</v>
      </c>
      <c r="BF50" s="1073">
        <f t="shared" si="132"/>
        <v>0</v>
      </c>
      <c r="BG50" s="1069">
        <f>'Ｈ２1（2009）'!$AJ$145</f>
        <v>0</v>
      </c>
      <c r="BH50" s="1072">
        <f t="shared" si="133"/>
        <v>0</v>
      </c>
      <c r="BI50" s="1072">
        <f t="shared" si="134"/>
        <v>0</v>
      </c>
      <c r="BJ50" s="1069">
        <f>'Ｈ２1（2009）'!$AJ$146</f>
        <v>0</v>
      </c>
      <c r="BK50" s="1072">
        <f t="shared" si="135"/>
        <v>0</v>
      </c>
      <c r="BL50" s="1072">
        <f t="shared" si="136"/>
        <v>0</v>
      </c>
      <c r="BM50" s="1069">
        <f>'Ｈ２1（2009）'!$AJ$147</f>
        <v>0</v>
      </c>
      <c r="BN50" s="1072">
        <f t="shared" si="137"/>
        <v>0</v>
      </c>
      <c r="BO50" s="1073">
        <f t="shared" si="138"/>
        <v>0</v>
      </c>
      <c r="BP50" s="1067">
        <f>'Ｈ２1（2009）'!$AJ$148</f>
        <v>12391</v>
      </c>
      <c r="BQ50" s="1072">
        <f t="shared" si="139"/>
        <v>258</v>
      </c>
      <c r="BR50" s="1072">
        <f t="shared" si="140"/>
        <v>1290</v>
      </c>
      <c r="BS50" s="1069">
        <f>'Ｈ２1（2009）'!$AJ$149</f>
        <v>0</v>
      </c>
      <c r="BT50" s="1072">
        <f t="shared" si="141"/>
        <v>0</v>
      </c>
      <c r="BU50" s="1072">
        <f t="shared" si="142"/>
        <v>0</v>
      </c>
      <c r="BV50" s="1069">
        <f>'Ｈ２1（2009）'!$AJ$150</f>
        <v>0</v>
      </c>
      <c r="BW50" s="1072">
        <f t="shared" si="143"/>
        <v>0</v>
      </c>
      <c r="BX50" s="1072">
        <f t="shared" si="144"/>
        <v>0</v>
      </c>
      <c r="BY50" s="1069">
        <f>'Ｈ２1（2009）'!$AJ$151</f>
        <v>0</v>
      </c>
      <c r="BZ50" s="1072">
        <f t="shared" si="145"/>
        <v>0</v>
      </c>
      <c r="CA50" s="1072">
        <f t="shared" si="146"/>
        <v>0</v>
      </c>
      <c r="CB50" s="1069">
        <f>'Ｈ２1（2009）'!$AJ$152</f>
        <v>0</v>
      </c>
      <c r="CC50" s="1072">
        <f t="shared" si="147"/>
        <v>0</v>
      </c>
      <c r="CD50" s="1072">
        <f t="shared" si="148"/>
        <v>0</v>
      </c>
      <c r="CE50" s="1069">
        <f>'Ｈ２1（2009）'!$AJ$153</f>
        <v>0</v>
      </c>
      <c r="CF50" s="1072">
        <f t="shared" si="149"/>
        <v>0</v>
      </c>
      <c r="CG50" s="1072">
        <f t="shared" si="150"/>
        <v>0</v>
      </c>
      <c r="CH50" s="1069">
        <f>'Ｈ２1（2009）'!$AJ$155</f>
        <v>0</v>
      </c>
      <c r="CI50" s="1072">
        <f t="shared" si="151"/>
        <v>0</v>
      </c>
      <c r="CJ50" s="1072">
        <f t="shared" si="152"/>
        <v>0</v>
      </c>
      <c r="CK50" s="1069">
        <f>'Ｈ２1（2009）'!$AJ$156</f>
        <v>0</v>
      </c>
      <c r="CL50" s="1072">
        <f t="shared" si="153"/>
        <v>0</v>
      </c>
      <c r="CM50" s="1072">
        <f t="shared" si="154"/>
        <v>0</v>
      </c>
      <c r="CN50" s="1069">
        <f>'Ｈ２1（2009）'!$AJ$157</f>
        <v>0</v>
      </c>
      <c r="CO50" s="1072">
        <f t="shared" si="155"/>
        <v>0</v>
      </c>
      <c r="CP50" s="1072">
        <f t="shared" si="156"/>
        <v>0</v>
      </c>
      <c r="CQ50" s="1069">
        <f>'Ｈ２1（2009）'!$AJ$158</f>
        <v>0</v>
      </c>
      <c r="CR50" s="1072">
        <f t="shared" si="157"/>
        <v>0</v>
      </c>
      <c r="CS50" s="1072">
        <f t="shared" si="158"/>
        <v>0</v>
      </c>
      <c r="CT50" s="1069">
        <f>'Ｈ２1（2009）'!$AJ$159</f>
        <v>0</v>
      </c>
      <c r="CU50" s="1072">
        <f t="shared" si="159"/>
        <v>0</v>
      </c>
      <c r="CV50" s="1072">
        <f t="shared" si="160"/>
        <v>0</v>
      </c>
      <c r="CW50" s="1069">
        <f>'Ｈ２1（2009）'!$AJ$160</f>
        <v>36587</v>
      </c>
      <c r="CX50" s="1072">
        <f t="shared" si="161"/>
        <v>915</v>
      </c>
      <c r="CY50" s="1072">
        <f t="shared" si="162"/>
        <v>4575</v>
      </c>
      <c r="CZ50" s="1069">
        <f>'Ｈ２1（2009）'!$AJ$161</f>
        <v>0</v>
      </c>
      <c r="DA50" s="1072">
        <f t="shared" si="163"/>
        <v>0</v>
      </c>
      <c r="DB50" s="1072">
        <f t="shared" si="164"/>
        <v>0</v>
      </c>
      <c r="DC50" s="1069">
        <f>'Ｈ２1（2009）'!$AJ$162</f>
        <v>0</v>
      </c>
      <c r="DD50" s="1072">
        <f t="shared" si="165"/>
        <v>0</v>
      </c>
      <c r="DE50" s="1076">
        <f t="shared" si="166"/>
        <v>0</v>
      </c>
      <c r="DF50" s="1067">
        <f>'Ｈ２1（2009）'!$AJ$164</f>
        <v>0</v>
      </c>
      <c r="DG50" s="1072">
        <f t="shared" si="167"/>
        <v>0</v>
      </c>
      <c r="DH50" s="1072">
        <f t="shared" si="168"/>
        <v>0</v>
      </c>
      <c r="DI50" s="1069">
        <f>'Ｈ２1（2009）'!$AJ$165</f>
        <v>0</v>
      </c>
      <c r="DJ50" s="1072">
        <f t="shared" si="169"/>
        <v>0</v>
      </c>
      <c r="DK50" s="1073">
        <f t="shared" si="170"/>
        <v>0</v>
      </c>
      <c r="DL50" s="1069">
        <f>'Ｈ２1（2009）'!$AJ$166</f>
        <v>0</v>
      </c>
      <c r="DM50" s="1072">
        <f t="shared" si="171"/>
        <v>0</v>
      </c>
      <c r="DN50" s="1072">
        <f t="shared" si="172"/>
        <v>0</v>
      </c>
      <c r="DO50" s="1069">
        <f>'Ｈ２1（2009）'!$AJ$167</f>
        <v>25283</v>
      </c>
      <c r="DP50" s="1072">
        <f t="shared" si="173"/>
        <v>506</v>
      </c>
      <c r="DQ50" s="1072">
        <f t="shared" si="174"/>
        <v>2530</v>
      </c>
      <c r="DR50" s="1069">
        <f>'Ｈ２1（2009）'!$AJ$168</f>
        <v>0</v>
      </c>
      <c r="DS50" s="1072">
        <f t="shared" si="175"/>
        <v>0</v>
      </c>
      <c r="DT50" s="1072">
        <f t="shared" si="176"/>
        <v>0</v>
      </c>
      <c r="DU50" s="1069">
        <f>'Ｈ２1（2009）'!$AJ$169</f>
        <v>0</v>
      </c>
      <c r="DV50" s="1072">
        <f t="shared" si="177"/>
        <v>0</v>
      </c>
      <c r="DW50" s="1072">
        <f t="shared" si="178"/>
        <v>0</v>
      </c>
      <c r="DX50" s="1069">
        <f>'Ｈ２1（2009）'!$AJ$170</f>
        <v>0</v>
      </c>
      <c r="DY50" s="1072">
        <f t="shared" si="179"/>
        <v>0</v>
      </c>
      <c r="DZ50" s="1072">
        <f t="shared" si="180"/>
        <v>0</v>
      </c>
      <c r="EA50" s="1069">
        <f>'Ｈ２1（2009）'!$AJ$171</f>
        <v>0</v>
      </c>
      <c r="EB50" s="1072">
        <f t="shared" si="181"/>
        <v>0</v>
      </c>
      <c r="EC50" s="1072">
        <f t="shared" si="182"/>
        <v>0</v>
      </c>
      <c r="ED50" s="1069">
        <f>'Ｈ２1（2009）'!$AJ$172</f>
        <v>0</v>
      </c>
      <c r="EE50" s="1072">
        <f t="shared" si="183"/>
        <v>0</v>
      </c>
      <c r="EF50" s="1072">
        <f t="shared" si="184"/>
        <v>0</v>
      </c>
      <c r="EG50" s="1069">
        <f>'Ｈ２1（2009）'!$AJ$173</f>
        <v>0</v>
      </c>
      <c r="EH50" s="1072">
        <f t="shared" si="185"/>
        <v>0</v>
      </c>
      <c r="EI50" s="1072">
        <f t="shared" si="186"/>
        <v>0</v>
      </c>
      <c r="EJ50" s="1069">
        <f>'Ｈ２1（2009）'!$AJ$174</f>
        <v>0</v>
      </c>
      <c r="EK50" s="1072">
        <f t="shared" si="187"/>
        <v>0</v>
      </c>
      <c r="EL50" s="1076">
        <f t="shared" si="188"/>
        <v>0</v>
      </c>
      <c r="EM50" s="1067">
        <f>'Ｈ２1（2009）'!$AJ$175</f>
        <v>0</v>
      </c>
      <c r="EN50" s="1072">
        <f t="shared" si="189"/>
        <v>0</v>
      </c>
      <c r="EO50" s="1073">
        <f t="shared" si="190"/>
        <v>0</v>
      </c>
      <c r="EP50" s="1067">
        <f t="shared" ref="EP50:ER51" si="192">E50+H50+K50+N50+Q50+T50+W50+Z50+AC50+AF50+AI50+AL50+AO50+AR50+AU50+AX50+BA50+BD50+BG50+BJ50+BM50+BP50+BS50+BV50+BY50+CB50+CE50+CH50+CK50+CN50+CQ50+CT50+CW50+CZ50+DC50+DF50+DI50+DL50+DO50+DR50+DU50+DX50+EA50+ED50+EG50+EJ50+EM50</f>
        <v>75652</v>
      </c>
      <c r="EQ50" s="1074">
        <f t="shared" si="192"/>
        <v>1735</v>
      </c>
      <c r="ER50" s="1070">
        <f t="shared" si="192"/>
        <v>8675</v>
      </c>
    </row>
    <row r="51" spans="1:148" s="1075" customFormat="1" ht="17.100000000000001" customHeight="1" x14ac:dyDescent="0.15">
      <c r="A51" s="1064"/>
      <c r="B51" s="1098"/>
      <c r="C51" s="1099">
        <v>22</v>
      </c>
      <c r="D51" s="1100">
        <v>4</v>
      </c>
      <c r="E51" s="1067">
        <f>'Ｈ２２（2010） '!$AJ$124</f>
        <v>0</v>
      </c>
      <c r="F51" s="1072">
        <f t="shared" si="97"/>
        <v>0</v>
      </c>
      <c r="G51" s="1072">
        <f t="shared" si="98"/>
        <v>0</v>
      </c>
      <c r="H51" s="1069">
        <f>'Ｈ２２（2010） '!$AJ$125</f>
        <v>0</v>
      </c>
      <c r="I51" s="1072">
        <f t="shared" si="99"/>
        <v>0</v>
      </c>
      <c r="J51" s="1076">
        <f t="shared" si="100"/>
        <v>0</v>
      </c>
      <c r="K51" s="1067">
        <f>'Ｈ２２（2010） '!$AJ$127</f>
        <v>0</v>
      </c>
      <c r="L51" s="1072">
        <f t="shared" si="101"/>
        <v>0</v>
      </c>
      <c r="M51" s="1072">
        <f t="shared" si="102"/>
        <v>0</v>
      </c>
      <c r="N51" s="1069">
        <f>'Ｈ２２（2010） '!$AJ$128</f>
        <v>3360</v>
      </c>
      <c r="O51" s="1072">
        <f t="shared" si="103"/>
        <v>134</v>
      </c>
      <c r="P51" s="1073">
        <f t="shared" si="104"/>
        <v>536</v>
      </c>
      <c r="Q51" s="1069">
        <f>'Ｈ２２（2010） '!$AJ$130</f>
        <v>0</v>
      </c>
      <c r="R51" s="1072">
        <f t="shared" si="105"/>
        <v>0</v>
      </c>
      <c r="S51" s="1072">
        <f t="shared" si="106"/>
        <v>0</v>
      </c>
      <c r="T51" s="1069">
        <f>'Ｈ２２（2010） '!$AJ$131</f>
        <v>0</v>
      </c>
      <c r="U51" s="1072">
        <f t="shared" si="107"/>
        <v>0</v>
      </c>
      <c r="V51" s="1072">
        <f t="shared" si="108"/>
        <v>0</v>
      </c>
      <c r="W51" s="1069">
        <f>'Ｈ２２（2010） '!$AJ$132</f>
        <v>969</v>
      </c>
      <c r="X51" s="1072">
        <f t="shared" si="109"/>
        <v>39</v>
      </c>
      <c r="Y51" s="1072">
        <f t="shared" si="110"/>
        <v>156</v>
      </c>
      <c r="Z51" s="1069">
        <f>'Ｈ２２（2010） '!$AJ$133</f>
        <v>0</v>
      </c>
      <c r="AA51" s="1072">
        <f t="shared" si="111"/>
        <v>0</v>
      </c>
      <c r="AB51" s="1072">
        <f t="shared" si="112"/>
        <v>0</v>
      </c>
      <c r="AC51" s="1069">
        <f>'Ｈ２２（2010） '!$AJ$134</f>
        <v>0</v>
      </c>
      <c r="AD51" s="1072">
        <f t="shared" si="113"/>
        <v>0</v>
      </c>
      <c r="AE51" s="1073">
        <f t="shared" si="114"/>
        <v>0</v>
      </c>
      <c r="AF51" s="1069">
        <f>'Ｈ２２（2010） '!$AJ$135</f>
        <v>0</v>
      </c>
      <c r="AG51" s="1072">
        <f t="shared" si="115"/>
        <v>0</v>
      </c>
      <c r="AH51" s="1073">
        <f t="shared" si="116"/>
        <v>0</v>
      </c>
      <c r="AI51" s="1069">
        <f>'Ｈ２２（2010） '!$AJ$136</f>
        <v>0</v>
      </c>
      <c r="AJ51" s="1072">
        <f t="shared" si="117"/>
        <v>0</v>
      </c>
      <c r="AK51" s="1072">
        <f t="shared" si="118"/>
        <v>0</v>
      </c>
      <c r="AL51" s="1069">
        <f>'Ｈ２２（2010） '!$AJ$137</f>
        <v>0</v>
      </c>
      <c r="AM51" s="1072">
        <f t="shared" si="119"/>
        <v>0</v>
      </c>
      <c r="AN51" s="1072">
        <f t="shared" si="120"/>
        <v>0</v>
      </c>
      <c r="AO51" s="1069">
        <f>'Ｈ２２（2010） '!$AJ$138</f>
        <v>0</v>
      </c>
      <c r="AP51" s="1072">
        <f t="shared" si="121"/>
        <v>0</v>
      </c>
      <c r="AQ51" s="1072">
        <f t="shared" si="122"/>
        <v>0</v>
      </c>
      <c r="AR51" s="1069">
        <f>'Ｈ２２（2010） '!$AJ$139</f>
        <v>0</v>
      </c>
      <c r="AS51" s="1072">
        <f t="shared" si="123"/>
        <v>0</v>
      </c>
      <c r="AT51" s="1072">
        <f t="shared" si="124"/>
        <v>0</v>
      </c>
      <c r="AU51" s="1069">
        <f>'Ｈ２２（2010） '!$AJ$140</f>
        <v>0</v>
      </c>
      <c r="AV51" s="1072">
        <f t="shared" si="125"/>
        <v>0</v>
      </c>
      <c r="AW51" s="1072">
        <f t="shared" si="126"/>
        <v>0</v>
      </c>
      <c r="AX51" s="1069">
        <f>'Ｈ２２（2010） '!$AJ$141</f>
        <v>0</v>
      </c>
      <c r="AY51" s="1072">
        <f t="shared" si="127"/>
        <v>0</v>
      </c>
      <c r="AZ51" s="1072">
        <f t="shared" si="128"/>
        <v>0</v>
      </c>
      <c r="BA51" s="1069">
        <f>'Ｈ２２（2010） '!$AJ$142</f>
        <v>0</v>
      </c>
      <c r="BB51" s="1072">
        <f t="shared" si="129"/>
        <v>0</v>
      </c>
      <c r="BC51" s="1072">
        <f t="shared" si="130"/>
        <v>0</v>
      </c>
      <c r="BD51" s="1069">
        <f>'Ｈ２２（2010） '!$AJ$143</f>
        <v>0</v>
      </c>
      <c r="BE51" s="1072">
        <f t="shared" si="131"/>
        <v>0</v>
      </c>
      <c r="BF51" s="1073">
        <f t="shared" si="132"/>
        <v>0</v>
      </c>
      <c r="BG51" s="1069">
        <f>'Ｈ２２（2010） '!$AJ$145</f>
        <v>0</v>
      </c>
      <c r="BH51" s="1072">
        <f t="shared" si="133"/>
        <v>0</v>
      </c>
      <c r="BI51" s="1072">
        <f t="shared" si="134"/>
        <v>0</v>
      </c>
      <c r="BJ51" s="1069">
        <f>'Ｈ２２（2010） '!$AJ$146</f>
        <v>0</v>
      </c>
      <c r="BK51" s="1072">
        <f t="shared" si="135"/>
        <v>0</v>
      </c>
      <c r="BL51" s="1072">
        <f t="shared" si="136"/>
        <v>0</v>
      </c>
      <c r="BM51" s="1069">
        <f>'Ｈ２２（2010） '!$AJ$147</f>
        <v>0</v>
      </c>
      <c r="BN51" s="1072">
        <f t="shared" si="137"/>
        <v>0</v>
      </c>
      <c r="BO51" s="1073">
        <f t="shared" si="138"/>
        <v>0</v>
      </c>
      <c r="BP51" s="1067">
        <f>'Ｈ２２（2010） '!$AJ$148</f>
        <v>0</v>
      </c>
      <c r="BQ51" s="1072">
        <f t="shared" si="139"/>
        <v>0</v>
      </c>
      <c r="BR51" s="1072">
        <f t="shared" si="140"/>
        <v>0</v>
      </c>
      <c r="BS51" s="1069">
        <f>'Ｈ２２（2010） '!$AJ$149</f>
        <v>0</v>
      </c>
      <c r="BT51" s="1072">
        <f t="shared" si="141"/>
        <v>0</v>
      </c>
      <c r="BU51" s="1072">
        <f t="shared" si="142"/>
        <v>0</v>
      </c>
      <c r="BV51" s="1069">
        <f>'Ｈ２２（2010） '!$AJ$150</f>
        <v>0</v>
      </c>
      <c r="BW51" s="1072">
        <f t="shared" si="143"/>
        <v>0</v>
      </c>
      <c r="BX51" s="1072">
        <f t="shared" si="144"/>
        <v>0</v>
      </c>
      <c r="BY51" s="1069">
        <f>'Ｈ２２（2010） '!$AJ$151</f>
        <v>0</v>
      </c>
      <c r="BZ51" s="1072">
        <f t="shared" si="145"/>
        <v>0</v>
      </c>
      <c r="CA51" s="1072">
        <f t="shared" si="146"/>
        <v>0</v>
      </c>
      <c r="CB51" s="1069">
        <f>'Ｈ２２（2010） '!$AJ$152</f>
        <v>0</v>
      </c>
      <c r="CC51" s="1072">
        <f t="shared" si="147"/>
        <v>0</v>
      </c>
      <c r="CD51" s="1072">
        <f t="shared" si="148"/>
        <v>0</v>
      </c>
      <c r="CE51" s="1069">
        <f>'Ｈ２２（2010） '!$AJ$153</f>
        <v>0</v>
      </c>
      <c r="CF51" s="1072">
        <f t="shared" si="149"/>
        <v>0</v>
      </c>
      <c r="CG51" s="1072">
        <f t="shared" si="150"/>
        <v>0</v>
      </c>
      <c r="CH51" s="1069">
        <f>'Ｈ２２（2010） '!$AJ$155</f>
        <v>0</v>
      </c>
      <c r="CI51" s="1072">
        <f t="shared" si="151"/>
        <v>0</v>
      </c>
      <c r="CJ51" s="1072">
        <f t="shared" si="152"/>
        <v>0</v>
      </c>
      <c r="CK51" s="1069">
        <f>'Ｈ２２（2010） '!$AJ$156</f>
        <v>0</v>
      </c>
      <c r="CL51" s="1072">
        <f t="shared" si="153"/>
        <v>0</v>
      </c>
      <c r="CM51" s="1072">
        <f t="shared" si="154"/>
        <v>0</v>
      </c>
      <c r="CN51" s="1069">
        <f>'Ｈ２２（2010） '!$AJ$157</f>
        <v>0</v>
      </c>
      <c r="CO51" s="1072">
        <f t="shared" si="155"/>
        <v>0</v>
      </c>
      <c r="CP51" s="1072">
        <f t="shared" si="156"/>
        <v>0</v>
      </c>
      <c r="CQ51" s="1069">
        <f>'Ｈ２２（2010） '!$AJ$158</f>
        <v>0</v>
      </c>
      <c r="CR51" s="1072">
        <f t="shared" si="157"/>
        <v>0</v>
      </c>
      <c r="CS51" s="1072">
        <f t="shared" si="158"/>
        <v>0</v>
      </c>
      <c r="CT51" s="1069">
        <f>'Ｈ２２（2010） '!$AJ$159</f>
        <v>0</v>
      </c>
      <c r="CU51" s="1072">
        <f t="shared" si="159"/>
        <v>0</v>
      </c>
      <c r="CV51" s="1072">
        <f t="shared" si="160"/>
        <v>0</v>
      </c>
      <c r="CW51" s="1069">
        <f>'Ｈ２２（2010） '!$AJ$160</f>
        <v>0</v>
      </c>
      <c r="CX51" s="1072">
        <f t="shared" si="161"/>
        <v>0</v>
      </c>
      <c r="CY51" s="1072">
        <f t="shared" si="162"/>
        <v>0</v>
      </c>
      <c r="CZ51" s="1069">
        <f>'Ｈ２２（2010） '!$AJ$161</f>
        <v>0</v>
      </c>
      <c r="DA51" s="1072">
        <f t="shared" si="163"/>
        <v>0</v>
      </c>
      <c r="DB51" s="1072">
        <f t="shared" si="164"/>
        <v>0</v>
      </c>
      <c r="DC51" s="1069">
        <f>'Ｈ２２（2010） '!$AJ$162</f>
        <v>0</v>
      </c>
      <c r="DD51" s="1072">
        <f t="shared" si="165"/>
        <v>0</v>
      </c>
      <c r="DE51" s="1076">
        <f t="shared" si="166"/>
        <v>0</v>
      </c>
      <c r="DF51" s="1067">
        <f>'Ｈ２２（2010） '!$AJ$164</f>
        <v>0</v>
      </c>
      <c r="DG51" s="1072">
        <f t="shared" si="167"/>
        <v>0</v>
      </c>
      <c r="DH51" s="1072">
        <f t="shared" si="168"/>
        <v>0</v>
      </c>
      <c r="DI51" s="1069">
        <f>'Ｈ２２（2010） '!$AJ$165</f>
        <v>0</v>
      </c>
      <c r="DJ51" s="1072">
        <f t="shared" si="169"/>
        <v>0</v>
      </c>
      <c r="DK51" s="1073">
        <f t="shared" si="170"/>
        <v>0</v>
      </c>
      <c r="DL51" s="1069">
        <f>'Ｈ２２（2010） '!$AJ$166</f>
        <v>0</v>
      </c>
      <c r="DM51" s="1072">
        <f t="shared" si="171"/>
        <v>0</v>
      </c>
      <c r="DN51" s="1072">
        <f t="shared" si="172"/>
        <v>0</v>
      </c>
      <c r="DO51" s="1069">
        <f>'Ｈ２２（2010） '!$AJ$167</f>
        <v>0</v>
      </c>
      <c r="DP51" s="1072">
        <f t="shared" si="173"/>
        <v>0</v>
      </c>
      <c r="DQ51" s="1072">
        <f t="shared" si="174"/>
        <v>0</v>
      </c>
      <c r="DR51" s="1069">
        <f>'Ｈ２２（2010） '!$AJ$168</f>
        <v>0</v>
      </c>
      <c r="DS51" s="1072">
        <f t="shared" si="175"/>
        <v>0</v>
      </c>
      <c r="DT51" s="1072">
        <f t="shared" si="176"/>
        <v>0</v>
      </c>
      <c r="DU51" s="1069">
        <f>'Ｈ２２（2010） '!$AJ$169</f>
        <v>0</v>
      </c>
      <c r="DV51" s="1072">
        <f t="shared" si="177"/>
        <v>0</v>
      </c>
      <c r="DW51" s="1072">
        <f t="shared" si="178"/>
        <v>0</v>
      </c>
      <c r="DX51" s="1069">
        <f>'Ｈ２２（2010） '!$AJ$170</f>
        <v>0</v>
      </c>
      <c r="DY51" s="1072">
        <f t="shared" si="179"/>
        <v>0</v>
      </c>
      <c r="DZ51" s="1072">
        <f t="shared" si="180"/>
        <v>0</v>
      </c>
      <c r="EA51" s="1069">
        <f>'Ｈ２２（2010） '!$AJ$171</f>
        <v>0</v>
      </c>
      <c r="EB51" s="1072">
        <f t="shared" si="181"/>
        <v>0</v>
      </c>
      <c r="EC51" s="1072">
        <f t="shared" si="182"/>
        <v>0</v>
      </c>
      <c r="ED51" s="1069">
        <f>'Ｈ２２（2010） '!$AJ$172</f>
        <v>0</v>
      </c>
      <c r="EE51" s="1072">
        <f t="shared" si="183"/>
        <v>0</v>
      </c>
      <c r="EF51" s="1072">
        <f t="shared" si="184"/>
        <v>0</v>
      </c>
      <c r="EG51" s="1069">
        <f>'Ｈ２２（2010） '!$AJ$173</f>
        <v>0</v>
      </c>
      <c r="EH51" s="1072">
        <f t="shared" si="185"/>
        <v>0</v>
      </c>
      <c r="EI51" s="1072">
        <f t="shared" si="186"/>
        <v>0</v>
      </c>
      <c r="EJ51" s="1069">
        <f>'Ｈ２２（2010） '!$AJ$174</f>
        <v>0</v>
      </c>
      <c r="EK51" s="1072">
        <f t="shared" si="187"/>
        <v>0</v>
      </c>
      <c r="EL51" s="1076">
        <f t="shared" si="188"/>
        <v>0</v>
      </c>
      <c r="EM51" s="1067">
        <f>'Ｈ２２（2010） '!$AJ$175</f>
        <v>0</v>
      </c>
      <c r="EN51" s="1072">
        <f t="shared" si="189"/>
        <v>0</v>
      </c>
      <c r="EO51" s="1073">
        <f t="shared" si="190"/>
        <v>0</v>
      </c>
      <c r="EP51" s="1067">
        <f t="shared" si="192"/>
        <v>4329</v>
      </c>
      <c r="EQ51" s="1074">
        <f t="shared" si="192"/>
        <v>173</v>
      </c>
      <c r="ER51" s="1070">
        <f t="shared" si="192"/>
        <v>692</v>
      </c>
    </row>
    <row r="52" spans="1:148" s="1075" customFormat="1" ht="17.100000000000001" customHeight="1" x14ac:dyDescent="0.15">
      <c r="A52" s="1064"/>
      <c r="B52" s="1098"/>
      <c r="C52" s="1099">
        <v>23</v>
      </c>
      <c r="D52" s="1106">
        <v>3</v>
      </c>
      <c r="E52" s="1102">
        <f>'Ｈ２３（2011）'!$AJ$124</f>
        <v>0</v>
      </c>
      <c r="F52" s="1103">
        <f t="shared" si="97"/>
        <v>0</v>
      </c>
      <c r="G52" s="1103">
        <f t="shared" si="98"/>
        <v>0</v>
      </c>
      <c r="H52" s="1102">
        <f>'Ｈ２３（2011）'!$AJ$125</f>
        <v>0</v>
      </c>
      <c r="I52" s="1103">
        <f t="shared" si="99"/>
        <v>0</v>
      </c>
      <c r="J52" s="1107">
        <f t="shared" si="100"/>
        <v>0</v>
      </c>
      <c r="K52" s="1102">
        <f>'Ｈ２３（2011）'!$AJ$127</f>
        <v>0</v>
      </c>
      <c r="L52" s="1103">
        <f t="shared" si="101"/>
        <v>0</v>
      </c>
      <c r="M52" s="1103">
        <f t="shared" si="102"/>
        <v>0</v>
      </c>
      <c r="N52" s="1102">
        <f>'Ｈ２３（2011）'!$AJ$128</f>
        <v>0</v>
      </c>
      <c r="O52" s="1103">
        <f t="shared" si="103"/>
        <v>0</v>
      </c>
      <c r="P52" s="1107">
        <f t="shared" si="104"/>
        <v>0</v>
      </c>
      <c r="Q52" s="1102">
        <f>'Ｈ２３（2011）'!$AJ$130</f>
        <v>0</v>
      </c>
      <c r="R52" s="1103">
        <f t="shared" si="105"/>
        <v>0</v>
      </c>
      <c r="S52" s="1103">
        <f t="shared" si="106"/>
        <v>0</v>
      </c>
      <c r="T52" s="1102">
        <f>'Ｈ２３（2011）'!$AJ$131</f>
        <v>0</v>
      </c>
      <c r="U52" s="1103">
        <f t="shared" si="107"/>
        <v>0</v>
      </c>
      <c r="V52" s="1103">
        <f t="shared" si="108"/>
        <v>0</v>
      </c>
      <c r="W52" s="1102">
        <f>'Ｈ２３（2011）'!$AJ$132</f>
        <v>332</v>
      </c>
      <c r="X52" s="1103">
        <f t="shared" si="109"/>
        <v>13</v>
      </c>
      <c r="Y52" s="1103">
        <f t="shared" si="110"/>
        <v>39</v>
      </c>
      <c r="Z52" s="1102">
        <f>'Ｈ２３（2011）'!$AJ$133</f>
        <v>0</v>
      </c>
      <c r="AA52" s="1103">
        <f t="shared" si="111"/>
        <v>0</v>
      </c>
      <c r="AB52" s="1103">
        <f t="shared" si="112"/>
        <v>0</v>
      </c>
      <c r="AC52" s="1102">
        <f>'Ｈ２３（2011）'!$AJ$134</f>
        <v>0</v>
      </c>
      <c r="AD52" s="1103">
        <f t="shared" si="113"/>
        <v>0</v>
      </c>
      <c r="AE52" s="1107">
        <f t="shared" si="114"/>
        <v>0</v>
      </c>
      <c r="AF52" s="1102">
        <f>'Ｈ２３（2011）'!$AJ$135</f>
        <v>0</v>
      </c>
      <c r="AG52" s="1103">
        <f t="shared" si="115"/>
        <v>0</v>
      </c>
      <c r="AH52" s="1107">
        <f t="shared" si="116"/>
        <v>0</v>
      </c>
      <c r="AI52" s="1102">
        <f>'Ｈ２３（2011）'!$AJ$136</f>
        <v>0</v>
      </c>
      <c r="AJ52" s="1103">
        <f t="shared" si="117"/>
        <v>0</v>
      </c>
      <c r="AK52" s="1103">
        <f t="shared" si="118"/>
        <v>0</v>
      </c>
      <c r="AL52" s="1102">
        <f>'Ｈ２３（2011）'!$AJ$137</f>
        <v>0</v>
      </c>
      <c r="AM52" s="1103">
        <f t="shared" si="119"/>
        <v>0</v>
      </c>
      <c r="AN52" s="1103">
        <f t="shared" si="120"/>
        <v>0</v>
      </c>
      <c r="AO52" s="1102">
        <f>'Ｈ２３（2011）'!$AJ$138</f>
        <v>0</v>
      </c>
      <c r="AP52" s="1103">
        <f t="shared" si="121"/>
        <v>0</v>
      </c>
      <c r="AQ52" s="1103">
        <f t="shared" si="122"/>
        <v>0</v>
      </c>
      <c r="AR52" s="1102">
        <f>'Ｈ２３（2011）'!$AJ$139</f>
        <v>0</v>
      </c>
      <c r="AS52" s="1103">
        <f t="shared" si="123"/>
        <v>0</v>
      </c>
      <c r="AT52" s="1103">
        <f t="shared" si="124"/>
        <v>0</v>
      </c>
      <c r="AU52" s="1102">
        <f>'Ｈ２３（2011）'!$AJ$140</f>
        <v>0</v>
      </c>
      <c r="AV52" s="1103">
        <f t="shared" si="125"/>
        <v>0</v>
      </c>
      <c r="AW52" s="1103">
        <f t="shared" si="126"/>
        <v>0</v>
      </c>
      <c r="AX52" s="1102">
        <f>'Ｈ２３（2011）'!$AJ$141</f>
        <v>0</v>
      </c>
      <c r="AY52" s="1103">
        <f t="shared" si="127"/>
        <v>0</v>
      </c>
      <c r="AZ52" s="1103">
        <f t="shared" si="128"/>
        <v>0</v>
      </c>
      <c r="BA52" s="1102">
        <f>'Ｈ２３（2011）'!$AJ$142</f>
        <v>0</v>
      </c>
      <c r="BB52" s="1103">
        <f t="shared" si="129"/>
        <v>0</v>
      </c>
      <c r="BC52" s="1103">
        <f t="shared" si="130"/>
        <v>0</v>
      </c>
      <c r="BD52" s="1102">
        <f>'Ｈ２３（2011）'!$AJ$143</f>
        <v>0</v>
      </c>
      <c r="BE52" s="1103">
        <f t="shared" si="131"/>
        <v>0</v>
      </c>
      <c r="BF52" s="1104">
        <f t="shared" si="132"/>
        <v>0</v>
      </c>
      <c r="BG52" s="1102">
        <f>'Ｈ２３（2011）'!$AJ$145</f>
        <v>0</v>
      </c>
      <c r="BH52" s="1103">
        <f t="shared" si="133"/>
        <v>0</v>
      </c>
      <c r="BI52" s="1103">
        <f t="shared" si="134"/>
        <v>0</v>
      </c>
      <c r="BJ52" s="1102">
        <f>'Ｈ２３（2011）'!$AJ$146</f>
        <v>0</v>
      </c>
      <c r="BK52" s="1103">
        <f t="shared" si="135"/>
        <v>0</v>
      </c>
      <c r="BL52" s="1103">
        <f t="shared" si="136"/>
        <v>0</v>
      </c>
      <c r="BM52" s="1102">
        <f>'Ｈ２３（2011）'!$AJ$147</f>
        <v>0</v>
      </c>
      <c r="BN52" s="1103">
        <f t="shared" si="137"/>
        <v>0</v>
      </c>
      <c r="BO52" s="1107">
        <f t="shared" si="138"/>
        <v>0</v>
      </c>
      <c r="BP52" s="1102">
        <f>'Ｈ２３（2011）'!$AJ$148</f>
        <v>0</v>
      </c>
      <c r="BQ52" s="1103">
        <f t="shared" si="139"/>
        <v>0</v>
      </c>
      <c r="BR52" s="1103">
        <f t="shared" si="140"/>
        <v>0</v>
      </c>
      <c r="BS52" s="1102">
        <f>'Ｈ２３（2011）'!$AJ$149</f>
        <v>0</v>
      </c>
      <c r="BT52" s="1103">
        <f t="shared" si="141"/>
        <v>0</v>
      </c>
      <c r="BU52" s="1103">
        <f t="shared" si="142"/>
        <v>0</v>
      </c>
      <c r="BV52" s="1102">
        <f>'Ｈ２３（2011）'!$AJ$150</f>
        <v>0</v>
      </c>
      <c r="BW52" s="1103">
        <f t="shared" si="143"/>
        <v>0</v>
      </c>
      <c r="BX52" s="1103">
        <f t="shared" si="144"/>
        <v>0</v>
      </c>
      <c r="BY52" s="1102">
        <f>'Ｈ２３（2011）'!$AJ$151</f>
        <v>0</v>
      </c>
      <c r="BZ52" s="1103">
        <f t="shared" si="145"/>
        <v>0</v>
      </c>
      <c r="CA52" s="1103">
        <f t="shared" si="146"/>
        <v>0</v>
      </c>
      <c r="CB52" s="1102">
        <f>'Ｈ２３（2011）'!$AJ$152</f>
        <v>0</v>
      </c>
      <c r="CC52" s="1103">
        <f t="shared" si="147"/>
        <v>0</v>
      </c>
      <c r="CD52" s="1103">
        <f t="shared" si="148"/>
        <v>0</v>
      </c>
      <c r="CE52" s="1102">
        <f>'Ｈ２３（2011）'!$AJ$153</f>
        <v>0</v>
      </c>
      <c r="CF52" s="1103">
        <f t="shared" si="149"/>
        <v>0</v>
      </c>
      <c r="CG52" s="1103">
        <f t="shared" si="150"/>
        <v>0</v>
      </c>
      <c r="CH52" s="1102">
        <f>'Ｈ２３（2011）'!$AJ$155</f>
        <v>0</v>
      </c>
      <c r="CI52" s="1103">
        <f t="shared" si="151"/>
        <v>0</v>
      </c>
      <c r="CJ52" s="1103">
        <f t="shared" si="152"/>
        <v>0</v>
      </c>
      <c r="CK52" s="1102">
        <f>'Ｈ２３（2011）'!$AJ$156</f>
        <v>0</v>
      </c>
      <c r="CL52" s="1103">
        <f t="shared" si="153"/>
        <v>0</v>
      </c>
      <c r="CM52" s="1103">
        <f t="shared" si="154"/>
        <v>0</v>
      </c>
      <c r="CN52" s="1102">
        <f>'Ｈ２３（2011）'!$AJ$157</f>
        <v>0</v>
      </c>
      <c r="CO52" s="1103">
        <f t="shared" si="155"/>
        <v>0</v>
      </c>
      <c r="CP52" s="1103">
        <f t="shared" si="156"/>
        <v>0</v>
      </c>
      <c r="CQ52" s="1102">
        <f>'Ｈ２３（2011）'!$AJ$158</f>
        <v>0</v>
      </c>
      <c r="CR52" s="1103">
        <f t="shared" si="157"/>
        <v>0</v>
      </c>
      <c r="CS52" s="1103">
        <f t="shared" si="158"/>
        <v>0</v>
      </c>
      <c r="CT52" s="1102">
        <f>'Ｈ２３（2011）'!$AJ$159</f>
        <v>0</v>
      </c>
      <c r="CU52" s="1103">
        <f t="shared" si="159"/>
        <v>0</v>
      </c>
      <c r="CV52" s="1103">
        <f t="shared" si="160"/>
        <v>0</v>
      </c>
      <c r="CW52" s="1102">
        <f>'Ｈ２３（2011）'!$AJ$160</f>
        <v>0</v>
      </c>
      <c r="CX52" s="1103">
        <f t="shared" si="161"/>
        <v>0</v>
      </c>
      <c r="CY52" s="1103">
        <f t="shared" si="162"/>
        <v>0</v>
      </c>
      <c r="CZ52" s="1102">
        <f>'Ｈ２３（2011）'!$AJ$161</f>
        <v>0</v>
      </c>
      <c r="DA52" s="1103">
        <f t="shared" si="163"/>
        <v>0</v>
      </c>
      <c r="DB52" s="1103">
        <f t="shared" si="164"/>
        <v>0</v>
      </c>
      <c r="DC52" s="1102">
        <f>'Ｈ２３（2011）'!$AJ$162</f>
        <v>0</v>
      </c>
      <c r="DD52" s="1103">
        <f t="shared" si="165"/>
        <v>0</v>
      </c>
      <c r="DE52" s="1107">
        <f t="shared" si="166"/>
        <v>0</v>
      </c>
      <c r="DF52" s="1102">
        <f>'Ｈ２３（2011）'!$AJ$164</f>
        <v>0</v>
      </c>
      <c r="DG52" s="1103">
        <f t="shared" si="167"/>
        <v>0</v>
      </c>
      <c r="DH52" s="1103">
        <f t="shared" si="168"/>
        <v>0</v>
      </c>
      <c r="DI52" s="1102">
        <f>'Ｈ２３（2011）'!$AJ$165</f>
        <v>0</v>
      </c>
      <c r="DJ52" s="1103">
        <f t="shared" si="169"/>
        <v>0</v>
      </c>
      <c r="DK52" s="1107">
        <f t="shared" si="170"/>
        <v>0</v>
      </c>
      <c r="DL52" s="1102">
        <f>'Ｈ２３（2011）'!$AJ$166</f>
        <v>0</v>
      </c>
      <c r="DM52" s="1103">
        <f t="shared" si="171"/>
        <v>0</v>
      </c>
      <c r="DN52" s="1103">
        <f t="shared" si="172"/>
        <v>0</v>
      </c>
      <c r="DO52" s="1102">
        <f>'Ｈ２３（2011）'!$AJ$167</f>
        <v>0</v>
      </c>
      <c r="DP52" s="1103">
        <f t="shared" si="173"/>
        <v>0</v>
      </c>
      <c r="DQ52" s="1103">
        <f t="shared" si="174"/>
        <v>0</v>
      </c>
      <c r="DR52" s="1102">
        <f>'Ｈ２３（2011）'!$AJ$168</f>
        <v>0</v>
      </c>
      <c r="DS52" s="1103">
        <f t="shared" si="175"/>
        <v>0</v>
      </c>
      <c r="DT52" s="1103">
        <f t="shared" si="176"/>
        <v>0</v>
      </c>
      <c r="DU52" s="1102">
        <f>'Ｈ２３（2011）'!$AJ$169</f>
        <v>0</v>
      </c>
      <c r="DV52" s="1103">
        <f t="shared" si="177"/>
        <v>0</v>
      </c>
      <c r="DW52" s="1103">
        <f t="shared" si="178"/>
        <v>0</v>
      </c>
      <c r="DX52" s="1102">
        <f>'Ｈ２３（2011）'!$AJ$170</f>
        <v>0</v>
      </c>
      <c r="DY52" s="1103">
        <f t="shared" si="179"/>
        <v>0</v>
      </c>
      <c r="DZ52" s="1103">
        <f t="shared" si="180"/>
        <v>0</v>
      </c>
      <c r="EA52" s="1102">
        <f>'Ｈ２３（2011）'!$AJ$171</f>
        <v>0</v>
      </c>
      <c r="EB52" s="1103">
        <f t="shared" si="181"/>
        <v>0</v>
      </c>
      <c r="EC52" s="1103">
        <f t="shared" si="182"/>
        <v>0</v>
      </c>
      <c r="ED52" s="1102">
        <f>'Ｈ２３（2011）'!$AJ$172</f>
        <v>0</v>
      </c>
      <c r="EE52" s="1103">
        <f t="shared" si="183"/>
        <v>0</v>
      </c>
      <c r="EF52" s="1103">
        <f t="shared" si="184"/>
        <v>0</v>
      </c>
      <c r="EG52" s="1102">
        <f>'Ｈ２３（2011）'!$AJ$173</f>
        <v>0</v>
      </c>
      <c r="EH52" s="1103">
        <f t="shared" si="185"/>
        <v>0</v>
      </c>
      <c r="EI52" s="1103">
        <f t="shared" si="186"/>
        <v>0</v>
      </c>
      <c r="EJ52" s="1102">
        <f>'Ｈ２３（2011）'!$AJ$174</f>
        <v>0</v>
      </c>
      <c r="EK52" s="1103">
        <f t="shared" si="187"/>
        <v>0</v>
      </c>
      <c r="EL52" s="1107">
        <f t="shared" si="188"/>
        <v>0</v>
      </c>
      <c r="EM52" s="1102">
        <f>'Ｈ２３（2011）'!$AJ$175</f>
        <v>0</v>
      </c>
      <c r="EN52" s="1103">
        <f t="shared" si="189"/>
        <v>0</v>
      </c>
      <c r="EO52" s="1107">
        <f t="shared" si="190"/>
        <v>0</v>
      </c>
      <c r="EP52" s="1102">
        <f t="shared" ref="EP52:ER53" si="193">E52+H52+K52+N52+Q52+T52+W52+Z52+AC52+AF52+AI52+AL52+AO52+AR52+AU52+AX52+BA52+BD52+BG52+BJ52+BM52+BP52+BS52+BV52+BY52+CB52+CE52+CH52+CK52+CN52+CQ52+CT52+CW52+CZ52+DC52+DF52+DI52+DL52+DO52+DR52+DU52+DX52+EA52+ED52+EG52+EJ52+EM52</f>
        <v>332</v>
      </c>
      <c r="EQ52" s="1112">
        <f t="shared" si="193"/>
        <v>13</v>
      </c>
      <c r="ER52" s="1108">
        <f t="shared" si="193"/>
        <v>39</v>
      </c>
    </row>
    <row r="53" spans="1:148" s="1157" customFormat="1" ht="17.100000000000001" customHeight="1" x14ac:dyDescent="0.15">
      <c r="A53" s="442"/>
      <c r="B53" s="1152"/>
      <c r="C53" s="750">
        <v>24</v>
      </c>
      <c r="D53" s="1153">
        <v>2</v>
      </c>
      <c r="E53" s="1160">
        <f>'Ｈ２４（2012）'!$AJ$124</f>
        <v>0</v>
      </c>
      <c r="F53" s="1161">
        <f t="shared" si="97"/>
        <v>0</v>
      </c>
      <c r="G53" s="1161">
        <f t="shared" si="98"/>
        <v>0</v>
      </c>
      <c r="H53" s="1161">
        <f>'Ｈ２４（2012）'!$AJ$125</f>
        <v>0</v>
      </c>
      <c r="I53" s="1161">
        <f t="shared" si="99"/>
        <v>0</v>
      </c>
      <c r="J53" s="1162">
        <f t="shared" si="100"/>
        <v>0</v>
      </c>
      <c r="K53" s="1161">
        <f>'Ｈ２４（2012）'!$AJ$127</f>
        <v>0</v>
      </c>
      <c r="L53" s="1161">
        <f t="shared" si="101"/>
        <v>0</v>
      </c>
      <c r="M53" s="1161">
        <f t="shared" si="102"/>
        <v>0</v>
      </c>
      <c r="N53" s="1161">
        <f>'Ｈ２４（2012）'!$AJ$128</f>
        <v>0</v>
      </c>
      <c r="O53" s="1161">
        <f t="shared" si="103"/>
        <v>0</v>
      </c>
      <c r="P53" s="1162">
        <f t="shared" si="104"/>
        <v>0</v>
      </c>
      <c r="Q53" s="1161">
        <f>'Ｈ２４（2012）'!$AJ$130</f>
        <v>0</v>
      </c>
      <c r="R53" s="1161">
        <f t="shared" si="105"/>
        <v>0</v>
      </c>
      <c r="S53" s="1161">
        <f t="shared" si="106"/>
        <v>0</v>
      </c>
      <c r="T53" s="1161">
        <f>'Ｈ２４（2012）'!$AJ$131</f>
        <v>0</v>
      </c>
      <c r="U53" s="1161">
        <f t="shared" si="107"/>
        <v>0</v>
      </c>
      <c r="V53" s="1161">
        <f t="shared" si="108"/>
        <v>0</v>
      </c>
      <c r="W53" s="1161">
        <f>'Ｈ２４（2012）'!$AJ$132</f>
        <v>1127</v>
      </c>
      <c r="X53" s="1161">
        <f t="shared" si="109"/>
        <v>45</v>
      </c>
      <c r="Y53" s="1161">
        <f t="shared" si="110"/>
        <v>90</v>
      </c>
      <c r="Z53" s="1161">
        <f>'Ｈ２４（2012）'!$AJ$133</f>
        <v>0</v>
      </c>
      <c r="AA53" s="1161">
        <f t="shared" si="111"/>
        <v>0</v>
      </c>
      <c r="AB53" s="1161">
        <f t="shared" si="112"/>
        <v>0</v>
      </c>
      <c r="AC53" s="1161">
        <f>'Ｈ２４（2012）'!$AJ$134</f>
        <v>0</v>
      </c>
      <c r="AD53" s="1161">
        <f t="shared" si="113"/>
        <v>0</v>
      </c>
      <c r="AE53" s="1162">
        <f t="shared" si="114"/>
        <v>0</v>
      </c>
      <c r="AF53" s="1161">
        <f>'Ｈ２４（2012）'!$AJ$135</f>
        <v>0</v>
      </c>
      <c r="AG53" s="1161">
        <f t="shared" si="115"/>
        <v>0</v>
      </c>
      <c r="AH53" s="1162">
        <f t="shared" si="116"/>
        <v>0</v>
      </c>
      <c r="AI53" s="1161">
        <f>'Ｈ２４（2012）'!$AJ$136</f>
        <v>0</v>
      </c>
      <c r="AJ53" s="1161">
        <f t="shared" si="117"/>
        <v>0</v>
      </c>
      <c r="AK53" s="1161">
        <f t="shared" si="118"/>
        <v>0</v>
      </c>
      <c r="AL53" s="1161">
        <f>'Ｈ２４（2012）'!$AJ$137</f>
        <v>0</v>
      </c>
      <c r="AM53" s="1161">
        <f t="shared" si="119"/>
        <v>0</v>
      </c>
      <c r="AN53" s="1161">
        <f t="shared" si="120"/>
        <v>0</v>
      </c>
      <c r="AO53" s="1161">
        <f>'Ｈ２４（2012）'!$AJ$138</f>
        <v>0</v>
      </c>
      <c r="AP53" s="1161">
        <f t="shared" si="121"/>
        <v>0</v>
      </c>
      <c r="AQ53" s="1161">
        <f t="shared" si="122"/>
        <v>0</v>
      </c>
      <c r="AR53" s="1161">
        <f>'Ｈ２４（2012）'!$AJ$139</f>
        <v>0</v>
      </c>
      <c r="AS53" s="1161">
        <f t="shared" si="123"/>
        <v>0</v>
      </c>
      <c r="AT53" s="1161">
        <f t="shared" si="124"/>
        <v>0</v>
      </c>
      <c r="AU53" s="1161">
        <f>'Ｈ２４（2012）'!$AJ$140</f>
        <v>0</v>
      </c>
      <c r="AV53" s="1161">
        <f t="shared" si="125"/>
        <v>0</v>
      </c>
      <c r="AW53" s="1161">
        <f t="shared" si="126"/>
        <v>0</v>
      </c>
      <c r="AX53" s="1161">
        <f>'Ｈ２４（2012）'!$AJ$141</f>
        <v>0</v>
      </c>
      <c r="AY53" s="1161">
        <f t="shared" si="127"/>
        <v>0</v>
      </c>
      <c r="AZ53" s="1161">
        <f t="shared" si="128"/>
        <v>0</v>
      </c>
      <c r="BA53" s="1161">
        <f>'Ｈ２４（2012）'!$AJ$142</f>
        <v>0</v>
      </c>
      <c r="BB53" s="1161">
        <f t="shared" si="129"/>
        <v>0</v>
      </c>
      <c r="BC53" s="1161">
        <f t="shared" si="130"/>
        <v>0</v>
      </c>
      <c r="BD53" s="1161">
        <f>'Ｈ２４（2012）'!$AJ$143</f>
        <v>0</v>
      </c>
      <c r="BE53" s="1161">
        <f t="shared" si="131"/>
        <v>0</v>
      </c>
      <c r="BF53" s="1163">
        <f t="shared" si="132"/>
        <v>0</v>
      </c>
      <c r="BG53" s="1161">
        <f>'Ｈ２４（2012）'!$AJ$145</f>
        <v>0</v>
      </c>
      <c r="BH53" s="1161">
        <f t="shared" si="133"/>
        <v>0</v>
      </c>
      <c r="BI53" s="1161">
        <f t="shared" si="134"/>
        <v>0</v>
      </c>
      <c r="BJ53" s="1161">
        <f>'Ｈ２４（2012）'!$AJ$146</f>
        <v>0</v>
      </c>
      <c r="BK53" s="1161">
        <f t="shared" si="135"/>
        <v>0</v>
      </c>
      <c r="BL53" s="1161">
        <f t="shared" si="136"/>
        <v>0</v>
      </c>
      <c r="BM53" s="1161">
        <f>'Ｈ２４（2012）'!$AJ$147</f>
        <v>0</v>
      </c>
      <c r="BN53" s="1161">
        <f t="shared" si="137"/>
        <v>0</v>
      </c>
      <c r="BO53" s="1162">
        <f t="shared" si="138"/>
        <v>0</v>
      </c>
      <c r="BP53" s="1161">
        <f>'Ｈ２４（2012）'!$AJ$148</f>
        <v>0</v>
      </c>
      <c r="BQ53" s="1161">
        <f t="shared" si="139"/>
        <v>0</v>
      </c>
      <c r="BR53" s="1161">
        <f t="shared" si="140"/>
        <v>0</v>
      </c>
      <c r="BS53" s="1161">
        <f>'Ｈ２４（2012）'!$AJ$149</f>
        <v>0</v>
      </c>
      <c r="BT53" s="1161">
        <f t="shared" si="141"/>
        <v>0</v>
      </c>
      <c r="BU53" s="1161">
        <f t="shared" si="142"/>
        <v>0</v>
      </c>
      <c r="BV53" s="1161">
        <f>'Ｈ２４（2012）'!$AJ$150</f>
        <v>0</v>
      </c>
      <c r="BW53" s="1161">
        <f t="shared" si="143"/>
        <v>0</v>
      </c>
      <c r="BX53" s="1161">
        <f t="shared" si="144"/>
        <v>0</v>
      </c>
      <c r="BY53" s="1161">
        <f>'Ｈ２４（2012）'!$AJ$151</f>
        <v>0</v>
      </c>
      <c r="BZ53" s="1161">
        <f t="shared" si="145"/>
        <v>0</v>
      </c>
      <c r="CA53" s="1161">
        <f t="shared" si="146"/>
        <v>0</v>
      </c>
      <c r="CB53" s="1161">
        <f>'Ｈ２４（2012）'!$AJ$152</f>
        <v>0</v>
      </c>
      <c r="CC53" s="1161">
        <f t="shared" si="147"/>
        <v>0</v>
      </c>
      <c r="CD53" s="1161">
        <f t="shared" si="148"/>
        <v>0</v>
      </c>
      <c r="CE53" s="1161">
        <f>'Ｈ２４（2012）'!$AJ$153</f>
        <v>0</v>
      </c>
      <c r="CF53" s="1161">
        <f t="shared" si="149"/>
        <v>0</v>
      </c>
      <c r="CG53" s="1161">
        <f t="shared" si="150"/>
        <v>0</v>
      </c>
      <c r="CH53" s="1161">
        <f>'Ｈ２４（2012）'!$AJ$155</f>
        <v>0</v>
      </c>
      <c r="CI53" s="1161">
        <f t="shared" si="151"/>
        <v>0</v>
      </c>
      <c r="CJ53" s="1161">
        <f t="shared" si="152"/>
        <v>0</v>
      </c>
      <c r="CK53" s="1161">
        <f>'Ｈ２４（2012）'!$AJ$156</f>
        <v>0</v>
      </c>
      <c r="CL53" s="1161">
        <f t="shared" si="153"/>
        <v>0</v>
      </c>
      <c r="CM53" s="1161">
        <f t="shared" si="154"/>
        <v>0</v>
      </c>
      <c r="CN53" s="1161">
        <f>'Ｈ２４（2012）'!$AJ$157</f>
        <v>0</v>
      </c>
      <c r="CO53" s="1161">
        <f t="shared" si="155"/>
        <v>0</v>
      </c>
      <c r="CP53" s="1161">
        <f t="shared" si="156"/>
        <v>0</v>
      </c>
      <c r="CQ53" s="1161">
        <f>'Ｈ２４（2012）'!$AJ$158</f>
        <v>0</v>
      </c>
      <c r="CR53" s="1161">
        <f t="shared" si="157"/>
        <v>0</v>
      </c>
      <c r="CS53" s="1161">
        <f t="shared" si="158"/>
        <v>0</v>
      </c>
      <c r="CT53" s="1161">
        <f>'Ｈ２４（2012）'!$AJ$159</f>
        <v>0</v>
      </c>
      <c r="CU53" s="1161">
        <f t="shared" si="159"/>
        <v>0</v>
      </c>
      <c r="CV53" s="1161">
        <f t="shared" si="160"/>
        <v>0</v>
      </c>
      <c r="CW53" s="1161">
        <f>'Ｈ２４（2012）'!$AJ$160</f>
        <v>0</v>
      </c>
      <c r="CX53" s="1161">
        <f t="shared" si="161"/>
        <v>0</v>
      </c>
      <c r="CY53" s="1161">
        <f t="shared" si="162"/>
        <v>0</v>
      </c>
      <c r="CZ53" s="1161">
        <f>'Ｈ２４（2012）'!$AJ$161</f>
        <v>0</v>
      </c>
      <c r="DA53" s="1161">
        <f t="shared" si="163"/>
        <v>0</v>
      </c>
      <c r="DB53" s="1161">
        <f t="shared" si="164"/>
        <v>0</v>
      </c>
      <c r="DC53" s="1161">
        <f>'Ｈ２４（2012）'!$AJ$162</f>
        <v>0</v>
      </c>
      <c r="DD53" s="1161">
        <f t="shared" si="165"/>
        <v>0</v>
      </c>
      <c r="DE53" s="1162">
        <f t="shared" si="166"/>
        <v>0</v>
      </c>
      <c r="DF53" s="1161">
        <f>'Ｈ２４（2012）'!$AJ$164</f>
        <v>0</v>
      </c>
      <c r="DG53" s="1161">
        <f t="shared" si="167"/>
        <v>0</v>
      </c>
      <c r="DH53" s="1161">
        <f t="shared" si="168"/>
        <v>0</v>
      </c>
      <c r="DI53" s="1161">
        <f>'Ｈ２４（2012）'!$AJ$165</f>
        <v>0</v>
      </c>
      <c r="DJ53" s="1161">
        <f t="shared" si="169"/>
        <v>0</v>
      </c>
      <c r="DK53" s="1162">
        <f t="shared" si="170"/>
        <v>0</v>
      </c>
      <c r="DL53" s="1161">
        <f>'Ｈ２４（2012）'!$AJ$166</f>
        <v>0</v>
      </c>
      <c r="DM53" s="1161">
        <f t="shared" si="171"/>
        <v>0</v>
      </c>
      <c r="DN53" s="1161">
        <f t="shared" si="172"/>
        <v>0</v>
      </c>
      <c r="DO53" s="1161">
        <f>'Ｈ２４（2012）'!$AJ$167</f>
        <v>0</v>
      </c>
      <c r="DP53" s="1161">
        <f t="shared" si="173"/>
        <v>0</v>
      </c>
      <c r="DQ53" s="1161">
        <f t="shared" si="174"/>
        <v>0</v>
      </c>
      <c r="DR53" s="1161">
        <f>'Ｈ２４（2012）'!$AJ$168</f>
        <v>0</v>
      </c>
      <c r="DS53" s="1161">
        <f t="shared" si="175"/>
        <v>0</v>
      </c>
      <c r="DT53" s="1161">
        <f t="shared" si="176"/>
        <v>0</v>
      </c>
      <c r="DU53" s="1161">
        <f>'Ｈ２４（2012）'!$AJ$169</f>
        <v>0</v>
      </c>
      <c r="DV53" s="1161">
        <f t="shared" si="177"/>
        <v>0</v>
      </c>
      <c r="DW53" s="1161">
        <f t="shared" si="178"/>
        <v>0</v>
      </c>
      <c r="DX53" s="1161">
        <f>'Ｈ２４（2012）'!$AJ$170</f>
        <v>0</v>
      </c>
      <c r="DY53" s="1161">
        <f t="shared" si="179"/>
        <v>0</v>
      </c>
      <c r="DZ53" s="1161">
        <f t="shared" si="180"/>
        <v>0</v>
      </c>
      <c r="EA53" s="1161">
        <f>'Ｈ２４（2012）'!$AJ$171</f>
        <v>0</v>
      </c>
      <c r="EB53" s="1161">
        <f t="shared" si="181"/>
        <v>0</v>
      </c>
      <c r="EC53" s="1161">
        <f t="shared" si="182"/>
        <v>0</v>
      </c>
      <c r="ED53" s="1161">
        <f>'Ｈ２４（2012）'!$AJ$172</f>
        <v>0</v>
      </c>
      <c r="EE53" s="1161">
        <f t="shared" si="183"/>
        <v>0</v>
      </c>
      <c r="EF53" s="1161">
        <f t="shared" si="184"/>
        <v>0</v>
      </c>
      <c r="EG53" s="1161">
        <f>'Ｈ２４（2012）'!$AJ$173</f>
        <v>0</v>
      </c>
      <c r="EH53" s="1161">
        <f t="shared" si="185"/>
        <v>0</v>
      </c>
      <c r="EI53" s="1161">
        <f t="shared" si="186"/>
        <v>0</v>
      </c>
      <c r="EJ53" s="1161">
        <f>'Ｈ２４（2012）'!$AJ$174</f>
        <v>2500</v>
      </c>
      <c r="EK53" s="1161">
        <f t="shared" si="187"/>
        <v>50</v>
      </c>
      <c r="EL53" s="1162">
        <f t="shared" si="188"/>
        <v>100</v>
      </c>
      <c r="EM53" s="1161">
        <f>'Ｈ２４（2012）'!$AJ$175</f>
        <v>0</v>
      </c>
      <c r="EN53" s="1161">
        <f t="shared" si="189"/>
        <v>0</v>
      </c>
      <c r="EO53" s="1162">
        <f t="shared" si="190"/>
        <v>0</v>
      </c>
      <c r="EP53" s="1161">
        <f t="shared" si="193"/>
        <v>3627</v>
      </c>
      <c r="EQ53" s="439">
        <f t="shared" si="193"/>
        <v>95</v>
      </c>
      <c r="ER53" s="1164">
        <f t="shared" si="193"/>
        <v>190</v>
      </c>
    </row>
    <row r="54" spans="1:148" s="1157" customFormat="1" ht="17.100000000000001" customHeight="1" x14ac:dyDescent="0.15">
      <c r="A54" s="442"/>
      <c r="B54" s="1152"/>
      <c r="C54" s="750">
        <v>25</v>
      </c>
      <c r="D54" s="1173">
        <v>1</v>
      </c>
      <c r="E54" s="1160">
        <f>'Ｈ２５（2013）'!$AJ$124</f>
        <v>0</v>
      </c>
      <c r="F54" s="1161">
        <f>IF(D54=0,0,IF(D54&lt;$G$7,ROUND(E54/$G$7,0),IF(D54=$G$7,E54-ROUND(E54/$G$7,0)*($G$7-1),0)))</f>
        <v>0</v>
      </c>
      <c r="G54" s="1161">
        <f>IF(D54&gt;=$G$7,E54,ROUND(E54/$G$7,0)*D54)</f>
        <v>0</v>
      </c>
      <c r="H54" s="1161">
        <f>'Ｈ２５（2013）'!$AJ$125</f>
        <v>0</v>
      </c>
      <c r="I54" s="1161">
        <f>IF(D54=0,0,IF(D54&lt;$J$7,ROUND(H54/$J$7,0),IF(D54=$J$7,H54-ROUND(H54/$J$7,0)*($J$7-1),0)))</f>
        <v>0</v>
      </c>
      <c r="J54" s="1162">
        <f>IF(D54&gt;=$J$7,H54,ROUND(H54/$J$7,0)*D54)</f>
        <v>0</v>
      </c>
      <c r="K54" s="1161">
        <f>'Ｈ２５（2013）'!$AJ$127</f>
        <v>0</v>
      </c>
      <c r="L54" s="1161">
        <f>IF(D54=0,0,IF(D54&lt;$M$7,ROUND(K54/$M$7,0),IF(D54=$M$7,K54-ROUND(K54/$M$7,0)*($M$7-1),0)))</f>
        <v>0</v>
      </c>
      <c r="M54" s="1161">
        <f>IF(D54&gt;=$M$7,K54,ROUND(K54/$M$7,0)*D54)</f>
        <v>0</v>
      </c>
      <c r="N54" s="1161">
        <f>'Ｈ２５（2013）'!$AJ$128</f>
        <v>0</v>
      </c>
      <c r="O54" s="1161">
        <f>IF(D54=0,0,IF(D54&lt;$P$7,ROUND(N54/$P$7,0),IF(D54=$P$7,N54-ROUND(N54/$P$7,0)*($P$7-1),0)))</f>
        <v>0</v>
      </c>
      <c r="P54" s="1162">
        <f>IF(D54&gt;=$P$7,N54,ROUND(N54/$P$7,0)*D54)</f>
        <v>0</v>
      </c>
      <c r="Q54" s="1161">
        <f>'Ｈ２５（2013）'!$AJ$130</f>
        <v>0</v>
      </c>
      <c r="R54" s="1161">
        <f>IF(D54=0,0,IF(D54&lt;$S$7,ROUND(Q54/$S$7,0),IF(D54=$S$7,Q54-ROUND(Q54/$S$7,0)*($S$7-1),0)))</f>
        <v>0</v>
      </c>
      <c r="S54" s="1161">
        <f>IF(D54&gt;=$S$7,Q54,ROUND(Q54/$S$7,0)*D54)</f>
        <v>0</v>
      </c>
      <c r="T54" s="1161">
        <f>'Ｈ２５（2013）'!$AJ$131</f>
        <v>0</v>
      </c>
      <c r="U54" s="1161">
        <f>IF(D54=0,0,IF(D54&lt;$V$7,ROUND(T54/$V$7,0),IF(D54=$V$7,T54-ROUND(T54/$V$7,0)*($V$7-1),0)))</f>
        <v>0</v>
      </c>
      <c r="V54" s="1161">
        <f>IF(D54&gt;=$V$7,T54,ROUND(T54/$V$7,0)*D54)</f>
        <v>0</v>
      </c>
      <c r="W54" s="1161">
        <f>'Ｈ２５（2013）'!$AJ$132</f>
        <v>1459</v>
      </c>
      <c r="X54" s="1161">
        <f>IF(D54=0,0,IF(D54&lt;$Y$7,ROUND(W54/$Y$7,0),IF(D54=$Y$7,W54-ROUND(W54/$Y$7,0)*($Y$7-1),0)))</f>
        <v>58</v>
      </c>
      <c r="Y54" s="1161">
        <f>IF(D54&gt;=$Y$7,W54,ROUND(W54/$Y$7,0)*D54)</f>
        <v>58</v>
      </c>
      <c r="Z54" s="1161">
        <f>'Ｈ２５（2013）'!$AJ$133</f>
        <v>0</v>
      </c>
      <c r="AA54" s="1161">
        <f>IF(D54=0,0,IF(D54&lt;$AB$7,ROUND(Z54/$AB$7,0),IF(D54=$AB$7,Z54-ROUND(Z54/$AB$7,0)*($AB$7-1),0)))</f>
        <v>0</v>
      </c>
      <c r="AB54" s="1161">
        <f>IF(D54&gt;=$AB$7,Z54,ROUND(Z54/$AB$7,0)*D54)</f>
        <v>0</v>
      </c>
      <c r="AC54" s="1161">
        <f>'Ｈ２５（2013）'!$AJ$134</f>
        <v>0</v>
      </c>
      <c r="AD54" s="1161">
        <f>IF(D54=0,0,IF(D54&lt;$AE$7,ROUND(AC54/$AE$7,0),IF(D54=$AE$7,AC54-ROUND(AC54/$AE$7,0)*($AE$7-1),0)))</f>
        <v>0</v>
      </c>
      <c r="AE54" s="1162">
        <f>IF(D54&gt;=$AE$7,AC54,ROUND(AC54/$AE$7,0)*D54)</f>
        <v>0</v>
      </c>
      <c r="AF54" s="1161">
        <f>'Ｈ２５（2013）'!$AJ$135</f>
        <v>0</v>
      </c>
      <c r="AG54" s="1161">
        <f>IF(D54=0,0,IF(D54&lt;$AH$7,ROUND(AF54/$AH$7,0),IF(D54=$AH$7,AF54-ROUND(AF54/$AH$7,0)*($AH$7-1),0)))</f>
        <v>0</v>
      </c>
      <c r="AH54" s="1162">
        <f>IF(D54&gt;=$AH$7,AF54,ROUND(AF54/$AH$7,0)*D54)</f>
        <v>0</v>
      </c>
      <c r="AI54" s="1161">
        <f>'Ｈ２５（2013）'!$AJ$136</f>
        <v>0</v>
      </c>
      <c r="AJ54" s="1161">
        <f>IF(D54=0,0,IF(D54&lt;$AK$7,ROUND(AI54/$AK$7,0),IF(D54=$AK$7,AI54-ROUND(AI54/$AK$7,0)*($AK$7-1),0)))</f>
        <v>0</v>
      </c>
      <c r="AK54" s="1161">
        <f>IF(D54&gt;=$AK$7,AI54,ROUND(AI54/$AK$7,0)*D54)</f>
        <v>0</v>
      </c>
      <c r="AL54" s="1161">
        <f>'Ｈ２５（2013）'!$AJ$137</f>
        <v>0</v>
      </c>
      <c r="AM54" s="1161">
        <f>IF(D54=0,0,IF(D54&lt;$AN$7,ROUND(AL54/$AN$7,0),IF(D54=$AN$7,AL54-ROUND(AL54/$AN$7,0)*($AN$7-1),0)))</f>
        <v>0</v>
      </c>
      <c r="AN54" s="1161">
        <f>IF(D54&gt;=$AN$7,AL54,ROUND(AL54/$AN$7,0)*D54)</f>
        <v>0</v>
      </c>
      <c r="AO54" s="1161">
        <f>'Ｈ２５（2013）'!$AJ$138</f>
        <v>0</v>
      </c>
      <c r="AP54" s="1161">
        <f>IF(D54=0,0,IF(D54&lt;$AQ$7,ROUND(AO54/$AQ$7,0),IF(D54=$AQ$7,AO54-ROUND(AO54/$AQ$7,0)*($AQ$7-1),0)))</f>
        <v>0</v>
      </c>
      <c r="AQ54" s="1161">
        <f>IF(D54&gt;=$AQ$7,AO54,ROUND(AO54/$AQ$7,0)*D54)</f>
        <v>0</v>
      </c>
      <c r="AR54" s="1161">
        <f>'Ｈ２５（2013）'!$AJ$139</f>
        <v>0</v>
      </c>
      <c r="AS54" s="1161">
        <f>IF(D54=0,0,IF(D54&lt;$AT$7,ROUND(AR54/$AT$7,0),IF(D54=$AT$7,AR54-ROUND(AR54/$AT$7,0)*($AT$7-1),0)))</f>
        <v>0</v>
      </c>
      <c r="AT54" s="1161">
        <f>IF(D54&gt;=$AT$7,AR54,ROUND(AR54/$AT$7,0)*D54)</f>
        <v>0</v>
      </c>
      <c r="AU54" s="1161">
        <f>'Ｈ２５（2013）'!$AJ$140</f>
        <v>0</v>
      </c>
      <c r="AV54" s="1161">
        <f>IF(D54=0,0,IF(D54&lt;$AW$7,ROUND(AU54/$AW$7,0),IF(D54=$AW$7,AU54-ROUND(AU54/$AW$7,0)*($AW$7-1),0)))</f>
        <v>0</v>
      </c>
      <c r="AW54" s="1161">
        <f>IF(D54&gt;=$AW$7,AU54,ROUND(AU54/$AW$7,0)*D54)</f>
        <v>0</v>
      </c>
      <c r="AX54" s="1161">
        <f>'Ｈ２５（2013）'!$AJ$141</f>
        <v>0</v>
      </c>
      <c r="AY54" s="1161">
        <f>IF(D54=0,0,IF(D54&lt;$AZ$7,ROUND(AX54/$AZ$7,0),IF(D54=$AZ$7,AX54-ROUND(AX54/$AZ$7,0)*($AZ$7-1),0)))</f>
        <v>0</v>
      </c>
      <c r="AZ54" s="1161">
        <f>IF(D54&gt;=$AZ$7,AX54,ROUND(AX54/$AZ$7,0)*D54)</f>
        <v>0</v>
      </c>
      <c r="BA54" s="1161">
        <f>'Ｈ２５（2013）'!$AJ$142</f>
        <v>0</v>
      </c>
      <c r="BB54" s="1161">
        <f>IF(D54=0,0,IF(D54&lt;$BC$7,ROUND(BA54/$BC$7,0),IF(D54=$BC$7,BA54-ROUND(BA54/$BC$7,0)*($BC$7-1),0)))</f>
        <v>0</v>
      </c>
      <c r="BC54" s="1161">
        <f>IF(D54&gt;=$BC$7,BA54,ROUND(BA54/$BC$7,0)*D54)</f>
        <v>0</v>
      </c>
      <c r="BD54" s="1161">
        <f>'Ｈ２５（2013）'!$AJ$143</f>
        <v>0</v>
      </c>
      <c r="BE54" s="1161">
        <f>IF(D54=0,0,IF(D54&lt;$BF$7,ROUND(BD54/$BF$7,0),IF(D54=$BF$7,BD54-ROUND(BD54/$BF$7,0)*($BF$7-1),0)))</f>
        <v>0</v>
      </c>
      <c r="BF54" s="1163">
        <f>IF(D54&gt;=$BF$7,BD54,ROUND(BD54/$BF$7,0)*D54)</f>
        <v>0</v>
      </c>
      <c r="BG54" s="1161">
        <f>'Ｈ２５（2013）'!$AJ$145</f>
        <v>0</v>
      </c>
      <c r="BH54" s="1161">
        <f>IF(D54=0,0,IF(D54&lt;$BI$7,ROUND(BG54/$BI$7,0),IF(D54=$BI$7,BG54-ROUND(BG54/$BI$7,0)*($BI$7-1),0)))</f>
        <v>0</v>
      </c>
      <c r="BI54" s="1161">
        <f>IF(D54&gt;=$BI$7,BG54,ROUND(BG54/$BI$7,0)*D54)</f>
        <v>0</v>
      </c>
      <c r="BJ54" s="1161">
        <f>'Ｈ２５（2013）'!$AJ$146</f>
        <v>0</v>
      </c>
      <c r="BK54" s="1161">
        <f>IF(D54=0,0,IF(D54&lt;$BL$7,ROUND(BJ54/$BL$7,0),IF(D54=$BL$7,BJ54-ROUND(BJ54/$BL$7,0)*($BL$7-1),0)))</f>
        <v>0</v>
      </c>
      <c r="BL54" s="1161">
        <f>IF(D54&gt;=$BL$7,BJ54,ROUND(BJ54/$BL$7,0)*D54)</f>
        <v>0</v>
      </c>
      <c r="BM54" s="1161">
        <f>'Ｈ２５（2013）'!$AJ$147</f>
        <v>0</v>
      </c>
      <c r="BN54" s="1161">
        <f>IF(D54=0,0,IF(D54&lt;$BO$7,ROUND(BM54/$BO$7,0),IF(D54=$BO$7,BM54-ROUND(BM54/$BO$7,0)*($BO$7-1),0)))</f>
        <v>0</v>
      </c>
      <c r="BO54" s="1162">
        <f>IF(D54&gt;=$BO$7,BM54,ROUND(BM54/$BO$7,0)*D54)</f>
        <v>0</v>
      </c>
      <c r="BP54" s="1161">
        <f>'Ｈ２５（2013）'!$AJ$148</f>
        <v>0</v>
      </c>
      <c r="BQ54" s="1161">
        <f>IF(D54=0,0,IF(D54&lt;$BR$7,ROUND(BP54/$BR$7,0),IF(D54=$BR$7,BP54-ROUND(BP54/$BR$7,0)*($BR$7-1),0)))</f>
        <v>0</v>
      </c>
      <c r="BR54" s="1161">
        <f>IF(D54&gt;=$BR$7,BP54,ROUND(BP54/$BR$7,0)*D54)</f>
        <v>0</v>
      </c>
      <c r="BS54" s="1161">
        <f>'Ｈ２５（2013）'!$AJ$149</f>
        <v>0</v>
      </c>
      <c r="BT54" s="1161">
        <f>IF(D54=0,0,IF(D54&lt;$BU$7,ROUND(BS54/$BU$7,0),IF(D54=$BU$7,BS54-ROUND(BS54/$BU$7,0)*($BU$7-1),0)))</f>
        <v>0</v>
      </c>
      <c r="BU54" s="1161">
        <f>IF(D54&gt;=$BU$7,BS54,ROUND(BS54/$BU$7,0)*D54)</f>
        <v>0</v>
      </c>
      <c r="BV54" s="1161">
        <f>'Ｈ２５（2013）'!$AJ$150</f>
        <v>0</v>
      </c>
      <c r="BW54" s="1161">
        <f>IF(D54=0,0,IF(D54&lt;$BX$7,ROUND(BV54/$BX$7,0),IF(D54=$BX$7,BV54-ROUND(BV54/$BX$7,0)*($BX$7-1),0)))</f>
        <v>0</v>
      </c>
      <c r="BX54" s="1161">
        <f>IF(D54&gt;=$BX$7,BV54,ROUND(BV54/$BX$7,0)*D54)</f>
        <v>0</v>
      </c>
      <c r="BY54" s="1161">
        <f>'Ｈ２５（2013）'!$AJ$151</f>
        <v>0</v>
      </c>
      <c r="BZ54" s="1161">
        <f>IF(D54=0,0,IF(D54&lt;$CA$7,ROUND(BY54/$CA$7,0),IF(D54=$CA$7,BY54-ROUND(BY54/$CA$7,0)*($CA$7-1),0)))</f>
        <v>0</v>
      </c>
      <c r="CA54" s="1161">
        <f>IF(D54&gt;=$CA$7,BY54,ROUND(BY54/$CA$7,0)*D54)</f>
        <v>0</v>
      </c>
      <c r="CB54" s="1161">
        <f>'Ｈ２５（2013）'!$AJ$152</f>
        <v>0</v>
      </c>
      <c r="CC54" s="1161">
        <f>IF(D54=0,0,IF(D54&lt;$CD$7,ROUND(CB54/$CD$7,0),IF(D54=$CD$7,CB54-ROUND(CB54/$CD$7,0)*($CD$7-1),0)))</f>
        <v>0</v>
      </c>
      <c r="CD54" s="1161">
        <f>IF(D54&gt;=$CD$7,CB54,ROUND(CB54/$CD$7,0)*D54)</f>
        <v>0</v>
      </c>
      <c r="CE54" s="1161">
        <f>'Ｈ２５（2013）'!$AJ$153</f>
        <v>0</v>
      </c>
      <c r="CF54" s="1161">
        <f>IF(D54=0,0,IF(D54&lt;$CG$7,ROUND(CE54/$CG$7,0),IF(D54=$CG$7,CE54-ROUND(CE54/$CG$7,0)*($CG$7-1),0)))</f>
        <v>0</v>
      </c>
      <c r="CG54" s="1161">
        <f>IF(D54&gt;=$CG$7,CE54,ROUND(CE54/$CG$7,0)*D54)</f>
        <v>0</v>
      </c>
      <c r="CH54" s="1161">
        <f>'Ｈ２５（2013）'!$AJ$155</f>
        <v>0</v>
      </c>
      <c r="CI54" s="1161">
        <f>IF(D54=0,0,IF(D54&lt;$CJ$7,ROUND(CH54/$CJ$7,0),IF(D54=$CJ$7,CH54-ROUND(CH54/$CJ$7,0)*($CJ$7-1),0)))</f>
        <v>0</v>
      </c>
      <c r="CJ54" s="1161">
        <f>IF(D54&gt;=$CJ$7,CH54,ROUND(CH54/$CJ$7,0)*D54)</f>
        <v>0</v>
      </c>
      <c r="CK54" s="1161">
        <f>'Ｈ２５（2013）'!$AJ$156</f>
        <v>0</v>
      </c>
      <c r="CL54" s="1161">
        <f>IF(D54=0,0,IF(D54&lt;$CM$7,ROUND(CK54/$CM$7,0),IF(D54=$CM$7,CK54-ROUND(CK54/$CM$7,0)*($CM$7-1),0)))</f>
        <v>0</v>
      </c>
      <c r="CM54" s="1161">
        <f>IF(D54&gt;=$CM$7,CK54,ROUND(CK54/$CM$7,0)*D54)</f>
        <v>0</v>
      </c>
      <c r="CN54" s="1161">
        <f>'Ｈ２５（2013）'!$AJ$157</f>
        <v>0</v>
      </c>
      <c r="CO54" s="1161">
        <f>IF(D54=0,0,IF(D54&lt;$CP$7,ROUND(CN54/$CP$7,0),IF(D54=$CP$7,CN54-ROUND(CN54/$CP$7,0)*($CP$7-1),0)))</f>
        <v>0</v>
      </c>
      <c r="CP54" s="1161">
        <f>IF(D54&gt;=$CP$7,CN54,ROUND(CN54/$CP$7,0)*D54)</f>
        <v>0</v>
      </c>
      <c r="CQ54" s="1161">
        <f>'Ｈ２５（2013）'!$AJ$158</f>
        <v>0</v>
      </c>
      <c r="CR54" s="1161">
        <f>IF(D54=0,0,IF(D54&lt;$CS$7,ROUND(CQ54/$CS$7,0),IF(D54=$CS$7,CQ54-ROUND(CQ54/$CS$7,0)*($CS$7-1),0)))</f>
        <v>0</v>
      </c>
      <c r="CS54" s="1161">
        <f>IF(D54&gt;=$CS$7,CQ54,ROUND(CQ54/$CS$7,0)*D54)</f>
        <v>0</v>
      </c>
      <c r="CT54" s="1161">
        <f>'Ｈ２５（2013）'!$AJ$159</f>
        <v>0</v>
      </c>
      <c r="CU54" s="1161">
        <f>IF(D54=0,0,IF(D54&lt;$CV$7,ROUND(CT54/$CV$7,0),IF(D54=$CV$7,CT54-ROUND(CT54/$CV$7,0)*($CV$7-1),0)))</f>
        <v>0</v>
      </c>
      <c r="CV54" s="1161">
        <f>IF(D54&gt;=$CV$7,CT54,ROUND(CT54/$CV$7,0)*D54)</f>
        <v>0</v>
      </c>
      <c r="CW54" s="1161">
        <f>'Ｈ２５（2013）'!$AJ$160</f>
        <v>3675</v>
      </c>
      <c r="CX54" s="1161">
        <f>IF(D54=0,0,IF(D54&lt;$CY$7,ROUND(CW54/$CY$7,0),IF(D54=$CY$7,CW54-ROUND(CW54/$CY$7,0)*($CY$7-1),0)))</f>
        <v>92</v>
      </c>
      <c r="CY54" s="1161">
        <f>IF(D54&gt;=$CY$7,CW54,ROUND(CW54/$CY$7,0)*D54)</f>
        <v>92</v>
      </c>
      <c r="CZ54" s="1161">
        <f>'Ｈ２５（2013）'!$AJ$161</f>
        <v>0</v>
      </c>
      <c r="DA54" s="1161">
        <f>IF(D54=0,0,IF(D54&lt;$DB$7,ROUND(CZ54/$DB$7,0),IF(D54=$DB$7,CZ54-ROUND(CZ54/$DB$7,0)*($DB$7-1),0)))</f>
        <v>0</v>
      </c>
      <c r="DB54" s="1161">
        <f>IF(D54&gt;=$DB$7,CZ54,ROUND(CZ54/$DB$7,0)*D54)</f>
        <v>0</v>
      </c>
      <c r="DC54" s="1161">
        <f>'Ｈ２５（2013）'!$AJ$162</f>
        <v>0</v>
      </c>
      <c r="DD54" s="1161">
        <f>IF(D54=0,0,IF(D54&lt;$DE$7,ROUND(DC54/$DE$7,0),IF(D54=$DE$7,DC54-ROUND(DC54/$DE$7,0)*($DE$7-1),0)))</f>
        <v>0</v>
      </c>
      <c r="DE54" s="1162">
        <f>IF(D54&gt;=$DE$7,DC54,ROUND(DC54/$DE$7,0)*D54)</f>
        <v>0</v>
      </c>
      <c r="DF54" s="1161">
        <f>'Ｈ２５（2013）'!$AJ$164</f>
        <v>0</v>
      </c>
      <c r="DG54" s="1161">
        <f>IF(D54=0,0,IF(D54&lt;$DH$7,ROUND(DF54/$DH$7,0),IF(D54=$DH$7,DF54-ROUND(DF54/$DH$7,0)*($DH$7-1),0)))</f>
        <v>0</v>
      </c>
      <c r="DH54" s="1161">
        <f>IF(D54&gt;=$DH$7,DF54,ROUND(DF54/$DH$7,0)*D54)</f>
        <v>0</v>
      </c>
      <c r="DI54" s="1161">
        <f>'Ｈ２５（2013）'!$AJ$165</f>
        <v>0</v>
      </c>
      <c r="DJ54" s="1161">
        <f>IF(D54=0,0,IF(D54&lt;$DK$7,ROUND(DI54/$DK$7,0),IF(D54=$DK$7,DI54-ROUND(DI54/$DK$7,0)*($DK$7-1),0)))</f>
        <v>0</v>
      </c>
      <c r="DK54" s="1162">
        <f>IF(D54&gt;=$DK$7,DI54,ROUND(DI54/$DK$7,0)*D54)</f>
        <v>0</v>
      </c>
      <c r="DL54" s="1161">
        <f>'Ｈ２５（2013）'!$AJ$166</f>
        <v>0</v>
      </c>
      <c r="DM54" s="1161">
        <f>IF(D54=0,0,IF(D54&lt;$DN$7,ROUND(DL54/$DN$7,0),IF(D54=$DN$7,DL54-ROUND(DL54/$DN$7,0)*($DN$7-1),0)))</f>
        <v>0</v>
      </c>
      <c r="DN54" s="1161">
        <f>IF(D54&gt;=$DN$7,DL54,ROUND(DL54/$DN$7,0)*D54)</f>
        <v>0</v>
      </c>
      <c r="DO54" s="1161">
        <f>'Ｈ２５（2013）'!$AJ$167</f>
        <v>0</v>
      </c>
      <c r="DP54" s="1161">
        <f>IF(D54=0,0,IF(D54&lt;$DQ$7,ROUND(DO54/$DQ$7,0),IF(D54=$DQ$7,DO54-ROUND(DO54/$DQ$7,0)*($DQ$7-1),0)))</f>
        <v>0</v>
      </c>
      <c r="DQ54" s="1161">
        <f>IF(D54&gt;=$DQ$7,DO54,ROUND(DO54/$DQ$7,0)*D54)</f>
        <v>0</v>
      </c>
      <c r="DR54" s="1161">
        <f>'Ｈ２５（2013）'!$AJ$168</f>
        <v>0</v>
      </c>
      <c r="DS54" s="1161">
        <f>IF(D54=0,0,IF(D54&lt;$DT$7,ROUND(DR54/$DT$7,0),IF(D54=$DT$7,DR54-ROUND(DR54/$DT$7,0)*($DT$7-1),0)))</f>
        <v>0</v>
      </c>
      <c r="DT54" s="1161">
        <f>IF(D54&gt;=$DT$7,DR54,ROUND(DR54/$DT$7,0)*D54)</f>
        <v>0</v>
      </c>
      <c r="DU54" s="1161">
        <f>'Ｈ２５（2013）'!$AJ$169</f>
        <v>0</v>
      </c>
      <c r="DV54" s="1161">
        <f>IF(D54=0,0,IF(D54&lt;$DW$7,ROUND(DU54/$DW$7,0),IF(D54=$DW$7,DU54-ROUND(DU54/$DW$7,0)*($DW$7-1),0)))</f>
        <v>0</v>
      </c>
      <c r="DW54" s="1161">
        <f>IF(D54&gt;=$DW$7,DU54,ROUND(DU54/$DW$7,0)*D54)</f>
        <v>0</v>
      </c>
      <c r="DX54" s="1161">
        <f>'Ｈ２５（2013）'!$AJ$170</f>
        <v>0</v>
      </c>
      <c r="DY54" s="1161">
        <f>IF(D54=0,0,IF(D54&lt;$DZ$7,ROUND(DX54/$DZ$7,0),IF(D54=$DZ$7,DX54-ROUND(DX54/$DZ$7,0)*($DZ$7-1),0)))</f>
        <v>0</v>
      </c>
      <c r="DZ54" s="1161">
        <f>IF(D54&gt;=$DZ$7,DX54,ROUND(DX54/$DZ$7,0)*D54)</f>
        <v>0</v>
      </c>
      <c r="EA54" s="1161">
        <f>'Ｈ２５（2013）'!$AJ$171</f>
        <v>0</v>
      </c>
      <c r="EB54" s="1161">
        <f>IF(D54=0,0,IF(D54&lt;$EC$7,ROUND(EA54/$EC$7,0),IF(D54=$EC$7,EA54-ROUND(EA54/$EC$7,0)*($EC$7-1),0)))</f>
        <v>0</v>
      </c>
      <c r="EC54" s="1161">
        <f>IF(D54&gt;=$EC$7,EA54,ROUND(EA54/$EC$7,0)*D54)</f>
        <v>0</v>
      </c>
      <c r="ED54" s="1161">
        <f>'Ｈ２５（2013）'!$AJ$172</f>
        <v>0</v>
      </c>
      <c r="EE54" s="1161">
        <f>IF(D54=0,0,IF(D54&lt;$EF$7,ROUND(ED54/$EF$7,0),IF(D54=$EF$7,ED54-ROUND(ED54/$EF$7,0)*($EF$7-1),0)))</f>
        <v>0</v>
      </c>
      <c r="EF54" s="1161">
        <f>IF(D54&gt;=$EF$7,ED54,ROUND(ED54/$EF$7,0)*D54)</f>
        <v>0</v>
      </c>
      <c r="EG54" s="1161">
        <f>'Ｈ２５（2013）'!$AJ$173</f>
        <v>0</v>
      </c>
      <c r="EH54" s="1161">
        <f>IF(D54=0,0,IF(D54&lt;$EI$7,ROUND(EG54/$EI$7,0),IF(D54=$EI$7,EG54-ROUND(EG54/$EI$7,0)*($EI$7-1),0)))</f>
        <v>0</v>
      </c>
      <c r="EI54" s="1161">
        <f>IF(D54&gt;=$EI$7,EG54,ROUND(EG54/$EI$7,0)*D54)</f>
        <v>0</v>
      </c>
      <c r="EJ54" s="1161">
        <f>'Ｈ２５（2013）'!$AJ$174</f>
        <v>0</v>
      </c>
      <c r="EK54" s="1161">
        <f>IF(D54=0,0,IF(D54&lt;$EL$7,ROUND(EJ54/$EL$7,0),IF(D54=$EL$7,EJ54-ROUND(EJ54/$EL$7,0)*($EL$7-1),0)))</f>
        <v>0</v>
      </c>
      <c r="EL54" s="1162">
        <f>IF(D54&gt;=$EL$7,EJ54,ROUND(EJ54/$EL$7,0)*D54)</f>
        <v>0</v>
      </c>
      <c r="EM54" s="1161">
        <f>'Ｈ２５（2013）'!$AJ$175</f>
        <v>0</v>
      </c>
      <c r="EN54" s="1161">
        <f>IF(D54=0,0,IF(D54&lt;$EO$7,ROUND(EM54/$EO$7,0),IF(D54=$EO$7,EM54-ROUND(EM54/$EO$7,0)*($EO$7-1),0)))</f>
        <v>0</v>
      </c>
      <c r="EO54" s="1162">
        <f>IF(D54&gt;=$EO$7,EM54,ROUND(EM54/$EO$7,0)*D54)</f>
        <v>0</v>
      </c>
      <c r="EP54" s="1161">
        <f t="shared" ref="EP54:ER55" si="194">E54+H54+K54+N54+Q54+T54+W54+Z54+AC54+AF54+AI54+AL54+AO54+AR54+AU54+AX54+BA54+BD54+BG54+BJ54+BM54+BP54+BS54+BV54+BY54+CB54+CE54+CH54+CK54+CN54+CQ54+CT54+CW54+CZ54+DC54+DF54+DI54+DL54+DO54+DR54+DU54+DX54+EA54+ED54+EG54+EJ54+EM54</f>
        <v>5134</v>
      </c>
      <c r="EQ54" s="439">
        <f t="shared" si="194"/>
        <v>150</v>
      </c>
      <c r="ER54" s="1164">
        <f t="shared" si="194"/>
        <v>150</v>
      </c>
    </row>
    <row r="55" spans="1:148" s="1075" customFormat="1" ht="17.100000000000001" customHeight="1" x14ac:dyDescent="0.15">
      <c r="A55" s="1064"/>
      <c r="B55" s="1114"/>
      <c r="C55" s="1115">
        <v>26</v>
      </c>
      <c r="D55" s="1121">
        <v>0</v>
      </c>
      <c r="E55" s="1122">
        <f>'Ｈ２６（2014）'!$AJ$124</f>
        <v>0</v>
      </c>
      <c r="F55" s="1123">
        <f>IF(D55=0,0,IF(D55&lt;$G$7,ROUND(E55/$G$7,0),IF(D55=$G$7,E55-ROUND(E55/$G$7,0)*($G$7-1),0)))</f>
        <v>0</v>
      </c>
      <c r="G55" s="1123">
        <f>IF(D55&gt;=$G$7,E55,ROUND(E55/$G$7,0)*D55)</f>
        <v>0</v>
      </c>
      <c r="H55" s="1123">
        <f>'Ｈ２６（2014）'!$AJ$125</f>
        <v>0</v>
      </c>
      <c r="I55" s="1123">
        <f>IF(D55=0,0,IF(D55&lt;$J$7,ROUND(H55/$J$7,0),IF(D55=$J$7,H55-ROUND(H55/$J$7,0)*($J$7-1),0)))</f>
        <v>0</v>
      </c>
      <c r="J55" s="1124">
        <f>IF(D55&gt;=$J$7,H55,ROUND(H55/$J$7,0)*D55)</f>
        <v>0</v>
      </c>
      <c r="K55" s="1123">
        <f>'Ｈ２６（2014）'!$AJ$127</f>
        <v>0</v>
      </c>
      <c r="L55" s="1123">
        <f>IF(D55=0,0,IF(D55&lt;$M$7,ROUND(K55/$M$7,0),IF(D55=$M$7,K55-ROUND(K55/$M$7,0)*($M$7-1),0)))</f>
        <v>0</v>
      </c>
      <c r="M55" s="1123">
        <f>IF(D55&gt;=$M$7,K55,ROUND(K55/$M$7,0)*D55)</f>
        <v>0</v>
      </c>
      <c r="N55" s="1123">
        <f>'Ｈ２６（2014）'!$AJ$128</f>
        <v>0</v>
      </c>
      <c r="O55" s="1123">
        <f>IF(D55=0,0,IF(D55&lt;$P$7,ROUND(N55/$P$7,0),IF(D55=$P$7,N55-ROUND(N55/$P$7,0)*($P$7-1),0)))</f>
        <v>0</v>
      </c>
      <c r="P55" s="1124">
        <f>IF(D55&gt;=$P$7,N55,ROUND(N55/$P$7,0)*D55)</f>
        <v>0</v>
      </c>
      <c r="Q55" s="1123">
        <f>'Ｈ２６（2014）'!$AJ$130</f>
        <v>0</v>
      </c>
      <c r="R55" s="1123">
        <f>IF(D55=0,0,IF(D55&lt;$S$7,ROUND(Q55/$S$7,0),IF(D55=$S$7,Q55-ROUND(Q55/$S$7,0)*($S$7-1),0)))</f>
        <v>0</v>
      </c>
      <c r="S55" s="1123">
        <f>IF(D55&gt;=$S$7,Q55,ROUND(Q55/$S$7,0)*D55)</f>
        <v>0</v>
      </c>
      <c r="T55" s="1123">
        <f>'Ｈ２６（2014）'!$AJ$131</f>
        <v>0</v>
      </c>
      <c r="U55" s="1123">
        <f>IF(D55=0,0,IF(D55&lt;$V$7,ROUND(T55/$V$7,0),IF(D55=$V$7,T55-ROUND(T55/$V$7,0)*($V$7-1),0)))</f>
        <v>0</v>
      </c>
      <c r="V55" s="1123">
        <f>IF(D55&gt;=$V$7,T55,ROUND(T55/$V$7,0)*D55)</f>
        <v>0</v>
      </c>
      <c r="W55" s="1123">
        <f>'Ｈ２６（2014）'!$AJ$132</f>
        <v>39</v>
      </c>
      <c r="X55" s="1123">
        <f>IF(D55=0,0,IF(D55&lt;$Y$7,ROUND(W55/$Y$7,0),IF(D55=$Y$7,W55-ROUND(W55/$Y$7,0)*($Y$7-1),0)))</f>
        <v>0</v>
      </c>
      <c r="Y55" s="1123">
        <f>IF(D55&gt;=$Y$7,W55,ROUND(W55/$Y$7,0)*D55)</f>
        <v>0</v>
      </c>
      <c r="Z55" s="1123">
        <f>'Ｈ２６（2014）'!$AJ$133</f>
        <v>0</v>
      </c>
      <c r="AA55" s="1123">
        <f>IF(D55=0,0,IF(D55&lt;$AB$7,ROUND(Z55/$AB$7,0),IF(D55=$AB$7,Z55-ROUND(Z55/$AB$7,0)*($AB$7-1),0)))</f>
        <v>0</v>
      </c>
      <c r="AB55" s="1123">
        <f>IF(D55&gt;=$AB$7,Z55,ROUND(Z55/$AB$7,0)*D55)</f>
        <v>0</v>
      </c>
      <c r="AC55" s="1123">
        <f>'Ｈ２６（2014）'!$AJ$134</f>
        <v>0</v>
      </c>
      <c r="AD55" s="1123">
        <f>IF(D55=0,0,IF(D55&lt;$AE$7,ROUND(AC55/$AE$7,0),IF(D55=$AE$7,AC55-ROUND(AC55/$AE$7,0)*($AE$7-1),0)))</f>
        <v>0</v>
      </c>
      <c r="AE55" s="1124">
        <f>IF(D55&gt;=$AE$7,AC55,ROUND(AC55/$AE$7,0)*D55)</f>
        <v>0</v>
      </c>
      <c r="AF55" s="1123">
        <f>'Ｈ２６（2014）'!$AJ$135</f>
        <v>0</v>
      </c>
      <c r="AG55" s="1123">
        <f>IF(D55=0,0,IF(D55&lt;$AH$7,ROUND(AF55/$AH$7,0),IF(D55=$AH$7,AF55-ROUND(AF55/$AH$7,0)*($AH$7-1),0)))</f>
        <v>0</v>
      </c>
      <c r="AH55" s="1124">
        <f>IF(D55&gt;=$AH$7,AF55,ROUND(AF55/$AH$7,0)*D55)</f>
        <v>0</v>
      </c>
      <c r="AI55" s="1123">
        <f>'Ｈ２６（2014）'!$AJ$136</f>
        <v>0</v>
      </c>
      <c r="AJ55" s="1123">
        <f>IF(D55=0,0,IF(D55&lt;$AK$7,ROUND(AI55/$AK$7,0),IF(D55=$AK$7,AI55-ROUND(AI55/$AK$7,0)*($AK$7-1),0)))</f>
        <v>0</v>
      </c>
      <c r="AK55" s="1123">
        <f>IF(D55&gt;=$AK$7,AI55,ROUND(AI55/$AK$7,0)*D55)</f>
        <v>0</v>
      </c>
      <c r="AL55" s="1123">
        <f>'Ｈ２６（2014）'!$AJ$137</f>
        <v>0</v>
      </c>
      <c r="AM55" s="1123">
        <f>IF(D55=0,0,IF(D55&lt;$AN$7,ROUND(AL55/$AN$7,0),IF(D55=$AN$7,AL55-ROUND(AL55/$AN$7,0)*($AN$7-1),0)))</f>
        <v>0</v>
      </c>
      <c r="AN55" s="1123">
        <f>IF(D55&gt;=$AN$7,AL55,ROUND(AL55/$AN$7,0)*D55)</f>
        <v>0</v>
      </c>
      <c r="AO55" s="1123">
        <f>'Ｈ２６（2014）'!$AJ$138</f>
        <v>0</v>
      </c>
      <c r="AP55" s="1123">
        <f>IF(D55=0,0,IF(D55&lt;$AQ$7,ROUND(AO55/$AQ$7,0),IF(D55=$AQ$7,AO55-ROUND(AO55/$AQ$7,0)*($AQ$7-1),0)))</f>
        <v>0</v>
      </c>
      <c r="AQ55" s="1123">
        <f>IF(D55&gt;=$AQ$7,AO55,ROUND(AO55/$AQ$7,0)*D55)</f>
        <v>0</v>
      </c>
      <c r="AR55" s="1123">
        <f>'Ｈ２６（2014）'!$AJ$139</f>
        <v>0</v>
      </c>
      <c r="AS55" s="1123">
        <f>IF(D55=0,0,IF(D55&lt;$AT$7,ROUND(AR55/$AT$7,0),IF(D55=$AT$7,AR55-ROUND(AR55/$AT$7,0)*($AT$7-1),0)))</f>
        <v>0</v>
      </c>
      <c r="AT55" s="1123">
        <f>IF(D55&gt;=$AT$7,AR55,ROUND(AR55/$AT$7,0)*D55)</f>
        <v>0</v>
      </c>
      <c r="AU55" s="1123">
        <f>'Ｈ２６（2014）'!$AJ$140</f>
        <v>0</v>
      </c>
      <c r="AV55" s="1123">
        <f>IF(D55=0,0,IF(D55&lt;$AW$7,ROUND(AU55/$AW$7,0),IF(D55=$AW$7,AU55-ROUND(AU55/$AW$7,0)*($AW$7-1),0)))</f>
        <v>0</v>
      </c>
      <c r="AW55" s="1123">
        <f>IF(D55&gt;=$AW$7,AU55,ROUND(AU55/$AW$7,0)*D55)</f>
        <v>0</v>
      </c>
      <c r="AX55" s="1123">
        <f>'Ｈ２６（2014）'!$AJ$141</f>
        <v>0</v>
      </c>
      <c r="AY55" s="1123">
        <f>IF(D55=0,0,IF(D55&lt;$AZ$7,ROUND(AX55/$AZ$7,0),IF(D55=$AZ$7,AX55-ROUND(AX55/$AZ$7,0)*($AZ$7-1),0)))</f>
        <v>0</v>
      </c>
      <c r="AZ55" s="1123">
        <f>IF(D55&gt;=$AZ$7,AX55,ROUND(AX55/$AZ$7,0)*D55)</f>
        <v>0</v>
      </c>
      <c r="BA55" s="1123">
        <f>'Ｈ２６（2014）'!$AJ$142</f>
        <v>0</v>
      </c>
      <c r="BB55" s="1123">
        <f>IF(D55=0,0,IF(D55&lt;$BC$7,ROUND(BA55/$BC$7,0),IF(D55=$BC$7,BA55-ROUND(BA55/$BC$7,0)*($BC$7-1),0)))</f>
        <v>0</v>
      </c>
      <c r="BC55" s="1123">
        <f>IF(D55&gt;=$BC$7,BA55,ROUND(BA55/$BC$7,0)*D55)</f>
        <v>0</v>
      </c>
      <c r="BD55" s="1123">
        <f>'Ｈ２６（2014）'!$AJ$143</f>
        <v>0</v>
      </c>
      <c r="BE55" s="1123">
        <f>IF(D55=0,0,IF(D55&lt;$BF$7,ROUND(BD55/$BF$7,0),IF(D55=$BF$7,BD55-ROUND(BD55/$BF$7,0)*($BF$7-1),0)))</f>
        <v>0</v>
      </c>
      <c r="BF55" s="1125">
        <f>IF(D55&gt;=$BF$7,BD55,ROUND(BD55/$BF$7,0)*D55)</f>
        <v>0</v>
      </c>
      <c r="BG55" s="1123">
        <f>'Ｈ２６（2014）'!$AJ$145</f>
        <v>0</v>
      </c>
      <c r="BH55" s="1123">
        <f>IF(D55=0,0,IF(D55&lt;$BI$7,ROUND(BG55/$BI$7,0),IF(D55=$BI$7,BG55-ROUND(BG55/$BI$7,0)*($BI$7-1),0)))</f>
        <v>0</v>
      </c>
      <c r="BI55" s="1123">
        <f>IF(D55&gt;=$BI$7,BG55,ROUND(BG55/$BI$7,0)*D55)</f>
        <v>0</v>
      </c>
      <c r="BJ55" s="1123">
        <f>'Ｈ２６（2014）'!$AJ$146</f>
        <v>0</v>
      </c>
      <c r="BK55" s="1123">
        <f>IF(D55=0,0,IF(D55&lt;$BL$7,ROUND(BJ55/$BL$7,0),IF(D55=$BL$7,BJ55-ROUND(BJ55/$BL$7,0)*($BL$7-1),0)))</f>
        <v>0</v>
      </c>
      <c r="BL55" s="1123">
        <f>IF(D55&gt;=$BL$7,BJ55,ROUND(BJ55/$BL$7,0)*D55)</f>
        <v>0</v>
      </c>
      <c r="BM55" s="1123">
        <f>'Ｈ２６（2014）'!$AJ$147</f>
        <v>0</v>
      </c>
      <c r="BN55" s="1123">
        <f>IF(D55=0,0,IF(D55&lt;$BO$7,ROUND(BM55/$BO$7,0),IF(D55=$BO$7,BM55-ROUND(BM55/$BO$7,0)*($BO$7-1),0)))</f>
        <v>0</v>
      </c>
      <c r="BO55" s="1124">
        <f>IF(D55&gt;=$BO$7,BM55,ROUND(BM55/$BO$7,0)*D55)</f>
        <v>0</v>
      </c>
      <c r="BP55" s="1123">
        <f>'Ｈ２６（2014）'!$AJ$148</f>
        <v>16620</v>
      </c>
      <c r="BQ55" s="1123">
        <f>IF(D55=0,0,IF(D55&lt;$BR$7,ROUND(BP55/$BR$7,0),IF(D55=$BR$7,BP55-ROUND(BP55/$BR$7,0)*($BR$7-1),0)))</f>
        <v>0</v>
      </c>
      <c r="BR55" s="1123">
        <f>IF(D55&gt;=$BR$7,BP55,ROUND(BP55/$BR$7,0)*D55)</f>
        <v>0</v>
      </c>
      <c r="BS55" s="1123">
        <f>'Ｈ２６（2014）'!$AJ$149</f>
        <v>0</v>
      </c>
      <c r="BT55" s="1123">
        <f>IF(D55=0,0,IF(D55&lt;$BU$7,ROUND(BS55/$BU$7,0),IF(D55=$BU$7,BS55-ROUND(BS55/$BU$7,0)*($BU$7-1),0)))</f>
        <v>0</v>
      </c>
      <c r="BU55" s="1123">
        <f>IF(D55&gt;=$BU$7,BS55,ROUND(BS55/$BU$7,0)*D55)</f>
        <v>0</v>
      </c>
      <c r="BV55" s="1123">
        <f>'Ｈ２６（2014）'!$AJ$150</f>
        <v>0</v>
      </c>
      <c r="BW55" s="1123">
        <f>IF(D55=0,0,IF(D55&lt;$BX$7,ROUND(BV55/$BX$7,0),IF(D55=$BX$7,BV55-ROUND(BV55/$BX$7,0)*($BX$7-1),0)))</f>
        <v>0</v>
      </c>
      <c r="BX55" s="1123">
        <f>IF(D55&gt;=$BX$7,BV55,ROUND(BV55/$BX$7,0)*D55)</f>
        <v>0</v>
      </c>
      <c r="BY55" s="1123">
        <f>'Ｈ２６（2014）'!$AJ$151</f>
        <v>0</v>
      </c>
      <c r="BZ55" s="1123">
        <f>IF(D55=0,0,IF(D55&lt;$CA$7,ROUND(BY55/$CA$7,0),IF(D55=$CA$7,BY55-ROUND(BY55/$CA$7,0)*($CA$7-1),0)))</f>
        <v>0</v>
      </c>
      <c r="CA55" s="1123">
        <f>IF(D55&gt;=$CA$7,BY55,ROUND(BY55/$CA$7,0)*D55)</f>
        <v>0</v>
      </c>
      <c r="CB55" s="1123">
        <f>'Ｈ２６（2014）'!$AJ$152</f>
        <v>0</v>
      </c>
      <c r="CC55" s="1123">
        <f>IF(D55=0,0,IF(D55&lt;$CD$7,ROUND(CB55/$CD$7,0),IF(D55=$CD$7,CB55-ROUND(CB55/$CD$7,0)*($CD$7-1),0)))</f>
        <v>0</v>
      </c>
      <c r="CD55" s="1123">
        <f>IF(D55&gt;=$CD$7,CB55,ROUND(CB55/$CD$7,0)*D55)</f>
        <v>0</v>
      </c>
      <c r="CE55" s="1123">
        <f>'Ｈ２６（2014）'!$AJ$153</f>
        <v>0</v>
      </c>
      <c r="CF55" s="1123">
        <f>IF(D55=0,0,IF(D55&lt;$CG$7,ROUND(CE55/$CG$7,0),IF(D55=$CG$7,CE55-ROUND(CE55/$CG$7,0)*($CG$7-1),0)))</f>
        <v>0</v>
      </c>
      <c r="CG55" s="1123">
        <f>IF(D55&gt;=$CG$7,CE55,ROUND(CE55/$CG$7,0)*D55)</f>
        <v>0</v>
      </c>
      <c r="CH55" s="1123">
        <f>'Ｈ２６（2014）'!$AJ$155</f>
        <v>0</v>
      </c>
      <c r="CI55" s="1123">
        <f>IF(D55=0,0,IF(D55&lt;$CJ$7,ROUND(CH55/$CJ$7,0),IF(D55=$CJ$7,CH55-ROUND(CH55/$CJ$7,0)*($CJ$7-1),0)))</f>
        <v>0</v>
      </c>
      <c r="CJ55" s="1123">
        <f>IF(D55&gt;=$CJ$7,CH55,ROUND(CH55/$CJ$7,0)*D55)</f>
        <v>0</v>
      </c>
      <c r="CK55" s="1123">
        <f>'Ｈ２６（2014）'!$AJ$156</f>
        <v>0</v>
      </c>
      <c r="CL55" s="1123">
        <f>IF(D55=0,0,IF(D55&lt;$CM$7,ROUND(CK55/$CM$7,0),IF(D55=$CM$7,CK55-ROUND(CK55/$CM$7,0)*($CM$7-1),0)))</f>
        <v>0</v>
      </c>
      <c r="CM55" s="1123">
        <f>IF(D55&gt;=$CM$7,CK55,ROUND(CK55/$CM$7,0)*D55)</f>
        <v>0</v>
      </c>
      <c r="CN55" s="1123">
        <f>'Ｈ２６（2014）'!$AJ$157</f>
        <v>0</v>
      </c>
      <c r="CO55" s="1123">
        <f>IF(D55=0,0,IF(D55&lt;$CP$7,ROUND(CN55/$CP$7,0),IF(D55=$CP$7,CN55-ROUND(CN55/$CP$7,0)*($CP$7-1),0)))</f>
        <v>0</v>
      </c>
      <c r="CP55" s="1123">
        <f>IF(D55&gt;=$CP$7,CN55,ROUND(CN55/$CP$7,0)*D55)</f>
        <v>0</v>
      </c>
      <c r="CQ55" s="1123">
        <f>'Ｈ２６（2014）'!$AJ$158</f>
        <v>0</v>
      </c>
      <c r="CR55" s="1123">
        <f>IF(D55=0,0,IF(D55&lt;$CS$7,ROUND(CQ55/$CS$7,0),IF(D55=$CS$7,CQ55-ROUND(CQ55/$CS$7,0)*($CS$7-1),0)))</f>
        <v>0</v>
      </c>
      <c r="CS55" s="1123">
        <f>IF(D55&gt;=$CS$7,CQ55,ROUND(CQ55/$CS$7,0)*D55)</f>
        <v>0</v>
      </c>
      <c r="CT55" s="1123">
        <f>'Ｈ２６（2014）'!$AJ$159</f>
        <v>0</v>
      </c>
      <c r="CU55" s="1123">
        <f>IF(D55=0,0,IF(D55&lt;$CV$7,ROUND(CT55/$CV$7,0),IF(D55=$CV$7,CT55-ROUND(CT55/$CV$7,0)*($CV$7-1),0)))</f>
        <v>0</v>
      </c>
      <c r="CV55" s="1123">
        <f>IF(D55&gt;=$CV$7,CT55,ROUND(CT55/$CV$7,0)*D55)</f>
        <v>0</v>
      </c>
      <c r="CW55" s="1123">
        <f>'Ｈ２６（2014）'!$AJ$160</f>
        <v>22920</v>
      </c>
      <c r="CX55" s="1123">
        <f>IF(D55=0,0,IF(D55&lt;$CY$7,ROUND(CW55/$CY$7,0),IF(D55=$CY$7,CW55-ROUND(CW55/$CY$7,0)*($CY$7-1),0)))</f>
        <v>0</v>
      </c>
      <c r="CY55" s="1123">
        <f>IF(D55&gt;=$CY$7,CW55,ROUND(CW55/$CY$7,0)*D55)</f>
        <v>0</v>
      </c>
      <c r="CZ55" s="1123">
        <f>'Ｈ２６（2014）'!$AJ$161</f>
        <v>0</v>
      </c>
      <c r="DA55" s="1123">
        <f>IF(D55=0,0,IF(D55&lt;$DB$7,ROUND(CZ55/$DB$7,0),IF(D55=$DB$7,CZ55-ROUND(CZ55/$DB$7,0)*($DB$7-1),0)))</f>
        <v>0</v>
      </c>
      <c r="DB55" s="1123">
        <f>IF(D55&gt;=$DB$7,CZ55,ROUND(CZ55/$DB$7,0)*D55)</f>
        <v>0</v>
      </c>
      <c r="DC55" s="1123">
        <f>'Ｈ２６（2014）'!$AJ$162</f>
        <v>0</v>
      </c>
      <c r="DD55" s="1123">
        <f>IF(D55=0,0,IF(D55&lt;$DE$7,ROUND(DC55/$DE$7,0),IF(D55=$DE$7,DC55-ROUND(DC55/$DE$7,0)*($DE$7-1),0)))</f>
        <v>0</v>
      </c>
      <c r="DE55" s="1124">
        <f>IF(D55&gt;=$DE$7,DC55,ROUND(DC55/$DE$7,0)*D55)</f>
        <v>0</v>
      </c>
      <c r="DF55" s="1123">
        <f>'Ｈ２６（2014）'!$AJ$164</f>
        <v>0</v>
      </c>
      <c r="DG55" s="1123">
        <f>IF(D55=0,0,IF(D55&lt;$DH$7,ROUND(DF55/$DH$7,0),IF(D55=$DH$7,DF55-ROUND(DF55/$DH$7,0)*($DH$7-1),0)))</f>
        <v>0</v>
      </c>
      <c r="DH55" s="1123">
        <f>IF(D55&gt;=$DH$7,DF55,ROUND(DF55/$DH$7,0)*D55)</f>
        <v>0</v>
      </c>
      <c r="DI55" s="1123">
        <f>'Ｈ２６（2014）'!$AJ$165</f>
        <v>0</v>
      </c>
      <c r="DJ55" s="1123">
        <f>IF(D55=0,0,IF(D55&lt;$DK$7,ROUND(DI55/$DK$7,0),IF(D55=$DK$7,DI55-ROUND(DI55/$DK$7,0)*($DK$7-1),0)))</f>
        <v>0</v>
      </c>
      <c r="DK55" s="1124">
        <f>IF(D55&gt;=$DK$7,DI55,ROUND(DI55/$DK$7,0)*D55)</f>
        <v>0</v>
      </c>
      <c r="DL55" s="1123">
        <f>'Ｈ２６（2014）'!$AJ$166</f>
        <v>0</v>
      </c>
      <c r="DM55" s="1123">
        <f>IF(D55=0,0,IF(D55&lt;$DN$7,ROUND(DL55/$DN$7,0),IF(D55=$DN$7,DL55-ROUND(DL55/$DN$7,0)*($DN$7-1),0)))</f>
        <v>0</v>
      </c>
      <c r="DN55" s="1123">
        <f>IF(D55&gt;=$DN$7,DL55,ROUND(DL55/$DN$7,0)*D55)</f>
        <v>0</v>
      </c>
      <c r="DO55" s="1123">
        <f>'Ｈ２６（2014）'!$AJ$167</f>
        <v>0</v>
      </c>
      <c r="DP55" s="1123">
        <f>IF(D55=0,0,IF(D55&lt;$DQ$7,ROUND(DO55/$DQ$7,0),IF(D55=$DQ$7,DO55-ROUND(DO55/$DQ$7,0)*($DQ$7-1),0)))</f>
        <v>0</v>
      </c>
      <c r="DQ55" s="1123">
        <f>IF(D55&gt;=$DQ$7,DO55,ROUND(DO55/$DQ$7,0)*D55)</f>
        <v>0</v>
      </c>
      <c r="DR55" s="1123">
        <f>'Ｈ２６（2014）'!$AJ$168</f>
        <v>0</v>
      </c>
      <c r="DS55" s="1123">
        <f>IF(D55=0,0,IF(D55&lt;$DT$7,ROUND(DR55/$DT$7,0),IF(D55=$DT$7,DR55-ROUND(DR55/$DT$7,0)*($DT$7-1),0)))</f>
        <v>0</v>
      </c>
      <c r="DT55" s="1123">
        <f>IF(D55&gt;=$DT$7,DR55,ROUND(DR55/$DT$7,0)*D55)</f>
        <v>0</v>
      </c>
      <c r="DU55" s="1123">
        <f>'Ｈ２６（2014）'!$AJ$169</f>
        <v>0</v>
      </c>
      <c r="DV55" s="1123">
        <f>IF(D55=0,0,IF(D55&lt;$DW$7,ROUND(DU55/$DW$7,0),IF(D55=$DW$7,DU55-ROUND(DU55/$DW$7,0)*($DW$7-1),0)))</f>
        <v>0</v>
      </c>
      <c r="DW55" s="1123">
        <f>IF(D55&gt;=$DW$7,DU55,ROUND(DU55/$DW$7,0)*D55)</f>
        <v>0</v>
      </c>
      <c r="DX55" s="1123">
        <f>'Ｈ２６（2014）'!$AJ$170</f>
        <v>0</v>
      </c>
      <c r="DY55" s="1123">
        <f>IF(D55=0,0,IF(D55&lt;$DZ$7,ROUND(DX55/$DZ$7,0),IF(D55=$DZ$7,DX55-ROUND(DX55/$DZ$7,0)*($DZ$7-1),0)))</f>
        <v>0</v>
      </c>
      <c r="DZ55" s="1123">
        <f>IF(D55&gt;=$DZ$7,DX55,ROUND(DX55/$DZ$7,0)*D55)</f>
        <v>0</v>
      </c>
      <c r="EA55" s="1123">
        <f>'Ｈ２６（2014）'!$AJ$171</f>
        <v>0</v>
      </c>
      <c r="EB55" s="1123">
        <f>IF(D55=0,0,IF(D55&lt;$EC$7,ROUND(EA55/$EC$7,0),IF(D55=$EC$7,EA55-ROUND(EA55/$EC$7,0)*($EC$7-1),0)))</f>
        <v>0</v>
      </c>
      <c r="EC55" s="1123">
        <f>IF(D55&gt;=$EC$7,EA55,ROUND(EA55/$EC$7,0)*D55)</f>
        <v>0</v>
      </c>
      <c r="ED55" s="1123">
        <f>'Ｈ２６（2014）'!$AJ$172</f>
        <v>0</v>
      </c>
      <c r="EE55" s="1123">
        <f>IF(D55=0,0,IF(D55&lt;$EF$7,ROUND(ED55/$EF$7,0),IF(D55=$EF$7,ED55-ROUND(ED55/$EF$7,0)*($EF$7-1),0)))</f>
        <v>0</v>
      </c>
      <c r="EF55" s="1123">
        <f>IF(D55&gt;=$EF$7,ED55,ROUND(ED55/$EF$7,0)*D55)</f>
        <v>0</v>
      </c>
      <c r="EG55" s="1123">
        <f>'Ｈ２６（2014）'!$AJ$173</f>
        <v>0</v>
      </c>
      <c r="EH55" s="1123">
        <f>IF(D55=0,0,IF(D55&lt;$EI$7,ROUND(EG55/$EI$7,0),IF(D55=$EI$7,EG55-ROUND(EG55/$EI$7,0)*($EI$7-1),0)))</f>
        <v>0</v>
      </c>
      <c r="EI55" s="1123">
        <f>IF(D55&gt;=$EI$7,EG55,ROUND(EG55/$EI$7,0)*D55)</f>
        <v>0</v>
      </c>
      <c r="EJ55" s="1123">
        <f>'Ｈ２６（2014）'!$AJ$174</f>
        <v>0</v>
      </c>
      <c r="EK55" s="1123">
        <f>IF(D55=0,0,IF(D55&lt;$EL$7,ROUND(EJ55/$EL$7,0),IF(D55=$EL$7,EJ55-ROUND(EJ55/$EL$7,0)*($EL$7-1),0)))</f>
        <v>0</v>
      </c>
      <c r="EL55" s="1124">
        <f>IF(D55&gt;=$EL$7,EJ55,ROUND(EJ55/$EL$7,0)*D55)</f>
        <v>0</v>
      </c>
      <c r="EM55" s="1123">
        <f>'Ｈ２６（2014）'!$AJ$175</f>
        <v>0</v>
      </c>
      <c r="EN55" s="1123">
        <f>IF(D55=0,0,IF(D55&lt;$EO$7,ROUND(EM55/$EO$7,0),IF(D55=$EO$7,EM55-ROUND(EM55/$EO$7,0)*($EO$7-1),0)))</f>
        <v>0</v>
      </c>
      <c r="EO55" s="1124">
        <f>IF(D55&gt;=$EO$7,EM55,ROUND(EM55/$EO$7,0)*D55)</f>
        <v>0</v>
      </c>
      <c r="EP55" s="1123">
        <f t="shared" si="194"/>
        <v>39579</v>
      </c>
      <c r="EQ55" s="1126">
        <f t="shared" si="194"/>
        <v>0</v>
      </c>
      <c r="ER55" s="1127">
        <f t="shared" si="194"/>
        <v>0</v>
      </c>
    </row>
    <row r="56" spans="1:148" ht="17.45" customHeight="1" thickBot="1" x14ac:dyDescent="0.2">
      <c r="A56" s="371"/>
      <c r="B56" s="476" t="s">
        <v>514</v>
      </c>
      <c r="C56" s="390"/>
      <c r="D56" s="445"/>
      <c r="E56" s="1146">
        <f t="shared" ref="E56:AJ56" si="195">SUM(E10:E55)</f>
        <v>58643</v>
      </c>
      <c r="F56" s="1146">
        <f t="shared" si="195"/>
        <v>1172</v>
      </c>
      <c r="G56" s="1146">
        <f t="shared" si="195"/>
        <v>39307</v>
      </c>
      <c r="H56" s="1146">
        <f t="shared" si="195"/>
        <v>0</v>
      </c>
      <c r="I56" s="1146">
        <f t="shared" si="195"/>
        <v>0</v>
      </c>
      <c r="J56" s="1147">
        <f t="shared" si="195"/>
        <v>0</v>
      </c>
      <c r="K56" s="1146">
        <f t="shared" si="195"/>
        <v>58237</v>
      </c>
      <c r="L56" s="1146">
        <f t="shared" si="195"/>
        <v>922</v>
      </c>
      <c r="M56" s="1146">
        <f t="shared" si="195"/>
        <v>51819</v>
      </c>
      <c r="N56" s="1146">
        <f t="shared" si="195"/>
        <v>15952</v>
      </c>
      <c r="O56" s="1146">
        <f t="shared" si="195"/>
        <v>590</v>
      </c>
      <c r="P56" s="1147">
        <f t="shared" si="195"/>
        <v>9032</v>
      </c>
      <c r="Q56" s="1146">
        <f t="shared" si="195"/>
        <v>0</v>
      </c>
      <c r="R56" s="1146">
        <f t="shared" si="195"/>
        <v>0</v>
      </c>
      <c r="S56" s="1146">
        <f t="shared" si="195"/>
        <v>0</v>
      </c>
      <c r="T56" s="1146">
        <f t="shared" si="195"/>
        <v>0</v>
      </c>
      <c r="U56" s="1146">
        <f t="shared" si="195"/>
        <v>0</v>
      </c>
      <c r="V56" s="1146">
        <f t="shared" si="195"/>
        <v>0</v>
      </c>
      <c r="W56" s="1146">
        <f t="shared" si="195"/>
        <v>28271</v>
      </c>
      <c r="X56" s="1146">
        <f t="shared" si="195"/>
        <v>1127</v>
      </c>
      <c r="Y56" s="1146">
        <f t="shared" si="195"/>
        <v>11350</v>
      </c>
      <c r="Z56" s="1146">
        <f t="shared" si="195"/>
        <v>0</v>
      </c>
      <c r="AA56" s="1146">
        <f t="shared" si="195"/>
        <v>0</v>
      </c>
      <c r="AB56" s="1146">
        <f t="shared" si="195"/>
        <v>0</v>
      </c>
      <c r="AC56" s="1146">
        <f t="shared" si="195"/>
        <v>776</v>
      </c>
      <c r="AD56" s="1146">
        <f t="shared" si="195"/>
        <v>0</v>
      </c>
      <c r="AE56" s="1147">
        <f t="shared" si="195"/>
        <v>776</v>
      </c>
      <c r="AF56" s="1146">
        <f t="shared" si="195"/>
        <v>0</v>
      </c>
      <c r="AG56" s="1146">
        <f t="shared" si="195"/>
        <v>0</v>
      </c>
      <c r="AH56" s="1147">
        <f t="shared" si="195"/>
        <v>0</v>
      </c>
      <c r="AI56" s="1146">
        <f t="shared" si="195"/>
        <v>0</v>
      </c>
      <c r="AJ56" s="1146">
        <f t="shared" si="195"/>
        <v>0</v>
      </c>
      <c r="AK56" s="1146">
        <f t="shared" ref="AK56:BP56" si="196">SUM(AK10:AK55)</f>
        <v>0</v>
      </c>
      <c r="AL56" s="1146">
        <f t="shared" si="196"/>
        <v>0</v>
      </c>
      <c r="AM56" s="1146">
        <f t="shared" si="196"/>
        <v>0</v>
      </c>
      <c r="AN56" s="1146">
        <f t="shared" si="196"/>
        <v>0</v>
      </c>
      <c r="AO56" s="1146">
        <f t="shared" si="196"/>
        <v>0</v>
      </c>
      <c r="AP56" s="1146">
        <f t="shared" si="196"/>
        <v>0</v>
      </c>
      <c r="AQ56" s="1146">
        <f t="shared" si="196"/>
        <v>0</v>
      </c>
      <c r="AR56" s="1146">
        <f t="shared" si="196"/>
        <v>0</v>
      </c>
      <c r="AS56" s="1146">
        <f t="shared" si="196"/>
        <v>0</v>
      </c>
      <c r="AT56" s="1146">
        <f t="shared" si="196"/>
        <v>0</v>
      </c>
      <c r="AU56" s="1146">
        <f t="shared" si="196"/>
        <v>0</v>
      </c>
      <c r="AV56" s="1146">
        <f t="shared" si="196"/>
        <v>0</v>
      </c>
      <c r="AW56" s="1146">
        <f t="shared" si="196"/>
        <v>0</v>
      </c>
      <c r="AX56" s="1146">
        <f t="shared" si="196"/>
        <v>0</v>
      </c>
      <c r="AY56" s="1146">
        <f t="shared" si="196"/>
        <v>0</v>
      </c>
      <c r="AZ56" s="1146">
        <f t="shared" si="196"/>
        <v>0</v>
      </c>
      <c r="BA56" s="1146">
        <f t="shared" si="196"/>
        <v>0</v>
      </c>
      <c r="BB56" s="1146">
        <f t="shared" si="196"/>
        <v>0</v>
      </c>
      <c r="BC56" s="1146">
        <f t="shared" si="196"/>
        <v>0</v>
      </c>
      <c r="BD56" s="1146">
        <f t="shared" si="196"/>
        <v>0</v>
      </c>
      <c r="BE56" s="1146">
        <f t="shared" si="196"/>
        <v>0</v>
      </c>
      <c r="BF56" s="1146">
        <f t="shared" si="196"/>
        <v>0</v>
      </c>
      <c r="BG56" s="1146">
        <f t="shared" si="196"/>
        <v>0</v>
      </c>
      <c r="BH56" s="1146">
        <f t="shared" si="196"/>
        <v>0</v>
      </c>
      <c r="BI56" s="1146">
        <f t="shared" si="196"/>
        <v>0</v>
      </c>
      <c r="BJ56" s="1146">
        <f t="shared" si="196"/>
        <v>0</v>
      </c>
      <c r="BK56" s="1146">
        <f t="shared" si="196"/>
        <v>0</v>
      </c>
      <c r="BL56" s="1146">
        <f t="shared" si="196"/>
        <v>0</v>
      </c>
      <c r="BM56" s="1146">
        <f t="shared" si="196"/>
        <v>0</v>
      </c>
      <c r="BN56" s="1146">
        <f t="shared" si="196"/>
        <v>0</v>
      </c>
      <c r="BO56" s="1147">
        <f t="shared" si="196"/>
        <v>0</v>
      </c>
      <c r="BP56" s="1146">
        <f t="shared" si="196"/>
        <v>2621632</v>
      </c>
      <c r="BQ56" s="1146">
        <f t="shared" ref="BQ56:CV56" si="197">SUM(BQ10:BQ55)</f>
        <v>54271</v>
      </c>
      <c r="BR56" s="1146">
        <f t="shared" si="197"/>
        <v>1189272</v>
      </c>
      <c r="BS56" s="1146">
        <f t="shared" si="197"/>
        <v>646151</v>
      </c>
      <c r="BT56" s="1146">
        <f t="shared" si="197"/>
        <v>10770</v>
      </c>
      <c r="BU56" s="1146">
        <f t="shared" si="197"/>
        <v>350685</v>
      </c>
      <c r="BV56" s="1146">
        <f t="shared" si="197"/>
        <v>0</v>
      </c>
      <c r="BW56" s="1146">
        <f t="shared" si="197"/>
        <v>0</v>
      </c>
      <c r="BX56" s="1146">
        <f t="shared" si="197"/>
        <v>0</v>
      </c>
      <c r="BY56" s="1146">
        <f t="shared" si="197"/>
        <v>0</v>
      </c>
      <c r="BZ56" s="1146">
        <f t="shared" si="197"/>
        <v>0</v>
      </c>
      <c r="CA56" s="1146">
        <f t="shared" si="197"/>
        <v>0</v>
      </c>
      <c r="CB56" s="1146">
        <f t="shared" si="197"/>
        <v>0</v>
      </c>
      <c r="CC56" s="1146">
        <f t="shared" si="197"/>
        <v>0</v>
      </c>
      <c r="CD56" s="1146">
        <f t="shared" si="197"/>
        <v>0</v>
      </c>
      <c r="CE56" s="1146">
        <f t="shared" si="197"/>
        <v>0</v>
      </c>
      <c r="CF56" s="1146">
        <f t="shared" si="197"/>
        <v>0</v>
      </c>
      <c r="CG56" s="1146">
        <f t="shared" si="197"/>
        <v>0</v>
      </c>
      <c r="CH56" s="1146">
        <f t="shared" si="197"/>
        <v>815484</v>
      </c>
      <c r="CI56" s="1146">
        <f t="shared" si="197"/>
        <v>16989</v>
      </c>
      <c r="CJ56" s="1146">
        <f t="shared" si="197"/>
        <v>381465</v>
      </c>
      <c r="CK56" s="1146">
        <f t="shared" si="197"/>
        <v>0</v>
      </c>
      <c r="CL56" s="1146">
        <f t="shared" si="197"/>
        <v>0</v>
      </c>
      <c r="CM56" s="1146">
        <f t="shared" si="197"/>
        <v>0</v>
      </c>
      <c r="CN56" s="1146">
        <f t="shared" si="197"/>
        <v>0</v>
      </c>
      <c r="CO56" s="1146">
        <f t="shared" si="197"/>
        <v>0</v>
      </c>
      <c r="CP56" s="1146">
        <f t="shared" si="197"/>
        <v>0</v>
      </c>
      <c r="CQ56" s="1146">
        <f t="shared" si="197"/>
        <v>465175</v>
      </c>
      <c r="CR56" s="1146">
        <f t="shared" si="197"/>
        <v>11629</v>
      </c>
      <c r="CS56" s="1146">
        <f t="shared" si="197"/>
        <v>233292</v>
      </c>
      <c r="CT56" s="1146">
        <f t="shared" si="197"/>
        <v>0</v>
      </c>
      <c r="CU56" s="1146">
        <f t="shared" si="197"/>
        <v>0</v>
      </c>
      <c r="CV56" s="1146">
        <f t="shared" si="197"/>
        <v>0</v>
      </c>
      <c r="CW56" s="1146">
        <f t="shared" ref="CW56:EB56" si="198">SUM(CW10:CW55)</f>
        <v>907114</v>
      </c>
      <c r="CX56" s="1146">
        <f t="shared" si="198"/>
        <v>21851</v>
      </c>
      <c r="CY56" s="1146">
        <f t="shared" si="198"/>
        <v>526988</v>
      </c>
      <c r="CZ56" s="1146">
        <f t="shared" si="198"/>
        <v>0</v>
      </c>
      <c r="DA56" s="1146">
        <f t="shared" si="198"/>
        <v>0</v>
      </c>
      <c r="DB56" s="1146">
        <f t="shared" si="198"/>
        <v>0</v>
      </c>
      <c r="DC56" s="1146">
        <f t="shared" si="198"/>
        <v>31635</v>
      </c>
      <c r="DD56" s="1146">
        <f t="shared" si="198"/>
        <v>1265</v>
      </c>
      <c r="DE56" s="1147">
        <f t="shared" si="198"/>
        <v>26565</v>
      </c>
      <c r="DF56" s="1146">
        <f t="shared" si="198"/>
        <v>0</v>
      </c>
      <c r="DG56" s="1146">
        <f t="shared" si="198"/>
        <v>0</v>
      </c>
      <c r="DH56" s="1146">
        <f t="shared" si="198"/>
        <v>0</v>
      </c>
      <c r="DI56" s="1146">
        <f t="shared" si="198"/>
        <v>0</v>
      </c>
      <c r="DJ56" s="1146">
        <f t="shared" si="198"/>
        <v>0</v>
      </c>
      <c r="DK56" s="1147">
        <f t="shared" si="198"/>
        <v>0</v>
      </c>
      <c r="DL56" s="1146">
        <f t="shared" si="198"/>
        <v>1429776</v>
      </c>
      <c r="DM56" s="1146">
        <f t="shared" si="198"/>
        <v>28596</v>
      </c>
      <c r="DN56" s="1146">
        <f t="shared" si="198"/>
        <v>687586</v>
      </c>
      <c r="DO56" s="1146">
        <f t="shared" si="198"/>
        <v>166250</v>
      </c>
      <c r="DP56" s="1146">
        <f t="shared" si="198"/>
        <v>3326</v>
      </c>
      <c r="DQ56" s="1146">
        <f t="shared" si="198"/>
        <v>79560</v>
      </c>
      <c r="DR56" s="1146">
        <f t="shared" si="198"/>
        <v>9447</v>
      </c>
      <c r="DS56" s="1146">
        <f t="shared" si="198"/>
        <v>189</v>
      </c>
      <c r="DT56" s="1146">
        <f t="shared" si="198"/>
        <v>7668</v>
      </c>
      <c r="DU56" s="1146">
        <f t="shared" si="198"/>
        <v>21423</v>
      </c>
      <c r="DV56" s="1146">
        <f t="shared" si="198"/>
        <v>429</v>
      </c>
      <c r="DW56" s="1146">
        <f t="shared" si="198"/>
        <v>15766</v>
      </c>
      <c r="DX56" s="1146">
        <f t="shared" si="198"/>
        <v>0</v>
      </c>
      <c r="DY56" s="1146">
        <f t="shared" si="198"/>
        <v>0</v>
      </c>
      <c r="DZ56" s="1146">
        <f t="shared" si="198"/>
        <v>0</v>
      </c>
      <c r="EA56" s="1146">
        <f t="shared" si="198"/>
        <v>0</v>
      </c>
      <c r="EB56" s="1146">
        <f t="shared" si="198"/>
        <v>0</v>
      </c>
      <c r="EC56" s="1146">
        <f t="shared" ref="EC56:ER56" si="199">SUM(EC10:EC55)</f>
        <v>0</v>
      </c>
      <c r="ED56" s="1146">
        <f t="shared" si="199"/>
        <v>0</v>
      </c>
      <c r="EE56" s="1146">
        <f t="shared" si="199"/>
        <v>0</v>
      </c>
      <c r="EF56" s="1146">
        <f t="shared" si="199"/>
        <v>0</v>
      </c>
      <c r="EG56" s="1146">
        <f t="shared" si="199"/>
        <v>16100</v>
      </c>
      <c r="EH56" s="1146">
        <f t="shared" si="199"/>
        <v>322</v>
      </c>
      <c r="EI56" s="1146">
        <f t="shared" si="199"/>
        <v>12880</v>
      </c>
      <c r="EJ56" s="1146">
        <f t="shared" si="199"/>
        <v>91782</v>
      </c>
      <c r="EK56" s="1146">
        <f t="shared" si="199"/>
        <v>1834</v>
      </c>
      <c r="EL56" s="1147">
        <f t="shared" si="199"/>
        <v>48519</v>
      </c>
      <c r="EM56" s="1146">
        <f t="shared" si="199"/>
        <v>0</v>
      </c>
      <c r="EN56" s="1146">
        <f t="shared" si="199"/>
        <v>0</v>
      </c>
      <c r="EO56" s="1147">
        <f t="shared" si="199"/>
        <v>0</v>
      </c>
      <c r="EP56" s="1146">
        <f t="shared" si="199"/>
        <v>7383848</v>
      </c>
      <c r="EQ56" s="1146">
        <f t="shared" si="199"/>
        <v>155282</v>
      </c>
      <c r="ER56" s="1148">
        <f t="shared" si="199"/>
        <v>3672530</v>
      </c>
    </row>
    <row r="57" spans="1:148" ht="17.45" customHeight="1" x14ac:dyDescent="0.15">
      <c r="ER57" s="1149">
        <f>EP56-ER56</f>
        <v>3711318</v>
      </c>
    </row>
    <row r="58" spans="1:148" ht="17.45" customHeight="1" x14ac:dyDescent="0.15">
      <c r="EA58" s="1096"/>
      <c r="ED58" s="1097"/>
      <c r="ER58" s="478"/>
    </row>
    <row r="59" spans="1:148" ht="16.5" customHeight="1" x14ac:dyDescent="0.15"/>
    <row r="60" spans="1:148" ht="16.5" customHeight="1" x14ac:dyDescent="0.15">
      <c r="A60" s="371"/>
      <c r="B60" s="372" t="s">
        <v>1196</v>
      </c>
      <c r="C60" s="371"/>
      <c r="D60" s="371"/>
      <c r="E60" s="371"/>
      <c r="F60" s="371"/>
      <c r="G60" s="1064"/>
      <c r="H60" s="1064"/>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71"/>
      <c r="CP60" s="371"/>
      <c r="CQ60" s="371"/>
      <c r="CR60" s="371"/>
      <c r="CS60" s="371"/>
      <c r="CT60" s="371"/>
      <c r="CU60" s="371"/>
      <c r="CV60" s="371"/>
      <c r="CW60" s="371"/>
      <c r="CX60" s="371"/>
      <c r="CY60" s="371"/>
      <c r="CZ60" s="371"/>
      <c r="DA60" s="371"/>
      <c r="DB60" s="371"/>
      <c r="DC60" s="371"/>
      <c r="DD60" s="371"/>
      <c r="DE60" s="371"/>
      <c r="DF60" s="371"/>
      <c r="DG60" s="371"/>
      <c r="DH60" s="371"/>
      <c r="DI60" s="371"/>
      <c r="DJ60" s="371"/>
      <c r="DK60" s="371"/>
      <c r="DL60" s="371"/>
      <c r="DM60" s="371"/>
      <c r="DN60" s="371"/>
      <c r="DO60" s="371"/>
      <c r="DP60" s="371"/>
      <c r="DQ60" s="371"/>
      <c r="DR60" s="371"/>
      <c r="DS60" s="371"/>
      <c r="DT60" s="371"/>
      <c r="DU60" s="371"/>
      <c r="DV60" s="371"/>
      <c r="DW60" s="371"/>
      <c r="DX60" s="371"/>
      <c r="DY60" s="371"/>
      <c r="DZ60" s="371"/>
      <c r="EA60" s="371"/>
      <c r="EB60" s="371"/>
      <c r="EC60" s="371"/>
      <c r="ED60" s="371"/>
      <c r="EE60" s="371"/>
      <c r="EF60" s="371"/>
      <c r="EG60" s="371"/>
      <c r="EH60" s="371"/>
      <c r="EI60" s="371"/>
      <c r="EJ60" s="371"/>
      <c r="EK60" s="371"/>
      <c r="EL60" s="371"/>
      <c r="EM60" s="371"/>
      <c r="EN60" s="371"/>
      <c r="EO60" s="371"/>
      <c r="EP60" s="371"/>
      <c r="EQ60" s="371"/>
      <c r="ER60" s="371"/>
    </row>
    <row r="61" spans="1:148" ht="16.5" customHeight="1" x14ac:dyDescent="0.15">
      <c r="A61" s="371"/>
      <c r="B61" s="372"/>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1"/>
      <c r="DM61" s="371"/>
      <c r="DN61" s="371"/>
      <c r="DO61" s="371"/>
      <c r="DP61" s="371"/>
      <c r="DQ61" s="371"/>
      <c r="DR61" s="371"/>
      <c r="DS61" s="371"/>
      <c r="DT61" s="371"/>
      <c r="DU61" s="371"/>
      <c r="DV61" s="371"/>
      <c r="DW61" s="371"/>
      <c r="DX61" s="371"/>
      <c r="DY61" s="371"/>
      <c r="DZ61" s="371"/>
      <c r="EA61" s="371"/>
      <c r="EB61" s="371"/>
      <c r="EC61" s="371"/>
      <c r="ED61" s="371"/>
      <c r="EE61" s="371"/>
      <c r="EF61" s="371"/>
      <c r="EG61" s="371"/>
      <c r="EH61" s="371"/>
      <c r="EI61" s="371"/>
      <c r="EJ61" s="371"/>
      <c r="EK61" s="371"/>
      <c r="EL61" s="371"/>
      <c r="EM61" s="371"/>
      <c r="EN61" s="371"/>
      <c r="EO61" s="371"/>
      <c r="EP61" s="371"/>
      <c r="EQ61" s="371"/>
      <c r="ER61" s="371"/>
    </row>
    <row r="62" spans="1:148" ht="16.5" customHeight="1" thickBot="1" x14ac:dyDescent="0.2">
      <c r="A62" s="371"/>
      <c r="B62" s="159" t="s">
        <v>930</v>
      </c>
      <c r="C62" s="371"/>
      <c r="D62" s="371"/>
      <c r="E62" s="371"/>
      <c r="F62" s="371"/>
      <c r="G62" s="371"/>
      <c r="H62" s="371"/>
      <c r="I62" s="371"/>
      <c r="J62" s="371" t="s">
        <v>277</v>
      </c>
      <c r="K62" s="371"/>
      <c r="L62" s="371"/>
      <c r="M62" s="371"/>
      <c r="N62" s="371"/>
      <c r="O62" s="371"/>
      <c r="P62" s="371" t="s">
        <v>277</v>
      </c>
      <c r="Q62" s="371"/>
      <c r="R62" s="371"/>
      <c r="S62" s="371"/>
      <c r="T62" s="371"/>
      <c r="U62" s="371"/>
      <c r="V62" s="371" t="s">
        <v>277</v>
      </c>
      <c r="W62" s="371"/>
      <c r="X62" s="371"/>
      <c r="Y62" s="371"/>
      <c r="Z62" s="371"/>
      <c r="AA62" s="371"/>
      <c r="AB62" s="371" t="s">
        <v>277</v>
      </c>
      <c r="AC62" s="371"/>
      <c r="AD62" s="371"/>
      <c r="AE62" s="371"/>
      <c r="AF62" s="371"/>
      <c r="AG62" s="371"/>
      <c r="AH62" s="371" t="s">
        <v>277</v>
      </c>
      <c r="AI62" s="371"/>
      <c r="AJ62" s="371"/>
      <c r="AK62" s="371"/>
      <c r="AL62" s="371"/>
      <c r="AM62" s="371"/>
      <c r="AN62" s="371" t="s">
        <v>277</v>
      </c>
      <c r="AO62" s="371"/>
      <c r="AP62" s="371"/>
      <c r="AQ62" s="371"/>
      <c r="AR62" s="371"/>
      <c r="AS62" s="371"/>
      <c r="AT62" s="371" t="s">
        <v>277</v>
      </c>
      <c r="AU62" s="371"/>
      <c r="AV62" s="371"/>
      <c r="AW62" s="371"/>
      <c r="AX62" s="371"/>
      <c r="AY62" s="371"/>
      <c r="AZ62" s="371" t="s">
        <v>277</v>
      </c>
      <c r="BA62" s="371"/>
      <c r="BB62" s="371"/>
      <c r="BC62" s="371"/>
      <c r="BD62" s="371"/>
      <c r="BE62" s="371"/>
      <c r="BF62" s="371" t="s">
        <v>277</v>
      </c>
      <c r="BG62" s="371"/>
      <c r="BH62" s="371"/>
      <c r="BI62" s="371"/>
      <c r="BJ62" s="371"/>
      <c r="BK62" s="371"/>
      <c r="BL62" s="371" t="s">
        <v>277</v>
      </c>
      <c r="BM62" s="371"/>
      <c r="BN62" s="371"/>
      <c r="BO62" s="371"/>
      <c r="BP62" s="371"/>
      <c r="BQ62" s="371"/>
      <c r="BR62" s="371" t="s">
        <v>277</v>
      </c>
      <c r="BS62" s="371"/>
      <c r="BT62" s="371"/>
      <c r="BU62" s="371"/>
      <c r="BV62" s="371"/>
      <c r="BW62" s="371"/>
      <c r="BX62" s="371" t="s">
        <v>277</v>
      </c>
      <c r="BY62" s="371"/>
      <c r="BZ62" s="371"/>
      <c r="CA62" s="371"/>
      <c r="CB62" s="371"/>
      <c r="CC62" s="371"/>
      <c r="CD62" s="371" t="s">
        <v>277</v>
      </c>
      <c r="CE62" s="371"/>
      <c r="CF62" s="371"/>
      <c r="CG62" s="371"/>
      <c r="CH62" s="371"/>
      <c r="CI62" s="371"/>
      <c r="CJ62" s="371" t="s">
        <v>277</v>
      </c>
      <c r="CK62" s="371"/>
      <c r="CL62" s="371"/>
      <c r="CM62" s="371"/>
      <c r="CN62" s="371"/>
      <c r="CO62" s="371"/>
      <c r="CP62" s="371" t="s">
        <v>277</v>
      </c>
      <c r="CQ62" s="371"/>
      <c r="CR62" s="371"/>
      <c r="CS62" s="371"/>
      <c r="CT62" s="371"/>
      <c r="CU62" s="371"/>
      <c r="CV62" s="371" t="s">
        <v>277</v>
      </c>
      <c r="CW62" s="371"/>
      <c r="CX62" s="371"/>
      <c r="CY62" s="371"/>
      <c r="CZ62" s="371"/>
      <c r="DA62" s="371"/>
      <c r="DB62" s="371" t="s">
        <v>277</v>
      </c>
      <c r="DC62" s="371"/>
      <c r="DD62" s="371"/>
      <c r="DE62" s="371"/>
      <c r="DF62" s="371"/>
      <c r="DG62" s="371"/>
      <c r="DH62" s="371" t="s">
        <v>277</v>
      </c>
      <c r="DI62" s="371"/>
      <c r="DJ62" s="371"/>
      <c r="DK62" s="371"/>
      <c r="DL62" s="371"/>
      <c r="DM62" s="371"/>
      <c r="DN62" s="371" t="s">
        <v>277</v>
      </c>
      <c r="DO62" s="371"/>
      <c r="DP62" s="371"/>
      <c r="DQ62" s="371"/>
      <c r="DR62" s="371"/>
      <c r="DS62" s="371"/>
      <c r="DT62" s="371" t="s">
        <v>277</v>
      </c>
      <c r="DU62" s="371"/>
      <c r="DV62" s="371"/>
      <c r="DW62" s="371"/>
      <c r="DX62" s="371"/>
      <c r="DY62" s="371"/>
      <c r="DZ62" s="371" t="s">
        <v>277</v>
      </c>
      <c r="EA62" s="371"/>
      <c r="EB62" s="371"/>
      <c r="EC62" s="371"/>
      <c r="ED62" s="371"/>
      <c r="EE62" s="371"/>
      <c r="EF62" s="371" t="s">
        <v>277</v>
      </c>
      <c r="EG62" s="371"/>
      <c r="EH62" s="371"/>
      <c r="EI62" s="371" t="s">
        <v>0</v>
      </c>
      <c r="EJ62" s="371"/>
      <c r="EK62" s="371"/>
      <c r="EL62" s="371" t="s">
        <v>277</v>
      </c>
      <c r="EM62" s="371"/>
      <c r="EN62" s="371"/>
      <c r="EO62" s="371" t="s">
        <v>277</v>
      </c>
      <c r="EP62" s="371"/>
      <c r="EQ62" s="371"/>
      <c r="ER62" s="371"/>
    </row>
    <row r="63" spans="1:148" ht="16.5" customHeight="1" x14ac:dyDescent="0.15">
      <c r="A63" s="371"/>
      <c r="B63" s="386"/>
      <c r="C63" s="401"/>
      <c r="D63" s="402"/>
      <c r="E63" s="403" t="s">
        <v>8</v>
      </c>
      <c r="F63" s="387"/>
      <c r="G63" s="387"/>
      <c r="H63" s="387"/>
      <c r="I63" s="387"/>
      <c r="J63" s="404"/>
      <c r="K63" s="403" t="s">
        <v>14</v>
      </c>
      <c r="L63" s="387"/>
      <c r="M63" s="387"/>
      <c r="N63" s="387"/>
      <c r="O63" s="387"/>
      <c r="P63" s="404"/>
      <c r="Q63" s="403" t="s">
        <v>175</v>
      </c>
      <c r="R63" s="387"/>
      <c r="S63" s="387"/>
      <c r="T63" s="387"/>
      <c r="U63" s="387"/>
      <c r="V63" s="405"/>
      <c r="W63" s="392" t="s">
        <v>175</v>
      </c>
      <c r="X63" s="387"/>
      <c r="Y63" s="387"/>
      <c r="Z63" s="387"/>
      <c r="AA63" s="387"/>
      <c r="AB63" s="405"/>
      <c r="AC63" s="392" t="s">
        <v>175</v>
      </c>
      <c r="AD63" s="387"/>
      <c r="AE63" s="404"/>
      <c r="AF63" s="403" t="s">
        <v>19</v>
      </c>
      <c r="AG63" s="387"/>
      <c r="AH63" s="404"/>
      <c r="AI63" s="403" t="s">
        <v>176</v>
      </c>
      <c r="AJ63" s="387"/>
      <c r="AK63" s="387"/>
      <c r="AL63" s="387"/>
      <c r="AM63" s="387"/>
      <c r="AN63" s="405"/>
      <c r="AO63" s="392" t="s">
        <v>176</v>
      </c>
      <c r="AP63" s="387"/>
      <c r="AQ63" s="387"/>
      <c r="AR63" s="387"/>
      <c r="AS63" s="387"/>
      <c r="AT63" s="405"/>
      <c r="AU63" s="392" t="s">
        <v>176</v>
      </c>
      <c r="AV63" s="387"/>
      <c r="AW63" s="387"/>
      <c r="AX63" s="387"/>
      <c r="AY63" s="387"/>
      <c r="AZ63" s="405"/>
      <c r="BA63" s="392" t="s">
        <v>176</v>
      </c>
      <c r="BB63" s="387"/>
      <c r="BC63" s="387"/>
      <c r="BD63" s="387"/>
      <c r="BE63" s="387"/>
      <c r="BF63" s="404"/>
      <c r="BG63" s="403" t="s">
        <v>45</v>
      </c>
      <c r="BH63" s="387"/>
      <c r="BI63" s="387"/>
      <c r="BJ63" s="387"/>
      <c r="BK63" s="387"/>
      <c r="BL63" s="405"/>
      <c r="BM63" s="392" t="s">
        <v>45</v>
      </c>
      <c r="BN63" s="387"/>
      <c r="BO63" s="404"/>
      <c r="BP63" s="403" t="s">
        <v>177</v>
      </c>
      <c r="BQ63" s="387"/>
      <c r="BR63" s="405"/>
      <c r="BS63" s="392" t="s">
        <v>177</v>
      </c>
      <c r="BT63" s="387"/>
      <c r="BU63" s="387"/>
      <c r="BV63" s="387"/>
      <c r="BW63" s="387"/>
      <c r="BX63" s="405"/>
      <c r="BY63" s="392" t="s">
        <v>177</v>
      </c>
      <c r="BZ63" s="387"/>
      <c r="CA63" s="387"/>
      <c r="CB63" s="387"/>
      <c r="CC63" s="387"/>
      <c r="CD63" s="405"/>
      <c r="CE63" s="392" t="s">
        <v>177</v>
      </c>
      <c r="CF63" s="387"/>
      <c r="CG63" s="387"/>
      <c r="CH63" s="387"/>
      <c r="CI63" s="387"/>
      <c r="CJ63" s="405"/>
      <c r="CK63" s="392" t="s">
        <v>177</v>
      </c>
      <c r="CL63" s="387"/>
      <c r="CM63" s="387"/>
      <c r="CN63" s="387"/>
      <c r="CO63" s="387"/>
      <c r="CP63" s="405"/>
      <c r="CQ63" s="392" t="s">
        <v>177</v>
      </c>
      <c r="CR63" s="387"/>
      <c r="CS63" s="387"/>
      <c r="CT63" s="387"/>
      <c r="CU63" s="387"/>
      <c r="CV63" s="405"/>
      <c r="CW63" s="392" t="s">
        <v>177</v>
      </c>
      <c r="CX63" s="387"/>
      <c r="CY63" s="387"/>
      <c r="CZ63" s="387"/>
      <c r="DA63" s="387"/>
      <c r="DB63" s="405"/>
      <c r="DC63" s="392" t="s">
        <v>177</v>
      </c>
      <c r="DD63" s="387"/>
      <c r="DE63" s="404"/>
      <c r="DF63" s="403" t="s">
        <v>78</v>
      </c>
      <c r="DG63" s="387"/>
      <c r="DH63" s="405"/>
      <c r="DI63" s="392" t="s">
        <v>78</v>
      </c>
      <c r="DJ63" s="387"/>
      <c r="DK63" s="404"/>
      <c r="DL63" s="403" t="s">
        <v>178</v>
      </c>
      <c r="DM63" s="387"/>
      <c r="DN63" s="405"/>
      <c r="DO63" s="392"/>
      <c r="DP63" s="387"/>
      <c r="DQ63" s="387"/>
      <c r="DR63" s="387"/>
      <c r="DS63" s="387"/>
      <c r="DT63" s="405"/>
      <c r="DU63" s="392"/>
      <c r="DV63" s="387"/>
      <c r="DW63" s="387"/>
      <c r="DX63" s="387"/>
      <c r="DY63" s="387"/>
      <c r="DZ63" s="405"/>
      <c r="EA63" s="392"/>
      <c r="EB63" s="387"/>
      <c r="EC63" s="387"/>
      <c r="ED63" s="387"/>
      <c r="EE63" s="387"/>
      <c r="EF63" s="405"/>
      <c r="EG63" s="392"/>
      <c r="EH63" s="387"/>
      <c r="EI63" s="387"/>
      <c r="EJ63" s="387"/>
      <c r="EK63" s="387"/>
      <c r="EL63" s="404"/>
      <c r="EM63" s="403" t="s">
        <v>13</v>
      </c>
      <c r="EN63" s="387"/>
      <c r="EO63" s="404"/>
      <c r="EP63" s="403" t="s">
        <v>82</v>
      </c>
      <c r="EQ63" s="387"/>
      <c r="ER63" s="404"/>
    </row>
    <row r="64" spans="1:148" ht="16.5" customHeight="1" x14ac:dyDescent="0.15">
      <c r="A64" s="371"/>
      <c r="B64" s="378"/>
      <c r="C64" s="406"/>
      <c r="D64" s="407" t="s">
        <v>179</v>
      </c>
      <c r="E64" s="379" t="s">
        <v>146</v>
      </c>
      <c r="F64" s="379"/>
      <c r="G64" s="408"/>
      <c r="H64" s="382" t="s">
        <v>13</v>
      </c>
      <c r="I64" s="379"/>
      <c r="J64" s="406"/>
      <c r="K64" s="378" t="s">
        <v>16</v>
      </c>
      <c r="L64" s="379"/>
      <c r="M64" s="408"/>
      <c r="N64" s="382" t="s">
        <v>13</v>
      </c>
      <c r="O64" s="379"/>
      <c r="P64" s="406"/>
      <c r="Q64" s="378" t="s">
        <v>180</v>
      </c>
      <c r="R64" s="379"/>
      <c r="S64" s="408"/>
      <c r="T64" s="382" t="s">
        <v>181</v>
      </c>
      <c r="U64" s="379"/>
      <c r="V64" s="398"/>
      <c r="W64" s="383" t="s">
        <v>182</v>
      </c>
      <c r="X64" s="379"/>
      <c r="Y64" s="408"/>
      <c r="Z64" s="382" t="s">
        <v>95</v>
      </c>
      <c r="AA64" s="379"/>
      <c r="AB64" s="398"/>
      <c r="AC64" s="382" t="s">
        <v>13</v>
      </c>
      <c r="AD64" s="379"/>
      <c r="AE64" s="406"/>
      <c r="AF64" s="378"/>
      <c r="AG64" s="379"/>
      <c r="AH64" s="406"/>
      <c r="AI64" s="378" t="s">
        <v>22</v>
      </c>
      <c r="AJ64" s="379"/>
      <c r="AK64" s="408"/>
      <c r="AL64" s="382" t="s">
        <v>26</v>
      </c>
      <c r="AM64" s="379"/>
      <c r="AN64" s="398"/>
      <c r="AO64" s="383" t="s">
        <v>29</v>
      </c>
      <c r="AP64" s="379"/>
      <c r="AQ64" s="408"/>
      <c r="AR64" s="382" t="s">
        <v>32</v>
      </c>
      <c r="AS64" s="379"/>
      <c r="AT64" s="398"/>
      <c r="AU64" s="383" t="s">
        <v>36</v>
      </c>
      <c r="AV64" s="379"/>
      <c r="AW64" s="408"/>
      <c r="AX64" s="382" t="s">
        <v>523</v>
      </c>
      <c r="AY64" s="379"/>
      <c r="AZ64" s="398"/>
      <c r="BA64" s="383" t="s">
        <v>42</v>
      </c>
      <c r="BB64" s="379"/>
      <c r="BC64" s="408"/>
      <c r="BD64" s="382" t="s">
        <v>13</v>
      </c>
      <c r="BE64" s="379"/>
      <c r="BF64" s="406"/>
      <c r="BG64" s="378" t="s">
        <v>100</v>
      </c>
      <c r="BH64" s="379"/>
      <c r="BI64" s="408"/>
      <c r="BJ64" s="382" t="s">
        <v>101</v>
      </c>
      <c r="BK64" s="379"/>
      <c r="BL64" s="398"/>
      <c r="BM64" s="383" t="s">
        <v>13</v>
      </c>
      <c r="BN64" s="379"/>
      <c r="BO64" s="409"/>
      <c r="BP64" s="378" t="s">
        <v>47</v>
      </c>
      <c r="BQ64" s="379"/>
      <c r="BR64" s="398"/>
      <c r="BS64" s="383" t="s">
        <v>50</v>
      </c>
      <c r="BT64" s="379"/>
      <c r="BU64" s="408"/>
      <c r="BV64" s="382" t="s">
        <v>52</v>
      </c>
      <c r="BW64" s="379"/>
      <c r="BX64" s="398"/>
      <c r="BY64" s="383" t="s">
        <v>32</v>
      </c>
      <c r="BZ64" s="379"/>
      <c r="CA64" s="408"/>
      <c r="CB64" s="382" t="s">
        <v>42</v>
      </c>
      <c r="CC64" s="379"/>
      <c r="CD64" s="398"/>
      <c r="CE64" s="383" t="s">
        <v>57</v>
      </c>
      <c r="CF64" s="379"/>
      <c r="CG64" s="408"/>
      <c r="CH64" s="382" t="s">
        <v>183</v>
      </c>
      <c r="CI64" s="379"/>
      <c r="CJ64" s="398"/>
      <c r="CK64" s="383" t="s">
        <v>184</v>
      </c>
      <c r="CL64" s="379"/>
      <c r="CM64" s="408"/>
      <c r="CN64" s="382" t="s">
        <v>185</v>
      </c>
      <c r="CO64" s="379"/>
      <c r="CP64" s="398"/>
      <c r="CQ64" s="383" t="s">
        <v>193</v>
      </c>
      <c r="CR64" s="379"/>
      <c r="CS64" s="408"/>
      <c r="CT64" s="382" t="s">
        <v>186</v>
      </c>
      <c r="CU64" s="379"/>
      <c r="CV64" s="398"/>
      <c r="CW64" s="383" t="s">
        <v>70</v>
      </c>
      <c r="CX64" s="379"/>
      <c r="CY64" s="408"/>
      <c r="CZ64" s="382" t="s">
        <v>73</v>
      </c>
      <c r="DA64" s="379"/>
      <c r="DB64" s="398"/>
      <c r="DC64" s="383" t="s">
        <v>13</v>
      </c>
      <c r="DD64" s="379"/>
      <c r="DE64" s="406"/>
      <c r="DF64" s="378" t="s">
        <v>11</v>
      </c>
      <c r="DG64" s="379"/>
      <c r="DH64" s="398"/>
      <c r="DI64" s="383" t="s">
        <v>13</v>
      </c>
      <c r="DJ64" s="379"/>
      <c r="DK64" s="406"/>
      <c r="DL64" s="378" t="s">
        <v>88</v>
      </c>
      <c r="DM64" s="379"/>
      <c r="DN64" s="408"/>
      <c r="DO64" s="382" t="s">
        <v>89</v>
      </c>
      <c r="DP64" s="379"/>
      <c r="DQ64" s="398"/>
      <c r="DR64" s="382" t="s">
        <v>104</v>
      </c>
      <c r="DS64" s="379"/>
      <c r="DT64" s="398"/>
      <c r="DU64" s="382" t="s">
        <v>90</v>
      </c>
      <c r="DV64" s="379"/>
      <c r="DW64" s="398"/>
      <c r="DX64" s="382" t="s">
        <v>187</v>
      </c>
      <c r="DY64" s="379"/>
      <c r="DZ64" s="398"/>
      <c r="EA64" s="382" t="s">
        <v>106</v>
      </c>
      <c r="EB64" s="379"/>
      <c r="EC64" s="398"/>
      <c r="ED64" s="382" t="s">
        <v>107</v>
      </c>
      <c r="EE64" s="379"/>
      <c r="EF64" s="398"/>
      <c r="EG64" s="382" t="s">
        <v>108</v>
      </c>
      <c r="EH64" s="379"/>
      <c r="EI64" s="398"/>
      <c r="EJ64" s="382" t="s">
        <v>13</v>
      </c>
      <c r="EK64" s="379"/>
      <c r="EL64" s="406"/>
      <c r="EM64" s="378"/>
      <c r="EN64" s="379"/>
      <c r="EO64" s="406"/>
      <c r="EP64" s="378"/>
      <c r="EQ64" s="379"/>
      <c r="ER64" s="406"/>
    </row>
    <row r="65" spans="1:148" ht="16.5" customHeight="1" x14ac:dyDescent="0.15">
      <c r="A65" s="371"/>
      <c r="B65" s="378"/>
      <c r="C65" s="406"/>
      <c r="D65" s="407" t="s">
        <v>188</v>
      </c>
      <c r="E65" s="397"/>
      <c r="F65" s="411" t="s">
        <v>189</v>
      </c>
      <c r="G65" s="412">
        <v>50</v>
      </c>
      <c r="H65" s="384"/>
      <c r="I65" s="411" t="s">
        <v>189</v>
      </c>
      <c r="J65" s="413">
        <v>25</v>
      </c>
      <c r="K65" s="410"/>
      <c r="L65" s="411" t="s">
        <v>189</v>
      </c>
      <c r="M65" s="412">
        <v>30</v>
      </c>
      <c r="N65" s="384"/>
      <c r="O65" s="411" t="s">
        <v>189</v>
      </c>
      <c r="P65" s="413">
        <v>25</v>
      </c>
      <c r="Q65" s="410"/>
      <c r="R65" s="411" t="s">
        <v>189</v>
      </c>
      <c r="S65" s="412">
        <v>25</v>
      </c>
      <c r="T65" s="384"/>
      <c r="U65" s="411" t="s">
        <v>189</v>
      </c>
      <c r="V65" s="412">
        <v>25</v>
      </c>
      <c r="W65" s="384"/>
      <c r="X65" s="411" t="s">
        <v>189</v>
      </c>
      <c r="Y65" s="412">
        <v>25</v>
      </c>
      <c r="Z65" s="384"/>
      <c r="AA65" s="411" t="s">
        <v>189</v>
      </c>
      <c r="AB65" s="412">
        <v>25</v>
      </c>
      <c r="AC65" s="384"/>
      <c r="AD65" s="411" t="s">
        <v>189</v>
      </c>
      <c r="AE65" s="413">
        <v>25</v>
      </c>
      <c r="AF65" s="410"/>
      <c r="AG65" s="411" t="s">
        <v>189</v>
      </c>
      <c r="AH65" s="413">
        <v>25</v>
      </c>
      <c r="AI65" s="410"/>
      <c r="AJ65" s="411" t="s">
        <v>189</v>
      </c>
      <c r="AK65" s="412">
        <v>25</v>
      </c>
      <c r="AL65" s="384"/>
      <c r="AM65" s="411" t="s">
        <v>189</v>
      </c>
      <c r="AN65" s="412">
        <v>48</v>
      </c>
      <c r="AO65" s="384"/>
      <c r="AP65" s="411" t="s">
        <v>189</v>
      </c>
      <c r="AQ65" s="412">
        <v>30</v>
      </c>
      <c r="AR65" s="384"/>
      <c r="AS65" s="411" t="s">
        <v>189</v>
      </c>
      <c r="AT65" s="412">
        <v>50</v>
      </c>
      <c r="AU65" s="384"/>
      <c r="AV65" s="411" t="s">
        <v>189</v>
      </c>
      <c r="AW65" s="412">
        <v>50</v>
      </c>
      <c r="AX65" s="384"/>
      <c r="AY65" s="411" t="s">
        <v>189</v>
      </c>
      <c r="AZ65" s="412">
        <v>20</v>
      </c>
      <c r="BA65" s="384"/>
      <c r="BB65" s="411" t="s">
        <v>189</v>
      </c>
      <c r="BC65" s="412">
        <v>30</v>
      </c>
      <c r="BD65" s="384"/>
      <c r="BE65" s="411" t="s">
        <v>189</v>
      </c>
      <c r="BF65" s="413">
        <v>25</v>
      </c>
      <c r="BG65" s="410"/>
      <c r="BH65" s="411" t="s">
        <v>189</v>
      </c>
      <c r="BI65" s="412">
        <v>25</v>
      </c>
      <c r="BJ65" s="384"/>
      <c r="BK65" s="411" t="s">
        <v>189</v>
      </c>
      <c r="BL65" s="412">
        <v>25</v>
      </c>
      <c r="BM65" s="384"/>
      <c r="BN65" s="411" t="s">
        <v>189</v>
      </c>
      <c r="BO65" s="413">
        <v>25</v>
      </c>
      <c r="BP65" s="410"/>
      <c r="BQ65" s="411" t="s">
        <v>189</v>
      </c>
      <c r="BR65" s="412">
        <v>48</v>
      </c>
      <c r="BS65" s="384"/>
      <c r="BT65" s="411" t="s">
        <v>189</v>
      </c>
      <c r="BU65" s="412">
        <v>60</v>
      </c>
      <c r="BV65" s="384"/>
      <c r="BW65" s="411" t="s">
        <v>189</v>
      </c>
      <c r="BX65" s="412">
        <v>49</v>
      </c>
      <c r="BY65" s="384"/>
      <c r="BZ65" s="411" t="s">
        <v>189</v>
      </c>
      <c r="CA65" s="412">
        <v>50</v>
      </c>
      <c r="CB65" s="384"/>
      <c r="CC65" s="411" t="s">
        <v>189</v>
      </c>
      <c r="CD65" s="412">
        <v>30</v>
      </c>
      <c r="CE65" s="384"/>
      <c r="CF65" s="411" t="s">
        <v>189</v>
      </c>
      <c r="CG65" s="412">
        <v>49</v>
      </c>
      <c r="CH65" s="384"/>
      <c r="CI65" s="411" t="s">
        <v>189</v>
      </c>
      <c r="CJ65" s="412">
        <v>48</v>
      </c>
      <c r="CK65" s="384"/>
      <c r="CL65" s="411" t="s">
        <v>189</v>
      </c>
      <c r="CM65" s="412">
        <v>20</v>
      </c>
      <c r="CN65" s="384"/>
      <c r="CO65" s="411" t="s">
        <v>189</v>
      </c>
      <c r="CP65" s="412">
        <v>40</v>
      </c>
      <c r="CQ65" s="384"/>
      <c r="CR65" s="411" t="s">
        <v>189</v>
      </c>
      <c r="CS65" s="412">
        <v>40</v>
      </c>
      <c r="CT65" s="384"/>
      <c r="CU65" s="411" t="s">
        <v>189</v>
      </c>
      <c r="CV65" s="412">
        <v>25</v>
      </c>
      <c r="CW65" s="384"/>
      <c r="CX65" s="411" t="s">
        <v>189</v>
      </c>
      <c r="CY65" s="412">
        <v>40</v>
      </c>
      <c r="CZ65" s="384"/>
      <c r="DA65" s="411" t="s">
        <v>189</v>
      </c>
      <c r="DB65" s="412">
        <v>25</v>
      </c>
      <c r="DC65" s="384"/>
      <c r="DD65" s="411" t="s">
        <v>189</v>
      </c>
      <c r="DE65" s="413">
        <v>25</v>
      </c>
      <c r="DF65" s="410"/>
      <c r="DG65" s="411" t="s">
        <v>189</v>
      </c>
      <c r="DH65" s="412">
        <v>50</v>
      </c>
      <c r="DI65" s="384"/>
      <c r="DJ65" s="411" t="s">
        <v>189</v>
      </c>
      <c r="DK65" s="413">
        <v>10</v>
      </c>
      <c r="DL65" s="410"/>
      <c r="DM65" s="411" t="s">
        <v>189</v>
      </c>
      <c r="DN65" s="412">
        <v>50</v>
      </c>
      <c r="DO65" s="384"/>
      <c r="DP65" s="411" t="s">
        <v>189</v>
      </c>
      <c r="DQ65" s="412">
        <v>50</v>
      </c>
      <c r="DR65" s="384"/>
      <c r="DS65" s="411" t="s">
        <v>189</v>
      </c>
      <c r="DT65" s="412">
        <v>50</v>
      </c>
      <c r="DU65" s="384"/>
      <c r="DV65" s="411" t="s">
        <v>189</v>
      </c>
      <c r="DW65" s="412">
        <v>50</v>
      </c>
      <c r="DX65" s="384"/>
      <c r="DY65" s="411" t="s">
        <v>189</v>
      </c>
      <c r="DZ65" s="412">
        <v>50</v>
      </c>
      <c r="EA65" s="384"/>
      <c r="EB65" s="411" t="s">
        <v>189</v>
      </c>
      <c r="EC65" s="412">
        <v>50</v>
      </c>
      <c r="ED65" s="384"/>
      <c r="EE65" s="411" t="s">
        <v>189</v>
      </c>
      <c r="EF65" s="412">
        <v>50</v>
      </c>
      <c r="EG65" s="384"/>
      <c r="EH65" s="411" t="s">
        <v>189</v>
      </c>
      <c r="EI65" s="412">
        <v>50</v>
      </c>
      <c r="EJ65" s="384"/>
      <c r="EK65" s="411" t="s">
        <v>189</v>
      </c>
      <c r="EL65" s="413">
        <v>50</v>
      </c>
      <c r="EM65" s="410"/>
      <c r="EN65" s="411" t="s">
        <v>189</v>
      </c>
      <c r="EO65" s="413">
        <v>25</v>
      </c>
      <c r="EP65" s="410"/>
      <c r="EQ65" s="397"/>
      <c r="ER65" s="415"/>
    </row>
    <row r="66" spans="1:148" ht="16.5" customHeight="1" x14ac:dyDescent="0.15">
      <c r="A66" s="371"/>
      <c r="B66" s="378"/>
      <c r="C66" s="406"/>
      <c r="D66" s="407"/>
      <c r="E66" s="416" t="s">
        <v>528</v>
      </c>
      <c r="F66" s="417" t="s">
        <v>505</v>
      </c>
      <c r="G66" s="417" t="s">
        <v>506</v>
      </c>
      <c r="H66" s="419" t="s">
        <v>528</v>
      </c>
      <c r="I66" s="417" t="s">
        <v>505</v>
      </c>
      <c r="J66" s="418" t="s">
        <v>506</v>
      </c>
      <c r="K66" s="416" t="s">
        <v>528</v>
      </c>
      <c r="L66" s="417" t="s">
        <v>505</v>
      </c>
      <c r="M66" s="417" t="s">
        <v>506</v>
      </c>
      <c r="N66" s="419" t="s">
        <v>528</v>
      </c>
      <c r="O66" s="417" t="s">
        <v>505</v>
      </c>
      <c r="P66" s="418" t="s">
        <v>506</v>
      </c>
      <c r="Q66" s="416" t="s">
        <v>528</v>
      </c>
      <c r="R66" s="417" t="s">
        <v>505</v>
      </c>
      <c r="S66" s="417" t="s">
        <v>506</v>
      </c>
      <c r="T66" s="419" t="s">
        <v>528</v>
      </c>
      <c r="U66" s="417" t="s">
        <v>505</v>
      </c>
      <c r="V66" s="420" t="s">
        <v>506</v>
      </c>
      <c r="W66" s="417" t="s">
        <v>528</v>
      </c>
      <c r="X66" s="417" t="s">
        <v>505</v>
      </c>
      <c r="Y66" s="417" t="s">
        <v>506</v>
      </c>
      <c r="Z66" s="419" t="s">
        <v>528</v>
      </c>
      <c r="AA66" s="417" t="s">
        <v>505</v>
      </c>
      <c r="AB66" s="417" t="s">
        <v>506</v>
      </c>
      <c r="AC66" s="417" t="s">
        <v>528</v>
      </c>
      <c r="AD66" s="417" t="s">
        <v>505</v>
      </c>
      <c r="AE66" s="420" t="s">
        <v>506</v>
      </c>
      <c r="AF66" s="416" t="s">
        <v>528</v>
      </c>
      <c r="AG66" s="417" t="s">
        <v>505</v>
      </c>
      <c r="AH66" s="418" t="s">
        <v>506</v>
      </c>
      <c r="AI66" s="416" t="s">
        <v>528</v>
      </c>
      <c r="AJ66" s="417" t="s">
        <v>505</v>
      </c>
      <c r="AK66" s="420" t="s">
        <v>506</v>
      </c>
      <c r="AL66" s="417" t="s">
        <v>528</v>
      </c>
      <c r="AM66" s="417" t="s">
        <v>505</v>
      </c>
      <c r="AN66" s="417" t="s">
        <v>506</v>
      </c>
      <c r="AO66" s="417" t="s">
        <v>528</v>
      </c>
      <c r="AP66" s="417" t="s">
        <v>505</v>
      </c>
      <c r="AQ66" s="417" t="s">
        <v>506</v>
      </c>
      <c r="AR66" s="417" t="s">
        <v>528</v>
      </c>
      <c r="AS66" s="417" t="s">
        <v>505</v>
      </c>
      <c r="AT66" s="417" t="s">
        <v>506</v>
      </c>
      <c r="AU66" s="417" t="s">
        <v>528</v>
      </c>
      <c r="AV66" s="417" t="s">
        <v>505</v>
      </c>
      <c r="AW66" s="417" t="s">
        <v>506</v>
      </c>
      <c r="AX66" s="417" t="s">
        <v>528</v>
      </c>
      <c r="AY66" s="417" t="s">
        <v>505</v>
      </c>
      <c r="AZ66" s="417" t="s">
        <v>506</v>
      </c>
      <c r="BA66" s="417" t="s">
        <v>528</v>
      </c>
      <c r="BB66" s="417" t="s">
        <v>505</v>
      </c>
      <c r="BC66" s="417" t="s">
        <v>506</v>
      </c>
      <c r="BD66" s="417" t="s">
        <v>528</v>
      </c>
      <c r="BE66" s="417" t="s">
        <v>505</v>
      </c>
      <c r="BF66" s="418" t="s">
        <v>506</v>
      </c>
      <c r="BG66" s="416" t="s">
        <v>528</v>
      </c>
      <c r="BH66" s="417" t="s">
        <v>505</v>
      </c>
      <c r="BI66" s="417" t="s">
        <v>506</v>
      </c>
      <c r="BJ66" s="417" t="s">
        <v>528</v>
      </c>
      <c r="BK66" s="417" t="s">
        <v>505</v>
      </c>
      <c r="BL66" s="417" t="s">
        <v>506</v>
      </c>
      <c r="BM66" s="417" t="s">
        <v>528</v>
      </c>
      <c r="BN66" s="417" t="s">
        <v>505</v>
      </c>
      <c r="BO66" s="417" t="s">
        <v>506</v>
      </c>
      <c r="BP66" s="416" t="s">
        <v>528</v>
      </c>
      <c r="BQ66" s="417" t="s">
        <v>505</v>
      </c>
      <c r="BR66" s="417" t="s">
        <v>506</v>
      </c>
      <c r="BS66" s="417" t="s">
        <v>528</v>
      </c>
      <c r="BT66" s="417" t="s">
        <v>505</v>
      </c>
      <c r="BU66" s="417" t="s">
        <v>506</v>
      </c>
      <c r="BV66" s="417" t="s">
        <v>528</v>
      </c>
      <c r="BW66" s="417" t="s">
        <v>505</v>
      </c>
      <c r="BX66" s="417" t="s">
        <v>506</v>
      </c>
      <c r="BY66" s="417" t="s">
        <v>528</v>
      </c>
      <c r="BZ66" s="417" t="s">
        <v>505</v>
      </c>
      <c r="CA66" s="417" t="s">
        <v>506</v>
      </c>
      <c r="CB66" s="417" t="s">
        <v>528</v>
      </c>
      <c r="CC66" s="417" t="s">
        <v>505</v>
      </c>
      <c r="CD66" s="417" t="s">
        <v>506</v>
      </c>
      <c r="CE66" s="417" t="s">
        <v>528</v>
      </c>
      <c r="CF66" s="417" t="s">
        <v>505</v>
      </c>
      <c r="CG66" s="417" t="s">
        <v>506</v>
      </c>
      <c r="CH66" s="417" t="s">
        <v>528</v>
      </c>
      <c r="CI66" s="417" t="s">
        <v>505</v>
      </c>
      <c r="CJ66" s="417" t="s">
        <v>506</v>
      </c>
      <c r="CK66" s="417" t="s">
        <v>528</v>
      </c>
      <c r="CL66" s="417" t="s">
        <v>505</v>
      </c>
      <c r="CM66" s="417" t="s">
        <v>506</v>
      </c>
      <c r="CN66" s="417" t="s">
        <v>528</v>
      </c>
      <c r="CO66" s="417" t="s">
        <v>505</v>
      </c>
      <c r="CP66" s="417" t="s">
        <v>506</v>
      </c>
      <c r="CQ66" s="417" t="s">
        <v>528</v>
      </c>
      <c r="CR66" s="417" t="s">
        <v>505</v>
      </c>
      <c r="CS66" s="417" t="s">
        <v>506</v>
      </c>
      <c r="CT66" s="417" t="s">
        <v>528</v>
      </c>
      <c r="CU66" s="417" t="s">
        <v>505</v>
      </c>
      <c r="CV66" s="417" t="s">
        <v>506</v>
      </c>
      <c r="CW66" s="417" t="s">
        <v>528</v>
      </c>
      <c r="CX66" s="417" t="s">
        <v>505</v>
      </c>
      <c r="CY66" s="417" t="s">
        <v>506</v>
      </c>
      <c r="CZ66" s="417" t="s">
        <v>528</v>
      </c>
      <c r="DA66" s="417" t="s">
        <v>505</v>
      </c>
      <c r="DB66" s="417" t="s">
        <v>506</v>
      </c>
      <c r="DC66" s="417" t="s">
        <v>528</v>
      </c>
      <c r="DD66" s="417" t="s">
        <v>505</v>
      </c>
      <c r="DE66" s="420" t="s">
        <v>506</v>
      </c>
      <c r="DF66" s="416" t="s">
        <v>528</v>
      </c>
      <c r="DG66" s="417" t="s">
        <v>505</v>
      </c>
      <c r="DH66" s="417" t="s">
        <v>506</v>
      </c>
      <c r="DI66" s="417" t="s">
        <v>528</v>
      </c>
      <c r="DJ66" s="417" t="s">
        <v>505</v>
      </c>
      <c r="DK66" s="417" t="s">
        <v>506</v>
      </c>
      <c r="DL66" s="416" t="s">
        <v>528</v>
      </c>
      <c r="DM66" s="417" t="s">
        <v>505</v>
      </c>
      <c r="DN66" s="417" t="s">
        <v>506</v>
      </c>
      <c r="DO66" s="417" t="s">
        <v>528</v>
      </c>
      <c r="DP66" s="417" t="s">
        <v>505</v>
      </c>
      <c r="DQ66" s="417" t="s">
        <v>506</v>
      </c>
      <c r="DR66" s="417" t="s">
        <v>528</v>
      </c>
      <c r="DS66" s="417" t="s">
        <v>505</v>
      </c>
      <c r="DT66" s="417" t="s">
        <v>506</v>
      </c>
      <c r="DU66" s="417" t="s">
        <v>528</v>
      </c>
      <c r="DV66" s="417" t="s">
        <v>505</v>
      </c>
      <c r="DW66" s="417" t="s">
        <v>506</v>
      </c>
      <c r="DX66" s="417" t="s">
        <v>528</v>
      </c>
      <c r="DY66" s="417" t="s">
        <v>505</v>
      </c>
      <c r="DZ66" s="417" t="s">
        <v>506</v>
      </c>
      <c r="EA66" s="417" t="s">
        <v>528</v>
      </c>
      <c r="EB66" s="417" t="s">
        <v>505</v>
      </c>
      <c r="EC66" s="417" t="s">
        <v>506</v>
      </c>
      <c r="ED66" s="417" t="s">
        <v>528</v>
      </c>
      <c r="EE66" s="417" t="s">
        <v>505</v>
      </c>
      <c r="EF66" s="417" t="s">
        <v>506</v>
      </c>
      <c r="EG66" s="417" t="s">
        <v>528</v>
      </c>
      <c r="EH66" s="417" t="s">
        <v>505</v>
      </c>
      <c r="EI66" s="417" t="s">
        <v>506</v>
      </c>
      <c r="EJ66" s="417" t="s">
        <v>528</v>
      </c>
      <c r="EK66" s="417" t="s">
        <v>505</v>
      </c>
      <c r="EL66" s="418" t="s">
        <v>506</v>
      </c>
      <c r="EM66" s="416" t="s">
        <v>528</v>
      </c>
      <c r="EN66" s="417" t="s">
        <v>505</v>
      </c>
      <c r="EO66" s="418" t="s">
        <v>506</v>
      </c>
      <c r="EP66" s="416" t="s">
        <v>528</v>
      </c>
      <c r="EQ66" s="417" t="s">
        <v>505</v>
      </c>
      <c r="ER66" s="418" t="s">
        <v>506</v>
      </c>
    </row>
    <row r="67" spans="1:148" ht="16.5" customHeight="1" thickBot="1" x14ac:dyDescent="0.2">
      <c r="A67" s="371"/>
      <c r="B67" s="388"/>
      <c r="C67" s="421"/>
      <c r="D67" s="422" t="s">
        <v>195</v>
      </c>
      <c r="E67" s="423" t="s">
        <v>529</v>
      </c>
      <c r="F67" s="424" t="s">
        <v>509</v>
      </c>
      <c r="G67" s="424" t="s">
        <v>0</v>
      </c>
      <c r="H67" s="425" t="s">
        <v>529</v>
      </c>
      <c r="I67" s="424" t="s">
        <v>509</v>
      </c>
      <c r="J67" s="426" t="s">
        <v>4</v>
      </c>
      <c r="K67" s="423" t="s">
        <v>529</v>
      </c>
      <c r="L67" s="424" t="s">
        <v>509</v>
      </c>
      <c r="M67" s="424" t="s">
        <v>4</v>
      </c>
      <c r="N67" s="425" t="s">
        <v>529</v>
      </c>
      <c r="O67" s="424" t="s">
        <v>509</v>
      </c>
      <c r="P67" s="426" t="s">
        <v>4</v>
      </c>
      <c r="Q67" s="423" t="s">
        <v>529</v>
      </c>
      <c r="R67" s="424" t="s">
        <v>509</v>
      </c>
      <c r="S67" s="424" t="s">
        <v>4</v>
      </c>
      <c r="T67" s="425" t="s">
        <v>529</v>
      </c>
      <c r="U67" s="424" t="s">
        <v>509</v>
      </c>
      <c r="V67" s="427" t="s">
        <v>4</v>
      </c>
      <c r="W67" s="424" t="s">
        <v>529</v>
      </c>
      <c r="X67" s="424" t="s">
        <v>509</v>
      </c>
      <c r="Y67" s="424" t="s">
        <v>4</v>
      </c>
      <c r="Z67" s="425" t="s">
        <v>529</v>
      </c>
      <c r="AA67" s="424" t="s">
        <v>509</v>
      </c>
      <c r="AB67" s="424" t="s">
        <v>4</v>
      </c>
      <c r="AC67" s="424" t="s">
        <v>529</v>
      </c>
      <c r="AD67" s="424" t="s">
        <v>509</v>
      </c>
      <c r="AE67" s="427" t="s">
        <v>4</v>
      </c>
      <c r="AF67" s="423" t="s">
        <v>529</v>
      </c>
      <c r="AG67" s="424" t="s">
        <v>509</v>
      </c>
      <c r="AH67" s="426" t="s">
        <v>4</v>
      </c>
      <c r="AI67" s="423" t="s">
        <v>529</v>
      </c>
      <c r="AJ67" s="424" t="s">
        <v>509</v>
      </c>
      <c r="AK67" s="427" t="s">
        <v>4</v>
      </c>
      <c r="AL67" s="424" t="s">
        <v>529</v>
      </c>
      <c r="AM67" s="424" t="s">
        <v>509</v>
      </c>
      <c r="AN67" s="424" t="s">
        <v>4</v>
      </c>
      <c r="AO67" s="424" t="s">
        <v>529</v>
      </c>
      <c r="AP67" s="424" t="s">
        <v>509</v>
      </c>
      <c r="AQ67" s="424" t="s">
        <v>4</v>
      </c>
      <c r="AR67" s="424" t="s">
        <v>529</v>
      </c>
      <c r="AS67" s="424" t="s">
        <v>509</v>
      </c>
      <c r="AT67" s="424" t="s">
        <v>4</v>
      </c>
      <c r="AU67" s="424" t="s">
        <v>529</v>
      </c>
      <c r="AV67" s="424" t="s">
        <v>509</v>
      </c>
      <c r="AW67" s="424" t="s">
        <v>4</v>
      </c>
      <c r="AX67" s="424" t="s">
        <v>529</v>
      </c>
      <c r="AY67" s="424" t="s">
        <v>509</v>
      </c>
      <c r="AZ67" s="424" t="s">
        <v>4</v>
      </c>
      <c r="BA67" s="424" t="s">
        <v>529</v>
      </c>
      <c r="BB67" s="424" t="s">
        <v>509</v>
      </c>
      <c r="BC67" s="424" t="s">
        <v>4</v>
      </c>
      <c r="BD67" s="424" t="s">
        <v>529</v>
      </c>
      <c r="BE67" s="424" t="s">
        <v>509</v>
      </c>
      <c r="BF67" s="426" t="s">
        <v>4</v>
      </c>
      <c r="BG67" s="423" t="s">
        <v>529</v>
      </c>
      <c r="BH67" s="424" t="s">
        <v>509</v>
      </c>
      <c r="BI67" s="424" t="s">
        <v>4</v>
      </c>
      <c r="BJ67" s="424" t="s">
        <v>529</v>
      </c>
      <c r="BK67" s="424" t="s">
        <v>509</v>
      </c>
      <c r="BL67" s="424" t="s">
        <v>4</v>
      </c>
      <c r="BM67" s="424" t="s">
        <v>529</v>
      </c>
      <c r="BN67" s="424" t="s">
        <v>509</v>
      </c>
      <c r="BO67" s="424" t="s">
        <v>4</v>
      </c>
      <c r="BP67" s="423" t="s">
        <v>529</v>
      </c>
      <c r="BQ67" s="424" t="s">
        <v>509</v>
      </c>
      <c r="BR67" s="424" t="s">
        <v>4</v>
      </c>
      <c r="BS67" s="424" t="s">
        <v>529</v>
      </c>
      <c r="BT67" s="424" t="s">
        <v>509</v>
      </c>
      <c r="BU67" s="424" t="s">
        <v>4</v>
      </c>
      <c r="BV67" s="424" t="s">
        <v>529</v>
      </c>
      <c r="BW67" s="424" t="s">
        <v>509</v>
      </c>
      <c r="BX67" s="424" t="s">
        <v>4</v>
      </c>
      <c r="BY67" s="424" t="s">
        <v>529</v>
      </c>
      <c r="BZ67" s="424" t="s">
        <v>509</v>
      </c>
      <c r="CA67" s="424" t="s">
        <v>4</v>
      </c>
      <c r="CB67" s="424" t="s">
        <v>529</v>
      </c>
      <c r="CC67" s="424" t="s">
        <v>509</v>
      </c>
      <c r="CD67" s="424" t="s">
        <v>4</v>
      </c>
      <c r="CE67" s="424" t="s">
        <v>529</v>
      </c>
      <c r="CF67" s="424" t="s">
        <v>509</v>
      </c>
      <c r="CG67" s="424" t="s">
        <v>4</v>
      </c>
      <c r="CH67" s="424" t="s">
        <v>529</v>
      </c>
      <c r="CI67" s="424" t="s">
        <v>509</v>
      </c>
      <c r="CJ67" s="424" t="s">
        <v>4</v>
      </c>
      <c r="CK67" s="424" t="s">
        <v>529</v>
      </c>
      <c r="CL67" s="424" t="s">
        <v>509</v>
      </c>
      <c r="CM67" s="424" t="s">
        <v>4</v>
      </c>
      <c r="CN67" s="424" t="s">
        <v>529</v>
      </c>
      <c r="CO67" s="424" t="s">
        <v>509</v>
      </c>
      <c r="CP67" s="424" t="s">
        <v>4</v>
      </c>
      <c r="CQ67" s="424" t="s">
        <v>529</v>
      </c>
      <c r="CR67" s="424" t="s">
        <v>509</v>
      </c>
      <c r="CS67" s="424" t="s">
        <v>4</v>
      </c>
      <c r="CT67" s="424" t="s">
        <v>529</v>
      </c>
      <c r="CU67" s="424" t="s">
        <v>509</v>
      </c>
      <c r="CV67" s="424" t="s">
        <v>4</v>
      </c>
      <c r="CW67" s="424" t="s">
        <v>529</v>
      </c>
      <c r="CX67" s="424" t="s">
        <v>509</v>
      </c>
      <c r="CY67" s="424" t="s">
        <v>4</v>
      </c>
      <c r="CZ67" s="424" t="s">
        <v>529</v>
      </c>
      <c r="DA67" s="424" t="s">
        <v>509</v>
      </c>
      <c r="DB67" s="424" t="s">
        <v>4</v>
      </c>
      <c r="DC67" s="424" t="s">
        <v>529</v>
      </c>
      <c r="DD67" s="424" t="s">
        <v>509</v>
      </c>
      <c r="DE67" s="427" t="s">
        <v>4</v>
      </c>
      <c r="DF67" s="423" t="s">
        <v>529</v>
      </c>
      <c r="DG67" s="424" t="s">
        <v>509</v>
      </c>
      <c r="DH67" s="424" t="s">
        <v>4</v>
      </c>
      <c r="DI67" s="424" t="s">
        <v>529</v>
      </c>
      <c r="DJ67" s="424" t="s">
        <v>509</v>
      </c>
      <c r="DK67" s="424" t="s">
        <v>4</v>
      </c>
      <c r="DL67" s="423" t="s">
        <v>529</v>
      </c>
      <c r="DM67" s="424" t="s">
        <v>509</v>
      </c>
      <c r="DN67" s="424" t="s">
        <v>4</v>
      </c>
      <c r="DO67" s="424" t="s">
        <v>529</v>
      </c>
      <c r="DP67" s="424" t="s">
        <v>509</v>
      </c>
      <c r="DQ67" s="424" t="s">
        <v>4</v>
      </c>
      <c r="DR67" s="424" t="s">
        <v>529</v>
      </c>
      <c r="DS67" s="424" t="s">
        <v>509</v>
      </c>
      <c r="DT67" s="424" t="s">
        <v>4</v>
      </c>
      <c r="DU67" s="424" t="s">
        <v>529</v>
      </c>
      <c r="DV67" s="424" t="s">
        <v>509</v>
      </c>
      <c r="DW67" s="424" t="s">
        <v>4</v>
      </c>
      <c r="DX67" s="424" t="s">
        <v>529</v>
      </c>
      <c r="DY67" s="424" t="s">
        <v>509</v>
      </c>
      <c r="DZ67" s="424" t="s">
        <v>4</v>
      </c>
      <c r="EA67" s="424" t="s">
        <v>529</v>
      </c>
      <c r="EB67" s="424" t="s">
        <v>509</v>
      </c>
      <c r="EC67" s="424" t="s">
        <v>4</v>
      </c>
      <c r="ED67" s="424" t="s">
        <v>529</v>
      </c>
      <c r="EE67" s="424" t="s">
        <v>509</v>
      </c>
      <c r="EF67" s="424" t="s">
        <v>4</v>
      </c>
      <c r="EG67" s="424" t="s">
        <v>529</v>
      </c>
      <c r="EH67" s="424" t="s">
        <v>509</v>
      </c>
      <c r="EI67" s="424" t="s">
        <v>4</v>
      </c>
      <c r="EJ67" s="424" t="s">
        <v>529</v>
      </c>
      <c r="EK67" s="424" t="s">
        <v>509</v>
      </c>
      <c r="EL67" s="426" t="s">
        <v>4</v>
      </c>
      <c r="EM67" s="423" t="s">
        <v>529</v>
      </c>
      <c r="EN67" s="424" t="s">
        <v>509</v>
      </c>
      <c r="EO67" s="426" t="s">
        <v>4</v>
      </c>
      <c r="EP67" s="423" t="s">
        <v>529</v>
      </c>
      <c r="EQ67" s="424" t="s">
        <v>509</v>
      </c>
      <c r="ER67" s="426" t="s">
        <v>4</v>
      </c>
    </row>
    <row r="68" spans="1:148" ht="16.5" customHeight="1" x14ac:dyDescent="0.15">
      <c r="A68" s="371"/>
      <c r="B68" s="410" t="s">
        <v>190</v>
      </c>
      <c r="C68" s="429">
        <v>44</v>
      </c>
      <c r="D68" s="438">
        <v>45</v>
      </c>
      <c r="E68" s="430">
        <f>'Ｓ４４（1969）'!$AK$124</f>
        <v>0</v>
      </c>
      <c r="F68" s="441">
        <f>IF(D68=0,0,IF(D68&lt;$G$7,ROUND(E68/$G$7,0),IF(D68=$G$7,E68-ROUND(E68/$G$7,0)*($G$7-1),0)))</f>
        <v>0</v>
      </c>
      <c r="G68" s="441">
        <f>IF(D68&gt;=$G$65,E68,ROUND(E68/$G$65,0)*D68)</f>
        <v>0</v>
      </c>
      <c r="H68" s="432">
        <f>'Ｓ４４（1969）'!$AK$125</f>
        <v>0</v>
      </c>
      <c r="I68" s="441">
        <f>IF(D68=0,0,IF(D68&lt;$J$7,ROUND(H68/$J$7,0),IF(D68=$J$7,H68-ROUND(H68/$J$7,0)*($J$7-1),0)))</f>
        <v>0</v>
      </c>
      <c r="J68" s="440">
        <f>IF(D68&gt;=$J$65,H68,ROUND(H68/$J$65,0)*D68)</f>
        <v>0</v>
      </c>
      <c r="K68" s="432">
        <f>'Ｓ４４（1969）'!$AK$127</f>
        <v>0</v>
      </c>
      <c r="L68" s="441">
        <f>IF(D68=0,0,IF(D68&lt;$M$7,ROUND(K68/$M$7,0),IF(D68=$M$7,K68-ROUND(K68/$M$7,0)*($M$7-1),0)))</f>
        <v>0</v>
      </c>
      <c r="M68" s="441">
        <f>IF(D68&gt;=$M$65,K68,ROUND(K68/$M$65,0)*D68)</f>
        <v>0</v>
      </c>
      <c r="N68" s="432">
        <f>'Ｓ４４（1969）'!$AK$128</f>
        <v>0</v>
      </c>
      <c r="O68" s="441">
        <f>IF(D68=0,0,IF(D68&lt;$P$7,ROUND(N68/$P$7,0),IF(D68=$P$7,N68-ROUND(N68/$P$7,0)*($P$7-1),0)))</f>
        <v>0</v>
      </c>
      <c r="P68" s="440">
        <f>IF(D68&gt;=$P$65,N68,ROUND(N68/$P$65,0)*D68)</f>
        <v>0</v>
      </c>
      <c r="Q68" s="432">
        <f>'Ｓ４４（1969）'!$AK$130</f>
        <v>0</v>
      </c>
      <c r="R68" s="441">
        <f>IF(D68=0,0,IF(D68&lt;$S$7,ROUND(Q68/$S$7,0),IF(D68=$S$7,Q68-ROUND(Q68/$S$7,0)*($S$7-1),0)))</f>
        <v>0</v>
      </c>
      <c r="S68" s="441">
        <f>IF(D68&gt;=S$65,Q68,ROUND(Q68/S$65,0)*D68)</f>
        <v>0</v>
      </c>
      <c r="T68" s="432">
        <f>'Ｓ４４（1969）'!$AK$131</f>
        <v>0</v>
      </c>
      <c r="U68" s="441">
        <f>IF(D68=0,0,IF(D68&lt;$V$7,ROUND(T68/$V$7,0),IF(D68=$V$7,T68-ROUND(T68/$V$7,0)*($V$7-1),0)))</f>
        <v>0</v>
      </c>
      <c r="V68" s="441">
        <f>IF(D68&gt;=V$65,T68,ROUND(T68/V$65,0)*D68)</f>
        <v>0</v>
      </c>
      <c r="W68" s="432">
        <f>'Ｓ４４（1969）'!$AK$132</f>
        <v>0</v>
      </c>
      <c r="X68" s="441">
        <f>IF(D68=0,0,IF(D68&lt;$Y$7,ROUND(W68/$Y$7,0),IF(D68=$Y$7,W68-ROUND(W68/$Y$7,0)*($Y$7-1),0)))</f>
        <v>0</v>
      </c>
      <c r="Y68" s="441">
        <f>IF(D68&gt;=Y$65,W68,ROUND(W68/Y$65,0)*D68)</f>
        <v>0</v>
      </c>
      <c r="Z68" s="432">
        <f>'Ｓ４４（1969）'!$AK$133</f>
        <v>0</v>
      </c>
      <c r="AA68" s="441">
        <f>IF(D68=0,0,IF(D68&lt;$AB$7,ROUND(Z68/$AB$7,0),IF(D68=$AB$7,Z68-ROUND(Z68/$AB$7,0)*($AB$7-1),0)))</f>
        <v>0</v>
      </c>
      <c r="AB68" s="441">
        <f>IF(D68&gt;=AB$65,Z68,ROUND(Z68/AB$65,0)*D68)</f>
        <v>0</v>
      </c>
      <c r="AC68" s="432">
        <f>'Ｓ４４（1969）'!$AK$134</f>
        <v>0</v>
      </c>
      <c r="AD68" s="441">
        <f>IF(D68=0,0,IF(D68&lt;$AE$7,ROUND(AC68/$AE$7,0),IF(D68=$AE$7,AC68-ROUND(AC68/$AE$7,0)*($AE$7-1),0)))</f>
        <v>0</v>
      </c>
      <c r="AE68" s="440">
        <f>IF(D68&gt;=AE$65,AC68,ROUND(AC68/AE$65,0)*D68)</f>
        <v>0</v>
      </c>
      <c r="AF68" s="432">
        <f>'Ｓ４４（1969）'!$AK$135</f>
        <v>0</v>
      </c>
      <c r="AG68" s="441">
        <f>IF(D68=0,0,IF(D68&lt;$AH$7,ROUND(AF68/$AH$7,0),IF(D68=$AH$7,AF68-ROUND(AF68/$AH$7,0)*($AH$7-1),0)))</f>
        <v>0</v>
      </c>
      <c r="AH68" s="440">
        <f>IF(D68&gt;=AH$65,AF68,ROUND(AF68/AH$65,0)*D68)</f>
        <v>0</v>
      </c>
      <c r="AI68" s="432">
        <f>'Ｓ４４（1969）'!$AK$136</f>
        <v>0</v>
      </c>
      <c r="AJ68" s="441">
        <f>IF(D68=0,0,IF(D68&lt;$AK$7,ROUND(AI68/$AK$7,0),IF(D68=$AK$7,AI68-ROUND(AI68/$AK$7,0)*($AK$7-1),0)))</f>
        <v>0</v>
      </c>
      <c r="AK68" s="441">
        <f>IF(D68&gt;=AK$65,AI68,ROUND(AI68/AK$65,0)*D68)</f>
        <v>0</v>
      </c>
      <c r="AL68" s="432">
        <f>'Ｓ４４（1969）'!$AK$137</f>
        <v>0</v>
      </c>
      <c r="AM68" s="441">
        <f>IF(D68=0,0,IF(D68&lt;$AN$7,ROUND(AL68/$AN$7,0),IF(D68=$AN$7,AL68-ROUND(AL68/$AN$7,0)*($AN$7-1),0)))</f>
        <v>0</v>
      </c>
      <c r="AN68" s="441">
        <f>IF(D68&gt;=AN$65,AL68,ROUND(AL68/AN$65,0)*D68)</f>
        <v>0</v>
      </c>
      <c r="AO68" s="432">
        <f>'Ｓ４４（1969）'!$AK$138</f>
        <v>0</v>
      </c>
      <c r="AP68" s="441">
        <f>IF(D68=0,0,IF(D68&lt;$AQ$7,ROUND(AO68/$AQ$7,0),IF(D68=$AQ$7,AO68-ROUND(AO68/$AQ$7,0)*($AQ$7-1),0)))</f>
        <v>0</v>
      </c>
      <c r="AQ68" s="441">
        <f>IF(D68&gt;=AQ$65,AO68,ROUND(AO68/AQ$65,0)*D68)</f>
        <v>0</v>
      </c>
      <c r="AR68" s="432">
        <f>'Ｓ４４（1969）'!$AK$139</f>
        <v>0</v>
      </c>
      <c r="AS68" s="441">
        <f>IF(D68=0,0,IF(D68&lt;$AT$7,ROUND(AR68/$AT$7,0),IF(D68=$AT$7,AR68-ROUND(AR68/$AT$7,0)*($AT$7-1),0)))</f>
        <v>0</v>
      </c>
      <c r="AT68" s="441">
        <f>IF(D68&gt;=AT$65,AR68,ROUND(AR68/AT$65,0)*D68)</f>
        <v>0</v>
      </c>
      <c r="AU68" s="432">
        <f>'Ｓ４４（1969）'!$AK$140</f>
        <v>0</v>
      </c>
      <c r="AV68" s="441">
        <f>IF(D68=0,0,IF(D68&lt;$AW$7,ROUND(AU68/$AW$7,0),IF(D68=$AW$7,AU68-ROUND(AU68/$AW$7,0)*($AW$7-1),0)))</f>
        <v>0</v>
      </c>
      <c r="AW68" s="441">
        <f>IF(D68&gt;=AW$65,AU68,ROUND(AU68/AW$65,0)*D68)</f>
        <v>0</v>
      </c>
      <c r="AX68" s="432">
        <f>'Ｓ４４（1969）'!$AK$141</f>
        <v>4166</v>
      </c>
      <c r="AY68" s="441">
        <f>IF(D68=0,0,IF(D68&lt;$AZ$7,ROUND(AX68/$AZ$7,0),IF(D68=$AZ$7,AX68-ROUND(AX68/$AZ$7,0)*($AZ$7-1),0)))</f>
        <v>0</v>
      </c>
      <c r="AZ68" s="441">
        <f>IF(D68&gt;=AZ$65,AX68,ROUND(AX68/AZ$65,0)*D68)</f>
        <v>4166</v>
      </c>
      <c r="BA68" s="432">
        <f>'Ｓ４４（1969）'!$AK$142</f>
        <v>0</v>
      </c>
      <c r="BB68" s="441">
        <f>IF(D68=0,0,IF(D68&lt;$BC$7,ROUND(BA68/$BC$7,0),IF(D68=$BC$7,BA68-ROUND(BA68/$BC$7,0)*($BC$7-1),0)))</f>
        <v>0</v>
      </c>
      <c r="BC68" s="441">
        <f>IF(D68&gt;=BC$65,BA68,ROUND(BA68/BC$65,0)*D68)</f>
        <v>0</v>
      </c>
      <c r="BD68" s="432">
        <f>'Ｓ４４（1969）'!$AK$143</f>
        <v>25</v>
      </c>
      <c r="BE68" s="441">
        <f>IF(D68=0,0,IF(D68&lt;$BF$7,ROUND(BD68/$BF$7,0),IF(D68=$BF$7,BD68-ROUND(BD68/$BF$7,0)*($BF$7-1),0)))</f>
        <v>0</v>
      </c>
      <c r="BF68" s="440">
        <f>IF(D68&gt;=BF$65,BD68,ROUND(BD68/BF$65,0)*D68)</f>
        <v>25</v>
      </c>
      <c r="BG68" s="432">
        <f>'Ｓ４４（1969）'!$AK$145</f>
        <v>0</v>
      </c>
      <c r="BH68" s="441">
        <f>IF(D68=0,0,IF(D68&lt;$BI$7,ROUND(BG68/$BI$7,0),IF(D68=$BI$7,BG68-ROUND(BG68/$BI$7,0)*($BI$7-1),0)))</f>
        <v>0</v>
      </c>
      <c r="BI68" s="441">
        <f>IF(D68&gt;=BI$65,BG68,ROUND(BG68/BI$65,0)*D68)</f>
        <v>0</v>
      </c>
      <c r="BJ68" s="432">
        <f>'Ｓ４４（1969）'!$AK$146</f>
        <v>0</v>
      </c>
      <c r="BK68" s="441">
        <f>IF(D68=0,0,IF(D68&lt;$BL$7,ROUND(BJ68/$BL$7,0),IF(D68=$BL$7,BJ68-ROUND(BJ68/$BL$7,0)*($BL$7-1),0)))</f>
        <v>0</v>
      </c>
      <c r="BL68" s="441">
        <f>IF(D68&gt;=BL$65,BJ68,ROUND(BJ68/BL$65,0)*D68)</f>
        <v>0</v>
      </c>
      <c r="BM68" s="432">
        <f>'Ｓ４４（1969）'!$AK$147</f>
        <v>0</v>
      </c>
      <c r="BN68" s="441">
        <f>IF(D68=0,0,IF(D68&lt;$BO$7,ROUND(BM68/$BO$7,0),IF(D68=$BO$7,BM68-ROUND(BM68/$BO$7,0)*($BO$7-1),0)))</f>
        <v>0</v>
      </c>
      <c r="BO68" s="440">
        <f>IF(D68&gt;=BO$65,BM68,ROUND(BM68/BO$65,0)*D68)</f>
        <v>0</v>
      </c>
      <c r="BP68" s="430">
        <f>'Ｓ４４（1969）'!$AK$148</f>
        <v>0</v>
      </c>
      <c r="BQ68" s="441">
        <f>IF(D68=0,0,IF(D68&lt;$BR$7,ROUND(BP68/$BR$7,0),IF(D68=$BR$7,BP68-ROUND(BP68/$BR$7,0)*($BR$7-1),0)))</f>
        <v>0</v>
      </c>
      <c r="BR68" s="441">
        <f>IF(D68&gt;=BR$65,BP68,ROUND(BP68/BR$65,0)*D68)</f>
        <v>0</v>
      </c>
      <c r="BS68" s="432">
        <f>'Ｓ４４（1969）'!$AK$149</f>
        <v>1122</v>
      </c>
      <c r="BT68" s="441">
        <f>IF(D68=0,0,IF(D68&lt;$BU$7,ROUND(BS68/$BU$7,0),IF(D68=$BU$7,BS68-ROUND(BS68/$BU$7,0)*($BU$7-1),0)))</f>
        <v>19</v>
      </c>
      <c r="BU68" s="441">
        <f>IF(D68&gt;=BU$65,BS68,ROUND(BS68/BU$65,0)*D68)</f>
        <v>855</v>
      </c>
      <c r="BV68" s="432">
        <f>'Ｓ４４（1969）'!$AK$150</f>
        <v>0</v>
      </c>
      <c r="BW68" s="441">
        <f>IF(D68=0,0,IF(D68&lt;$BX$7,ROUND(BV68/$BX$7,0),IF(D68=$BX$7,BV68-ROUND(BV68/$BX$7,0)*($BX$7-1),0)))</f>
        <v>0</v>
      </c>
      <c r="BX68" s="441">
        <f>IF(D68&gt;=BX$65,BV68,ROUND(BV68/BX$65,0)*D68)</f>
        <v>0</v>
      </c>
      <c r="BY68" s="432">
        <f>'Ｓ４４（1969）'!$AK$151</f>
        <v>0</v>
      </c>
      <c r="BZ68" s="441">
        <f>IF(D68=0,0,IF(D68&lt;$CA$7,ROUND(BY68/$CA$7,0),IF(D68=$CA$7,BY68-ROUND(BY68/$CA$7,0)*($CA$7-1),0)))</f>
        <v>0</v>
      </c>
      <c r="CA68" s="441">
        <f>IF(D68&gt;=CA$65,BY68,ROUND(BY68/CA$65,0)*D68)</f>
        <v>0</v>
      </c>
      <c r="CB68" s="432">
        <f>'Ｓ４４（1969）'!$AK$152</f>
        <v>0</v>
      </c>
      <c r="CC68" s="441">
        <f>IF(D68=0,0,IF(D68&lt;$CD$7,ROUND(CB68/$CD$7,0),IF(D68=$CD$7,CB68-ROUND(CB68/$CD$7,0)*($CD$7-1),0)))</f>
        <v>0</v>
      </c>
      <c r="CD68" s="441">
        <f>IF(D68&gt;=CD$65,CB68,ROUND(CB68/CD$65,0)*D68)</f>
        <v>0</v>
      </c>
      <c r="CE68" s="432">
        <f>'Ｓ４４（1969）'!$AK$153</f>
        <v>0</v>
      </c>
      <c r="CF68" s="441">
        <f>IF(D68=0,0,IF(D68&lt;$CG$7,ROUND(CE68/$CG$7,0),IF(D68=$CG$7,CE68-ROUND(CE68/$CG$7,0)*($CG$7-1),0)))</f>
        <v>0</v>
      </c>
      <c r="CG68" s="441">
        <f>IF(D68&gt;=CG$65,CE68,ROUND(CE68/CG$65,0)*D68)</f>
        <v>0</v>
      </c>
      <c r="CH68" s="432">
        <f>'Ｓ４４（1969）'!$AK$155</f>
        <v>0</v>
      </c>
      <c r="CI68" s="441">
        <f>IF(D68=0,0,IF(D68&lt;$CJ$7,ROUND(CH68/$CJ$7,0),IF(D68=$CJ$7,CH68-ROUND(CH68/$CJ$7,0)*($CJ$7-1),0)))</f>
        <v>0</v>
      </c>
      <c r="CJ68" s="441">
        <f>IF(D68&gt;=CJ$65,CH68,ROUND(CH68/CJ$65,0)*D68)</f>
        <v>0</v>
      </c>
      <c r="CK68" s="432">
        <f>'Ｓ４４（1969）'!$AK$156</f>
        <v>0</v>
      </c>
      <c r="CL68" s="441">
        <f>IF(D68=0,0,IF(D68&lt;$CM$7,ROUND(CK68/$CM$7,0),IF(D68=$CM$7,CK68-ROUND(CK68/$CM$7,0)*($CM$7-1),0)))</f>
        <v>0</v>
      </c>
      <c r="CM68" s="441">
        <f>IF(D68&gt;=CM$65,CK68,ROUND(CK68/CM$65,0)*D68)</f>
        <v>0</v>
      </c>
      <c r="CN68" s="432">
        <f>'Ｓ４４（1969）'!$AK$157</f>
        <v>0</v>
      </c>
      <c r="CO68" s="441">
        <f>IF(D68=0,0,IF(D68&lt;$CP$7,ROUND(CN68/$CP$7,0),IF(D68=$CP$7,CN68-ROUND(CN68/$CP$7,0)*($CP$7-1),0)))</f>
        <v>0</v>
      </c>
      <c r="CP68" s="441">
        <f>IF(D68&gt;=CP$65,CN68,ROUND(CN68/CP$65,0)*D68)</f>
        <v>0</v>
      </c>
      <c r="CQ68" s="432">
        <f>'Ｓ４４（1969）'!$AK$158</f>
        <v>0</v>
      </c>
      <c r="CR68" s="441">
        <f>IF(D68=0,0,IF(D68&lt;$CS$7,ROUND(CQ68/$CS$7,0),IF(D68=$CS$7,CQ68-ROUND(CQ68/$CS$7,0)*($CS$7-1),0)))</f>
        <v>0</v>
      </c>
      <c r="CS68" s="441">
        <f>IF(D68&gt;=CS$65,CQ68,ROUND(CQ68/CS$65,0)*D68)</f>
        <v>0</v>
      </c>
      <c r="CT68" s="432">
        <f>'Ｓ４４（1969）'!$AK$159</f>
        <v>0</v>
      </c>
      <c r="CU68" s="441">
        <f>IF(D68=0,0,IF(D68&lt;$CV$7,ROUND(CT68/$CV$7,0),IF(D68=$CV$7,CT68-ROUND(CT68/$CV$7,0)*($CV$7-1),0)))</f>
        <v>0</v>
      </c>
      <c r="CV68" s="441">
        <f>IF(D68&gt;=CV$65,CT68,ROUND(CT68/CV$65,0)*D68)</f>
        <v>0</v>
      </c>
      <c r="CW68" s="432">
        <f>'Ｓ４４（1969）'!$AK$160</f>
        <v>0</v>
      </c>
      <c r="CX68" s="441">
        <f>IF(D68=0,0,IF(D68&lt;$CY$7,ROUND(CW68/$CY$7,0),IF(D68=$CY$7,CW68-ROUND(CW68/$CY$7,0)*($CY$7-1),0)))</f>
        <v>0</v>
      </c>
      <c r="CY68" s="441">
        <f>IF(D68&gt;=CY$65,CW68,ROUND(CW68/CY$65,0)*D68)</f>
        <v>0</v>
      </c>
      <c r="CZ68" s="432">
        <f>'Ｓ４４（1969）'!$AK$161</f>
        <v>0</v>
      </c>
      <c r="DA68" s="441">
        <f>IF(D68=0,0,IF(D68&lt;$DB$7,ROUND(CZ68/$DB$7,0),IF(D68=$DB$7,CZ68-ROUND(CZ68/$DB$7,0)*($DB$7-1),0)))</f>
        <v>0</v>
      </c>
      <c r="DB68" s="441">
        <f>IF(D68&gt;=DB$65,CZ68,ROUND(CZ68/DB$65,0)*D68)</f>
        <v>0</v>
      </c>
      <c r="DC68" s="432">
        <f>'Ｓ４４（1969）'!$AK$162</f>
        <v>0</v>
      </c>
      <c r="DD68" s="441">
        <f>IF(D68=0,0,IF(D68&lt;$DE$7,ROUND(DC68/$DE$7,0),IF(D68=$DE$7,DC68-ROUND(DC68/$DE$7,0)*($DE$7-1),0)))</f>
        <v>0</v>
      </c>
      <c r="DE68" s="440">
        <f>IF(D68&gt;=DE$65,DC68,ROUND(DC68/DE$65,0)*D68)</f>
        <v>0</v>
      </c>
      <c r="DF68" s="432">
        <f>'Ｓ４４（1969）'!$AK$164</f>
        <v>0</v>
      </c>
      <c r="DG68" s="441">
        <f>IF(D68=0,0,IF(D68&lt;$DH$7,ROUND(DF68/$DH$7,0),IF(D68=$DH$7,DF68-ROUND(DF68/$DH$7,0)*($DH$7-1),0)))</f>
        <v>0</v>
      </c>
      <c r="DH68" s="441">
        <f>IF(D68&gt;=DH$65,DF68,ROUND(DF68/DH$65,0)*D68)</f>
        <v>0</v>
      </c>
      <c r="DI68" s="432">
        <f>'Ｓ４４（1969）'!$AK$165</f>
        <v>0</v>
      </c>
      <c r="DJ68" s="441">
        <f>IF(D68=0,0,IF(D68&lt;$DK$7,ROUND(DI68/$DK$7,0),IF(D68=$DK$7,DI68-ROUND(DI68/$DK$7,0)*($DK$7-1),0)))</f>
        <v>0</v>
      </c>
      <c r="DK68" s="440">
        <f>IF(D68&gt;=DK$65,DI68,ROUND(DI68/DK$65,0)*D68)</f>
        <v>0</v>
      </c>
      <c r="DL68" s="432">
        <f>'Ｓ４４（1969）'!$AK$166</f>
        <v>0</v>
      </c>
      <c r="DM68" s="441">
        <f>IF(D68=0,0,IF(D68&lt;$DN$7,ROUND(DL68/$DN$7,0),IF(D68=$DN$7,DL68-ROUND(DL68/$DN$7,0)*($DN$7-1),0)))</f>
        <v>0</v>
      </c>
      <c r="DN68" s="441">
        <f>IF(D68&gt;=DN$65,DL68,ROUND(DL68/DN$65,0)*D68)</f>
        <v>0</v>
      </c>
      <c r="DO68" s="432">
        <f>'Ｓ４４（1969）'!$AK$167</f>
        <v>0</v>
      </c>
      <c r="DP68" s="441">
        <f>IF(D68=0,0,IF(D68&lt;$DQ$7,ROUND(DO68/$DQ$7,0),IF(D68=$DQ$7,DO68-ROUND(DO68/$DQ$7,0)*($DQ$7-1),0)))</f>
        <v>0</v>
      </c>
      <c r="DQ68" s="441">
        <f>IF(D68&gt;=DQ$65,DO68,ROUND(DO68/DQ$65,0)*D68)</f>
        <v>0</v>
      </c>
      <c r="DR68" s="432">
        <f>'Ｓ４４（1969）'!$AK$168</f>
        <v>0</v>
      </c>
      <c r="DS68" s="441">
        <f>IF(D68=0,0,IF(D68&lt;$DT$7,ROUND(DR68/$DT$7,0),IF(D68=$DT$7,DR68-ROUND(DR68/$DT$7,0)*($DT$7-1),0)))</f>
        <v>0</v>
      </c>
      <c r="DT68" s="441">
        <f>IF(D68&gt;=DT$65,DR68,ROUND(DR68/DT$65,0)*D68)</f>
        <v>0</v>
      </c>
      <c r="DU68" s="432">
        <f>'Ｓ４４（1969）'!$AK$169</f>
        <v>0</v>
      </c>
      <c r="DV68" s="441">
        <f>IF(D68=0,0,IF(D68&lt;$DW$7,ROUND(DU68/$DW$7,0),IF(D68=$DW$7,DU68-ROUND(DU68/$DW$7,0)*($DW$7-1),0)))</f>
        <v>0</v>
      </c>
      <c r="DW68" s="441">
        <f>IF(D68&gt;=DW$65,DU68,ROUND(DU68/DW$65,0)*D68)</f>
        <v>0</v>
      </c>
      <c r="DX68" s="432">
        <f>'Ｓ４４（1969）'!$AK$170</f>
        <v>0</v>
      </c>
      <c r="DY68" s="441">
        <f>IF(D68=0,0,IF(D68&lt;$DZ$7,ROUND(DX68/$DZ$7,0),IF(D68=$DZ$7,DX68-ROUND(DX68/$DZ$7,0)*($DZ$7-1),0)))</f>
        <v>0</v>
      </c>
      <c r="DZ68" s="441">
        <f>IF(D68&gt;=DZ$65,DX68,ROUND(DX68/DZ$65,0)*D68)</f>
        <v>0</v>
      </c>
      <c r="EA68" s="432">
        <f>'Ｓ４４（1969）'!$AK$171</f>
        <v>0</v>
      </c>
      <c r="EB68" s="441">
        <f>IF(D68=0,0,IF(D68&lt;$EC$7,ROUND(EA68/$EC$7,0),IF(D68=$EC$7,EA68-ROUND(EA68/$EC$7,0)*($EC$7-1),0)))</f>
        <v>0</v>
      </c>
      <c r="EC68" s="441">
        <f>IF(D68&gt;=EC$65,EA68,ROUND(EA68/EC$65,0)*D68)</f>
        <v>0</v>
      </c>
      <c r="ED68" s="432">
        <f>'Ｓ４４（1969）'!$AK$172</f>
        <v>0</v>
      </c>
      <c r="EE68" s="441">
        <f>IF(D68=0,0,IF(D68&lt;$EF$7,ROUND(ED68/$EF$7,0),IF(D68=$EF$7,ED68-ROUND(ED68/$EF$7,0)*($EF$7-1),0)))</f>
        <v>0</v>
      </c>
      <c r="EF68" s="441">
        <f>IF(D68&gt;=EF$65,ED68,ROUND(ED68/EF$65,0)*D68)</f>
        <v>0</v>
      </c>
      <c r="EG68" s="432">
        <f>'Ｓ４４（1969）'!$AK$173</f>
        <v>0</v>
      </c>
      <c r="EH68" s="441">
        <f>IF(D68=0,0,IF(D68&lt;$EI$7,ROUND(EG68/$EI$7,0),IF(D68=$EI$7,EG68-ROUND(EG68/$EI$7,0)*($EI$7-1),0)))</f>
        <v>0</v>
      </c>
      <c r="EI68" s="441">
        <f>IF(D68&gt;=EI$65,EG68,ROUND(EG68/EI$65,0)*D68)</f>
        <v>0</v>
      </c>
      <c r="EJ68" s="432">
        <f>'Ｓ４４（1969）'!$AK$174</f>
        <v>0</v>
      </c>
      <c r="EK68" s="441">
        <f>IF(D68=0,0,IF(D68&lt;$EL$7,ROUND(EJ68/$EL$7,0),IF(D68=$EL$7,EJ68-ROUND(EJ68/$EL$7,0)*($EL$7-1),0)))</f>
        <v>0</v>
      </c>
      <c r="EL68" s="440">
        <f>IF(D68&gt;=EL$65,EJ68,ROUND(EJ68/EL$65,0)*D68)</f>
        <v>0</v>
      </c>
      <c r="EM68" s="432">
        <f>'Ｓ４４（1969）'!$AK$175</f>
        <v>0</v>
      </c>
      <c r="EN68" s="441">
        <f>IF(D68=0,0,IF(D68&lt;$EO$7,ROUND(EM68/$EO$7,0),IF(D68=$EO$7,EM68-ROUND(EM68/$EO$7,0)*($EO$7-1),0)))</f>
        <v>0</v>
      </c>
      <c r="EO68" s="475">
        <f>IF(D68&gt;=EO$65,EM68,ROUND(EM68/EO$65,0)*D68)</f>
        <v>0</v>
      </c>
      <c r="EP68" s="430">
        <f t="shared" ref="EP68:ER69" si="200">E68+H68+K68+N68+Q68+T68+W68+Z68+AC68+AF68+AI68+AL68+AO68+AR68+AU68+AX68+BA68+BD68+BG68+BJ68+BM68+BP68+BS68+BV68+BY68+CB68+CE68+CH68+CK68+CN68+CQ68+CT68+CW68+CZ68+DC68+DF68+DI68+DL68+DO68+DR68+DU68+DX68+EA68+ED68+EG68+EJ68+EM68</f>
        <v>5313</v>
      </c>
      <c r="EQ68" s="435">
        <f t="shared" si="200"/>
        <v>19</v>
      </c>
      <c r="ER68" s="433">
        <f t="shared" si="200"/>
        <v>5046</v>
      </c>
    </row>
    <row r="69" spans="1:148" ht="16.5" customHeight="1" x14ac:dyDescent="0.15">
      <c r="A69" s="371"/>
      <c r="B69" s="436"/>
      <c r="C69" s="437">
        <v>45</v>
      </c>
      <c r="D69" s="438">
        <v>44</v>
      </c>
      <c r="E69" s="430">
        <f>'Ｓ４５（1970）'!$AK$124</f>
        <v>0</v>
      </c>
      <c r="F69" s="441">
        <f>IF(D69=0,0,IF(D69&lt;$G$7,ROUND(E69/$G$7,0),IF(D69=$G$7,E69-ROUND(E69/$G$7,0)*($G$7-1),0)))</f>
        <v>0</v>
      </c>
      <c r="G69" s="441">
        <f>IF(D69&gt;=$G$65,E69,ROUND(E69/$G$65,0)*D69)</f>
        <v>0</v>
      </c>
      <c r="H69" s="432">
        <f>'Ｓ４５（1970）'!$AK$125</f>
        <v>0</v>
      </c>
      <c r="I69" s="441">
        <f>IF(D69=0,0,IF(D69&lt;$J$7,ROUND(H69/$J$7,0),IF(D69=$J$7,H69-ROUND(H69/$J$7,0)*($J$7-1),0)))</f>
        <v>0</v>
      </c>
      <c r="J69" s="440">
        <f>IF(D69&gt;=$J$65,H69,ROUND(H69/$J$65,0)*D69)</f>
        <v>0</v>
      </c>
      <c r="K69" s="432">
        <f>'Ｓ４５（1970）'!$AK$127</f>
        <v>0</v>
      </c>
      <c r="L69" s="441">
        <f>IF(D69=0,0,IF(D69&lt;$M$7,ROUND(K69/$M$7,0),IF(D69=$M$7,K69-ROUND(K69/$M$7,0)*($M$7-1),0)))</f>
        <v>0</v>
      </c>
      <c r="M69" s="441">
        <f>IF(D69&gt;=$M$65,K69,ROUND(K69/$M$65,0)*D69)</f>
        <v>0</v>
      </c>
      <c r="N69" s="432">
        <f>'Ｓ４５（1970）'!$AK$128</f>
        <v>0</v>
      </c>
      <c r="O69" s="441">
        <f>IF(D69=0,0,IF(D69&lt;$P$7,ROUND(N69/$P$7,0),IF(D69=$P$7,N69-ROUND(N69/$P$7,0)*($P$7-1),0)))</f>
        <v>0</v>
      </c>
      <c r="P69" s="440">
        <f>IF(D69&gt;=$P$65,N69,ROUND(N69/$P$65,0)*D69)</f>
        <v>0</v>
      </c>
      <c r="Q69" s="432">
        <f>'Ｓ４５（1970）'!$AK$130</f>
        <v>0</v>
      </c>
      <c r="R69" s="441">
        <f>IF(D69=0,0,IF(D69&lt;$S$7,ROUND(Q69/$S$7,0),IF(D69=$S$7,Q69-ROUND(Q69/$S$7,0)*($S$7-1),0)))</f>
        <v>0</v>
      </c>
      <c r="S69" s="441">
        <f>IF(D69&gt;=S$65,Q69,ROUND(Q69/S$65,0)*D69)</f>
        <v>0</v>
      </c>
      <c r="T69" s="432">
        <f>'Ｓ４５（1970）'!$AK$131</f>
        <v>0</v>
      </c>
      <c r="U69" s="441">
        <f>IF(D69=0,0,IF(D69&lt;$V$7,ROUND(T69/$V$7,0),IF(D69=$V$7,T69-ROUND(T69/$V$7,0)*($V$7-1),0)))</f>
        <v>0</v>
      </c>
      <c r="V69" s="441">
        <f>IF(D69&gt;=V$65,T69,ROUND(T69/V$65,0)*D69)</f>
        <v>0</v>
      </c>
      <c r="W69" s="432">
        <f>'Ｓ４５（1970）'!$AK$132</f>
        <v>0</v>
      </c>
      <c r="X69" s="441">
        <f>IF(D69=0,0,IF(D69&lt;$Y$7,ROUND(W69/$Y$7,0),IF(D69=$Y$7,W69-ROUND(W69/$Y$7,0)*($Y$7-1),0)))</f>
        <v>0</v>
      </c>
      <c r="Y69" s="441">
        <f>IF(D69&gt;=Y$65,W69,ROUND(W69/Y$65,0)*D69)</f>
        <v>0</v>
      </c>
      <c r="Z69" s="432">
        <f>'Ｓ４５（1970）'!$AK$133</f>
        <v>0</v>
      </c>
      <c r="AA69" s="441">
        <f>IF(D69=0,0,IF(D69&lt;$AB$7,ROUND(Z69/$AB$7,0),IF(D69=$AB$7,Z69-ROUND(Z69/$AB$7,0)*($AB$7-1),0)))</f>
        <v>0</v>
      </c>
      <c r="AB69" s="441">
        <f>IF(D69&gt;=AB$65,Z69,ROUND(Z69/AB$65,0)*D69)</f>
        <v>0</v>
      </c>
      <c r="AC69" s="432">
        <f>'Ｓ４５（1970）'!$AK$134</f>
        <v>0</v>
      </c>
      <c r="AD69" s="441">
        <f>IF(D69=0,0,IF(D69&lt;$AE$7,ROUND(AC69/$AE$7,0),IF(D69=$AE$7,AC69-ROUND(AC69/$AE$7,0)*($AE$7-1),0)))</f>
        <v>0</v>
      </c>
      <c r="AE69" s="440">
        <f>IF(D69&gt;=AE$65,AC69,ROUND(AC69/AE$65,0)*D69)</f>
        <v>0</v>
      </c>
      <c r="AF69" s="432">
        <f>'Ｓ４５（1970）'!$AK$135</f>
        <v>0</v>
      </c>
      <c r="AG69" s="441">
        <f>IF(D69=0,0,IF(D69&lt;$AH$7,ROUND(AF69/$AH$7,0),IF(D69=$AH$7,AF69-ROUND(AF69/$AH$7,0)*($AH$7-1),0)))</f>
        <v>0</v>
      </c>
      <c r="AH69" s="440">
        <f>IF(D69&gt;=AH$65,AF69,ROUND(AF69/AH$65,0)*D69)</f>
        <v>0</v>
      </c>
      <c r="AI69" s="432">
        <f>'Ｓ４５（1970）'!$AK$136</f>
        <v>0</v>
      </c>
      <c r="AJ69" s="441">
        <f>IF(D69=0,0,IF(D69&lt;$AK$7,ROUND(AI69/$AK$7,0),IF(D69=$AK$7,AI69-ROUND(AI69/$AK$7,0)*($AK$7-1),0)))</f>
        <v>0</v>
      </c>
      <c r="AK69" s="441">
        <f>IF(D69&gt;=AK$65,AI69,ROUND(AI69/AK$65,0)*D69)</f>
        <v>0</v>
      </c>
      <c r="AL69" s="432">
        <f>'Ｓ４５（1970）'!$AK$137</f>
        <v>0</v>
      </c>
      <c r="AM69" s="441">
        <f>IF(D69=0,0,IF(D69&lt;$AN$7,ROUND(AL69/$AN$7,0),IF(D69=$AN$7,AL69-ROUND(AL69/$AN$7,0)*($AN$7-1),0)))</f>
        <v>0</v>
      </c>
      <c r="AN69" s="441">
        <f>IF(D69&gt;=AN$65,AL69,ROUND(AL69/AN$65,0)*D69)</f>
        <v>0</v>
      </c>
      <c r="AO69" s="432">
        <f>'Ｓ４５（1970）'!$AK$138</f>
        <v>0</v>
      </c>
      <c r="AP69" s="441">
        <f>IF(D69=0,0,IF(D69&lt;$AQ$7,ROUND(AO69/$AQ$7,0),IF(D69=$AQ$7,AO69-ROUND(AO69/$AQ$7,0)*($AQ$7-1),0)))</f>
        <v>0</v>
      </c>
      <c r="AQ69" s="441">
        <f>IF(D69&gt;=AQ$65,AO69,ROUND(AO69/AQ$65,0)*D69)</f>
        <v>0</v>
      </c>
      <c r="AR69" s="432">
        <f>'Ｓ４５（1970）'!$AK$139</f>
        <v>0</v>
      </c>
      <c r="AS69" s="441">
        <f>IF(D69=0,0,IF(D69&lt;$AT$7,ROUND(AR69/$AT$7,0),IF(D69=$AT$7,AR69-ROUND(AR69/$AT$7,0)*($AT$7-1),0)))</f>
        <v>0</v>
      </c>
      <c r="AT69" s="441">
        <f>IF(D69&gt;=AT$65,AR69,ROUND(AR69/AT$65,0)*D69)</f>
        <v>0</v>
      </c>
      <c r="AU69" s="432">
        <f>'Ｓ４５（1970）'!$AK$140</f>
        <v>0</v>
      </c>
      <c r="AV69" s="441">
        <f>IF(D69=0,0,IF(D69&lt;$AW$7,ROUND(AU69/$AW$7,0),IF(D69=$AW$7,AU69-ROUND(AU69/$AW$7,0)*($AW$7-1),0)))</f>
        <v>0</v>
      </c>
      <c r="AW69" s="441">
        <f>IF(D69&gt;=AW$65,AU69,ROUND(AU69/AW$65,0)*D69)</f>
        <v>0</v>
      </c>
      <c r="AX69" s="432">
        <f>'Ｓ４５（1970）'!$AK$141</f>
        <v>2121</v>
      </c>
      <c r="AY69" s="441">
        <f>IF(D69=0,0,IF(D69&lt;$AZ$7,ROUND(AX69/$AZ$7,0),IF(D69=$AZ$7,AX69-ROUND(AX69/$AZ$7,0)*($AZ$7-1),0)))</f>
        <v>0</v>
      </c>
      <c r="AZ69" s="441">
        <f>IF(D69&gt;=AZ$65,AX69,ROUND(AX69/AZ$65,0)*D69)</f>
        <v>2121</v>
      </c>
      <c r="BA69" s="432">
        <f>'Ｓ４５（1970）'!$AK$142</f>
        <v>0</v>
      </c>
      <c r="BB69" s="441">
        <f>IF(D69=0,0,IF(D69&lt;$BC$7,ROUND(BA69/$BC$7,0),IF(D69=$BC$7,BA69-ROUND(BA69/$BC$7,0)*($BC$7-1),0)))</f>
        <v>0</v>
      </c>
      <c r="BC69" s="441">
        <f>IF(D69&gt;=BC$65,BA69,ROUND(BA69/BC$65,0)*D69)</f>
        <v>0</v>
      </c>
      <c r="BD69" s="432">
        <f>'Ｓ４５（1970）'!$AK$143</f>
        <v>186</v>
      </c>
      <c r="BE69" s="441">
        <f>IF(D69=0,0,IF(D69&lt;$BF$7,ROUND(BD69/$BF$7,0),IF(D69=$BF$7,BD69-ROUND(BD69/$BF$7,0)*($BF$7-1),0)))</f>
        <v>0</v>
      </c>
      <c r="BF69" s="440">
        <f>IF(D69&gt;=BF$65,BD69,ROUND(BD69/BF$65,0)*D69)</f>
        <v>186</v>
      </c>
      <c r="BG69" s="432">
        <f>'Ｓ４５（1970）'!$AK$145</f>
        <v>0</v>
      </c>
      <c r="BH69" s="441">
        <f>IF(D69=0,0,IF(D69&lt;$BI$7,ROUND(BG69/$BI$7,0),IF(D69=$BI$7,BG69-ROUND(BG69/$BI$7,0)*($BI$7-1),0)))</f>
        <v>0</v>
      </c>
      <c r="BI69" s="441">
        <f>IF(D69&gt;=BI$65,BG69,ROUND(BG69/BI$65,0)*D69)</f>
        <v>0</v>
      </c>
      <c r="BJ69" s="432">
        <f>'Ｓ４５（1970）'!$AK$146</f>
        <v>0</v>
      </c>
      <c r="BK69" s="441">
        <f>IF(D69=0,0,IF(D69&lt;$BL$7,ROUND(BJ69/$BL$7,0),IF(D69=$BL$7,BJ69-ROUND(BJ69/$BL$7,0)*($BL$7-1),0)))</f>
        <v>0</v>
      </c>
      <c r="BL69" s="441">
        <f>IF(D69&gt;=BL$65,BJ69,ROUND(BJ69/BL$65,0)*D69)</f>
        <v>0</v>
      </c>
      <c r="BM69" s="432">
        <f>'Ｓ４５（1970）'!$AK$147</f>
        <v>0</v>
      </c>
      <c r="BN69" s="441">
        <f>IF(D69=0,0,IF(D69&lt;$BO$7,ROUND(BM69/$BO$7,0),IF(D69=$BO$7,BM69-ROUND(BM69/$BO$7,0)*($BO$7-1),0)))</f>
        <v>0</v>
      </c>
      <c r="BO69" s="440">
        <f>IF(D69&gt;=BO$65,BM69,ROUND(BM69/BO$65,0)*D69)</f>
        <v>0</v>
      </c>
      <c r="BP69" s="430">
        <f>'Ｓ４５（1970）'!$AK$148</f>
        <v>0</v>
      </c>
      <c r="BQ69" s="441">
        <f>IF(D69=0,0,IF(D69&lt;$BR$7,ROUND(BP69/$BR$7,0),IF(D69=$BR$7,BP69-ROUND(BP69/$BR$7,0)*($BR$7-1),0)))</f>
        <v>0</v>
      </c>
      <c r="BR69" s="441">
        <f>IF(D69&gt;=BR$65,BP69,ROUND(BP69/BR$65,0)*D69)</f>
        <v>0</v>
      </c>
      <c r="BS69" s="432">
        <f>'Ｓ４５（1970）'!$AK$149</f>
        <v>1350</v>
      </c>
      <c r="BT69" s="441">
        <f>IF(D69=0,0,IF(D69&lt;$BU$7,ROUND(BS69/$BU$7,0),IF(D69=$BU$7,BS69-ROUND(BS69/$BU$7,0)*($BU$7-1),0)))</f>
        <v>23</v>
      </c>
      <c r="BU69" s="441">
        <f>IF(D69&gt;=BU$65,BS69,ROUND(BS69/BU$65,0)*D69)</f>
        <v>1012</v>
      </c>
      <c r="BV69" s="432">
        <f>'Ｓ４５（1970）'!$AK$150</f>
        <v>0</v>
      </c>
      <c r="BW69" s="441">
        <f>IF(D69=0,0,IF(D69&lt;$BX$7,ROUND(BV69/$BX$7,0),IF(D69=$BX$7,BV69-ROUND(BV69/$BX$7,0)*($BX$7-1),0)))</f>
        <v>0</v>
      </c>
      <c r="BX69" s="441">
        <f>IF(D69&gt;=BX$65,BV69,ROUND(BV69/BX$65,0)*D69)</f>
        <v>0</v>
      </c>
      <c r="BY69" s="432">
        <f>'Ｓ４５（1970）'!$AK$151</f>
        <v>0</v>
      </c>
      <c r="BZ69" s="441">
        <f>IF(D69=0,0,IF(D69&lt;$CA$7,ROUND(BY69/$CA$7,0),IF(D69=$CA$7,BY69-ROUND(BY69/$CA$7,0)*($CA$7-1),0)))</f>
        <v>0</v>
      </c>
      <c r="CA69" s="441">
        <f>IF(D69&gt;=CA$65,BY69,ROUND(BY69/CA$65,0)*D69)</f>
        <v>0</v>
      </c>
      <c r="CB69" s="432">
        <f>'Ｓ４５（1970）'!$AK$152</f>
        <v>0</v>
      </c>
      <c r="CC69" s="441">
        <f>IF(D69=0,0,IF(D69&lt;$CD$7,ROUND(CB69/$CD$7,0),IF(D69=$CD$7,CB69-ROUND(CB69/$CD$7,0)*($CD$7-1),0)))</f>
        <v>0</v>
      </c>
      <c r="CD69" s="441">
        <f>IF(D69&gt;=CD$65,CB69,ROUND(CB69/CD$65,0)*D69)</f>
        <v>0</v>
      </c>
      <c r="CE69" s="432">
        <f>'Ｓ４５（1970）'!$AK$153</f>
        <v>0</v>
      </c>
      <c r="CF69" s="441">
        <f>IF(D69=0,0,IF(D69&lt;$CG$7,ROUND(CE69/$CG$7,0),IF(D69=$CG$7,CE69-ROUND(CE69/$CG$7,0)*($CG$7-1),0)))</f>
        <v>0</v>
      </c>
      <c r="CG69" s="441">
        <f>IF(D69&gt;=CG$65,CE69,ROUND(CE69/CG$65,0)*D69)</f>
        <v>0</v>
      </c>
      <c r="CH69" s="432">
        <f>'Ｓ４５（1970）'!$AK$155</f>
        <v>0</v>
      </c>
      <c r="CI69" s="441">
        <f>IF(D69=0,0,IF(D69&lt;$CJ$7,ROUND(CH69/$CJ$7,0),IF(D69=$CJ$7,CH69-ROUND(CH69/$CJ$7,0)*($CJ$7-1),0)))</f>
        <v>0</v>
      </c>
      <c r="CJ69" s="441">
        <f>IF(D69&gt;=CJ$65,CH69,ROUND(CH69/CJ$65,0)*D69)</f>
        <v>0</v>
      </c>
      <c r="CK69" s="432">
        <f>'Ｓ４５（1970）'!$AK$156</f>
        <v>0</v>
      </c>
      <c r="CL69" s="441">
        <f>IF(D69=0,0,IF(D69&lt;$CM$7,ROUND(CK69/$CM$7,0),IF(D69=$CM$7,CK69-ROUND(CK69/$CM$7,0)*($CM$7-1),0)))</f>
        <v>0</v>
      </c>
      <c r="CM69" s="441">
        <f>IF(D69&gt;=CM$65,CK69,ROUND(CK69/CM$65,0)*D69)</f>
        <v>0</v>
      </c>
      <c r="CN69" s="432">
        <f>'Ｓ４５（1970）'!$AK$157</f>
        <v>0</v>
      </c>
      <c r="CO69" s="441">
        <f>IF(D69=0,0,IF(D69&lt;$CP$7,ROUND(CN69/$CP$7,0),IF(D69=$CP$7,CN69-ROUND(CN69/$CP$7,0)*($CP$7-1),0)))</f>
        <v>0</v>
      </c>
      <c r="CP69" s="441">
        <f>IF(D69&gt;=CP$65,CN69,ROUND(CN69/CP$65,0)*D69)</f>
        <v>0</v>
      </c>
      <c r="CQ69" s="432">
        <f>'Ｓ４５（1970）'!$AK$158</f>
        <v>0</v>
      </c>
      <c r="CR69" s="441">
        <f>IF(D69=0,0,IF(D69&lt;$CS$7,ROUND(CQ69/$CS$7,0),IF(D69=$CS$7,CQ69-ROUND(CQ69/$CS$7,0)*($CS$7-1),0)))</f>
        <v>0</v>
      </c>
      <c r="CS69" s="441">
        <f>IF(D69&gt;=CS$65,CQ69,ROUND(CQ69/CS$65,0)*D69)</f>
        <v>0</v>
      </c>
      <c r="CT69" s="432">
        <f>'Ｓ４５（1970）'!$AK$159</f>
        <v>0</v>
      </c>
      <c r="CU69" s="441">
        <f>IF(D69=0,0,IF(D69&lt;$CV$7,ROUND(CT69/$CV$7,0),IF(D69=$CV$7,CT69-ROUND(CT69/$CV$7,0)*($CV$7-1),0)))</f>
        <v>0</v>
      </c>
      <c r="CV69" s="441">
        <f>IF(D69&gt;=CV$65,CT69,ROUND(CT69/CV$65,0)*D69)</f>
        <v>0</v>
      </c>
      <c r="CW69" s="432">
        <f>'Ｓ４５（1970）'!$AK$160</f>
        <v>0</v>
      </c>
      <c r="CX69" s="441">
        <f>IF(D69=0,0,IF(D69&lt;$CY$7,ROUND(CW69/$CY$7,0),IF(D69=$CY$7,CW69-ROUND(CW69/$CY$7,0)*($CY$7-1),0)))</f>
        <v>0</v>
      </c>
      <c r="CY69" s="441">
        <f>IF(D69&gt;=CY$65,CW69,ROUND(CW69/CY$65,0)*D69)</f>
        <v>0</v>
      </c>
      <c r="CZ69" s="432">
        <f>'Ｓ４５（1970）'!$AK$161</f>
        <v>0</v>
      </c>
      <c r="DA69" s="441">
        <f>IF(D69=0,0,IF(D69&lt;$DB$7,ROUND(CZ69/$DB$7,0),IF(D69=$DB$7,CZ69-ROUND(CZ69/$DB$7,0)*($DB$7-1),0)))</f>
        <v>0</v>
      </c>
      <c r="DB69" s="441">
        <f>IF(D69&gt;=DB$65,CZ69,ROUND(CZ69/DB$65,0)*D69)</f>
        <v>0</v>
      </c>
      <c r="DC69" s="432">
        <f>'Ｓ４５（1970）'!$AK$162</f>
        <v>0</v>
      </c>
      <c r="DD69" s="441">
        <f>IF(D69=0,0,IF(D69&lt;$DE$7,ROUND(DC69/$DE$7,0),IF(D69=$DE$7,DC69-ROUND(DC69/$DE$7,0)*($DE$7-1),0)))</f>
        <v>0</v>
      </c>
      <c r="DE69" s="440">
        <f>IF(D69&gt;=DE$65,DC69,ROUND(DC69/DE$65,0)*D69)</f>
        <v>0</v>
      </c>
      <c r="DF69" s="432">
        <f>'Ｓ４５（1970）'!$AK$164</f>
        <v>0</v>
      </c>
      <c r="DG69" s="441">
        <f>IF(D69=0,0,IF(D69&lt;$DH$7,ROUND(DF69/$DH$7,0),IF(D69=$DH$7,DF69-ROUND(DF69/$DH$7,0)*($DH$7-1),0)))</f>
        <v>0</v>
      </c>
      <c r="DH69" s="441">
        <f>IF(D69&gt;=DH$65,DF69,ROUND(DF69/DH$65,0)*D69)</f>
        <v>0</v>
      </c>
      <c r="DI69" s="432">
        <f>'Ｓ４５（1970）'!$AK$165</f>
        <v>0</v>
      </c>
      <c r="DJ69" s="441">
        <f>IF(D69=0,0,IF(D69&lt;$DK$7,ROUND(DI69/$DK$7,0),IF(D69=$DK$7,DI69-ROUND(DI69/$DK$7,0)*($DK$7-1),0)))</f>
        <v>0</v>
      </c>
      <c r="DK69" s="440">
        <f>IF(D69&gt;=DK$65,DI69,ROUND(DI69/DK$65,0)*D69)</f>
        <v>0</v>
      </c>
      <c r="DL69" s="432">
        <f>'Ｓ４５（1970）'!$AK$166</f>
        <v>0</v>
      </c>
      <c r="DM69" s="441">
        <f>IF(D69=0,0,IF(D69&lt;$DN$7,ROUND(DL69/$DN$7,0),IF(D69=$DN$7,DL69-ROUND(DL69/$DN$7,0)*($DN$7-1),0)))</f>
        <v>0</v>
      </c>
      <c r="DN69" s="441">
        <f>IF(D69&gt;=DN$65,DL69,ROUND(DL69/DN$65,0)*D69)</f>
        <v>0</v>
      </c>
      <c r="DO69" s="432">
        <f>'Ｓ４５（1970）'!$AK$167</f>
        <v>0</v>
      </c>
      <c r="DP69" s="441">
        <f>IF(D69=0,0,IF(D69&lt;$DQ$7,ROUND(DO69/$DQ$7,0),IF(D69=$DQ$7,DO69-ROUND(DO69/$DQ$7,0)*($DQ$7-1),0)))</f>
        <v>0</v>
      </c>
      <c r="DQ69" s="441">
        <f>IF(D69&gt;=DQ$65,DO69,ROUND(DO69/DQ$65,0)*D69)</f>
        <v>0</v>
      </c>
      <c r="DR69" s="432">
        <f>'Ｓ４５（1970）'!$AK$168</f>
        <v>0</v>
      </c>
      <c r="DS69" s="441">
        <f>IF(D69=0,0,IF(D69&lt;$DT$7,ROUND(DR69/$DT$7,0),IF(D69=$DT$7,DR69-ROUND(DR69/$DT$7,0)*($DT$7-1),0)))</f>
        <v>0</v>
      </c>
      <c r="DT69" s="441">
        <f>IF(D69&gt;=DT$65,DR69,ROUND(DR69/DT$65,0)*D69)</f>
        <v>0</v>
      </c>
      <c r="DU69" s="432">
        <f>'Ｓ４５（1970）'!$AK$169</f>
        <v>0</v>
      </c>
      <c r="DV69" s="441">
        <f>IF(D69=0,0,IF(D69&lt;$DW$7,ROUND(DU69/$DW$7,0),IF(D69=$DW$7,DU69-ROUND(DU69/$DW$7,0)*($DW$7-1),0)))</f>
        <v>0</v>
      </c>
      <c r="DW69" s="441">
        <f>IF(D69&gt;=DW$65,DU69,ROUND(DU69/DW$65,0)*D69)</f>
        <v>0</v>
      </c>
      <c r="DX69" s="432">
        <f>'Ｓ４５（1970）'!$AK$170</f>
        <v>0</v>
      </c>
      <c r="DY69" s="441">
        <f>IF(D69=0,0,IF(D69&lt;$DZ$7,ROUND(DX69/$DZ$7,0),IF(D69=$DZ$7,DX69-ROUND(DX69/$DZ$7,0)*($DZ$7-1),0)))</f>
        <v>0</v>
      </c>
      <c r="DZ69" s="441">
        <f>IF(D69&gt;=DZ$65,DX69,ROUND(DX69/DZ$65,0)*D69)</f>
        <v>0</v>
      </c>
      <c r="EA69" s="432">
        <f>'Ｓ４５（1970）'!$AK$171</f>
        <v>0</v>
      </c>
      <c r="EB69" s="441">
        <f>IF(D69=0,0,IF(D69&lt;$EC$7,ROUND(EA69/$EC$7,0),IF(D69=$EC$7,EA69-ROUND(EA69/$EC$7,0)*($EC$7-1),0)))</f>
        <v>0</v>
      </c>
      <c r="EC69" s="441">
        <f>IF(D69&gt;=EC$65,EA69,ROUND(EA69/EC$65,0)*D69)</f>
        <v>0</v>
      </c>
      <c r="ED69" s="432">
        <f>'Ｓ４５（1970）'!$AK$172</f>
        <v>0</v>
      </c>
      <c r="EE69" s="441">
        <f>IF(D69=0,0,IF(D69&lt;$EF$7,ROUND(ED69/$EF$7,0),IF(D69=$EF$7,ED69-ROUND(ED69/$EF$7,0)*($EF$7-1),0)))</f>
        <v>0</v>
      </c>
      <c r="EF69" s="441">
        <f>IF(D69&gt;=EF$65,ED69,ROUND(ED69/EF$65,0)*D69)</f>
        <v>0</v>
      </c>
      <c r="EG69" s="432">
        <f>'Ｓ４５（1970）'!$AK$173</f>
        <v>0</v>
      </c>
      <c r="EH69" s="441">
        <f>IF(D69=0,0,IF(D69&lt;$EI$7,ROUND(EG69/$EI$7,0),IF(D69=$EI$7,EG69-ROUND(EG69/$EI$7,0)*($EI$7-1),0)))</f>
        <v>0</v>
      </c>
      <c r="EI69" s="441">
        <f>IF(D69&gt;=EI$65,EG69,ROUND(EG69/EI$65,0)*D69)</f>
        <v>0</v>
      </c>
      <c r="EJ69" s="432">
        <f>'Ｓ４５（1970）'!$AK$174</f>
        <v>0</v>
      </c>
      <c r="EK69" s="441">
        <f>IF(D69=0,0,IF(D69&lt;$EL$7,ROUND(EJ69/$EL$7,0),IF(D69=$EL$7,EJ69-ROUND(EJ69/$EL$7,0)*($EL$7-1),0)))</f>
        <v>0</v>
      </c>
      <c r="EL69" s="440">
        <f>IF(D69&gt;=EL$65,EJ69,ROUND(EJ69/EL$65,0)*D69)</f>
        <v>0</v>
      </c>
      <c r="EM69" s="432">
        <f>'Ｓ４５（1970）'!$AK$175</f>
        <v>0</v>
      </c>
      <c r="EN69" s="441">
        <f>IF(D69=0,0,IF(D69&lt;$EO$7,ROUND(EM69/$EO$7,0),IF(D69=$EO$7,EM69-ROUND(EM69/$EO$7,0)*($EO$7-1),0)))</f>
        <v>0</v>
      </c>
      <c r="EO69" s="475">
        <f>IF(D69&gt;=EO$65,EM69,ROUND(EM69/EO$65,0)*D69)</f>
        <v>0</v>
      </c>
      <c r="EP69" s="430">
        <f t="shared" si="200"/>
        <v>3657</v>
      </c>
      <c r="EQ69" s="435">
        <f t="shared" si="200"/>
        <v>23</v>
      </c>
      <c r="ER69" s="433">
        <f t="shared" si="200"/>
        <v>3319</v>
      </c>
    </row>
    <row r="70" spans="1:148" ht="16.5" customHeight="1" x14ac:dyDescent="0.15">
      <c r="A70" s="371"/>
      <c r="B70" s="436"/>
      <c r="C70" s="437">
        <v>46</v>
      </c>
      <c r="D70" s="1100">
        <v>43</v>
      </c>
      <c r="E70" s="430">
        <f>'Ｓ４６（1971）'!$AK$124</f>
        <v>0</v>
      </c>
      <c r="F70" s="441">
        <f>IF(D70=0,0,IF(D70&lt;$G$7,ROUND(E70/$G$7,0),IF(D70=$G$7,E70-ROUND(E70/$G$7,0)*($G$7-1),0)))</f>
        <v>0</v>
      </c>
      <c r="G70" s="441">
        <f>IF(D70&gt;=$G$65,E70,ROUND(E70/$G$65,0)*D70)</f>
        <v>0</v>
      </c>
      <c r="H70" s="432">
        <f>'Ｓ４６（1971）'!$AK$125</f>
        <v>0</v>
      </c>
      <c r="I70" s="441">
        <f>IF(D70=0,0,IF(D70&lt;$J$7,ROUND(H70/$J$7,0),IF(D70=$J$7,H70-ROUND(H70/$J$7,0)*($J$7-1),0)))</f>
        <v>0</v>
      </c>
      <c r="J70" s="440">
        <f>IF(D70&gt;=$J$65,H70,ROUND(H70/$J$65,0)*D70)</f>
        <v>0</v>
      </c>
      <c r="K70" s="432">
        <f>'Ｓ４６（1971）'!$AK$127</f>
        <v>0</v>
      </c>
      <c r="L70" s="441">
        <f>IF(D70=0,0,IF(D70&lt;$M$7,ROUND(K70/$M$7,0),IF(D70=$M$7,K70-ROUND(K70/$M$7,0)*($M$7-1),0)))</f>
        <v>0</v>
      </c>
      <c r="M70" s="441">
        <f>IF(D70&gt;=$M$65,K70,ROUND(K70/$M$65,0)*D70)</f>
        <v>0</v>
      </c>
      <c r="N70" s="432">
        <f>'Ｓ４６（1971）'!$AK$128</f>
        <v>0</v>
      </c>
      <c r="O70" s="441">
        <f>IF(D70=0,0,IF(D70&lt;$P$7,ROUND(N70/$P$7,0),IF(D70=$P$7,N70-ROUND(N70/$P$7,0)*($P$7-1),0)))</f>
        <v>0</v>
      </c>
      <c r="P70" s="440">
        <f>IF(D70&gt;=$P$65,N70,ROUND(N70/$P$65,0)*D70)</f>
        <v>0</v>
      </c>
      <c r="Q70" s="432">
        <f>'Ｓ４６（1971）'!$AK$130</f>
        <v>0</v>
      </c>
      <c r="R70" s="441">
        <f>IF(D70=0,0,IF(D70&lt;$S$7,ROUND(Q70/$S$7,0),IF(D70=$S$7,Q70-ROUND(Q70/$S$7,0)*($S$7-1),0)))</f>
        <v>0</v>
      </c>
      <c r="S70" s="441">
        <f>IF(D70&gt;=S$65,Q70,ROUND(Q70/S$65,0)*D70)</f>
        <v>0</v>
      </c>
      <c r="T70" s="432">
        <f>'Ｓ４６（1971）'!$AK$131</f>
        <v>0</v>
      </c>
      <c r="U70" s="441">
        <f>IF(D70=0,0,IF(D70&lt;$V$7,ROUND(T70/$V$7,0),IF(D70=$V$7,T70-ROUND(T70/$V$7,0)*($V$7-1),0)))</f>
        <v>0</v>
      </c>
      <c r="V70" s="441">
        <f>IF(D70&gt;=V$65,T70,ROUND(T70/V$65,0)*D70)</f>
        <v>0</v>
      </c>
      <c r="W70" s="432">
        <f>'Ｓ４６（1971）'!$AK$132</f>
        <v>0</v>
      </c>
      <c r="X70" s="441">
        <f>IF(D70=0,0,IF(D70&lt;$Y$7,ROUND(W70/$Y$7,0),IF(D70=$Y$7,W70-ROUND(W70/$Y$7,0)*($Y$7-1),0)))</f>
        <v>0</v>
      </c>
      <c r="Y70" s="441">
        <f>IF(D70&gt;=Y$65,W70,ROUND(W70/Y$65,0)*D70)</f>
        <v>0</v>
      </c>
      <c r="Z70" s="432">
        <f>'Ｓ４６（1971）'!$AK$133</f>
        <v>0</v>
      </c>
      <c r="AA70" s="441">
        <f>IF(D70=0,0,IF(D70&lt;$AB$7,ROUND(Z70/$AB$7,0),IF(D70=$AB$7,Z70-ROUND(Z70/$AB$7,0)*($AB$7-1),0)))</f>
        <v>0</v>
      </c>
      <c r="AB70" s="441">
        <f>IF(D70&gt;=AB$65,Z70,ROUND(Z70/AB$65,0)*D70)</f>
        <v>0</v>
      </c>
      <c r="AC70" s="432">
        <f>'Ｓ４６（1971）'!$AK$134</f>
        <v>0</v>
      </c>
      <c r="AD70" s="441">
        <f>IF(D70=0,0,IF(D70&lt;$AE$7,ROUND(AC70/$AE$7,0),IF(D70=$AE$7,AC70-ROUND(AC70/$AE$7,0)*($AE$7-1),0)))</f>
        <v>0</v>
      </c>
      <c r="AE70" s="440">
        <f>IF(D70&gt;=AE$65,AC70,ROUND(AC70/AE$65,0)*D70)</f>
        <v>0</v>
      </c>
      <c r="AF70" s="432">
        <f>'Ｓ４６（1971）'!$AK$135</f>
        <v>0</v>
      </c>
      <c r="AG70" s="441">
        <f>IF(D70=0,0,IF(D70&lt;$AH$7,ROUND(AF70/$AH$7,0),IF(D70=$AH$7,AF70-ROUND(AF70/$AH$7,0)*($AH$7-1),0)))</f>
        <v>0</v>
      </c>
      <c r="AH70" s="440">
        <f>IF(D70&gt;=AH$65,AF70,ROUND(AF70/AH$65,0)*D70)</f>
        <v>0</v>
      </c>
      <c r="AI70" s="432">
        <f>'Ｓ４６（1971）'!$AK$136</f>
        <v>0</v>
      </c>
      <c r="AJ70" s="441">
        <f>IF(D70=0,0,IF(D70&lt;$AK$7,ROUND(AI70/$AK$7,0),IF(D70=$AK$7,AI70-ROUND(AI70/$AK$7,0)*($AK$7-1),0)))</f>
        <v>0</v>
      </c>
      <c r="AK70" s="441">
        <f>IF(D70&gt;=AK$65,AI70,ROUND(AI70/AK$65,0)*D70)</f>
        <v>0</v>
      </c>
      <c r="AL70" s="432">
        <f>'Ｓ４６（1971）'!$AK$137</f>
        <v>0</v>
      </c>
      <c r="AM70" s="441">
        <f>IF(D70=0,0,IF(D70&lt;$AN$7,ROUND(AL70/$AN$7,0),IF(D70=$AN$7,AL70-ROUND(AL70/$AN$7,0)*($AN$7-1),0)))</f>
        <v>0</v>
      </c>
      <c r="AN70" s="441">
        <f>IF(D70&gt;=AN$65,AL70,ROUND(AL70/AN$65,0)*D70)</f>
        <v>0</v>
      </c>
      <c r="AO70" s="432">
        <f>'Ｓ４６（1971）'!$AK$138</f>
        <v>0</v>
      </c>
      <c r="AP70" s="441">
        <f>IF(D70=0,0,IF(D70&lt;$AQ$7,ROUND(AO70/$AQ$7,0),IF(D70=$AQ$7,AO70-ROUND(AO70/$AQ$7,0)*($AQ$7-1),0)))</f>
        <v>0</v>
      </c>
      <c r="AQ70" s="441">
        <f>IF(D70&gt;=AQ$65,AO70,ROUND(AO70/AQ$65,0)*D70)</f>
        <v>0</v>
      </c>
      <c r="AR70" s="432">
        <f>'Ｓ４６（1971）'!$AK$139</f>
        <v>0</v>
      </c>
      <c r="AS70" s="441">
        <f>IF(D70=0,0,IF(D70&lt;$AT$7,ROUND(AR70/$AT$7,0),IF(D70=$AT$7,AR70-ROUND(AR70/$AT$7,0)*($AT$7-1),0)))</f>
        <v>0</v>
      </c>
      <c r="AT70" s="441">
        <f>IF(D70&gt;=AT$65,AR70,ROUND(AR70/AT$65,0)*D70)</f>
        <v>0</v>
      </c>
      <c r="AU70" s="432">
        <f>'Ｓ４６（1971）'!$AK$140</f>
        <v>0</v>
      </c>
      <c r="AV70" s="441">
        <f>IF(D70=0,0,IF(D70&lt;$AW$7,ROUND(AU70/$AW$7,0),IF(D70=$AW$7,AU70-ROUND(AU70/$AW$7,0)*($AW$7-1),0)))</f>
        <v>0</v>
      </c>
      <c r="AW70" s="441">
        <f>IF(D70&gt;=AW$65,AU70,ROUND(AU70/AW$65,0)*D70)</f>
        <v>0</v>
      </c>
      <c r="AX70" s="432">
        <f>'Ｓ４６（1971）'!$AK$141</f>
        <v>16351</v>
      </c>
      <c r="AY70" s="441">
        <f>IF(D70=0,0,IF(D70&lt;$AZ$7,ROUND(AX70/$AZ$7,0),IF(D70=$AZ$7,AX70-ROUND(AX70/$AZ$7,0)*($AZ$7-1),0)))</f>
        <v>0</v>
      </c>
      <c r="AZ70" s="441">
        <f>IF(D70&gt;=AZ$65,AX70,ROUND(AX70/AZ$65,0)*D70)</f>
        <v>16351</v>
      </c>
      <c r="BA70" s="432">
        <f>'Ｓ４６（1971）'!$AK$142</f>
        <v>0</v>
      </c>
      <c r="BB70" s="441">
        <f>IF(D70=0,0,IF(D70&lt;$BC$7,ROUND(BA70/$BC$7,0),IF(D70=$BC$7,BA70-ROUND(BA70/$BC$7,0)*($BC$7-1),0)))</f>
        <v>0</v>
      </c>
      <c r="BC70" s="441">
        <f>IF(D70&gt;=BC$65,BA70,ROUND(BA70/BC$65,0)*D70)</f>
        <v>0</v>
      </c>
      <c r="BD70" s="432">
        <f>'Ｓ４６（1971）'!$AK$143</f>
        <v>0</v>
      </c>
      <c r="BE70" s="441">
        <f>IF(D70=0,0,IF(D70&lt;$BF$7,ROUND(BD70/$BF$7,0),IF(D70=$BF$7,BD70-ROUND(BD70/$BF$7,0)*($BF$7-1),0)))</f>
        <v>0</v>
      </c>
      <c r="BF70" s="440">
        <f>IF(D70&gt;=BF$65,BD70,ROUND(BD70/BF$65,0)*D70)</f>
        <v>0</v>
      </c>
      <c r="BG70" s="432">
        <f>'Ｓ４６（1971）'!$AK$145</f>
        <v>0</v>
      </c>
      <c r="BH70" s="441">
        <f>IF(D70=0,0,IF(D70&lt;$BI$7,ROUND(BG70/$BI$7,0),IF(D70=$BI$7,BG70-ROUND(BG70/$BI$7,0)*($BI$7-1),0)))</f>
        <v>0</v>
      </c>
      <c r="BI70" s="441">
        <f>IF(D70&gt;=BI$65,BG70,ROUND(BG70/BI$65,0)*D70)</f>
        <v>0</v>
      </c>
      <c r="BJ70" s="432">
        <f>'Ｓ４６（1971）'!$AK$146</f>
        <v>0</v>
      </c>
      <c r="BK70" s="441">
        <f>IF(D70=0,0,IF(D70&lt;$BL$7,ROUND(BJ70/$BL$7,0),IF(D70=$BL$7,BJ70-ROUND(BJ70/$BL$7,0)*($BL$7-1),0)))</f>
        <v>0</v>
      </c>
      <c r="BL70" s="441">
        <f>IF(D70&gt;=BL$65,BJ70,ROUND(BJ70/BL$65,0)*D70)</f>
        <v>0</v>
      </c>
      <c r="BM70" s="432">
        <f>'Ｓ４６（1971）'!$AK$147</f>
        <v>0</v>
      </c>
      <c r="BN70" s="441">
        <f>IF(D70=0,0,IF(D70&lt;$BO$7,ROUND(BM70/$BO$7,0),IF(D70=$BO$7,BM70-ROUND(BM70/$BO$7,0)*($BO$7-1),0)))</f>
        <v>0</v>
      </c>
      <c r="BO70" s="440">
        <f>IF(D70&gt;=BO$65,BM70,ROUND(BM70/BO$65,0)*D70)</f>
        <v>0</v>
      </c>
      <c r="BP70" s="430">
        <f>'Ｓ４６（1971）'!$AK$148</f>
        <v>1708</v>
      </c>
      <c r="BQ70" s="441">
        <f>IF(D70=0,0,IF(D70&lt;$BR$7,ROUND(BP70/$BR$7,0),IF(D70=$BR$7,BP70-ROUND(BP70/$BR$7,0)*($BR$7-1),0)))</f>
        <v>36</v>
      </c>
      <c r="BR70" s="441">
        <f>IF(D70&gt;=BR$65,BP70,ROUND(BP70/BR$65,0)*D70)</f>
        <v>1548</v>
      </c>
      <c r="BS70" s="432">
        <f>'Ｓ４６（1971）'!$AK$149</f>
        <v>0</v>
      </c>
      <c r="BT70" s="441">
        <f>IF(D70=0,0,IF(D70&lt;$BU$7,ROUND(BS70/$BU$7,0),IF(D70=$BU$7,BS70-ROUND(BS70/$BU$7,0)*($BU$7-1),0)))</f>
        <v>0</v>
      </c>
      <c r="BU70" s="441">
        <f>IF(D70&gt;=BU$65,BS70,ROUND(BS70/BU$65,0)*D70)</f>
        <v>0</v>
      </c>
      <c r="BV70" s="432">
        <f>'Ｓ４６（1971）'!$AK$150</f>
        <v>0</v>
      </c>
      <c r="BW70" s="441">
        <f>IF(D70=0,0,IF(D70&lt;$BX$7,ROUND(BV70/$BX$7,0),IF(D70=$BX$7,BV70-ROUND(BV70/$BX$7,0)*($BX$7-1),0)))</f>
        <v>0</v>
      </c>
      <c r="BX70" s="441">
        <f>IF(D70&gt;=BX$65,BV70,ROUND(BV70/BX$65,0)*D70)</f>
        <v>0</v>
      </c>
      <c r="BY70" s="432">
        <f>'Ｓ４６（1971）'!$AK$151</f>
        <v>0</v>
      </c>
      <c r="BZ70" s="441">
        <f>IF(D70=0,0,IF(D70&lt;$CA$7,ROUND(BY70/$CA$7,0),IF(D70=$CA$7,BY70-ROUND(BY70/$CA$7,0)*($CA$7-1),0)))</f>
        <v>0</v>
      </c>
      <c r="CA70" s="441">
        <f>IF(D70&gt;=CA$65,BY70,ROUND(BY70/CA$65,0)*D70)</f>
        <v>0</v>
      </c>
      <c r="CB70" s="432">
        <f>'Ｓ４６（1971）'!$AK$152</f>
        <v>0</v>
      </c>
      <c r="CC70" s="441">
        <f>IF(D70=0,0,IF(D70&lt;$CD$7,ROUND(CB70/$CD$7,0),IF(D70=$CD$7,CB70-ROUND(CB70/$CD$7,0)*($CD$7-1),0)))</f>
        <v>0</v>
      </c>
      <c r="CD70" s="441">
        <f>IF(D70&gt;=CD$65,CB70,ROUND(CB70/CD$65,0)*D70)</f>
        <v>0</v>
      </c>
      <c r="CE70" s="432">
        <f>'Ｓ４６（1971）'!$AK$153</f>
        <v>0</v>
      </c>
      <c r="CF70" s="441">
        <f>IF(D70=0,0,IF(D70&lt;$CG$7,ROUND(CE70/$CG$7,0),IF(D70=$CG$7,CE70-ROUND(CE70/$CG$7,0)*($CG$7-1),0)))</f>
        <v>0</v>
      </c>
      <c r="CG70" s="441">
        <f>IF(D70&gt;=CG$65,CE70,ROUND(CE70/CG$65,0)*D70)</f>
        <v>0</v>
      </c>
      <c r="CH70" s="432">
        <f>'Ｓ４６（1971）'!$AK$155</f>
        <v>0</v>
      </c>
      <c r="CI70" s="441">
        <f>IF(D70=0,0,IF(D70&lt;$CJ$7,ROUND(CH70/$CJ$7,0),IF(D70=$CJ$7,CH70-ROUND(CH70/$CJ$7,0)*($CJ$7-1),0)))</f>
        <v>0</v>
      </c>
      <c r="CJ70" s="441">
        <f>IF(D70&gt;=CJ$65,CH70,ROUND(CH70/CJ$65,0)*D70)</f>
        <v>0</v>
      </c>
      <c r="CK70" s="432">
        <f>'Ｓ４６（1971）'!$AK$156</f>
        <v>0</v>
      </c>
      <c r="CL70" s="441">
        <f>IF(D70=0,0,IF(D70&lt;$CM$7,ROUND(CK70/$CM$7,0),IF(D70=$CM$7,CK70-ROUND(CK70/$CM$7,0)*($CM$7-1),0)))</f>
        <v>0</v>
      </c>
      <c r="CM70" s="441">
        <f>IF(D70&gt;=CM$65,CK70,ROUND(CK70/CM$65,0)*D70)</f>
        <v>0</v>
      </c>
      <c r="CN70" s="432">
        <f>'Ｓ４６（1971）'!$AK$157</f>
        <v>0</v>
      </c>
      <c r="CO70" s="441">
        <f>IF(D70=0,0,IF(D70&lt;$CP$7,ROUND(CN70/$CP$7,0),IF(D70=$CP$7,CN70-ROUND(CN70/$CP$7,0)*($CP$7-1),0)))</f>
        <v>0</v>
      </c>
      <c r="CP70" s="441">
        <f>IF(D70&gt;=CP$65,CN70,ROUND(CN70/CP$65,0)*D70)</f>
        <v>0</v>
      </c>
      <c r="CQ70" s="432">
        <f>'Ｓ４６（1971）'!$AK$158</f>
        <v>0</v>
      </c>
      <c r="CR70" s="441">
        <f>IF(D70=0,0,IF(D70&lt;$CS$7,ROUND(CQ70/$CS$7,0),IF(D70=$CS$7,CQ70-ROUND(CQ70/$CS$7,0)*($CS$7-1),0)))</f>
        <v>0</v>
      </c>
      <c r="CS70" s="441">
        <f>IF(D70&gt;=CS$65,CQ70,ROUND(CQ70/CS$65,0)*D70)</f>
        <v>0</v>
      </c>
      <c r="CT70" s="432">
        <f>'Ｓ４６（1971）'!$AK$159</f>
        <v>0</v>
      </c>
      <c r="CU70" s="441">
        <f>IF(D70=0,0,IF(D70&lt;$CV$7,ROUND(CT70/$CV$7,0),IF(D70=$CV$7,CT70-ROUND(CT70/$CV$7,0)*($CV$7-1),0)))</f>
        <v>0</v>
      </c>
      <c r="CV70" s="441">
        <f>IF(D70&gt;=CV$65,CT70,ROUND(CT70/CV$65,0)*D70)</f>
        <v>0</v>
      </c>
      <c r="CW70" s="432">
        <f>'Ｓ４６（1971）'!$AK$160</f>
        <v>0</v>
      </c>
      <c r="CX70" s="441">
        <f>IF(D70=0,0,IF(D70&lt;$CY$7,ROUND(CW70/$CY$7,0),IF(D70=$CY$7,CW70-ROUND(CW70/$CY$7,0)*($CY$7-1),0)))</f>
        <v>0</v>
      </c>
      <c r="CY70" s="441">
        <f>IF(D70&gt;=CY$65,CW70,ROUND(CW70/CY$65,0)*D70)</f>
        <v>0</v>
      </c>
      <c r="CZ70" s="432">
        <f>'Ｓ４６（1971）'!$AK$161</f>
        <v>0</v>
      </c>
      <c r="DA70" s="441">
        <f>IF(D70=0,0,IF(D70&lt;$DB$7,ROUND(CZ70/$DB$7,0),IF(D70=$DB$7,CZ70-ROUND(CZ70/$DB$7,0)*($DB$7-1),0)))</f>
        <v>0</v>
      </c>
      <c r="DB70" s="441">
        <f>IF(D70&gt;=DB$65,CZ70,ROUND(CZ70/DB$65,0)*D70)</f>
        <v>0</v>
      </c>
      <c r="DC70" s="432">
        <f>'Ｓ４６（1971）'!$AK$162</f>
        <v>0</v>
      </c>
      <c r="DD70" s="441">
        <f>IF(D70=0,0,IF(D70&lt;$DE$7,ROUND(DC70/$DE$7,0),IF(D70=$DE$7,DC70-ROUND(DC70/$DE$7,0)*($DE$7-1),0)))</f>
        <v>0</v>
      </c>
      <c r="DE70" s="440">
        <f>IF(D70&gt;=DE$65,DC70,ROUND(DC70/DE$65,0)*D70)</f>
        <v>0</v>
      </c>
      <c r="DF70" s="432">
        <f>'Ｓ４６（1971）'!$AK$164</f>
        <v>0</v>
      </c>
      <c r="DG70" s="441">
        <f>IF(D70=0,0,IF(D70&lt;$DH$7,ROUND(DF70/$DH$7,0),IF(D70=$DH$7,DF70-ROUND(DF70/$DH$7,0)*($DH$7-1),0)))</f>
        <v>0</v>
      </c>
      <c r="DH70" s="441">
        <f>IF(D70&gt;=DH$65,DF70,ROUND(DF70/DH$65,0)*D70)</f>
        <v>0</v>
      </c>
      <c r="DI70" s="432">
        <f>'Ｓ４６（1971）'!$AK$165</f>
        <v>0</v>
      </c>
      <c r="DJ70" s="441">
        <f>IF(D70=0,0,IF(D70&lt;$DK$7,ROUND(DI70/$DK$7,0),IF(D70=$DK$7,DI70-ROUND(DI70/$DK$7,0)*($DK$7-1),0)))</f>
        <v>0</v>
      </c>
      <c r="DK70" s="440">
        <f>IF(D70&gt;=DK$65,DI70,ROUND(DI70/DK$65,0)*D70)</f>
        <v>0</v>
      </c>
      <c r="DL70" s="432">
        <f>'Ｓ４６（1971）'!$AK$166</f>
        <v>0</v>
      </c>
      <c r="DM70" s="441">
        <f>IF(D70=0,0,IF(D70&lt;$DN$7,ROUND(DL70/$DN$7,0),IF(D70=$DN$7,DL70-ROUND(DL70/$DN$7,0)*($DN$7-1),0)))</f>
        <v>0</v>
      </c>
      <c r="DN70" s="441">
        <f>IF(D70&gt;=DN$65,DL70,ROUND(DL70/DN$65,0)*D70)</f>
        <v>0</v>
      </c>
      <c r="DO70" s="432">
        <f>'Ｓ４６（1971）'!$AK$167</f>
        <v>0</v>
      </c>
      <c r="DP70" s="441">
        <f>IF(D70=0,0,IF(D70&lt;$DQ$7,ROUND(DO70/$DQ$7,0),IF(D70=$DQ$7,DO70-ROUND(DO70/$DQ$7,0)*($DQ$7-1),0)))</f>
        <v>0</v>
      </c>
      <c r="DQ70" s="441">
        <f>IF(D70&gt;=DQ$65,DO70,ROUND(DO70/DQ$65,0)*D70)</f>
        <v>0</v>
      </c>
      <c r="DR70" s="432">
        <f>'Ｓ４６（1971）'!$AK$168</f>
        <v>0</v>
      </c>
      <c r="DS70" s="441">
        <f>IF(D70=0,0,IF(D70&lt;$DT$7,ROUND(DR70/$DT$7,0),IF(D70=$DT$7,DR70-ROUND(DR70/$DT$7,0)*($DT$7-1),0)))</f>
        <v>0</v>
      </c>
      <c r="DT70" s="441">
        <f>IF(D70&gt;=DT$65,DR70,ROUND(DR70/DT$65,0)*D70)</f>
        <v>0</v>
      </c>
      <c r="DU70" s="432">
        <f>'Ｓ４６（1971）'!$AK$169</f>
        <v>0</v>
      </c>
      <c r="DV70" s="441">
        <f>IF(D70=0,0,IF(D70&lt;$DW$7,ROUND(DU70/$DW$7,0),IF(D70=$DW$7,DU70-ROUND(DU70/$DW$7,0)*($DW$7-1),0)))</f>
        <v>0</v>
      </c>
      <c r="DW70" s="441">
        <f>IF(D70&gt;=DW$65,DU70,ROUND(DU70/DW$65,0)*D70)</f>
        <v>0</v>
      </c>
      <c r="DX70" s="432">
        <f>'Ｓ４６（1971）'!$AK$170</f>
        <v>0</v>
      </c>
      <c r="DY70" s="441">
        <f>IF(D70=0,0,IF(D70&lt;$DZ$7,ROUND(DX70/$DZ$7,0),IF(D70=$DZ$7,DX70-ROUND(DX70/$DZ$7,0)*($DZ$7-1),0)))</f>
        <v>0</v>
      </c>
      <c r="DZ70" s="441">
        <f>IF(D70&gt;=DZ$65,DX70,ROUND(DX70/DZ$65,0)*D70)</f>
        <v>0</v>
      </c>
      <c r="EA70" s="432">
        <f>'Ｓ４６（1971）'!$AK$171</f>
        <v>0</v>
      </c>
      <c r="EB70" s="441">
        <f>IF(D70=0,0,IF(D70&lt;$EC$7,ROUND(EA70/$EC$7,0),IF(D70=$EC$7,EA70-ROUND(EA70/$EC$7,0)*($EC$7-1),0)))</f>
        <v>0</v>
      </c>
      <c r="EC70" s="441">
        <f>IF(D70&gt;=EC$65,EA70,ROUND(EA70/EC$65,0)*D70)</f>
        <v>0</v>
      </c>
      <c r="ED70" s="432">
        <f>'Ｓ４６（1971）'!$AK$172</f>
        <v>0</v>
      </c>
      <c r="EE70" s="441">
        <f>IF(D70=0,0,IF(D70&lt;$EF$7,ROUND(ED70/$EF$7,0),IF(D70=$EF$7,ED70-ROUND(ED70/$EF$7,0)*($EF$7-1),0)))</f>
        <v>0</v>
      </c>
      <c r="EF70" s="441">
        <f>IF(D70&gt;=EF$65,ED70,ROUND(ED70/EF$65,0)*D70)</f>
        <v>0</v>
      </c>
      <c r="EG70" s="432">
        <f>'Ｓ４６（1971）'!$AK$173</f>
        <v>0</v>
      </c>
      <c r="EH70" s="441">
        <f>IF(D70=0,0,IF(D70&lt;$EI$7,ROUND(EG70/$EI$7,0),IF(D70=$EI$7,EG70-ROUND(EG70/$EI$7,0)*($EI$7-1),0)))</f>
        <v>0</v>
      </c>
      <c r="EI70" s="441">
        <f>IF(D70&gt;=EI$65,EG70,ROUND(EG70/EI$65,0)*D70)</f>
        <v>0</v>
      </c>
      <c r="EJ70" s="432">
        <f>'Ｓ４６（1971）'!$AK$174</f>
        <v>0</v>
      </c>
      <c r="EK70" s="441">
        <f>IF(D70=0,0,IF(D70&lt;$EL$7,ROUND(EJ70/$EL$7,0),IF(D70=$EL$7,EJ70-ROUND(EJ70/$EL$7,0)*($EL$7-1),0)))</f>
        <v>0</v>
      </c>
      <c r="EL70" s="440">
        <f>IF(D70&gt;=EL$65,EJ70,ROUND(EJ70/EL$65,0)*D70)</f>
        <v>0</v>
      </c>
      <c r="EM70" s="432">
        <f>'Ｓ４６（1971）'!$AK$175</f>
        <v>0</v>
      </c>
      <c r="EN70" s="441">
        <f>IF(D70=0,0,IF(D70&lt;$EO$7,ROUND(EM70/$EO$7,0),IF(D70=$EO$7,EM70-ROUND(EM70/$EO$7,0)*($EO$7-1),0)))</f>
        <v>0</v>
      </c>
      <c r="EO70" s="475">
        <f>IF(D70&gt;=EO$65,EM70,ROUND(EM70/EO$65,0)*D70)</f>
        <v>0</v>
      </c>
      <c r="EP70" s="430">
        <f>E70+H70+K70+N70+Q70+T70+W70+Z70+AC70+AF70+AI70+AL70+AO70+AR70+AU70+AX70+BA70+BD70+BG70+BJ70+BM70+BP70+BS70+BV70+BY70+CB70+CE70+CH70+CK70+CN70+CQ70+CT70+CW70+CZ70+DC70+DF70+DI70+DL70+DO70+DR70+DU70+DX70+EA70+ED70+EG70+EJ70+EM70</f>
        <v>18059</v>
      </c>
      <c r="EQ70" s="435">
        <f>F70+I70+L70+O70+R70+U70+X70+AA70+AD70+AG70+AJ70+AM70+AP70+AS70+AV70+AY70+BB70+BE70+BH70+BK70+BN70+BQ70+BT70+BW70+BZ70+CC70+CF70+CI70+CL70+CO70+CR70+CU70+CX70+DA70+DD70+DG70+DJ70+DM70+DP70+DS70+DV70+DY70+EB70+EE70+EH70+EK70+EN70</f>
        <v>36</v>
      </c>
      <c r="ER70" s="433">
        <f>G70+J70+M70+P70+S70+V70+Y70+AB70+AE70+AH70+AK70+AN70+AQ70+AT70+AW70+AZ70+BC70+BF70+BI70+BL70+BO70+BR70+BU70+BX70+CA70+CD70+CG70+CJ70+CM70+CP70+CS70+CV70+CY70+DB70+DE70+DH70+DK70+DN70+DQ70+DT70+DW70+DZ70+EC70+EF70+EI70+EL70+EO70</f>
        <v>17899</v>
      </c>
    </row>
    <row r="71" spans="1:148" ht="16.5" customHeight="1" x14ac:dyDescent="0.15">
      <c r="A71" s="371"/>
      <c r="B71" s="436"/>
      <c r="C71" s="437">
        <v>47</v>
      </c>
      <c r="D71" s="438">
        <v>42</v>
      </c>
      <c r="E71" s="430">
        <f>'Ｓ４７(1972)'!$AK$124</f>
        <v>0</v>
      </c>
      <c r="F71" s="441">
        <f t="shared" ref="F71:F106" si="201">IF(D71=0,0,IF(D71&lt;$G$7,ROUND(E71/$G$7,0),IF(D71=$G$7,E71-ROUND(E71/$G$7,0)*($G$7-1),0)))</f>
        <v>0</v>
      </c>
      <c r="G71" s="441">
        <f t="shared" ref="G71:G106" si="202">IF(D71&gt;=$G$65,E71,ROUND(E71/$G$65,0)*D71)</f>
        <v>0</v>
      </c>
      <c r="H71" s="432">
        <f>'Ｓ４７(1972)'!$AK$125</f>
        <v>0</v>
      </c>
      <c r="I71" s="441">
        <f t="shared" ref="I71:I106" si="203">IF(D71=0,0,IF(D71&lt;$J$7,ROUND(H71/$J$7,0),IF(D71=$J$7,H71-ROUND(H71/$J$7,0)*($J$7-1),0)))</f>
        <v>0</v>
      </c>
      <c r="J71" s="440">
        <f t="shared" ref="J71:J106" si="204">IF(D71&gt;=$J$65,H71,ROUND(H71/$J$65,0)*D71)</f>
        <v>0</v>
      </c>
      <c r="K71" s="432">
        <f>'Ｓ４７(1972)'!$AK$127</f>
        <v>0</v>
      </c>
      <c r="L71" s="441">
        <f t="shared" ref="L71:L106" si="205">IF(D71=0,0,IF(D71&lt;$M$7,ROUND(K71/$M$7,0),IF(D71=$M$7,K71-ROUND(K71/$M$7,0)*($M$7-1),0)))</f>
        <v>0</v>
      </c>
      <c r="M71" s="441">
        <f t="shared" ref="M71:M106" si="206">IF(D71&gt;=$M$65,K71,ROUND(K71/$M$65,0)*D71)</f>
        <v>0</v>
      </c>
      <c r="N71" s="432">
        <f>'Ｓ４７(1972)'!$AK$128</f>
        <v>0</v>
      </c>
      <c r="O71" s="441">
        <f t="shared" ref="O71:O106" si="207">IF(D71=0,0,IF(D71&lt;$P$7,ROUND(N71/$P$7,0),IF(D71=$P$7,N71-ROUND(N71/$P$7,0)*($P$7-1),0)))</f>
        <v>0</v>
      </c>
      <c r="P71" s="440">
        <f t="shared" ref="P71:P106" si="208">IF(D71&gt;=$P$65,N71,ROUND(N71/$P$65,0)*D71)</f>
        <v>0</v>
      </c>
      <c r="Q71" s="432">
        <f>'Ｓ４７(1972)'!$AK$130</f>
        <v>0</v>
      </c>
      <c r="R71" s="441">
        <f t="shared" ref="R71:R106" si="209">IF(D71=0,0,IF(D71&lt;$S$7,ROUND(Q71/$S$7,0),IF(D71=$S$7,Q71-ROUND(Q71/$S$7,0)*($S$7-1),0)))</f>
        <v>0</v>
      </c>
      <c r="S71" s="441">
        <f t="shared" ref="S71:S106" si="210">IF(D71&gt;=S$65,Q71,ROUND(Q71/S$65,0)*D71)</f>
        <v>0</v>
      </c>
      <c r="T71" s="432">
        <f>'Ｓ４７(1972)'!$AK$131</f>
        <v>0</v>
      </c>
      <c r="U71" s="441">
        <f t="shared" ref="U71:U106" si="211">IF(D71=0,0,IF(D71&lt;$V$7,ROUND(T71/$V$7,0),IF(D71=$V$7,T71-ROUND(T71/$V$7,0)*($V$7-1),0)))</f>
        <v>0</v>
      </c>
      <c r="V71" s="441">
        <f t="shared" ref="V71:V106" si="212">IF(D71&gt;=V$65,T71,ROUND(T71/V$65,0)*D71)</f>
        <v>0</v>
      </c>
      <c r="W71" s="432">
        <f>'Ｓ４７(1972)'!$AK$132</f>
        <v>0</v>
      </c>
      <c r="X71" s="441">
        <f t="shared" ref="X71:X106" si="213">IF(D71=0,0,IF(D71&lt;$Y$7,ROUND(W71/$Y$7,0),IF(D71=$Y$7,W71-ROUND(W71/$Y$7,0)*($Y$7-1),0)))</f>
        <v>0</v>
      </c>
      <c r="Y71" s="441">
        <f t="shared" ref="Y71:Y106" si="214">IF(D71&gt;=Y$65,W71,ROUND(W71/Y$65,0)*D71)</f>
        <v>0</v>
      </c>
      <c r="Z71" s="432">
        <f>'Ｓ４７(1972)'!$AK$133</f>
        <v>0</v>
      </c>
      <c r="AA71" s="441">
        <f t="shared" ref="AA71:AA106" si="215">IF(D71=0,0,IF(D71&lt;$AB$7,ROUND(Z71/$AB$7,0),IF(D71=$AB$7,Z71-ROUND(Z71/$AB$7,0)*($AB$7-1),0)))</f>
        <v>0</v>
      </c>
      <c r="AB71" s="441">
        <f t="shared" ref="AB71:AB106" si="216">IF(D71&gt;=AB$65,Z71,ROUND(Z71/AB$65,0)*D71)</f>
        <v>0</v>
      </c>
      <c r="AC71" s="432">
        <f>'Ｓ４７(1972)'!$AK$134</f>
        <v>0</v>
      </c>
      <c r="AD71" s="441">
        <f t="shared" ref="AD71:AD106" si="217">IF(D71=0,0,IF(D71&lt;$AE$7,ROUND(AC71/$AE$7,0),IF(D71=$AE$7,AC71-ROUND(AC71/$AE$7,0)*($AE$7-1),0)))</f>
        <v>0</v>
      </c>
      <c r="AE71" s="440">
        <f t="shared" ref="AE71:AE106" si="218">IF(D71&gt;=AE$65,AC71,ROUND(AC71/AE$65,0)*D71)</f>
        <v>0</v>
      </c>
      <c r="AF71" s="432">
        <f>'Ｓ４７(1972)'!$AK$135</f>
        <v>0</v>
      </c>
      <c r="AG71" s="441">
        <f t="shared" ref="AG71:AG106" si="219">IF(D71=0,0,IF(D71&lt;$AH$7,ROUND(AF71/$AH$7,0),IF(D71=$AH$7,AF71-ROUND(AF71/$AH$7,0)*($AH$7-1),0)))</f>
        <v>0</v>
      </c>
      <c r="AH71" s="440">
        <f t="shared" ref="AH71:AH106" si="220">IF(D71&gt;=AH$65,AF71,ROUND(AF71/AH$65,0)*D71)</f>
        <v>0</v>
      </c>
      <c r="AI71" s="432">
        <f>'Ｓ４７(1972)'!$AK$136</f>
        <v>309</v>
      </c>
      <c r="AJ71" s="441">
        <f t="shared" ref="AJ71:AJ106" si="221">IF(D71=0,0,IF(D71&lt;$AK$7,ROUND(AI71/$AK$7,0),IF(D71=$AK$7,AI71-ROUND(AI71/$AK$7,0)*($AK$7-1),0)))</f>
        <v>0</v>
      </c>
      <c r="AK71" s="441">
        <f t="shared" ref="AK71:AK106" si="222">IF(D71&gt;=AK$65,AI71,ROUND(AI71/AK$65,0)*D71)</f>
        <v>309</v>
      </c>
      <c r="AL71" s="432">
        <f>'Ｓ４７(1972)'!$AK$137</f>
        <v>0</v>
      </c>
      <c r="AM71" s="441">
        <f t="shared" ref="AM71:AM106" si="223">IF(D71=0,0,IF(D71&lt;$AN$7,ROUND(AL71/$AN$7,0),IF(D71=$AN$7,AL71-ROUND(AL71/$AN$7,0)*($AN$7-1),0)))</f>
        <v>0</v>
      </c>
      <c r="AN71" s="441">
        <f t="shared" ref="AN71:AN106" si="224">IF(D71&gt;=AN$65,AL71,ROUND(AL71/AN$65,0)*D71)</f>
        <v>0</v>
      </c>
      <c r="AO71" s="432">
        <f>'Ｓ４７(1972)'!$AK$138</f>
        <v>0</v>
      </c>
      <c r="AP71" s="441">
        <f t="shared" ref="AP71:AP106" si="225">IF(D71=0,0,IF(D71&lt;$AQ$7,ROUND(AO71/$AQ$7,0),IF(D71=$AQ$7,AO71-ROUND(AO71/$AQ$7,0)*($AQ$7-1),0)))</f>
        <v>0</v>
      </c>
      <c r="AQ71" s="441">
        <f t="shared" ref="AQ71:AQ106" si="226">IF(D71&gt;=AQ$65,AO71,ROUND(AO71/AQ$65,0)*D71)</f>
        <v>0</v>
      </c>
      <c r="AR71" s="432">
        <f>'Ｓ４７(1972)'!$AK$139</f>
        <v>0</v>
      </c>
      <c r="AS71" s="441">
        <f t="shared" ref="AS71:AS106" si="227">IF(D71=0,0,IF(D71&lt;$AT$7,ROUND(AR71/$AT$7,0),IF(D71=$AT$7,AR71-ROUND(AR71/$AT$7,0)*($AT$7-1),0)))</f>
        <v>0</v>
      </c>
      <c r="AT71" s="441">
        <f t="shared" ref="AT71:AT106" si="228">IF(D71&gt;=AT$65,AR71,ROUND(AR71/AT$65,0)*D71)</f>
        <v>0</v>
      </c>
      <c r="AU71" s="432">
        <f>'Ｓ４７(1972)'!$AK$140</f>
        <v>0</v>
      </c>
      <c r="AV71" s="441">
        <f t="shared" ref="AV71:AV106" si="229">IF(D71=0,0,IF(D71&lt;$AW$7,ROUND(AU71/$AW$7,0),IF(D71=$AW$7,AU71-ROUND(AU71/$AW$7,0)*($AW$7-1),0)))</f>
        <v>0</v>
      </c>
      <c r="AW71" s="441">
        <f t="shared" ref="AW71:AW106" si="230">IF(D71&gt;=AW$65,AU71,ROUND(AU71/AW$65,0)*D71)</f>
        <v>0</v>
      </c>
      <c r="AX71" s="432">
        <f>'Ｓ４７(1972)'!$AK$141</f>
        <v>9916</v>
      </c>
      <c r="AY71" s="441">
        <f t="shared" ref="AY71:AY106" si="231">IF(D71=0,0,IF(D71&lt;$AZ$7,ROUND(AX71/$AZ$7,0),IF(D71=$AZ$7,AX71-ROUND(AX71/$AZ$7,0)*($AZ$7-1),0)))</f>
        <v>0</v>
      </c>
      <c r="AZ71" s="441">
        <f t="shared" ref="AZ71:AZ106" si="232">IF(D71&gt;=AZ$65,AX71,ROUND(AX71/AZ$65,0)*D71)</f>
        <v>9916</v>
      </c>
      <c r="BA71" s="432">
        <f>'Ｓ４７(1972)'!$AK$142</f>
        <v>0</v>
      </c>
      <c r="BB71" s="441">
        <f t="shared" ref="BB71:BB106" si="233">IF(D71=0,0,IF(D71&lt;$BC$7,ROUND(BA71/$BC$7,0),IF(D71=$BC$7,BA71-ROUND(BA71/$BC$7,0)*($BC$7-1),0)))</f>
        <v>0</v>
      </c>
      <c r="BC71" s="441">
        <f t="shared" ref="BC71:BC106" si="234">IF(D71&gt;=BC$65,BA71,ROUND(BA71/BC$65,0)*D71)</f>
        <v>0</v>
      </c>
      <c r="BD71" s="432">
        <f>'Ｓ４７(1972)'!$AK$143</f>
        <v>517</v>
      </c>
      <c r="BE71" s="441">
        <f t="shared" ref="BE71:BE106" si="235">IF(D71=0,0,IF(D71&lt;$BF$7,ROUND(BD71/$BF$7,0),IF(D71=$BF$7,BD71-ROUND(BD71/$BF$7,0)*($BF$7-1),0)))</f>
        <v>0</v>
      </c>
      <c r="BF71" s="440">
        <f t="shared" ref="BF71:BF106" si="236">IF(D71&gt;=BF$65,BD71,ROUND(BD71/BF$65,0)*D71)</f>
        <v>517</v>
      </c>
      <c r="BG71" s="432">
        <f>'Ｓ４７(1972)'!$AK$145</f>
        <v>0</v>
      </c>
      <c r="BH71" s="441">
        <f t="shared" ref="BH71:BH106" si="237">IF(D71=0,0,IF(D71&lt;$BI$7,ROUND(BG71/$BI$7,0),IF(D71=$BI$7,BG71-ROUND(BG71/$BI$7,0)*($BI$7-1),0)))</f>
        <v>0</v>
      </c>
      <c r="BI71" s="441">
        <f t="shared" ref="BI71:BI106" si="238">IF(D71&gt;=BI$65,BG71,ROUND(BG71/BI$65,0)*D71)</f>
        <v>0</v>
      </c>
      <c r="BJ71" s="432">
        <f>'Ｓ４７(1972)'!$AK$146</f>
        <v>0</v>
      </c>
      <c r="BK71" s="441">
        <f t="shared" ref="BK71:BK106" si="239">IF(D71=0,0,IF(D71&lt;$BL$7,ROUND(BJ71/$BL$7,0),IF(D71=$BL$7,BJ71-ROUND(BJ71/$BL$7,0)*($BL$7-1),0)))</f>
        <v>0</v>
      </c>
      <c r="BL71" s="441">
        <f t="shared" ref="BL71:BL106" si="240">IF(D71&gt;=BL$65,BJ71,ROUND(BJ71/BL$65,0)*D71)</f>
        <v>0</v>
      </c>
      <c r="BM71" s="432">
        <f>'Ｓ４７(1972)'!$AK$147</f>
        <v>0</v>
      </c>
      <c r="BN71" s="441">
        <f t="shared" ref="BN71:BN106" si="241">IF(D71=0,0,IF(D71&lt;$BO$7,ROUND(BM71/$BO$7,0),IF(D71=$BO$7,BM71-ROUND(BM71/$BO$7,0)*($BO$7-1),0)))</f>
        <v>0</v>
      </c>
      <c r="BO71" s="440">
        <f t="shared" ref="BO71:BO106" si="242">IF(D71&gt;=BO$65,BM71,ROUND(BM71/BO$65,0)*D71)</f>
        <v>0</v>
      </c>
      <c r="BP71" s="430">
        <f>'Ｓ４７(1972)'!$AK$148</f>
        <v>2300</v>
      </c>
      <c r="BQ71" s="441">
        <f t="shared" ref="BQ71:BQ106" si="243">IF(D71=0,0,IF(D71&lt;$BR$7,ROUND(BP71/$BR$7,0),IF(D71=$BR$7,BP71-ROUND(BP71/$BR$7,0)*($BR$7-1),0)))</f>
        <v>48</v>
      </c>
      <c r="BR71" s="441">
        <f t="shared" ref="BR71:BR106" si="244">IF(D71&gt;=BR$65,BP71,ROUND(BP71/BR$65,0)*D71)</f>
        <v>2016</v>
      </c>
      <c r="BS71" s="432">
        <f>'Ｓ４７(1972)'!$AK$149</f>
        <v>0</v>
      </c>
      <c r="BT71" s="441">
        <f t="shared" ref="BT71:BT106" si="245">IF(D71=0,0,IF(D71&lt;$BU$7,ROUND(BS71/$BU$7,0),IF(D71=$BU$7,BS71-ROUND(BS71/$BU$7,0)*($BU$7-1),0)))</f>
        <v>0</v>
      </c>
      <c r="BU71" s="441">
        <f t="shared" ref="BU71:BU106" si="246">IF(D71&gt;=BU$65,BS71,ROUND(BS71/BU$65,0)*D71)</f>
        <v>0</v>
      </c>
      <c r="BV71" s="432">
        <f>'Ｓ４７(1972)'!$AK$150</f>
        <v>0</v>
      </c>
      <c r="BW71" s="441">
        <f t="shared" ref="BW71:BW106" si="247">IF(D71=0,0,IF(D71&lt;$BX$7,ROUND(BV71/$BX$7,0),IF(D71=$BX$7,BV71-ROUND(BV71/$BX$7,0)*($BX$7-1),0)))</f>
        <v>0</v>
      </c>
      <c r="BX71" s="441">
        <f t="shared" ref="BX71:BX106" si="248">IF(D71&gt;=BX$65,BV71,ROUND(BV71/BX$65,0)*D71)</f>
        <v>0</v>
      </c>
      <c r="BY71" s="432">
        <f>'Ｓ４７(1972)'!$AK$151</f>
        <v>0</v>
      </c>
      <c r="BZ71" s="441">
        <f t="shared" ref="BZ71:BZ106" si="249">IF(D71=0,0,IF(D71&lt;$CA$7,ROUND(BY71/$CA$7,0),IF(D71=$CA$7,BY71-ROUND(BY71/$CA$7,0)*($CA$7-1),0)))</f>
        <v>0</v>
      </c>
      <c r="CA71" s="441">
        <f t="shared" ref="CA71:CA106" si="250">IF(D71&gt;=CA$65,BY71,ROUND(BY71/CA$65,0)*D71)</f>
        <v>0</v>
      </c>
      <c r="CB71" s="432">
        <f>'Ｓ４７(1972)'!$AK$152</f>
        <v>0</v>
      </c>
      <c r="CC71" s="441">
        <f t="shared" ref="CC71:CC106" si="251">IF(D71=0,0,IF(D71&lt;$CD$7,ROUND(CB71/$CD$7,0),IF(D71=$CD$7,CB71-ROUND(CB71/$CD$7,0)*($CD$7-1),0)))</f>
        <v>0</v>
      </c>
      <c r="CD71" s="441">
        <f t="shared" ref="CD71:CD106" si="252">IF(D71&gt;=CD$65,CB71,ROUND(CB71/CD$65,0)*D71)</f>
        <v>0</v>
      </c>
      <c r="CE71" s="432">
        <f>'Ｓ４７(1972)'!$AK$153</f>
        <v>0</v>
      </c>
      <c r="CF71" s="441">
        <f t="shared" ref="CF71:CF106" si="253">IF(D71=0,0,IF(D71&lt;$CG$7,ROUND(CE71/$CG$7,0),IF(D71=$CG$7,CE71-ROUND(CE71/$CG$7,0)*($CG$7-1),0)))</f>
        <v>0</v>
      </c>
      <c r="CG71" s="441">
        <f t="shared" ref="CG71:CG106" si="254">IF(D71&gt;=CG$65,CE71,ROUND(CE71/CG$65,0)*D71)</f>
        <v>0</v>
      </c>
      <c r="CH71" s="432">
        <f>'Ｓ４７(1972)'!$AK$155</f>
        <v>0</v>
      </c>
      <c r="CI71" s="441">
        <f t="shared" ref="CI71:CI106" si="255">IF(D71=0,0,IF(D71&lt;$CJ$7,ROUND(CH71/$CJ$7,0),IF(D71=$CJ$7,CH71-ROUND(CH71/$CJ$7,0)*($CJ$7-1),0)))</f>
        <v>0</v>
      </c>
      <c r="CJ71" s="441">
        <f t="shared" ref="CJ71:CJ106" si="256">IF(D71&gt;=CJ$65,CH71,ROUND(CH71/CJ$65,0)*D71)</f>
        <v>0</v>
      </c>
      <c r="CK71" s="432">
        <f>'Ｓ４７(1972)'!$AK$156</f>
        <v>0</v>
      </c>
      <c r="CL71" s="441">
        <f t="shared" ref="CL71:CL106" si="257">IF(D71=0,0,IF(D71&lt;$CM$7,ROUND(CK71/$CM$7,0),IF(D71=$CM$7,CK71-ROUND(CK71/$CM$7,0)*($CM$7-1),0)))</f>
        <v>0</v>
      </c>
      <c r="CM71" s="441">
        <f t="shared" ref="CM71:CM106" si="258">IF(D71&gt;=CM$65,CK71,ROUND(CK71/CM$65,0)*D71)</f>
        <v>0</v>
      </c>
      <c r="CN71" s="432">
        <f>'Ｓ４７(1972)'!$AK$157</f>
        <v>0</v>
      </c>
      <c r="CO71" s="441">
        <f t="shared" ref="CO71:CO106" si="259">IF(D71=0,0,IF(D71&lt;$CP$7,ROUND(CN71/$CP$7,0),IF(D71=$CP$7,CN71-ROUND(CN71/$CP$7,0)*($CP$7-1),0)))</f>
        <v>0</v>
      </c>
      <c r="CP71" s="441">
        <f t="shared" ref="CP71:CP106" si="260">IF(D71&gt;=CP$65,CN71,ROUND(CN71/CP$65,0)*D71)</f>
        <v>0</v>
      </c>
      <c r="CQ71" s="432">
        <f>'Ｓ４７(1972)'!$AK$158</f>
        <v>0</v>
      </c>
      <c r="CR71" s="441">
        <f t="shared" ref="CR71:CR106" si="261">IF(D71=0,0,IF(D71&lt;$CS$7,ROUND(CQ71/$CS$7,0),IF(D71=$CS$7,CQ71-ROUND(CQ71/$CS$7,0)*($CS$7-1),0)))</f>
        <v>0</v>
      </c>
      <c r="CS71" s="441">
        <f t="shared" ref="CS71:CS106" si="262">IF(D71&gt;=CS$65,CQ71,ROUND(CQ71/CS$65,0)*D71)</f>
        <v>0</v>
      </c>
      <c r="CT71" s="432">
        <f>'Ｓ４７(1972)'!$AK$159</f>
        <v>0</v>
      </c>
      <c r="CU71" s="441">
        <f t="shared" ref="CU71:CU106" si="263">IF(D71=0,0,IF(D71&lt;$CV$7,ROUND(CT71/$CV$7,0),IF(D71=$CV$7,CT71-ROUND(CT71/$CV$7,0)*($CV$7-1),0)))</f>
        <v>0</v>
      </c>
      <c r="CV71" s="441">
        <f t="shared" ref="CV71:CV106" si="264">IF(D71&gt;=CV$65,CT71,ROUND(CT71/CV$65,0)*D71)</f>
        <v>0</v>
      </c>
      <c r="CW71" s="432">
        <f>'Ｓ４７(1972)'!$AK$160</f>
        <v>0</v>
      </c>
      <c r="CX71" s="441">
        <f t="shared" ref="CX71:CX106" si="265">IF(D71=0,0,IF(D71&lt;$CY$7,ROUND(CW71/$CY$7,0),IF(D71=$CY$7,CW71-ROUND(CW71/$CY$7,0)*($CY$7-1),0)))</f>
        <v>0</v>
      </c>
      <c r="CY71" s="441">
        <f t="shared" ref="CY71:CY106" si="266">IF(D71&gt;=CY$65,CW71,ROUND(CW71/CY$65,0)*D71)</f>
        <v>0</v>
      </c>
      <c r="CZ71" s="432">
        <f>'Ｓ４７(1972)'!$AK$161</f>
        <v>0</v>
      </c>
      <c r="DA71" s="441">
        <f t="shared" ref="DA71:DA106" si="267">IF(D71=0,0,IF(D71&lt;$DB$7,ROUND(CZ71/$DB$7,0),IF(D71=$DB$7,CZ71-ROUND(CZ71/$DB$7,0)*($DB$7-1),0)))</f>
        <v>0</v>
      </c>
      <c r="DB71" s="441">
        <f t="shared" ref="DB71:DB106" si="268">IF(D71&gt;=DB$65,CZ71,ROUND(CZ71/DB$65,0)*D71)</f>
        <v>0</v>
      </c>
      <c r="DC71" s="432">
        <f>'Ｓ４７(1972)'!$AK$162</f>
        <v>0</v>
      </c>
      <c r="DD71" s="441">
        <f t="shared" ref="DD71:DD106" si="269">IF(D71=0,0,IF(D71&lt;$DE$7,ROUND(DC71/$DE$7,0),IF(D71=$DE$7,DC71-ROUND(DC71/$DE$7,0)*($DE$7-1),0)))</f>
        <v>0</v>
      </c>
      <c r="DE71" s="440">
        <f t="shared" ref="DE71:DE106" si="270">IF(D71&gt;=DE$65,DC71,ROUND(DC71/DE$65,0)*D71)</f>
        <v>0</v>
      </c>
      <c r="DF71" s="432">
        <f>'Ｓ４７(1972)'!$AK$164</f>
        <v>0</v>
      </c>
      <c r="DG71" s="441">
        <f t="shared" ref="DG71:DG106" si="271">IF(D71=0,0,IF(D71&lt;$DH$7,ROUND(DF71/$DH$7,0),IF(D71=$DH$7,DF71-ROUND(DF71/$DH$7,0)*($DH$7-1),0)))</f>
        <v>0</v>
      </c>
      <c r="DH71" s="441">
        <f t="shared" ref="DH71:DH106" si="272">IF(D71&gt;=DH$65,DF71,ROUND(DF71/DH$65,0)*D71)</f>
        <v>0</v>
      </c>
      <c r="DI71" s="432">
        <f>'Ｓ４７(1972)'!$AK$165</f>
        <v>0</v>
      </c>
      <c r="DJ71" s="441">
        <f t="shared" ref="DJ71:DJ106" si="273">IF(D71=0,0,IF(D71&lt;$DK$7,ROUND(DI71/$DK$7,0),IF(D71=$DK$7,DI71-ROUND(DI71/$DK$7,0)*($DK$7-1),0)))</f>
        <v>0</v>
      </c>
      <c r="DK71" s="440">
        <f t="shared" ref="DK71:DK106" si="274">IF(D71&gt;=DK$65,DI71,ROUND(DI71/DK$65,0)*D71)</f>
        <v>0</v>
      </c>
      <c r="DL71" s="432">
        <f>'Ｓ４７(1972)'!$AK$166</f>
        <v>0</v>
      </c>
      <c r="DM71" s="441">
        <f t="shared" ref="DM71:DM106" si="275">IF(D71=0,0,IF(D71&lt;$DN$7,ROUND(DL71/$DN$7,0),IF(D71=$DN$7,DL71-ROUND(DL71/$DN$7,0)*($DN$7-1),0)))</f>
        <v>0</v>
      </c>
      <c r="DN71" s="441">
        <f t="shared" ref="DN71:DN106" si="276">IF(D71&gt;=DN$65,DL71,ROUND(DL71/DN$65,0)*D71)</f>
        <v>0</v>
      </c>
      <c r="DO71" s="432">
        <f>'Ｓ４７(1972)'!$AK$167</f>
        <v>0</v>
      </c>
      <c r="DP71" s="441">
        <f t="shared" ref="DP71:DP106" si="277">IF(D71=0,0,IF(D71&lt;$DQ$7,ROUND(DO71/$DQ$7,0),IF(D71=$DQ$7,DO71-ROUND(DO71/$DQ$7,0)*($DQ$7-1),0)))</f>
        <v>0</v>
      </c>
      <c r="DQ71" s="441">
        <f t="shared" ref="DQ71:DQ106" si="278">IF(D71&gt;=DQ$65,DO71,ROUND(DO71/DQ$65,0)*D71)</f>
        <v>0</v>
      </c>
      <c r="DR71" s="432">
        <f>'Ｓ４７(1972)'!$AK$168</f>
        <v>0</v>
      </c>
      <c r="DS71" s="441">
        <f t="shared" ref="DS71:DS106" si="279">IF(D71=0,0,IF(D71&lt;$DT$7,ROUND(DR71/$DT$7,0),IF(D71=$DT$7,DR71-ROUND(DR71/$DT$7,0)*($DT$7-1),0)))</f>
        <v>0</v>
      </c>
      <c r="DT71" s="441">
        <f t="shared" ref="DT71:DT106" si="280">IF(D71&gt;=DT$65,DR71,ROUND(DR71/DT$65,0)*D71)</f>
        <v>0</v>
      </c>
      <c r="DU71" s="432">
        <f>'Ｓ４７(1972)'!$AK$169</f>
        <v>0</v>
      </c>
      <c r="DV71" s="441">
        <f t="shared" ref="DV71:DV106" si="281">IF(D71=0,0,IF(D71&lt;$DW$7,ROUND(DU71/$DW$7,0),IF(D71=$DW$7,DU71-ROUND(DU71/$DW$7,0)*($DW$7-1),0)))</f>
        <v>0</v>
      </c>
      <c r="DW71" s="441">
        <f t="shared" ref="DW71:DW106" si="282">IF(D71&gt;=DW$65,DU71,ROUND(DU71/DW$65,0)*D71)</f>
        <v>0</v>
      </c>
      <c r="DX71" s="432">
        <f>'Ｓ４７(1972)'!$AK$170</f>
        <v>0</v>
      </c>
      <c r="DY71" s="441">
        <f t="shared" ref="DY71:DY106" si="283">IF(D71=0,0,IF(D71&lt;$DZ$7,ROUND(DX71/$DZ$7,0),IF(D71=$DZ$7,DX71-ROUND(DX71/$DZ$7,0)*($DZ$7-1),0)))</f>
        <v>0</v>
      </c>
      <c r="DZ71" s="441">
        <f t="shared" ref="DZ71:DZ106" si="284">IF(D71&gt;=DZ$65,DX71,ROUND(DX71/DZ$65,0)*D71)</f>
        <v>0</v>
      </c>
      <c r="EA71" s="432">
        <f>'Ｓ４７(1972)'!$AK$171</f>
        <v>0</v>
      </c>
      <c r="EB71" s="441">
        <f t="shared" ref="EB71:EB106" si="285">IF(D71=0,0,IF(D71&lt;$EC$7,ROUND(EA71/$EC$7,0),IF(D71=$EC$7,EA71-ROUND(EA71/$EC$7,0)*($EC$7-1),0)))</f>
        <v>0</v>
      </c>
      <c r="EC71" s="441">
        <f t="shared" ref="EC71:EC106" si="286">IF(D71&gt;=EC$65,EA71,ROUND(EA71/EC$65,0)*D71)</f>
        <v>0</v>
      </c>
      <c r="ED71" s="432">
        <f>'Ｓ４７(1972)'!$AK$172</f>
        <v>0</v>
      </c>
      <c r="EE71" s="441">
        <f t="shared" ref="EE71:EE106" si="287">IF(D71=0,0,IF(D71&lt;$EF$7,ROUND(ED71/$EF$7,0),IF(D71=$EF$7,ED71-ROUND(ED71/$EF$7,0)*($EF$7-1),0)))</f>
        <v>0</v>
      </c>
      <c r="EF71" s="441">
        <f t="shared" ref="EF71:EF106" si="288">IF(D71&gt;=EF$65,ED71,ROUND(ED71/EF$65,0)*D71)</f>
        <v>0</v>
      </c>
      <c r="EG71" s="432">
        <f>'Ｓ４７(1972)'!$AK$173</f>
        <v>0</v>
      </c>
      <c r="EH71" s="441">
        <f t="shared" ref="EH71:EH106" si="289">IF(D71=0,0,IF(D71&lt;$EI$7,ROUND(EG71/$EI$7,0),IF(D71=$EI$7,EG71-ROUND(EG71/$EI$7,0)*($EI$7-1),0)))</f>
        <v>0</v>
      </c>
      <c r="EI71" s="441">
        <f t="shared" ref="EI71:EI106" si="290">IF(D71&gt;=EI$65,EG71,ROUND(EG71/EI$65,0)*D71)</f>
        <v>0</v>
      </c>
      <c r="EJ71" s="432">
        <f>'Ｓ４７(1972)'!$AK$174</f>
        <v>0</v>
      </c>
      <c r="EK71" s="441">
        <f t="shared" ref="EK71:EK106" si="291">IF(D71=0,0,IF(D71&lt;$EL$7,ROUND(EJ71/$EL$7,0),IF(D71=$EL$7,EJ71-ROUND(EJ71/$EL$7,0)*($EL$7-1),0)))</f>
        <v>0</v>
      </c>
      <c r="EL71" s="440">
        <f t="shared" ref="EL71:EL106" si="292">IF(D71&gt;=EL$65,EJ71,ROUND(EJ71/EL$65,0)*D71)</f>
        <v>0</v>
      </c>
      <c r="EM71" s="432">
        <f>'Ｓ４７(1972)'!$AK$175</f>
        <v>0</v>
      </c>
      <c r="EN71" s="441">
        <f t="shared" ref="EN71:EN106" si="293">IF(D71=0,0,IF(D71&lt;$EO$7,ROUND(EM71/$EO$7,0),IF(D71=$EO$7,EM71-ROUND(EM71/$EO$7,0)*($EO$7-1),0)))</f>
        <v>0</v>
      </c>
      <c r="EO71" s="475">
        <f t="shared" ref="EO71:EO106" si="294">IF(D71&gt;=EO$65,EM71,ROUND(EM71/EO$65,0)*D71)</f>
        <v>0</v>
      </c>
      <c r="EP71" s="430">
        <f t="shared" ref="EP71:EP106" si="295">E71+H71+K71+N71+Q71+T71+W71+Z71+AC71+AF71+AI71+AL71+AO71+AR71+AU71+AX71+BA71+BD71+BG71+BJ71+BM71+BP71+BS71+BV71+BY71+CB71+CE71+CH71+CK71+CN71+CQ71+CT71+CW71+CZ71+DC71+DF71+DI71+DL71+DO71+DR71+DU71+DX71+EA71+ED71+EG71+EJ71+EM71</f>
        <v>13042</v>
      </c>
      <c r="EQ71" s="435">
        <f t="shared" ref="EQ71:EQ106" si="296">F71+I71+L71+O71+R71+U71+X71+AA71+AD71+AG71+AJ71+AM71+AP71+AS71+AV71+AY71+BB71+BE71+BH71+BK71+BN71+BQ71+BT71+BW71+BZ71+CC71+CF71+CI71+CL71+CO71+CR71+CU71+CX71+DA71+DD71+DG71+DJ71+DM71+DP71+DS71+DV71+DY71+EB71+EE71+EH71+EK71+EN71</f>
        <v>48</v>
      </c>
      <c r="ER71" s="433">
        <f t="shared" ref="ER71:ER106" si="297">G71+J71+M71+P71+S71+V71+Y71+AB71+AE71+AH71+AK71+AN71+AQ71+AT71+AW71+AZ71+BC71+BF71+BI71+BL71+BO71+BR71+BU71+BX71+CA71+CD71+CG71+CJ71+CM71+CP71+CS71+CV71+CY71+DB71+DE71+DH71+DK71+DN71+DQ71+DT71+DW71+DZ71+EC71+EF71+EI71+EL71+EO71</f>
        <v>12758</v>
      </c>
    </row>
    <row r="72" spans="1:148" ht="16.5" customHeight="1" x14ac:dyDescent="0.15">
      <c r="A72" s="371"/>
      <c r="B72" s="436"/>
      <c r="C72" s="437">
        <v>48</v>
      </c>
      <c r="D72" s="1100">
        <v>41</v>
      </c>
      <c r="E72" s="430">
        <f>'Ｓ４８（1973）'!$AK$124</f>
        <v>0</v>
      </c>
      <c r="F72" s="441">
        <f t="shared" si="201"/>
        <v>0</v>
      </c>
      <c r="G72" s="441">
        <f t="shared" si="202"/>
        <v>0</v>
      </c>
      <c r="H72" s="432">
        <f>'Ｓ４８（1973）'!$AK$125</f>
        <v>0</v>
      </c>
      <c r="I72" s="441">
        <f t="shared" si="203"/>
        <v>0</v>
      </c>
      <c r="J72" s="440">
        <f t="shared" si="204"/>
        <v>0</v>
      </c>
      <c r="K72" s="432">
        <f>'Ｓ４８（1973）'!$AK$127</f>
        <v>0</v>
      </c>
      <c r="L72" s="441">
        <f t="shared" si="205"/>
        <v>0</v>
      </c>
      <c r="M72" s="441">
        <f t="shared" si="206"/>
        <v>0</v>
      </c>
      <c r="N72" s="432">
        <f>'Ｓ４８（1973）'!$AK$128</f>
        <v>0</v>
      </c>
      <c r="O72" s="441">
        <f t="shared" si="207"/>
        <v>0</v>
      </c>
      <c r="P72" s="440">
        <f t="shared" si="208"/>
        <v>0</v>
      </c>
      <c r="Q72" s="432">
        <f>'Ｓ４８（1973）'!$AK$130</f>
        <v>0</v>
      </c>
      <c r="R72" s="441">
        <f t="shared" si="209"/>
        <v>0</v>
      </c>
      <c r="S72" s="441">
        <f t="shared" si="210"/>
        <v>0</v>
      </c>
      <c r="T72" s="432">
        <f>'Ｓ４８（1973）'!$AK$131</f>
        <v>0</v>
      </c>
      <c r="U72" s="441">
        <f t="shared" si="211"/>
        <v>0</v>
      </c>
      <c r="V72" s="441">
        <f t="shared" si="212"/>
        <v>0</v>
      </c>
      <c r="W72" s="432">
        <f>'Ｓ４８（1973）'!$AK$132</f>
        <v>0</v>
      </c>
      <c r="X72" s="441">
        <f t="shared" si="213"/>
        <v>0</v>
      </c>
      <c r="Y72" s="441">
        <f t="shared" si="214"/>
        <v>0</v>
      </c>
      <c r="Z72" s="432">
        <f>'Ｓ４８（1973）'!$AK$133</f>
        <v>0</v>
      </c>
      <c r="AA72" s="441">
        <f t="shared" si="215"/>
        <v>0</v>
      </c>
      <c r="AB72" s="441">
        <f t="shared" si="216"/>
        <v>0</v>
      </c>
      <c r="AC72" s="432">
        <f>'Ｓ４８（1973）'!$AK$134</f>
        <v>0</v>
      </c>
      <c r="AD72" s="441">
        <f t="shared" si="217"/>
        <v>0</v>
      </c>
      <c r="AE72" s="440">
        <f t="shared" si="218"/>
        <v>0</v>
      </c>
      <c r="AF72" s="432">
        <f>'Ｓ４８（1973）'!$AK$135</f>
        <v>0</v>
      </c>
      <c r="AG72" s="441">
        <f t="shared" si="219"/>
        <v>0</v>
      </c>
      <c r="AH72" s="440">
        <f t="shared" si="220"/>
        <v>0</v>
      </c>
      <c r="AI72" s="432">
        <f>'Ｓ４８（1973）'!$AK$136</f>
        <v>0</v>
      </c>
      <c r="AJ72" s="441">
        <f t="shared" si="221"/>
        <v>0</v>
      </c>
      <c r="AK72" s="441">
        <f t="shared" si="222"/>
        <v>0</v>
      </c>
      <c r="AL72" s="432">
        <f>'Ｓ４８（1973）'!$AK$137</f>
        <v>0</v>
      </c>
      <c r="AM72" s="441">
        <f t="shared" si="223"/>
        <v>0</v>
      </c>
      <c r="AN72" s="441">
        <f t="shared" si="224"/>
        <v>0</v>
      </c>
      <c r="AO72" s="432">
        <f>'Ｓ４８（1973）'!$AK$138</f>
        <v>0</v>
      </c>
      <c r="AP72" s="441">
        <f t="shared" si="225"/>
        <v>0</v>
      </c>
      <c r="AQ72" s="441">
        <f t="shared" si="226"/>
        <v>0</v>
      </c>
      <c r="AR72" s="432">
        <f>'Ｓ４８（1973）'!$AK$139</f>
        <v>0</v>
      </c>
      <c r="AS72" s="441">
        <f t="shared" si="227"/>
        <v>0</v>
      </c>
      <c r="AT72" s="441">
        <f t="shared" si="228"/>
        <v>0</v>
      </c>
      <c r="AU72" s="432">
        <f>'Ｓ４８（1973）'!$AK$140</f>
        <v>0</v>
      </c>
      <c r="AV72" s="441">
        <f t="shared" si="229"/>
        <v>0</v>
      </c>
      <c r="AW72" s="441">
        <f t="shared" si="230"/>
        <v>0</v>
      </c>
      <c r="AX72" s="432">
        <f>'Ｓ４８（1973）'!$AK$141</f>
        <v>23115</v>
      </c>
      <c r="AY72" s="441">
        <f t="shared" si="231"/>
        <v>0</v>
      </c>
      <c r="AZ72" s="441">
        <f t="shared" si="232"/>
        <v>23115</v>
      </c>
      <c r="BA72" s="432">
        <f>'Ｓ４８（1973）'!$AK$142</f>
        <v>0</v>
      </c>
      <c r="BB72" s="441">
        <f t="shared" si="233"/>
        <v>0</v>
      </c>
      <c r="BC72" s="441">
        <f t="shared" si="234"/>
        <v>0</v>
      </c>
      <c r="BD72" s="432">
        <f>'Ｓ４８（1973）'!$AK$143</f>
        <v>4876</v>
      </c>
      <c r="BE72" s="441">
        <f t="shared" si="235"/>
        <v>0</v>
      </c>
      <c r="BF72" s="440">
        <f t="shared" si="236"/>
        <v>4876</v>
      </c>
      <c r="BG72" s="432">
        <f>'Ｓ４８（1973）'!$AK$145</f>
        <v>0</v>
      </c>
      <c r="BH72" s="441">
        <f t="shared" si="237"/>
        <v>0</v>
      </c>
      <c r="BI72" s="441">
        <f t="shared" si="238"/>
        <v>0</v>
      </c>
      <c r="BJ72" s="432">
        <f>'Ｓ４８（1973）'!$AK$146</f>
        <v>0</v>
      </c>
      <c r="BK72" s="441">
        <f t="shared" si="239"/>
        <v>0</v>
      </c>
      <c r="BL72" s="441">
        <f t="shared" si="240"/>
        <v>0</v>
      </c>
      <c r="BM72" s="432">
        <f>'Ｓ４８（1973）'!$AK$147</f>
        <v>0</v>
      </c>
      <c r="BN72" s="441">
        <f t="shared" si="241"/>
        <v>0</v>
      </c>
      <c r="BO72" s="440">
        <f t="shared" si="242"/>
        <v>0</v>
      </c>
      <c r="BP72" s="430">
        <f>'Ｓ４８（1973）'!$AK$148</f>
        <v>0</v>
      </c>
      <c r="BQ72" s="441">
        <f t="shared" si="243"/>
        <v>0</v>
      </c>
      <c r="BR72" s="441">
        <f t="shared" si="244"/>
        <v>0</v>
      </c>
      <c r="BS72" s="432">
        <f>'Ｓ４８（1973）'!$AK$149</f>
        <v>0</v>
      </c>
      <c r="BT72" s="441">
        <f t="shared" si="245"/>
        <v>0</v>
      </c>
      <c r="BU72" s="441">
        <f t="shared" si="246"/>
        <v>0</v>
      </c>
      <c r="BV72" s="432">
        <f>'Ｓ４８（1973）'!$AK$150</f>
        <v>0</v>
      </c>
      <c r="BW72" s="441">
        <f t="shared" si="247"/>
        <v>0</v>
      </c>
      <c r="BX72" s="441">
        <f t="shared" si="248"/>
        <v>0</v>
      </c>
      <c r="BY72" s="432">
        <f>'Ｓ４８（1973）'!$AK$151</f>
        <v>0</v>
      </c>
      <c r="BZ72" s="441">
        <f t="shared" si="249"/>
        <v>0</v>
      </c>
      <c r="CA72" s="441">
        <f t="shared" si="250"/>
        <v>0</v>
      </c>
      <c r="CB72" s="432">
        <f>'Ｓ４８（1973）'!$AK$152</f>
        <v>0</v>
      </c>
      <c r="CC72" s="441">
        <f t="shared" si="251"/>
        <v>0</v>
      </c>
      <c r="CD72" s="441">
        <f t="shared" si="252"/>
        <v>0</v>
      </c>
      <c r="CE72" s="432">
        <f>'Ｓ４８（1973）'!$AK$153</f>
        <v>0</v>
      </c>
      <c r="CF72" s="441">
        <f t="shared" si="253"/>
        <v>0</v>
      </c>
      <c r="CG72" s="441">
        <f t="shared" si="254"/>
        <v>0</v>
      </c>
      <c r="CH72" s="432">
        <f>'Ｓ４８（1973）'!$AK$155</f>
        <v>0</v>
      </c>
      <c r="CI72" s="441">
        <f t="shared" si="255"/>
        <v>0</v>
      </c>
      <c r="CJ72" s="441">
        <f t="shared" si="256"/>
        <v>0</v>
      </c>
      <c r="CK72" s="432">
        <f>'Ｓ４８（1973）'!$AK$156</f>
        <v>0</v>
      </c>
      <c r="CL72" s="441">
        <f t="shared" si="257"/>
        <v>0</v>
      </c>
      <c r="CM72" s="441">
        <f t="shared" si="258"/>
        <v>0</v>
      </c>
      <c r="CN72" s="432">
        <f>'Ｓ４８（1973）'!$AK$157</f>
        <v>0</v>
      </c>
      <c r="CO72" s="441">
        <f t="shared" si="259"/>
        <v>0</v>
      </c>
      <c r="CP72" s="441">
        <f t="shared" si="260"/>
        <v>0</v>
      </c>
      <c r="CQ72" s="432">
        <f>'Ｓ４８（1973）'!$AK$158</f>
        <v>0</v>
      </c>
      <c r="CR72" s="441">
        <f t="shared" si="261"/>
        <v>0</v>
      </c>
      <c r="CS72" s="441">
        <f t="shared" si="262"/>
        <v>0</v>
      </c>
      <c r="CT72" s="432">
        <f>'Ｓ４８（1973）'!$AK$159</f>
        <v>0</v>
      </c>
      <c r="CU72" s="441">
        <f t="shared" si="263"/>
        <v>0</v>
      </c>
      <c r="CV72" s="441">
        <f t="shared" si="264"/>
        <v>0</v>
      </c>
      <c r="CW72" s="432">
        <f>'Ｓ４８（1973）'!$AK$160</f>
        <v>192</v>
      </c>
      <c r="CX72" s="441">
        <f t="shared" si="265"/>
        <v>0</v>
      </c>
      <c r="CY72" s="441">
        <f t="shared" si="266"/>
        <v>192</v>
      </c>
      <c r="CZ72" s="432">
        <f>'Ｓ４８（1973）'!$AK$161</f>
        <v>0</v>
      </c>
      <c r="DA72" s="441">
        <f t="shared" si="267"/>
        <v>0</v>
      </c>
      <c r="DB72" s="441">
        <f t="shared" si="268"/>
        <v>0</v>
      </c>
      <c r="DC72" s="432">
        <f>'Ｓ４８（1973）'!$AK$162</f>
        <v>0</v>
      </c>
      <c r="DD72" s="441">
        <f t="shared" si="269"/>
        <v>0</v>
      </c>
      <c r="DE72" s="440">
        <f t="shared" si="270"/>
        <v>0</v>
      </c>
      <c r="DF72" s="432">
        <f>'Ｓ４８（1973）'!$AK$164</f>
        <v>0</v>
      </c>
      <c r="DG72" s="441">
        <f t="shared" si="271"/>
        <v>0</v>
      </c>
      <c r="DH72" s="441">
        <f t="shared" si="272"/>
        <v>0</v>
      </c>
      <c r="DI72" s="432">
        <f>'Ｓ４８（1973）'!$AK$165</f>
        <v>0</v>
      </c>
      <c r="DJ72" s="441">
        <f t="shared" si="273"/>
        <v>0</v>
      </c>
      <c r="DK72" s="440">
        <f t="shared" si="274"/>
        <v>0</v>
      </c>
      <c r="DL72" s="432">
        <f>'Ｓ４８（1973）'!$AK$166</f>
        <v>0</v>
      </c>
      <c r="DM72" s="441">
        <f t="shared" si="275"/>
        <v>0</v>
      </c>
      <c r="DN72" s="441">
        <f t="shared" si="276"/>
        <v>0</v>
      </c>
      <c r="DO72" s="432">
        <f>'Ｓ４８（1973）'!$AK$167</f>
        <v>0</v>
      </c>
      <c r="DP72" s="441">
        <f t="shared" si="277"/>
        <v>0</v>
      </c>
      <c r="DQ72" s="441">
        <f t="shared" si="278"/>
        <v>0</v>
      </c>
      <c r="DR72" s="432">
        <f>'Ｓ４８（1973）'!$AK$168</f>
        <v>0</v>
      </c>
      <c r="DS72" s="441">
        <f t="shared" si="279"/>
        <v>0</v>
      </c>
      <c r="DT72" s="441">
        <f t="shared" si="280"/>
        <v>0</v>
      </c>
      <c r="DU72" s="432">
        <f>'Ｓ４８（1973）'!$AK$169</f>
        <v>0</v>
      </c>
      <c r="DV72" s="441">
        <f t="shared" si="281"/>
        <v>0</v>
      </c>
      <c r="DW72" s="441">
        <f t="shared" si="282"/>
        <v>0</v>
      </c>
      <c r="DX72" s="432">
        <f>'Ｓ４８（1973）'!$AK$170</f>
        <v>0</v>
      </c>
      <c r="DY72" s="441">
        <f t="shared" si="283"/>
        <v>0</v>
      </c>
      <c r="DZ72" s="441">
        <f t="shared" si="284"/>
        <v>0</v>
      </c>
      <c r="EA72" s="432">
        <f>'Ｓ４８（1973）'!$AK$171</f>
        <v>0</v>
      </c>
      <c r="EB72" s="441">
        <f t="shared" si="285"/>
        <v>0</v>
      </c>
      <c r="EC72" s="441">
        <f t="shared" si="286"/>
        <v>0</v>
      </c>
      <c r="ED72" s="432">
        <f>'Ｓ４８（1973）'!$AK$172</f>
        <v>0</v>
      </c>
      <c r="EE72" s="441">
        <f t="shared" si="287"/>
        <v>0</v>
      </c>
      <c r="EF72" s="441">
        <f t="shared" si="288"/>
        <v>0</v>
      </c>
      <c r="EG72" s="432">
        <f>'Ｓ４８（1973）'!$AK$173</f>
        <v>0</v>
      </c>
      <c r="EH72" s="441">
        <f t="shared" si="289"/>
        <v>0</v>
      </c>
      <c r="EI72" s="441">
        <f t="shared" si="290"/>
        <v>0</v>
      </c>
      <c r="EJ72" s="432">
        <f>'Ｓ４８（1973）'!$AK$174</f>
        <v>0</v>
      </c>
      <c r="EK72" s="441">
        <f t="shared" si="291"/>
        <v>0</v>
      </c>
      <c r="EL72" s="440">
        <f t="shared" si="292"/>
        <v>0</v>
      </c>
      <c r="EM72" s="432">
        <f>'Ｓ４８（1973）'!$AK$175</f>
        <v>0</v>
      </c>
      <c r="EN72" s="441">
        <f t="shared" si="293"/>
        <v>0</v>
      </c>
      <c r="EO72" s="475">
        <f t="shared" si="294"/>
        <v>0</v>
      </c>
      <c r="EP72" s="430">
        <f t="shared" si="295"/>
        <v>28183</v>
      </c>
      <c r="EQ72" s="435">
        <f t="shared" si="296"/>
        <v>0</v>
      </c>
      <c r="ER72" s="433">
        <f t="shared" si="297"/>
        <v>28183</v>
      </c>
    </row>
    <row r="73" spans="1:148" ht="16.5" customHeight="1" x14ac:dyDescent="0.15">
      <c r="A73" s="371"/>
      <c r="B73" s="436"/>
      <c r="C73" s="437">
        <v>49</v>
      </c>
      <c r="D73" s="438">
        <v>40</v>
      </c>
      <c r="E73" s="430">
        <f>'Ｓ４９（1974）'!$AK$124</f>
        <v>0</v>
      </c>
      <c r="F73" s="441">
        <f t="shared" si="201"/>
        <v>0</v>
      </c>
      <c r="G73" s="441">
        <f t="shared" si="202"/>
        <v>0</v>
      </c>
      <c r="H73" s="432">
        <f>'Ｓ４９（1974）'!$AK$125</f>
        <v>0</v>
      </c>
      <c r="I73" s="441">
        <f t="shared" si="203"/>
        <v>0</v>
      </c>
      <c r="J73" s="440">
        <f t="shared" si="204"/>
        <v>0</v>
      </c>
      <c r="K73" s="432">
        <f>'Ｓ４９（1974）'!$AK$127</f>
        <v>0</v>
      </c>
      <c r="L73" s="441">
        <f t="shared" si="205"/>
        <v>0</v>
      </c>
      <c r="M73" s="441">
        <f t="shared" si="206"/>
        <v>0</v>
      </c>
      <c r="N73" s="432">
        <f>'Ｓ４９（1974）'!$AK$128</f>
        <v>0</v>
      </c>
      <c r="O73" s="441">
        <f t="shared" si="207"/>
        <v>0</v>
      </c>
      <c r="P73" s="440">
        <f t="shared" si="208"/>
        <v>0</v>
      </c>
      <c r="Q73" s="432">
        <f>'Ｓ４９（1974）'!$AK$130</f>
        <v>0</v>
      </c>
      <c r="R73" s="441">
        <f t="shared" si="209"/>
        <v>0</v>
      </c>
      <c r="S73" s="441">
        <f t="shared" si="210"/>
        <v>0</v>
      </c>
      <c r="T73" s="432">
        <f>'Ｓ４９（1974）'!$AK$131</f>
        <v>0</v>
      </c>
      <c r="U73" s="441">
        <f t="shared" si="211"/>
        <v>0</v>
      </c>
      <c r="V73" s="441">
        <f t="shared" si="212"/>
        <v>0</v>
      </c>
      <c r="W73" s="432">
        <f>'Ｓ４９（1974）'!$AK$132</f>
        <v>0</v>
      </c>
      <c r="X73" s="441">
        <f t="shared" si="213"/>
        <v>0</v>
      </c>
      <c r="Y73" s="441">
        <f t="shared" si="214"/>
        <v>0</v>
      </c>
      <c r="Z73" s="432">
        <f>'Ｓ４９（1974）'!$AK$133</f>
        <v>0</v>
      </c>
      <c r="AA73" s="441">
        <f t="shared" si="215"/>
        <v>0</v>
      </c>
      <c r="AB73" s="441">
        <f t="shared" si="216"/>
        <v>0</v>
      </c>
      <c r="AC73" s="432">
        <f>'Ｓ４９（1974）'!$AK$134</f>
        <v>0</v>
      </c>
      <c r="AD73" s="441">
        <f t="shared" si="217"/>
        <v>0</v>
      </c>
      <c r="AE73" s="440">
        <f t="shared" si="218"/>
        <v>0</v>
      </c>
      <c r="AF73" s="432">
        <f>'Ｓ４９（1974）'!$AK$135</f>
        <v>0</v>
      </c>
      <c r="AG73" s="441">
        <f t="shared" si="219"/>
        <v>0</v>
      </c>
      <c r="AH73" s="440">
        <f t="shared" si="220"/>
        <v>0</v>
      </c>
      <c r="AI73" s="432">
        <f>'Ｓ４９（1974）'!$AK$136</f>
        <v>0</v>
      </c>
      <c r="AJ73" s="441">
        <f t="shared" si="221"/>
        <v>0</v>
      </c>
      <c r="AK73" s="441">
        <f t="shared" si="222"/>
        <v>0</v>
      </c>
      <c r="AL73" s="432">
        <f>'Ｓ４９（1974）'!$AK$137</f>
        <v>0</v>
      </c>
      <c r="AM73" s="441">
        <f t="shared" si="223"/>
        <v>0</v>
      </c>
      <c r="AN73" s="441">
        <f t="shared" si="224"/>
        <v>0</v>
      </c>
      <c r="AO73" s="432">
        <f>'Ｓ４９（1974）'!$AK$138</f>
        <v>0</v>
      </c>
      <c r="AP73" s="441">
        <f t="shared" si="225"/>
        <v>0</v>
      </c>
      <c r="AQ73" s="441">
        <f t="shared" si="226"/>
        <v>0</v>
      </c>
      <c r="AR73" s="432">
        <f>'Ｓ４９（1974）'!$AK$139</f>
        <v>0</v>
      </c>
      <c r="AS73" s="441">
        <f t="shared" si="227"/>
        <v>0</v>
      </c>
      <c r="AT73" s="441">
        <f t="shared" si="228"/>
        <v>0</v>
      </c>
      <c r="AU73" s="432">
        <f>'Ｓ４９（1974）'!$AK$140</f>
        <v>0</v>
      </c>
      <c r="AV73" s="441">
        <f t="shared" si="229"/>
        <v>0</v>
      </c>
      <c r="AW73" s="441">
        <f t="shared" si="230"/>
        <v>0</v>
      </c>
      <c r="AX73" s="432">
        <f>'Ｓ４９（1974）'!$AK$141</f>
        <v>41580</v>
      </c>
      <c r="AY73" s="441">
        <f t="shared" si="231"/>
        <v>0</v>
      </c>
      <c r="AZ73" s="441">
        <f t="shared" si="232"/>
        <v>41580</v>
      </c>
      <c r="BA73" s="432">
        <f>'Ｓ４９（1974）'!$AK$142</f>
        <v>0</v>
      </c>
      <c r="BB73" s="441">
        <f t="shared" si="233"/>
        <v>0</v>
      </c>
      <c r="BC73" s="441">
        <f t="shared" si="234"/>
        <v>0</v>
      </c>
      <c r="BD73" s="432">
        <f>'Ｓ４９（1974）'!$AK$143</f>
        <v>4103</v>
      </c>
      <c r="BE73" s="441">
        <f t="shared" si="235"/>
        <v>0</v>
      </c>
      <c r="BF73" s="440">
        <f t="shared" si="236"/>
        <v>4103</v>
      </c>
      <c r="BG73" s="432">
        <f>'Ｓ４９（1974）'!$AK$145</f>
        <v>0</v>
      </c>
      <c r="BH73" s="441">
        <f t="shared" si="237"/>
        <v>0</v>
      </c>
      <c r="BI73" s="441">
        <f t="shared" si="238"/>
        <v>0</v>
      </c>
      <c r="BJ73" s="432">
        <f>'Ｓ４９（1974）'!$AK$146</f>
        <v>0</v>
      </c>
      <c r="BK73" s="441">
        <f t="shared" si="239"/>
        <v>0</v>
      </c>
      <c r="BL73" s="441">
        <f t="shared" si="240"/>
        <v>0</v>
      </c>
      <c r="BM73" s="432">
        <f>'Ｓ４９（1974）'!$AK$147</f>
        <v>0</v>
      </c>
      <c r="BN73" s="441">
        <f t="shared" si="241"/>
        <v>0</v>
      </c>
      <c r="BO73" s="440">
        <f t="shared" si="242"/>
        <v>0</v>
      </c>
      <c r="BP73" s="430">
        <f>'Ｓ４９（1974）'!$AK$148</f>
        <v>0</v>
      </c>
      <c r="BQ73" s="441">
        <f t="shared" si="243"/>
        <v>0</v>
      </c>
      <c r="BR73" s="441">
        <f t="shared" si="244"/>
        <v>0</v>
      </c>
      <c r="BS73" s="432">
        <f>'Ｓ４９（1974）'!$AK$149</f>
        <v>0</v>
      </c>
      <c r="BT73" s="441">
        <f t="shared" si="245"/>
        <v>0</v>
      </c>
      <c r="BU73" s="441">
        <f t="shared" si="246"/>
        <v>0</v>
      </c>
      <c r="BV73" s="432">
        <f>'Ｓ４９（1974）'!$AK$150</f>
        <v>0</v>
      </c>
      <c r="BW73" s="441">
        <f t="shared" si="247"/>
        <v>0</v>
      </c>
      <c r="BX73" s="441">
        <f t="shared" si="248"/>
        <v>0</v>
      </c>
      <c r="BY73" s="432">
        <f>'Ｓ４９（1974）'!$AK$151</f>
        <v>0</v>
      </c>
      <c r="BZ73" s="441">
        <f t="shared" si="249"/>
        <v>0</v>
      </c>
      <c r="CA73" s="441">
        <f t="shared" si="250"/>
        <v>0</v>
      </c>
      <c r="CB73" s="432">
        <f>'Ｓ４９（1974）'!$AK$152</f>
        <v>0</v>
      </c>
      <c r="CC73" s="441">
        <f t="shared" si="251"/>
        <v>0</v>
      </c>
      <c r="CD73" s="441">
        <f t="shared" si="252"/>
        <v>0</v>
      </c>
      <c r="CE73" s="432">
        <f>'Ｓ４９（1974）'!$AK$153</f>
        <v>0</v>
      </c>
      <c r="CF73" s="441">
        <f t="shared" si="253"/>
        <v>0</v>
      </c>
      <c r="CG73" s="441">
        <f t="shared" si="254"/>
        <v>0</v>
      </c>
      <c r="CH73" s="432">
        <f>'Ｓ４９（1974）'!$AK$155</f>
        <v>0</v>
      </c>
      <c r="CI73" s="441">
        <f t="shared" si="255"/>
        <v>0</v>
      </c>
      <c r="CJ73" s="441">
        <f t="shared" si="256"/>
        <v>0</v>
      </c>
      <c r="CK73" s="432">
        <f>'Ｓ４９（1974）'!$AK$156</f>
        <v>0</v>
      </c>
      <c r="CL73" s="441">
        <f t="shared" si="257"/>
        <v>0</v>
      </c>
      <c r="CM73" s="441">
        <f t="shared" si="258"/>
        <v>0</v>
      </c>
      <c r="CN73" s="432">
        <f>'Ｓ４９（1974）'!$AK$157</f>
        <v>0</v>
      </c>
      <c r="CO73" s="441">
        <f t="shared" si="259"/>
        <v>0</v>
      </c>
      <c r="CP73" s="441">
        <f t="shared" si="260"/>
        <v>0</v>
      </c>
      <c r="CQ73" s="432">
        <f>'Ｓ４９（1974）'!$AK$158</f>
        <v>0</v>
      </c>
      <c r="CR73" s="441">
        <f t="shared" si="261"/>
        <v>0</v>
      </c>
      <c r="CS73" s="441">
        <f t="shared" si="262"/>
        <v>0</v>
      </c>
      <c r="CT73" s="432">
        <f>'Ｓ４９（1974）'!$AK$159</f>
        <v>0</v>
      </c>
      <c r="CU73" s="441">
        <f t="shared" si="263"/>
        <v>0</v>
      </c>
      <c r="CV73" s="441">
        <f t="shared" si="264"/>
        <v>0</v>
      </c>
      <c r="CW73" s="432">
        <f>'Ｓ４９（1974）'!$AK$160</f>
        <v>0</v>
      </c>
      <c r="CX73" s="441">
        <f t="shared" si="265"/>
        <v>0</v>
      </c>
      <c r="CY73" s="441">
        <f t="shared" si="266"/>
        <v>0</v>
      </c>
      <c r="CZ73" s="432">
        <f>'Ｓ４９（1974）'!$AK$161</f>
        <v>0</v>
      </c>
      <c r="DA73" s="441">
        <f t="shared" si="267"/>
        <v>0</v>
      </c>
      <c r="DB73" s="441">
        <f t="shared" si="268"/>
        <v>0</v>
      </c>
      <c r="DC73" s="432">
        <f>'Ｓ４９（1974）'!$AK$162</f>
        <v>0</v>
      </c>
      <c r="DD73" s="441">
        <f t="shared" si="269"/>
        <v>0</v>
      </c>
      <c r="DE73" s="440">
        <f t="shared" si="270"/>
        <v>0</v>
      </c>
      <c r="DF73" s="432">
        <f>'Ｓ４９（1974）'!$AK$164</f>
        <v>0</v>
      </c>
      <c r="DG73" s="441">
        <f t="shared" si="271"/>
        <v>0</v>
      </c>
      <c r="DH73" s="441">
        <f t="shared" si="272"/>
        <v>0</v>
      </c>
      <c r="DI73" s="432">
        <f>'Ｓ４９（1974）'!$AK$165</f>
        <v>0</v>
      </c>
      <c r="DJ73" s="441">
        <f t="shared" si="273"/>
        <v>0</v>
      </c>
      <c r="DK73" s="440">
        <f t="shared" si="274"/>
        <v>0</v>
      </c>
      <c r="DL73" s="432">
        <f>'Ｓ４９（1974）'!$AK$166</f>
        <v>0</v>
      </c>
      <c r="DM73" s="441">
        <f t="shared" si="275"/>
        <v>0</v>
      </c>
      <c r="DN73" s="441">
        <f t="shared" si="276"/>
        <v>0</v>
      </c>
      <c r="DO73" s="432">
        <f>'Ｓ４９（1974）'!$AK$167</f>
        <v>0</v>
      </c>
      <c r="DP73" s="441">
        <f t="shared" si="277"/>
        <v>0</v>
      </c>
      <c r="DQ73" s="441">
        <f t="shared" si="278"/>
        <v>0</v>
      </c>
      <c r="DR73" s="432">
        <f>'Ｓ４９（1974）'!$AK$168</f>
        <v>0</v>
      </c>
      <c r="DS73" s="441">
        <f t="shared" si="279"/>
        <v>0</v>
      </c>
      <c r="DT73" s="441">
        <f t="shared" si="280"/>
        <v>0</v>
      </c>
      <c r="DU73" s="432">
        <f>'Ｓ４９（1974）'!$AK$169</f>
        <v>0</v>
      </c>
      <c r="DV73" s="441">
        <f t="shared" si="281"/>
        <v>0</v>
      </c>
      <c r="DW73" s="441">
        <f t="shared" si="282"/>
        <v>0</v>
      </c>
      <c r="DX73" s="432">
        <f>'Ｓ４９（1974）'!$AK$170</f>
        <v>0</v>
      </c>
      <c r="DY73" s="441">
        <f t="shared" si="283"/>
        <v>0</v>
      </c>
      <c r="DZ73" s="441">
        <f t="shared" si="284"/>
        <v>0</v>
      </c>
      <c r="EA73" s="432">
        <f>'Ｓ４９（1974）'!$AK$171</f>
        <v>0</v>
      </c>
      <c r="EB73" s="441">
        <f t="shared" si="285"/>
        <v>0</v>
      </c>
      <c r="EC73" s="441">
        <f t="shared" si="286"/>
        <v>0</v>
      </c>
      <c r="ED73" s="432">
        <f>'Ｓ４９（1974）'!$AK$172</f>
        <v>0</v>
      </c>
      <c r="EE73" s="441">
        <f t="shared" si="287"/>
        <v>0</v>
      </c>
      <c r="EF73" s="441">
        <f t="shared" si="288"/>
        <v>0</v>
      </c>
      <c r="EG73" s="432">
        <f>'Ｓ４９（1974）'!$AK$173</f>
        <v>0</v>
      </c>
      <c r="EH73" s="441">
        <f t="shared" si="289"/>
        <v>0</v>
      </c>
      <c r="EI73" s="441">
        <f t="shared" si="290"/>
        <v>0</v>
      </c>
      <c r="EJ73" s="432">
        <f>'Ｓ４９（1974）'!$AK$174</f>
        <v>0</v>
      </c>
      <c r="EK73" s="441">
        <f t="shared" si="291"/>
        <v>0</v>
      </c>
      <c r="EL73" s="440">
        <f t="shared" si="292"/>
        <v>0</v>
      </c>
      <c r="EM73" s="432">
        <f>'Ｓ４９（1974）'!$AK$175</f>
        <v>0</v>
      </c>
      <c r="EN73" s="441">
        <f t="shared" si="293"/>
        <v>0</v>
      </c>
      <c r="EO73" s="475">
        <f t="shared" si="294"/>
        <v>0</v>
      </c>
      <c r="EP73" s="430">
        <f t="shared" si="295"/>
        <v>45683</v>
      </c>
      <c r="EQ73" s="435">
        <f t="shared" si="296"/>
        <v>0</v>
      </c>
      <c r="ER73" s="433">
        <f t="shared" si="297"/>
        <v>45683</v>
      </c>
    </row>
    <row r="74" spans="1:148" ht="16.5" customHeight="1" x14ac:dyDescent="0.15">
      <c r="A74" s="371"/>
      <c r="B74" s="436"/>
      <c r="C74" s="437">
        <v>50</v>
      </c>
      <c r="D74" s="1100">
        <v>39</v>
      </c>
      <c r="E74" s="430">
        <f>'Ｓ５０（1975）'!$AK$124</f>
        <v>0</v>
      </c>
      <c r="F74" s="441">
        <f t="shared" si="201"/>
        <v>0</v>
      </c>
      <c r="G74" s="441">
        <f t="shared" si="202"/>
        <v>0</v>
      </c>
      <c r="H74" s="432">
        <f>'Ｓ５０（1975）'!$AK$125</f>
        <v>0</v>
      </c>
      <c r="I74" s="441">
        <f t="shared" si="203"/>
        <v>0</v>
      </c>
      <c r="J74" s="440">
        <f t="shared" si="204"/>
        <v>0</v>
      </c>
      <c r="K74" s="432">
        <f>'Ｓ５０（1975）'!$AK$127</f>
        <v>11471</v>
      </c>
      <c r="L74" s="441">
        <f t="shared" si="205"/>
        <v>0</v>
      </c>
      <c r="M74" s="441">
        <f t="shared" si="206"/>
        <v>11471</v>
      </c>
      <c r="N74" s="432">
        <f>'Ｓ５０（1975）'!$AK$128</f>
        <v>0</v>
      </c>
      <c r="O74" s="441">
        <f t="shared" si="207"/>
        <v>0</v>
      </c>
      <c r="P74" s="440">
        <f t="shared" si="208"/>
        <v>0</v>
      </c>
      <c r="Q74" s="432">
        <f>'Ｓ５０（1975）'!$AK$130</f>
        <v>0</v>
      </c>
      <c r="R74" s="441">
        <f t="shared" si="209"/>
        <v>0</v>
      </c>
      <c r="S74" s="441">
        <f t="shared" si="210"/>
        <v>0</v>
      </c>
      <c r="T74" s="432">
        <f>'Ｓ５０（1975）'!$AK$131</f>
        <v>0</v>
      </c>
      <c r="U74" s="441">
        <f t="shared" si="211"/>
        <v>0</v>
      </c>
      <c r="V74" s="441">
        <f t="shared" si="212"/>
        <v>0</v>
      </c>
      <c r="W74" s="432">
        <f>'Ｓ５０（1975）'!$AK$132</f>
        <v>0</v>
      </c>
      <c r="X74" s="441">
        <f t="shared" si="213"/>
        <v>0</v>
      </c>
      <c r="Y74" s="441">
        <f t="shared" si="214"/>
        <v>0</v>
      </c>
      <c r="Z74" s="432">
        <f>'Ｓ５０（1975）'!$AK$133</f>
        <v>0</v>
      </c>
      <c r="AA74" s="441">
        <f t="shared" si="215"/>
        <v>0</v>
      </c>
      <c r="AB74" s="441">
        <f t="shared" si="216"/>
        <v>0</v>
      </c>
      <c r="AC74" s="432">
        <f>'Ｓ５０（1975）'!$AK$134</f>
        <v>20000</v>
      </c>
      <c r="AD74" s="441">
        <f t="shared" si="217"/>
        <v>0</v>
      </c>
      <c r="AE74" s="440">
        <f t="shared" si="218"/>
        <v>20000</v>
      </c>
      <c r="AF74" s="432">
        <f>'Ｓ５０（1975）'!$AK$135</f>
        <v>0</v>
      </c>
      <c r="AG74" s="441">
        <f t="shared" si="219"/>
        <v>0</v>
      </c>
      <c r="AH74" s="440">
        <f t="shared" si="220"/>
        <v>0</v>
      </c>
      <c r="AI74" s="432">
        <f>'Ｓ５０（1975）'!$AK$136</f>
        <v>0</v>
      </c>
      <c r="AJ74" s="441">
        <f t="shared" si="221"/>
        <v>0</v>
      </c>
      <c r="AK74" s="441">
        <f t="shared" si="222"/>
        <v>0</v>
      </c>
      <c r="AL74" s="432">
        <f>'Ｓ５０（1975）'!$AK$137</f>
        <v>0</v>
      </c>
      <c r="AM74" s="441">
        <f t="shared" si="223"/>
        <v>0</v>
      </c>
      <c r="AN74" s="441">
        <f t="shared" si="224"/>
        <v>0</v>
      </c>
      <c r="AO74" s="432">
        <f>'Ｓ５０（1975）'!$AK$138</f>
        <v>0</v>
      </c>
      <c r="AP74" s="441">
        <f t="shared" si="225"/>
        <v>0</v>
      </c>
      <c r="AQ74" s="441">
        <f t="shared" si="226"/>
        <v>0</v>
      </c>
      <c r="AR74" s="432">
        <f>'Ｓ５０（1975）'!$AK$139</f>
        <v>0</v>
      </c>
      <c r="AS74" s="441">
        <f t="shared" si="227"/>
        <v>0</v>
      </c>
      <c r="AT74" s="441">
        <f t="shared" si="228"/>
        <v>0</v>
      </c>
      <c r="AU74" s="432">
        <f>'Ｓ５０（1975）'!$AK$140</f>
        <v>0</v>
      </c>
      <c r="AV74" s="441">
        <f t="shared" si="229"/>
        <v>0</v>
      </c>
      <c r="AW74" s="441">
        <f t="shared" si="230"/>
        <v>0</v>
      </c>
      <c r="AX74" s="432">
        <f>'Ｓ５０（1975）'!$AK$141</f>
        <v>29290</v>
      </c>
      <c r="AY74" s="441">
        <f t="shared" si="231"/>
        <v>0</v>
      </c>
      <c r="AZ74" s="441">
        <f t="shared" si="232"/>
        <v>29290</v>
      </c>
      <c r="BA74" s="432">
        <f>'Ｓ５０（1975）'!$AK$142</f>
        <v>0</v>
      </c>
      <c r="BB74" s="441">
        <f t="shared" si="233"/>
        <v>0</v>
      </c>
      <c r="BC74" s="441">
        <f t="shared" si="234"/>
        <v>0</v>
      </c>
      <c r="BD74" s="432">
        <f>'Ｓ５０（1975）'!$AK$143</f>
        <v>16724</v>
      </c>
      <c r="BE74" s="441">
        <f t="shared" si="235"/>
        <v>0</v>
      </c>
      <c r="BF74" s="440">
        <f t="shared" si="236"/>
        <v>16724</v>
      </c>
      <c r="BG74" s="432">
        <f>'Ｓ５０（1975）'!$AK$145</f>
        <v>0</v>
      </c>
      <c r="BH74" s="441">
        <f t="shared" si="237"/>
        <v>0</v>
      </c>
      <c r="BI74" s="441">
        <f t="shared" si="238"/>
        <v>0</v>
      </c>
      <c r="BJ74" s="432">
        <f>'Ｓ５０（1975）'!$AK$146</f>
        <v>0</v>
      </c>
      <c r="BK74" s="441">
        <f t="shared" si="239"/>
        <v>0</v>
      </c>
      <c r="BL74" s="441">
        <f t="shared" si="240"/>
        <v>0</v>
      </c>
      <c r="BM74" s="432">
        <f>'Ｓ５０（1975）'!$AK$147</f>
        <v>0</v>
      </c>
      <c r="BN74" s="441">
        <f t="shared" si="241"/>
        <v>0</v>
      </c>
      <c r="BO74" s="440">
        <f t="shared" si="242"/>
        <v>0</v>
      </c>
      <c r="BP74" s="430">
        <f>'Ｓ５０（1975）'!$AK$148</f>
        <v>0</v>
      </c>
      <c r="BQ74" s="441">
        <f t="shared" si="243"/>
        <v>0</v>
      </c>
      <c r="BR74" s="441">
        <f t="shared" si="244"/>
        <v>0</v>
      </c>
      <c r="BS74" s="432">
        <f>'Ｓ５０（1975）'!$AK$149</f>
        <v>0</v>
      </c>
      <c r="BT74" s="441">
        <f t="shared" si="245"/>
        <v>0</v>
      </c>
      <c r="BU74" s="441">
        <f t="shared" si="246"/>
        <v>0</v>
      </c>
      <c r="BV74" s="432">
        <f>'Ｓ５０（1975）'!$AK$150</f>
        <v>0</v>
      </c>
      <c r="BW74" s="441">
        <f t="shared" si="247"/>
        <v>0</v>
      </c>
      <c r="BX74" s="441">
        <f t="shared" si="248"/>
        <v>0</v>
      </c>
      <c r="BY74" s="432">
        <f>'Ｓ５０（1975）'!$AK$151</f>
        <v>0</v>
      </c>
      <c r="BZ74" s="441">
        <f t="shared" si="249"/>
        <v>0</v>
      </c>
      <c r="CA74" s="441">
        <f t="shared" si="250"/>
        <v>0</v>
      </c>
      <c r="CB74" s="432">
        <f>'Ｓ５０（1975）'!$AK$152</f>
        <v>0</v>
      </c>
      <c r="CC74" s="441">
        <f t="shared" si="251"/>
        <v>0</v>
      </c>
      <c r="CD74" s="441">
        <f t="shared" si="252"/>
        <v>0</v>
      </c>
      <c r="CE74" s="432">
        <f>'Ｓ５０（1975）'!$AK$153</f>
        <v>0</v>
      </c>
      <c r="CF74" s="441">
        <f t="shared" si="253"/>
        <v>0</v>
      </c>
      <c r="CG74" s="441">
        <f t="shared" si="254"/>
        <v>0</v>
      </c>
      <c r="CH74" s="432">
        <f>'Ｓ５０（1975）'!$AK$155</f>
        <v>0</v>
      </c>
      <c r="CI74" s="441">
        <f t="shared" si="255"/>
        <v>0</v>
      </c>
      <c r="CJ74" s="441">
        <f t="shared" si="256"/>
        <v>0</v>
      </c>
      <c r="CK74" s="432">
        <f>'Ｓ５０（1975）'!$AK$156</f>
        <v>0</v>
      </c>
      <c r="CL74" s="441">
        <f t="shared" si="257"/>
        <v>0</v>
      </c>
      <c r="CM74" s="441">
        <f t="shared" si="258"/>
        <v>0</v>
      </c>
      <c r="CN74" s="432">
        <f>'Ｓ５０（1975）'!$AK$157</f>
        <v>0</v>
      </c>
      <c r="CO74" s="441">
        <f t="shared" si="259"/>
        <v>0</v>
      </c>
      <c r="CP74" s="441">
        <f t="shared" si="260"/>
        <v>0</v>
      </c>
      <c r="CQ74" s="432">
        <f>'Ｓ５０（1975）'!$AK$158</f>
        <v>0</v>
      </c>
      <c r="CR74" s="441">
        <f t="shared" si="261"/>
        <v>0</v>
      </c>
      <c r="CS74" s="441">
        <f t="shared" si="262"/>
        <v>0</v>
      </c>
      <c r="CT74" s="432">
        <f>'Ｓ５０（1975）'!$AK$159</f>
        <v>0</v>
      </c>
      <c r="CU74" s="441">
        <f t="shared" si="263"/>
        <v>0</v>
      </c>
      <c r="CV74" s="441">
        <f t="shared" si="264"/>
        <v>0</v>
      </c>
      <c r="CW74" s="432">
        <f>'Ｓ５０（1975）'!$AK$160</f>
        <v>0</v>
      </c>
      <c r="CX74" s="441">
        <f t="shared" si="265"/>
        <v>0</v>
      </c>
      <c r="CY74" s="441">
        <f t="shared" si="266"/>
        <v>0</v>
      </c>
      <c r="CZ74" s="432">
        <f>'Ｓ５０（1975）'!$AK$161</f>
        <v>0</v>
      </c>
      <c r="DA74" s="441">
        <f t="shared" si="267"/>
        <v>0</v>
      </c>
      <c r="DB74" s="441">
        <f t="shared" si="268"/>
        <v>0</v>
      </c>
      <c r="DC74" s="432">
        <f>'Ｓ５０（1975）'!$AK$162</f>
        <v>0</v>
      </c>
      <c r="DD74" s="441">
        <f t="shared" si="269"/>
        <v>0</v>
      </c>
      <c r="DE74" s="440">
        <f t="shared" si="270"/>
        <v>0</v>
      </c>
      <c r="DF74" s="432">
        <f>'Ｓ５０（1975）'!$AK$164</f>
        <v>0</v>
      </c>
      <c r="DG74" s="441">
        <f t="shared" si="271"/>
        <v>0</v>
      </c>
      <c r="DH74" s="441">
        <f t="shared" si="272"/>
        <v>0</v>
      </c>
      <c r="DI74" s="432">
        <f>'Ｓ５０（1975）'!$AK$165</f>
        <v>0</v>
      </c>
      <c r="DJ74" s="441">
        <f t="shared" si="273"/>
        <v>0</v>
      </c>
      <c r="DK74" s="440">
        <f t="shared" si="274"/>
        <v>0</v>
      </c>
      <c r="DL74" s="432">
        <f>'Ｓ５０（1975）'!$AK$166</f>
        <v>0</v>
      </c>
      <c r="DM74" s="441">
        <f t="shared" si="275"/>
        <v>0</v>
      </c>
      <c r="DN74" s="441">
        <f t="shared" si="276"/>
        <v>0</v>
      </c>
      <c r="DO74" s="432">
        <f>'Ｓ５０（1975）'!$AK$167</f>
        <v>0</v>
      </c>
      <c r="DP74" s="441">
        <f t="shared" si="277"/>
        <v>0</v>
      </c>
      <c r="DQ74" s="441">
        <f t="shared" si="278"/>
        <v>0</v>
      </c>
      <c r="DR74" s="432">
        <f>'Ｓ５０（1975）'!$AK$168</f>
        <v>0</v>
      </c>
      <c r="DS74" s="441">
        <f t="shared" si="279"/>
        <v>0</v>
      </c>
      <c r="DT74" s="441">
        <f t="shared" si="280"/>
        <v>0</v>
      </c>
      <c r="DU74" s="432">
        <f>'Ｓ５０（1975）'!$AK$169</f>
        <v>0</v>
      </c>
      <c r="DV74" s="441">
        <f t="shared" si="281"/>
        <v>0</v>
      </c>
      <c r="DW74" s="441">
        <f t="shared" si="282"/>
        <v>0</v>
      </c>
      <c r="DX74" s="432">
        <f>'Ｓ５０（1975）'!$AK$170</f>
        <v>0</v>
      </c>
      <c r="DY74" s="441">
        <f t="shared" si="283"/>
        <v>0</v>
      </c>
      <c r="DZ74" s="441">
        <f t="shared" si="284"/>
        <v>0</v>
      </c>
      <c r="EA74" s="432">
        <f>'Ｓ５０（1975）'!$AK$171</f>
        <v>0</v>
      </c>
      <c r="EB74" s="441">
        <f t="shared" si="285"/>
        <v>0</v>
      </c>
      <c r="EC74" s="441">
        <f t="shared" si="286"/>
        <v>0</v>
      </c>
      <c r="ED74" s="432">
        <f>'Ｓ５０（1975）'!$AK$172</f>
        <v>0</v>
      </c>
      <c r="EE74" s="441">
        <f t="shared" si="287"/>
        <v>0</v>
      </c>
      <c r="EF74" s="441">
        <f t="shared" si="288"/>
        <v>0</v>
      </c>
      <c r="EG74" s="432">
        <f>'Ｓ５０（1975）'!$AK$173</f>
        <v>0</v>
      </c>
      <c r="EH74" s="441">
        <f t="shared" si="289"/>
        <v>0</v>
      </c>
      <c r="EI74" s="441">
        <f t="shared" si="290"/>
        <v>0</v>
      </c>
      <c r="EJ74" s="432">
        <f>'Ｓ５０（1975）'!$AK$174</f>
        <v>0</v>
      </c>
      <c r="EK74" s="441">
        <f t="shared" si="291"/>
        <v>0</v>
      </c>
      <c r="EL74" s="440">
        <f t="shared" si="292"/>
        <v>0</v>
      </c>
      <c r="EM74" s="432">
        <f>'Ｓ５０（1975）'!$AK$175</f>
        <v>0</v>
      </c>
      <c r="EN74" s="441">
        <f t="shared" si="293"/>
        <v>0</v>
      </c>
      <c r="EO74" s="475">
        <f t="shared" si="294"/>
        <v>0</v>
      </c>
      <c r="EP74" s="430">
        <f t="shared" si="295"/>
        <v>77485</v>
      </c>
      <c r="EQ74" s="435">
        <f t="shared" si="296"/>
        <v>0</v>
      </c>
      <c r="ER74" s="433">
        <f t="shared" si="297"/>
        <v>77485</v>
      </c>
    </row>
    <row r="75" spans="1:148" ht="16.5" customHeight="1" x14ac:dyDescent="0.15">
      <c r="A75" s="371"/>
      <c r="B75" s="436"/>
      <c r="C75" s="437">
        <v>51</v>
      </c>
      <c r="D75" s="438">
        <v>38</v>
      </c>
      <c r="E75" s="430">
        <f>'Ｓ５１（1976）'!$AK$124</f>
        <v>0</v>
      </c>
      <c r="F75" s="441">
        <f t="shared" si="201"/>
        <v>0</v>
      </c>
      <c r="G75" s="441">
        <f t="shared" si="202"/>
        <v>0</v>
      </c>
      <c r="H75" s="432">
        <f>'Ｓ５１（1976）'!$AK$125</f>
        <v>0</v>
      </c>
      <c r="I75" s="441">
        <f t="shared" si="203"/>
        <v>0</v>
      </c>
      <c r="J75" s="440">
        <f t="shared" si="204"/>
        <v>0</v>
      </c>
      <c r="K75" s="432">
        <f>'Ｓ５１（1976）'!$AK$127</f>
        <v>0</v>
      </c>
      <c r="L75" s="441">
        <f t="shared" si="205"/>
        <v>0</v>
      </c>
      <c r="M75" s="441">
        <f t="shared" si="206"/>
        <v>0</v>
      </c>
      <c r="N75" s="432">
        <f>'Ｓ５１（1976）'!$AK$128</f>
        <v>0</v>
      </c>
      <c r="O75" s="441">
        <f t="shared" si="207"/>
        <v>0</v>
      </c>
      <c r="P75" s="440">
        <f t="shared" si="208"/>
        <v>0</v>
      </c>
      <c r="Q75" s="432">
        <f>'Ｓ５１（1976）'!$AK$130</f>
        <v>0</v>
      </c>
      <c r="R75" s="441">
        <f t="shared" si="209"/>
        <v>0</v>
      </c>
      <c r="S75" s="441">
        <f t="shared" si="210"/>
        <v>0</v>
      </c>
      <c r="T75" s="432">
        <f>'Ｓ５１（1976）'!$AK$131</f>
        <v>0</v>
      </c>
      <c r="U75" s="441">
        <f t="shared" si="211"/>
        <v>0</v>
      </c>
      <c r="V75" s="441">
        <f t="shared" si="212"/>
        <v>0</v>
      </c>
      <c r="W75" s="432">
        <f>'Ｓ５１（1976）'!$AK$132</f>
        <v>0</v>
      </c>
      <c r="X75" s="441">
        <f t="shared" si="213"/>
        <v>0</v>
      </c>
      <c r="Y75" s="441">
        <f t="shared" si="214"/>
        <v>0</v>
      </c>
      <c r="Z75" s="432">
        <f>'Ｓ５１（1976）'!$AK$133</f>
        <v>0</v>
      </c>
      <c r="AA75" s="441">
        <f t="shared" si="215"/>
        <v>0</v>
      </c>
      <c r="AB75" s="441">
        <f t="shared" si="216"/>
        <v>0</v>
      </c>
      <c r="AC75" s="432">
        <f>'Ｓ５１（1976）'!$AK$134</f>
        <v>0</v>
      </c>
      <c r="AD75" s="441">
        <f t="shared" si="217"/>
        <v>0</v>
      </c>
      <c r="AE75" s="440">
        <f t="shared" si="218"/>
        <v>0</v>
      </c>
      <c r="AF75" s="432">
        <f>'Ｓ５１（1976）'!$AK$135</f>
        <v>0</v>
      </c>
      <c r="AG75" s="441">
        <f t="shared" si="219"/>
        <v>0</v>
      </c>
      <c r="AH75" s="440">
        <f t="shared" si="220"/>
        <v>0</v>
      </c>
      <c r="AI75" s="432">
        <f>'Ｓ５１（1976）'!$AK$136</f>
        <v>0</v>
      </c>
      <c r="AJ75" s="441">
        <f t="shared" si="221"/>
        <v>0</v>
      </c>
      <c r="AK75" s="441">
        <f t="shared" si="222"/>
        <v>0</v>
      </c>
      <c r="AL75" s="432">
        <f>'Ｓ５１（1976）'!$AK$137</f>
        <v>0</v>
      </c>
      <c r="AM75" s="441">
        <f t="shared" si="223"/>
        <v>0</v>
      </c>
      <c r="AN75" s="441">
        <f t="shared" si="224"/>
        <v>0</v>
      </c>
      <c r="AO75" s="432">
        <f>'Ｓ５１（1976）'!$AK$138</f>
        <v>0</v>
      </c>
      <c r="AP75" s="441">
        <f t="shared" si="225"/>
        <v>0</v>
      </c>
      <c r="AQ75" s="441">
        <f t="shared" si="226"/>
        <v>0</v>
      </c>
      <c r="AR75" s="432">
        <f>'Ｓ５１（1976）'!$AK$139</f>
        <v>0</v>
      </c>
      <c r="AS75" s="441">
        <f t="shared" si="227"/>
        <v>0</v>
      </c>
      <c r="AT75" s="441">
        <f t="shared" si="228"/>
        <v>0</v>
      </c>
      <c r="AU75" s="432">
        <f>'Ｓ５１（1976）'!$AK$140</f>
        <v>0</v>
      </c>
      <c r="AV75" s="441">
        <f t="shared" si="229"/>
        <v>0</v>
      </c>
      <c r="AW75" s="441">
        <f t="shared" si="230"/>
        <v>0</v>
      </c>
      <c r="AX75" s="432">
        <f>'Ｓ５１（1976）'!$AK$141</f>
        <v>0</v>
      </c>
      <c r="AY75" s="441">
        <f t="shared" si="231"/>
        <v>0</v>
      </c>
      <c r="AZ75" s="441">
        <f t="shared" si="232"/>
        <v>0</v>
      </c>
      <c r="BA75" s="432">
        <f>'Ｓ５１（1976）'!$AK$142</f>
        <v>0</v>
      </c>
      <c r="BB75" s="441">
        <f t="shared" si="233"/>
        <v>0</v>
      </c>
      <c r="BC75" s="441">
        <f t="shared" si="234"/>
        <v>0</v>
      </c>
      <c r="BD75" s="432">
        <f>'Ｓ５１（1976）'!$AK$143</f>
        <v>23773</v>
      </c>
      <c r="BE75" s="441">
        <f t="shared" si="235"/>
        <v>0</v>
      </c>
      <c r="BF75" s="440">
        <f t="shared" si="236"/>
        <v>23773</v>
      </c>
      <c r="BG75" s="432">
        <f>'Ｓ５１（1976）'!$AK$145</f>
        <v>0</v>
      </c>
      <c r="BH75" s="441">
        <f t="shared" si="237"/>
        <v>0</v>
      </c>
      <c r="BI75" s="441">
        <f t="shared" si="238"/>
        <v>0</v>
      </c>
      <c r="BJ75" s="432">
        <f>'Ｓ５１（1976）'!$AK$146</f>
        <v>0</v>
      </c>
      <c r="BK75" s="441">
        <f t="shared" si="239"/>
        <v>0</v>
      </c>
      <c r="BL75" s="441">
        <f t="shared" si="240"/>
        <v>0</v>
      </c>
      <c r="BM75" s="432">
        <f>'Ｓ５１（1976）'!$AK$147</f>
        <v>0</v>
      </c>
      <c r="BN75" s="441">
        <f t="shared" si="241"/>
        <v>0</v>
      </c>
      <c r="BO75" s="440">
        <f t="shared" si="242"/>
        <v>0</v>
      </c>
      <c r="BP75" s="430">
        <f>'Ｓ５１（1976）'!$AK$148</f>
        <v>0</v>
      </c>
      <c r="BQ75" s="441">
        <f t="shared" si="243"/>
        <v>0</v>
      </c>
      <c r="BR75" s="441">
        <f t="shared" si="244"/>
        <v>0</v>
      </c>
      <c r="BS75" s="432">
        <f>'Ｓ５１（1976）'!$AK$149</f>
        <v>0</v>
      </c>
      <c r="BT75" s="441">
        <f t="shared" si="245"/>
        <v>0</v>
      </c>
      <c r="BU75" s="441">
        <f t="shared" si="246"/>
        <v>0</v>
      </c>
      <c r="BV75" s="432">
        <f>'Ｓ５１（1976）'!$AK$150</f>
        <v>0</v>
      </c>
      <c r="BW75" s="441">
        <f t="shared" si="247"/>
        <v>0</v>
      </c>
      <c r="BX75" s="441">
        <f t="shared" si="248"/>
        <v>0</v>
      </c>
      <c r="BY75" s="432">
        <f>'Ｓ５１（1976）'!$AK$151</f>
        <v>0</v>
      </c>
      <c r="BZ75" s="441">
        <f t="shared" si="249"/>
        <v>0</v>
      </c>
      <c r="CA75" s="441">
        <f t="shared" si="250"/>
        <v>0</v>
      </c>
      <c r="CB75" s="432">
        <f>'Ｓ５１（1976）'!$AK$152</f>
        <v>0</v>
      </c>
      <c r="CC75" s="441">
        <f t="shared" si="251"/>
        <v>0</v>
      </c>
      <c r="CD75" s="441">
        <f t="shared" si="252"/>
        <v>0</v>
      </c>
      <c r="CE75" s="432">
        <f>'Ｓ５１（1976）'!$AK$153</f>
        <v>0</v>
      </c>
      <c r="CF75" s="441">
        <f t="shared" si="253"/>
        <v>0</v>
      </c>
      <c r="CG75" s="441">
        <f t="shared" si="254"/>
        <v>0</v>
      </c>
      <c r="CH75" s="432">
        <f>'Ｓ５１（1976）'!$AK$155</f>
        <v>0</v>
      </c>
      <c r="CI75" s="441">
        <f t="shared" si="255"/>
        <v>0</v>
      </c>
      <c r="CJ75" s="441">
        <f t="shared" si="256"/>
        <v>0</v>
      </c>
      <c r="CK75" s="432">
        <f>'Ｓ５１（1976）'!$AK$156</f>
        <v>0</v>
      </c>
      <c r="CL75" s="441">
        <f t="shared" si="257"/>
        <v>0</v>
      </c>
      <c r="CM75" s="441">
        <f t="shared" si="258"/>
        <v>0</v>
      </c>
      <c r="CN75" s="432">
        <f>'Ｓ５１（1976）'!$AK$157</f>
        <v>0</v>
      </c>
      <c r="CO75" s="441">
        <f t="shared" si="259"/>
        <v>0</v>
      </c>
      <c r="CP75" s="441">
        <f t="shared" si="260"/>
        <v>0</v>
      </c>
      <c r="CQ75" s="432">
        <f>'Ｓ５１（1976）'!$AK$158</f>
        <v>0</v>
      </c>
      <c r="CR75" s="441">
        <f t="shared" si="261"/>
        <v>0</v>
      </c>
      <c r="CS75" s="441">
        <f t="shared" si="262"/>
        <v>0</v>
      </c>
      <c r="CT75" s="432">
        <f>'Ｓ５１（1976）'!$AK$159</f>
        <v>0</v>
      </c>
      <c r="CU75" s="441">
        <f t="shared" si="263"/>
        <v>0</v>
      </c>
      <c r="CV75" s="441">
        <f t="shared" si="264"/>
        <v>0</v>
      </c>
      <c r="CW75" s="432">
        <f>'Ｓ５１（1976）'!$AK$160</f>
        <v>0</v>
      </c>
      <c r="CX75" s="441">
        <f t="shared" si="265"/>
        <v>0</v>
      </c>
      <c r="CY75" s="441">
        <f t="shared" si="266"/>
        <v>0</v>
      </c>
      <c r="CZ75" s="432">
        <f>'Ｓ５１（1976）'!$AK$161</f>
        <v>0</v>
      </c>
      <c r="DA75" s="441">
        <f t="shared" si="267"/>
        <v>0</v>
      </c>
      <c r="DB75" s="441">
        <f t="shared" si="268"/>
        <v>0</v>
      </c>
      <c r="DC75" s="432">
        <f>'Ｓ５１（1976）'!$AK$162</f>
        <v>0</v>
      </c>
      <c r="DD75" s="441">
        <f t="shared" si="269"/>
        <v>0</v>
      </c>
      <c r="DE75" s="440">
        <f t="shared" si="270"/>
        <v>0</v>
      </c>
      <c r="DF75" s="432">
        <f>'Ｓ５１（1976）'!$AK$164</f>
        <v>0</v>
      </c>
      <c r="DG75" s="441">
        <f t="shared" si="271"/>
        <v>0</v>
      </c>
      <c r="DH75" s="441">
        <f t="shared" si="272"/>
        <v>0</v>
      </c>
      <c r="DI75" s="432">
        <f>'Ｓ５１（1976）'!$AK$165</f>
        <v>0</v>
      </c>
      <c r="DJ75" s="441">
        <f t="shared" si="273"/>
        <v>0</v>
      </c>
      <c r="DK75" s="440">
        <f t="shared" si="274"/>
        <v>0</v>
      </c>
      <c r="DL75" s="432">
        <f>'Ｓ５１（1976）'!$AK$166</f>
        <v>0</v>
      </c>
      <c r="DM75" s="441">
        <f t="shared" si="275"/>
        <v>0</v>
      </c>
      <c r="DN75" s="441">
        <f t="shared" si="276"/>
        <v>0</v>
      </c>
      <c r="DO75" s="432">
        <f>'Ｓ５１（1976）'!$AK$167</f>
        <v>0</v>
      </c>
      <c r="DP75" s="441">
        <f t="shared" si="277"/>
        <v>0</v>
      </c>
      <c r="DQ75" s="441">
        <f t="shared" si="278"/>
        <v>0</v>
      </c>
      <c r="DR75" s="432">
        <f>'Ｓ５１（1976）'!$AK$168</f>
        <v>0</v>
      </c>
      <c r="DS75" s="441">
        <f t="shared" si="279"/>
        <v>0</v>
      </c>
      <c r="DT75" s="441">
        <f t="shared" si="280"/>
        <v>0</v>
      </c>
      <c r="DU75" s="432">
        <f>'Ｓ５１（1976）'!$AK$169</f>
        <v>0</v>
      </c>
      <c r="DV75" s="441">
        <f t="shared" si="281"/>
        <v>0</v>
      </c>
      <c r="DW75" s="441">
        <f t="shared" si="282"/>
        <v>0</v>
      </c>
      <c r="DX75" s="432">
        <f>'Ｓ５１（1976）'!$AK$170</f>
        <v>0</v>
      </c>
      <c r="DY75" s="441">
        <f t="shared" si="283"/>
        <v>0</v>
      </c>
      <c r="DZ75" s="441">
        <f t="shared" si="284"/>
        <v>0</v>
      </c>
      <c r="EA75" s="432">
        <f>'Ｓ５１（1976）'!$AK$171</f>
        <v>0</v>
      </c>
      <c r="EB75" s="441">
        <f t="shared" si="285"/>
        <v>0</v>
      </c>
      <c r="EC75" s="441">
        <f t="shared" si="286"/>
        <v>0</v>
      </c>
      <c r="ED75" s="432">
        <f>'Ｓ５１（1976）'!$AK$172</f>
        <v>0</v>
      </c>
      <c r="EE75" s="441">
        <f t="shared" si="287"/>
        <v>0</v>
      </c>
      <c r="EF75" s="441">
        <f t="shared" si="288"/>
        <v>0</v>
      </c>
      <c r="EG75" s="432">
        <f>'Ｓ５１（1976）'!$AK$173</f>
        <v>0</v>
      </c>
      <c r="EH75" s="441">
        <f t="shared" si="289"/>
        <v>0</v>
      </c>
      <c r="EI75" s="441">
        <f t="shared" si="290"/>
        <v>0</v>
      </c>
      <c r="EJ75" s="432">
        <f>'Ｓ５１（1976）'!$AK$174</f>
        <v>0</v>
      </c>
      <c r="EK75" s="441">
        <f t="shared" si="291"/>
        <v>0</v>
      </c>
      <c r="EL75" s="440">
        <f t="shared" si="292"/>
        <v>0</v>
      </c>
      <c r="EM75" s="432">
        <f>'Ｓ５１（1976）'!$AK$175</f>
        <v>0</v>
      </c>
      <c r="EN75" s="441">
        <f t="shared" si="293"/>
        <v>0</v>
      </c>
      <c r="EO75" s="475">
        <f t="shared" si="294"/>
        <v>0</v>
      </c>
      <c r="EP75" s="430">
        <f t="shared" si="295"/>
        <v>23773</v>
      </c>
      <c r="EQ75" s="435">
        <f t="shared" si="296"/>
        <v>0</v>
      </c>
      <c r="ER75" s="433">
        <f t="shared" si="297"/>
        <v>23773</v>
      </c>
    </row>
    <row r="76" spans="1:148" ht="16.5" customHeight="1" x14ac:dyDescent="0.15">
      <c r="A76" s="371"/>
      <c r="B76" s="436"/>
      <c r="C76" s="437">
        <v>52</v>
      </c>
      <c r="D76" s="1100">
        <v>37</v>
      </c>
      <c r="E76" s="430">
        <f>'Ｓ５２（1977）'!$AK$124</f>
        <v>0</v>
      </c>
      <c r="F76" s="441">
        <f t="shared" si="201"/>
        <v>0</v>
      </c>
      <c r="G76" s="441">
        <f t="shared" si="202"/>
        <v>0</v>
      </c>
      <c r="H76" s="432">
        <f>'Ｓ５２（1977）'!$AK$125</f>
        <v>0</v>
      </c>
      <c r="I76" s="441">
        <f t="shared" si="203"/>
        <v>0</v>
      </c>
      <c r="J76" s="440">
        <f t="shared" si="204"/>
        <v>0</v>
      </c>
      <c r="K76" s="432">
        <f>'Ｓ５２（1977）'!$AK$127</f>
        <v>0</v>
      </c>
      <c r="L76" s="441">
        <f t="shared" si="205"/>
        <v>0</v>
      </c>
      <c r="M76" s="441">
        <f t="shared" si="206"/>
        <v>0</v>
      </c>
      <c r="N76" s="432">
        <f>'Ｓ５２（1977）'!$AK$128</f>
        <v>0</v>
      </c>
      <c r="O76" s="441">
        <f t="shared" si="207"/>
        <v>0</v>
      </c>
      <c r="P76" s="440">
        <f t="shared" si="208"/>
        <v>0</v>
      </c>
      <c r="Q76" s="432">
        <f>'Ｓ５２（1977）'!$AK$130</f>
        <v>0</v>
      </c>
      <c r="R76" s="441">
        <f t="shared" si="209"/>
        <v>0</v>
      </c>
      <c r="S76" s="441">
        <f t="shared" si="210"/>
        <v>0</v>
      </c>
      <c r="T76" s="432">
        <f>'Ｓ５２（1977）'!$AK$131</f>
        <v>0</v>
      </c>
      <c r="U76" s="441">
        <f t="shared" si="211"/>
        <v>0</v>
      </c>
      <c r="V76" s="441">
        <f t="shared" si="212"/>
        <v>0</v>
      </c>
      <c r="W76" s="432">
        <f>'Ｓ５２（1977）'!$AK$132</f>
        <v>0</v>
      </c>
      <c r="X76" s="441">
        <f t="shared" si="213"/>
        <v>0</v>
      </c>
      <c r="Y76" s="441">
        <f t="shared" si="214"/>
        <v>0</v>
      </c>
      <c r="Z76" s="432">
        <f>'Ｓ５２（1977）'!$AK$133</f>
        <v>0</v>
      </c>
      <c r="AA76" s="441">
        <f t="shared" si="215"/>
        <v>0</v>
      </c>
      <c r="AB76" s="441">
        <f t="shared" si="216"/>
        <v>0</v>
      </c>
      <c r="AC76" s="432">
        <f>'Ｓ５２（1977）'!$AK$134</f>
        <v>0</v>
      </c>
      <c r="AD76" s="441">
        <f t="shared" si="217"/>
        <v>0</v>
      </c>
      <c r="AE76" s="440">
        <f t="shared" si="218"/>
        <v>0</v>
      </c>
      <c r="AF76" s="432">
        <f>'Ｓ５２（1977）'!$AK$135</f>
        <v>0</v>
      </c>
      <c r="AG76" s="441">
        <f t="shared" si="219"/>
        <v>0</v>
      </c>
      <c r="AH76" s="440">
        <f t="shared" si="220"/>
        <v>0</v>
      </c>
      <c r="AI76" s="432">
        <f>'Ｓ５２（1977）'!$AK$136</f>
        <v>0</v>
      </c>
      <c r="AJ76" s="441">
        <f t="shared" si="221"/>
        <v>0</v>
      </c>
      <c r="AK76" s="441">
        <f t="shared" si="222"/>
        <v>0</v>
      </c>
      <c r="AL76" s="432">
        <f>'Ｓ５２（1977）'!$AK$137</f>
        <v>0</v>
      </c>
      <c r="AM76" s="441">
        <f t="shared" si="223"/>
        <v>0</v>
      </c>
      <c r="AN76" s="441">
        <f t="shared" si="224"/>
        <v>0</v>
      </c>
      <c r="AO76" s="432">
        <f>'Ｓ５２（1977）'!$AK$138</f>
        <v>0</v>
      </c>
      <c r="AP76" s="441">
        <f t="shared" si="225"/>
        <v>0</v>
      </c>
      <c r="AQ76" s="441">
        <f t="shared" si="226"/>
        <v>0</v>
      </c>
      <c r="AR76" s="432">
        <f>'Ｓ５２（1977）'!$AK$139</f>
        <v>0</v>
      </c>
      <c r="AS76" s="441">
        <f t="shared" si="227"/>
        <v>0</v>
      </c>
      <c r="AT76" s="441">
        <f t="shared" si="228"/>
        <v>0</v>
      </c>
      <c r="AU76" s="432">
        <f>'Ｓ５２（1977）'!$AK$140</f>
        <v>0</v>
      </c>
      <c r="AV76" s="441">
        <f t="shared" si="229"/>
        <v>0</v>
      </c>
      <c r="AW76" s="441">
        <f t="shared" si="230"/>
        <v>0</v>
      </c>
      <c r="AX76" s="432">
        <f>'Ｓ５２（1977）'!$AK$141</f>
        <v>0</v>
      </c>
      <c r="AY76" s="441">
        <f t="shared" si="231"/>
        <v>0</v>
      </c>
      <c r="AZ76" s="441">
        <f t="shared" si="232"/>
        <v>0</v>
      </c>
      <c r="BA76" s="432">
        <f>'Ｓ５２（1977）'!$AK$142</f>
        <v>0</v>
      </c>
      <c r="BB76" s="441">
        <f t="shared" si="233"/>
        <v>0</v>
      </c>
      <c r="BC76" s="441">
        <f t="shared" si="234"/>
        <v>0</v>
      </c>
      <c r="BD76" s="432">
        <f>'Ｓ５２（1977）'!$AK$143</f>
        <v>7613</v>
      </c>
      <c r="BE76" s="441">
        <f t="shared" si="235"/>
        <v>0</v>
      </c>
      <c r="BF76" s="440">
        <f t="shared" si="236"/>
        <v>7613</v>
      </c>
      <c r="BG76" s="432">
        <f>'Ｓ５２（1977）'!$AK$145</f>
        <v>0</v>
      </c>
      <c r="BH76" s="441">
        <f t="shared" si="237"/>
        <v>0</v>
      </c>
      <c r="BI76" s="441">
        <f t="shared" si="238"/>
        <v>0</v>
      </c>
      <c r="BJ76" s="432">
        <f>'Ｓ５２（1977）'!$AK$146</f>
        <v>0</v>
      </c>
      <c r="BK76" s="441">
        <f t="shared" si="239"/>
        <v>0</v>
      </c>
      <c r="BL76" s="441">
        <f t="shared" si="240"/>
        <v>0</v>
      </c>
      <c r="BM76" s="432">
        <f>'Ｓ５２（1977）'!$AK$147</f>
        <v>0</v>
      </c>
      <c r="BN76" s="441">
        <f t="shared" si="241"/>
        <v>0</v>
      </c>
      <c r="BO76" s="440">
        <f t="shared" si="242"/>
        <v>0</v>
      </c>
      <c r="BP76" s="430">
        <f>'Ｓ５２（1977）'!$AK$148</f>
        <v>0</v>
      </c>
      <c r="BQ76" s="441">
        <f t="shared" si="243"/>
        <v>0</v>
      </c>
      <c r="BR76" s="441">
        <f t="shared" si="244"/>
        <v>0</v>
      </c>
      <c r="BS76" s="432">
        <f>'Ｓ５２（1977）'!$AK$149</f>
        <v>0</v>
      </c>
      <c r="BT76" s="441">
        <f t="shared" si="245"/>
        <v>0</v>
      </c>
      <c r="BU76" s="441">
        <f t="shared" si="246"/>
        <v>0</v>
      </c>
      <c r="BV76" s="432">
        <f>'Ｓ５２（1977）'!$AK$150</f>
        <v>0</v>
      </c>
      <c r="BW76" s="441">
        <f t="shared" si="247"/>
        <v>0</v>
      </c>
      <c r="BX76" s="441">
        <f t="shared" si="248"/>
        <v>0</v>
      </c>
      <c r="BY76" s="432">
        <f>'Ｓ５２（1977）'!$AK$151</f>
        <v>0</v>
      </c>
      <c r="BZ76" s="441">
        <f t="shared" si="249"/>
        <v>0</v>
      </c>
      <c r="CA76" s="441">
        <f t="shared" si="250"/>
        <v>0</v>
      </c>
      <c r="CB76" s="432">
        <f>'Ｓ５２（1977）'!$AK$152</f>
        <v>0</v>
      </c>
      <c r="CC76" s="441">
        <f t="shared" si="251"/>
        <v>0</v>
      </c>
      <c r="CD76" s="441">
        <f t="shared" si="252"/>
        <v>0</v>
      </c>
      <c r="CE76" s="432">
        <f>'Ｓ５２（1977）'!$AK$153</f>
        <v>0</v>
      </c>
      <c r="CF76" s="441">
        <f t="shared" si="253"/>
        <v>0</v>
      </c>
      <c r="CG76" s="441">
        <f t="shared" si="254"/>
        <v>0</v>
      </c>
      <c r="CH76" s="432">
        <f>'Ｓ５２（1977）'!$AK$155</f>
        <v>0</v>
      </c>
      <c r="CI76" s="441">
        <f t="shared" si="255"/>
        <v>0</v>
      </c>
      <c r="CJ76" s="441">
        <f t="shared" si="256"/>
        <v>0</v>
      </c>
      <c r="CK76" s="432">
        <f>'Ｓ５２（1977）'!$AK$156</f>
        <v>0</v>
      </c>
      <c r="CL76" s="441">
        <f t="shared" si="257"/>
        <v>0</v>
      </c>
      <c r="CM76" s="441">
        <f t="shared" si="258"/>
        <v>0</v>
      </c>
      <c r="CN76" s="432">
        <f>'Ｓ５２（1977）'!$AK$157</f>
        <v>0</v>
      </c>
      <c r="CO76" s="441">
        <f t="shared" si="259"/>
        <v>0</v>
      </c>
      <c r="CP76" s="441">
        <f t="shared" si="260"/>
        <v>0</v>
      </c>
      <c r="CQ76" s="432">
        <f>'Ｓ５２（1977）'!$AK$158</f>
        <v>0</v>
      </c>
      <c r="CR76" s="441">
        <f t="shared" si="261"/>
        <v>0</v>
      </c>
      <c r="CS76" s="441">
        <f t="shared" si="262"/>
        <v>0</v>
      </c>
      <c r="CT76" s="432">
        <f>'Ｓ５２（1977）'!$AK$159</f>
        <v>0</v>
      </c>
      <c r="CU76" s="441">
        <f t="shared" si="263"/>
        <v>0</v>
      </c>
      <c r="CV76" s="441">
        <f t="shared" si="264"/>
        <v>0</v>
      </c>
      <c r="CW76" s="432">
        <f>'Ｓ５２（1977）'!$AK$160</f>
        <v>0</v>
      </c>
      <c r="CX76" s="441">
        <f t="shared" si="265"/>
        <v>0</v>
      </c>
      <c r="CY76" s="441">
        <f t="shared" si="266"/>
        <v>0</v>
      </c>
      <c r="CZ76" s="432">
        <f>'Ｓ５２（1977）'!$AK$161</f>
        <v>0</v>
      </c>
      <c r="DA76" s="441">
        <f t="shared" si="267"/>
        <v>0</v>
      </c>
      <c r="DB76" s="441">
        <f t="shared" si="268"/>
        <v>0</v>
      </c>
      <c r="DC76" s="432">
        <f>'Ｓ５２（1977）'!$AK$162</f>
        <v>0</v>
      </c>
      <c r="DD76" s="441">
        <f t="shared" si="269"/>
        <v>0</v>
      </c>
      <c r="DE76" s="440">
        <f t="shared" si="270"/>
        <v>0</v>
      </c>
      <c r="DF76" s="432">
        <f>'Ｓ５２（1977）'!$AK$164</f>
        <v>0</v>
      </c>
      <c r="DG76" s="441">
        <f t="shared" si="271"/>
        <v>0</v>
      </c>
      <c r="DH76" s="441">
        <f t="shared" si="272"/>
        <v>0</v>
      </c>
      <c r="DI76" s="432">
        <f>'Ｓ５２（1977）'!$AK$165</f>
        <v>0</v>
      </c>
      <c r="DJ76" s="441">
        <f t="shared" si="273"/>
        <v>0</v>
      </c>
      <c r="DK76" s="440">
        <f t="shared" si="274"/>
        <v>0</v>
      </c>
      <c r="DL76" s="432">
        <f>'Ｓ５２（1977）'!$AK$166</f>
        <v>0</v>
      </c>
      <c r="DM76" s="441">
        <f t="shared" si="275"/>
        <v>0</v>
      </c>
      <c r="DN76" s="441">
        <f t="shared" si="276"/>
        <v>0</v>
      </c>
      <c r="DO76" s="432">
        <f>'Ｓ５２（1977）'!$AK$167</f>
        <v>0</v>
      </c>
      <c r="DP76" s="441">
        <f t="shared" si="277"/>
        <v>0</v>
      </c>
      <c r="DQ76" s="441">
        <f t="shared" si="278"/>
        <v>0</v>
      </c>
      <c r="DR76" s="432">
        <f>'Ｓ５２（1977）'!$AK$168</f>
        <v>0</v>
      </c>
      <c r="DS76" s="441">
        <f t="shared" si="279"/>
        <v>0</v>
      </c>
      <c r="DT76" s="441">
        <f t="shared" si="280"/>
        <v>0</v>
      </c>
      <c r="DU76" s="432">
        <f>'Ｓ５２（1977）'!$AK$169</f>
        <v>0</v>
      </c>
      <c r="DV76" s="441">
        <f t="shared" si="281"/>
        <v>0</v>
      </c>
      <c r="DW76" s="441">
        <f t="shared" si="282"/>
        <v>0</v>
      </c>
      <c r="DX76" s="432">
        <f>'Ｓ５２（1977）'!$AK$170</f>
        <v>0</v>
      </c>
      <c r="DY76" s="441">
        <f t="shared" si="283"/>
        <v>0</v>
      </c>
      <c r="DZ76" s="441">
        <f t="shared" si="284"/>
        <v>0</v>
      </c>
      <c r="EA76" s="432">
        <f>'Ｓ５２（1977）'!$AK$171</f>
        <v>0</v>
      </c>
      <c r="EB76" s="441">
        <f t="shared" si="285"/>
        <v>0</v>
      </c>
      <c r="EC76" s="441">
        <f t="shared" si="286"/>
        <v>0</v>
      </c>
      <c r="ED76" s="432">
        <f>'Ｓ５２（1977）'!$AK$172</f>
        <v>0</v>
      </c>
      <c r="EE76" s="441">
        <f t="shared" si="287"/>
        <v>0</v>
      </c>
      <c r="EF76" s="441">
        <f t="shared" si="288"/>
        <v>0</v>
      </c>
      <c r="EG76" s="432">
        <f>'Ｓ５２（1977）'!$AK$173</f>
        <v>0</v>
      </c>
      <c r="EH76" s="441">
        <f t="shared" si="289"/>
        <v>0</v>
      </c>
      <c r="EI76" s="441">
        <f t="shared" si="290"/>
        <v>0</v>
      </c>
      <c r="EJ76" s="432">
        <f>'Ｓ５２（1977）'!$AK$174</f>
        <v>0</v>
      </c>
      <c r="EK76" s="441">
        <f t="shared" si="291"/>
        <v>0</v>
      </c>
      <c r="EL76" s="440">
        <f t="shared" si="292"/>
        <v>0</v>
      </c>
      <c r="EM76" s="432">
        <f>'Ｓ５２（1977）'!$AK$175</f>
        <v>0</v>
      </c>
      <c r="EN76" s="441">
        <f t="shared" si="293"/>
        <v>0</v>
      </c>
      <c r="EO76" s="475">
        <f t="shared" si="294"/>
        <v>0</v>
      </c>
      <c r="EP76" s="430">
        <f t="shared" si="295"/>
        <v>7613</v>
      </c>
      <c r="EQ76" s="435">
        <f t="shared" si="296"/>
        <v>0</v>
      </c>
      <c r="ER76" s="433">
        <f t="shared" si="297"/>
        <v>7613</v>
      </c>
    </row>
    <row r="77" spans="1:148" ht="16.5" customHeight="1" x14ac:dyDescent="0.15">
      <c r="A77" s="371"/>
      <c r="B77" s="436"/>
      <c r="C77" s="437">
        <v>53</v>
      </c>
      <c r="D77" s="438">
        <v>36</v>
      </c>
      <c r="E77" s="430">
        <f>'Ｓ５３（1978）'!$AK$124</f>
        <v>0</v>
      </c>
      <c r="F77" s="441">
        <f t="shared" si="201"/>
        <v>0</v>
      </c>
      <c r="G77" s="441">
        <f t="shared" si="202"/>
        <v>0</v>
      </c>
      <c r="H77" s="432">
        <f>'Ｓ５３（1978）'!$AK$125</f>
        <v>0</v>
      </c>
      <c r="I77" s="441">
        <f t="shared" si="203"/>
        <v>0</v>
      </c>
      <c r="J77" s="440">
        <f t="shared" si="204"/>
        <v>0</v>
      </c>
      <c r="K77" s="432">
        <f>'Ｓ５３（1978）'!$AK$127</f>
        <v>0</v>
      </c>
      <c r="L77" s="441">
        <f t="shared" si="205"/>
        <v>0</v>
      </c>
      <c r="M77" s="441">
        <f t="shared" si="206"/>
        <v>0</v>
      </c>
      <c r="N77" s="432">
        <f>'Ｓ５３（1978）'!$AK$128</f>
        <v>0</v>
      </c>
      <c r="O77" s="441">
        <f t="shared" si="207"/>
        <v>0</v>
      </c>
      <c r="P77" s="440">
        <f t="shared" si="208"/>
        <v>0</v>
      </c>
      <c r="Q77" s="432">
        <f>'Ｓ５３（1978）'!$AK$130</f>
        <v>0</v>
      </c>
      <c r="R77" s="441">
        <f t="shared" si="209"/>
        <v>0</v>
      </c>
      <c r="S77" s="441">
        <f t="shared" si="210"/>
        <v>0</v>
      </c>
      <c r="T77" s="432">
        <f>'Ｓ５３（1978）'!$AK$131</f>
        <v>0</v>
      </c>
      <c r="U77" s="441">
        <f t="shared" si="211"/>
        <v>0</v>
      </c>
      <c r="V77" s="441">
        <f t="shared" si="212"/>
        <v>0</v>
      </c>
      <c r="W77" s="432">
        <f>'Ｓ５３（1978）'!$AK$132</f>
        <v>0</v>
      </c>
      <c r="X77" s="441">
        <f t="shared" si="213"/>
        <v>0</v>
      </c>
      <c r="Y77" s="441">
        <f t="shared" si="214"/>
        <v>0</v>
      </c>
      <c r="Z77" s="432">
        <f>'Ｓ５３（1978）'!$AK$133</f>
        <v>0</v>
      </c>
      <c r="AA77" s="441">
        <f t="shared" si="215"/>
        <v>0</v>
      </c>
      <c r="AB77" s="441">
        <f t="shared" si="216"/>
        <v>0</v>
      </c>
      <c r="AC77" s="432">
        <f>'Ｓ５３（1978）'!$AK$134</f>
        <v>0</v>
      </c>
      <c r="AD77" s="441">
        <f t="shared" si="217"/>
        <v>0</v>
      </c>
      <c r="AE77" s="440">
        <f t="shared" si="218"/>
        <v>0</v>
      </c>
      <c r="AF77" s="432">
        <f>'Ｓ５３（1978）'!$AK$135</f>
        <v>0</v>
      </c>
      <c r="AG77" s="441">
        <f t="shared" si="219"/>
        <v>0</v>
      </c>
      <c r="AH77" s="440">
        <f t="shared" si="220"/>
        <v>0</v>
      </c>
      <c r="AI77" s="432">
        <f>'Ｓ５３（1978）'!$AK$136</f>
        <v>0</v>
      </c>
      <c r="AJ77" s="441">
        <f t="shared" si="221"/>
        <v>0</v>
      </c>
      <c r="AK77" s="441">
        <f t="shared" si="222"/>
        <v>0</v>
      </c>
      <c r="AL77" s="432">
        <f>'Ｓ５３（1978）'!$AK$137</f>
        <v>0</v>
      </c>
      <c r="AM77" s="441">
        <f t="shared" si="223"/>
        <v>0</v>
      </c>
      <c r="AN77" s="441">
        <f t="shared" si="224"/>
        <v>0</v>
      </c>
      <c r="AO77" s="432">
        <f>'Ｓ５３（1978）'!$AK$138</f>
        <v>0</v>
      </c>
      <c r="AP77" s="441">
        <f t="shared" si="225"/>
        <v>0</v>
      </c>
      <c r="AQ77" s="441">
        <f t="shared" si="226"/>
        <v>0</v>
      </c>
      <c r="AR77" s="432">
        <f>'Ｓ５３（1978）'!$AK$139</f>
        <v>0</v>
      </c>
      <c r="AS77" s="441">
        <f t="shared" si="227"/>
        <v>0</v>
      </c>
      <c r="AT77" s="441">
        <f t="shared" si="228"/>
        <v>0</v>
      </c>
      <c r="AU77" s="432">
        <f>'Ｓ５３（1978）'!$AK$140</f>
        <v>0</v>
      </c>
      <c r="AV77" s="441">
        <f t="shared" si="229"/>
        <v>0</v>
      </c>
      <c r="AW77" s="441">
        <f t="shared" si="230"/>
        <v>0</v>
      </c>
      <c r="AX77" s="432">
        <f>'Ｓ５３（1978）'!$AK$141</f>
        <v>4643</v>
      </c>
      <c r="AY77" s="441">
        <f t="shared" si="231"/>
        <v>0</v>
      </c>
      <c r="AZ77" s="441">
        <f t="shared" si="232"/>
        <v>4643</v>
      </c>
      <c r="BA77" s="432">
        <f>'Ｓ５３（1978）'!$AK$142</f>
        <v>0</v>
      </c>
      <c r="BB77" s="441">
        <f t="shared" si="233"/>
        <v>0</v>
      </c>
      <c r="BC77" s="441">
        <f t="shared" si="234"/>
        <v>0</v>
      </c>
      <c r="BD77" s="432">
        <f>'Ｓ５３（1978）'!$AK$143</f>
        <v>0</v>
      </c>
      <c r="BE77" s="441">
        <f t="shared" si="235"/>
        <v>0</v>
      </c>
      <c r="BF77" s="440">
        <f t="shared" si="236"/>
        <v>0</v>
      </c>
      <c r="BG77" s="432">
        <f>'Ｓ５３（1978）'!$AK$145</f>
        <v>0</v>
      </c>
      <c r="BH77" s="441">
        <f t="shared" si="237"/>
        <v>0</v>
      </c>
      <c r="BI77" s="441">
        <f t="shared" si="238"/>
        <v>0</v>
      </c>
      <c r="BJ77" s="432">
        <f>'Ｓ５３（1978）'!$AK$146</f>
        <v>0</v>
      </c>
      <c r="BK77" s="441">
        <f t="shared" si="239"/>
        <v>0</v>
      </c>
      <c r="BL77" s="441">
        <f t="shared" si="240"/>
        <v>0</v>
      </c>
      <c r="BM77" s="432">
        <f>'Ｓ５３（1978）'!$AK$147</f>
        <v>0</v>
      </c>
      <c r="BN77" s="441">
        <f t="shared" si="241"/>
        <v>0</v>
      </c>
      <c r="BO77" s="440">
        <f t="shared" si="242"/>
        <v>0</v>
      </c>
      <c r="BP77" s="430">
        <f>'Ｓ５３（1978）'!$AK$148</f>
        <v>0</v>
      </c>
      <c r="BQ77" s="441">
        <f t="shared" si="243"/>
        <v>0</v>
      </c>
      <c r="BR77" s="441">
        <f t="shared" si="244"/>
        <v>0</v>
      </c>
      <c r="BS77" s="432">
        <f>'Ｓ５３（1978）'!$AK$149</f>
        <v>0</v>
      </c>
      <c r="BT77" s="441">
        <f t="shared" si="245"/>
        <v>0</v>
      </c>
      <c r="BU77" s="441">
        <f t="shared" si="246"/>
        <v>0</v>
      </c>
      <c r="BV77" s="432">
        <f>'Ｓ５３（1978）'!$AK$150</f>
        <v>0</v>
      </c>
      <c r="BW77" s="441">
        <f t="shared" si="247"/>
        <v>0</v>
      </c>
      <c r="BX77" s="441">
        <f t="shared" si="248"/>
        <v>0</v>
      </c>
      <c r="BY77" s="432">
        <f>'Ｓ５３（1978）'!$AK$151</f>
        <v>0</v>
      </c>
      <c r="BZ77" s="441">
        <f t="shared" si="249"/>
        <v>0</v>
      </c>
      <c r="CA77" s="441">
        <f t="shared" si="250"/>
        <v>0</v>
      </c>
      <c r="CB77" s="432">
        <f>'Ｓ５３（1978）'!$AK$152</f>
        <v>0</v>
      </c>
      <c r="CC77" s="441">
        <f t="shared" si="251"/>
        <v>0</v>
      </c>
      <c r="CD77" s="441">
        <f t="shared" si="252"/>
        <v>0</v>
      </c>
      <c r="CE77" s="432">
        <f>'Ｓ５３（1978）'!$AK$153</f>
        <v>0</v>
      </c>
      <c r="CF77" s="441">
        <f t="shared" si="253"/>
        <v>0</v>
      </c>
      <c r="CG77" s="441">
        <f t="shared" si="254"/>
        <v>0</v>
      </c>
      <c r="CH77" s="432">
        <f>'Ｓ５３（1978）'!$AK$155</f>
        <v>0</v>
      </c>
      <c r="CI77" s="441">
        <f t="shared" si="255"/>
        <v>0</v>
      </c>
      <c r="CJ77" s="441">
        <f t="shared" si="256"/>
        <v>0</v>
      </c>
      <c r="CK77" s="432">
        <f>'Ｓ５３（1978）'!$AK$156</f>
        <v>0</v>
      </c>
      <c r="CL77" s="441">
        <f t="shared" si="257"/>
        <v>0</v>
      </c>
      <c r="CM77" s="441">
        <f t="shared" si="258"/>
        <v>0</v>
      </c>
      <c r="CN77" s="432">
        <f>'Ｓ５３（1978）'!$AK$157</f>
        <v>0</v>
      </c>
      <c r="CO77" s="441">
        <f t="shared" si="259"/>
        <v>0</v>
      </c>
      <c r="CP77" s="441">
        <f t="shared" si="260"/>
        <v>0</v>
      </c>
      <c r="CQ77" s="432">
        <f>'Ｓ５３（1978）'!$AK$158</f>
        <v>17901</v>
      </c>
      <c r="CR77" s="441">
        <f t="shared" si="261"/>
        <v>448</v>
      </c>
      <c r="CS77" s="441">
        <f t="shared" si="262"/>
        <v>16128</v>
      </c>
      <c r="CT77" s="432">
        <f>'Ｓ５３（1978）'!$AK$159</f>
        <v>0</v>
      </c>
      <c r="CU77" s="441">
        <f t="shared" si="263"/>
        <v>0</v>
      </c>
      <c r="CV77" s="441">
        <f t="shared" si="264"/>
        <v>0</v>
      </c>
      <c r="CW77" s="432">
        <f>'Ｓ５３（1978）'!$AK$160</f>
        <v>0</v>
      </c>
      <c r="CX77" s="441">
        <f t="shared" si="265"/>
        <v>0</v>
      </c>
      <c r="CY77" s="441">
        <f t="shared" si="266"/>
        <v>0</v>
      </c>
      <c r="CZ77" s="432">
        <f>'Ｓ５３（1978）'!$AK$161</f>
        <v>0</v>
      </c>
      <c r="DA77" s="441">
        <f t="shared" si="267"/>
        <v>0</v>
      </c>
      <c r="DB77" s="441">
        <f t="shared" si="268"/>
        <v>0</v>
      </c>
      <c r="DC77" s="432">
        <f>'Ｓ５３（1978）'!$AK$162</f>
        <v>0</v>
      </c>
      <c r="DD77" s="441">
        <f t="shared" si="269"/>
        <v>0</v>
      </c>
      <c r="DE77" s="440">
        <f t="shared" si="270"/>
        <v>0</v>
      </c>
      <c r="DF77" s="432">
        <f>'Ｓ５３（1978）'!$AK$164</f>
        <v>0</v>
      </c>
      <c r="DG77" s="441">
        <f t="shared" si="271"/>
        <v>0</v>
      </c>
      <c r="DH77" s="441">
        <f t="shared" si="272"/>
        <v>0</v>
      </c>
      <c r="DI77" s="432">
        <f>'Ｓ５３（1978）'!$AK$165</f>
        <v>0</v>
      </c>
      <c r="DJ77" s="441">
        <f t="shared" si="273"/>
        <v>0</v>
      </c>
      <c r="DK77" s="440">
        <f t="shared" si="274"/>
        <v>0</v>
      </c>
      <c r="DL77" s="432">
        <f>'Ｓ５３（1978）'!$AK$166</f>
        <v>0</v>
      </c>
      <c r="DM77" s="441">
        <f t="shared" si="275"/>
        <v>0</v>
      </c>
      <c r="DN77" s="441">
        <f t="shared" si="276"/>
        <v>0</v>
      </c>
      <c r="DO77" s="432">
        <f>'Ｓ５３（1978）'!$AK$167</f>
        <v>0</v>
      </c>
      <c r="DP77" s="441">
        <f t="shared" si="277"/>
        <v>0</v>
      </c>
      <c r="DQ77" s="441">
        <f t="shared" si="278"/>
        <v>0</v>
      </c>
      <c r="DR77" s="432">
        <f>'Ｓ５３（1978）'!$AK$168</f>
        <v>0</v>
      </c>
      <c r="DS77" s="441">
        <f t="shared" si="279"/>
        <v>0</v>
      </c>
      <c r="DT77" s="441">
        <f t="shared" si="280"/>
        <v>0</v>
      </c>
      <c r="DU77" s="432">
        <f>'Ｓ５３（1978）'!$AK$169</f>
        <v>0</v>
      </c>
      <c r="DV77" s="441">
        <f t="shared" si="281"/>
        <v>0</v>
      </c>
      <c r="DW77" s="441">
        <f t="shared" si="282"/>
        <v>0</v>
      </c>
      <c r="DX77" s="432">
        <f>'Ｓ５３（1978）'!$AK$170</f>
        <v>0</v>
      </c>
      <c r="DY77" s="441">
        <f t="shared" si="283"/>
        <v>0</v>
      </c>
      <c r="DZ77" s="441">
        <f t="shared" si="284"/>
        <v>0</v>
      </c>
      <c r="EA77" s="432">
        <f>'Ｓ５３（1978）'!$AK$171</f>
        <v>0</v>
      </c>
      <c r="EB77" s="441">
        <f t="shared" si="285"/>
        <v>0</v>
      </c>
      <c r="EC77" s="441">
        <f t="shared" si="286"/>
        <v>0</v>
      </c>
      <c r="ED77" s="432">
        <f>'Ｓ５３（1978）'!$AK$172</f>
        <v>0</v>
      </c>
      <c r="EE77" s="441">
        <f t="shared" si="287"/>
        <v>0</v>
      </c>
      <c r="EF77" s="441">
        <f t="shared" si="288"/>
        <v>0</v>
      </c>
      <c r="EG77" s="432">
        <f>'Ｓ５３（1978）'!$AK$173</f>
        <v>0</v>
      </c>
      <c r="EH77" s="441">
        <f t="shared" si="289"/>
        <v>0</v>
      </c>
      <c r="EI77" s="441">
        <f t="shared" si="290"/>
        <v>0</v>
      </c>
      <c r="EJ77" s="432">
        <f>'Ｓ５３（1978）'!$AK$174</f>
        <v>0</v>
      </c>
      <c r="EK77" s="441">
        <f t="shared" si="291"/>
        <v>0</v>
      </c>
      <c r="EL77" s="440">
        <f t="shared" si="292"/>
        <v>0</v>
      </c>
      <c r="EM77" s="432">
        <f>'Ｓ５３（1978）'!$AK$175</f>
        <v>0</v>
      </c>
      <c r="EN77" s="441">
        <f t="shared" si="293"/>
        <v>0</v>
      </c>
      <c r="EO77" s="475">
        <f t="shared" si="294"/>
        <v>0</v>
      </c>
      <c r="EP77" s="430">
        <f t="shared" si="295"/>
        <v>22544</v>
      </c>
      <c r="EQ77" s="435">
        <f t="shared" si="296"/>
        <v>448</v>
      </c>
      <c r="ER77" s="433">
        <f t="shared" si="297"/>
        <v>20771</v>
      </c>
    </row>
    <row r="78" spans="1:148" ht="16.5" customHeight="1" x14ac:dyDescent="0.15">
      <c r="A78" s="371"/>
      <c r="B78" s="436"/>
      <c r="C78" s="437">
        <v>54</v>
      </c>
      <c r="D78" s="1100">
        <v>35</v>
      </c>
      <c r="E78" s="430">
        <f>'Ｓ５４（1979）'!$AK$124</f>
        <v>0</v>
      </c>
      <c r="F78" s="441">
        <f t="shared" si="201"/>
        <v>0</v>
      </c>
      <c r="G78" s="441">
        <f t="shared" si="202"/>
        <v>0</v>
      </c>
      <c r="H78" s="432">
        <f>'Ｓ５４（1979）'!$AK$125</f>
        <v>0</v>
      </c>
      <c r="I78" s="441">
        <f t="shared" si="203"/>
        <v>0</v>
      </c>
      <c r="J78" s="440">
        <f t="shared" si="204"/>
        <v>0</v>
      </c>
      <c r="K78" s="432">
        <f>'Ｓ５４（1979）'!$AK$127</f>
        <v>0</v>
      </c>
      <c r="L78" s="441">
        <f t="shared" si="205"/>
        <v>0</v>
      </c>
      <c r="M78" s="441">
        <f t="shared" si="206"/>
        <v>0</v>
      </c>
      <c r="N78" s="432">
        <f>'Ｓ５４（1979）'!$AK$128</f>
        <v>0</v>
      </c>
      <c r="O78" s="441">
        <f t="shared" si="207"/>
        <v>0</v>
      </c>
      <c r="P78" s="440">
        <f t="shared" si="208"/>
        <v>0</v>
      </c>
      <c r="Q78" s="432">
        <f>'Ｓ５４（1979）'!$AK$130</f>
        <v>0</v>
      </c>
      <c r="R78" s="441">
        <f t="shared" si="209"/>
        <v>0</v>
      </c>
      <c r="S78" s="441">
        <f t="shared" si="210"/>
        <v>0</v>
      </c>
      <c r="T78" s="432">
        <f>'Ｓ５４（1979）'!$AK$131</f>
        <v>0</v>
      </c>
      <c r="U78" s="441">
        <f t="shared" si="211"/>
        <v>0</v>
      </c>
      <c r="V78" s="441">
        <f t="shared" si="212"/>
        <v>0</v>
      </c>
      <c r="W78" s="432">
        <f>'Ｓ５４（1979）'!$AK$132</f>
        <v>0</v>
      </c>
      <c r="X78" s="441">
        <f t="shared" si="213"/>
        <v>0</v>
      </c>
      <c r="Y78" s="441">
        <f t="shared" si="214"/>
        <v>0</v>
      </c>
      <c r="Z78" s="432">
        <f>'Ｓ５４（1979）'!$AK$133</f>
        <v>0</v>
      </c>
      <c r="AA78" s="441">
        <f t="shared" si="215"/>
        <v>0</v>
      </c>
      <c r="AB78" s="441">
        <f t="shared" si="216"/>
        <v>0</v>
      </c>
      <c r="AC78" s="432">
        <f>'Ｓ５４（1979）'!$AK$134</f>
        <v>0</v>
      </c>
      <c r="AD78" s="441">
        <f t="shared" si="217"/>
        <v>0</v>
      </c>
      <c r="AE78" s="440">
        <f t="shared" si="218"/>
        <v>0</v>
      </c>
      <c r="AF78" s="432">
        <f>'Ｓ５４（1979）'!$AK$135</f>
        <v>0</v>
      </c>
      <c r="AG78" s="441">
        <f t="shared" si="219"/>
        <v>0</v>
      </c>
      <c r="AH78" s="440">
        <f t="shared" si="220"/>
        <v>0</v>
      </c>
      <c r="AI78" s="432">
        <f>'Ｓ５４（1979）'!$AK$136</f>
        <v>0</v>
      </c>
      <c r="AJ78" s="441">
        <f t="shared" si="221"/>
        <v>0</v>
      </c>
      <c r="AK78" s="441">
        <f t="shared" si="222"/>
        <v>0</v>
      </c>
      <c r="AL78" s="432">
        <f>'Ｓ５４（1979）'!$AK$137</f>
        <v>0</v>
      </c>
      <c r="AM78" s="441">
        <f t="shared" si="223"/>
        <v>0</v>
      </c>
      <c r="AN78" s="441">
        <f t="shared" si="224"/>
        <v>0</v>
      </c>
      <c r="AO78" s="432">
        <f>'Ｓ５４（1979）'!$AK$138</f>
        <v>0</v>
      </c>
      <c r="AP78" s="441">
        <f t="shared" si="225"/>
        <v>0</v>
      </c>
      <c r="AQ78" s="441">
        <f t="shared" si="226"/>
        <v>0</v>
      </c>
      <c r="AR78" s="432">
        <f>'Ｓ５４（1979）'!$AK$139</f>
        <v>0</v>
      </c>
      <c r="AS78" s="441">
        <f t="shared" si="227"/>
        <v>0</v>
      </c>
      <c r="AT78" s="441">
        <f t="shared" si="228"/>
        <v>0</v>
      </c>
      <c r="AU78" s="432">
        <f>'Ｓ５４（1979）'!$AK$140</f>
        <v>0</v>
      </c>
      <c r="AV78" s="441">
        <f t="shared" si="229"/>
        <v>0</v>
      </c>
      <c r="AW78" s="441">
        <f t="shared" si="230"/>
        <v>0</v>
      </c>
      <c r="AX78" s="432">
        <f>'Ｓ５４（1979）'!$AK$141</f>
        <v>109491</v>
      </c>
      <c r="AY78" s="441">
        <f t="shared" si="231"/>
        <v>0</v>
      </c>
      <c r="AZ78" s="441">
        <f t="shared" si="232"/>
        <v>109491</v>
      </c>
      <c r="BA78" s="432">
        <f>'Ｓ５４（1979）'!$AK$142</f>
        <v>0</v>
      </c>
      <c r="BB78" s="441">
        <f t="shared" si="233"/>
        <v>0</v>
      </c>
      <c r="BC78" s="441">
        <f t="shared" si="234"/>
        <v>0</v>
      </c>
      <c r="BD78" s="432">
        <f>'Ｓ５４（1979）'!$AK$143</f>
        <v>74651</v>
      </c>
      <c r="BE78" s="441">
        <f t="shared" si="235"/>
        <v>0</v>
      </c>
      <c r="BF78" s="440">
        <f t="shared" si="236"/>
        <v>74651</v>
      </c>
      <c r="BG78" s="432">
        <f>'Ｓ５４（1979）'!$AK$145</f>
        <v>0</v>
      </c>
      <c r="BH78" s="441">
        <f t="shared" si="237"/>
        <v>0</v>
      </c>
      <c r="BI78" s="441">
        <f t="shared" si="238"/>
        <v>0</v>
      </c>
      <c r="BJ78" s="432">
        <f>'Ｓ５４（1979）'!$AK$146</f>
        <v>0</v>
      </c>
      <c r="BK78" s="441">
        <f t="shared" si="239"/>
        <v>0</v>
      </c>
      <c r="BL78" s="441">
        <f t="shared" si="240"/>
        <v>0</v>
      </c>
      <c r="BM78" s="432">
        <f>'Ｓ５４（1979）'!$AK$147</f>
        <v>0</v>
      </c>
      <c r="BN78" s="441">
        <f t="shared" si="241"/>
        <v>0</v>
      </c>
      <c r="BO78" s="440">
        <f t="shared" si="242"/>
        <v>0</v>
      </c>
      <c r="BP78" s="430">
        <f>'Ｓ５４（1979）'!$AK$148</f>
        <v>15672</v>
      </c>
      <c r="BQ78" s="441">
        <f t="shared" si="243"/>
        <v>327</v>
      </c>
      <c r="BR78" s="441">
        <f t="shared" si="244"/>
        <v>11445</v>
      </c>
      <c r="BS78" s="432">
        <f>'Ｓ５４（1979）'!$AK$149</f>
        <v>0</v>
      </c>
      <c r="BT78" s="441">
        <f t="shared" si="245"/>
        <v>0</v>
      </c>
      <c r="BU78" s="441">
        <f t="shared" si="246"/>
        <v>0</v>
      </c>
      <c r="BV78" s="432">
        <f>'Ｓ５４（1979）'!$AK$150</f>
        <v>0</v>
      </c>
      <c r="BW78" s="441">
        <f t="shared" si="247"/>
        <v>0</v>
      </c>
      <c r="BX78" s="441">
        <f t="shared" si="248"/>
        <v>0</v>
      </c>
      <c r="BY78" s="432">
        <f>'Ｓ５４（1979）'!$AK$151</f>
        <v>0</v>
      </c>
      <c r="BZ78" s="441">
        <f t="shared" si="249"/>
        <v>0</v>
      </c>
      <c r="CA78" s="441">
        <f t="shared" si="250"/>
        <v>0</v>
      </c>
      <c r="CB78" s="432">
        <f>'Ｓ５４（1979）'!$AK$152</f>
        <v>0</v>
      </c>
      <c r="CC78" s="441">
        <f t="shared" si="251"/>
        <v>0</v>
      </c>
      <c r="CD78" s="441">
        <f t="shared" si="252"/>
        <v>0</v>
      </c>
      <c r="CE78" s="432">
        <f>'Ｓ５４（1979）'!$AK$153</f>
        <v>0</v>
      </c>
      <c r="CF78" s="441">
        <f t="shared" si="253"/>
        <v>0</v>
      </c>
      <c r="CG78" s="441">
        <f t="shared" si="254"/>
        <v>0</v>
      </c>
      <c r="CH78" s="432">
        <f>'Ｓ５４（1979）'!$AK$155</f>
        <v>0</v>
      </c>
      <c r="CI78" s="441">
        <f t="shared" si="255"/>
        <v>0</v>
      </c>
      <c r="CJ78" s="441">
        <f t="shared" si="256"/>
        <v>0</v>
      </c>
      <c r="CK78" s="432">
        <f>'Ｓ５４（1979）'!$AK$156</f>
        <v>0</v>
      </c>
      <c r="CL78" s="441">
        <f t="shared" si="257"/>
        <v>0</v>
      </c>
      <c r="CM78" s="441">
        <f t="shared" si="258"/>
        <v>0</v>
      </c>
      <c r="CN78" s="432">
        <f>'Ｓ５４（1979）'!$AK$157</f>
        <v>0</v>
      </c>
      <c r="CO78" s="441">
        <f t="shared" si="259"/>
        <v>0</v>
      </c>
      <c r="CP78" s="441">
        <f t="shared" si="260"/>
        <v>0</v>
      </c>
      <c r="CQ78" s="432">
        <f>'Ｓ５４（1979）'!$AK$158</f>
        <v>5000</v>
      </c>
      <c r="CR78" s="441">
        <f t="shared" si="261"/>
        <v>125</v>
      </c>
      <c r="CS78" s="441">
        <f t="shared" si="262"/>
        <v>4375</v>
      </c>
      <c r="CT78" s="432">
        <f>'Ｓ５４（1979）'!$AK$159</f>
        <v>0</v>
      </c>
      <c r="CU78" s="441">
        <f t="shared" si="263"/>
        <v>0</v>
      </c>
      <c r="CV78" s="441">
        <f t="shared" si="264"/>
        <v>0</v>
      </c>
      <c r="CW78" s="432">
        <f>'Ｓ５４（1979）'!$AK$160</f>
        <v>0</v>
      </c>
      <c r="CX78" s="441">
        <f t="shared" si="265"/>
        <v>0</v>
      </c>
      <c r="CY78" s="441">
        <f t="shared" si="266"/>
        <v>0</v>
      </c>
      <c r="CZ78" s="432">
        <f>'Ｓ５４（1979）'!$AK$161</f>
        <v>0</v>
      </c>
      <c r="DA78" s="441">
        <f t="shared" si="267"/>
        <v>0</v>
      </c>
      <c r="DB78" s="441">
        <f t="shared" si="268"/>
        <v>0</v>
      </c>
      <c r="DC78" s="432">
        <f>'Ｓ５４（1979）'!$AK$162</f>
        <v>0</v>
      </c>
      <c r="DD78" s="441">
        <f t="shared" si="269"/>
        <v>0</v>
      </c>
      <c r="DE78" s="440">
        <f t="shared" si="270"/>
        <v>0</v>
      </c>
      <c r="DF78" s="432">
        <f>'Ｓ５４（1979）'!$AK$164</f>
        <v>0</v>
      </c>
      <c r="DG78" s="441">
        <f t="shared" si="271"/>
        <v>0</v>
      </c>
      <c r="DH78" s="441">
        <f t="shared" si="272"/>
        <v>0</v>
      </c>
      <c r="DI78" s="432">
        <f>'Ｓ５４（1979）'!$AK$165</f>
        <v>0</v>
      </c>
      <c r="DJ78" s="441">
        <f t="shared" si="273"/>
        <v>0</v>
      </c>
      <c r="DK78" s="440">
        <f t="shared" si="274"/>
        <v>0</v>
      </c>
      <c r="DL78" s="432">
        <f>'Ｓ５４（1979）'!$AK$166</f>
        <v>0</v>
      </c>
      <c r="DM78" s="441">
        <f t="shared" si="275"/>
        <v>0</v>
      </c>
      <c r="DN78" s="441">
        <f t="shared" si="276"/>
        <v>0</v>
      </c>
      <c r="DO78" s="432">
        <f>'Ｓ５４（1979）'!$AK$167</f>
        <v>0</v>
      </c>
      <c r="DP78" s="441">
        <f t="shared" si="277"/>
        <v>0</v>
      </c>
      <c r="DQ78" s="441">
        <f t="shared" si="278"/>
        <v>0</v>
      </c>
      <c r="DR78" s="432">
        <f>'Ｓ５４（1979）'!$AK$168</f>
        <v>0</v>
      </c>
      <c r="DS78" s="441">
        <f t="shared" si="279"/>
        <v>0</v>
      </c>
      <c r="DT78" s="441">
        <f t="shared" si="280"/>
        <v>0</v>
      </c>
      <c r="DU78" s="432">
        <f>'Ｓ５４（1979）'!$AK$169</f>
        <v>0</v>
      </c>
      <c r="DV78" s="441">
        <f t="shared" si="281"/>
        <v>0</v>
      </c>
      <c r="DW78" s="441">
        <f t="shared" si="282"/>
        <v>0</v>
      </c>
      <c r="DX78" s="432">
        <f>'Ｓ５４（1979）'!$AK$170</f>
        <v>0</v>
      </c>
      <c r="DY78" s="441">
        <f t="shared" si="283"/>
        <v>0</v>
      </c>
      <c r="DZ78" s="441">
        <f t="shared" si="284"/>
        <v>0</v>
      </c>
      <c r="EA78" s="432">
        <f>'Ｓ５４（1979）'!$AK$171</f>
        <v>0</v>
      </c>
      <c r="EB78" s="441">
        <f t="shared" si="285"/>
        <v>0</v>
      </c>
      <c r="EC78" s="441">
        <f t="shared" si="286"/>
        <v>0</v>
      </c>
      <c r="ED78" s="432">
        <f>'Ｓ５４（1979）'!$AK$172</f>
        <v>0</v>
      </c>
      <c r="EE78" s="441">
        <f t="shared" si="287"/>
        <v>0</v>
      </c>
      <c r="EF78" s="441">
        <f t="shared" si="288"/>
        <v>0</v>
      </c>
      <c r="EG78" s="432">
        <f>'Ｓ５４（1979）'!$AK$173</f>
        <v>0</v>
      </c>
      <c r="EH78" s="441">
        <f t="shared" si="289"/>
        <v>0</v>
      </c>
      <c r="EI78" s="441">
        <f t="shared" si="290"/>
        <v>0</v>
      </c>
      <c r="EJ78" s="432">
        <f>'Ｓ５４（1979）'!$AK$174</f>
        <v>0</v>
      </c>
      <c r="EK78" s="441">
        <f t="shared" si="291"/>
        <v>0</v>
      </c>
      <c r="EL78" s="440">
        <f t="shared" si="292"/>
        <v>0</v>
      </c>
      <c r="EM78" s="432">
        <f>'Ｓ５４（1979）'!$AK$175</f>
        <v>0</v>
      </c>
      <c r="EN78" s="441">
        <f t="shared" si="293"/>
        <v>0</v>
      </c>
      <c r="EO78" s="475">
        <f t="shared" si="294"/>
        <v>0</v>
      </c>
      <c r="EP78" s="430">
        <f t="shared" si="295"/>
        <v>204814</v>
      </c>
      <c r="EQ78" s="435">
        <f t="shared" si="296"/>
        <v>452</v>
      </c>
      <c r="ER78" s="433">
        <f t="shared" si="297"/>
        <v>199962</v>
      </c>
    </row>
    <row r="79" spans="1:148" ht="16.5" customHeight="1" x14ac:dyDescent="0.15">
      <c r="A79" s="371"/>
      <c r="B79" s="436"/>
      <c r="C79" s="437">
        <v>55</v>
      </c>
      <c r="D79" s="438">
        <v>34</v>
      </c>
      <c r="E79" s="430">
        <f>'Ｓ５５（1980）'!$AK$124</f>
        <v>0</v>
      </c>
      <c r="F79" s="441">
        <f t="shared" si="201"/>
        <v>0</v>
      </c>
      <c r="G79" s="441">
        <f t="shared" si="202"/>
        <v>0</v>
      </c>
      <c r="H79" s="432">
        <f>'Ｓ５５（1980）'!$AK$125</f>
        <v>0</v>
      </c>
      <c r="I79" s="441">
        <f t="shared" si="203"/>
        <v>0</v>
      </c>
      <c r="J79" s="440">
        <f t="shared" si="204"/>
        <v>0</v>
      </c>
      <c r="K79" s="432">
        <f>'Ｓ５５（1980）'!$AK$127</f>
        <v>0</v>
      </c>
      <c r="L79" s="441">
        <f t="shared" si="205"/>
        <v>0</v>
      </c>
      <c r="M79" s="441">
        <f t="shared" si="206"/>
        <v>0</v>
      </c>
      <c r="N79" s="432">
        <f>'Ｓ５５（1980）'!$AK$128</f>
        <v>0</v>
      </c>
      <c r="O79" s="441">
        <f t="shared" si="207"/>
        <v>0</v>
      </c>
      <c r="P79" s="440">
        <f t="shared" si="208"/>
        <v>0</v>
      </c>
      <c r="Q79" s="432">
        <f>'Ｓ５５（1980）'!$AK$130</f>
        <v>0</v>
      </c>
      <c r="R79" s="441">
        <f t="shared" si="209"/>
        <v>0</v>
      </c>
      <c r="S79" s="441">
        <f t="shared" si="210"/>
        <v>0</v>
      </c>
      <c r="T79" s="432">
        <f>'Ｓ５５（1980）'!$AK$131</f>
        <v>0</v>
      </c>
      <c r="U79" s="441">
        <f t="shared" si="211"/>
        <v>0</v>
      </c>
      <c r="V79" s="441">
        <f t="shared" si="212"/>
        <v>0</v>
      </c>
      <c r="W79" s="432">
        <f>'Ｓ５５（1980）'!$AK$132</f>
        <v>0</v>
      </c>
      <c r="X79" s="441">
        <f t="shared" si="213"/>
        <v>0</v>
      </c>
      <c r="Y79" s="441">
        <f t="shared" si="214"/>
        <v>0</v>
      </c>
      <c r="Z79" s="432">
        <f>'Ｓ５５（1980）'!$AK$133</f>
        <v>0</v>
      </c>
      <c r="AA79" s="441">
        <f t="shared" si="215"/>
        <v>0</v>
      </c>
      <c r="AB79" s="441">
        <f t="shared" si="216"/>
        <v>0</v>
      </c>
      <c r="AC79" s="432">
        <f>'Ｓ５５（1980）'!$AK$134</f>
        <v>0</v>
      </c>
      <c r="AD79" s="441">
        <f t="shared" si="217"/>
        <v>0</v>
      </c>
      <c r="AE79" s="440">
        <f t="shared" si="218"/>
        <v>0</v>
      </c>
      <c r="AF79" s="432">
        <f>'Ｓ５５（1980）'!$AK$135</f>
        <v>0</v>
      </c>
      <c r="AG79" s="441">
        <f t="shared" si="219"/>
        <v>0</v>
      </c>
      <c r="AH79" s="440">
        <f t="shared" si="220"/>
        <v>0</v>
      </c>
      <c r="AI79" s="432">
        <f>'Ｓ５５（1980）'!$AK$136</f>
        <v>1587</v>
      </c>
      <c r="AJ79" s="441">
        <f t="shared" si="221"/>
        <v>0</v>
      </c>
      <c r="AK79" s="441">
        <f t="shared" si="222"/>
        <v>1587</v>
      </c>
      <c r="AL79" s="432">
        <f>'Ｓ５５（1980）'!$AK$137</f>
        <v>0</v>
      </c>
      <c r="AM79" s="441">
        <f t="shared" si="223"/>
        <v>0</v>
      </c>
      <c r="AN79" s="441">
        <f t="shared" si="224"/>
        <v>0</v>
      </c>
      <c r="AO79" s="432">
        <f>'Ｓ５５（1980）'!$AK$138</f>
        <v>0</v>
      </c>
      <c r="AP79" s="441">
        <f t="shared" si="225"/>
        <v>0</v>
      </c>
      <c r="AQ79" s="441">
        <f t="shared" si="226"/>
        <v>0</v>
      </c>
      <c r="AR79" s="432">
        <f>'Ｓ５５（1980）'!$AK$139</f>
        <v>0</v>
      </c>
      <c r="AS79" s="441">
        <f t="shared" si="227"/>
        <v>0</v>
      </c>
      <c r="AT79" s="441">
        <f t="shared" si="228"/>
        <v>0</v>
      </c>
      <c r="AU79" s="432">
        <f>'Ｓ５５（1980）'!$AK$140</f>
        <v>0</v>
      </c>
      <c r="AV79" s="441">
        <f t="shared" si="229"/>
        <v>0</v>
      </c>
      <c r="AW79" s="441">
        <f t="shared" si="230"/>
        <v>0</v>
      </c>
      <c r="AX79" s="432">
        <f>'Ｓ５５（1980）'!$AK$141</f>
        <v>227920</v>
      </c>
      <c r="AY79" s="441">
        <f t="shared" si="231"/>
        <v>0</v>
      </c>
      <c r="AZ79" s="441">
        <f t="shared" si="232"/>
        <v>227920</v>
      </c>
      <c r="BA79" s="432">
        <f>'Ｓ５５（1980）'!$AK$142</f>
        <v>0</v>
      </c>
      <c r="BB79" s="441">
        <f t="shared" si="233"/>
        <v>0</v>
      </c>
      <c r="BC79" s="441">
        <f t="shared" si="234"/>
        <v>0</v>
      </c>
      <c r="BD79" s="432">
        <f>'Ｓ５５（1980）'!$AK$143</f>
        <v>60370</v>
      </c>
      <c r="BE79" s="441">
        <f t="shared" si="235"/>
        <v>0</v>
      </c>
      <c r="BF79" s="440">
        <f t="shared" si="236"/>
        <v>60370</v>
      </c>
      <c r="BG79" s="432">
        <f>'Ｓ５５（1980）'!$AK$145</f>
        <v>0</v>
      </c>
      <c r="BH79" s="441">
        <f t="shared" si="237"/>
        <v>0</v>
      </c>
      <c r="BI79" s="441">
        <f t="shared" si="238"/>
        <v>0</v>
      </c>
      <c r="BJ79" s="432">
        <f>'Ｓ５５（1980）'!$AK$146</f>
        <v>0</v>
      </c>
      <c r="BK79" s="441">
        <f t="shared" si="239"/>
        <v>0</v>
      </c>
      <c r="BL79" s="441">
        <f t="shared" si="240"/>
        <v>0</v>
      </c>
      <c r="BM79" s="432">
        <f>'Ｓ５５（1980）'!$AK$147</f>
        <v>0</v>
      </c>
      <c r="BN79" s="441">
        <f t="shared" si="241"/>
        <v>0</v>
      </c>
      <c r="BO79" s="440">
        <f t="shared" si="242"/>
        <v>0</v>
      </c>
      <c r="BP79" s="430">
        <f>'Ｓ５５（1980）'!$AK$148</f>
        <v>0</v>
      </c>
      <c r="BQ79" s="441">
        <f t="shared" si="243"/>
        <v>0</v>
      </c>
      <c r="BR79" s="441">
        <f t="shared" si="244"/>
        <v>0</v>
      </c>
      <c r="BS79" s="432">
        <f>'Ｓ５５（1980）'!$AK$149</f>
        <v>0</v>
      </c>
      <c r="BT79" s="441">
        <f t="shared" si="245"/>
        <v>0</v>
      </c>
      <c r="BU79" s="441">
        <f t="shared" si="246"/>
        <v>0</v>
      </c>
      <c r="BV79" s="432">
        <f>'Ｓ５５（1980）'!$AK$150</f>
        <v>0</v>
      </c>
      <c r="BW79" s="441">
        <f t="shared" si="247"/>
        <v>0</v>
      </c>
      <c r="BX79" s="441">
        <f t="shared" si="248"/>
        <v>0</v>
      </c>
      <c r="BY79" s="432">
        <f>'Ｓ５５（1980）'!$AK$151</f>
        <v>0</v>
      </c>
      <c r="BZ79" s="441">
        <f t="shared" si="249"/>
        <v>0</v>
      </c>
      <c r="CA79" s="441">
        <f t="shared" si="250"/>
        <v>0</v>
      </c>
      <c r="CB79" s="432">
        <f>'Ｓ５５（1980）'!$AK$152</f>
        <v>0</v>
      </c>
      <c r="CC79" s="441">
        <f t="shared" si="251"/>
        <v>0</v>
      </c>
      <c r="CD79" s="441">
        <f t="shared" si="252"/>
        <v>0</v>
      </c>
      <c r="CE79" s="432">
        <f>'Ｓ５５（1980）'!$AK$153</f>
        <v>0</v>
      </c>
      <c r="CF79" s="441">
        <f t="shared" si="253"/>
        <v>0</v>
      </c>
      <c r="CG79" s="441">
        <f t="shared" si="254"/>
        <v>0</v>
      </c>
      <c r="CH79" s="432">
        <f>'Ｓ５５（1980）'!$AK$155</f>
        <v>0</v>
      </c>
      <c r="CI79" s="441">
        <f t="shared" si="255"/>
        <v>0</v>
      </c>
      <c r="CJ79" s="441">
        <f t="shared" si="256"/>
        <v>0</v>
      </c>
      <c r="CK79" s="432">
        <f>'Ｓ５５（1980）'!$AK$156</f>
        <v>0</v>
      </c>
      <c r="CL79" s="441">
        <f t="shared" si="257"/>
        <v>0</v>
      </c>
      <c r="CM79" s="441">
        <f t="shared" si="258"/>
        <v>0</v>
      </c>
      <c r="CN79" s="432">
        <f>'Ｓ５５（1980）'!$AK$157</f>
        <v>0</v>
      </c>
      <c r="CO79" s="441">
        <f t="shared" si="259"/>
        <v>0</v>
      </c>
      <c r="CP79" s="441">
        <f t="shared" si="260"/>
        <v>0</v>
      </c>
      <c r="CQ79" s="432">
        <f>'Ｓ５５（1980）'!$AK$158</f>
        <v>0</v>
      </c>
      <c r="CR79" s="441">
        <f t="shared" si="261"/>
        <v>0</v>
      </c>
      <c r="CS79" s="441">
        <f t="shared" si="262"/>
        <v>0</v>
      </c>
      <c r="CT79" s="432">
        <f>'Ｓ５５（1980）'!$AK$159</f>
        <v>0</v>
      </c>
      <c r="CU79" s="441">
        <f t="shared" si="263"/>
        <v>0</v>
      </c>
      <c r="CV79" s="441">
        <f t="shared" si="264"/>
        <v>0</v>
      </c>
      <c r="CW79" s="432">
        <f>'Ｓ５５（1980）'!$AK$160</f>
        <v>0</v>
      </c>
      <c r="CX79" s="441">
        <f t="shared" si="265"/>
        <v>0</v>
      </c>
      <c r="CY79" s="441">
        <f t="shared" si="266"/>
        <v>0</v>
      </c>
      <c r="CZ79" s="432">
        <f>'Ｓ５５（1980）'!$AK$161</f>
        <v>0</v>
      </c>
      <c r="DA79" s="441">
        <f t="shared" si="267"/>
        <v>0</v>
      </c>
      <c r="DB79" s="441">
        <f t="shared" si="268"/>
        <v>0</v>
      </c>
      <c r="DC79" s="432">
        <f>'Ｓ５５（1980）'!$AK$162</f>
        <v>0</v>
      </c>
      <c r="DD79" s="441">
        <f t="shared" si="269"/>
        <v>0</v>
      </c>
      <c r="DE79" s="440">
        <f t="shared" si="270"/>
        <v>0</v>
      </c>
      <c r="DF79" s="432">
        <f>'Ｓ５５（1980）'!$AK$164</f>
        <v>0</v>
      </c>
      <c r="DG79" s="441">
        <f t="shared" si="271"/>
        <v>0</v>
      </c>
      <c r="DH79" s="441">
        <f t="shared" si="272"/>
        <v>0</v>
      </c>
      <c r="DI79" s="432">
        <f>'Ｓ５５（1980）'!$AK$165</f>
        <v>0</v>
      </c>
      <c r="DJ79" s="441">
        <f t="shared" si="273"/>
        <v>0</v>
      </c>
      <c r="DK79" s="440">
        <f t="shared" si="274"/>
        <v>0</v>
      </c>
      <c r="DL79" s="432">
        <f>'Ｓ５５（1980）'!$AK$166</f>
        <v>0</v>
      </c>
      <c r="DM79" s="441">
        <f t="shared" si="275"/>
        <v>0</v>
      </c>
      <c r="DN79" s="441">
        <f t="shared" si="276"/>
        <v>0</v>
      </c>
      <c r="DO79" s="432">
        <f>'Ｓ５５（1980）'!$AK$167</f>
        <v>0</v>
      </c>
      <c r="DP79" s="441">
        <f t="shared" si="277"/>
        <v>0</v>
      </c>
      <c r="DQ79" s="441">
        <f t="shared" si="278"/>
        <v>0</v>
      </c>
      <c r="DR79" s="432">
        <f>'Ｓ５５（1980）'!$AK$168</f>
        <v>0</v>
      </c>
      <c r="DS79" s="441">
        <f t="shared" si="279"/>
        <v>0</v>
      </c>
      <c r="DT79" s="441">
        <f t="shared" si="280"/>
        <v>0</v>
      </c>
      <c r="DU79" s="432">
        <f>'Ｓ５５（1980）'!$AK$169</f>
        <v>0</v>
      </c>
      <c r="DV79" s="441">
        <f t="shared" si="281"/>
        <v>0</v>
      </c>
      <c r="DW79" s="441">
        <f t="shared" si="282"/>
        <v>0</v>
      </c>
      <c r="DX79" s="432">
        <f>'Ｓ５５（1980）'!$AK$170</f>
        <v>0</v>
      </c>
      <c r="DY79" s="441">
        <f t="shared" si="283"/>
        <v>0</v>
      </c>
      <c r="DZ79" s="441">
        <f t="shared" si="284"/>
        <v>0</v>
      </c>
      <c r="EA79" s="432">
        <f>'Ｓ５５（1980）'!$AK$171</f>
        <v>0</v>
      </c>
      <c r="EB79" s="441">
        <f t="shared" si="285"/>
        <v>0</v>
      </c>
      <c r="EC79" s="441">
        <f t="shared" si="286"/>
        <v>0</v>
      </c>
      <c r="ED79" s="432">
        <f>'Ｓ５５（1980）'!$AK$172</f>
        <v>0</v>
      </c>
      <c r="EE79" s="441">
        <f t="shared" si="287"/>
        <v>0</v>
      </c>
      <c r="EF79" s="441">
        <f t="shared" si="288"/>
        <v>0</v>
      </c>
      <c r="EG79" s="432">
        <f>'Ｓ５５（1980）'!$AK$173</f>
        <v>0</v>
      </c>
      <c r="EH79" s="441">
        <f t="shared" si="289"/>
        <v>0</v>
      </c>
      <c r="EI79" s="441">
        <f t="shared" si="290"/>
        <v>0</v>
      </c>
      <c r="EJ79" s="432">
        <f>'Ｓ５５（1980）'!$AK$174</f>
        <v>0</v>
      </c>
      <c r="EK79" s="441">
        <f t="shared" si="291"/>
        <v>0</v>
      </c>
      <c r="EL79" s="440">
        <f t="shared" si="292"/>
        <v>0</v>
      </c>
      <c r="EM79" s="432">
        <f>'Ｓ５５（1980）'!$AK$175</f>
        <v>0</v>
      </c>
      <c r="EN79" s="441">
        <f t="shared" si="293"/>
        <v>0</v>
      </c>
      <c r="EO79" s="475">
        <f t="shared" si="294"/>
        <v>0</v>
      </c>
      <c r="EP79" s="430">
        <f t="shared" si="295"/>
        <v>289877</v>
      </c>
      <c r="EQ79" s="435">
        <f t="shared" si="296"/>
        <v>0</v>
      </c>
      <c r="ER79" s="433">
        <f t="shared" si="297"/>
        <v>289877</v>
      </c>
    </row>
    <row r="80" spans="1:148" ht="16.5" customHeight="1" x14ac:dyDescent="0.15">
      <c r="A80" s="371"/>
      <c r="B80" s="436"/>
      <c r="C80" s="437">
        <v>56</v>
      </c>
      <c r="D80" s="1100">
        <v>33</v>
      </c>
      <c r="E80" s="430">
        <f>'Ｓ５６（1981）'!$AK$124</f>
        <v>0</v>
      </c>
      <c r="F80" s="441">
        <f t="shared" si="201"/>
        <v>0</v>
      </c>
      <c r="G80" s="441">
        <f t="shared" si="202"/>
        <v>0</v>
      </c>
      <c r="H80" s="432">
        <f>'Ｓ５６（1981）'!$AK$125</f>
        <v>0</v>
      </c>
      <c r="I80" s="441">
        <f t="shared" si="203"/>
        <v>0</v>
      </c>
      <c r="J80" s="440">
        <f t="shared" si="204"/>
        <v>0</v>
      </c>
      <c r="K80" s="432">
        <f>'Ｓ５６（1981）'!$AK$127</f>
        <v>0</v>
      </c>
      <c r="L80" s="441">
        <f t="shared" si="205"/>
        <v>0</v>
      </c>
      <c r="M80" s="441">
        <f t="shared" si="206"/>
        <v>0</v>
      </c>
      <c r="N80" s="432">
        <f>'Ｓ５６（1981）'!$AK$128</f>
        <v>0</v>
      </c>
      <c r="O80" s="441">
        <f t="shared" si="207"/>
        <v>0</v>
      </c>
      <c r="P80" s="440">
        <f t="shared" si="208"/>
        <v>0</v>
      </c>
      <c r="Q80" s="432">
        <f>'Ｓ５６（1981）'!$AK$130</f>
        <v>0</v>
      </c>
      <c r="R80" s="441">
        <f t="shared" si="209"/>
        <v>0</v>
      </c>
      <c r="S80" s="441">
        <f t="shared" si="210"/>
        <v>0</v>
      </c>
      <c r="T80" s="432">
        <f>'Ｓ５６（1981）'!$AK$131</f>
        <v>0</v>
      </c>
      <c r="U80" s="441">
        <f t="shared" si="211"/>
        <v>0</v>
      </c>
      <c r="V80" s="441">
        <f t="shared" si="212"/>
        <v>0</v>
      </c>
      <c r="W80" s="432">
        <f>'Ｓ５６（1981）'!$AK$132</f>
        <v>0</v>
      </c>
      <c r="X80" s="441">
        <f t="shared" si="213"/>
        <v>0</v>
      </c>
      <c r="Y80" s="441">
        <f t="shared" si="214"/>
        <v>0</v>
      </c>
      <c r="Z80" s="432">
        <f>'Ｓ５６（1981）'!$AK$133</f>
        <v>0</v>
      </c>
      <c r="AA80" s="441">
        <f t="shared" si="215"/>
        <v>0</v>
      </c>
      <c r="AB80" s="441">
        <f t="shared" si="216"/>
        <v>0</v>
      </c>
      <c r="AC80" s="432">
        <f>'Ｓ５６（1981）'!$AK$134</f>
        <v>0</v>
      </c>
      <c r="AD80" s="441">
        <f t="shared" si="217"/>
        <v>0</v>
      </c>
      <c r="AE80" s="440">
        <f t="shared" si="218"/>
        <v>0</v>
      </c>
      <c r="AF80" s="432">
        <f>'Ｓ５６（1981）'!$AK$135</f>
        <v>0</v>
      </c>
      <c r="AG80" s="441">
        <f t="shared" si="219"/>
        <v>0</v>
      </c>
      <c r="AH80" s="440">
        <f t="shared" si="220"/>
        <v>0</v>
      </c>
      <c r="AI80" s="432">
        <f>'Ｓ５６（1981）'!$AK$136</f>
        <v>0</v>
      </c>
      <c r="AJ80" s="441">
        <f t="shared" si="221"/>
        <v>0</v>
      </c>
      <c r="AK80" s="441">
        <f t="shared" si="222"/>
        <v>0</v>
      </c>
      <c r="AL80" s="432">
        <f>'Ｓ５６（1981）'!$AK$137</f>
        <v>0</v>
      </c>
      <c r="AM80" s="441">
        <f t="shared" si="223"/>
        <v>0</v>
      </c>
      <c r="AN80" s="441">
        <f t="shared" si="224"/>
        <v>0</v>
      </c>
      <c r="AO80" s="432">
        <f>'Ｓ５６（1981）'!$AK$138</f>
        <v>0</v>
      </c>
      <c r="AP80" s="441">
        <f t="shared" si="225"/>
        <v>0</v>
      </c>
      <c r="AQ80" s="441">
        <f t="shared" si="226"/>
        <v>0</v>
      </c>
      <c r="AR80" s="432">
        <f>'Ｓ５６（1981）'!$AK$139</f>
        <v>0</v>
      </c>
      <c r="AS80" s="441">
        <f t="shared" si="227"/>
        <v>0</v>
      </c>
      <c r="AT80" s="441">
        <f t="shared" si="228"/>
        <v>0</v>
      </c>
      <c r="AU80" s="432">
        <f>'Ｓ５６（1981）'!$AK$140</f>
        <v>0</v>
      </c>
      <c r="AV80" s="441">
        <f t="shared" si="229"/>
        <v>0</v>
      </c>
      <c r="AW80" s="441">
        <f t="shared" si="230"/>
        <v>0</v>
      </c>
      <c r="AX80" s="432">
        <f>'Ｓ５６（1981）'!$AK$141</f>
        <v>221553</v>
      </c>
      <c r="AY80" s="441">
        <f t="shared" si="231"/>
        <v>0</v>
      </c>
      <c r="AZ80" s="441">
        <f t="shared" si="232"/>
        <v>221553</v>
      </c>
      <c r="BA80" s="432">
        <f>'Ｓ５６（1981）'!$AK$142</f>
        <v>0</v>
      </c>
      <c r="BB80" s="441">
        <f t="shared" si="233"/>
        <v>0</v>
      </c>
      <c r="BC80" s="441">
        <f t="shared" si="234"/>
        <v>0</v>
      </c>
      <c r="BD80" s="432">
        <f>'Ｓ５６（1981）'!$AK$143</f>
        <v>64413</v>
      </c>
      <c r="BE80" s="441">
        <f t="shared" si="235"/>
        <v>0</v>
      </c>
      <c r="BF80" s="440">
        <f t="shared" si="236"/>
        <v>64413</v>
      </c>
      <c r="BG80" s="432">
        <f>'Ｓ５６（1981）'!$AK$145</f>
        <v>0</v>
      </c>
      <c r="BH80" s="441">
        <f t="shared" si="237"/>
        <v>0</v>
      </c>
      <c r="BI80" s="441">
        <f t="shared" si="238"/>
        <v>0</v>
      </c>
      <c r="BJ80" s="432">
        <f>'Ｓ５６（1981）'!$AK$146</f>
        <v>0</v>
      </c>
      <c r="BK80" s="441">
        <f t="shared" si="239"/>
        <v>0</v>
      </c>
      <c r="BL80" s="441">
        <f t="shared" si="240"/>
        <v>0</v>
      </c>
      <c r="BM80" s="432">
        <f>'Ｓ５６（1981）'!$AK$147</f>
        <v>0</v>
      </c>
      <c r="BN80" s="441">
        <f t="shared" si="241"/>
        <v>0</v>
      </c>
      <c r="BO80" s="440">
        <f t="shared" si="242"/>
        <v>0</v>
      </c>
      <c r="BP80" s="430">
        <f>'Ｓ５６（1981）'!$AK$148</f>
        <v>0</v>
      </c>
      <c r="BQ80" s="441">
        <f t="shared" si="243"/>
        <v>0</v>
      </c>
      <c r="BR80" s="441">
        <f t="shared" si="244"/>
        <v>0</v>
      </c>
      <c r="BS80" s="432">
        <f>'Ｓ５６（1981）'!$AK$149</f>
        <v>19766</v>
      </c>
      <c r="BT80" s="441">
        <f t="shared" si="245"/>
        <v>329</v>
      </c>
      <c r="BU80" s="441">
        <f t="shared" si="246"/>
        <v>10857</v>
      </c>
      <c r="BV80" s="432">
        <f>'Ｓ５６（1981）'!$AK$150</f>
        <v>0</v>
      </c>
      <c r="BW80" s="441">
        <f t="shared" si="247"/>
        <v>0</v>
      </c>
      <c r="BX80" s="441">
        <f t="shared" si="248"/>
        <v>0</v>
      </c>
      <c r="BY80" s="432">
        <f>'Ｓ５６（1981）'!$AK$151</f>
        <v>0</v>
      </c>
      <c r="BZ80" s="441">
        <f t="shared" si="249"/>
        <v>0</v>
      </c>
      <c r="CA80" s="441">
        <f t="shared" si="250"/>
        <v>0</v>
      </c>
      <c r="CB80" s="432">
        <f>'Ｓ５６（1981）'!$AK$152</f>
        <v>0</v>
      </c>
      <c r="CC80" s="441">
        <f t="shared" si="251"/>
        <v>0</v>
      </c>
      <c r="CD80" s="441">
        <f t="shared" si="252"/>
        <v>0</v>
      </c>
      <c r="CE80" s="432">
        <f>'Ｓ５６（1981）'!$AK$153</f>
        <v>0</v>
      </c>
      <c r="CF80" s="441">
        <f t="shared" si="253"/>
        <v>0</v>
      </c>
      <c r="CG80" s="441">
        <f t="shared" si="254"/>
        <v>0</v>
      </c>
      <c r="CH80" s="432">
        <f>'Ｓ５６（1981）'!$AK$155</f>
        <v>0</v>
      </c>
      <c r="CI80" s="441">
        <f t="shared" si="255"/>
        <v>0</v>
      </c>
      <c r="CJ80" s="441">
        <f t="shared" si="256"/>
        <v>0</v>
      </c>
      <c r="CK80" s="432">
        <f>'Ｓ５６（1981）'!$AK$156</f>
        <v>0</v>
      </c>
      <c r="CL80" s="441">
        <f t="shared" si="257"/>
        <v>0</v>
      </c>
      <c r="CM80" s="441">
        <f t="shared" si="258"/>
        <v>0</v>
      </c>
      <c r="CN80" s="432">
        <f>'Ｓ５６（1981）'!$AK$157</f>
        <v>0</v>
      </c>
      <c r="CO80" s="441">
        <f t="shared" si="259"/>
        <v>0</v>
      </c>
      <c r="CP80" s="441">
        <f t="shared" si="260"/>
        <v>0</v>
      </c>
      <c r="CQ80" s="432">
        <f>'Ｓ５６（1981）'!$AK$158</f>
        <v>0</v>
      </c>
      <c r="CR80" s="441">
        <f t="shared" si="261"/>
        <v>0</v>
      </c>
      <c r="CS80" s="441">
        <f t="shared" si="262"/>
        <v>0</v>
      </c>
      <c r="CT80" s="432">
        <f>'Ｓ５６（1981）'!$AK$159</f>
        <v>0</v>
      </c>
      <c r="CU80" s="441">
        <f t="shared" si="263"/>
        <v>0</v>
      </c>
      <c r="CV80" s="441">
        <f t="shared" si="264"/>
        <v>0</v>
      </c>
      <c r="CW80" s="432">
        <f>'Ｓ５６（1981）'!$AK$160</f>
        <v>0</v>
      </c>
      <c r="CX80" s="441">
        <f t="shared" si="265"/>
        <v>0</v>
      </c>
      <c r="CY80" s="441">
        <f t="shared" si="266"/>
        <v>0</v>
      </c>
      <c r="CZ80" s="432">
        <f>'Ｓ５６（1981）'!$AK$161</f>
        <v>0</v>
      </c>
      <c r="DA80" s="441">
        <f t="shared" si="267"/>
        <v>0</v>
      </c>
      <c r="DB80" s="441">
        <f t="shared" si="268"/>
        <v>0</v>
      </c>
      <c r="DC80" s="432">
        <f>'Ｓ５６（1981）'!$AK$162</f>
        <v>0</v>
      </c>
      <c r="DD80" s="441">
        <f t="shared" si="269"/>
        <v>0</v>
      </c>
      <c r="DE80" s="440">
        <f t="shared" si="270"/>
        <v>0</v>
      </c>
      <c r="DF80" s="432">
        <f>'Ｓ５６（1981）'!$AK$164</f>
        <v>0</v>
      </c>
      <c r="DG80" s="441">
        <f t="shared" si="271"/>
        <v>0</v>
      </c>
      <c r="DH80" s="441">
        <f t="shared" si="272"/>
        <v>0</v>
      </c>
      <c r="DI80" s="432">
        <f>'Ｓ５６（1981）'!$AK$165</f>
        <v>0</v>
      </c>
      <c r="DJ80" s="441">
        <f t="shared" si="273"/>
        <v>0</v>
      </c>
      <c r="DK80" s="440">
        <f t="shared" si="274"/>
        <v>0</v>
      </c>
      <c r="DL80" s="432">
        <f>'Ｓ５６（1981）'!$AK$166</f>
        <v>0</v>
      </c>
      <c r="DM80" s="441">
        <f t="shared" si="275"/>
        <v>0</v>
      </c>
      <c r="DN80" s="441">
        <f t="shared" si="276"/>
        <v>0</v>
      </c>
      <c r="DO80" s="432">
        <f>'Ｓ５６（1981）'!$AK$167</f>
        <v>0</v>
      </c>
      <c r="DP80" s="441">
        <f t="shared" si="277"/>
        <v>0</v>
      </c>
      <c r="DQ80" s="441">
        <f t="shared" si="278"/>
        <v>0</v>
      </c>
      <c r="DR80" s="432">
        <f>'Ｓ５６（1981）'!$AK$168</f>
        <v>0</v>
      </c>
      <c r="DS80" s="441">
        <f t="shared" si="279"/>
        <v>0</v>
      </c>
      <c r="DT80" s="441">
        <f t="shared" si="280"/>
        <v>0</v>
      </c>
      <c r="DU80" s="432">
        <f>'Ｓ５６（1981）'!$AK$169</f>
        <v>0</v>
      </c>
      <c r="DV80" s="441">
        <f t="shared" si="281"/>
        <v>0</v>
      </c>
      <c r="DW80" s="441">
        <f t="shared" si="282"/>
        <v>0</v>
      </c>
      <c r="DX80" s="432">
        <f>'Ｓ５６（1981）'!$AK$170</f>
        <v>0</v>
      </c>
      <c r="DY80" s="441">
        <f t="shared" si="283"/>
        <v>0</v>
      </c>
      <c r="DZ80" s="441">
        <f t="shared" si="284"/>
        <v>0</v>
      </c>
      <c r="EA80" s="432">
        <f>'Ｓ５６（1981）'!$AK$171</f>
        <v>0</v>
      </c>
      <c r="EB80" s="441">
        <f t="shared" si="285"/>
        <v>0</v>
      </c>
      <c r="EC80" s="441">
        <f t="shared" si="286"/>
        <v>0</v>
      </c>
      <c r="ED80" s="432">
        <f>'Ｓ５６（1981）'!$AK$172</f>
        <v>0</v>
      </c>
      <c r="EE80" s="441">
        <f t="shared" si="287"/>
        <v>0</v>
      </c>
      <c r="EF80" s="441">
        <f t="shared" si="288"/>
        <v>0</v>
      </c>
      <c r="EG80" s="432">
        <f>'Ｓ５６（1981）'!$AK$173</f>
        <v>0</v>
      </c>
      <c r="EH80" s="441">
        <f t="shared" si="289"/>
        <v>0</v>
      </c>
      <c r="EI80" s="441">
        <f t="shared" si="290"/>
        <v>0</v>
      </c>
      <c r="EJ80" s="432">
        <f>'Ｓ５６（1981）'!$AK$174</f>
        <v>0</v>
      </c>
      <c r="EK80" s="441">
        <f t="shared" si="291"/>
        <v>0</v>
      </c>
      <c r="EL80" s="440">
        <f t="shared" si="292"/>
        <v>0</v>
      </c>
      <c r="EM80" s="432">
        <f>'Ｓ５６（1981）'!$AK$175</f>
        <v>0</v>
      </c>
      <c r="EN80" s="441">
        <f t="shared" si="293"/>
        <v>0</v>
      </c>
      <c r="EO80" s="475">
        <f t="shared" si="294"/>
        <v>0</v>
      </c>
      <c r="EP80" s="430">
        <f t="shared" si="295"/>
        <v>305732</v>
      </c>
      <c r="EQ80" s="435">
        <f t="shared" si="296"/>
        <v>329</v>
      </c>
      <c r="ER80" s="433">
        <f t="shared" si="297"/>
        <v>296823</v>
      </c>
    </row>
    <row r="81" spans="1:148" ht="16.5" customHeight="1" x14ac:dyDescent="0.15">
      <c r="A81" s="371"/>
      <c r="B81" s="436"/>
      <c r="C81" s="437">
        <v>57</v>
      </c>
      <c r="D81" s="438">
        <v>32</v>
      </c>
      <c r="E81" s="430">
        <f>'Ｓ５７（1982）'!$AK$124</f>
        <v>0</v>
      </c>
      <c r="F81" s="441">
        <f t="shared" si="201"/>
        <v>0</v>
      </c>
      <c r="G81" s="441">
        <f t="shared" si="202"/>
        <v>0</v>
      </c>
      <c r="H81" s="432">
        <f>'Ｓ５７（1982）'!$AK$125</f>
        <v>0</v>
      </c>
      <c r="I81" s="441">
        <f t="shared" si="203"/>
        <v>0</v>
      </c>
      <c r="J81" s="440">
        <f t="shared" si="204"/>
        <v>0</v>
      </c>
      <c r="K81" s="432">
        <f>'Ｓ５７（1982）'!$AK$127</f>
        <v>0</v>
      </c>
      <c r="L81" s="441">
        <f t="shared" si="205"/>
        <v>0</v>
      </c>
      <c r="M81" s="441">
        <f t="shared" si="206"/>
        <v>0</v>
      </c>
      <c r="N81" s="432">
        <f>'Ｓ５７（1982）'!$AK$128</f>
        <v>0</v>
      </c>
      <c r="O81" s="441">
        <f t="shared" si="207"/>
        <v>0</v>
      </c>
      <c r="P81" s="440">
        <f t="shared" si="208"/>
        <v>0</v>
      </c>
      <c r="Q81" s="432">
        <f>'Ｓ５７（1982）'!$AK$130</f>
        <v>0</v>
      </c>
      <c r="R81" s="441">
        <f t="shared" si="209"/>
        <v>0</v>
      </c>
      <c r="S81" s="441">
        <f t="shared" si="210"/>
        <v>0</v>
      </c>
      <c r="T81" s="432">
        <f>'Ｓ５７（1982）'!$AK$131</f>
        <v>0</v>
      </c>
      <c r="U81" s="441">
        <f t="shared" si="211"/>
        <v>0</v>
      </c>
      <c r="V81" s="441">
        <f t="shared" si="212"/>
        <v>0</v>
      </c>
      <c r="W81" s="432">
        <f>'Ｓ５７（1982）'!$AK$132</f>
        <v>0</v>
      </c>
      <c r="X81" s="441">
        <f t="shared" si="213"/>
        <v>0</v>
      </c>
      <c r="Y81" s="441">
        <f t="shared" si="214"/>
        <v>0</v>
      </c>
      <c r="Z81" s="432">
        <f>'Ｓ５７（1982）'!$AK$133</f>
        <v>0</v>
      </c>
      <c r="AA81" s="441">
        <f t="shared" si="215"/>
        <v>0</v>
      </c>
      <c r="AB81" s="441">
        <f t="shared" si="216"/>
        <v>0</v>
      </c>
      <c r="AC81" s="432">
        <f>'Ｓ５７（1982）'!$AK$134</f>
        <v>0</v>
      </c>
      <c r="AD81" s="441">
        <f t="shared" si="217"/>
        <v>0</v>
      </c>
      <c r="AE81" s="440">
        <f t="shared" si="218"/>
        <v>0</v>
      </c>
      <c r="AF81" s="432">
        <f>'Ｓ５７（1982）'!$AK$135</f>
        <v>0</v>
      </c>
      <c r="AG81" s="441">
        <f t="shared" si="219"/>
        <v>0</v>
      </c>
      <c r="AH81" s="440">
        <f t="shared" si="220"/>
        <v>0</v>
      </c>
      <c r="AI81" s="432">
        <f>'Ｓ５７（1982）'!$AK$136</f>
        <v>0</v>
      </c>
      <c r="AJ81" s="441">
        <f t="shared" si="221"/>
        <v>0</v>
      </c>
      <c r="AK81" s="441">
        <f t="shared" si="222"/>
        <v>0</v>
      </c>
      <c r="AL81" s="432">
        <f>'Ｓ５７（1982）'!$AK$137</f>
        <v>0</v>
      </c>
      <c r="AM81" s="441">
        <f t="shared" si="223"/>
        <v>0</v>
      </c>
      <c r="AN81" s="441">
        <f t="shared" si="224"/>
        <v>0</v>
      </c>
      <c r="AO81" s="432">
        <f>'Ｓ５７（1982）'!$AK$138</f>
        <v>0</v>
      </c>
      <c r="AP81" s="441">
        <f t="shared" si="225"/>
        <v>0</v>
      </c>
      <c r="AQ81" s="441">
        <f t="shared" si="226"/>
        <v>0</v>
      </c>
      <c r="AR81" s="432">
        <f>'Ｓ５７（1982）'!$AK$139</f>
        <v>0</v>
      </c>
      <c r="AS81" s="441">
        <f t="shared" si="227"/>
        <v>0</v>
      </c>
      <c r="AT81" s="441">
        <f t="shared" si="228"/>
        <v>0</v>
      </c>
      <c r="AU81" s="432">
        <f>'Ｓ５７（1982）'!$AK$140</f>
        <v>0</v>
      </c>
      <c r="AV81" s="441">
        <f t="shared" si="229"/>
        <v>0</v>
      </c>
      <c r="AW81" s="441">
        <f t="shared" si="230"/>
        <v>0</v>
      </c>
      <c r="AX81" s="432">
        <f>'Ｓ５７（1982）'!$AK$141</f>
        <v>264353</v>
      </c>
      <c r="AY81" s="441">
        <f t="shared" si="231"/>
        <v>0</v>
      </c>
      <c r="AZ81" s="441">
        <f t="shared" si="232"/>
        <v>264353</v>
      </c>
      <c r="BA81" s="432">
        <f>'Ｓ５７（1982）'!$AK$142</f>
        <v>0</v>
      </c>
      <c r="BB81" s="441">
        <f t="shared" si="233"/>
        <v>0</v>
      </c>
      <c r="BC81" s="441">
        <f t="shared" si="234"/>
        <v>0</v>
      </c>
      <c r="BD81" s="432">
        <f>'Ｓ５７（1982）'!$AK$143</f>
        <v>12815</v>
      </c>
      <c r="BE81" s="441">
        <f t="shared" si="235"/>
        <v>0</v>
      </c>
      <c r="BF81" s="440">
        <f t="shared" si="236"/>
        <v>12815</v>
      </c>
      <c r="BG81" s="432">
        <f>'Ｓ５７（1982）'!$AK$145</f>
        <v>0</v>
      </c>
      <c r="BH81" s="441">
        <f t="shared" si="237"/>
        <v>0</v>
      </c>
      <c r="BI81" s="441">
        <f t="shared" si="238"/>
        <v>0</v>
      </c>
      <c r="BJ81" s="432">
        <f>'Ｓ５７（1982）'!$AK$146</f>
        <v>0</v>
      </c>
      <c r="BK81" s="441">
        <f t="shared" si="239"/>
        <v>0</v>
      </c>
      <c r="BL81" s="441">
        <f t="shared" si="240"/>
        <v>0</v>
      </c>
      <c r="BM81" s="432">
        <f>'Ｓ５７（1982）'!$AK$147</f>
        <v>0</v>
      </c>
      <c r="BN81" s="441">
        <f t="shared" si="241"/>
        <v>0</v>
      </c>
      <c r="BO81" s="440">
        <f t="shared" si="242"/>
        <v>0</v>
      </c>
      <c r="BP81" s="430">
        <f>'Ｓ５７（1982）'!$AK$148</f>
        <v>0</v>
      </c>
      <c r="BQ81" s="441">
        <f t="shared" si="243"/>
        <v>0</v>
      </c>
      <c r="BR81" s="441">
        <f t="shared" si="244"/>
        <v>0</v>
      </c>
      <c r="BS81" s="432">
        <f>'Ｓ５７（1982）'!$AK$149</f>
        <v>0</v>
      </c>
      <c r="BT81" s="441">
        <f t="shared" si="245"/>
        <v>0</v>
      </c>
      <c r="BU81" s="441">
        <f t="shared" si="246"/>
        <v>0</v>
      </c>
      <c r="BV81" s="432">
        <f>'Ｓ５７（1982）'!$AK$150</f>
        <v>0</v>
      </c>
      <c r="BW81" s="441">
        <f t="shared" si="247"/>
        <v>0</v>
      </c>
      <c r="BX81" s="441">
        <f t="shared" si="248"/>
        <v>0</v>
      </c>
      <c r="BY81" s="432">
        <f>'Ｓ５７（1982）'!$AK$151</f>
        <v>0</v>
      </c>
      <c r="BZ81" s="441">
        <f t="shared" si="249"/>
        <v>0</v>
      </c>
      <c r="CA81" s="441">
        <f t="shared" si="250"/>
        <v>0</v>
      </c>
      <c r="CB81" s="432">
        <f>'Ｓ５７（1982）'!$AK$152</f>
        <v>0</v>
      </c>
      <c r="CC81" s="441">
        <f t="shared" si="251"/>
        <v>0</v>
      </c>
      <c r="CD81" s="441">
        <f t="shared" si="252"/>
        <v>0</v>
      </c>
      <c r="CE81" s="432">
        <f>'Ｓ５７（1982）'!$AK$153</f>
        <v>0</v>
      </c>
      <c r="CF81" s="441">
        <f t="shared" si="253"/>
        <v>0</v>
      </c>
      <c r="CG81" s="441">
        <f t="shared" si="254"/>
        <v>0</v>
      </c>
      <c r="CH81" s="432">
        <f>'Ｓ５７（1982）'!$AK$155</f>
        <v>0</v>
      </c>
      <c r="CI81" s="441">
        <f t="shared" si="255"/>
        <v>0</v>
      </c>
      <c r="CJ81" s="441">
        <f t="shared" si="256"/>
        <v>0</v>
      </c>
      <c r="CK81" s="432">
        <f>'Ｓ５７（1982）'!$AK$156</f>
        <v>0</v>
      </c>
      <c r="CL81" s="441">
        <f t="shared" si="257"/>
        <v>0</v>
      </c>
      <c r="CM81" s="441">
        <f t="shared" si="258"/>
        <v>0</v>
      </c>
      <c r="CN81" s="432">
        <f>'Ｓ５７（1982）'!$AK$157</f>
        <v>0</v>
      </c>
      <c r="CO81" s="441">
        <f t="shared" si="259"/>
        <v>0</v>
      </c>
      <c r="CP81" s="441">
        <f t="shared" si="260"/>
        <v>0</v>
      </c>
      <c r="CQ81" s="432">
        <f>'Ｓ５７（1982）'!$AK$158</f>
        <v>0</v>
      </c>
      <c r="CR81" s="441">
        <f t="shared" si="261"/>
        <v>0</v>
      </c>
      <c r="CS81" s="441">
        <f t="shared" si="262"/>
        <v>0</v>
      </c>
      <c r="CT81" s="432">
        <f>'Ｓ５７（1982）'!$AK$159</f>
        <v>0</v>
      </c>
      <c r="CU81" s="441">
        <f t="shared" si="263"/>
        <v>0</v>
      </c>
      <c r="CV81" s="441">
        <f t="shared" si="264"/>
        <v>0</v>
      </c>
      <c r="CW81" s="432">
        <f>'Ｓ５７（1982）'!$AK$160</f>
        <v>0</v>
      </c>
      <c r="CX81" s="441">
        <f t="shared" si="265"/>
        <v>0</v>
      </c>
      <c r="CY81" s="441">
        <f t="shared" si="266"/>
        <v>0</v>
      </c>
      <c r="CZ81" s="432">
        <f>'Ｓ５７（1982）'!$AK$161</f>
        <v>0</v>
      </c>
      <c r="DA81" s="441">
        <f t="shared" si="267"/>
        <v>0</v>
      </c>
      <c r="DB81" s="441">
        <f t="shared" si="268"/>
        <v>0</v>
      </c>
      <c r="DC81" s="432">
        <f>'Ｓ５７（1982）'!$AK$162</f>
        <v>0</v>
      </c>
      <c r="DD81" s="441">
        <f t="shared" si="269"/>
        <v>0</v>
      </c>
      <c r="DE81" s="440">
        <f t="shared" si="270"/>
        <v>0</v>
      </c>
      <c r="DF81" s="432">
        <f>'Ｓ５７（1982）'!$AK$164</f>
        <v>0</v>
      </c>
      <c r="DG81" s="441">
        <f t="shared" si="271"/>
        <v>0</v>
      </c>
      <c r="DH81" s="441">
        <f t="shared" si="272"/>
        <v>0</v>
      </c>
      <c r="DI81" s="432">
        <f>'Ｓ５７（1982）'!$AK$165</f>
        <v>0</v>
      </c>
      <c r="DJ81" s="441">
        <f t="shared" si="273"/>
        <v>0</v>
      </c>
      <c r="DK81" s="440">
        <f t="shared" si="274"/>
        <v>0</v>
      </c>
      <c r="DL81" s="432">
        <f>'Ｓ５７（1982）'!$AK$166</f>
        <v>0</v>
      </c>
      <c r="DM81" s="441">
        <f t="shared" si="275"/>
        <v>0</v>
      </c>
      <c r="DN81" s="441">
        <f t="shared" si="276"/>
        <v>0</v>
      </c>
      <c r="DO81" s="432">
        <f>'Ｓ５７（1982）'!$AK$167</f>
        <v>0</v>
      </c>
      <c r="DP81" s="441">
        <f t="shared" si="277"/>
        <v>0</v>
      </c>
      <c r="DQ81" s="441">
        <f t="shared" si="278"/>
        <v>0</v>
      </c>
      <c r="DR81" s="432">
        <f>'Ｓ５７（1982）'!$AK$168</f>
        <v>0</v>
      </c>
      <c r="DS81" s="441">
        <f t="shared" si="279"/>
        <v>0</v>
      </c>
      <c r="DT81" s="441">
        <f t="shared" si="280"/>
        <v>0</v>
      </c>
      <c r="DU81" s="432">
        <f>'Ｓ５７（1982）'!$AK$169</f>
        <v>0</v>
      </c>
      <c r="DV81" s="441">
        <f t="shared" si="281"/>
        <v>0</v>
      </c>
      <c r="DW81" s="441">
        <f t="shared" si="282"/>
        <v>0</v>
      </c>
      <c r="DX81" s="432">
        <f>'Ｓ５７（1982）'!$AK$170</f>
        <v>0</v>
      </c>
      <c r="DY81" s="441">
        <f t="shared" si="283"/>
        <v>0</v>
      </c>
      <c r="DZ81" s="441">
        <f t="shared" si="284"/>
        <v>0</v>
      </c>
      <c r="EA81" s="432">
        <f>'Ｓ５７（1982）'!$AK$171</f>
        <v>0</v>
      </c>
      <c r="EB81" s="441">
        <f t="shared" si="285"/>
        <v>0</v>
      </c>
      <c r="EC81" s="441">
        <f t="shared" si="286"/>
        <v>0</v>
      </c>
      <c r="ED81" s="432">
        <f>'Ｓ５７（1982）'!$AK$172</f>
        <v>0</v>
      </c>
      <c r="EE81" s="441">
        <f t="shared" si="287"/>
        <v>0</v>
      </c>
      <c r="EF81" s="441">
        <f t="shared" si="288"/>
        <v>0</v>
      </c>
      <c r="EG81" s="432">
        <f>'Ｓ５７（1982）'!$AK$173</f>
        <v>0</v>
      </c>
      <c r="EH81" s="441">
        <f t="shared" si="289"/>
        <v>0</v>
      </c>
      <c r="EI81" s="441">
        <f t="shared" si="290"/>
        <v>0</v>
      </c>
      <c r="EJ81" s="432">
        <f>'Ｓ５７（1982）'!$AK$174</f>
        <v>0</v>
      </c>
      <c r="EK81" s="441">
        <f t="shared" si="291"/>
        <v>0</v>
      </c>
      <c r="EL81" s="440">
        <f t="shared" si="292"/>
        <v>0</v>
      </c>
      <c r="EM81" s="432">
        <f>'Ｓ５７（1982）'!$AK$175</f>
        <v>0</v>
      </c>
      <c r="EN81" s="441">
        <f t="shared" si="293"/>
        <v>0</v>
      </c>
      <c r="EO81" s="475">
        <f t="shared" si="294"/>
        <v>0</v>
      </c>
      <c r="EP81" s="430">
        <f t="shared" si="295"/>
        <v>277168</v>
      </c>
      <c r="EQ81" s="435">
        <f t="shared" si="296"/>
        <v>0</v>
      </c>
      <c r="ER81" s="433">
        <f t="shared" si="297"/>
        <v>277168</v>
      </c>
    </row>
    <row r="82" spans="1:148" ht="16.5" customHeight="1" x14ac:dyDescent="0.15">
      <c r="A82" s="371"/>
      <c r="B82" s="436"/>
      <c r="C82" s="437">
        <v>58</v>
      </c>
      <c r="D82" s="1100">
        <v>31</v>
      </c>
      <c r="E82" s="430">
        <f>'Ｓ５８（1983）'!$AK$124</f>
        <v>0</v>
      </c>
      <c r="F82" s="441">
        <f t="shared" si="201"/>
        <v>0</v>
      </c>
      <c r="G82" s="441">
        <f t="shared" si="202"/>
        <v>0</v>
      </c>
      <c r="H82" s="432">
        <f>'Ｓ５８（1983）'!$AK$125</f>
        <v>0</v>
      </c>
      <c r="I82" s="441">
        <f t="shared" si="203"/>
        <v>0</v>
      </c>
      <c r="J82" s="440">
        <f t="shared" si="204"/>
        <v>0</v>
      </c>
      <c r="K82" s="432">
        <f>'Ｓ５８（1983）'!$AK$127</f>
        <v>0</v>
      </c>
      <c r="L82" s="441">
        <f t="shared" si="205"/>
        <v>0</v>
      </c>
      <c r="M82" s="441">
        <f t="shared" si="206"/>
        <v>0</v>
      </c>
      <c r="N82" s="432">
        <f>'Ｓ５８（1983）'!$AK$128</f>
        <v>0</v>
      </c>
      <c r="O82" s="441">
        <f t="shared" si="207"/>
        <v>0</v>
      </c>
      <c r="P82" s="440">
        <f t="shared" si="208"/>
        <v>0</v>
      </c>
      <c r="Q82" s="432">
        <f>'Ｓ５８（1983）'!$AK$130</f>
        <v>0</v>
      </c>
      <c r="R82" s="441">
        <f t="shared" si="209"/>
        <v>0</v>
      </c>
      <c r="S82" s="441">
        <f t="shared" si="210"/>
        <v>0</v>
      </c>
      <c r="T82" s="432">
        <f>'Ｓ５８（1983）'!$AK$131</f>
        <v>0</v>
      </c>
      <c r="U82" s="441">
        <f t="shared" si="211"/>
        <v>0</v>
      </c>
      <c r="V82" s="441">
        <f t="shared" si="212"/>
        <v>0</v>
      </c>
      <c r="W82" s="432">
        <f>'Ｓ５８（1983）'!$AK$132</f>
        <v>0</v>
      </c>
      <c r="X82" s="441">
        <f t="shared" si="213"/>
        <v>0</v>
      </c>
      <c r="Y82" s="441">
        <f t="shared" si="214"/>
        <v>0</v>
      </c>
      <c r="Z82" s="432">
        <f>'Ｓ５８（1983）'!$AK$133</f>
        <v>0</v>
      </c>
      <c r="AA82" s="441">
        <f t="shared" si="215"/>
        <v>0</v>
      </c>
      <c r="AB82" s="441">
        <f t="shared" si="216"/>
        <v>0</v>
      </c>
      <c r="AC82" s="432">
        <f>'Ｓ５８（1983）'!$AK$134</f>
        <v>0</v>
      </c>
      <c r="AD82" s="441">
        <f t="shared" si="217"/>
        <v>0</v>
      </c>
      <c r="AE82" s="440">
        <f t="shared" si="218"/>
        <v>0</v>
      </c>
      <c r="AF82" s="432">
        <f>'Ｓ５８（1983）'!$AK$135</f>
        <v>0</v>
      </c>
      <c r="AG82" s="441">
        <f t="shared" si="219"/>
        <v>0</v>
      </c>
      <c r="AH82" s="440">
        <f t="shared" si="220"/>
        <v>0</v>
      </c>
      <c r="AI82" s="432">
        <f>'Ｓ５８（1983）'!$AK$136</f>
        <v>0</v>
      </c>
      <c r="AJ82" s="441">
        <f t="shared" si="221"/>
        <v>0</v>
      </c>
      <c r="AK82" s="441">
        <f t="shared" si="222"/>
        <v>0</v>
      </c>
      <c r="AL82" s="432">
        <f>'Ｓ５８（1983）'!$AK$137</f>
        <v>0</v>
      </c>
      <c r="AM82" s="441">
        <f t="shared" si="223"/>
        <v>0</v>
      </c>
      <c r="AN82" s="441">
        <f t="shared" si="224"/>
        <v>0</v>
      </c>
      <c r="AO82" s="432">
        <f>'Ｓ５８（1983）'!$AK$138</f>
        <v>0</v>
      </c>
      <c r="AP82" s="441">
        <f t="shared" si="225"/>
        <v>0</v>
      </c>
      <c r="AQ82" s="441">
        <f t="shared" si="226"/>
        <v>0</v>
      </c>
      <c r="AR82" s="432">
        <f>'Ｓ５８（1983）'!$AK$139</f>
        <v>0</v>
      </c>
      <c r="AS82" s="441">
        <f t="shared" si="227"/>
        <v>0</v>
      </c>
      <c r="AT82" s="441">
        <f t="shared" si="228"/>
        <v>0</v>
      </c>
      <c r="AU82" s="432">
        <f>'Ｓ５８（1983）'!$AK$140</f>
        <v>0</v>
      </c>
      <c r="AV82" s="441">
        <f t="shared" si="229"/>
        <v>0</v>
      </c>
      <c r="AW82" s="441">
        <f t="shared" si="230"/>
        <v>0</v>
      </c>
      <c r="AX82" s="432">
        <f>'Ｓ５８（1983）'!$AK$141</f>
        <v>139035</v>
      </c>
      <c r="AY82" s="441">
        <f t="shared" si="231"/>
        <v>0</v>
      </c>
      <c r="AZ82" s="441">
        <f t="shared" si="232"/>
        <v>139035</v>
      </c>
      <c r="BA82" s="432">
        <f>'Ｓ５８（1983）'!$AK$142</f>
        <v>0</v>
      </c>
      <c r="BB82" s="441">
        <f t="shared" si="233"/>
        <v>0</v>
      </c>
      <c r="BC82" s="441">
        <f t="shared" si="234"/>
        <v>0</v>
      </c>
      <c r="BD82" s="432">
        <f>'Ｓ５８（1983）'!$AK$143</f>
        <v>0</v>
      </c>
      <c r="BE82" s="441">
        <f t="shared" si="235"/>
        <v>0</v>
      </c>
      <c r="BF82" s="440">
        <f t="shared" si="236"/>
        <v>0</v>
      </c>
      <c r="BG82" s="432">
        <f>'Ｓ５８（1983）'!$AK$145</f>
        <v>0</v>
      </c>
      <c r="BH82" s="441">
        <f t="shared" si="237"/>
        <v>0</v>
      </c>
      <c r="BI82" s="441">
        <f t="shared" si="238"/>
        <v>0</v>
      </c>
      <c r="BJ82" s="432">
        <f>'Ｓ５８（1983）'!$AK$146</f>
        <v>0</v>
      </c>
      <c r="BK82" s="441">
        <f t="shared" si="239"/>
        <v>0</v>
      </c>
      <c r="BL82" s="441">
        <f t="shared" si="240"/>
        <v>0</v>
      </c>
      <c r="BM82" s="432">
        <f>'Ｓ５８（1983）'!$AK$147</f>
        <v>0</v>
      </c>
      <c r="BN82" s="441">
        <f t="shared" si="241"/>
        <v>0</v>
      </c>
      <c r="BO82" s="440">
        <f t="shared" si="242"/>
        <v>0</v>
      </c>
      <c r="BP82" s="430">
        <f>'Ｓ５８（1983）'!$AK$148</f>
        <v>0</v>
      </c>
      <c r="BQ82" s="441">
        <f t="shared" si="243"/>
        <v>0</v>
      </c>
      <c r="BR82" s="441">
        <f t="shared" si="244"/>
        <v>0</v>
      </c>
      <c r="BS82" s="432">
        <f>'Ｓ５８（1983）'!$AK$149</f>
        <v>0</v>
      </c>
      <c r="BT82" s="441">
        <f t="shared" si="245"/>
        <v>0</v>
      </c>
      <c r="BU82" s="441">
        <f t="shared" si="246"/>
        <v>0</v>
      </c>
      <c r="BV82" s="432">
        <f>'Ｓ５８（1983）'!$AK$150</f>
        <v>0</v>
      </c>
      <c r="BW82" s="441">
        <f t="shared" si="247"/>
        <v>0</v>
      </c>
      <c r="BX82" s="441">
        <f t="shared" si="248"/>
        <v>0</v>
      </c>
      <c r="BY82" s="432">
        <f>'Ｓ５８（1983）'!$AK$151</f>
        <v>0</v>
      </c>
      <c r="BZ82" s="441">
        <f t="shared" si="249"/>
        <v>0</v>
      </c>
      <c r="CA82" s="441">
        <f t="shared" si="250"/>
        <v>0</v>
      </c>
      <c r="CB82" s="432">
        <f>'Ｓ５８（1983）'!$AK$152</f>
        <v>0</v>
      </c>
      <c r="CC82" s="441">
        <f t="shared" si="251"/>
        <v>0</v>
      </c>
      <c r="CD82" s="441">
        <f t="shared" si="252"/>
        <v>0</v>
      </c>
      <c r="CE82" s="432">
        <f>'Ｓ５８（1983）'!$AK$153</f>
        <v>0</v>
      </c>
      <c r="CF82" s="441">
        <f t="shared" si="253"/>
        <v>0</v>
      </c>
      <c r="CG82" s="441">
        <f t="shared" si="254"/>
        <v>0</v>
      </c>
      <c r="CH82" s="432">
        <f>'Ｓ５８（1983）'!$AK$155</f>
        <v>0</v>
      </c>
      <c r="CI82" s="441">
        <f t="shared" si="255"/>
        <v>0</v>
      </c>
      <c r="CJ82" s="441">
        <f t="shared" si="256"/>
        <v>0</v>
      </c>
      <c r="CK82" s="432">
        <f>'Ｓ５８（1983）'!$AK$156</f>
        <v>0</v>
      </c>
      <c r="CL82" s="441">
        <f t="shared" si="257"/>
        <v>0</v>
      </c>
      <c r="CM82" s="441">
        <f t="shared" si="258"/>
        <v>0</v>
      </c>
      <c r="CN82" s="432">
        <f>'Ｓ５８（1983）'!$AK$157</f>
        <v>0</v>
      </c>
      <c r="CO82" s="441">
        <f t="shared" si="259"/>
        <v>0</v>
      </c>
      <c r="CP82" s="441">
        <f t="shared" si="260"/>
        <v>0</v>
      </c>
      <c r="CQ82" s="432">
        <f>'Ｓ５８（1983）'!$AK$158</f>
        <v>0</v>
      </c>
      <c r="CR82" s="441">
        <f t="shared" si="261"/>
        <v>0</v>
      </c>
      <c r="CS82" s="441">
        <f t="shared" si="262"/>
        <v>0</v>
      </c>
      <c r="CT82" s="432">
        <f>'Ｓ５８（1983）'!$AK$159</f>
        <v>0</v>
      </c>
      <c r="CU82" s="441">
        <f t="shared" si="263"/>
        <v>0</v>
      </c>
      <c r="CV82" s="441">
        <f t="shared" si="264"/>
        <v>0</v>
      </c>
      <c r="CW82" s="432">
        <f>'Ｓ５８（1983）'!$AK$160</f>
        <v>0</v>
      </c>
      <c r="CX82" s="441">
        <f t="shared" si="265"/>
        <v>0</v>
      </c>
      <c r="CY82" s="441">
        <f t="shared" si="266"/>
        <v>0</v>
      </c>
      <c r="CZ82" s="432">
        <f>'Ｓ５８（1983）'!$AK$161</f>
        <v>0</v>
      </c>
      <c r="DA82" s="441">
        <f t="shared" si="267"/>
        <v>0</v>
      </c>
      <c r="DB82" s="441">
        <f t="shared" si="268"/>
        <v>0</v>
      </c>
      <c r="DC82" s="432">
        <f>'Ｓ５８（1983）'!$AK$162</f>
        <v>0</v>
      </c>
      <c r="DD82" s="441">
        <f t="shared" si="269"/>
        <v>0</v>
      </c>
      <c r="DE82" s="440">
        <f t="shared" si="270"/>
        <v>0</v>
      </c>
      <c r="DF82" s="432">
        <f>'Ｓ５８（1983）'!$AK$164</f>
        <v>0</v>
      </c>
      <c r="DG82" s="441">
        <f t="shared" si="271"/>
        <v>0</v>
      </c>
      <c r="DH82" s="441">
        <f t="shared" si="272"/>
        <v>0</v>
      </c>
      <c r="DI82" s="432">
        <f>'Ｓ５８（1983）'!$AK$165</f>
        <v>0</v>
      </c>
      <c r="DJ82" s="441">
        <f t="shared" si="273"/>
        <v>0</v>
      </c>
      <c r="DK82" s="440">
        <f t="shared" si="274"/>
        <v>0</v>
      </c>
      <c r="DL82" s="432">
        <f>'Ｓ５８（1983）'!$AK$166</f>
        <v>0</v>
      </c>
      <c r="DM82" s="441">
        <f t="shared" si="275"/>
        <v>0</v>
      </c>
      <c r="DN82" s="441">
        <f t="shared" si="276"/>
        <v>0</v>
      </c>
      <c r="DO82" s="432">
        <f>'Ｓ５８（1983）'!$AK$167</f>
        <v>0</v>
      </c>
      <c r="DP82" s="441">
        <f t="shared" si="277"/>
        <v>0</v>
      </c>
      <c r="DQ82" s="441">
        <f t="shared" si="278"/>
        <v>0</v>
      </c>
      <c r="DR82" s="432">
        <f>'Ｓ５８（1983）'!$AK$168</f>
        <v>0</v>
      </c>
      <c r="DS82" s="441">
        <f t="shared" si="279"/>
        <v>0</v>
      </c>
      <c r="DT82" s="441">
        <f t="shared" si="280"/>
        <v>0</v>
      </c>
      <c r="DU82" s="432">
        <f>'Ｓ５８（1983）'!$AK$169</f>
        <v>0</v>
      </c>
      <c r="DV82" s="441">
        <f t="shared" si="281"/>
        <v>0</v>
      </c>
      <c r="DW82" s="441">
        <f t="shared" si="282"/>
        <v>0</v>
      </c>
      <c r="DX82" s="432">
        <f>'Ｓ５８（1983）'!$AK$170</f>
        <v>0</v>
      </c>
      <c r="DY82" s="441">
        <f t="shared" si="283"/>
        <v>0</v>
      </c>
      <c r="DZ82" s="441">
        <f t="shared" si="284"/>
        <v>0</v>
      </c>
      <c r="EA82" s="432">
        <f>'Ｓ５８（1983）'!$AK$171</f>
        <v>0</v>
      </c>
      <c r="EB82" s="441">
        <f t="shared" si="285"/>
        <v>0</v>
      </c>
      <c r="EC82" s="441">
        <f t="shared" si="286"/>
        <v>0</v>
      </c>
      <c r="ED82" s="432">
        <f>'Ｓ５８（1983）'!$AK$172</f>
        <v>0</v>
      </c>
      <c r="EE82" s="441">
        <f t="shared" si="287"/>
        <v>0</v>
      </c>
      <c r="EF82" s="441">
        <f t="shared" si="288"/>
        <v>0</v>
      </c>
      <c r="EG82" s="432">
        <f>'Ｓ５８（1983）'!$AK$173</f>
        <v>0</v>
      </c>
      <c r="EH82" s="441">
        <f t="shared" si="289"/>
        <v>0</v>
      </c>
      <c r="EI82" s="441">
        <f t="shared" si="290"/>
        <v>0</v>
      </c>
      <c r="EJ82" s="432">
        <f>'Ｓ５８（1983）'!$AK$174</f>
        <v>0</v>
      </c>
      <c r="EK82" s="441">
        <f t="shared" si="291"/>
        <v>0</v>
      </c>
      <c r="EL82" s="440">
        <f t="shared" si="292"/>
        <v>0</v>
      </c>
      <c r="EM82" s="432">
        <f>'Ｓ５８（1983）'!$AK$175</f>
        <v>0</v>
      </c>
      <c r="EN82" s="441">
        <f t="shared" si="293"/>
        <v>0</v>
      </c>
      <c r="EO82" s="475">
        <f t="shared" si="294"/>
        <v>0</v>
      </c>
      <c r="EP82" s="430">
        <f t="shared" si="295"/>
        <v>139035</v>
      </c>
      <c r="EQ82" s="435">
        <f t="shared" si="296"/>
        <v>0</v>
      </c>
      <c r="ER82" s="433">
        <f t="shared" si="297"/>
        <v>139035</v>
      </c>
    </row>
    <row r="83" spans="1:148" ht="16.5" customHeight="1" x14ac:dyDescent="0.15">
      <c r="A83" s="371"/>
      <c r="B83" s="436"/>
      <c r="C83" s="437">
        <v>59</v>
      </c>
      <c r="D83" s="438">
        <v>30</v>
      </c>
      <c r="E83" s="430">
        <f>'Ｓ５９（1984）'!$AK$124</f>
        <v>0</v>
      </c>
      <c r="F83" s="441">
        <f t="shared" si="201"/>
        <v>0</v>
      </c>
      <c r="G83" s="441">
        <f t="shared" si="202"/>
        <v>0</v>
      </c>
      <c r="H83" s="432">
        <f>'Ｓ５９（1984）'!$AK$125</f>
        <v>0</v>
      </c>
      <c r="I83" s="441">
        <f t="shared" si="203"/>
        <v>0</v>
      </c>
      <c r="J83" s="440">
        <f t="shared" si="204"/>
        <v>0</v>
      </c>
      <c r="K83" s="432">
        <f>'Ｓ５９（1984）'!$AK$127</f>
        <v>0</v>
      </c>
      <c r="L83" s="441">
        <f t="shared" si="205"/>
        <v>0</v>
      </c>
      <c r="M83" s="441">
        <f t="shared" si="206"/>
        <v>0</v>
      </c>
      <c r="N83" s="432">
        <f>'Ｓ５９（1984）'!$AK$128</f>
        <v>0</v>
      </c>
      <c r="O83" s="441">
        <f t="shared" si="207"/>
        <v>0</v>
      </c>
      <c r="P83" s="440">
        <f t="shared" si="208"/>
        <v>0</v>
      </c>
      <c r="Q83" s="432">
        <f>'Ｓ５９（1984）'!$AK$130</f>
        <v>0</v>
      </c>
      <c r="R83" s="441">
        <f t="shared" si="209"/>
        <v>0</v>
      </c>
      <c r="S83" s="441">
        <f t="shared" si="210"/>
        <v>0</v>
      </c>
      <c r="T83" s="432">
        <f>'Ｓ５９（1984）'!$AK$131</f>
        <v>0</v>
      </c>
      <c r="U83" s="441">
        <f t="shared" si="211"/>
        <v>0</v>
      </c>
      <c r="V83" s="441">
        <f t="shared" si="212"/>
        <v>0</v>
      </c>
      <c r="W83" s="432">
        <f>'Ｓ５９（1984）'!$AK$132</f>
        <v>0</v>
      </c>
      <c r="X83" s="441">
        <f t="shared" si="213"/>
        <v>0</v>
      </c>
      <c r="Y83" s="441">
        <f t="shared" si="214"/>
        <v>0</v>
      </c>
      <c r="Z83" s="432">
        <f>'Ｓ５９（1984）'!$AK$133</f>
        <v>0</v>
      </c>
      <c r="AA83" s="441">
        <f t="shared" si="215"/>
        <v>0</v>
      </c>
      <c r="AB83" s="441">
        <f t="shared" si="216"/>
        <v>0</v>
      </c>
      <c r="AC83" s="432">
        <f>'Ｓ５９（1984）'!$AK$134</f>
        <v>0</v>
      </c>
      <c r="AD83" s="441">
        <f t="shared" si="217"/>
        <v>0</v>
      </c>
      <c r="AE83" s="440">
        <f t="shared" si="218"/>
        <v>0</v>
      </c>
      <c r="AF83" s="432">
        <f>'Ｓ５９（1984）'!$AK$135</f>
        <v>0</v>
      </c>
      <c r="AG83" s="441">
        <f t="shared" si="219"/>
        <v>0</v>
      </c>
      <c r="AH83" s="440">
        <f t="shared" si="220"/>
        <v>0</v>
      </c>
      <c r="AI83" s="432">
        <f>'Ｓ５９（1984）'!$AK$136</f>
        <v>0</v>
      </c>
      <c r="AJ83" s="441">
        <f t="shared" si="221"/>
        <v>0</v>
      </c>
      <c r="AK83" s="441">
        <f t="shared" si="222"/>
        <v>0</v>
      </c>
      <c r="AL83" s="432">
        <f>'Ｓ５９（1984）'!$AK$137</f>
        <v>0</v>
      </c>
      <c r="AM83" s="441">
        <f t="shared" si="223"/>
        <v>0</v>
      </c>
      <c r="AN83" s="441">
        <f t="shared" si="224"/>
        <v>0</v>
      </c>
      <c r="AO83" s="432">
        <f>'Ｓ５９（1984）'!$AK$138</f>
        <v>0</v>
      </c>
      <c r="AP83" s="441">
        <f t="shared" si="225"/>
        <v>0</v>
      </c>
      <c r="AQ83" s="441">
        <f t="shared" si="226"/>
        <v>0</v>
      </c>
      <c r="AR83" s="432">
        <f>'Ｓ５９（1984）'!$AK$139</f>
        <v>0</v>
      </c>
      <c r="AS83" s="441">
        <f t="shared" si="227"/>
        <v>0</v>
      </c>
      <c r="AT83" s="441">
        <f t="shared" si="228"/>
        <v>0</v>
      </c>
      <c r="AU83" s="432">
        <f>'Ｓ５９（1984）'!$AK$140</f>
        <v>0</v>
      </c>
      <c r="AV83" s="441">
        <f t="shared" si="229"/>
        <v>0</v>
      </c>
      <c r="AW83" s="441">
        <f t="shared" si="230"/>
        <v>0</v>
      </c>
      <c r="AX83" s="432">
        <f>'Ｓ５９（1984）'!$AK$141</f>
        <v>110011</v>
      </c>
      <c r="AY83" s="441">
        <f t="shared" si="231"/>
        <v>0</v>
      </c>
      <c r="AZ83" s="441">
        <f t="shared" si="232"/>
        <v>110011</v>
      </c>
      <c r="BA83" s="432">
        <f>'Ｓ５９（1984）'!$AK$142</f>
        <v>0</v>
      </c>
      <c r="BB83" s="441">
        <f t="shared" si="233"/>
        <v>0</v>
      </c>
      <c r="BC83" s="441">
        <f t="shared" si="234"/>
        <v>0</v>
      </c>
      <c r="BD83" s="432">
        <f>'Ｓ５９（1984）'!$AK$143</f>
        <v>2000</v>
      </c>
      <c r="BE83" s="441">
        <f t="shared" si="235"/>
        <v>0</v>
      </c>
      <c r="BF83" s="440">
        <f t="shared" si="236"/>
        <v>2000</v>
      </c>
      <c r="BG83" s="432">
        <f>'Ｓ５９（1984）'!$AK$145</f>
        <v>0</v>
      </c>
      <c r="BH83" s="441">
        <f t="shared" si="237"/>
        <v>0</v>
      </c>
      <c r="BI83" s="441">
        <f t="shared" si="238"/>
        <v>0</v>
      </c>
      <c r="BJ83" s="432">
        <f>'Ｓ５９（1984）'!$AK$146</f>
        <v>0</v>
      </c>
      <c r="BK83" s="441">
        <f t="shared" si="239"/>
        <v>0</v>
      </c>
      <c r="BL83" s="441">
        <f t="shared" si="240"/>
        <v>0</v>
      </c>
      <c r="BM83" s="432">
        <f>'Ｓ５９（1984）'!$AK$147</f>
        <v>0</v>
      </c>
      <c r="BN83" s="441">
        <f t="shared" si="241"/>
        <v>0</v>
      </c>
      <c r="BO83" s="440">
        <f t="shared" si="242"/>
        <v>0</v>
      </c>
      <c r="BP83" s="430">
        <f>'Ｓ５９（1984）'!$AK$148</f>
        <v>0</v>
      </c>
      <c r="BQ83" s="441">
        <f t="shared" si="243"/>
        <v>0</v>
      </c>
      <c r="BR83" s="441">
        <f t="shared" si="244"/>
        <v>0</v>
      </c>
      <c r="BS83" s="432">
        <f>'Ｓ５９（1984）'!$AK$149</f>
        <v>0</v>
      </c>
      <c r="BT83" s="441">
        <f t="shared" si="245"/>
        <v>0</v>
      </c>
      <c r="BU83" s="441">
        <f t="shared" si="246"/>
        <v>0</v>
      </c>
      <c r="BV83" s="432">
        <f>'Ｓ５９（1984）'!$AK$150</f>
        <v>0</v>
      </c>
      <c r="BW83" s="441">
        <f t="shared" si="247"/>
        <v>0</v>
      </c>
      <c r="BX83" s="441">
        <f t="shared" si="248"/>
        <v>0</v>
      </c>
      <c r="BY83" s="432">
        <f>'Ｓ５９（1984）'!$AK$151</f>
        <v>0</v>
      </c>
      <c r="BZ83" s="441">
        <f t="shared" si="249"/>
        <v>0</v>
      </c>
      <c r="CA83" s="441">
        <f t="shared" si="250"/>
        <v>0</v>
      </c>
      <c r="CB83" s="432">
        <f>'Ｓ５９（1984）'!$AK$152</f>
        <v>0</v>
      </c>
      <c r="CC83" s="441">
        <f t="shared" si="251"/>
        <v>0</v>
      </c>
      <c r="CD83" s="441">
        <f t="shared" si="252"/>
        <v>0</v>
      </c>
      <c r="CE83" s="432">
        <f>'Ｓ５９（1984）'!$AK$153</f>
        <v>0</v>
      </c>
      <c r="CF83" s="441">
        <f t="shared" si="253"/>
        <v>0</v>
      </c>
      <c r="CG83" s="441">
        <f t="shared" si="254"/>
        <v>0</v>
      </c>
      <c r="CH83" s="432">
        <f>'Ｓ５９（1984）'!$AK$155</f>
        <v>0</v>
      </c>
      <c r="CI83" s="441">
        <f t="shared" si="255"/>
        <v>0</v>
      </c>
      <c r="CJ83" s="441">
        <f t="shared" si="256"/>
        <v>0</v>
      </c>
      <c r="CK83" s="432">
        <f>'Ｓ５９（1984）'!$AK$156</f>
        <v>0</v>
      </c>
      <c r="CL83" s="441">
        <f t="shared" si="257"/>
        <v>0</v>
      </c>
      <c r="CM83" s="441">
        <f t="shared" si="258"/>
        <v>0</v>
      </c>
      <c r="CN83" s="432">
        <f>'Ｓ５９（1984）'!$AK$157</f>
        <v>0</v>
      </c>
      <c r="CO83" s="441">
        <f t="shared" si="259"/>
        <v>0</v>
      </c>
      <c r="CP83" s="441">
        <f t="shared" si="260"/>
        <v>0</v>
      </c>
      <c r="CQ83" s="432">
        <f>'Ｓ５９（1984）'!$AK$158</f>
        <v>0</v>
      </c>
      <c r="CR83" s="441">
        <f t="shared" si="261"/>
        <v>0</v>
      </c>
      <c r="CS83" s="441">
        <f t="shared" si="262"/>
        <v>0</v>
      </c>
      <c r="CT83" s="432">
        <f>'Ｓ５９（1984）'!$AK$159</f>
        <v>0</v>
      </c>
      <c r="CU83" s="441">
        <f t="shared" si="263"/>
        <v>0</v>
      </c>
      <c r="CV83" s="441">
        <f t="shared" si="264"/>
        <v>0</v>
      </c>
      <c r="CW83" s="432">
        <f>'Ｓ５９（1984）'!$AK$160</f>
        <v>0</v>
      </c>
      <c r="CX83" s="441">
        <f t="shared" si="265"/>
        <v>0</v>
      </c>
      <c r="CY83" s="441">
        <f t="shared" si="266"/>
        <v>0</v>
      </c>
      <c r="CZ83" s="432">
        <f>'Ｓ５９（1984）'!$AK$161</f>
        <v>0</v>
      </c>
      <c r="DA83" s="441">
        <f t="shared" si="267"/>
        <v>0</v>
      </c>
      <c r="DB83" s="441">
        <f t="shared" si="268"/>
        <v>0</v>
      </c>
      <c r="DC83" s="432">
        <f>'Ｓ５９（1984）'!$AK$162</f>
        <v>0</v>
      </c>
      <c r="DD83" s="441">
        <f t="shared" si="269"/>
        <v>0</v>
      </c>
      <c r="DE83" s="440">
        <f t="shared" si="270"/>
        <v>0</v>
      </c>
      <c r="DF83" s="432">
        <f>'Ｓ５９（1984）'!$AK$164</f>
        <v>0</v>
      </c>
      <c r="DG83" s="441">
        <f t="shared" si="271"/>
        <v>0</v>
      </c>
      <c r="DH83" s="441">
        <f t="shared" si="272"/>
        <v>0</v>
      </c>
      <c r="DI83" s="432">
        <f>'Ｓ５９（1984）'!$AK$165</f>
        <v>0</v>
      </c>
      <c r="DJ83" s="441">
        <f t="shared" si="273"/>
        <v>0</v>
      </c>
      <c r="DK83" s="440">
        <f t="shared" si="274"/>
        <v>0</v>
      </c>
      <c r="DL83" s="432">
        <f>'Ｓ５９（1984）'!$AK$166</f>
        <v>0</v>
      </c>
      <c r="DM83" s="441">
        <f t="shared" si="275"/>
        <v>0</v>
      </c>
      <c r="DN83" s="441">
        <f t="shared" si="276"/>
        <v>0</v>
      </c>
      <c r="DO83" s="432">
        <f>'Ｓ５９（1984）'!$AK$167</f>
        <v>0</v>
      </c>
      <c r="DP83" s="441">
        <f t="shared" si="277"/>
        <v>0</v>
      </c>
      <c r="DQ83" s="441">
        <f t="shared" si="278"/>
        <v>0</v>
      </c>
      <c r="DR83" s="432">
        <f>'Ｓ５９（1984）'!$AK$168</f>
        <v>0</v>
      </c>
      <c r="DS83" s="441">
        <f t="shared" si="279"/>
        <v>0</v>
      </c>
      <c r="DT83" s="441">
        <f t="shared" si="280"/>
        <v>0</v>
      </c>
      <c r="DU83" s="432">
        <f>'Ｓ５９（1984）'!$AK$169</f>
        <v>0</v>
      </c>
      <c r="DV83" s="441">
        <f t="shared" si="281"/>
        <v>0</v>
      </c>
      <c r="DW83" s="441">
        <f t="shared" si="282"/>
        <v>0</v>
      </c>
      <c r="DX83" s="432">
        <f>'Ｓ５９（1984）'!$AK$170</f>
        <v>0</v>
      </c>
      <c r="DY83" s="441">
        <f t="shared" si="283"/>
        <v>0</v>
      </c>
      <c r="DZ83" s="441">
        <f t="shared" si="284"/>
        <v>0</v>
      </c>
      <c r="EA83" s="432">
        <f>'Ｓ５９（1984）'!$AK$171</f>
        <v>0</v>
      </c>
      <c r="EB83" s="441">
        <f t="shared" si="285"/>
        <v>0</v>
      </c>
      <c r="EC83" s="441">
        <f t="shared" si="286"/>
        <v>0</v>
      </c>
      <c r="ED83" s="432">
        <f>'Ｓ５９（1984）'!$AK$172</f>
        <v>0</v>
      </c>
      <c r="EE83" s="441">
        <f t="shared" si="287"/>
        <v>0</v>
      </c>
      <c r="EF83" s="441">
        <f t="shared" si="288"/>
        <v>0</v>
      </c>
      <c r="EG83" s="432">
        <f>'Ｓ５９（1984）'!$AK$173</f>
        <v>0</v>
      </c>
      <c r="EH83" s="441">
        <f t="shared" si="289"/>
        <v>0</v>
      </c>
      <c r="EI83" s="441">
        <f t="shared" si="290"/>
        <v>0</v>
      </c>
      <c r="EJ83" s="432">
        <f>'Ｓ５９（1984）'!$AK$174</f>
        <v>24000</v>
      </c>
      <c r="EK83" s="441">
        <f t="shared" si="291"/>
        <v>480</v>
      </c>
      <c r="EL83" s="440">
        <f t="shared" si="292"/>
        <v>14400</v>
      </c>
      <c r="EM83" s="432">
        <f>'Ｓ５９（1984）'!$AK$175</f>
        <v>0</v>
      </c>
      <c r="EN83" s="441">
        <f t="shared" si="293"/>
        <v>0</v>
      </c>
      <c r="EO83" s="475">
        <f t="shared" si="294"/>
        <v>0</v>
      </c>
      <c r="EP83" s="430">
        <f t="shared" si="295"/>
        <v>136011</v>
      </c>
      <c r="EQ83" s="435">
        <f t="shared" si="296"/>
        <v>480</v>
      </c>
      <c r="ER83" s="433">
        <f t="shared" si="297"/>
        <v>126411</v>
      </c>
    </row>
    <row r="84" spans="1:148" ht="16.5" customHeight="1" x14ac:dyDescent="0.15">
      <c r="A84" s="371"/>
      <c r="B84" s="436"/>
      <c r="C84" s="437">
        <v>60</v>
      </c>
      <c r="D84" s="1100">
        <v>29</v>
      </c>
      <c r="E84" s="430">
        <f>'Ｓ６０（1985）'!$AK$124</f>
        <v>0</v>
      </c>
      <c r="F84" s="441">
        <f t="shared" si="201"/>
        <v>0</v>
      </c>
      <c r="G84" s="441">
        <f t="shared" si="202"/>
        <v>0</v>
      </c>
      <c r="H84" s="432">
        <f>'Ｓ６０（1985）'!$AK$125</f>
        <v>19000</v>
      </c>
      <c r="I84" s="441">
        <f t="shared" si="203"/>
        <v>0</v>
      </c>
      <c r="J84" s="440">
        <f t="shared" si="204"/>
        <v>19000</v>
      </c>
      <c r="K84" s="432">
        <f>'Ｓ６０（1985）'!$AK$127</f>
        <v>0</v>
      </c>
      <c r="L84" s="441">
        <f t="shared" si="205"/>
        <v>0</v>
      </c>
      <c r="M84" s="441">
        <f t="shared" si="206"/>
        <v>0</v>
      </c>
      <c r="N84" s="432">
        <f>'Ｓ６０（1985）'!$AK$128</f>
        <v>0</v>
      </c>
      <c r="O84" s="441">
        <f t="shared" si="207"/>
        <v>0</v>
      </c>
      <c r="P84" s="440">
        <f t="shared" si="208"/>
        <v>0</v>
      </c>
      <c r="Q84" s="432">
        <f>'Ｓ６０（1985）'!$AK$130</f>
        <v>0</v>
      </c>
      <c r="R84" s="441">
        <f t="shared" si="209"/>
        <v>0</v>
      </c>
      <c r="S84" s="441">
        <f t="shared" si="210"/>
        <v>0</v>
      </c>
      <c r="T84" s="432">
        <f>'Ｓ６０（1985）'!$AK$131</f>
        <v>0</v>
      </c>
      <c r="U84" s="441">
        <f t="shared" si="211"/>
        <v>0</v>
      </c>
      <c r="V84" s="441">
        <f t="shared" si="212"/>
        <v>0</v>
      </c>
      <c r="W84" s="432">
        <f>'Ｓ６０（1985）'!$AK$132</f>
        <v>0</v>
      </c>
      <c r="X84" s="441">
        <f t="shared" si="213"/>
        <v>0</v>
      </c>
      <c r="Y84" s="441">
        <f t="shared" si="214"/>
        <v>0</v>
      </c>
      <c r="Z84" s="432">
        <f>'Ｓ６０（1985）'!$AK$133</f>
        <v>0</v>
      </c>
      <c r="AA84" s="441">
        <f t="shared" si="215"/>
        <v>0</v>
      </c>
      <c r="AB84" s="441">
        <f t="shared" si="216"/>
        <v>0</v>
      </c>
      <c r="AC84" s="432">
        <f>'Ｓ６０（1985）'!$AK$134</f>
        <v>0</v>
      </c>
      <c r="AD84" s="441">
        <f t="shared" si="217"/>
        <v>0</v>
      </c>
      <c r="AE84" s="440">
        <f t="shared" si="218"/>
        <v>0</v>
      </c>
      <c r="AF84" s="432">
        <f>'Ｓ６０（1985）'!$AK$135</f>
        <v>0</v>
      </c>
      <c r="AG84" s="441">
        <f t="shared" si="219"/>
        <v>0</v>
      </c>
      <c r="AH84" s="440">
        <f t="shared" si="220"/>
        <v>0</v>
      </c>
      <c r="AI84" s="432">
        <f>'Ｓ６０（1985）'!$AK$136</f>
        <v>186</v>
      </c>
      <c r="AJ84" s="441">
        <f t="shared" si="221"/>
        <v>0</v>
      </c>
      <c r="AK84" s="441">
        <f t="shared" si="222"/>
        <v>186</v>
      </c>
      <c r="AL84" s="432">
        <f>'Ｓ６０（1985）'!$AK$137</f>
        <v>0</v>
      </c>
      <c r="AM84" s="441">
        <f t="shared" si="223"/>
        <v>0</v>
      </c>
      <c r="AN84" s="441">
        <f t="shared" si="224"/>
        <v>0</v>
      </c>
      <c r="AO84" s="432">
        <f>'Ｓ６０（1985）'!$AK$138</f>
        <v>0</v>
      </c>
      <c r="AP84" s="441">
        <f t="shared" si="225"/>
        <v>0</v>
      </c>
      <c r="AQ84" s="441">
        <f t="shared" si="226"/>
        <v>0</v>
      </c>
      <c r="AR84" s="432">
        <f>'Ｓ６０（1985）'!$AK$139</f>
        <v>0</v>
      </c>
      <c r="AS84" s="441">
        <f t="shared" si="227"/>
        <v>0</v>
      </c>
      <c r="AT84" s="441">
        <f t="shared" si="228"/>
        <v>0</v>
      </c>
      <c r="AU84" s="432">
        <f>'Ｓ６０（1985）'!$AK$140</f>
        <v>0</v>
      </c>
      <c r="AV84" s="441">
        <f t="shared" si="229"/>
        <v>0</v>
      </c>
      <c r="AW84" s="441">
        <f t="shared" si="230"/>
        <v>0</v>
      </c>
      <c r="AX84" s="432">
        <f>'Ｓ６０（1985）'!$AK$141</f>
        <v>119388</v>
      </c>
      <c r="AY84" s="441">
        <f t="shared" si="231"/>
        <v>0</v>
      </c>
      <c r="AZ84" s="441">
        <f t="shared" si="232"/>
        <v>119388</v>
      </c>
      <c r="BA84" s="432">
        <f>'Ｓ６０（1985）'!$AK$142</f>
        <v>0</v>
      </c>
      <c r="BB84" s="441">
        <f t="shared" si="233"/>
        <v>0</v>
      </c>
      <c r="BC84" s="441">
        <f t="shared" si="234"/>
        <v>0</v>
      </c>
      <c r="BD84" s="432">
        <f>'Ｓ６０（1985）'!$AK$143</f>
        <v>0</v>
      </c>
      <c r="BE84" s="441">
        <f t="shared" si="235"/>
        <v>0</v>
      </c>
      <c r="BF84" s="440">
        <f t="shared" si="236"/>
        <v>0</v>
      </c>
      <c r="BG84" s="432">
        <f>'Ｓ６０（1985）'!$AK$145</f>
        <v>0</v>
      </c>
      <c r="BH84" s="441">
        <f t="shared" si="237"/>
        <v>0</v>
      </c>
      <c r="BI84" s="441">
        <f t="shared" si="238"/>
        <v>0</v>
      </c>
      <c r="BJ84" s="432">
        <f>'Ｓ６０（1985）'!$AK$146</f>
        <v>0</v>
      </c>
      <c r="BK84" s="441">
        <f t="shared" si="239"/>
        <v>0</v>
      </c>
      <c r="BL84" s="441">
        <f t="shared" si="240"/>
        <v>0</v>
      </c>
      <c r="BM84" s="432">
        <f>'Ｓ６０（1985）'!$AK$147</f>
        <v>0</v>
      </c>
      <c r="BN84" s="441">
        <f t="shared" si="241"/>
        <v>0</v>
      </c>
      <c r="BO84" s="440">
        <f t="shared" si="242"/>
        <v>0</v>
      </c>
      <c r="BP84" s="430">
        <f>'Ｓ６０（1985）'!$AK$148</f>
        <v>0</v>
      </c>
      <c r="BQ84" s="441">
        <f t="shared" si="243"/>
        <v>0</v>
      </c>
      <c r="BR84" s="441">
        <f t="shared" si="244"/>
        <v>0</v>
      </c>
      <c r="BS84" s="432">
        <f>'Ｓ６０（1985）'!$AK$149</f>
        <v>0</v>
      </c>
      <c r="BT84" s="441">
        <f t="shared" si="245"/>
        <v>0</v>
      </c>
      <c r="BU84" s="441">
        <f t="shared" si="246"/>
        <v>0</v>
      </c>
      <c r="BV84" s="432">
        <f>'Ｓ６０（1985）'!$AK$150</f>
        <v>0</v>
      </c>
      <c r="BW84" s="441">
        <f t="shared" si="247"/>
        <v>0</v>
      </c>
      <c r="BX84" s="441">
        <f t="shared" si="248"/>
        <v>0</v>
      </c>
      <c r="BY84" s="432">
        <f>'Ｓ６０（1985）'!$AK$151</f>
        <v>0</v>
      </c>
      <c r="BZ84" s="441">
        <f t="shared" si="249"/>
        <v>0</v>
      </c>
      <c r="CA84" s="441">
        <f t="shared" si="250"/>
        <v>0</v>
      </c>
      <c r="CB84" s="432">
        <f>'Ｓ６０（1985）'!$AK$152</f>
        <v>0</v>
      </c>
      <c r="CC84" s="441">
        <f t="shared" si="251"/>
        <v>0</v>
      </c>
      <c r="CD84" s="441">
        <f t="shared" si="252"/>
        <v>0</v>
      </c>
      <c r="CE84" s="432">
        <f>'Ｓ６０（1985）'!$AK$153</f>
        <v>0</v>
      </c>
      <c r="CF84" s="441">
        <f t="shared" si="253"/>
        <v>0</v>
      </c>
      <c r="CG84" s="441">
        <f t="shared" si="254"/>
        <v>0</v>
      </c>
      <c r="CH84" s="432">
        <f>'Ｓ６０（1985）'!$AK$155</f>
        <v>0</v>
      </c>
      <c r="CI84" s="441">
        <f t="shared" si="255"/>
        <v>0</v>
      </c>
      <c r="CJ84" s="441">
        <f t="shared" si="256"/>
        <v>0</v>
      </c>
      <c r="CK84" s="432">
        <f>'Ｓ６０（1985）'!$AK$156</f>
        <v>0</v>
      </c>
      <c r="CL84" s="441">
        <f t="shared" si="257"/>
        <v>0</v>
      </c>
      <c r="CM84" s="441">
        <f t="shared" si="258"/>
        <v>0</v>
      </c>
      <c r="CN84" s="432">
        <f>'Ｓ６０（1985）'!$AK$157</f>
        <v>0</v>
      </c>
      <c r="CO84" s="441">
        <f t="shared" si="259"/>
        <v>0</v>
      </c>
      <c r="CP84" s="441">
        <f t="shared" si="260"/>
        <v>0</v>
      </c>
      <c r="CQ84" s="432">
        <f>'Ｓ６０（1985）'!$AK$158</f>
        <v>142000</v>
      </c>
      <c r="CR84" s="441">
        <f t="shared" si="261"/>
        <v>3550</v>
      </c>
      <c r="CS84" s="441">
        <f t="shared" si="262"/>
        <v>102950</v>
      </c>
      <c r="CT84" s="432">
        <f>'Ｓ６０（1985）'!$AK$159</f>
        <v>0</v>
      </c>
      <c r="CU84" s="441">
        <f t="shared" si="263"/>
        <v>0</v>
      </c>
      <c r="CV84" s="441">
        <f t="shared" si="264"/>
        <v>0</v>
      </c>
      <c r="CW84" s="432">
        <f>'Ｓ６０（1985）'!$AK$160</f>
        <v>0</v>
      </c>
      <c r="CX84" s="441">
        <f t="shared" si="265"/>
        <v>0</v>
      </c>
      <c r="CY84" s="441">
        <f t="shared" si="266"/>
        <v>0</v>
      </c>
      <c r="CZ84" s="432">
        <f>'Ｓ６０（1985）'!$AK$161</f>
        <v>0</v>
      </c>
      <c r="DA84" s="441">
        <f t="shared" si="267"/>
        <v>0</v>
      </c>
      <c r="DB84" s="441">
        <f t="shared" si="268"/>
        <v>0</v>
      </c>
      <c r="DC84" s="432">
        <f>'Ｓ６０（1985）'!$AK$162</f>
        <v>0</v>
      </c>
      <c r="DD84" s="441">
        <f t="shared" si="269"/>
        <v>0</v>
      </c>
      <c r="DE84" s="440">
        <f t="shared" si="270"/>
        <v>0</v>
      </c>
      <c r="DF84" s="432">
        <f>'Ｓ６０（1985）'!$AK$164</f>
        <v>0</v>
      </c>
      <c r="DG84" s="441">
        <f t="shared" si="271"/>
        <v>0</v>
      </c>
      <c r="DH84" s="441">
        <f t="shared" si="272"/>
        <v>0</v>
      </c>
      <c r="DI84" s="432">
        <f>'Ｓ６０（1985）'!$AK$165</f>
        <v>0</v>
      </c>
      <c r="DJ84" s="441">
        <f t="shared" si="273"/>
        <v>0</v>
      </c>
      <c r="DK84" s="440">
        <f t="shared" si="274"/>
        <v>0</v>
      </c>
      <c r="DL84" s="432">
        <f>'Ｓ６０（1985）'!$AK$166</f>
        <v>0</v>
      </c>
      <c r="DM84" s="441">
        <f t="shared" si="275"/>
        <v>0</v>
      </c>
      <c r="DN84" s="441">
        <f t="shared" si="276"/>
        <v>0</v>
      </c>
      <c r="DO84" s="432">
        <f>'Ｓ６０（1985）'!$AK$167</f>
        <v>0</v>
      </c>
      <c r="DP84" s="441">
        <f t="shared" si="277"/>
        <v>0</v>
      </c>
      <c r="DQ84" s="441">
        <f t="shared" si="278"/>
        <v>0</v>
      </c>
      <c r="DR84" s="432">
        <f>'Ｓ６０（1985）'!$AK$168</f>
        <v>0</v>
      </c>
      <c r="DS84" s="441">
        <f t="shared" si="279"/>
        <v>0</v>
      </c>
      <c r="DT84" s="441">
        <f t="shared" si="280"/>
        <v>0</v>
      </c>
      <c r="DU84" s="432">
        <f>'Ｓ６０（1985）'!$AK$169</f>
        <v>0</v>
      </c>
      <c r="DV84" s="441">
        <f t="shared" si="281"/>
        <v>0</v>
      </c>
      <c r="DW84" s="441">
        <f t="shared" si="282"/>
        <v>0</v>
      </c>
      <c r="DX84" s="432">
        <f>'Ｓ６０（1985）'!$AK$170</f>
        <v>0</v>
      </c>
      <c r="DY84" s="441">
        <f t="shared" si="283"/>
        <v>0</v>
      </c>
      <c r="DZ84" s="441">
        <f t="shared" si="284"/>
        <v>0</v>
      </c>
      <c r="EA84" s="432">
        <f>'Ｓ６０（1985）'!$AK$171</f>
        <v>0</v>
      </c>
      <c r="EB84" s="441">
        <f t="shared" si="285"/>
        <v>0</v>
      </c>
      <c r="EC84" s="441">
        <f t="shared" si="286"/>
        <v>0</v>
      </c>
      <c r="ED84" s="432">
        <f>'Ｓ６０（1985）'!$AK$172</f>
        <v>0</v>
      </c>
      <c r="EE84" s="441">
        <f t="shared" si="287"/>
        <v>0</v>
      </c>
      <c r="EF84" s="441">
        <f t="shared" si="288"/>
        <v>0</v>
      </c>
      <c r="EG84" s="432">
        <f>'Ｓ６０（1985）'!$AK$173</f>
        <v>0</v>
      </c>
      <c r="EH84" s="441">
        <f t="shared" si="289"/>
        <v>0</v>
      </c>
      <c r="EI84" s="441">
        <f t="shared" si="290"/>
        <v>0</v>
      </c>
      <c r="EJ84" s="432">
        <f>'Ｓ６０（1985）'!$AK$174</f>
        <v>0</v>
      </c>
      <c r="EK84" s="441">
        <f t="shared" si="291"/>
        <v>0</v>
      </c>
      <c r="EL84" s="440">
        <f t="shared" si="292"/>
        <v>0</v>
      </c>
      <c r="EM84" s="432">
        <f>'Ｓ６０（1985）'!$AK$175</f>
        <v>0</v>
      </c>
      <c r="EN84" s="441">
        <f t="shared" si="293"/>
        <v>0</v>
      </c>
      <c r="EO84" s="475">
        <f t="shared" si="294"/>
        <v>0</v>
      </c>
      <c r="EP84" s="430">
        <f t="shared" si="295"/>
        <v>280574</v>
      </c>
      <c r="EQ84" s="435">
        <f t="shared" si="296"/>
        <v>3550</v>
      </c>
      <c r="ER84" s="433">
        <f t="shared" si="297"/>
        <v>241524</v>
      </c>
    </row>
    <row r="85" spans="1:148" ht="16.5" customHeight="1" x14ac:dyDescent="0.15">
      <c r="A85" s="371"/>
      <c r="B85" s="436"/>
      <c r="C85" s="437">
        <v>61</v>
      </c>
      <c r="D85" s="438">
        <v>28</v>
      </c>
      <c r="E85" s="430">
        <f>'Ｓ６１（1986）'!$AK$124</f>
        <v>0</v>
      </c>
      <c r="F85" s="441">
        <f t="shared" si="201"/>
        <v>0</v>
      </c>
      <c r="G85" s="441">
        <f t="shared" si="202"/>
        <v>0</v>
      </c>
      <c r="H85" s="432">
        <f>'Ｓ６１（1986）'!$AK$125</f>
        <v>0</v>
      </c>
      <c r="I85" s="441">
        <f t="shared" si="203"/>
        <v>0</v>
      </c>
      <c r="J85" s="440">
        <f t="shared" si="204"/>
        <v>0</v>
      </c>
      <c r="K85" s="432">
        <f>'Ｓ６１（1986）'!$AK$127</f>
        <v>0</v>
      </c>
      <c r="L85" s="441">
        <f t="shared" si="205"/>
        <v>0</v>
      </c>
      <c r="M85" s="441">
        <f t="shared" si="206"/>
        <v>0</v>
      </c>
      <c r="N85" s="432">
        <f>'Ｓ６１（1986）'!$AK$128</f>
        <v>3960</v>
      </c>
      <c r="O85" s="441">
        <f t="shared" si="207"/>
        <v>0</v>
      </c>
      <c r="P85" s="440">
        <f t="shared" si="208"/>
        <v>3960</v>
      </c>
      <c r="Q85" s="432">
        <f>'Ｓ６１（1986）'!$AK$130</f>
        <v>0</v>
      </c>
      <c r="R85" s="441">
        <f t="shared" si="209"/>
        <v>0</v>
      </c>
      <c r="S85" s="441">
        <f t="shared" si="210"/>
        <v>0</v>
      </c>
      <c r="T85" s="432">
        <f>'Ｓ６１（1986）'!$AK$131</f>
        <v>0</v>
      </c>
      <c r="U85" s="441">
        <f t="shared" si="211"/>
        <v>0</v>
      </c>
      <c r="V85" s="441">
        <f t="shared" si="212"/>
        <v>0</v>
      </c>
      <c r="W85" s="432">
        <f>'Ｓ６１（1986）'!$AK$132</f>
        <v>0</v>
      </c>
      <c r="X85" s="441">
        <f t="shared" si="213"/>
        <v>0</v>
      </c>
      <c r="Y85" s="441">
        <f t="shared" si="214"/>
        <v>0</v>
      </c>
      <c r="Z85" s="432">
        <f>'Ｓ６１（1986）'!$AK$133</f>
        <v>0</v>
      </c>
      <c r="AA85" s="441">
        <f t="shared" si="215"/>
        <v>0</v>
      </c>
      <c r="AB85" s="441">
        <f t="shared" si="216"/>
        <v>0</v>
      </c>
      <c r="AC85" s="432">
        <f>'Ｓ６１（1986）'!$AK$134</f>
        <v>0</v>
      </c>
      <c r="AD85" s="441">
        <f t="shared" si="217"/>
        <v>0</v>
      </c>
      <c r="AE85" s="440">
        <f t="shared" si="218"/>
        <v>0</v>
      </c>
      <c r="AF85" s="432">
        <f>'Ｓ６１（1986）'!$AK$135</f>
        <v>0</v>
      </c>
      <c r="AG85" s="441">
        <f t="shared" si="219"/>
        <v>0</v>
      </c>
      <c r="AH85" s="440">
        <f t="shared" si="220"/>
        <v>0</v>
      </c>
      <c r="AI85" s="432">
        <f>'Ｓ６１（1986）'!$AK$136</f>
        <v>0</v>
      </c>
      <c r="AJ85" s="441">
        <f t="shared" si="221"/>
        <v>0</v>
      </c>
      <c r="AK85" s="441">
        <f t="shared" si="222"/>
        <v>0</v>
      </c>
      <c r="AL85" s="432">
        <f>'Ｓ６１（1986）'!$AK$137</f>
        <v>0</v>
      </c>
      <c r="AM85" s="441">
        <f t="shared" si="223"/>
        <v>0</v>
      </c>
      <c r="AN85" s="441">
        <f t="shared" si="224"/>
        <v>0</v>
      </c>
      <c r="AO85" s="432">
        <f>'Ｓ６１（1986）'!$AK$138</f>
        <v>0</v>
      </c>
      <c r="AP85" s="441">
        <f t="shared" si="225"/>
        <v>0</v>
      </c>
      <c r="AQ85" s="441">
        <f t="shared" si="226"/>
        <v>0</v>
      </c>
      <c r="AR85" s="432">
        <f>'Ｓ６１（1986）'!$AK$139</f>
        <v>0</v>
      </c>
      <c r="AS85" s="441">
        <f t="shared" si="227"/>
        <v>0</v>
      </c>
      <c r="AT85" s="441">
        <f t="shared" si="228"/>
        <v>0</v>
      </c>
      <c r="AU85" s="432">
        <f>'Ｓ６１（1986）'!$AK$140</f>
        <v>0</v>
      </c>
      <c r="AV85" s="441">
        <f t="shared" si="229"/>
        <v>0</v>
      </c>
      <c r="AW85" s="441">
        <f t="shared" si="230"/>
        <v>0</v>
      </c>
      <c r="AX85" s="432">
        <f>'Ｓ６１（1986）'!$AK$141</f>
        <v>123069</v>
      </c>
      <c r="AY85" s="441">
        <f t="shared" si="231"/>
        <v>0</v>
      </c>
      <c r="AZ85" s="441">
        <f t="shared" si="232"/>
        <v>123069</v>
      </c>
      <c r="BA85" s="432">
        <f>'Ｓ６１（1986）'!$AK$142</f>
        <v>0</v>
      </c>
      <c r="BB85" s="441">
        <f t="shared" si="233"/>
        <v>0</v>
      </c>
      <c r="BC85" s="441">
        <f t="shared" si="234"/>
        <v>0</v>
      </c>
      <c r="BD85" s="432">
        <f>'Ｓ６１（1986）'!$AK$143</f>
        <v>0</v>
      </c>
      <c r="BE85" s="441">
        <f t="shared" si="235"/>
        <v>0</v>
      </c>
      <c r="BF85" s="440">
        <f t="shared" si="236"/>
        <v>0</v>
      </c>
      <c r="BG85" s="432">
        <f>'Ｓ６１（1986）'!$AK$145</f>
        <v>0</v>
      </c>
      <c r="BH85" s="441">
        <f t="shared" si="237"/>
        <v>0</v>
      </c>
      <c r="BI85" s="441">
        <f t="shared" si="238"/>
        <v>0</v>
      </c>
      <c r="BJ85" s="432">
        <f>'Ｓ６１（1986）'!$AK$146</f>
        <v>0</v>
      </c>
      <c r="BK85" s="441">
        <f t="shared" si="239"/>
        <v>0</v>
      </c>
      <c r="BL85" s="441">
        <f t="shared" si="240"/>
        <v>0</v>
      </c>
      <c r="BM85" s="432">
        <f>'Ｓ６１（1986）'!$AK$147</f>
        <v>0</v>
      </c>
      <c r="BN85" s="441">
        <f t="shared" si="241"/>
        <v>0</v>
      </c>
      <c r="BO85" s="440">
        <f t="shared" si="242"/>
        <v>0</v>
      </c>
      <c r="BP85" s="430">
        <f>'Ｓ６１（1986）'!$AK$148</f>
        <v>0</v>
      </c>
      <c r="BQ85" s="441">
        <f t="shared" si="243"/>
        <v>0</v>
      </c>
      <c r="BR85" s="441">
        <f t="shared" si="244"/>
        <v>0</v>
      </c>
      <c r="BS85" s="432">
        <f>'Ｓ６１（1986）'!$AK$149</f>
        <v>0</v>
      </c>
      <c r="BT85" s="441">
        <f t="shared" si="245"/>
        <v>0</v>
      </c>
      <c r="BU85" s="441">
        <f t="shared" si="246"/>
        <v>0</v>
      </c>
      <c r="BV85" s="432">
        <f>'Ｓ６１（1986）'!$AK$150</f>
        <v>0</v>
      </c>
      <c r="BW85" s="441">
        <f t="shared" si="247"/>
        <v>0</v>
      </c>
      <c r="BX85" s="441">
        <f t="shared" si="248"/>
        <v>0</v>
      </c>
      <c r="BY85" s="432">
        <f>'Ｓ６１（1986）'!$AK$151</f>
        <v>0</v>
      </c>
      <c r="BZ85" s="441">
        <f t="shared" si="249"/>
        <v>0</v>
      </c>
      <c r="CA85" s="441">
        <f t="shared" si="250"/>
        <v>0</v>
      </c>
      <c r="CB85" s="432">
        <f>'Ｓ６１（1986）'!$AK$152</f>
        <v>0</v>
      </c>
      <c r="CC85" s="441">
        <f t="shared" si="251"/>
        <v>0</v>
      </c>
      <c r="CD85" s="441">
        <f t="shared" si="252"/>
        <v>0</v>
      </c>
      <c r="CE85" s="432">
        <f>'Ｓ６１（1986）'!$AK$153</f>
        <v>0</v>
      </c>
      <c r="CF85" s="441">
        <f t="shared" si="253"/>
        <v>0</v>
      </c>
      <c r="CG85" s="441">
        <f t="shared" si="254"/>
        <v>0</v>
      </c>
      <c r="CH85" s="432">
        <f>'Ｓ６１（1986）'!$AK$155</f>
        <v>0</v>
      </c>
      <c r="CI85" s="441">
        <f t="shared" si="255"/>
        <v>0</v>
      </c>
      <c r="CJ85" s="441">
        <f t="shared" si="256"/>
        <v>0</v>
      </c>
      <c r="CK85" s="432">
        <f>'Ｓ６１（1986）'!$AK$156</f>
        <v>0</v>
      </c>
      <c r="CL85" s="441">
        <f t="shared" si="257"/>
        <v>0</v>
      </c>
      <c r="CM85" s="441">
        <f t="shared" si="258"/>
        <v>0</v>
      </c>
      <c r="CN85" s="432">
        <f>'Ｓ６１（1986）'!$AK$157</f>
        <v>0</v>
      </c>
      <c r="CO85" s="441">
        <f t="shared" si="259"/>
        <v>0</v>
      </c>
      <c r="CP85" s="441">
        <f t="shared" si="260"/>
        <v>0</v>
      </c>
      <c r="CQ85" s="432">
        <f>'Ｓ６１（1986）'!$AK$158</f>
        <v>0</v>
      </c>
      <c r="CR85" s="441">
        <f t="shared" si="261"/>
        <v>0</v>
      </c>
      <c r="CS85" s="441">
        <f t="shared" si="262"/>
        <v>0</v>
      </c>
      <c r="CT85" s="432">
        <f>'Ｓ６１（1986）'!$AK$159</f>
        <v>0</v>
      </c>
      <c r="CU85" s="441">
        <f t="shared" si="263"/>
        <v>0</v>
      </c>
      <c r="CV85" s="441">
        <f t="shared" si="264"/>
        <v>0</v>
      </c>
      <c r="CW85" s="432">
        <f>'Ｓ６１（1986）'!$AK$160</f>
        <v>0</v>
      </c>
      <c r="CX85" s="441">
        <f t="shared" si="265"/>
        <v>0</v>
      </c>
      <c r="CY85" s="441">
        <f t="shared" si="266"/>
        <v>0</v>
      </c>
      <c r="CZ85" s="432">
        <f>'Ｓ６１（1986）'!$AK$161</f>
        <v>0</v>
      </c>
      <c r="DA85" s="441">
        <f t="shared" si="267"/>
        <v>0</v>
      </c>
      <c r="DB85" s="441">
        <f t="shared" si="268"/>
        <v>0</v>
      </c>
      <c r="DC85" s="432">
        <f>'Ｓ６１（1986）'!$AK$162</f>
        <v>0</v>
      </c>
      <c r="DD85" s="441">
        <f t="shared" si="269"/>
        <v>0</v>
      </c>
      <c r="DE85" s="440">
        <f t="shared" si="270"/>
        <v>0</v>
      </c>
      <c r="DF85" s="432">
        <f>'Ｓ６１（1986）'!$AK$164</f>
        <v>0</v>
      </c>
      <c r="DG85" s="441">
        <f t="shared" si="271"/>
        <v>0</v>
      </c>
      <c r="DH85" s="441">
        <f t="shared" si="272"/>
        <v>0</v>
      </c>
      <c r="DI85" s="432">
        <f>'Ｓ６１（1986）'!$AK$165</f>
        <v>0</v>
      </c>
      <c r="DJ85" s="441">
        <f t="shared" si="273"/>
        <v>0</v>
      </c>
      <c r="DK85" s="440">
        <f t="shared" si="274"/>
        <v>0</v>
      </c>
      <c r="DL85" s="432">
        <f>'Ｓ６１（1986）'!$AK$166</f>
        <v>0</v>
      </c>
      <c r="DM85" s="441">
        <f t="shared" si="275"/>
        <v>0</v>
      </c>
      <c r="DN85" s="441">
        <f t="shared" si="276"/>
        <v>0</v>
      </c>
      <c r="DO85" s="432">
        <f>'Ｓ６１（1986）'!$AK$167</f>
        <v>0</v>
      </c>
      <c r="DP85" s="441">
        <f t="shared" si="277"/>
        <v>0</v>
      </c>
      <c r="DQ85" s="441">
        <f t="shared" si="278"/>
        <v>0</v>
      </c>
      <c r="DR85" s="432">
        <f>'Ｓ６１（1986）'!$AK$168</f>
        <v>0</v>
      </c>
      <c r="DS85" s="441">
        <f t="shared" si="279"/>
        <v>0</v>
      </c>
      <c r="DT85" s="441">
        <f t="shared" si="280"/>
        <v>0</v>
      </c>
      <c r="DU85" s="432">
        <f>'Ｓ６１（1986）'!$AK$169</f>
        <v>0</v>
      </c>
      <c r="DV85" s="441">
        <f t="shared" si="281"/>
        <v>0</v>
      </c>
      <c r="DW85" s="441">
        <f t="shared" si="282"/>
        <v>0</v>
      </c>
      <c r="DX85" s="432">
        <f>'Ｓ６１（1986）'!$AK$170</f>
        <v>0</v>
      </c>
      <c r="DY85" s="441">
        <f t="shared" si="283"/>
        <v>0</v>
      </c>
      <c r="DZ85" s="441">
        <f t="shared" si="284"/>
        <v>0</v>
      </c>
      <c r="EA85" s="432">
        <f>'Ｓ６１（1986）'!$AK$171</f>
        <v>0</v>
      </c>
      <c r="EB85" s="441">
        <f t="shared" si="285"/>
        <v>0</v>
      </c>
      <c r="EC85" s="441">
        <f t="shared" si="286"/>
        <v>0</v>
      </c>
      <c r="ED85" s="432">
        <f>'Ｓ６１（1986）'!$AK$172</f>
        <v>0</v>
      </c>
      <c r="EE85" s="441">
        <f t="shared" si="287"/>
        <v>0</v>
      </c>
      <c r="EF85" s="441">
        <f t="shared" si="288"/>
        <v>0</v>
      </c>
      <c r="EG85" s="432">
        <f>'Ｓ６１（1986）'!$AK$173</f>
        <v>0</v>
      </c>
      <c r="EH85" s="441">
        <f t="shared" si="289"/>
        <v>0</v>
      </c>
      <c r="EI85" s="441">
        <f t="shared" si="290"/>
        <v>0</v>
      </c>
      <c r="EJ85" s="432">
        <f>'Ｓ６１（1986）'!$AK$174</f>
        <v>126000</v>
      </c>
      <c r="EK85" s="441">
        <f t="shared" si="291"/>
        <v>2520</v>
      </c>
      <c r="EL85" s="440">
        <f t="shared" si="292"/>
        <v>70560</v>
      </c>
      <c r="EM85" s="432">
        <f>'Ｓ６１（1986）'!$AK$175</f>
        <v>0</v>
      </c>
      <c r="EN85" s="441">
        <f t="shared" si="293"/>
        <v>0</v>
      </c>
      <c r="EO85" s="475">
        <f t="shared" si="294"/>
        <v>0</v>
      </c>
      <c r="EP85" s="430">
        <f t="shared" si="295"/>
        <v>253029</v>
      </c>
      <c r="EQ85" s="435">
        <f t="shared" si="296"/>
        <v>2520</v>
      </c>
      <c r="ER85" s="433">
        <f t="shared" si="297"/>
        <v>197589</v>
      </c>
    </row>
    <row r="86" spans="1:148" ht="16.5" customHeight="1" x14ac:dyDescent="0.15">
      <c r="A86" s="371"/>
      <c r="B86" s="436"/>
      <c r="C86" s="437">
        <v>62</v>
      </c>
      <c r="D86" s="1100">
        <v>27</v>
      </c>
      <c r="E86" s="430">
        <f>'Ｓ６２（1987）'!$AK$124</f>
        <v>0</v>
      </c>
      <c r="F86" s="441">
        <f t="shared" si="201"/>
        <v>0</v>
      </c>
      <c r="G86" s="441">
        <f t="shared" si="202"/>
        <v>0</v>
      </c>
      <c r="H86" s="432">
        <f>'Ｓ６２（1987）'!$AK$125</f>
        <v>0</v>
      </c>
      <c r="I86" s="441">
        <f t="shared" si="203"/>
        <v>0</v>
      </c>
      <c r="J86" s="440">
        <f t="shared" si="204"/>
        <v>0</v>
      </c>
      <c r="K86" s="432">
        <f>'Ｓ６２（1987）'!$AK$127</f>
        <v>0</v>
      </c>
      <c r="L86" s="441">
        <f t="shared" si="205"/>
        <v>0</v>
      </c>
      <c r="M86" s="441">
        <f t="shared" si="206"/>
        <v>0</v>
      </c>
      <c r="N86" s="432">
        <f>'Ｓ６２（1987）'!$AK$128</f>
        <v>2490</v>
      </c>
      <c r="O86" s="441">
        <f t="shared" si="207"/>
        <v>0</v>
      </c>
      <c r="P86" s="440">
        <f t="shared" si="208"/>
        <v>2490</v>
      </c>
      <c r="Q86" s="432">
        <f>'Ｓ６２（1987）'!$AK$130</f>
        <v>0</v>
      </c>
      <c r="R86" s="441">
        <f t="shared" si="209"/>
        <v>0</v>
      </c>
      <c r="S86" s="441">
        <f t="shared" si="210"/>
        <v>0</v>
      </c>
      <c r="T86" s="432">
        <f>'Ｓ６２（1987）'!$AK$131</f>
        <v>0</v>
      </c>
      <c r="U86" s="441">
        <f t="shared" si="211"/>
        <v>0</v>
      </c>
      <c r="V86" s="441">
        <f t="shared" si="212"/>
        <v>0</v>
      </c>
      <c r="W86" s="432">
        <f>'Ｓ６２（1987）'!$AK$132</f>
        <v>0</v>
      </c>
      <c r="X86" s="441">
        <f t="shared" si="213"/>
        <v>0</v>
      </c>
      <c r="Y86" s="441">
        <f t="shared" si="214"/>
        <v>0</v>
      </c>
      <c r="Z86" s="432">
        <f>'Ｓ６２（1987）'!$AK$133</f>
        <v>0</v>
      </c>
      <c r="AA86" s="441">
        <f t="shared" si="215"/>
        <v>0</v>
      </c>
      <c r="AB86" s="441">
        <f t="shared" si="216"/>
        <v>0</v>
      </c>
      <c r="AC86" s="432">
        <f>'Ｓ６２（1987）'!$AK$134</f>
        <v>0</v>
      </c>
      <c r="AD86" s="441">
        <f t="shared" si="217"/>
        <v>0</v>
      </c>
      <c r="AE86" s="440">
        <f t="shared" si="218"/>
        <v>0</v>
      </c>
      <c r="AF86" s="432">
        <f>'Ｓ６２（1987）'!$AK$135</f>
        <v>0</v>
      </c>
      <c r="AG86" s="441">
        <f t="shared" si="219"/>
        <v>0</v>
      </c>
      <c r="AH86" s="440">
        <f t="shared" si="220"/>
        <v>0</v>
      </c>
      <c r="AI86" s="432">
        <f>'Ｓ６２（1987）'!$AK$136</f>
        <v>0</v>
      </c>
      <c r="AJ86" s="441">
        <f t="shared" si="221"/>
        <v>0</v>
      </c>
      <c r="AK86" s="441">
        <f t="shared" si="222"/>
        <v>0</v>
      </c>
      <c r="AL86" s="432">
        <f>'Ｓ６２（1987）'!$AK$137</f>
        <v>0</v>
      </c>
      <c r="AM86" s="441">
        <f t="shared" si="223"/>
        <v>0</v>
      </c>
      <c r="AN86" s="441">
        <f t="shared" si="224"/>
        <v>0</v>
      </c>
      <c r="AO86" s="432">
        <f>'Ｓ６２（1987）'!$AK$138</f>
        <v>0</v>
      </c>
      <c r="AP86" s="441">
        <f t="shared" si="225"/>
        <v>0</v>
      </c>
      <c r="AQ86" s="441">
        <f t="shared" si="226"/>
        <v>0</v>
      </c>
      <c r="AR86" s="432">
        <f>'Ｓ６２（1987）'!$AK$139</f>
        <v>0</v>
      </c>
      <c r="AS86" s="441">
        <f t="shared" si="227"/>
        <v>0</v>
      </c>
      <c r="AT86" s="441">
        <f t="shared" si="228"/>
        <v>0</v>
      </c>
      <c r="AU86" s="432">
        <f>'Ｓ６２（1987）'!$AK$140</f>
        <v>0</v>
      </c>
      <c r="AV86" s="441">
        <f t="shared" si="229"/>
        <v>0</v>
      </c>
      <c r="AW86" s="441">
        <f t="shared" si="230"/>
        <v>0</v>
      </c>
      <c r="AX86" s="432">
        <f>'Ｓ６２（1987）'!$AK$141</f>
        <v>136932</v>
      </c>
      <c r="AY86" s="441">
        <f t="shared" si="231"/>
        <v>0</v>
      </c>
      <c r="AZ86" s="441">
        <f t="shared" si="232"/>
        <v>136932</v>
      </c>
      <c r="BA86" s="432">
        <f>'Ｓ６２（1987）'!$AK$142</f>
        <v>0</v>
      </c>
      <c r="BB86" s="441">
        <f t="shared" si="233"/>
        <v>0</v>
      </c>
      <c r="BC86" s="441">
        <f t="shared" si="234"/>
        <v>0</v>
      </c>
      <c r="BD86" s="432">
        <f>'Ｓ６２（1987）'!$AK$143</f>
        <v>0</v>
      </c>
      <c r="BE86" s="441">
        <f t="shared" si="235"/>
        <v>0</v>
      </c>
      <c r="BF86" s="440">
        <f t="shared" si="236"/>
        <v>0</v>
      </c>
      <c r="BG86" s="432">
        <f>'Ｓ６２（1987）'!$AK$145</f>
        <v>0</v>
      </c>
      <c r="BH86" s="441">
        <f t="shared" si="237"/>
        <v>0</v>
      </c>
      <c r="BI86" s="441">
        <f t="shared" si="238"/>
        <v>0</v>
      </c>
      <c r="BJ86" s="432">
        <f>'Ｓ６２（1987）'!$AK$146</f>
        <v>0</v>
      </c>
      <c r="BK86" s="441">
        <f t="shared" si="239"/>
        <v>0</v>
      </c>
      <c r="BL86" s="441">
        <f t="shared" si="240"/>
        <v>0</v>
      </c>
      <c r="BM86" s="432">
        <f>'Ｓ６２（1987）'!$AK$147</f>
        <v>0</v>
      </c>
      <c r="BN86" s="441">
        <f t="shared" si="241"/>
        <v>0</v>
      </c>
      <c r="BO86" s="440">
        <f t="shared" si="242"/>
        <v>0</v>
      </c>
      <c r="BP86" s="430">
        <f>'Ｓ６２（1987）'!$AK$148</f>
        <v>0</v>
      </c>
      <c r="BQ86" s="441">
        <f t="shared" si="243"/>
        <v>0</v>
      </c>
      <c r="BR86" s="441">
        <f t="shared" si="244"/>
        <v>0</v>
      </c>
      <c r="BS86" s="432">
        <f>'Ｓ６２（1987）'!$AK$149</f>
        <v>0</v>
      </c>
      <c r="BT86" s="441">
        <f t="shared" si="245"/>
        <v>0</v>
      </c>
      <c r="BU86" s="441">
        <f t="shared" si="246"/>
        <v>0</v>
      </c>
      <c r="BV86" s="432">
        <f>'Ｓ６２（1987）'!$AK$150</f>
        <v>0</v>
      </c>
      <c r="BW86" s="441">
        <f t="shared" si="247"/>
        <v>0</v>
      </c>
      <c r="BX86" s="441">
        <f t="shared" si="248"/>
        <v>0</v>
      </c>
      <c r="BY86" s="432">
        <f>'Ｓ６２（1987）'!$AK$151</f>
        <v>0</v>
      </c>
      <c r="BZ86" s="441">
        <f t="shared" si="249"/>
        <v>0</v>
      </c>
      <c r="CA86" s="441">
        <f t="shared" si="250"/>
        <v>0</v>
      </c>
      <c r="CB86" s="432">
        <f>'Ｓ６２（1987）'!$AK$152</f>
        <v>0</v>
      </c>
      <c r="CC86" s="441">
        <f t="shared" si="251"/>
        <v>0</v>
      </c>
      <c r="CD86" s="441">
        <f t="shared" si="252"/>
        <v>0</v>
      </c>
      <c r="CE86" s="432">
        <f>'Ｓ６２（1987）'!$AK$153</f>
        <v>0</v>
      </c>
      <c r="CF86" s="441">
        <f t="shared" si="253"/>
        <v>0</v>
      </c>
      <c r="CG86" s="441">
        <f t="shared" si="254"/>
        <v>0</v>
      </c>
      <c r="CH86" s="432">
        <f>'Ｓ６２（1987）'!$AK$155</f>
        <v>0</v>
      </c>
      <c r="CI86" s="441">
        <f t="shared" si="255"/>
        <v>0</v>
      </c>
      <c r="CJ86" s="441">
        <f t="shared" si="256"/>
        <v>0</v>
      </c>
      <c r="CK86" s="432">
        <f>'Ｓ６２（1987）'!$AK$156</f>
        <v>0</v>
      </c>
      <c r="CL86" s="441">
        <f t="shared" si="257"/>
        <v>0</v>
      </c>
      <c r="CM86" s="441">
        <f t="shared" si="258"/>
        <v>0</v>
      </c>
      <c r="CN86" s="432">
        <f>'Ｓ６２（1987）'!$AK$157</f>
        <v>0</v>
      </c>
      <c r="CO86" s="441">
        <f t="shared" si="259"/>
        <v>0</v>
      </c>
      <c r="CP86" s="441">
        <f t="shared" si="260"/>
        <v>0</v>
      </c>
      <c r="CQ86" s="432">
        <f>'Ｓ６２（1987）'!$AK$158</f>
        <v>0</v>
      </c>
      <c r="CR86" s="441">
        <f t="shared" si="261"/>
        <v>0</v>
      </c>
      <c r="CS86" s="441">
        <f t="shared" si="262"/>
        <v>0</v>
      </c>
      <c r="CT86" s="432">
        <f>'Ｓ６２（1987）'!$AK$159</f>
        <v>0</v>
      </c>
      <c r="CU86" s="441">
        <f t="shared" si="263"/>
        <v>0</v>
      </c>
      <c r="CV86" s="441">
        <f t="shared" si="264"/>
        <v>0</v>
      </c>
      <c r="CW86" s="432">
        <f>'Ｓ６２（1987）'!$AK$160</f>
        <v>0</v>
      </c>
      <c r="CX86" s="441">
        <f t="shared" si="265"/>
        <v>0</v>
      </c>
      <c r="CY86" s="441">
        <f t="shared" si="266"/>
        <v>0</v>
      </c>
      <c r="CZ86" s="432">
        <f>'Ｓ６２（1987）'!$AK$161</f>
        <v>0</v>
      </c>
      <c r="DA86" s="441">
        <f t="shared" si="267"/>
        <v>0</v>
      </c>
      <c r="DB86" s="441">
        <f t="shared" si="268"/>
        <v>0</v>
      </c>
      <c r="DC86" s="432">
        <f>'Ｓ６２（1987）'!$AK$162</f>
        <v>0</v>
      </c>
      <c r="DD86" s="441">
        <f t="shared" si="269"/>
        <v>0</v>
      </c>
      <c r="DE86" s="440">
        <f t="shared" si="270"/>
        <v>0</v>
      </c>
      <c r="DF86" s="432">
        <f>'Ｓ６２（1987）'!$AK$164</f>
        <v>0</v>
      </c>
      <c r="DG86" s="441">
        <f t="shared" si="271"/>
        <v>0</v>
      </c>
      <c r="DH86" s="441">
        <f t="shared" si="272"/>
        <v>0</v>
      </c>
      <c r="DI86" s="432">
        <f>'Ｓ６２（1987）'!$AK$165</f>
        <v>0</v>
      </c>
      <c r="DJ86" s="441">
        <f t="shared" si="273"/>
        <v>0</v>
      </c>
      <c r="DK86" s="440">
        <f t="shared" si="274"/>
        <v>0</v>
      </c>
      <c r="DL86" s="432">
        <f>'Ｓ６２（1987）'!$AK$166</f>
        <v>0</v>
      </c>
      <c r="DM86" s="441">
        <f t="shared" si="275"/>
        <v>0</v>
      </c>
      <c r="DN86" s="441">
        <f t="shared" si="276"/>
        <v>0</v>
      </c>
      <c r="DO86" s="432">
        <f>'Ｓ６２（1987）'!$AK$167</f>
        <v>0</v>
      </c>
      <c r="DP86" s="441">
        <f t="shared" si="277"/>
        <v>0</v>
      </c>
      <c r="DQ86" s="441">
        <f t="shared" si="278"/>
        <v>0</v>
      </c>
      <c r="DR86" s="432">
        <f>'Ｓ６２（1987）'!$AK$168</f>
        <v>0</v>
      </c>
      <c r="DS86" s="441">
        <f t="shared" si="279"/>
        <v>0</v>
      </c>
      <c r="DT86" s="441">
        <f t="shared" si="280"/>
        <v>0</v>
      </c>
      <c r="DU86" s="432">
        <f>'Ｓ６２（1987）'!$AK$169</f>
        <v>0</v>
      </c>
      <c r="DV86" s="441">
        <f t="shared" si="281"/>
        <v>0</v>
      </c>
      <c r="DW86" s="441">
        <f t="shared" si="282"/>
        <v>0</v>
      </c>
      <c r="DX86" s="432">
        <f>'Ｓ６２（1987）'!$AK$170</f>
        <v>0</v>
      </c>
      <c r="DY86" s="441">
        <f t="shared" si="283"/>
        <v>0</v>
      </c>
      <c r="DZ86" s="441">
        <f t="shared" si="284"/>
        <v>0</v>
      </c>
      <c r="EA86" s="432">
        <f>'Ｓ６２（1987）'!$AK$171</f>
        <v>0</v>
      </c>
      <c r="EB86" s="441">
        <f t="shared" si="285"/>
        <v>0</v>
      </c>
      <c r="EC86" s="441">
        <f t="shared" si="286"/>
        <v>0</v>
      </c>
      <c r="ED86" s="432">
        <f>'Ｓ６２（1987）'!$AK$172</f>
        <v>0</v>
      </c>
      <c r="EE86" s="441">
        <f t="shared" si="287"/>
        <v>0</v>
      </c>
      <c r="EF86" s="441">
        <f t="shared" si="288"/>
        <v>0</v>
      </c>
      <c r="EG86" s="432">
        <f>'Ｓ６２（1987）'!$AK$173</f>
        <v>5000</v>
      </c>
      <c r="EH86" s="441">
        <f t="shared" si="289"/>
        <v>100</v>
      </c>
      <c r="EI86" s="441">
        <f t="shared" si="290"/>
        <v>2700</v>
      </c>
      <c r="EJ86" s="432">
        <f>'Ｓ６２（1987）'!$AK$174</f>
        <v>0</v>
      </c>
      <c r="EK86" s="441">
        <f t="shared" si="291"/>
        <v>0</v>
      </c>
      <c r="EL86" s="440">
        <f t="shared" si="292"/>
        <v>0</v>
      </c>
      <c r="EM86" s="432">
        <f>'Ｓ６２（1987）'!$AK$175</f>
        <v>0</v>
      </c>
      <c r="EN86" s="441">
        <f t="shared" si="293"/>
        <v>0</v>
      </c>
      <c r="EO86" s="475">
        <f t="shared" si="294"/>
        <v>0</v>
      </c>
      <c r="EP86" s="430">
        <f t="shared" si="295"/>
        <v>144422</v>
      </c>
      <c r="EQ86" s="435">
        <f t="shared" si="296"/>
        <v>100</v>
      </c>
      <c r="ER86" s="433">
        <f t="shared" si="297"/>
        <v>142122</v>
      </c>
    </row>
    <row r="87" spans="1:148" ht="16.5" customHeight="1" x14ac:dyDescent="0.15">
      <c r="A87" s="371"/>
      <c r="B87" s="436"/>
      <c r="C87" s="437">
        <v>63</v>
      </c>
      <c r="D87" s="438">
        <v>26</v>
      </c>
      <c r="E87" s="430">
        <f>'Ｓ６３（1988）'!$AK$124</f>
        <v>0</v>
      </c>
      <c r="F87" s="441">
        <f t="shared" si="201"/>
        <v>0</v>
      </c>
      <c r="G87" s="441">
        <f t="shared" si="202"/>
        <v>0</v>
      </c>
      <c r="H87" s="432">
        <f>'Ｓ６３（1988）'!$AK$125</f>
        <v>0</v>
      </c>
      <c r="I87" s="441">
        <f t="shared" si="203"/>
        <v>0</v>
      </c>
      <c r="J87" s="440">
        <f t="shared" si="204"/>
        <v>0</v>
      </c>
      <c r="K87" s="432">
        <f>'Ｓ６３（1988）'!$AK$127</f>
        <v>0</v>
      </c>
      <c r="L87" s="441">
        <f t="shared" si="205"/>
        <v>0</v>
      </c>
      <c r="M87" s="441">
        <f t="shared" si="206"/>
        <v>0</v>
      </c>
      <c r="N87" s="432">
        <f>'Ｓ６３（1988）'!$AK$128</f>
        <v>0</v>
      </c>
      <c r="O87" s="441">
        <f t="shared" si="207"/>
        <v>0</v>
      </c>
      <c r="P87" s="440">
        <f t="shared" si="208"/>
        <v>0</v>
      </c>
      <c r="Q87" s="432">
        <f>'Ｓ６３（1988）'!$AK$130</f>
        <v>0</v>
      </c>
      <c r="R87" s="441">
        <f t="shared" si="209"/>
        <v>0</v>
      </c>
      <c r="S87" s="441">
        <f t="shared" si="210"/>
        <v>0</v>
      </c>
      <c r="T87" s="432">
        <f>'Ｓ６３（1988）'!$AK$131</f>
        <v>0</v>
      </c>
      <c r="U87" s="441">
        <f t="shared" si="211"/>
        <v>0</v>
      </c>
      <c r="V87" s="441">
        <f t="shared" si="212"/>
        <v>0</v>
      </c>
      <c r="W87" s="432">
        <f>'Ｓ６３（1988）'!$AK$132</f>
        <v>0</v>
      </c>
      <c r="X87" s="441">
        <f t="shared" si="213"/>
        <v>0</v>
      </c>
      <c r="Y87" s="441">
        <f t="shared" si="214"/>
        <v>0</v>
      </c>
      <c r="Z87" s="432">
        <f>'Ｓ６３（1988）'!$AK$133</f>
        <v>0</v>
      </c>
      <c r="AA87" s="441">
        <f t="shared" si="215"/>
        <v>0</v>
      </c>
      <c r="AB87" s="441">
        <f t="shared" si="216"/>
        <v>0</v>
      </c>
      <c r="AC87" s="432">
        <f>'Ｓ６３（1988）'!$AK$134</f>
        <v>0</v>
      </c>
      <c r="AD87" s="441">
        <f t="shared" si="217"/>
        <v>0</v>
      </c>
      <c r="AE87" s="440">
        <f t="shared" si="218"/>
        <v>0</v>
      </c>
      <c r="AF87" s="432">
        <f>'Ｓ６３（1988）'!$AK$135</f>
        <v>0</v>
      </c>
      <c r="AG87" s="441">
        <f t="shared" si="219"/>
        <v>0</v>
      </c>
      <c r="AH87" s="440">
        <f t="shared" si="220"/>
        <v>0</v>
      </c>
      <c r="AI87" s="432">
        <f>'Ｓ６３（1988）'!$AK$136</f>
        <v>0</v>
      </c>
      <c r="AJ87" s="441">
        <f t="shared" si="221"/>
        <v>0</v>
      </c>
      <c r="AK87" s="441">
        <f t="shared" si="222"/>
        <v>0</v>
      </c>
      <c r="AL87" s="432">
        <f>'Ｓ６３（1988）'!$AK$137</f>
        <v>0</v>
      </c>
      <c r="AM87" s="441">
        <f t="shared" si="223"/>
        <v>0</v>
      </c>
      <c r="AN87" s="441">
        <f t="shared" si="224"/>
        <v>0</v>
      </c>
      <c r="AO87" s="432">
        <f>'Ｓ６３（1988）'!$AK$138</f>
        <v>0</v>
      </c>
      <c r="AP87" s="441">
        <f t="shared" si="225"/>
        <v>0</v>
      </c>
      <c r="AQ87" s="441">
        <f t="shared" si="226"/>
        <v>0</v>
      </c>
      <c r="AR87" s="432">
        <f>'Ｓ６３（1988）'!$AK$139</f>
        <v>0</v>
      </c>
      <c r="AS87" s="441">
        <f t="shared" si="227"/>
        <v>0</v>
      </c>
      <c r="AT87" s="441">
        <f t="shared" si="228"/>
        <v>0</v>
      </c>
      <c r="AU87" s="432">
        <f>'Ｓ６３（1988）'!$AK$140</f>
        <v>0</v>
      </c>
      <c r="AV87" s="441">
        <f t="shared" si="229"/>
        <v>0</v>
      </c>
      <c r="AW87" s="441">
        <f t="shared" si="230"/>
        <v>0</v>
      </c>
      <c r="AX87" s="432">
        <f>'Ｓ６３（1988）'!$AK$141</f>
        <v>127943</v>
      </c>
      <c r="AY87" s="441">
        <f t="shared" si="231"/>
        <v>0</v>
      </c>
      <c r="AZ87" s="441">
        <f t="shared" si="232"/>
        <v>127943</v>
      </c>
      <c r="BA87" s="432">
        <f>'Ｓ６３（1988）'!$AK$142</f>
        <v>0</v>
      </c>
      <c r="BB87" s="441">
        <f t="shared" si="233"/>
        <v>0</v>
      </c>
      <c r="BC87" s="441">
        <f t="shared" si="234"/>
        <v>0</v>
      </c>
      <c r="BD87" s="432">
        <f>'Ｓ６３（1988）'!$AK$143</f>
        <v>0</v>
      </c>
      <c r="BE87" s="441">
        <f t="shared" si="235"/>
        <v>0</v>
      </c>
      <c r="BF87" s="440">
        <f t="shared" si="236"/>
        <v>0</v>
      </c>
      <c r="BG87" s="432">
        <f>'Ｓ６３（1988）'!$AK$145</f>
        <v>0</v>
      </c>
      <c r="BH87" s="441">
        <f t="shared" si="237"/>
        <v>0</v>
      </c>
      <c r="BI87" s="441">
        <f t="shared" si="238"/>
        <v>0</v>
      </c>
      <c r="BJ87" s="432">
        <f>'Ｓ６３（1988）'!$AK$146</f>
        <v>0</v>
      </c>
      <c r="BK87" s="441">
        <f t="shared" si="239"/>
        <v>0</v>
      </c>
      <c r="BL87" s="441">
        <f t="shared" si="240"/>
        <v>0</v>
      </c>
      <c r="BM87" s="432">
        <f>'Ｓ６３（1988）'!$AK$147</f>
        <v>0</v>
      </c>
      <c r="BN87" s="441">
        <f t="shared" si="241"/>
        <v>0</v>
      </c>
      <c r="BO87" s="440">
        <f t="shared" si="242"/>
        <v>0</v>
      </c>
      <c r="BP87" s="430">
        <f>'Ｓ６３（1988）'!$AK$148</f>
        <v>0</v>
      </c>
      <c r="BQ87" s="441">
        <f t="shared" si="243"/>
        <v>0</v>
      </c>
      <c r="BR87" s="441">
        <f t="shared" si="244"/>
        <v>0</v>
      </c>
      <c r="BS87" s="432">
        <f>'Ｓ６３（1988）'!$AK$149</f>
        <v>0</v>
      </c>
      <c r="BT87" s="441">
        <f t="shared" si="245"/>
        <v>0</v>
      </c>
      <c r="BU87" s="441">
        <f t="shared" si="246"/>
        <v>0</v>
      </c>
      <c r="BV87" s="432">
        <f>'Ｓ６３（1988）'!$AK$150</f>
        <v>0</v>
      </c>
      <c r="BW87" s="441">
        <f t="shared" si="247"/>
        <v>0</v>
      </c>
      <c r="BX87" s="441">
        <f t="shared" si="248"/>
        <v>0</v>
      </c>
      <c r="BY87" s="432">
        <f>'Ｓ６３（1988）'!$AK$151</f>
        <v>0</v>
      </c>
      <c r="BZ87" s="441">
        <f t="shared" si="249"/>
        <v>0</v>
      </c>
      <c r="CA87" s="441">
        <f t="shared" si="250"/>
        <v>0</v>
      </c>
      <c r="CB87" s="432">
        <f>'Ｓ６３（1988）'!$AK$152</f>
        <v>0</v>
      </c>
      <c r="CC87" s="441">
        <f t="shared" si="251"/>
        <v>0</v>
      </c>
      <c r="CD87" s="441">
        <f t="shared" si="252"/>
        <v>0</v>
      </c>
      <c r="CE87" s="432">
        <f>'Ｓ６３（1988）'!$AK$153</f>
        <v>0</v>
      </c>
      <c r="CF87" s="441">
        <f t="shared" si="253"/>
        <v>0</v>
      </c>
      <c r="CG87" s="441">
        <f t="shared" si="254"/>
        <v>0</v>
      </c>
      <c r="CH87" s="432">
        <f>'Ｓ６３（1988）'!$AK$155</f>
        <v>0</v>
      </c>
      <c r="CI87" s="441">
        <f t="shared" si="255"/>
        <v>0</v>
      </c>
      <c r="CJ87" s="441">
        <f t="shared" si="256"/>
        <v>0</v>
      </c>
      <c r="CK87" s="432">
        <f>'Ｓ６３（1988）'!$AK$156</f>
        <v>0</v>
      </c>
      <c r="CL87" s="441">
        <f t="shared" si="257"/>
        <v>0</v>
      </c>
      <c r="CM87" s="441">
        <f t="shared" si="258"/>
        <v>0</v>
      </c>
      <c r="CN87" s="432">
        <f>'Ｓ６３（1988）'!$AK$157</f>
        <v>0</v>
      </c>
      <c r="CO87" s="441">
        <f t="shared" si="259"/>
        <v>0</v>
      </c>
      <c r="CP87" s="441">
        <f t="shared" si="260"/>
        <v>0</v>
      </c>
      <c r="CQ87" s="432">
        <f>'Ｓ６３（1988）'!$AK$158</f>
        <v>0</v>
      </c>
      <c r="CR87" s="441">
        <f t="shared" si="261"/>
        <v>0</v>
      </c>
      <c r="CS87" s="441">
        <f t="shared" si="262"/>
        <v>0</v>
      </c>
      <c r="CT87" s="432">
        <f>'Ｓ６３（1988）'!$AK$159</f>
        <v>0</v>
      </c>
      <c r="CU87" s="441">
        <f t="shared" si="263"/>
        <v>0</v>
      </c>
      <c r="CV87" s="441">
        <f t="shared" si="264"/>
        <v>0</v>
      </c>
      <c r="CW87" s="432">
        <f>'Ｓ６３（1988）'!$AK$160</f>
        <v>0</v>
      </c>
      <c r="CX87" s="441">
        <f t="shared" si="265"/>
        <v>0</v>
      </c>
      <c r="CY87" s="441">
        <f t="shared" si="266"/>
        <v>0</v>
      </c>
      <c r="CZ87" s="432">
        <f>'Ｓ６３（1988）'!$AK$161</f>
        <v>0</v>
      </c>
      <c r="DA87" s="441">
        <f t="shared" si="267"/>
        <v>0</v>
      </c>
      <c r="DB87" s="441">
        <f t="shared" si="268"/>
        <v>0</v>
      </c>
      <c r="DC87" s="432">
        <f>'Ｓ６３（1988）'!$AK$162</f>
        <v>0</v>
      </c>
      <c r="DD87" s="441">
        <f t="shared" si="269"/>
        <v>0</v>
      </c>
      <c r="DE87" s="440">
        <f t="shared" si="270"/>
        <v>0</v>
      </c>
      <c r="DF87" s="432">
        <f>'Ｓ６３（1988）'!$AK$164</f>
        <v>0</v>
      </c>
      <c r="DG87" s="441">
        <f t="shared" si="271"/>
        <v>0</v>
      </c>
      <c r="DH87" s="441">
        <f t="shared" si="272"/>
        <v>0</v>
      </c>
      <c r="DI87" s="432">
        <f>'Ｓ６３（1988）'!$AK$165</f>
        <v>0</v>
      </c>
      <c r="DJ87" s="441">
        <f t="shared" si="273"/>
        <v>0</v>
      </c>
      <c r="DK87" s="440">
        <f t="shared" si="274"/>
        <v>0</v>
      </c>
      <c r="DL87" s="432">
        <f>'Ｓ６３（1988）'!$AK$166</f>
        <v>0</v>
      </c>
      <c r="DM87" s="441">
        <f t="shared" si="275"/>
        <v>0</v>
      </c>
      <c r="DN87" s="441">
        <f t="shared" si="276"/>
        <v>0</v>
      </c>
      <c r="DO87" s="432">
        <f>'Ｓ６３（1988）'!$AK$167</f>
        <v>0</v>
      </c>
      <c r="DP87" s="441">
        <f t="shared" si="277"/>
        <v>0</v>
      </c>
      <c r="DQ87" s="441">
        <f t="shared" si="278"/>
        <v>0</v>
      </c>
      <c r="DR87" s="432">
        <f>'Ｓ６３（1988）'!$AK$168</f>
        <v>0</v>
      </c>
      <c r="DS87" s="441">
        <f t="shared" si="279"/>
        <v>0</v>
      </c>
      <c r="DT87" s="441">
        <f t="shared" si="280"/>
        <v>0</v>
      </c>
      <c r="DU87" s="432">
        <f>'Ｓ６３（1988）'!$AK$169</f>
        <v>0</v>
      </c>
      <c r="DV87" s="441">
        <f t="shared" si="281"/>
        <v>0</v>
      </c>
      <c r="DW87" s="441">
        <f t="shared" si="282"/>
        <v>0</v>
      </c>
      <c r="DX87" s="432">
        <f>'Ｓ６３（1988）'!$AK$170</f>
        <v>0</v>
      </c>
      <c r="DY87" s="441">
        <f t="shared" si="283"/>
        <v>0</v>
      </c>
      <c r="DZ87" s="441">
        <f t="shared" si="284"/>
        <v>0</v>
      </c>
      <c r="EA87" s="432">
        <f>'Ｓ６３（1988）'!$AK$171</f>
        <v>0</v>
      </c>
      <c r="EB87" s="441">
        <f t="shared" si="285"/>
        <v>0</v>
      </c>
      <c r="EC87" s="441">
        <f t="shared" si="286"/>
        <v>0</v>
      </c>
      <c r="ED87" s="432">
        <f>'Ｓ６３（1988）'!$AK$172</f>
        <v>0</v>
      </c>
      <c r="EE87" s="441">
        <f t="shared" si="287"/>
        <v>0</v>
      </c>
      <c r="EF87" s="441">
        <f t="shared" si="288"/>
        <v>0</v>
      </c>
      <c r="EG87" s="432">
        <f>'Ｓ６３（1988）'!$AK$173</f>
        <v>0</v>
      </c>
      <c r="EH87" s="441">
        <f t="shared" si="289"/>
        <v>0</v>
      </c>
      <c r="EI87" s="441">
        <f t="shared" si="290"/>
        <v>0</v>
      </c>
      <c r="EJ87" s="432">
        <f>'Ｓ６３（1988）'!$AK$174</f>
        <v>0</v>
      </c>
      <c r="EK87" s="441">
        <f t="shared" si="291"/>
        <v>0</v>
      </c>
      <c r="EL87" s="440">
        <f t="shared" si="292"/>
        <v>0</v>
      </c>
      <c r="EM87" s="432">
        <f>'Ｓ６３（1988）'!$AK$175</f>
        <v>0</v>
      </c>
      <c r="EN87" s="441">
        <f t="shared" si="293"/>
        <v>0</v>
      </c>
      <c r="EO87" s="475">
        <f t="shared" si="294"/>
        <v>0</v>
      </c>
      <c r="EP87" s="430">
        <f t="shared" si="295"/>
        <v>127943</v>
      </c>
      <c r="EQ87" s="435">
        <f t="shared" si="296"/>
        <v>0</v>
      </c>
      <c r="ER87" s="433">
        <f t="shared" si="297"/>
        <v>127943</v>
      </c>
    </row>
    <row r="88" spans="1:148" ht="16.5" customHeight="1" x14ac:dyDescent="0.15">
      <c r="A88" s="371"/>
      <c r="B88" s="436" t="s">
        <v>191</v>
      </c>
      <c r="C88" s="437" t="s">
        <v>192</v>
      </c>
      <c r="D88" s="1100">
        <v>25</v>
      </c>
      <c r="E88" s="430">
        <f>'Ｈ元（1989）'!$AK$124</f>
        <v>0</v>
      </c>
      <c r="F88" s="441">
        <f t="shared" si="201"/>
        <v>0</v>
      </c>
      <c r="G88" s="441">
        <f t="shared" si="202"/>
        <v>0</v>
      </c>
      <c r="H88" s="432">
        <f>'Ｈ元（1989）'!$AK$125</f>
        <v>30000</v>
      </c>
      <c r="I88" s="441">
        <f t="shared" si="203"/>
        <v>1200</v>
      </c>
      <c r="J88" s="440">
        <f t="shared" si="204"/>
        <v>30000</v>
      </c>
      <c r="K88" s="432">
        <f>'Ｈ元（1989）'!$AK$127</f>
        <v>10661</v>
      </c>
      <c r="L88" s="441">
        <f t="shared" si="205"/>
        <v>355</v>
      </c>
      <c r="M88" s="441">
        <f t="shared" si="206"/>
        <v>8875</v>
      </c>
      <c r="N88" s="432">
        <f>'Ｈ元（1989）'!$AK$128</f>
        <v>4990</v>
      </c>
      <c r="O88" s="441">
        <f t="shared" si="207"/>
        <v>190</v>
      </c>
      <c r="P88" s="440">
        <f t="shared" si="208"/>
        <v>4990</v>
      </c>
      <c r="Q88" s="432">
        <f>'Ｈ元（1989）'!$AK$130</f>
        <v>0</v>
      </c>
      <c r="R88" s="441">
        <f t="shared" si="209"/>
        <v>0</v>
      </c>
      <c r="S88" s="441">
        <f t="shared" si="210"/>
        <v>0</v>
      </c>
      <c r="T88" s="432">
        <f>'Ｈ元（1989）'!$AK$131</f>
        <v>0</v>
      </c>
      <c r="U88" s="441">
        <f t="shared" si="211"/>
        <v>0</v>
      </c>
      <c r="V88" s="441">
        <f t="shared" si="212"/>
        <v>0</v>
      </c>
      <c r="W88" s="432">
        <f>'Ｈ元（1989）'!$AK$132</f>
        <v>0</v>
      </c>
      <c r="X88" s="441">
        <f t="shared" si="213"/>
        <v>0</v>
      </c>
      <c r="Y88" s="441">
        <f t="shared" si="214"/>
        <v>0</v>
      </c>
      <c r="Z88" s="432">
        <f>'Ｈ元（1989）'!$AK$133</f>
        <v>0</v>
      </c>
      <c r="AA88" s="441">
        <f t="shared" si="215"/>
        <v>0</v>
      </c>
      <c r="AB88" s="441">
        <f t="shared" si="216"/>
        <v>0</v>
      </c>
      <c r="AC88" s="432">
        <f>'Ｈ元（1989）'!$AK$134</f>
        <v>0</v>
      </c>
      <c r="AD88" s="441">
        <f t="shared" si="217"/>
        <v>0</v>
      </c>
      <c r="AE88" s="440">
        <f t="shared" si="218"/>
        <v>0</v>
      </c>
      <c r="AF88" s="432">
        <f>'Ｈ元（1989）'!$AK$135</f>
        <v>0</v>
      </c>
      <c r="AG88" s="441">
        <f t="shared" si="219"/>
        <v>0</v>
      </c>
      <c r="AH88" s="440">
        <f t="shared" si="220"/>
        <v>0</v>
      </c>
      <c r="AI88" s="432">
        <f>'Ｈ元（1989）'!$AK$136</f>
        <v>0</v>
      </c>
      <c r="AJ88" s="441">
        <f t="shared" si="221"/>
        <v>0</v>
      </c>
      <c r="AK88" s="441">
        <f t="shared" si="222"/>
        <v>0</v>
      </c>
      <c r="AL88" s="432">
        <f>'Ｈ元（1989）'!$AK$137</f>
        <v>0</v>
      </c>
      <c r="AM88" s="441">
        <f t="shared" si="223"/>
        <v>0</v>
      </c>
      <c r="AN88" s="441">
        <f t="shared" si="224"/>
        <v>0</v>
      </c>
      <c r="AO88" s="432">
        <f>'Ｈ元（1989）'!$AK$138</f>
        <v>0</v>
      </c>
      <c r="AP88" s="441">
        <f t="shared" si="225"/>
        <v>0</v>
      </c>
      <c r="AQ88" s="441">
        <f t="shared" si="226"/>
        <v>0</v>
      </c>
      <c r="AR88" s="432">
        <f>'Ｈ元（1989）'!$AK$139</f>
        <v>0</v>
      </c>
      <c r="AS88" s="441">
        <f t="shared" si="227"/>
        <v>0</v>
      </c>
      <c r="AT88" s="441">
        <f t="shared" si="228"/>
        <v>0</v>
      </c>
      <c r="AU88" s="432">
        <f>'Ｈ元（1989）'!$AK$140</f>
        <v>0</v>
      </c>
      <c r="AV88" s="441">
        <f t="shared" si="229"/>
        <v>0</v>
      </c>
      <c r="AW88" s="441">
        <f t="shared" si="230"/>
        <v>0</v>
      </c>
      <c r="AX88" s="432">
        <f>'Ｈ元（1989）'!$AK$141</f>
        <v>113335</v>
      </c>
      <c r="AY88" s="441">
        <f t="shared" si="231"/>
        <v>0</v>
      </c>
      <c r="AZ88" s="441">
        <f t="shared" si="232"/>
        <v>113335</v>
      </c>
      <c r="BA88" s="432">
        <f>'Ｈ元（1989）'!$AK$142</f>
        <v>0</v>
      </c>
      <c r="BB88" s="441">
        <f t="shared" si="233"/>
        <v>0</v>
      </c>
      <c r="BC88" s="441">
        <f t="shared" si="234"/>
        <v>0</v>
      </c>
      <c r="BD88" s="432">
        <f>'Ｈ元（1989）'!$AK$143</f>
        <v>0</v>
      </c>
      <c r="BE88" s="441">
        <f t="shared" si="235"/>
        <v>0</v>
      </c>
      <c r="BF88" s="440">
        <f t="shared" si="236"/>
        <v>0</v>
      </c>
      <c r="BG88" s="432">
        <f>'Ｈ元（1989）'!$AK$145</f>
        <v>0</v>
      </c>
      <c r="BH88" s="441">
        <f t="shared" si="237"/>
        <v>0</v>
      </c>
      <c r="BI88" s="441">
        <f t="shared" si="238"/>
        <v>0</v>
      </c>
      <c r="BJ88" s="432">
        <f>'Ｈ元（1989）'!$AK$146</f>
        <v>0</v>
      </c>
      <c r="BK88" s="441">
        <f t="shared" si="239"/>
        <v>0</v>
      </c>
      <c r="BL88" s="441">
        <f t="shared" si="240"/>
        <v>0</v>
      </c>
      <c r="BM88" s="432">
        <f>'Ｈ元（1989）'!$AK$147</f>
        <v>0</v>
      </c>
      <c r="BN88" s="441">
        <f t="shared" si="241"/>
        <v>0</v>
      </c>
      <c r="BO88" s="440">
        <f t="shared" si="242"/>
        <v>0</v>
      </c>
      <c r="BP88" s="430">
        <f>'Ｈ元（1989）'!$AK$148</f>
        <v>0</v>
      </c>
      <c r="BQ88" s="441">
        <f t="shared" si="243"/>
        <v>0</v>
      </c>
      <c r="BR88" s="441">
        <f t="shared" si="244"/>
        <v>0</v>
      </c>
      <c r="BS88" s="432">
        <f>'Ｈ元（1989）'!$AK$149</f>
        <v>0</v>
      </c>
      <c r="BT88" s="441">
        <f t="shared" si="245"/>
        <v>0</v>
      </c>
      <c r="BU88" s="441">
        <f t="shared" si="246"/>
        <v>0</v>
      </c>
      <c r="BV88" s="432">
        <f>'Ｈ元（1989）'!$AK$150</f>
        <v>0</v>
      </c>
      <c r="BW88" s="441">
        <f t="shared" si="247"/>
        <v>0</v>
      </c>
      <c r="BX88" s="441">
        <f t="shared" si="248"/>
        <v>0</v>
      </c>
      <c r="BY88" s="432">
        <f>'Ｈ元（1989）'!$AK$151</f>
        <v>0</v>
      </c>
      <c r="BZ88" s="441">
        <f t="shared" si="249"/>
        <v>0</v>
      </c>
      <c r="CA88" s="441">
        <f t="shared" si="250"/>
        <v>0</v>
      </c>
      <c r="CB88" s="432">
        <f>'Ｈ元（1989）'!$AK$152</f>
        <v>0</v>
      </c>
      <c r="CC88" s="441">
        <f t="shared" si="251"/>
        <v>0</v>
      </c>
      <c r="CD88" s="441">
        <f t="shared" si="252"/>
        <v>0</v>
      </c>
      <c r="CE88" s="432">
        <f>'Ｈ元（1989）'!$AK$153</f>
        <v>0</v>
      </c>
      <c r="CF88" s="441">
        <f t="shared" si="253"/>
        <v>0</v>
      </c>
      <c r="CG88" s="441">
        <f t="shared" si="254"/>
        <v>0</v>
      </c>
      <c r="CH88" s="432">
        <f>'Ｈ元（1989）'!$AK$155</f>
        <v>0</v>
      </c>
      <c r="CI88" s="441">
        <f t="shared" si="255"/>
        <v>0</v>
      </c>
      <c r="CJ88" s="441">
        <f t="shared" si="256"/>
        <v>0</v>
      </c>
      <c r="CK88" s="432">
        <f>'Ｈ元（1989）'!$AK$156</f>
        <v>0</v>
      </c>
      <c r="CL88" s="441">
        <f t="shared" si="257"/>
        <v>0</v>
      </c>
      <c r="CM88" s="441">
        <f t="shared" si="258"/>
        <v>0</v>
      </c>
      <c r="CN88" s="432">
        <f>'Ｈ元（1989）'!$AK$157</f>
        <v>0</v>
      </c>
      <c r="CO88" s="441">
        <f t="shared" si="259"/>
        <v>0</v>
      </c>
      <c r="CP88" s="441">
        <f t="shared" si="260"/>
        <v>0</v>
      </c>
      <c r="CQ88" s="432">
        <f>'Ｈ元（1989）'!$AK$158</f>
        <v>0</v>
      </c>
      <c r="CR88" s="441">
        <f t="shared" si="261"/>
        <v>0</v>
      </c>
      <c r="CS88" s="441">
        <f t="shared" si="262"/>
        <v>0</v>
      </c>
      <c r="CT88" s="432">
        <f>'Ｈ元（1989）'!$AK$159</f>
        <v>0</v>
      </c>
      <c r="CU88" s="441">
        <f t="shared" si="263"/>
        <v>0</v>
      </c>
      <c r="CV88" s="441">
        <f t="shared" si="264"/>
        <v>0</v>
      </c>
      <c r="CW88" s="432">
        <f>'Ｈ元（1989）'!$AK$160</f>
        <v>0</v>
      </c>
      <c r="CX88" s="441">
        <f t="shared" si="265"/>
        <v>0</v>
      </c>
      <c r="CY88" s="441">
        <f t="shared" si="266"/>
        <v>0</v>
      </c>
      <c r="CZ88" s="432">
        <f>'Ｈ元（1989）'!$AK$161</f>
        <v>0</v>
      </c>
      <c r="DA88" s="441">
        <f t="shared" si="267"/>
        <v>0</v>
      </c>
      <c r="DB88" s="441">
        <f t="shared" si="268"/>
        <v>0</v>
      </c>
      <c r="DC88" s="432">
        <f>'Ｈ元（1989）'!$AK$162</f>
        <v>0</v>
      </c>
      <c r="DD88" s="441">
        <f t="shared" si="269"/>
        <v>0</v>
      </c>
      <c r="DE88" s="440">
        <f t="shared" si="270"/>
        <v>0</v>
      </c>
      <c r="DF88" s="432">
        <f>'Ｈ元（1989）'!$AK$164</f>
        <v>0</v>
      </c>
      <c r="DG88" s="441">
        <f t="shared" si="271"/>
        <v>0</v>
      </c>
      <c r="DH88" s="441">
        <f t="shared" si="272"/>
        <v>0</v>
      </c>
      <c r="DI88" s="432">
        <f>'Ｈ元（1989）'!$AK$165</f>
        <v>0</v>
      </c>
      <c r="DJ88" s="441">
        <f t="shared" si="273"/>
        <v>0</v>
      </c>
      <c r="DK88" s="440">
        <f t="shared" si="274"/>
        <v>0</v>
      </c>
      <c r="DL88" s="432">
        <f>'Ｈ元（1989）'!$AK$166</f>
        <v>0</v>
      </c>
      <c r="DM88" s="441">
        <f t="shared" si="275"/>
        <v>0</v>
      </c>
      <c r="DN88" s="441">
        <f t="shared" si="276"/>
        <v>0</v>
      </c>
      <c r="DO88" s="432">
        <f>'Ｈ元（1989）'!$AK$167</f>
        <v>0</v>
      </c>
      <c r="DP88" s="441">
        <f t="shared" si="277"/>
        <v>0</v>
      </c>
      <c r="DQ88" s="441">
        <f t="shared" si="278"/>
        <v>0</v>
      </c>
      <c r="DR88" s="432">
        <f>'Ｈ元（1989）'!$AK$168</f>
        <v>0</v>
      </c>
      <c r="DS88" s="441">
        <f t="shared" si="279"/>
        <v>0</v>
      </c>
      <c r="DT88" s="441">
        <f t="shared" si="280"/>
        <v>0</v>
      </c>
      <c r="DU88" s="432">
        <f>'Ｈ元（1989）'!$AK$169</f>
        <v>0</v>
      </c>
      <c r="DV88" s="441">
        <f t="shared" si="281"/>
        <v>0</v>
      </c>
      <c r="DW88" s="441">
        <f t="shared" si="282"/>
        <v>0</v>
      </c>
      <c r="DX88" s="432">
        <f>'Ｈ元（1989）'!$AK$170</f>
        <v>0</v>
      </c>
      <c r="DY88" s="441">
        <f t="shared" si="283"/>
        <v>0</v>
      </c>
      <c r="DZ88" s="441">
        <f t="shared" si="284"/>
        <v>0</v>
      </c>
      <c r="EA88" s="432">
        <f>'Ｈ元（1989）'!$AK$171</f>
        <v>0</v>
      </c>
      <c r="EB88" s="441">
        <f t="shared" si="285"/>
        <v>0</v>
      </c>
      <c r="EC88" s="441">
        <f t="shared" si="286"/>
        <v>0</v>
      </c>
      <c r="ED88" s="432">
        <f>'Ｈ元（1989）'!$AK$172</f>
        <v>0</v>
      </c>
      <c r="EE88" s="441">
        <f t="shared" si="287"/>
        <v>0</v>
      </c>
      <c r="EF88" s="441">
        <f t="shared" si="288"/>
        <v>0</v>
      </c>
      <c r="EG88" s="432">
        <f>'Ｈ元（1989）'!$AK$173</f>
        <v>0</v>
      </c>
      <c r="EH88" s="441">
        <f t="shared" si="289"/>
        <v>0</v>
      </c>
      <c r="EI88" s="441">
        <f t="shared" si="290"/>
        <v>0</v>
      </c>
      <c r="EJ88" s="432">
        <f>'Ｈ元（1989）'!$AK$174</f>
        <v>0</v>
      </c>
      <c r="EK88" s="441">
        <f t="shared" si="291"/>
        <v>0</v>
      </c>
      <c r="EL88" s="440">
        <f t="shared" si="292"/>
        <v>0</v>
      </c>
      <c r="EM88" s="432">
        <f>'Ｈ元（1989）'!$AK$175</f>
        <v>0</v>
      </c>
      <c r="EN88" s="441">
        <f t="shared" si="293"/>
        <v>0</v>
      </c>
      <c r="EO88" s="475">
        <f t="shared" si="294"/>
        <v>0</v>
      </c>
      <c r="EP88" s="430">
        <f t="shared" si="295"/>
        <v>158986</v>
      </c>
      <c r="EQ88" s="435">
        <f t="shared" si="296"/>
        <v>1745</v>
      </c>
      <c r="ER88" s="433">
        <f t="shared" si="297"/>
        <v>157200</v>
      </c>
    </row>
    <row r="89" spans="1:148" ht="16.5" customHeight="1" x14ac:dyDescent="0.15">
      <c r="A89" s="371"/>
      <c r="B89" s="436"/>
      <c r="C89" s="437">
        <v>2</v>
      </c>
      <c r="D89" s="438">
        <v>24</v>
      </c>
      <c r="E89" s="430">
        <f>'Ｈ２（1990）'!$AK$124</f>
        <v>0</v>
      </c>
      <c r="F89" s="441">
        <f t="shared" si="201"/>
        <v>0</v>
      </c>
      <c r="G89" s="441">
        <f t="shared" si="202"/>
        <v>0</v>
      </c>
      <c r="H89" s="432">
        <f>'Ｈ２（1990）'!$AK$125</f>
        <v>0</v>
      </c>
      <c r="I89" s="441">
        <f t="shared" si="203"/>
        <v>0</v>
      </c>
      <c r="J89" s="440">
        <f t="shared" si="204"/>
        <v>0</v>
      </c>
      <c r="K89" s="432">
        <f>'Ｈ２（1990）'!$AK$127</f>
        <v>0</v>
      </c>
      <c r="L89" s="441">
        <f t="shared" si="205"/>
        <v>0</v>
      </c>
      <c r="M89" s="441">
        <f t="shared" si="206"/>
        <v>0</v>
      </c>
      <c r="N89" s="432">
        <f>'Ｈ２（1990）'!$AK$128</f>
        <v>0</v>
      </c>
      <c r="O89" s="441">
        <f t="shared" si="207"/>
        <v>0</v>
      </c>
      <c r="P89" s="440">
        <f t="shared" si="208"/>
        <v>0</v>
      </c>
      <c r="Q89" s="432">
        <f>'Ｈ２（1990）'!$AK$130</f>
        <v>0</v>
      </c>
      <c r="R89" s="441">
        <f t="shared" si="209"/>
        <v>0</v>
      </c>
      <c r="S89" s="441">
        <f t="shared" si="210"/>
        <v>0</v>
      </c>
      <c r="T89" s="432">
        <f>'Ｈ２（1990）'!$AK$131</f>
        <v>0</v>
      </c>
      <c r="U89" s="441">
        <f t="shared" si="211"/>
        <v>0</v>
      </c>
      <c r="V89" s="441">
        <f t="shared" si="212"/>
        <v>0</v>
      </c>
      <c r="W89" s="432">
        <f>'Ｈ２（1990）'!$AK$132</f>
        <v>0</v>
      </c>
      <c r="X89" s="441">
        <f t="shared" si="213"/>
        <v>0</v>
      </c>
      <c r="Y89" s="441">
        <f t="shared" si="214"/>
        <v>0</v>
      </c>
      <c r="Z89" s="432">
        <f>'Ｈ２（1990）'!$AK$133</f>
        <v>0</v>
      </c>
      <c r="AA89" s="441">
        <f t="shared" si="215"/>
        <v>0</v>
      </c>
      <c r="AB89" s="441">
        <f t="shared" si="216"/>
        <v>0</v>
      </c>
      <c r="AC89" s="432">
        <f>'Ｈ２（1990）'!$AK$134</f>
        <v>43000</v>
      </c>
      <c r="AD89" s="441">
        <f t="shared" si="217"/>
        <v>1720</v>
      </c>
      <c r="AE89" s="440">
        <f t="shared" si="218"/>
        <v>41280</v>
      </c>
      <c r="AF89" s="432">
        <f>'Ｈ２（1990）'!$AK$135</f>
        <v>0</v>
      </c>
      <c r="AG89" s="441">
        <f t="shared" si="219"/>
        <v>0</v>
      </c>
      <c r="AH89" s="440">
        <f t="shared" si="220"/>
        <v>0</v>
      </c>
      <c r="AI89" s="432">
        <f>'Ｈ２（1990）'!$AK$136</f>
        <v>0</v>
      </c>
      <c r="AJ89" s="441">
        <f t="shared" si="221"/>
        <v>0</v>
      </c>
      <c r="AK89" s="441">
        <f t="shared" si="222"/>
        <v>0</v>
      </c>
      <c r="AL89" s="432">
        <f>'Ｈ２（1990）'!$AK$137</f>
        <v>0</v>
      </c>
      <c r="AM89" s="441">
        <f t="shared" si="223"/>
        <v>0</v>
      </c>
      <c r="AN89" s="441">
        <f t="shared" si="224"/>
        <v>0</v>
      </c>
      <c r="AO89" s="432">
        <f>'Ｈ２（1990）'!$AK$138</f>
        <v>0</v>
      </c>
      <c r="AP89" s="441">
        <f t="shared" si="225"/>
        <v>0</v>
      </c>
      <c r="AQ89" s="441">
        <f t="shared" si="226"/>
        <v>0</v>
      </c>
      <c r="AR89" s="432">
        <f>'Ｈ２（1990）'!$AK$139</f>
        <v>0</v>
      </c>
      <c r="AS89" s="441">
        <f t="shared" si="227"/>
        <v>0</v>
      </c>
      <c r="AT89" s="441">
        <f t="shared" si="228"/>
        <v>0</v>
      </c>
      <c r="AU89" s="432">
        <f>'Ｈ２（1990）'!$AK$140</f>
        <v>0</v>
      </c>
      <c r="AV89" s="441">
        <f t="shared" si="229"/>
        <v>0</v>
      </c>
      <c r="AW89" s="441">
        <f t="shared" si="230"/>
        <v>0</v>
      </c>
      <c r="AX89" s="432">
        <f>'Ｈ２（1990）'!$AK$141</f>
        <v>93591</v>
      </c>
      <c r="AY89" s="441">
        <f t="shared" si="231"/>
        <v>0</v>
      </c>
      <c r="AZ89" s="441">
        <f t="shared" si="232"/>
        <v>93591</v>
      </c>
      <c r="BA89" s="432">
        <f>'Ｈ２（1990）'!$AK$142</f>
        <v>0</v>
      </c>
      <c r="BB89" s="441">
        <f t="shared" si="233"/>
        <v>0</v>
      </c>
      <c r="BC89" s="441">
        <f t="shared" si="234"/>
        <v>0</v>
      </c>
      <c r="BD89" s="432">
        <f>'Ｈ２（1990）'!$AK$143</f>
        <v>0</v>
      </c>
      <c r="BE89" s="441">
        <f t="shared" si="235"/>
        <v>0</v>
      </c>
      <c r="BF89" s="440">
        <f t="shared" si="236"/>
        <v>0</v>
      </c>
      <c r="BG89" s="432">
        <f>'Ｈ２（1990）'!$AK$145</f>
        <v>0</v>
      </c>
      <c r="BH89" s="441">
        <f t="shared" si="237"/>
        <v>0</v>
      </c>
      <c r="BI89" s="441">
        <f t="shared" si="238"/>
        <v>0</v>
      </c>
      <c r="BJ89" s="432">
        <f>'Ｈ２（1990）'!$AK$146</f>
        <v>0</v>
      </c>
      <c r="BK89" s="441">
        <f t="shared" si="239"/>
        <v>0</v>
      </c>
      <c r="BL89" s="441">
        <f t="shared" si="240"/>
        <v>0</v>
      </c>
      <c r="BM89" s="432">
        <f>'Ｈ２（1990）'!$AK$147</f>
        <v>0</v>
      </c>
      <c r="BN89" s="441">
        <f t="shared" si="241"/>
        <v>0</v>
      </c>
      <c r="BO89" s="440">
        <f t="shared" si="242"/>
        <v>0</v>
      </c>
      <c r="BP89" s="430">
        <f>'Ｈ２（1990）'!$AK$148</f>
        <v>0</v>
      </c>
      <c r="BQ89" s="441">
        <f t="shared" si="243"/>
        <v>0</v>
      </c>
      <c r="BR89" s="441">
        <f t="shared" si="244"/>
        <v>0</v>
      </c>
      <c r="BS89" s="432">
        <f>'Ｈ２（1990）'!$AK$149</f>
        <v>0</v>
      </c>
      <c r="BT89" s="441">
        <f t="shared" si="245"/>
        <v>0</v>
      </c>
      <c r="BU89" s="441">
        <f t="shared" si="246"/>
        <v>0</v>
      </c>
      <c r="BV89" s="432">
        <f>'Ｈ２（1990）'!$AK$150</f>
        <v>0</v>
      </c>
      <c r="BW89" s="441">
        <f t="shared" si="247"/>
        <v>0</v>
      </c>
      <c r="BX89" s="441">
        <f t="shared" si="248"/>
        <v>0</v>
      </c>
      <c r="BY89" s="432">
        <f>'Ｈ２（1990）'!$AK$151</f>
        <v>0</v>
      </c>
      <c r="BZ89" s="441">
        <f t="shared" si="249"/>
        <v>0</v>
      </c>
      <c r="CA89" s="441">
        <f t="shared" si="250"/>
        <v>0</v>
      </c>
      <c r="CB89" s="432">
        <f>'Ｈ２（1990）'!$AK$152</f>
        <v>0</v>
      </c>
      <c r="CC89" s="441">
        <f t="shared" si="251"/>
        <v>0</v>
      </c>
      <c r="CD89" s="441">
        <f t="shared" si="252"/>
        <v>0</v>
      </c>
      <c r="CE89" s="432">
        <f>'Ｈ２（1990）'!$AK$153</f>
        <v>0</v>
      </c>
      <c r="CF89" s="441">
        <f t="shared" si="253"/>
        <v>0</v>
      </c>
      <c r="CG89" s="441">
        <f t="shared" si="254"/>
        <v>0</v>
      </c>
      <c r="CH89" s="432">
        <f>'Ｈ２（1990）'!$AK$155</f>
        <v>0</v>
      </c>
      <c r="CI89" s="441">
        <f t="shared" si="255"/>
        <v>0</v>
      </c>
      <c r="CJ89" s="441">
        <f t="shared" si="256"/>
        <v>0</v>
      </c>
      <c r="CK89" s="432">
        <f>'Ｈ２（1990）'!$AK$156</f>
        <v>0</v>
      </c>
      <c r="CL89" s="441">
        <f t="shared" si="257"/>
        <v>0</v>
      </c>
      <c r="CM89" s="441">
        <f t="shared" si="258"/>
        <v>0</v>
      </c>
      <c r="CN89" s="432">
        <f>'Ｈ２（1990）'!$AK$157</f>
        <v>0</v>
      </c>
      <c r="CO89" s="441">
        <f t="shared" si="259"/>
        <v>0</v>
      </c>
      <c r="CP89" s="441">
        <f t="shared" si="260"/>
        <v>0</v>
      </c>
      <c r="CQ89" s="432">
        <f>'Ｈ２（1990）'!$AK$158</f>
        <v>0</v>
      </c>
      <c r="CR89" s="441">
        <f t="shared" si="261"/>
        <v>0</v>
      </c>
      <c r="CS89" s="441">
        <f t="shared" si="262"/>
        <v>0</v>
      </c>
      <c r="CT89" s="432">
        <f>'Ｈ２（1990）'!$AK$159</f>
        <v>0</v>
      </c>
      <c r="CU89" s="441">
        <f t="shared" si="263"/>
        <v>0</v>
      </c>
      <c r="CV89" s="441">
        <f t="shared" si="264"/>
        <v>0</v>
      </c>
      <c r="CW89" s="432">
        <f>'Ｈ２（1990）'!$AK$160</f>
        <v>0</v>
      </c>
      <c r="CX89" s="441">
        <f t="shared" si="265"/>
        <v>0</v>
      </c>
      <c r="CY89" s="441">
        <f t="shared" si="266"/>
        <v>0</v>
      </c>
      <c r="CZ89" s="432">
        <f>'Ｈ２（1990）'!$AK$161</f>
        <v>0</v>
      </c>
      <c r="DA89" s="441">
        <f t="shared" si="267"/>
        <v>0</v>
      </c>
      <c r="DB89" s="441">
        <f t="shared" si="268"/>
        <v>0</v>
      </c>
      <c r="DC89" s="432">
        <f>'Ｈ２（1990）'!$AK$162</f>
        <v>0</v>
      </c>
      <c r="DD89" s="441">
        <f t="shared" si="269"/>
        <v>0</v>
      </c>
      <c r="DE89" s="440">
        <f t="shared" si="270"/>
        <v>0</v>
      </c>
      <c r="DF89" s="432">
        <f>'Ｈ２（1990）'!$AK$164</f>
        <v>0</v>
      </c>
      <c r="DG89" s="441">
        <f t="shared" si="271"/>
        <v>0</v>
      </c>
      <c r="DH89" s="441">
        <f t="shared" si="272"/>
        <v>0</v>
      </c>
      <c r="DI89" s="432">
        <f>'Ｈ２（1990）'!$AK$165</f>
        <v>0</v>
      </c>
      <c r="DJ89" s="441">
        <f t="shared" si="273"/>
        <v>0</v>
      </c>
      <c r="DK89" s="440">
        <f t="shared" si="274"/>
        <v>0</v>
      </c>
      <c r="DL89" s="432">
        <f>'Ｈ２（1990）'!$AK$166</f>
        <v>0</v>
      </c>
      <c r="DM89" s="441">
        <f t="shared" si="275"/>
        <v>0</v>
      </c>
      <c r="DN89" s="441">
        <f t="shared" si="276"/>
        <v>0</v>
      </c>
      <c r="DO89" s="432">
        <f>'Ｈ２（1990）'!$AK$167</f>
        <v>0</v>
      </c>
      <c r="DP89" s="441">
        <f t="shared" si="277"/>
        <v>0</v>
      </c>
      <c r="DQ89" s="441">
        <f t="shared" si="278"/>
        <v>0</v>
      </c>
      <c r="DR89" s="432">
        <f>'Ｈ２（1990）'!$AK$168</f>
        <v>0</v>
      </c>
      <c r="DS89" s="441">
        <f t="shared" si="279"/>
        <v>0</v>
      </c>
      <c r="DT89" s="441">
        <f t="shared" si="280"/>
        <v>0</v>
      </c>
      <c r="DU89" s="432">
        <f>'Ｈ２（1990）'!$AK$169</f>
        <v>0</v>
      </c>
      <c r="DV89" s="441">
        <f t="shared" si="281"/>
        <v>0</v>
      </c>
      <c r="DW89" s="441">
        <f t="shared" si="282"/>
        <v>0</v>
      </c>
      <c r="DX89" s="432">
        <f>'Ｈ２（1990）'!$AK$170</f>
        <v>0</v>
      </c>
      <c r="DY89" s="441">
        <f t="shared" si="283"/>
        <v>0</v>
      </c>
      <c r="DZ89" s="441">
        <f t="shared" si="284"/>
        <v>0</v>
      </c>
      <c r="EA89" s="432">
        <f>'Ｈ２（1990）'!$AK$171</f>
        <v>0</v>
      </c>
      <c r="EB89" s="441">
        <f t="shared" si="285"/>
        <v>0</v>
      </c>
      <c r="EC89" s="441">
        <f t="shared" si="286"/>
        <v>0</v>
      </c>
      <c r="ED89" s="432">
        <f>'Ｈ２（1990）'!$AK$172</f>
        <v>0</v>
      </c>
      <c r="EE89" s="441">
        <f t="shared" si="287"/>
        <v>0</v>
      </c>
      <c r="EF89" s="441">
        <f t="shared" si="288"/>
        <v>0</v>
      </c>
      <c r="EG89" s="432">
        <f>'Ｈ２（1990）'!$AK$173</f>
        <v>0</v>
      </c>
      <c r="EH89" s="441">
        <f t="shared" si="289"/>
        <v>0</v>
      </c>
      <c r="EI89" s="441">
        <f t="shared" si="290"/>
        <v>0</v>
      </c>
      <c r="EJ89" s="432">
        <f>'Ｈ２（1990）'!$AK$174</f>
        <v>0</v>
      </c>
      <c r="EK89" s="441">
        <f t="shared" si="291"/>
        <v>0</v>
      </c>
      <c r="EL89" s="440">
        <f t="shared" si="292"/>
        <v>0</v>
      </c>
      <c r="EM89" s="432">
        <f>'Ｈ２（1990）'!$AK$175</f>
        <v>0</v>
      </c>
      <c r="EN89" s="441">
        <f t="shared" si="293"/>
        <v>0</v>
      </c>
      <c r="EO89" s="475">
        <f t="shared" si="294"/>
        <v>0</v>
      </c>
      <c r="EP89" s="430">
        <f t="shared" si="295"/>
        <v>136591</v>
      </c>
      <c r="EQ89" s="435">
        <f t="shared" si="296"/>
        <v>1720</v>
      </c>
      <c r="ER89" s="433">
        <f t="shared" si="297"/>
        <v>134871</v>
      </c>
    </row>
    <row r="90" spans="1:148" ht="16.5" customHeight="1" x14ac:dyDescent="0.15">
      <c r="A90" s="371"/>
      <c r="B90" s="436"/>
      <c r="C90" s="437">
        <v>3</v>
      </c>
      <c r="D90" s="1100">
        <v>23</v>
      </c>
      <c r="E90" s="430">
        <f>'Ｈ３（1991）'!$AK$124</f>
        <v>0</v>
      </c>
      <c r="F90" s="441">
        <f t="shared" si="201"/>
        <v>0</v>
      </c>
      <c r="G90" s="441">
        <f t="shared" si="202"/>
        <v>0</v>
      </c>
      <c r="H90" s="432">
        <f>'Ｈ３（1991）'!$AK$125</f>
        <v>0</v>
      </c>
      <c r="I90" s="441">
        <f t="shared" si="203"/>
        <v>0</v>
      </c>
      <c r="J90" s="440">
        <f t="shared" si="204"/>
        <v>0</v>
      </c>
      <c r="K90" s="432">
        <f>'Ｈ３（1991）'!$AK$127</f>
        <v>0</v>
      </c>
      <c r="L90" s="441">
        <f t="shared" si="205"/>
        <v>0</v>
      </c>
      <c r="M90" s="441">
        <f t="shared" si="206"/>
        <v>0</v>
      </c>
      <c r="N90" s="432">
        <f>'Ｈ３（1991）'!$AK$128</f>
        <v>4696</v>
      </c>
      <c r="O90" s="441">
        <f t="shared" si="207"/>
        <v>188</v>
      </c>
      <c r="P90" s="440">
        <f t="shared" si="208"/>
        <v>4324</v>
      </c>
      <c r="Q90" s="432">
        <f>'Ｈ３（1991）'!$AK$130</f>
        <v>0</v>
      </c>
      <c r="R90" s="441">
        <f t="shared" si="209"/>
        <v>0</v>
      </c>
      <c r="S90" s="441">
        <f t="shared" si="210"/>
        <v>0</v>
      </c>
      <c r="T90" s="432">
        <f>'Ｈ３（1991）'!$AK$131</f>
        <v>0</v>
      </c>
      <c r="U90" s="441">
        <f t="shared" si="211"/>
        <v>0</v>
      </c>
      <c r="V90" s="441">
        <f t="shared" si="212"/>
        <v>0</v>
      </c>
      <c r="W90" s="432">
        <f>'Ｈ３（1991）'!$AK$132</f>
        <v>0</v>
      </c>
      <c r="X90" s="441">
        <f t="shared" si="213"/>
        <v>0</v>
      </c>
      <c r="Y90" s="441">
        <f t="shared" si="214"/>
        <v>0</v>
      </c>
      <c r="Z90" s="432">
        <f>'Ｈ３（1991）'!$AK$133</f>
        <v>0</v>
      </c>
      <c r="AA90" s="441">
        <f t="shared" si="215"/>
        <v>0</v>
      </c>
      <c r="AB90" s="441">
        <f t="shared" si="216"/>
        <v>0</v>
      </c>
      <c r="AC90" s="432">
        <f>'Ｈ３（1991）'!$AK$134</f>
        <v>0</v>
      </c>
      <c r="AD90" s="441">
        <f t="shared" si="217"/>
        <v>0</v>
      </c>
      <c r="AE90" s="440">
        <f t="shared" si="218"/>
        <v>0</v>
      </c>
      <c r="AF90" s="432">
        <f>'Ｈ３（1991）'!$AK$135</f>
        <v>0</v>
      </c>
      <c r="AG90" s="441">
        <f t="shared" si="219"/>
        <v>0</v>
      </c>
      <c r="AH90" s="440">
        <f t="shared" si="220"/>
        <v>0</v>
      </c>
      <c r="AI90" s="432">
        <f>'Ｈ３（1991）'!$AK$136</f>
        <v>0</v>
      </c>
      <c r="AJ90" s="441">
        <f t="shared" si="221"/>
        <v>0</v>
      </c>
      <c r="AK90" s="441">
        <f t="shared" si="222"/>
        <v>0</v>
      </c>
      <c r="AL90" s="432">
        <f>'Ｈ３（1991）'!$AK$137</f>
        <v>0</v>
      </c>
      <c r="AM90" s="441">
        <f t="shared" si="223"/>
        <v>0</v>
      </c>
      <c r="AN90" s="441">
        <f t="shared" si="224"/>
        <v>0</v>
      </c>
      <c r="AO90" s="432">
        <f>'Ｈ３（1991）'!$AK$138</f>
        <v>0</v>
      </c>
      <c r="AP90" s="441">
        <f t="shared" si="225"/>
        <v>0</v>
      </c>
      <c r="AQ90" s="441">
        <f t="shared" si="226"/>
        <v>0</v>
      </c>
      <c r="AR90" s="432">
        <f>'Ｈ３（1991）'!$AK$139</f>
        <v>0</v>
      </c>
      <c r="AS90" s="441">
        <f t="shared" si="227"/>
        <v>0</v>
      </c>
      <c r="AT90" s="441">
        <f t="shared" si="228"/>
        <v>0</v>
      </c>
      <c r="AU90" s="432">
        <f>'Ｈ３（1991）'!$AK$140</f>
        <v>0</v>
      </c>
      <c r="AV90" s="441">
        <f t="shared" si="229"/>
        <v>0</v>
      </c>
      <c r="AW90" s="441">
        <f t="shared" si="230"/>
        <v>0</v>
      </c>
      <c r="AX90" s="432">
        <f>'Ｈ３（1991）'!$AK$141</f>
        <v>153228</v>
      </c>
      <c r="AY90" s="441">
        <f t="shared" si="231"/>
        <v>0</v>
      </c>
      <c r="AZ90" s="441">
        <f t="shared" si="232"/>
        <v>153228</v>
      </c>
      <c r="BA90" s="432">
        <f>'Ｈ３（1991）'!$AK$142</f>
        <v>0</v>
      </c>
      <c r="BB90" s="441">
        <f t="shared" si="233"/>
        <v>0</v>
      </c>
      <c r="BC90" s="441">
        <f t="shared" si="234"/>
        <v>0</v>
      </c>
      <c r="BD90" s="432">
        <f>'Ｈ３（1991）'!$AK$143</f>
        <v>0</v>
      </c>
      <c r="BE90" s="441">
        <f t="shared" si="235"/>
        <v>0</v>
      </c>
      <c r="BF90" s="440">
        <f t="shared" si="236"/>
        <v>0</v>
      </c>
      <c r="BG90" s="432">
        <f>'Ｈ３（1991）'!$AK$145</f>
        <v>0</v>
      </c>
      <c r="BH90" s="441">
        <f t="shared" si="237"/>
        <v>0</v>
      </c>
      <c r="BI90" s="441">
        <f t="shared" si="238"/>
        <v>0</v>
      </c>
      <c r="BJ90" s="432">
        <f>'Ｈ３（1991）'!$AK$146</f>
        <v>0</v>
      </c>
      <c r="BK90" s="441">
        <f t="shared" si="239"/>
        <v>0</v>
      </c>
      <c r="BL90" s="441">
        <f t="shared" si="240"/>
        <v>0</v>
      </c>
      <c r="BM90" s="432">
        <f>'Ｈ３（1991）'!$AK$147</f>
        <v>0</v>
      </c>
      <c r="BN90" s="441">
        <f t="shared" si="241"/>
        <v>0</v>
      </c>
      <c r="BO90" s="440">
        <f t="shared" si="242"/>
        <v>0</v>
      </c>
      <c r="BP90" s="430">
        <f>'Ｈ３（1991）'!$AK$148</f>
        <v>0</v>
      </c>
      <c r="BQ90" s="441">
        <f t="shared" si="243"/>
        <v>0</v>
      </c>
      <c r="BR90" s="441">
        <f t="shared" si="244"/>
        <v>0</v>
      </c>
      <c r="BS90" s="432">
        <f>'Ｈ３（1991）'!$AK$149</f>
        <v>0</v>
      </c>
      <c r="BT90" s="441">
        <f t="shared" si="245"/>
        <v>0</v>
      </c>
      <c r="BU90" s="441">
        <f t="shared" si="246"/>
        <v>0</v>
      </c>
      <c r="BV90" s="432">
        <f>'Ｈ３（1991）'!$AK$150</f>
        <v>0</v>
      </c>
      <c r="BW90" s="441">
        <f t="shared" si="247"/>
        <v>0</v>
      </c>
      <c r="BX90" s="441">
        <f t="shared" si="248"/>
        <v>0</v>
      </c>
      <c r="BY90" s="432">
        <f>'Ｈ３（1991）'!$AK$151</f>
        <v>0</v>
      </c>
      <c r="BZ90" s="441">
        <f t="shared" si="249"/>
        <v>0</v>
      </c>
      <c r="CA90" s="441">
        <f t="shared" si="250"/>
        <v>0</v>
      </c>
      <c r="CB90" s="432">
        <f>'Ｈ３（1991）'!$AK$152</f>
        <v>0</v>
      </c>
      <c r="CC90" s="441">
        <f t="shared" si="251"/>
        <v>0</v>
      </c>
      <c r="CD90" s="441">
        <f t="shared" si="252"/>
        <v>0</v>
      </c>
      <c r="CE90" s="432">
        <f>'Ｈ３（1991）'!$AK$153</f>
        <v>0</v>
      </c>
      <c r="CF90" s="441">
        <f t="shared" si="253"/>
        <v>0</v>
      </c>
      <c r="CG90" s="441">
        <f t="shared" si="254"/>
        <v>0</v>
      </c>
      <c r="CH90" s="432">
        <f>'Ｈ３（1991）'!$AK$155</f>
        <v>0</v>
      </c>
      <c r="CI90" s="441">
        <f t="shared" si="255"/>
        <v>0</v>
      </c>
      <c r="CJ90" s="441">
        <f t="shared" si="256"/>
        <v>0</v>
      </c>
      <c r="CK90" s="432">
        <f>'Ｈ３（1991）'!$AK$156</f>
        <v>0</v>
      </c>
      <c r="CL90" s="441">
        <f t="shared" si="257"/>
        <v>0</v>
      </c>
      <c r="CM90" s="441">
        <f t="shared" si="258"/>
        <v>0</v>
      </c>
      <c r="CN90" s="432">
        <f>'Ｈ３（1991）'!$AK$157</f>
        <v>0</v>
      </c>
      <c r="CO90" s="441">
        <f t="shared" si="259"/>
        <v>0</v>
      </c>
      <c r="CP90" s="441">
        <f t="shared" si="260"/>
        <v>0</v>
      </c>
      <c r="CQ90" s="432">
        <f>'Ｈ３（1991）'!$AK$158</f>
        <v>18000</v>
      </c>
      <c r="CR90" s="441">
        <f t="shared" si="261"/>
        <v>450</v>
      </c>
      <c r="CS90" s="441">
        <f t="shared" si="262"/>
        <v>10350</v>
      </c>
      <c r="CT90" s="432">
        <f>'Ｈ３（1991）'!$AK$159</f>
        <v>0</v>
      </c>
      <c r="CU90" s="441">
        <f t="shared" si="263"/>
        <v>0</v>
      </c>
      <c r="CV90" s="441">
        <f t="shared" si="264"/>
        <v>0</v>
      </c>
      <c r="CW90" s="432">
        <f>'Ｈ３（1991）'!$AK$160</f>
        <v>0</v>
      </c>
      <c r="CX90" s="441">
        <f t="shared" si="265"/>
        <v>0</v>
      </c>
      <c r="CY90" s="441">
        <f t="shared" si="266"/>
        <v>0</v>
      </c>
      <c r="CZ90" s="432">
        <f>'Ｈ３（1991）'!$AK$161</f>
        <v>0</v>
      </c>
      <c r="DA90" s="441">
        <f t="shared" si="267"/>
        <v>0</v>
      </c>
      <c r="DB90" s="441">
        <f t="shared" si="268"/>
        <v>0</v>
      </c>
      <c r="DC90" s="432">
        <f>'Ｈ３（1991）'!$AK$162</f>
        <v>0</v>
      </c>
      <c r="DD90" s="441">
        <f t="shared" si="269"/>
        <v>0</v>
      </c>
      <c r="DE90" s="440">
        <f t="shared" si="270"/>
        <v>0</v>
      </c>
      <c r="DF90" s="432">
        <f>'Ｈ３（1991）'!$AK$164</f>
        <v>0</v>
      </c>
      <c r="DG90" s="441">
        <f t="shared" si="271"/>
        <v>0</v>
      </c>
      <c r="DH90" s="441">
        <f t="shared" si="272"/>
        <v>0</v>
      </c>
      <c r="DI90" s="432">
        <f>'Ｈ３（1991）'!$AK$165</f>
        <v>0</v>
      </c>
      <c r="DJ90" s="441">
        <f t="shared" si="273"/>
        <v>0</v>
      </c>
      <c r="DK90" s="440">
        <f t="shared" si="274"/>
        <v>0</v>
      </c>
      <c r="DL90" s="432">
        <f>'Ｈ３（1991）'!$AK$166</f>
        <v>0</v>
      </c>
      <c r="DM90" s="441">
        <f t="shared" si="275"/>
        <v>0</v>
      </c>
      <c r="DN90" s="441">
        <f t="shared" si="276"/>
        <v>0</v>
      </c>
      <c r="DO90" s="432">
        <f>'Ｈ３（1991）'!$AK$167</f>
        <v>0</v>
      </c>
      <c r="DP90" s="441">
        <f t="shared" si="277"/>
        <v>0</v>
      </c>
      <c r="DQ90" s="441">
        <f t="shared" si="278"/>
        <v>0</v>
      </c>
      <c r="DR90" s="432">
        <f>'Ｈ３（1991）'!$AK$168</f>
        <v>0</v>
      </c>
      <c r="DS90" s="441">
        <f t="shared" si="279"/>
        <v>0</v>
      </c>
      <c r="DT90" s="441">
        <f t="shared" si="280"/>
        <v>0</v>
      </c>
      <c r="DU90" s="432">
        <f>'Ｈ３（1991）'!$AK$169</f>
        <v>0</v>
      </c>
      <c r="DV90" s="441">
        <f t="shared" si="281"/>
        <v>0</v>
      </c>
      <c r="DW90" s="441">
        <f t="shared" si="282"/>
        <v>0</v>
      </c>
      <c r="DX90" s="432">
        <f>'Ｈ３（1991）'!$AK$170</f>
        <v>0</v>
      </c>
      <c r="DY90" s="441">
        <f t="shared" si="283"/>
        <v>0</v>
      </c>
      <c r="DZ90" s="441">
        <f t="shared" si="284"/>
        <v>0</v>
      </c>
      <c r="EA90" s="432">
        <f>'Ｈ３（1991）'!$AK$171</f>
        <v>0</v>
      </c>
      <c r="EB90" s="441">
        <f t="shared" si="285"/>
        <v>0</v>
      </c>
      <c r="EC90" s="441">
        <f t="shared" si="286"/>
        <v>0</v>
      </c>
      <c r="ED90" s="432">
        <f>'Ｈ３（1991）'!$AK$172</f>
        <v>0</v>
      </c>
      <c r="EE90" s="441">
        <f t="shared" si="287"/>
        <v>0</v>
      </c>
      <c r="EF90" s="441">
        <f t="shared" si="288"/>
        <v>0</v>
      </c>
      <c r="EG90" s="432">
        <f>'Ｈ３（1991）'!$AK$173</f>
        <v>0</v>
      </c>
      <c r="EH90" s="441">
        <f t="shared" si="289"/>
        <v>0</v>
      </c>
      <c r="EI90" s="441">
        <f t="shared" si="290"/>
        <v>0</v>
      </c>
      <c r="EJ90" s="432">
        <f>'Ｈ３（1991）'!$AK$174</f>
        <v>0</v>
      </c>
      <c r="EK90" s="441">
        <f t="shared" si="291"/>
        <v>0</v>
      </c>
      <c r="EL90" s="440">
        <f t="shared" si="292"/>
        <v>0</v>
      </c>
      <c r="EM90" s="432">
        <f>'Ｈ３（1991）'!$AK$175</f>
        <v>0</v>
      </c>
      <c r="EN90" s="441">
        <f t="shared" si="293"/>
        <v>0</v>
      </c>
      <c r="EO90" s="475">
        <f t="shared" si="294"/>
        <v>0</v>
      </c>
      <c r="EP90" s="430">
        <f t="shared" si="295"/>
        <v>175924</v>
      </c>
      <c r="EQ90" s="435">
        <f t="shared" si="296"/>
        <v>638</v>
      </c>
      <c r="ER90" s="433">
        <f t="shared" si="297"/>
        <v>167902</v>
      </c>
    </row>
    <row r="91" spans="1:148" ht="16.5" customHeight="1" x14ac:dyDescent="0.15">
      <c r="A91" s="371"/>
      <c r="B91" s="436"/>
      <c r="C91" s="437">
        <v>4</v>
      </c>
      <c r="D91" s="438">
        <v>22</v>
      </c>
      <c r="E91" s="430">
        <f>'Ｈ４（1992）'!$AK$124</f>
        <v>0</v>
      </c>
      <c r="F91" s="441">
        <f t="shared" si="201"/>
        <v>0</v>
      </c>
      <c r="G91" s="441">
        <f t="shared" si="202"/>
        <v>0</v>
      </c>
      <c r="H91" s="432">
        <f>'Ｈ４（1992）'!$AK$125</f>
        <v>0</v>
      </c>
      <c r="I91" s="441">
        <f t="shared" si="203"/>
        <v>0</v>
      </c>
      <c r="J91" s="440">
        <f t="shared" si="204"/>
        <v>0</v>
      </c>
      <c r="K91" s="432">
        <f>'Ｈ４（1992）'!$AK$127</f>
        <v>0</v>
      </c>
      <c r="L91" s="441">
        <f t="shared" si="205"/>
        <v>0</v>
      </c>
      <c r="M91" s="441">
        <f t="shared" si="206"/>
        <v>0</v>
      </c>
      <c r="N91" s="432">
        <f>'Ｈ４（1992）'!$AK$128</f>
        <v>0</v>
      </c>
      <c r="O91" s="441">
        <f t="shared" si="207"/>
        <v>0</v>
      </c>
      <c r="P91" s="440">
        <f t="shared" si="208"/>
        <v>0</v>
      </c>
      <c r="Q91" s="432">
        <f>'Ｈ４（1992）'!$AK$130</f>
        <v>0</v>
      </c>
      <c r="R91" s="441">
        <f t="shared" si="209"/>
        <v>0</v>
      </c>
      <c r="S91" s="441">
        <f t="shared" si="210"/>
        <v>0</v>
      </c>
      <c r="T91" s="432">
        <f>'Ｈ４（1992）'!$AK$131</f>
        <v>0</v>
      </c>
      <c r="U91" s="441">
        <f t="shared" si="211"/>
        <v>0</v>
      </c>
      <c r="V91" s="441">
        <f t="shared" si="212"/>
        <v>0</v>
      </c>
      <c r="W91" s="432">
        <f>'Ｈ４（1992）'!$AK$132</f>
        <v>0</v>
      </c>
      <c r="X91" s="441">
        <f t="shared" si="213"/>
        <v>0</v>
      </c>
      <c r="Y91" s="441">
        <f t="shared" si="214"/>
        <v>0</v>
      </c>
      <c r="Z91" s="432">
        <f>'Ｈ４（1992）'!$AK$133</f>
        <v>0</v>
      </c>
      <c r="AA91" s="441">
        <f t="shared" si="215"/>
        <v>0</v>
      </c>
      <c r="AB91" s="441">
        <f t="shared" si="216"/>
        <v>0</v>
      </c>
      <c r="AC91" s="432">
        <f>'Ｈ４（1992）'!$AK$134</f>
        <v>0</v>
      </c>
      <c r="AD91" s="441">
        <f t="shared" si="217"/>
        <v>0</v>
      </c>
      <c r="AE91" s="440">
        <f t="shared" si="218"/>
        <v>0</v>
      </c>
      <c r="AF91" s="432">
        <f>'Ｈ４（1992）'!$AK$135</f>
        <v>0</v>
      </c>
      <c r="AG91" s="441">
        <f t="shared" si="219"/>
        <v>0</v>
      </c>
      <c r="AH91" s="440">
        <f t="shared" si="220"/>
        <v>0</v>
      </c>
      <c r="AI91" s="432">
        <f>'Ｈ４（1992）'!$AK$136</f>
        <v>0</v>
      </c>
      <c r="AJ91" s="441">
        <f t="shared" si="221"/>
        <v>0</v>
      </c>
      <c r="AK91" s="441">
        <f t="shared" si="222"/>
        <v>0</v>
      </c>
      <c r="AL91" s="432">
        <f>'Ｈ４（1992）'!$AK$137</f>
        <v>0</v>
      </c>
      <c r="AM91" s="441">
        <f t="shared" si="223"/>
        <v>0</v>
      </c>
      <c r="AN91" s="441">
        <f t="shared" si="224"/>
        <v>0</v>
      </c>
      <c r="AO91" s="432">
        <f>'Ｈ４（1992）'!$AK$138</f>
        <v>0</v>
      </c>
      <c r="AP91" s="441">
        <f t="shared" si="225"/>
        <v>0</v>
      </c>
      <c r="AQ91" s="441">
        <f t="shared" si="226"/>
        <v>0</v>
      </c>
      <c r="AR91" s="432">
        <f>'Ｈ４（1992）'!$AK$139</f>
        <v>0</v>
      </c>
      <c r="AS91" s="441">
        <f t="shared" si="227"/>
        <v>0</v>
      </c>
      <c r="AT91" s="441">
        <f t="shared" si="228"/>
        <v>0</v>
      </c>
      <c r="AU91" s="432">
        <f>'Ｈ４（1992）'!$AK$140</f>
        <v>0</v>
      </c>
      <c r="AV91" s="441">
        <f t="shared" si="229"/>
        <v>0</v>
      </c>
      <c r="AW91" s="441">
        <f t="shared" si="230"/>
        <v>0</v>
      </c>
      <c r="AX91" s="432">
        <f>'Ｈ４（1992）'!$AK$141</f>
        <v>31072</v>
      </c>
      <c r="AY91" s="441">
        <f t="shared" si="231"/>
        <v>0</v>
      </c>
      <c r="AZ91" s="441">
        <f t="shared" si="232"/>
        <v>31072</v>
      </c>
      <c r="BA91" s="432">
        <f>'Ｈ４（1992）'!$AK$142</f>
        <v>0</v>
      </c>
      <c r="BB91" s="441">
        <f t="shared" si="233"/>
        <v>0</v>
      </c>
      <c r="BC91" s="441">
        <f t="shared" si="234"/>
        <v>0</v>
      </c>
      <c r="BD91" s="432">
        <f>'Ｈ４（1992）'!$AK$143</f>
        <v>0</v>
      </c>
      <c r="BE91" s="441">
        <f t="shared" si="235"/>
        <v>0</v>
      </c>
      <c r="BF91" s="440">
        <f t="shared" si="236"/>
        <v>0</v>
      </c>
      <c r="BG91" s="432">
        <f>'Ｈ４（1992）'!$AK$145</f>
        <v>0</v>
      </c>
      <c r="BH91" s="441">
        <f t="shared" si="237"/>
        <v>0</v>
      </c>
      <c r="BI91" s="441">
        <f t="shared" si="238"/>
        <v>0</v>
      </c>
      <c r="BJ91" s="432">
        <f>'Ｈ４（1992）'!$AK$146</f>
        <v>0</v>
      </c>
      <c r="BK91" s="441">
        <f t="shared" si="239"/>
        <v>0</v>
      </c>
      <c r="BL91" s="441">
        <f t="shared" si="240"/>
        <v>0</v>
      </c>
      <c r="BM91" s="432">
        <f>'Ｈ４（1992）'!$AK$147</f>
        <v>0</v>
      </c>
      <c r="BN91" s="441">
        <f t="shared" si="241"/>
        <v>0</v>
      </c>
      <c r="BO91" s="440">
        <f t="shared" si="242"/>
        <v>0</v>
      </c>
      <c r="BP91" s="430">
        <f>'Ｈ４（1992）'!$AK$148</f>
        <v>0</v>
      </c>
      <c r="BQ91" s="441">
        <f t="shared" si="243"/>
        <v>0</v>
      </c>
      <c r="BR91" s="441">
        <f t="shared" si="244"/>
        <v>0</v>
      </c>
      <c r="BS91" s="432">
        <f>'Ｈ４（1992）'!$AK$149</f>
        <v>0</v>
      </c>
      <c r="BT91" s="441">
        <f t="shared" si="245"/>
        <v>0</v>
      </c>
      <c r="BU91" s="441">
        <f t="shared" si="246"/>
        <v>0</v>
      </c>
      <c r="BV91" s="432">
        <f>'Ｈ４（1992）'!$AK$150</f>
        <v>0</v>
      </c>
      <c r="BW91" s="441">
        <f t="shared" si="247"/>
        <v>0</v>
      </c>
      <c r="BX91" s="441">
        <f t="shared" si="248"/>
        <v>0</v>
      </c>
      <c r="BY91" s="432">
        <f>'Ｈ４（1992）'!$AK$151</f>
        <v>0</v>
      </c>
      <c r="BZ91" s="441">
        <f t="shared" si="249"/>
        <v>0</v>
      </c>
      <c r="CA91" s="441">
        <f t="shared" si="250"/>
        <v>0</v>
      </c>
      <c r="CB91" s="432">
        <f>'Ｈ４（1992）'!$AK$152</f>
        <v>0</v>
      </c>
      <c r="CC91" s="441">
        <f t="shared" si="251"/>
        <v>0</v>
      </c>
      <c r="CD91" s="441">
        <f t="shared" si="252"/>
        <v>0</v>
      </c>
      <c r="CE91" s="432">
        <f>'Ｈ４（1992）'!$AK$153</f>
        <v>0</v>
      </c>
      <c r="CF91" s="441">
        <f t="shared" si="253"/>
        <v>0</v>
      </c>
      <c r="CG91" s="441">
        <f t="shared" si="254"/>
        <v>0</v>
      </c>
      <c r="CH91" s="432">
        <f>'Ｈ４（1992）'!$AK$155</f>
        <v>0</v>
      </c>
      <c r="CI91" s="441">
        <f t="shared" si="255"/>
        <v>0</v>
      </c>
      <c r="CJ91" s="441">
        <f t="shared" si="256"/>
        <v>0</v>
      </c>
      <c r="CK91" s="432">
        <f>'Ｈ４（1992）'!$AK$156</f>
        <v>0</v>
      </c>
      <c r="CL91" s="441">
        <f t="shared" si="257"/>
        <v>0</v>
      </c>
      <c r="CM91" s="441">
        <f t="shared" si="258"/>
        <v>0</v>
      </c>
      <c r="CN91" s="432">
        <f>'Ｈ４（1992）'!$AK$157</f>
        <v>0</v>
      </c>
      <c r="CO91" s="441">
        <f t="shared" si="259"/>
        <v>0</v>
      </c>
      <c r="CP91" s="441">
        <f t="shared" si="260"/>
        <v>0</v>
      </c>
      <c r="CQ91" s="432">
        <f>'Ｈ４（1992）'!$AK$158</f>
        <v>0</v>
      </c>
      <c r="CR91" s="441">
        <f t="shared" si="261"/>
        <v>0</v>
      </c>
      <c r="CS91" s="441">
        <f t="shared" si="262"/>
        <v>0</v>
      </c>
      <c r="CT91" s="432">
        <f>'Ｈ４（1992）'!$AK$159</f>
        <v>0</v>
      </c>
      <c r="CU91" s="441">
        <f t="shared" si="263"/>
        <v>0</v>
      </c>
      <c r="CV91" s="441">
        <f t="shared" si="264"/>
        <v>0</v>
      </c>
      <c r="CW91" s="432">
        <f>'Ｈ４（1992）'!$AK$160</f>
        <v>0</v>
      </c>
      <c r="CX91" s="441">
        <f t="shared" si="265"/>
        <v>0</v>
      </c>
      <c r="CY91" s="441">
        <f t="shared" si="266"/>
        <v>0</v>
      </c>
      <c r="CZ91" s="432">
        <f>'Ｈ４（1992）'!$AK$161</f>
        <v>0</v>
      </c>
      <c r="DA91" s="441">
        <f t="shared" si="267"/>
        <v>0</v>
      </c>
      <c r="DB91" s="441">
        <f t="shared" si="268"/>
        <v>0</v>
      </c>
      <c r="DC91" s="432">
        <f>'Ｈ４（1992）'!$AK$162</f>
        <v>0</v>
      </c>
      <c r="DD91" s="441">
        <f t="shared" si="269"/>
        <v>0</v>
      </c>
      <c r="DE91" s="440">
        <f t="shared" si="270"/>
        <v>0</v>
      </c>
      <c r="DF91" s="432">
        <f>'Ｈ４（1992）'!$AK$164</f>
        <v>0</v>
      </c>
      <c r="DG91" s="441">
        <f t="shared" si="271"/>
        <v>0</v>
      </c>
      <c r="DH91" s="441">
        <f t="shared" si="272"/>
        <v>0</v>
      </c>
      <c r="DI91" s="432">
        <f>'Ｈ４（1992）'!$AK$165</f>
        <v>0</v>
      </c>
      <c r="DJ91" s="441">
        <f t="shared" si="273"/>
        <v>0</v>
      </c>
      <c r="DK91" s="440">
        <f t="shared" si="274"/>
        <v>0</v>
      </c>
      <c r="DL91" s="432">
        <f>'Ｈ４（1992）'!$AK$166</f>
        <v>0</v>
      </c>
      <c r="DM91" s="441">
        <f t="shared" si="275"/>
        <v>0</v>
      </c>
      <c r="DN91" s="441">
        <f t="shared" si="276"/>
        <v>0</v>
      </c>
      <c r="DO91" s="432">
        <f>'Ｈ４（1992）'!$AK$167</f>
        <v>0</v>
      </c>
      <c r="DP91" s="441">
        <f t="shared" si="277"/>
        <v>0</v>
      </c>
      <c r="DQ91" s="441">
        <f t="shared" si="278"/>
        <v>0</v>
      </c>
      <c r="DR91" s="432">
        <f>'Ｈ４（1992）'!$AK$168</f>
        <v>0</v>
      </c>
      <c r="DS91" s="441">
        <f t="shared" si="279"/>
        <v>0</v>
      </c>
      <c r="DT91" s="441">
        <f t="shared" si="280"/>
        <v>0</v>
      </c>
      <c r="DU91" s="432">
        <f>'Ｈ４（1992）'!$AK$169</f>
        <v>0</v>
      </c>
      <c r="DV91" s="441">
        <f t="shared" si="281"/>
        <v>0</v>
      </c>
      <c r="DW91" s="441">
        <f t="shared" si="282"/>
        <v>0</v>
      </c>
      <c r="DX91" s="432">
        <f>'Ｈ４（1992）'!$AK$170</f>
        <v>0</v>
      </c>
      <c r="DY91" s="441">
        <f t="shared" si="283"/>
        <v>0</v>
      </c>
      <c r="DZ91" s="441">
        <f t="shared" si="284"/>
        <v>0</v>
      </c>
      <c r="EA91" s="432">
        <f>'Ｈ４（1992）'!$AK$171</f>
        <v>0</v>
      </c>
      <c r="EB91" s="441">
        <f t="shared" si="285"/>
        <v>0</v>
      </c>
      <c r="EC91" s="441">
        <f t="shared" si="286"/>
        <v>0</v>
      </c>
      <c r="ED91" s="432">
        <f>'Ｈ４（1992）'!$AK$172</f>
        <v>0</v>
      </c>
      <c r="EE91" s="441">
        <f t="shared" si="287"/>
        <v>0</v>
      </c>
      <c r="EF91" s="441">
        <f t="shared" si="288"/>
        <v>0</v>
      </c>
      <c r="EG91" s="432">
        <f>'Ｈ４（1992）'!$AK$173</f>
        <v>0</v>
      </c>
      <c r="EH91" s="441">
        <f t="shared" si="289"/>
        <v>0</v>
      </c>
      <c r="EI91" s="441">
        <f t="shared" si="290"/>
        <v>0</v>
      </c>
      <c r="EJ91" s="432">
        <f>'Ｈ４（1992）'!$AK$174</f>
        <v>49836</v>
      </c>
      <c r="EK91" s="441">
        <f t="shared" si="291"/>
        <v>997</v>
      </c>
      <c r="EL91" s="440">
        <f t="shared" si="292"/>
        <v>21934</v>
      </c>
      <c r="EM91" s="432">
        <f>'Ｈ４（1992）'!$AK$175</f>
        <v>0</v>
      </c>
      <c r="EN91" s="441">
        <f t="shared" si="293"/>
        <v>0</v>
      </c>
      <c r="EO91" s="475">
        <f t="shared" si="294"/>
        <v>0</v>
      </c>
      <c r="EP91" s="430">
        <f t="shared" si="295"/>
        <v>80908</v>
      </c>
      <c r="EQ91" s="435">
        <f t="shared" si="296"/>
        <v>997</v>
      </c>
      <c r="ER91" s="433">
        <f t="shared" si="297"/>
        <v>53006</v>
      </c>
    </row>
    <row r="92" spans="1:148" ht="16.5" customHeight="1" x14ac:dyDescent="0.15">
      <c r="A92" s="371"/>
      <c r="B92" s="436"/>
      <c r="C92" s="437">
        <v>5</v>
      </c>
      <c r="D92" s="1100">
        <v>21</v>
      </c>
      <c r="E92" s="430">
        <f>'Ｈ５（1993）'!$AK$124</f>
        <v>0</v>
      </c>
      <c r="F92" s="441">
        <f t="shared" si="201"/>
        <v>0</v>
      </c>
      <c r="G92" s="441">
        <f t="shared" si="202"/>
        <v>0</v>
      </c>
      <c r="H92" s="432">
        <f>'Ｈ５（1993）'!$AK$125</f>
        <v>0</v>
      </c>
      <c r="I92" s="441">
        <f t="shared" si="203"/>
        <v>0</v>
      </c>
      <c r="J92" s="440">
        <f t="shared" si="204"/>
        <v>0</v>
      </c>
      <c r="K92" s="432">
        <f>'Ｈ５（1993）'!$AK$127</f>
        <v>0</v>
      </c>
      <c r="L92" s="441">
        <f t="shared" si="205"/>
        <v>0</v>
      </c>
      <c r="M92" s="441">
        <f t="shared" si="206"/>
        <v>0</v>
      </c>
      <c r="N92" s="432">
        <f>'Ｈ５（1993）'!$AK$128</f>
        <v>0</v>
      </c>
      <c r="O92" s="441">
        <f t="shared" si="207"/>
        <v>0</v>
      </c>
      <c r="P92" s="440">
        <f t="shared" si="208"/>
        <v>0</v>
      </c>
      <c r="Q92" s="432">
        <f>'Ｈ５（1993）'!$AK$130</f>
        <v>0</v>
      </c>
      <c r="R92" s="441">
        <f t="shared" si="209"/>
        <v>0</v>
      </c>
      <c r="S92" s="441">
        <f t="shared" si="210"/>
        <v>0</v>
      </c>
      <c r="T92" s="432">
        <f>'Ｈ５（1993）'!$AK$131</f>
        <v>0</v>
      </c>
      <c r="U92" s="441">
        <f t="shared" si="211"/>
        <v>0</v>
      </c>
      <c r="V92" s="441">
        <f t="shared" si="212"/>
        <v>0</v>
      </c>
      <c r="W92" s="432">
        <f>'Ｈ５（1993）'!$AK$132</f>
        <v>0</v>
      </c>
      <c r="X92" s="441">
        <f t="shared" si="213"/>
        <v>0</v>
      </c>
      <c r="Y92" s="441">
        <f t="shared" si="214"/>
        <v>0</v>
      </c>
      <c r="Z92" s="432">
        <f>'Ｈ５（1993）'!$AK$133</f>
        <v>0</v>
      </c>
      <c r="AA92" s="441">
        <f t="shared" si="215"/>
        <v>0</v>
      </c>
      <c r="AB92" s="441">
        <f t="shared" si="216"/>
        <v>0</v>
      </c>
      <c r="AC92" s="432">
        <f>'Ｈ５（1993）'!$AK$134</f>
        <v>0</v>
      </c>
      <c r="AD92" s="441">
        <f t="shared" si="217"/>
        <v>0</v>
      </c>
      <c r="AE92" s="440">
        <f t="shared" si="218"/>
        <v>0</v>
      </c>
      <c r="AF92" s="432">
        <f>'Ｈ５（1993）'!$AK$135</f>
        <v>0</v>
      </c>
      <c r="AG92" s="441">
        <f t="shared" si="219"/>
        <v>0</v>
      </c>
      <c r="AH92" s="440">
        <f t="shared" si="220"/>
        <v>0</v>
      </c>
      <c r="AI92" s="432">
        <f>'Ｈ５（1993）'!$AK$136</f>
        <v>0</v>
      </c>
      <c r="AJ92" s="441">
        <f t="shared" si="221"/>
        <v>0</v>
      </c>
      <c r="AK92" s="441">
        <f t="shared" si="222"/>
        <v>0</v>
      </c>
      <c r="AL92" s="432">
        <f>'Ｈ５（1993）'!$AK$137</f>
        <v>0</v>
      </c>
      <c r="AM92" s="441">
        <f t="shared" si="223"/>
        <v>0</v>
      </c>
      <c r="AN92" s="441">
        <f t="shared" si="224"/>
        <v>0</v>
      </c>
      <c r="AO92" s="432">
        <f>'Ｈ５（1993）'!$AK$138</f>
        <v>0</v>
      </c>
      <c r="AP92" s="441">
        <f t="shared" si="225"/>
        <v>0</v>
      </c>
      <c r="AQ92" s="441">
        <f t="shared" si="226"/>
        <v>0</v>
      </c>
      <c r="AR92" s="432">
        <f>'Ｈ５（1993）'!$AK$139</f>
        <v>0</v>
      </c>
      <c r="AS92" s="441">
        <f t="shared" si="227"/>
        <v>0</v>
      </c>
      <c r="AT92" s="441">
        <f t="shared" si="228"/>
        <v>0</v>
      </c>
      <c r="AU92" s="432">
        <f>'Ｈ５（1993）'!$AK$140</f>
        <v>0</v>
      </c>
      <c r="AV92" s="441">
        <f t="shared" si="229"/>
        <v>0</v>
      </c>
      <c r="AW92" s="441">
        <f t="shared" si="230"/>
        <v>0</v>
      </c>
      <c r="AX92" s="432">
        <f>'Ｈ５（1993）'!$AK$141</f>
        <v>38912</v>
      </c>
      <c r="AY92" s="441">
        <f t="shared" si="231"/>
        <v>0</v>
      </c>
      <c r="AZ92" s="441">
        <f t="shared" si="232"/>
        <v>38912</v>
      </c>
      <c r="BA92" s="432">
        <f>'Ｈ５（1993）'!$AK$142</f>
        <v>0</v>
      </c>
      <c r="BB92" s="441">
        <f t="shared" si="233"/>
        <v>0</v>
      </c>
      <c r="BC92" s="441">
        <f t="shared" si="234"/>
        <v>0</v>
      </c>
      <c r="BD92" s="432">
        <f>'Ｈ５（1993）'!$AK$143</f>
        <v>93113</v>
      </c>
      <c r="BE92" s="441">
        <f t="shared" si="235"/>
        <v>3725</v>
      </c>
      <c r="BF92" s="440">
        <f t="shared" si="236"/>
        <v>78225</v>
      </c>
      <c r="BG92" s="432">
        <f>'Ｈ５（1993）'!$AK$145</f>
        <v>0</v>
      </c>
      <c r="BH92" s="441">
        <f t="shared" si="237"/>
        <v>0</v>
      </c>
      <c r="BI92" s="441">
        <f t="shared" si="238"/>
        <v>0</v>
      </c>
      <c r="BJ92" s="432">
        <f>'Ｈ５（1993）'!$AK$146</f>
        <v>0</v>
      </c>
      <c r="BK92" s="441">
        <f t="shared" si="239"/>
        <v>0</v>
      </c>
      <c r="BL92" s="441">
        <f t="shared" si="240"/>
        <v>0</v>
      </c>
      <c r="BM92" s="432">
        <f>'Ｈ５（1993）'!$AK$147</f>
        <v>0</v>
      </c>
      <c r="BN92" s="441">
        <f t="shared" si="241"/>
        <v>0</v>
      </c>
      <c r="BO92" s="440">
        <f t="shared" si="242"/>
        <v>0</v>
      </c>
      <c r="BP92" s="430">
        <f>'Ｈ５（1993）'!$AK$148</f>
        <v>0</v>
      </c>
      <c r="BQ92" s="441">
        <f t="shared" si="243"/>
        <v>0</v>
      </c>
      <c r="BR92" s="441">
        <f t="shared" si="244"/>
        <v>0</v>
      </c>
      <c r="BS92" s="432">
        <f>'Ｈ５（1993）'!$AK$149</f>
        <v>0</v>
      </c>
      <c r="BT92" s="441">
        <f t="shared" si="245"/>
        <v>0</v>
      </c>
      <c r="BU92" s="441">
        <f t="shared" si="246"/>
        <v>0</v>
      </c>
      <c r="BV92" s="432">
        <f>'Ｈ５（1993）'!$AK$150</f>
        <v>0</v>
      </c>
      <c r="BW92" s="441">
        <f t="shared" si="247"/>
        <v>0</v>
      </c>
      <c r="BX92" s="441">
        <f t="shared" si="248"/>
        <v>0</v>
      </c>
      <c r="BY92" s="432">
        <f>'Ｈ５（1993）'!$AK$151</f>
        <v>0</v>
      </c>
      <c r="BZ92" s="441">
        <f t="shared" si="249"/>
        <v>0</v>
      </c>
      <c r="CA92" s="441">
        <f t="shared" si="250"/>
        <v>0</v>
      </c>
      <c r="CB92" s="432">
        <f>'Ｈ５（1993）'!$AK$152</f>
        <v>0</v>
      </c>
      <c r="CC92" s="441">
        <f t="shared" si="251"/>
        <v>0</v>
      </c>
      <c r="CD92" s="441">
        <f t="shared" si="252"/>
        <v>0</v>
      </c>
      <c r="CE92" s="432">
        <f>'Ｈ５（1993）'!$AK$153</f>
        <v>0</v>
      </c>
      <c r="CF92" s="441">
        <f t="shared" si="253"/>
        <v>0</v>
      </c>
      <c r="CG92" s="441">
        <f t="shared" si="254"/>
        <v>0</v>
      </c>
      <c r="CH92" s="432">
        <f>'Ｈ５（1993）'!$AK$155</f>
        <v>0</v>
      </c>
      <c r="CI92" s="441">
        <f t="shared" si="255"/>
        <v>0</v>
      </c>
      <c r="CJ92" s="441">
        <f t="shared" si="256"/>
        <v>0</v>
      </c>
      <c r="CK92" s="432">
        <f>'Ｈ５（1993）'!$AK$156</f>
        <v>0</v>
      </c>
      <c r="CL92" s="441">
        <f t="shared" si="257"/>
        <v>0</v>
      </c>
      <c r="CM92" s="441">
        <f t="shared" si="258"/>
        <v>0</v>
      </c>
      <c r="CN92" s="432">
        <f>'Ｈ５（1993）'!$AK$157</f>
        <v>0</v>
      </c>
      <c r="CO92" s="441">
        <f t="shared" si="259"/>
        <v>0</v>
      </c>
      <c r="CP92" s="441">
        <f t="shared" si="260"/>
        <v>0</v>
      </c>
      <c r="CQ92" s="432">
        <f>'Ｈ５（1993）'!$AK$158</f>
        <v>0</v>
      </c>
      <c r="CR92" s="441">
        <f t="shared" si="261"/>
        <v>0</v>
      </c>
      <c r="CS92" s="441">
        <f t="shared" si="262"/>
        <v>0</v>
      </c>
      <c r="CT92" s="432">
        <f>'Ｈ５（1993）'!$AK$159</f>
        <v>0</v>
      </c>
      <c r="CU92" s="441">
        <f t="shared" si="263"/>
        <v>0</v>
      </c>
      <c r="CV92" s="441">
        <f t="shared" si="264"/>
        <v>0</v>
      </c>
      <c r="CW92" s="432">
        <f>'Ｈ５（1993）'!$AK$160</f>
        <v>0</v>
      </c>
      <c r="CX92" s="441">
        <f t="shared" si="265"/>
        <v>0</v>
      </c>
      <c r="CY92" s="441">
        <f t="shared" si="266"/>
        <v>0</v>
      </c>
      <c r="CZ92" s="432">
        <f>'Ｈ５（1993）'!$AK$161</f>
        <v>0</v>
      </c>
      <c r="DA92" s="441">
        <f t="shared" si="267"/>
        <v>0</v>
      </c>
      <c r="DB92" s="441">
        <f t="shared" si="268"/>
        <v>0</v>
      </c>
      <c r="DC92" s="432">
        <f>'Ｈ５（1993）'!$AK$162</f>
        <v>0</v>
      </c>
      <c r="DD92" s="441">
        <f t="shared" si="269"/>
        <v>0</v>
      </c>
      <c r="DE92" s="440">
        <f t="shared" si="270"/>
        <v>0</v>
      </c>
      <c r="DF92" s="432">
        <f>'Ｈ５（1993）'!$AK$164</f>
        <v>0</v>
      </c>
      <c r="DG92" s="441">
        <f t="shared" si="271"/>
        <v>0</v>
      </c>
      <c r="DH92" s="441">
        <f t="shared" si="272"/>
        <v>0</v>
      </c>
      <c r="DI92" s="432">
        <f>'Ｈ５（1993）'!$AK$165</f>
        <v>0</v>
      </c>
      <c r="DJ92" s="441">
        <f t="shared" si="273"/>
        <v>0</v>
      </c>
      <c r="DK92" s="440">
        <f t="shared" si="274"/>
        <v>0</v>
      </c>
      <c r="DL92" s="432">
        <f>'Ｈ５（1993）'!$AK$166</f>
        <v>0</v>
      </c>
      <c r="DM92" s="441">
        <f t="shared" si="275"/>
        <v>0</v>
      </c>
      <c r="DN92" s="441">
        <f t="shared" si="276"/>
        <v>0</v>
      </c>
      <c r="DO92" s="432">
        <f>'Ｈ５（1993）'!$AK$167</f>
        <v>0</v>
      </c>
      <c r="DP92" s="441">
        <f t="shared" si="277"/>
        <v>0</v>
      </c>
      <c r="DQ92" s="441">
        <f t="shared" si="278"/>
        <v>0</v>
      </c>
      <c r="DR92" s="432">
        <f>'Ｈ５（1993）'!$AK$168</f>
        <v>0</v>
      </c>
      <c r="DS92" s="441">
        <f t="shared" si="279"/>
        <v>0</v>
      </c>
      <c r="DT92" s="441">
        <f t="shared" si="280"/>
        <v>0</v>
      </c>
      <c r="DU92" s="432">
        <f>'Ｈ５（1993）'!$AK$169</f>
        <v>0</v>
      </c>
      <c r="DV92" s="441">
        <f t="shared" si="281"/>
        <v>0</v>
      </c>
      <c r="DW92" s="441">
        <f t="shared" si="282"/>
        <v>0</v>
      </c>
      <c r="DX92" s="432">
        <f>'Ｈ５（1993）'!$AK$170</f>
        <v>0</v>
      </c>
      <c r="DY92" s="441">
        <f t="shared" si="283"/>
        <v>0</v>
      </c>
      <c r="DZ92" s="441">
        <f t="shared" si="284"/>
        <v>0</v>
      </c>
      <c r="EA92" s="432">
        <f>'Ｈ５（1993）'!$AK$171</f>
        <v>0</v>
      </c>
      <c r="EB92" s="441">
        <f t="shared" si="285"/>
        <v>0</v>
      </c>
      <c r="EC92" s="441">
        <f t="shared" si="286"/>
        <v>0</v>
      </c>
      <c r="ED92" s="432">
        <f>'Ｈ５（1993）'!$AK$172</f>
        <v>0</v>
      </c>
      <c r="EE92" s="441">
        <f t="shared" si="287"/>
        <v>0</v>
      </c>
      <c r="EF92" s="441">
        <f t="shared" si="288"/>
        <v>0</v>
      </c>
      <c r="EG92" s="432">
        <f>'Ｈ５（1993）'!$AK$173</f>
        <v>0</v>
      </c>
      <c r="EH92" s="441">
        <f t="shared" si="289"/>
        <v>0</v>
      </c>
      <c r="EI92" s="441">
        <f t="shared" si="290"/>
        <v>0</v>
      </c>
      <c r="EJ92" s="432">
        <f>'Ｈ５（1993）'!$AK$174</f>
        <v>0</v>
      </c>
      <c r="EK92" s="441">
        <f t="shared" si="291"/>
        <v>0</v>
      </c>
      <c r="EL92" s="440">
        <f t="shared" si="292"/>
        <v>0</v>
      </c>
      <c r="EM92" s="432">
        <f>'Ｈ５（1993）'!$AK$175</f>
        <v>0</v>
      </c>
      <c r="EN92" s="441">
        <f t="shared" si="293"/>
        <v>0</v>
      </c>
      <c r="EO92" s="475">
        <f t="shared" si="294"/>
        <v>0</v>
      </c>
      <c r="EP92" s="430">
        <f t="shared" si="295"/>
        <v>132025</v>
      </c>
      <c r="EQ92" s="435">
        <f t="shared" si="296"/>
        <v>3725</v>
      </c>
      <c r="ER92" s="433">
        <f t="shared" si="297"/>
        <v>117137</v>
      </c>
    </row>
    <row r="93" spans="1:148" ht="16.5" customHeight="1" x14ac:dyDescent="0.15">
      <c r="A93" s="371"/>
      <c r="B93" s="436"/>
      <c r="C93" s="437">
        <v>6</v>
      </c>
      <c r="D93" s="438">
        <v>20</v>
      </c>
      <c r="E93" s="430">
        <f>'Ｈ６（1994）'!$AK$124</f>
        <v>0</v>
      </c>
      <c r="F93" s="441">
        <f t="shared" si="201"/>
        <v>0</v>
      </c>
      <c r="G93" s="441">
        <f t="shared" si="202"/>
        <v>0</v>
      </c>
      <c r="H93" s="432">
        <f>'Ｈ６（1994）'!$AK$125</f>
        <v>0</v>
      </c>
      <c r="I93" s="441">
        <f t="shared" si="203"/>
        <v>0</v>
      </c>
      <c r="J93" s="440">
        <f t="shared" si="204"/>
        <v>0</v>
      </c>
      <c r="K93" s="432">
        <f>'Ｈ６（1994）'!$AK$127</f>
        <v>0</v>
      </c>
      <c r="L93" s="441">
        <f t="shared" si="205"/>
        <v>0</v>
      </c>
      <c r="M93" s="441">
        <f t="shared" si="206"/>
        <v>0</v>
      </c>
      <c r="N93" s="432">
        <f>'Ｈ６（1994）'!$AK$128</f>
        <v>0</v>
      </c>
      <c r="O93" s="441">
        <f t="shared" si="207"/>
        <v>0</v>
      </c>
      <c r="P93" s="440">
        <f t="shared" si="208"/>
        <v>0</v>
      </c>
      <c r="Q93" s="432">
        <f>'Ｈ６（1994）'!$AK$130</f>
        <v>0</v>
      </c>
      <c r="R93" s="441">
        <f t="shared" si="209"/>
        <v>0</v>
      </c>
      <c r="S93" s="441">
        <f t="shared" si="210"/>
        <v>0</v>
      </c>
      <c r="T93" s="432">
        <f>'Ｈ６（1994）'!$AK$131</f>
        <v>0</v>
      </c>
      <c r="U93" s="441">
        <f t="shared" si="211"/>
        <v>0</v>
      </c>
      <c r="V93" s="441">
        <f t="shared" si="212"/>
        <v>0</v>
      </c>
      <c r="W93" s="432">
        <f>'Ｈ６（1994）'!$AK$132</f>
        <v>0</v>
      </c>
      <c r="X93" s="441">
        <f t="shared" si="213"/>
        <v>0</v>
      </c>
      <c r="Y93" s="441">
        <f t="shared" si="214"/>
        <v>0</v>
      </c>
      <c r="Z93" s="432">
        <f>'Ｈ６（1994）'!$AK$133</f>
        <v>0</v>
      </c>
      <c r="AA93" s="441">
        <f t="shared" si="215"/>
        <v>0</v>
      </c>
      <c r="AB93" s="441">
        <f t="shared" si="216"/>
        <v>0</v>
      </c>
      <c r="AC93" s="432">
        <f>'Ｈ６（1994）'!$AK$134</f>
        <v>0</v>
      </c>
      <c r="AD93" s="441">
        <f t="shared" si="217"/>
        <v>0</v>
      </c>
      <c r="AE93" s="440">
        <f t="shared" si="218"/>
        <v>0</v>
      </c>
      <c r="AF93" s="432">
        <f>'Ｈ６（1994）'!$AK$135</f>
        <v>0</v>
      </c>
      <c r="AG93" s="441">
        <f t="shared" si="219"/>
        <v>0</v>
      </c>
      <c r="AH93" s="440">
        <f t="shared" si="220"/>
        <v>0</v>
      </c>
      <c r="AI93" s="432">
        <f>'Ｈ６（1994）'!$AK$136</f>
        <v>0</v>
      </c>
      <c r="AJ93" s="441">
        <f t="shared" si="221"/>
        <v>0</v>
      </c>
      <c r="AK93" s="441">
        <f t="shared" si="222"/>
        <v>0</v>
      </c>
      <c r="AL93" s="432">
        <f>'Ｈ６（1994）'!$AK$137</f>
        <v>0</v>
      </c>
      <c r="AM93" s="441">
        <f t="shared" si="223"/>
        <v>0</v>
      </c>
      <c r="AN93" s="441">
        <f t="shared" si="224"/>
        <v>0</v>
      </c>
      <c r="AO93" s="432">
        <f>'Ｈ６（1994）'!$AK$138</f>
        <v>0</v>
      </c>
      <c r="AP93" s="441">
        <f t="shared" si="225"/>
        <v>0</v>
      </c>
      <c r="AQ93" s="441">
        <f t="shared" si="226"/>
        <v>0</v>
      </c>
      <c r="AR93" s="432">
        <f>'Ｈ６（1994）'!$AK$139</f>
        <v>0</v>
      </c>
      <c r="AS93" s="441">
        <f t="shared" si="227"/>
        <v>0</v>
      </c>
      <c r="AT93" s="441">
        <f t="shared" si="228"/>
        <v>0</v>
      </c>
      <c r="AU93" s="432">
        <f>'Ｈ６（1994）'!$AK$140</f>
        <v>0</v>
      </c>
      <c r="AV93" s="441">
        <f t="shared" si="229"/>
        <v>0</v>
      </c>
      <c r="AW93" s="441">
        <f t="shared" si="230"/>
        <v>0</v>
      </c>
      <c r="AX93" s="432">
        <f>'Ｈ６（1994）'!$AK$141</f>
        <v>47573</v>
      </c>
      <c r="AY93" s="441">
        <f t="shared" si="231"/>
        <v>2372</v>
      </c>
      <c r="AZ93" s="441">
        <f t="shared" si="232"/>
        <v>47573</v>
      </c>
      <c r="BA93" s="432">
        <f>'Ｈ６（1994）'!$AK$142</f>
        <v>0</v>
      </c>
      <c r="BB93" s="441">
        <f t="shared" si="233"/>
        <v>0</v>
      </c>
      <c r="BC93" s="441">
        <f t="shared" si="234"/>
        <v>0</v>
      </c>
      <c r="BD93" s="432">
        <f>'Ｈ６（1994）'!$AK$143</f>
        <v>0</v>
      </c>
      <c r="BE93" s="441">
        <f t="shared" si="235"/>
        <v>0</v>
      </c>
      <c r="BF93" s="440">
        <f t="shared" si="236"/>
        <v>0</v>
      </c>
      <c r="BG93" s="432">
        <f>'Ｈ６（1994）'!$AK$145</f>
        <v>0</v>
      </c>
      <c r="BH93" s="441">
        <f t="shared" si="237"/>
        <v>0</v>
      </c>
      <c r="BI93" s="441">
        <f t="shared" si="238"/>
        <v>0</v>
      </c>
      <c r="BJ93" s="432">
        <f>'Ｈ６（1994）'!$AK$146</f>
        <v>0</v>
      </c>
      <c r="BK93" s="441">
        <f t="shared" si="239"/>
        <v>0</v>
      </c>
      <c r="BL93" s="441">
        <f t="shared" si="240"/>
        <v>0</v>
      </c>
      <c r="BM93" s="432">
        <f>'Ｈ６（1994）'!$AK$147</f>
        <v>0</v>
      </c>
      <c r="BN93" s="441">
        <f t="shared" si="241"/>
        <v>0</v>
      </c>
      <c r="BO93" s="440">
        <f t="shared" si="242"/>
        <v>0</v>
      </c>
      <c r="BP93" s="430">
        <f>'Ｈ６（1994）'!$AK$148</f>
        <v>0</v>
      </c>
      <c r="BQ93" s="441">
        <f t="shared" si="243"/>
        <v>0</v>
      </c>
      <c r="BR93" s="441">
        <f t="shared" si="244"/>
        <v>0</v>
      </c>
      <c r="BS93" s="432">
        <f>'Ｈ６（1994）'!$AK$149</f>
        <v>0</v>
      </c>
      <c r="BT93" s="441">
        <f t="shared" si="245"/>
        <v>0</v>
      </c>
      <c r="BU93" s="441">
        <f t="shared" si="246"/>
        <v>0</v>
      </c>
      <c r="BV93" s="432">
        <f>'Ｈ６（1994）'!$AK$150</f>
        <v>0</v>
      </c>
      <c r="BW93" s="441">
        <f t="shared" si="247"/>
        <v>0</v>
      </c>
      <c r="BX93" s="441">
        <f t="shared" si="248"/>
        <v>0</v>
      </c>
      <c r="BY93" s="432">
        <f>'Ｈ６（1994）'!$AK$151</f>
        <v>0</v>
      </c>
      <c r="BZ93" s="441">
        <f t="shared" si="249"/>
        <v>0</v>
      </c>
      <c r="CA93" s="441">
        <f t="shared" si="250"/>
        <v>0</v>
      </c>
      <c r="CB93" s="432">
        <f>'Ｈ６（1994）'!$AK$152</f>
        <v>0</v>
      </c>
      <c r="CC93" s="441">
        <f t="shared" si="251"/>
        <v>0</v>
      </c>
      <c r="CD93" s="441">
        <f t="shared" si="252"/>
        <v>0</v>
      </c>
      <c r="CE93" s="432">
        <f>'Ｈ６（1994）'!$AK$153</f>
        <v>0</v>
      </c>
      <c r="CF93" s="441">
        <f t="shared" si="253"/>
        <v>0</v>
      </c>
      <c r="CG93" s="441">
        <f t="shared" si="254"/>
        <v>0</v>
      </c>
      <c r="CH93" s="432">
        <f>'Ｈ６（1994）'!$AK$155</f>
        <v>0</v>
      </c>
      <c r="CI93" s="441">
        <f t="shared" si="255"/>
        <v>0</v>
      </c>
      <c r="CJ93" s="441">
        <f t="shared" si="256"/>
        <v>0</v>
      </c>
      <c r="CK93" s="432">
        <f>'Ｈ６（1994）'!$AK$156</f>
        <v>0</v>
      </c>
      <c r="CL93" s="441">
        <f t="shared" si="257"/>
        <v>0</v>
      </c>
      <c r="CM93" s="441">
        <f t="shared" si="258"/>
        <v>0</v>
      </c>
      <c r="CN93" s="432">
        <f>'Ｈ６（1994）'!$AK$157</f>
        <v>0</v>
      </c>
      <c r="CO93" s="441">
        <f t="shared" si="259"/>
        <v>0</v>
      </c>
      <c r="CP93" s="441">
        <f t="shared" si="260"/>
        <v>0</v>
      </c>
      <c r="CQ93" s="432">
        <f>'Ｈ６（1994）'!$AK$158</f>
        <v>0</v>
      </c>
      <c r="CR93" s="441">
        <f t="shared" si="261"/>
        <v>0</v>
      </c>
      <c r="CS93" s="441">
        <f t="shared" si="262"/>
        <v>0</v>
      </c>
      <c r="CT93" s="432">
        <f>'Ｈ６（1994）'!$AK$159</f>
        <v>0</v>
      </c>
      <c r="CU93" s="441">
        <f t="shared" si="263"/>
        <v>0</v>
      </c>
      <c r="CV93" s="441">
        <f t="shared" si="264"/>
        <v>0</v>
      </c>
      <c r="CW93" s="432">
        <f>'Ｈ６（1994）'!$AK$160</f>
        <v>0</v>
      </c>
      <c r="CX93" s="441">
        <f t="shared" si="265"/>
        <v>0</v>
      </c>
      <c r="CY93" s="441">
        <f t="shared" si="266"/>
        <v>0</v>
      </c>
      <c r="CZ93" s="432">
        <f>'Ｈ６（1994）'!$AK$161</f>
        <v>0</v>
      </c>
      <c r="DA93" s="441">
        <f t="shared" si="267"/>
        <v>0</v>
      </c>
      <c r="DB93" s="441">
        <f t="shared" si="268"/>
        <v>0</v>
      </c>
      <c r="DC93" s="432">
        <f>'Ｈ６（1994）'!$AK$162</f>
        <v>0</v>
      </c>
      <c r="DD93" s="441">
        <f t="shared" si="269"/>
        <v>0</v>
      </c>
      <c r="DE93" s="440">
        <f t="shared" si="270"/>
        <v>0</v>
      </c>
      <c r="DF93" s="432">
        <f>'Ｈ６（1994）'!$AK$164</f>
        <v>0</v>
      </c>
      <c r="DG93" s="441">
        <f t="shared" si="271"/>
        <v>0</v>
      </c>
      <c r="DH93" s="441">
        <f t="shared" si="272"/>
        <v>0</v>
      </c>
      <c r="DI93" s="432">
        <f>'Ｈ６（1994）'!$AK$165</f>
        <v>0</v>
      </c>
      <c r="DJ93" s="441">
        <f t="shared" si="273"/>
        <v>0</v>
      </c>
      <c r="DK93" s="440">
        <f t="shared" si="274"/>
        <v>0</v>
      </c>
      <c r="DL93" s="432">
        <f>'Ｈ６（1994）'!$AK$166</f>
        <v>0</v>
      </c>
      <c r="DM93" s="441">
        <f t="shared" si="275"/>
        <v>0</v>
      </c>
      <c r="DN93" s="441">
        <f t="shared" si="276"/>
        <v>0</v>
      </c>
      <c r="DO93" s="432">
        <f>'Ｈ６（1994）'!$AK$167</f>
        <v>0</v>
      </c>
      <c r="DP93" s="441">
        <f t="shared" si="277"/>
        <v>0</v>
      </c>
      <c r="DQ93" s="441">
        <f t="shared" si="278"/>
        <v>0</v>
      </c>
      <c r="DR93" s="432">
        <f>'Ｈ６（1994）'!$AK$168</f>
        <v>0</v>
      </c>
      <c r="DS93" s="441">
        <f t="shared" si="279"/>
        <v>0</v>
      </c>
      <c r="DT93" s="441">
        <f t="shared" si="280"/>
        <v>0</v>
      </c>
      <c r="DU93" s="432">
        <f>'Ｈ６（1994）'!$AK$169</f>
        <v>0</v>
      </c>
      <c r="DV93" s="441">
        <f t="shared" si="281"/>
        <v>0</v>
      </c>
      <c r="DW93" s="441">
        <f t="shared" si="282"/>
        <v>0</v>
      </c>
      <c r="DX93" s="432">
        <f>'Ｈ６（1994）'!$AK$170</f>
        <v>0</v>
      </c>
      <c r="DY93" s="441">
        <f t="shared" si="283"/>
        <v>0</v>
      </c>
      <c r="DZ93" s="441">
        <f t="shared" si="284"/>
        <v>0</v>
      </c>
      <c r="EA93" s="432">
        <f>'Ｈ６（1994）'!$AK$171</f>
        <v>0</v>
      </c>
      <c r="EB93" s="441">
        <f t="shared" si="285"/>
        <v>0</v>
      </c>
      <c r="EC93" s="441">
        <f t="shared" si="286"/>
        <v>0</v>
      </c>
      <c r="ED93" s="432">
        <f>'Ｈ６（1994）'!$AK$172</f>
        <v>0</v>
      </c>
      <c r="EE93" s="441">
        <f t="shared" si="287"/>
        <v>0</v>
      </c>
      <c r="EF93" s="441">
        <f t="shared" si="288"/>
        <v>0</v>
      </c>
      <c r="EG93" s="432">
        <f>'Ｈ６（1994）'!$AK$173</f>
        <v>0</v>
      </c>
      <c r="EH93" s="441">
        <f t="shared" si="289"/>
        <v>0</v>
      </c>
      <c r="EI93" s="441">
        <f t="shared" si="290"/>
        <v>0</v>
      </c>
      <c r="EJ93" s="432">
        <f>'Ｈ６（1994）'!$AK$174</f>
        <v>0</v>
      </c>
      <c r="EK93" s="441">
        <f t="shared" si="291"/>
        <v>0</v>
      </c>
      <c r="EL93" s="440">
        <f t="shared" si="292"/>
        <v>0</v>
      </c>
      <c r="EM93" s="432">
        <f>'Ｈ６（1994）'!$AK$175</f>
        <v>0</v>
      </c>
      <c r="EN93" s="441">
        <f t="shared" si="293"/>
        <v>0</v>
      </c>
      <c r="EO93" s="475">
        <f t="shared" si="294"/>
        <v>0</v>
      </c>
      <c r="EP93" s="430">
        <f t="shared" si="295"/>
        <v>47573</v>
      </c>
      <c r="EQ93" s="435">
        <f t="shared" si="296"/>
        <v>2372</v>
      </c>
      <c r="ER93" s="433">
        <f t="shared" si="297"/>
        <v>47573</v>
      </c>
    </row>
    <row r="94" spans="1:148" ht="16.5" customHeight="1" x14ac:dyDescent="0.15">
      <c r="A94" s="371"/>
      <c r="B94" s="436"/>
      <c r="C94" s="437">
        <v>7</v>
      </c>
      <c r="D94" s="1100">
        <v>19</v>
      </c>
      <c r="E94" s="430">
        <f>'Ｈ７（1995）'!$AK$124</f>
        <v>0</v>
      </c>
      <c r="F94" s="441">
        <f t="shared" si="201"/>
        <v>0</v>
      </c>
      <c r="G94" s="441">
        <f t="shared" si="202"/>
        <v>0</v>
      </c>
      <c r="H94" s="432">
        <f>'Ｈ７（1995）'!$AK$125</f>
        <v>0</v>
      </c>
      <c r="I94" s="441">
        <f t="shared" si="203"/>
        <v>0</v>
      </c>
      <c r="J94" s="440">
        <f t="shared" si="204"/>
        <v>0</v>
      </c>
      <c r="K94" s="432">
        <f>'Ｈ７（1995）'!$AK$127</f>
        <v>0</v>
      </c>
      <c r="L94" s="441">
        <f t="shared" si="205"/>
        <v>0</v>
      </c>
      <c r="M94" s="441">
        <f t="shared" si="206"/>
        <v>0</v>
      </c>
      <c r="N94" s="432">
        <f>'Ｈ７（1995）'!$AK$128</f>
        <v>0</v>
      </c>
      <c r="O94" s="441">
        <f t="shared" si="207"/>
        <v>0</v>
      </c>
      <c r="P94" s="440">
        <f t="shared" si="208"/>
        <v>0</v>
      </c>
      <c r="Q94" s="432">
        <f>'Ｈ７（1995）'!$AK$130</f>
        <v>0</v>
      </c>
      <c r="R94" s="441">
        <f t="shared" si="209"/>
        <v>0</v>
      </c>
      <c r="S94" s="441">
        <f t="shared" si="210"/>
        <v>0</v>
      </c>
      <c r="T94" s="432">
        <f>'Ｈ７（1995）'!$AK$131</f>
        <v>0</v>
      </c>
      <c r="U94" s="441">
        <f t="shared" si="211"/>
        <v>0</v>
      </c>
      <c r="V94" s="441">
        <f t="shared" si="212"/>
        <v>0</v>
      </c>
      <c r="W94" s="432">
        <f>'Ｈ７（1995）'!$AK$132</f>
        <v>0</v>
      </c>
      <c r="X94" s="441">
        <f t="shared" si="213"/>
        <v>0</v>
      </c>
      <c r="Y94" s="441">
        <f t="shared" si="214"/>
        <v>0</v>
      </c>
      <c r="Z94" s="432">
        <f>'Ｈ７（1995）'!$AK$133</f>
        <v>0</v>
      </c>
      <c r="AA94" s="441">
        <f t="shared" si="215"/>
        <v>0</v>
      </c>
      <c r="AB94" s="441">
        <f t="shared" si="216"/>
        <v>0</v>
      </c>
      <c r="AC94" s="432">
        <f>'Ｈ７（1995）'!$AK$134</f>
        <v>0</v>
      </c>
      <c r="AD94" s="441">
        <f t="shared" si="217"/>
        <v>0</v>
      </c>
      <c r="AE94" s="440">
        <f t="shared" si="218"/>
        <v>0</v>
      </c>
      <c r="AF94" s="432">
        <f>'Ｈ７（1995）'!$AK$135</f>
        <v>0</v>
      </c>
      <c r="AG94" s="441">
        <f t="shared" si="219"/>
        <v>0</v>
      </c>
      <c r="AH94" s="440">
        <f t="shared" si="220"/>
        <v>0</v>
      </c>
      <c r="AI94" s="432">
        <f>'Ｈ７（1995）'!$AK$136</f>
        <v>0</v>
      </c>
      <c r="AJ94" s="441">
        <f t="shared" si="221"/>
        <v>0</v>
      </c>
      <c r="AK94" s="441">
        <f t="shared" si="222"/>
        <v>0</v>
      </c>
      <c r="AL94" s="432">
        <f>'Ｈ７（1995）'!$AK$137</f>
        <v>0</v>
      </c>
      <c r="AM94" s="441">
        <f t="shared" si="223"/>
        <v>0</v>
      </c>
      <c r="AN94" s="441">
        <f t="shared" si="224"/>
        <v>0</v>
      </c>
      <c r="AO94" s="432">
        <f>'Ｈ７（1995）'!$AK$138</f>
        <v>0</v>
      </c>
      <c r="AP94" s="441">
        <f t="shared" si="225"/>
        <v>0</v>
      </c>
      <c r="AQ94" s="441">
        <f t="shared" si="226"/>
        <v>0</v>
      </c>
      <c r="AR94" s="432">
        <f>'Ｈ７（1995）'!$AK$139</f>
        <v>0</v>
      </c>
      <c r="AS94" s="441">
        <f t="shared" si="227"/>
        <v>0</v>
      </c>
      <c r="AT94" s="441">
        <f t="shared" si="228"/>
        <v>0</v>
      </c>
      <c r="AU94" s="432">
        <f>'Ｈ７（1995）'!$AK$140</f>
        <v>0</v>
      </c>
      <c r="AV94" s="441">
        <f t="shared" si="229"/>
        <v>0</v>
      </c>
      <c r="AW94" s="441">
        <f t="shared" si="230"/>
        <v>0</v>
      </c>
      <c r="AX94" s="432">
        <f>'Ｈ７（1995）'!$AK$141</f>
        <v>89516</v>
      </c>
      <c r="AY94" s="441">
        <f t="shared" si="231"/>
        <v>4476</v>
      </c>
      <c r="AZ94" s="441">
        <f t="shared" si="232"/>
        <v>85044</v>
      </c>
      <c r="BA94" s="432">
        <f>'Ｈ７（1995）'!$AK$142</f>
        <v>0</v>
      </c>
      <c r="BB94" s="441">
        <f t="shared" si="233"/>
        <v>0</v>
      </c>
      <c r="BC94" s="441">
        <f t="shared" si="234"/>
        <v>0</v>
      </c>
      <c r="BD94" s="432">
        <f>'Ｈ７（1995）'!$AK$143</f>
        <v>0</v>
      </c>
      <c r="BE94" s="441">
        <f t="shared" si="235"/>
        <v>0</v>
      </c>
      <c r="BF94" s="440">
        <f t="shared" si="236"/>
        <v>0</v>
      </c>
      <c r="BG94" s="432">
        <f>'Ｈ７（1995）'!$AK$145</f>
        <v>0</v>
      </c>
      <c r="BH94" s="441">
        <f t="shared" si="237"/>
        <v>0</v>
      </c>
      <c r="BI94" s="441">
        <f t="shared" si="238"/>
        <v>0</v>
      </c>
      <c r="BJ94" s="432">
        <f>'Ｈ７（1995）'!$AK$146</f>
        <v>0</v>
      </c>
      <c r="BK94" s="441">
        <f t="shared" si="239"/>
        <v>0</v>
      </c>
      <c r="BL94" s="441">
        <f t="shared" si="240"/>
        <v>0</v>
      </c>
      <c r="BM94" s="432">
        <f>'Ｈ７（1995）'!$AK$147</f>
        <v>0</v>
      </c>
      <c r="BN94" s="441">
        <f t="shared" si="241"/>
        <v>0</v>
      </c>
      <c r="BO94" s="440">
        <f t="shared" si="242"/>
        <v>0</v>
      </c>
      <c r="BP94" s="430">
        <f>'Ｈ７（1995）'!$AK$148</f>
        <v>0</v>
      </c>
      <c r="BQ94" s="441">
        <f t="shared" si="243"/>
        <v>0</v>
      </c>
      <c r="BR94" s="441">
        <f t="shared" si="244"/>
        <v>0</v>
      </c>
      <c r="BS94" s="432">
        <f>'Ｈ７（1995）'!$AK$149</f>
        <v>0</v>
      </c>
      <c r="BT94" s="441">
        <f t="shared" si="245"/>
        <v>0</v>
      </c>
      <c r="BU94" s="441">
        <f t="shared" si="246"/>
        <v>0</v>
      </c>
      <c r="BV94" s="432">
        <f>'Ｈ７（1995）'!$AK$150</f>
        <v>0</v>
      </c>
      <c r="BW94" s="441">
        <f t="shared" si="247"/>
        <v>0</v>
      </c>
      <c r="BX94" s="441">
        <f t="shared" si="248"/>
        <v>0</v>
      </c>
      <c r="BY94" s="432">
        <f>'Ｈ７（1995）'!$AK$151</f>
        <v>0</v>
      </c>
      <c r="BZ94" s="441">
        <f t="shared" si="249"/>
        <v>0</v>
      </c>
      <c r="CA94" s="441">
        <f t="shared" si="250"/>
        <v>0</v>
      </c>
      <c r="CB94" s="432">
        <f>'Ｈ７（1995）'!$AK$152</f>
        <v>0</v>
      </c>
      <c r="CC94" s="441">
        <f t="shared" si="251"/>
        <v>0</v>
      </c>
      <c r="CD94" s="441">
        <f t="shared" si="252"/>
        <v>0</v>
      </c>
      <c r="CE94" s="432">
        <f>'Ｈ７（1995）'!$AK$153</f>
        <v>0</v>
      </c>
      <c r="CF94" s="441">
        <f t="shared" si="253"/>
        <v>0</v>
      </c>
      <c r="CG94" s="441">
        <f t="shared" si="254"/>
        <v>0</v>
      </c>
      <c r="CH94" s="432">
        <f>'Ｈ７（1995）'!$AK$155</f>
        <v>0</v>
      </c>
      <c r="CI94" s="441">
        <f t="shared" si="255"/>
        <v>0</v>
      </c>
      <c r="CJ94" s="441">
        <f t="shared" si="256"/>
        <v>0</v>
      </c>
      <c r="CK94" s="432">
        <f>'Ｈ７（1995）'!$AK$156</f>
        <v>0</v>
      </c>
      <c r="CL94" s="441">
        <f t="shared" si="257"/>
        <v>0</v>
      </c>
      <c r="CM94" s="441">
        <f t="shared" si="258"/>
        <v>0</v>
      </c>
      <c r="CN94" s="432">
        <f>'Ｈ７（1995）'!$AK$157</f>
        <v>0</v>
      </c>
      <c r="CO94" s="441">
        <f t="shared" si="259"/>
        <v>0</v>
      </c>
      <c r="CP94" s="441">
        <f t="shared" si="260"/>
        <v>0</v>
      </c>
      <c r="CQ94" s="432">
        <f>'Ｈ７（1995）'!$AK$158</f>
        <v>60000</v>
      </c>
      <c r="CR94" s="441">
        <f t="shared" si="261"/>
        <v>1500</v>
      </c>
      <c r="CS94" s="441">
        <f t="shared" si="262"/>
        <v>28500</v>
      </c>
      <c r="CT94" s="432">
        <f>'Ｈ７（1995）'!$AK$159</f>
        <v>0</v>
      </c>
      <c r="CU94" s="441">
        <f t="shared" si="263"/>
        <v>0</v>
      </c>
      <c r="CV94" s="441">
        <f t="shared" si="264"/>
        <v>0</v>
      </c>
      <c r="CW94" s="432">
        <f>'Ｈ７（1995）'!$AK$160</f>
        <v>0</v>
      </c>
      <c r="CX94" s="441">
        <f t="shared" si="265"/>
        <v>0</v>
      </c>
      <c r="CY94" s="441">
        <f t="shared" si="266"/>
        <v>0</v>
      </c>
      <c r="CZ94" s="432">
        <f>'Ｈ７（1995）'!$AK$161</f>
        <v>0</v>
      </c>
      <c r="DA94" s="441">
        <f t="shared" si="267"/>
        <v>0</v>
      </c>
      <c r="DB94" s="441">
        <f t="shared" si="268"/>
        <v>0</v>
      </c>
      <c r="DC94" s="432">
        <f>'Ｈ７（1995）'!$AK$162</f>
        <v>0</v>
      </c>
      <c r="DD94" s="441">
        <f t="shared" si="269"/>
        <v>0</v>
      </c>
      <c r="DE94" s="440">
        <f t="shared" si="270"/>
        <v>0</v>
      </c>
      <c r="DF94" s="432">
        <f>'Ｈ７（1995）'!$AK$164</f>
        <v>0</v>
      </c>
      <c r="DG94" s="441">
        <f t="shared" si="271"/>
        <v>0</v>
      </c>
      <c r="DH94" s="441">
        <f t="shared" si="272"/>
        <v>0</v>
      </c>
      <c r="DI94" s="432">
        <f>'Ｈ７（1995）'!$AK$165</f>
        <v>0</v>
      </c>
      <c r="DJ94" s="441">
        <f t="shared" si="273"/>
        <v>0</v>
      </c>
      <c r="DK94" s="440">
        <f t="shared" si="274"/>
        <v>0</v>
      </c>
      <c r="DL94" s="432">
        <f>'Ｈ７（1995）'!$AK$166</f>
        <v>0</v>
      </c>
      <c r="DM94" s="441">
        <f t="shared" si="275"/>
        <v>0</v>
      </c>
      <c r="DN94" s="441">
        <f t="shared" si="276"/>
        <v>0</v>
      </c>
      <c r="DO94" s="432">
        <f>'Ｈ７（1995）'!$AK$167</f>
        <v>0</v>
      </c>
      <c r="DP94" s="441">
        <f t="shared" si="277"/>
        <v>0</v>
      </c>
      <c r="DQ94" s="441">
        <f t="shared" si="278"/>
        <v>0</v>
      </c>
      <c r="DR94" s="432">
        <f>'Ｈ７（1995）'!$AK$168</f>
        <v>0</v>
      </c>
      <c r="DS94" s="441">
        <f t="shared" si="279"/>
        <v>0</v>
      </c>
      <c r="DT94" s="441">
        <f t="shared" si="280"/>
        <v>0</v>
      </c>
      <c r="DU94" s="432">
        <f>'Ｈ７（1995）'!$AK$169</f>
        <v>0</v>
      </c>
      <c r="DV94" s="441">
        <f t="shared" si="281"/>
        <v>0</v>
      </c>
      <c r="DW94" s="441">
        <f t="shared" si="282"/>
        <v>0</v>
      </c>
      <c r="DX94" s="432">
        <f>'Ｈ７（1995）'!$AK$170</f>
        <v>0</v>
      </c>
      <c r="DY94" s="441">
        <f t="shared" si="283"/>
        <v>0</v>
      </c>
      <c r="DZ94" s="441">
        <f t="shared" si="284"/>
        <v>0</v>
      </c>
      <c r="EA94" s="432">
        <f>'Ｈ７（1995）'!$AK$171</f>
        <v>0</v>
      </c>
      <c r="EB94" s="441">
        <f t="shared" si="285"/>
        <v>0</v>
      </c>
      <c r="EC94" s="441">
        <f t="shared" si="286"/>
        <v>0</v>
      </c>
      <c r="ED94" s="432">
        <f>'Ｈ７（1995）'!$AK$172</f>
        <v>0</v>
      </c>
      <c r="EE94" s="441">
        <f t="shared" si="287"/>
        <v>0</v>
      </c>
      <c r="EF94" s="441">
        <f t="shared" si="288"/>
        <v>0</v>
      </c>
      <c r="EG94" s="432">
        <f>'Ｈ７（1995）'!$AK$173</f>
        <v>0</v>
      </c>
      <c r="EH94" s="441">
        <f t="shared" si="289"/>
        <v>0</v>
      </c>
      <c r="EI94" s="441">
        <f t="shared" si="290"/>
        <v>0</v>
      </c>
      <c r="EJ94" s="432">
        <f>'Ｈ７（1995）'!$AK$174</f>
        <v>0</v>
      </c>
      <c r="EK94" s="441">
        <f t="shared" si="291"/>
        <v>0</v>
      </c>
      <c r="EL94" s="440">
        <f t="shared" si="292"/>
        <v>0</v>
      </c>
      <c r="EM94" s="432">
        <f>'Ｈ７（1995）'!$AK$175</f>
        <v>0</v>
      </c>
      <c r="EN94" s="441">
        <f t="shared" si="293"/>
        <v>0</v>
      </c>
      <c r="EO94" s="475">
        <f t="shared" si="294"/>
        <v>0</v>
      </c>
      <c r="EP94" s="430">
        <f t="shared" si="295"/>
        <v>149516</v>
      </c>
      <c r="EQ94" s="435">
        <f t="shared" si="296"/>
        <v>5976</v>
      </c>
      <c r="ER94" s="433">
        <f t="shared" si="297"/>
        <v>113544</v>
      </c>
    </row>
    <row r="95" spans="1:148" ht="16.5" customHeight="1" x14ac:dyDescent="0.15">
      <c r="A95" s="371"/>
      <c r="B95" s="436"/>
      <c r="C95" s="437">
        <v>8</v>
      </c>
      <c r="D95" s="438">
        <v>18</v>
      </c>
      <c r="E95" s="430">
        <f>'Ｈ８（1996）'!$AK$124</f>
        <v>0</v>
      </c>
      <c r="F95" s="441">
        <f t="shared" si="201"/>
        <v>0</v>
      </c>
      <c r="G95" s="441">
        <f t="shared" si="202"/>
        <v>0</v>
      </c>
      <c r="H95" s="432">
        <f>'Ｈ８（1996）'!$AK$125</f>
        <v>0</v>
      </c>
      <c r="I95" s="441">
        <f t="shared" si="203"/>
        <v>0</v>
      </c>
      <c r="J95" s="440">
        <f t="shared" si="204"/>
        <v>0</v>
      </c>
      <c r="K95" s="432">
        <f>'Ｈ８（1996）'!$AK$127</f>
        <v>0</v>
      </c>
      <c r="L95" s="441">
        <f t="shared" si="205"/>
        <v>0</v>
      </c>
      <c r="M95" s="441">
        <f t="shared" si="206"/>
        <v>0</v>
      </c>
      <c r="N95" s="432">
        <f>'Ｈ８（1996）'!$AK$128</f>
        <v>455</v>
      </c>
      <c r="O95" s="441">
        <f t="shared" si="207"/>
        <v>18</v>
      </c>
      <c r="P95" s="440">
        <f t="shared" si="208"/>
        <v>324</v>
      </c>
      <c r="Q95" s="432">
        <f>'Ｈ８（1996）'!$AK$130</f>
        <v>0</v>
      </c>
      <c r="R95" s="441">
        <f t="shared" si="209"/>
        <v>0</v>
      </c>
      <c r="S95" s="441">
        <f t="shared" si="210"/>
        <v>0</v>
      </c>
      <c r="T95" s="432">
        <f>'Ｈ８（1996）'!$AK$131</f>
        <v>0</v>
      </c>
      <c r="U95" s="441">
        <f t="shared" si="211"/>
        <v>0</v>
      </c>
      <c r="V95" s="441">
        <f t="shared" si="212"/>
        <v>0</v>
      </c>
      <c r="W95" s="432">
        <f>'Ｈ８（1996）'!$AK$132</f>
        <v>0</v>
      </c>
      <c r="X95" s="441">
        <f t="shared" si="213"/>
        <v>0</v>
      </c>
      <c r="Y95" s="441">
        <f t="shared" si="214"/>
        <v>0</v>
      </c>
      <c r="Z95" s="432">
        <f>'Ｈ８（1996）'!$AK$133</f>
        <v>0</v>
      </c>
      <c r="AA95" s="441">
        <f t="shared" si="215"/>
        <v>0</v>
      </c>
      <c r="AB95" s="441">
        <f t="shared" si="216"/>
        <v>0</v>
      </c>
      <c r="AC95" s="432">
        <f>'Ｈ８（1996）'!$AK$134</f>
        <v>0</v>
      </c>
      <c r="AD95" s="441">
        <f t="shared" si="217"/>
        <v>0</v>
      </c>
      <c r="AE95" s="440">
        <f t="shared" si="218"/>
        <v>0</v>
      </c>
      <c r="AF95" s="432">
        <f>'Ｈ８（1996）'!$AK$135</f>
        <v>0</v>
      </c>
      <c r="AG95" s="441">
        <f t="shared" si="219"/>
        <v>0</v>
      </c>
      <c r="AH95" s="440">
        <f t="shared" si="220"/>
        <v>0</v>
      </c>
      <c r="AI95" s="432">
        <f>'Ｈ８（1996）'!$AK$136</f>
        <v>0</v>
      </c>
      <c r="AJ95" s="441">
        <f t="shared" si="221"/>
        <v>0</v>
      </c>
      <c r="AK95" s="441">
        <f t="shared" si="222"/>
        <v>0</v>
      </c>
      <c r="AL95" s="432">
        <f>'Ｈ８（1996）'!$AK$137</f>
        <v>0</v>
      </c>
      <c r="AM95" s="441">
        <f t="shared" si="223"/>
        <v>0</v>
      </c>
      <c r="AN95" s="441">
        <f t="shared" si="224"/>
        <v>0</v>
      </c>
      <c r="AO95" s="432">
        <f>'Ｈ８（1996）'!$AK$138</f>
        <v>0</v>
      </c>
      <c r="AP95" s="441">
        <f t="shared" si="225"/>
        <v>0</v>
      </c>
      <c r="AQ95" s="441">
        <f t="shared" si="226"/>
        <v>0</v>
      </c>
      <c r="AR95" s="432">
        <f>'Ｈ８（1996）'!$AK$139</f>
        <v>0</v>
      </c>
      <c r="AS95" s="441">
        <f t="shared" si="227"/>
        <v>0</v>
      </c>
      <c r="AT95" s="441">
        <f t="shared" si="228"/>
        <v>0</v>
      </c>
      <c r="AU95" s="432">
        <f>'Ｈ８（1996）'!$AK$140</f>
        <v>0</v>
      </c>
      <c r="AV95" s="441">
        <f t="shared" si="229"/>
        <v>0</v>
      </c>
      <c r="AW95" s="441">
        <f t="shared" si="230"/>
        <v>0</v>
      </c>
      <c r="AX95" s="432">
        <f>'Ｈ８（1996）'!$AK$141</f>
        <v>42519</v>
      </c>
      <c r="AY95" s="441">
        <f t="shared" si="231"/>
        <v>2126</v>
      </c>
      <c r="AZ95" s="441">
        <f t="shared" si="232"/>
        <v>38268</v>
      </c>
      <c r="BA95" s="432">
        <f>'Ｈ８（1996）'!$AK$142</f>
        <v>0</v>
      </c>
      <c r="BB95" s="441">
        <f t="shared" si="233"/>
        <v>0</v>
      </c>
      <c r="BC95" s="441">
        <f t="shared" si="234"/>
        <v>0</v>
      </c>
      <c r="BD95" s="432">
        <f>'Ｈ８（1996）'!$AK$143</f>
        <v>151397</v>
      </c>
      <c r="BE95" s="441">
        <f t="shared" si="235"/>
        <v>6056</v>
      </c>
      <c r="BF95" s="440">
        <f t="shared" si="236"/>
        <v>109008</v>
      </c>
      <c r="BG95" s="432">
        <f>'Ｈ８（1996）'!$AK$145</f>
        <v>0</v>
      </c>
      <c r="BH95" s="441">
        <f t="shared" si="237"/>
        <v>0</v>
      </c>
      <c r="BI95" s="441">
        <f t="shared" si="238"/>
        <v>0</v>
      </c>
      <c r="BJ95" s="432">
        <f>'Ｈ８（1996）'!$AK$146</f>
        <v>0</v>
      </c>
      <c r="BK95" s="441">
        <f t="shared" si="239"/>
        <v>0</v>
      </c>
      <c r="BL95" s="441">
        <f t="shared" si="240"/>
        <v>0</v>
      </c>
      <c r="BM95" s="432">
        <f>'Ｈ８（1996）'!$AK$147</f>
        <v>0</v>
      </c>
      <c r="BN95" s="441">
        <f t="shared" si="241"/>
        <v>0</v>
      </c>
      <c r="BO95" s="440">
        <f t="shared" si="242"/>
        <v>0</v>
      </c>
      <c r="BP95" s="430">
        <f>'Ｈ８（1996）'!$AK$148</f>
        <v>0</v>
      </c>
      <c r="BQ95" s="441">
        <f t="shared" si="243"/>
        <v>0</v>
      </c>
      <c r="BR95" s="441">
        <f t="shared" si="244"/>
        <v>0</v>
      </c>
      <c r="BS95" s="432">
        <f>'Ｈ８（1996）'!$AK$149</f>
        <v>0</v>
      </c>
      <c r="BT95" s="441">
        <f t="shared" si="245"/>
        <v>0</v>
      </c>
      <c r="BU95" s="441">
        <f t="shared" si="246"/>
        <v>0</v>
      </c>
      <c r="BV95" s="432">
        <f>'Ｈ８（1996）'!$AK$150</f>
        <v>0</v>
      </c>
      <c r="BW95" s="441">
        <f t="shared" si="247"/>
        <v>0</v>
      </c>
      <c r="BX95" s="441">
        <f t="shared" si="248"/>
        <v>0</v>
      </c>
      <c r="BY95" s="432">
        <f>'Ｈ８（1996）'!$AK$151</f>
        <v>0</v>
      </c>
      <c r="BZ95" s="441">
        <f t="shared" si="249"/>
        <v>0</v>
      </c>
      <c r="CA95" s="441">
        <f t="shared" si="250"/>
        <v>0</v>
      </c>
      <c r="CB95" s="432">
        <f>'Ｈ８（1996）'!$AK$152</f>
        <v>0</v>
      </c>
      <c r="CC95" s="441">
        <f t="shared" si="251"/>
        <v>0</v>
      </c>
      <c r="CD95" s="441">
        <f t="shared" si="252"/>
        <v>0</v>
      </c>
      <c r="CE95" s="432">
        <f>'Ｈ８（1996）'!$AK$153</f>
        <v>0</v>
      </c>
      <c r="CF95" s="441">
        <f t="shared" si="253"/>
        <v>0</v>
      </c>
      <c r="CG95" s="441">
        <f t="shared" si="254"/>
        <v>0</v>
      </c>
      <c r="CH95" s="432">
        <f>'Ｈ８（1996）'!$AK$155</f>
        <v>0</v>
      </c>
      <c r="CI95" s="441">
        <f t="shared" si="255"/>
        <v>0</v>
      </c>
      <c r="CJ95" s="441">
        <f t="shared" si="256"/>
        <v>0</v>
      </c>
      <c r="CK95" s="432">
        <f>'Ｈ８（1996）'!$AK$156</f>
        <v>0</v>
      </c>
      <c r="CL95" s="441">
        <f t="shared" si="257"/>
        <v>0</v>
      </c>
      <c r="CM95" s="441">
        <f t="shared" si="258"/>
        <v>0</v>
      </c>
      <c r="CN95" s="432">
        <f>'Ｈ８（1996）'!$AK$157</f>
        <v>0</v>
      </c>
      <c r="CO95" s="441">
        <f t="shared" si="259"/>
        <v>0</v>
      </c>
      <c r="CP95" s="441">
        <f t="shared" si="260"/>
        <v>0</v>
      </c>
      <c r="CQ95" s="432">
        <f>'Ｈ８（1996）'!$AK$158</f>
        <v>0</v>
      </c>
      <c r="CR95" s="441">
        <f t="shared" si="261"/>
        <v>0</v>
      </c>
      <c r="CS95" s="441">
        <f t="shared" si="262"/>
        <v>0</v>
      </c>
      <c r="CT95" s="432">
        <f>'Ｈ８（1996）'!$AK$159</f>
        <v>0</v>
      </c>
      <c r="CU95" s="441">
        <f t="shared" si="263"/>
        <v>0</v>
      </c>
      <c r="CV95" s="441">
        <f t="shared" si="264"/>
        <v>0</v>
      </c>
      <c r="CW95" s="432">
        <f>'Ｈ８（1996）'!$AK$160</f>
        <v>0</v>
      </c>
      <c r="CX95" s="441">
        <f t="shared" si="265"/>
        <v>0</v>
      </c>
      <c r="CY95" s="441">
        <f t="shared" si="266"/>
        <v>0</v>
      </c>
      <c r="CZ95" s="432">
        <f>'Ｈ８（1996）'!$AK$161</f>
        <v>0</v>
      </c>
      <c r="DA95" s="441">
        <f t="shared" si="267"/>
        <v>0</v>
      </c>
      <c r="DB95" s="441">
        <f t="shared" si="268"/>
        <v>0</v>
      </c>
      <c r="DC95" s="432">
        <f>'Ｈ８（1996）'!$AK$162</f>
        <v>0</v>
      </c>
      <c r="DD95" s="441">
        <f t="shared" si="269"/>
        <v>0</v>
      </c>
      <c r="DE95" s="440">
        <f t="shared" si="270"/>
        <v>0</v>
      </c>
      <c r="DF95" s="432">
        <f>'Ｈ８（1996）'!$AK$164</f>
        <v>0</v>
      </c>
      <c r="DG95" s="441">
        <f t="shared" si="271"/>
        <v>0</v>
      </c>
      <c r="DH95" s="441">
        <f t="shared" si="272"/>
        <v>0</v>
      </c>
      <c r="DI95" s="432">
        <f>'Ｈ８（1996）'!$AK$165</f>
        <v>0</v>
      </c>
      <c r="DJ95" s="441">
        <f t="shared" si="273"/>
        <v>0</v>
      </c>
      <c r="DK95" s="440">
        <f t="shared" si="274"/>
        <v>0</v>
      </c>
      <c r="DL95" s="432">
        <f>'Ｈ８（1996）'!$AK$166</f>
        <v>0</v>
      </c>
      <c r="DM95" s="441">
        <f t="shared" si="275"/>
        <v>0</v>
      </c>
      <c r="DN95" s="441">
        <f t="shared" si="276"/>
        <v>0</v>
      </c>
      <c r="DO95" s="432">
        <f>'Ｈ８（1996）'!$AK$167</f>
        <v>0</v>
      </c>
      <c r="DP95" s="441">
        <f t="shared" si="277"/>
        <v>0</v>
      </c>
      <c r="DQ95" s="441">
        <f t="shared" si="278"/>
        <v>0</v>
      </c>
      <c r="DR95" s="432">
        <f>'Ｈ８（1996）'!$AK$168</f>
        <v>0</v>
      </c>
      <c r="DS95" s="441">
        <f t="shared" si="279"/>
        <v>0</v>
      </c>
      <c r="DT95" s="441">
        <f t="shared" si="280"/>
        <v>0</v>
      </c>
      <c r="DU95" s="432">
        <f>'Ｈ８（1996）'!$AK$169</f>
        <v>0</v>
      </c>
      <c r="DV95" s="441">
        <f t="shared" si="281"/>
        <v>0</v>
      </c>
      <c r="DW95" s="441">
        <f t="shared" si="282"/>
        <v>0</v>
      </c>
      <c r="DX95" s="432">
        <f>'Ｈ８（1996）'!$AK$170</f>
        <v>0</v>
      </c>
      <c r="DY95" s="441">
        <f t="shared" si="283"/>
        <v>0</v>
      </c>
      <c r="DZ95" s="441">
        <f t="shared" si="284"/>
        <v>0</v>
      </c>
      <c r="EA95" s="432">
        <f>'Ｈ８（1996）'!$AK$171</f>
        <v>0</v>
      </c>
      <c r="EB95" s="441">
        <f t="shared" si="285"/>
        <v>0</v>
      </c>
      <c r="EC95" s="441">
        <f t="shared" si="286"/>
        <v>0</v>
      </c>
      <c r="ED95" s="432">
        <f>'Ｈ８（1996）'!$AK$172</f>
        <v>0</v>
      </c>
      <c r="EE95" s="441">
        <f t="shared" si="287"/>
        <v>0</v>
      </c>
      <c r="EF95" s="441">
        <f t="shared" si="288"/>
        <v>0</v>
      </c>
      <c r="EG95" s="432">
        <f>'Ｈ８（1996）'!$AK$173</f>
        <v>0</v>
      </c>
      <c r="EH95" s="441">
        <f t="shared" si="289"/>
        <v>0</v>
      </c>
      <c r="EI95" s="441">
        <f t="shared" si="290"/>
        <v>0</v>
      </c>
      <c r="EJ95" s="432">
        <f>'Ｈ８（1996）'!$AK$174</f>
        <v>0</v>
      </c>
      <c r="EK95" s="441">
        <f t="shared" si="291"/>
        <v>0</v>
      </c>
      <c r="EL95" s="440">
        <f t="shared" si="292"/>
        <v>0</v>
      </c>
      <c r="EM95" s="432">
        <f>'Ｈ８（1996）'!$AK$175</f>
        <v>0</v>
      </c>
      <c r="EN95" s="441">
        <f t="shared" si="293"/>
        <v>0</v>
      </c>
      <c r="EO95" s="475">
        <f t="shared" si="294"/>
        <v>0</v>
      </c>
      <c r="EP95" s="430">
        <f t="shared" si="295"/>
        <v>194371</v>
      </c>
      <c r="EQ95" s="435">
        <f t="shared" si="296"/>
        <v>8200</v>
      </c>
      <c r="ER95" s="433">
        <f t="shared" si="297"/>
        <v>147600</v>
      </c>
    </row>
    <row r="96" spans="1:148" ht="16.5" customHeight="1" x14ac:dyDescent="0.15">
      <c r="A96" s="371"/>
      <c r="B96" s="436"/>
      <c r="C96" s="437">
        <v>9</v>
      </c>
      <c r="D96" s="1100">
        <v>17</v>
      </c>
      <c r="E96" s="430">
        <f>'Ｈ９（1997）'!$AK$124</f>
        <v>0</v>
      </c>
      <c r="F96" s="441">
        <f t="shared" si="201"/>
        <v>0</v>
      </c>
      <c r="G96" s="441">
        <f t="shared" si="202"/>
        <v>0</v>
      </c>
      <c r="H96" s="432">
        <f>'Ｈ９（1997）'!$AK$125</f>
        <v>0</v>
      </c>
      <c r="I96" s="441">
        <f t="shared" si="203"/>
        <v>0</v>
      </c>
      <c r="J96" s="440">
        <f t="shared" si="204"/>
        <v>0</v>
      </c>
      <c r="K96" s="432">
        <f>'Ｈ９（1997）'!$AK$127</f>
        <v>0</v>
      </c>
      <c r="L96" s="441">
        <f t="shared" si="205"/>
        <v>0</v>
      </c>
      <c r="M96" s="441">
        <f t="shared" si="206"/>
        <v>0</v>
      </c>
      <c r="N96" s="432">
        <f>'Ｈ９（1997）'!$AK$128</f>
        <v>0</v>
      </c>
      <c r="O96" s="441">
        <f t="shared" si="207"/>
        <v>0</v>
      </c>
      <c r="P96" s="440">
        <f t="shared" si="208"/>
        <v>0</v>
      </c>
      <c r="Q96" s="432">
        <f>'Ｈ９（1997）'!$AK$130</f>
        <v>0</v>
      </c>
      <c r="R96" s="441">
        <f t="shared" si="209"/>
        <v>0</v>
      </c>
      <c r="S96" s="441">
        <f t="shared" si="210"/>
        <v>0</v>
      </c>
      <c r="T96" s="432">
        <f>'Ｈ９（1997）'!$AK$131</f>
        <v>0</v>
      </c>
      <c r="U96" s="441">
        <f t="shared" si="211"/>
        <v>0</v>
      </c>
      <c r="V96" s="441">
        <f t="shared" si="212"/>
        <v>0</v>
      </c>
      <c r="W96" s="432">
        <f>'Ｈ９（1997）'!$AK$132</f>
        <v>0</v>
      </c>
      <c r="X96" s="441">
        <f t="shared" si="213"/>
        <v>0</v>
      </c>
      <c r="Y96" s="441">
        <f t="shared" si="214"/>
        <v>0</v>
      </c>
      <c r="Z96" s="432">
        <f>'Ｈ９（1997）'!$AK$133</f>
        <v>0</v>
      </c>
      <c r="AA96" s="441">
        <f t="shared" si="215"/>
        <v>0</v>
      </c>
      <c r="AB96" s="441">
        <f t="shared" si="216"/>
        <v>0</v>
      </c>
      <c r="AC96" s="432">
        <f>'Ｈ９（1997）'!$AK$134</f>
        <v>60000</v>
      </c>
      <c r="AD96" s="441">
        <f t="shared" si="217"/>
        <v>2400</v>
      </c>
      <c r="AE96" s="440">
        <f t="shared" si="218"/>
        <v>40800</v>
      </c>
      <c r="AF96" s="432">
        <f>'Ｈ９（1997）'!$AK$135</f>
        <v>0</v>
      </c>
      <c r="AG96" s="441">
        <f t="shared" si="219"/>
        <v>0</v>
      </c>
      <c r="AH96" s="440">
        <f t="shared" si="220"/>
        <v>0</v>
      </c>
      <c r="AI96" s="432">
        <f>'Ｈ９（1997）'!$AK$136</f>
        <v>0</v>
      </c>
      <c r="AJ96" s="441">
        <f t="shared" si="221"/>
        <v>0</v>
      </c>
      <c r="AK96" s="441">
        <f t="shared" si="222"/>
        <v>0</v>
      </c>
      <c r="AL96" s="432">
        <f>'Ｈ９（1997）'!$AK$137</f>
        <v>0</v>
      </c>
      <c r="AM96" s="441">
        <f t="shared" si="223"/>
        <v>0</v>
      </c>
      <c r="AN96" s="441">
        <f t="shared" si="224"/>
        <v>0</v>
      </c>
      <c r="AO96" s="432">
        <f>'Ｈ９（1997）'!$AK$138</f>
        <v>0</v>
      </c>
      <c r="AP96" s="441">
        <f t="shared" si="225"/>
        <v>0</v>
      </c>
      <c r="AQ96" s="441">
        <f t="shared" si="226"/>
        <v>0</v>
      </c>
      <c r="AR96" s="432">
        <f>'Ｈ９（1997）'!$AK$139</f>
        <v>0</v>
      </c>
      <c r="AS96" s="441">
        <f t="shared" si="227"/>
        <v>0</v>
      </c>
      <c r="AT96" s="441">
        <f t="shared" si="228"/>
        <v>0</v>
      </c>
      <c r="AU96" s="432">
        <f>'Ｈ９（1997）'!$AK$140</f>
        <v>0</v>
      </c>
      <c r="AV96" s="441">
        <f t="shared" si="229"/>
        <v>0</v>
      </c>
      <c r="AW96" s="441">
        <f t="shared" si="230"/>
        <v>0</v>
      </c>
      <c r="AX96" s="432">
        <f>'Ｈ９（1997）'!$AK$141</f>
        <v>19866</v>
      </c>
      <c r="AY96" s="441">
        <f t="shared" si="231"/>
        <v>993</v>
      </c>
      <c r="AZ96" s="441">
        <f t="shared" si="232"/>
        <v>16881</v>
      </c>
      <c r="BA96" s="432">
        <f>'Ｈ９（1997）'!$AK$142</f>
        <v>0</v>
      </c>
      <c r="BB96" s="441">
        <f t="shared" si="233"/>
        <v>0</v>
      </c>
      <c r="BC96" s="441">
        <f t="shared" si="234"/>
        <v>0</v>
      </c>
      <c r="BD96" s="432">
        <f>'Ｈ９（1997）'!$AK$143</f>
        <v>432278</v>
      </c>
      <c r="BE96" s="441">
        <f t="shared" si="235"/>
        <v>17291</v>
      </c>
      <c r="BF96" s="440">
        <f t="shared" si="236"/>
        <v>293947</v>
      </c>
      <c r="BG96" s="432">
        <f>'Ｈ９（1997）'!$AK$145</f>
        <v>0</v>
      </c>
      <c r="BH96" s="441">
        <f t="shared" si="237"/>
        <v>0</v>
      </c>
      <c r="BI96" s="441">
        <f t="shared" si="238"/>
        <v>0</v>
      </c>
      <c r="BJ96" s="432">
        <f>'Ｈ９（1997）'!$AK$146</f>
        <v>0</v>
      </c>
      <c r="BK96" s="441">
        <f t="shared" si="239"/>
        <v>0</v>
      </c>
      <c r="BL96" s="441">
        <f t="shared" si="240"/>
        <v>0</v>
      </c>
      <c r="BM96" s="432">
        <f>'Ｈ９（1997）'!$AK$147</f>
        <v>0</v>
      </c>
      <c r="BN96" s="441">
        <f t="shared" si="241"/>
        <v>0</v>
      </c>
      <c r="BO96" s="440">
        <f t="shared" si="242"/>
        <v>0</v>
      </c>
      <c r="BP96" s="430">
        <f>'Ｈ９（1997）'!$AK$148</f>
        <v>0</v>
      </c>
      <c r="BQ96" s="441">
        <f t="shared" si="243"/>
        <v>0</v>
      </c>
      <c r="BR96" s="441">
        <f t="shared" si="244"/>
        <v>0</v>
      </c>
      <c r="BS96" s="432">
        <f>'Ｈ９（1997）'!$AK$149</f>
        <v>0</v>
      </c>
      <c r="BT96" s="441">
        <f t="shared" si="245"/>
        <v>0</v>
      </c>
      <c r="BU96" s="441">
        <f t="shared" si="246"/>
        <v>0</v>
      </c>
      <c r="BV96" s="432">
        <f>'Ｈ９（1997）'!$AK$150</f>
        <v>0</v>
      </c>
      <c r="BW96" s="441">
        <f t="shared" si="247"/>
        <v>0</v>
      </c>
      <c r="BX96" s="441">
        <f t="shared" si="248"/>
        <v>0</v>
      </c>
      <c r="BY96" s="432">
        <f>'Ｈ９（1997）'!$AK$151</f>
        <v>0</v>
      </c>
      <c r="BZ96" s="441">
        <f t="shared" si="249"/>
        <v>0</v>
      </c>
      <c r="CA96" s="441">
        <f t="shared" si="250"/>
        <v>0</v>
      </c>
      <c r="CB96" s="432">
        <f>'Ｈ９（1997）'!$AK$152</f>
        <v>0</v>
      </c>
      <c r="CC96" s="441">
        <f t="shared" si="251"/>
        <v>0</v>
      </c>
      <c r="CD96" s="441">
        <f t="shared" si="252"/>
        <v>0</v>
      </c>
      <c r="CE96" s="432">
        <f>'Ｈ９（1997）'!$AK$153</f>
        <v>0</v>
      </c>
      <c r="CF96" s="441">
        <f t="shared" si="253"/>
        <v>0</v>
      </c>
      <c r="CG96" s="441">
        <f t="shared" si="254"/>
        <v>0</v>
      </c>
      <c r="CH96" s="432">
        <f>'Ｈ９（1997）'!$AK$155</f>
        <v>0</v>
      </c>
      <c r="CI96" s="441">
        <f t="shared" si="255"/>
        <v>0</v>
      </c>
      <c r="CJ96" s="441">
        <f t="shared" si="256"/>
        <v>0</v>
      </c>
      <c r="CK96" s="432">
        <f>'Ｈ９（1997）'!$AK$156</f>
        <v>0</v>
      </c>
      <c r="CL96" s="441">
        <f t="shared" si="257"/>
        <v>0</v>
      </c>
      <c r="CM96" s="441">
        <f t="shared" si="258"/>
        <v>0</v>
      </c>
      <c r="CN96" s="432">
        <f>'Ｈ９（1997）'!$AK$157</f>
        <v>0</v>
      </c>
      <c r="CO96" s="441">
        <f t="shared" si="259"/>
        <v>0</v>
      </c>
      <c r="CP96" s="441">
        <f t="shared" si="260"/>
        <v>0</v>
      </c>
      <c r="CQ96" s="432">
        <f>'Ｈ９（1997）'!$AK$158</f>
        <v>0</v>
      </c>
      <c r="CR96" s="441">
        <f t="shared" si="261"/>
        <v>0</v>
      </c>
      <c r="CS96" s="441">
        <f t="shared" si="262"/>
        <v>0</v>
      </c>
      <c r="CT96" s="432">
        <f>'Ｈ９（1997）'!$AK$159</f>
        <v>0</v>
      </c>
      <c r="CU96" s="441">
        <f t="shared" si="263"/>
        <v>0</v>
      </c>
      <c r="CV96" s="441">
        <f t="shared" si="264"/>
        <v>0</v>
      </c>
      <c r="CW96" s="432">
        <f>'Ｈ９（1997）'!$AK$160</f>
        <v>0</v>
      </c>
      <c r="CX96" s="441">
        <f t="shared" si="265"/>
        <v>0</v>
      </c>
      <c r="CY96" s="441">
        <f t="shared" si="266"/>
        <v>0</v>
      </c>
      <c r="CZ96" s="432">
        <f>'Ｈ９（1997）'!$AK$161</f>
        <v>0</v>
      </c>
      <c r="DA96" s="441">
        <f t="shared" si="267"/>
        <v>0</v>
      </c>
      <c r="DB96" s="441">
        <f t="shared" si="268"/>
        <v>0</v>
      </c>
      <c r="DC96" s="432">
        <f>'Ｈ９（1997）'!$AK$162</f>
        <v>0</v>
      </c>
      <c r="DD96" s="441">
        <f t="shared" si="269"/>
        <v>0</v>
      </c>
      <c r="DE96" s="440">
        <f t="shared" si="270"/>
        <v>0</v>
      </c>
      <c r="DF96" s="432">
        <f>'Ｈ９（1997）'!$AK$164</f>
        <v>0</v>
      </c>
      <c r="DG96" s="441">
        <f t="shared" si="271"/>
        <v>0</v>
      </c>
      <c r="DH96" s="441">
        <f t="shared" si="272"/>
        <v>0</v>
      </c>
      <c r="DI96" s="432">
        <f>'Ｈ９（1997）'!$AK$165</f>
        <v>0</v>
      </c>
      <c r="DJ96" s="441">
        <f t="shared" si="273"/>
        <v>0</v>
      </c>
      <c r="DK96" s="440">
        <f t="shared" si="274"/>
        <v>0</v>
      </c>
      <c r="DL96" s="432">
        <f>'Ｈ９（1997）'!$AK$166</f>
        <v>0</v>
      </c>
      <c r="DM96" s="441">
        <f t="shared" si="275"/>
        <v>0</v>
      </c>
      <c r="DN96" s="441">
        <f t="shared" si="276"/>
        <v>0</v>
      </c>
      <c r="DO96" s="432">
        <f>'Ｈ９（1997）'!$AK$167</f>
        <v>0</v>
      </c>
      <c r="DP96" s="441">
        <f t="shared" si="277"/>
        <v>0</v>
      </c>
      <c r="DQ96" s="441">
        <f t="shared" si="278"/>
        <v>0</v>
      </c>
      <c r="DR96" s="432">
        <f>'Ｈ９（1997）'!$AK$168</f>
        <v>0</v>
      </c>
      <c r="DS96" s="441">
        <f t="shared" si="279"/>
        <v>0</v>
      </c>
      <c r="DT96" s="441">
        <f t="shared" si="280"/>
        <v>0</v>
      </c>
      <c r="DU96" s="432">
        <f>'Ｈ９（1997）'!$AK$169</f>
        <v>0</v>
      </c>
      <c r="DV96" s="441">
        <f t="shared" si="281"/>
        <v>0</v>
      </c>
      <c r="DW96" s="441">
        <f t="shared" si="282"/>
        <v>0</v>
      </c>
      <c r="DX96" s="432">
        <f>'Ｈ９（1997）'!$AK$170</f>
        <v>0</v>
      </c>
      <c r="DY96" s="441">
        <f t="shared" si="283"/>
        <v>0</v>
      </c>
      <c r="DZ96" s="441">
        <f t="shared" si="284"/>
        <v>0</v>
      </c>
      <c r="EA96" s="432">
        <f>'Ｈ９（1997）'!$AK$171</f>
        <v>0</v>
      </c>
      <c r="EB96" s="441">
        <f t="shared" si="285"/>
        <v>0</v>
      </c>
      <c r="EC96" s="441">
        <f t="shared" si="286"/>
        <v>0</v>
      </c>
      <c r="ED96" s="432">
        <f>'Ｈ９（1997）'!$AK$172</f>
        <v>0</v>
      </c>
      <c r="EE96" s="441">
        <f t="shared" si="287"/>
        <v>0</v>
      </c>
      <c r="EF96" s="441">
        <f t="shared" si="288"/>
        <v>0</v>
      </c>
      <c r="EG96" s="432">
        <f>'Ｈ９（1997）'!$AK$173</f>
        <v>0</v>
      </c>
      <c r="EH96" s="441">
        <f t="shared" si="289"/>
        <v>0</v>
      </c>
      <c r="EI96" s="441">
        <f t="shared" si="290"/>
        <v>0</v>
      </c>
      <c r="EJ96" s="432">
        <f>'Ｈ９（1997）'!$AK$174</f>
        <v>0</v>
      </c>
      <c r="EK96" s="441">
        <f t="shared" si="291"/>
        <v>0</v>
      </c>
      <c r="EL96" s="440">
        <f t="shared" si="292"/>
        <v>0</v>
      </c>
      <c r="EM96" s="432">
        <f>'Ｈ９（1997）'!$AK$175</f>
        <v>0</v>
      </c>
      <c r="EN96" s="441">
        <f t="shared" si="293"/>
        <v>0</v>
      </c>
      <c r="EO96" s="475">
        <f t="shared" si="294"/>
        <v>0</v>
      </c>
      <c r="EP96" s="430">
        <f t="shared" si="295"/>
        <v>512144</v>
      </c>
      <c r="EQ96" s="435">
        <f t="shared" si="296"/>
        <v>20684</v>
      </c>
      <c r="ER96" s="433">
        <f t="shared" si="297"/>
        <v>351628</v>
      </c>
    </row>
    <row r="97" spans="1:148" ht="16.5" customHeight="1" x14ac:dyDescent="0.15">
      <c r="A97" s="371"/>
      <c r="B97" s="436"/>
      <c r="C97" s="437">
        <v>10</v>
      </c>
      <c r="D97" s="438">
        <v>16</v>
      </c>
      <c r="E97" s="430">
        <f>'Ｈ１０（1998）'!$AK$124</f>
        <v>0</v>
      </c>
      <c r="F97" s="441">
        <f t="shared" si="201"/>
        <v>0</v>
      </c>
      <c r="G97" s="441">
        <f t="shared" si="202"/>
        <v>0</v>
      </c>
      <c r="H97" s="432">
        <f>'Ｈ１０（1998）'!$AK$125</f>
        <v>0</v>
      </c>
      <c r="I97" s="441">
        <f t="shared" si="203"/>
        <v>0</v>
      </c>
      <c r="J97" s="440">
        <f t="shared" si="204"/>
        <v>0</v>
      </c>
      <c r="K97" s="432">
        <f>'Ｈ１０（1998）'!$AK$127</f>
        <v>0</v>
      </c>
      <c r="L97" s="441">
        <f t="shared" si="205"/>
        <v>0</v>
      </c>
      <c r="M97" s="441">
        <f t="shared" si="206"/>
        <v>0</v>
      </c>
      <c r="N97" s="432">
        <f>'Ｈ１０（1998）'!$AK$128</f>
        <v>5100</v>
      </c>
      <c r="O97" s="441">
        <f t="shared" si="207"/>
        <v>204</v>
      </c>
      <c r="P97" s="440">
        <f t="shared" si="208"/>
        <v>3264</v>
      </c>
      <c r="Q97" s="432">
        <f>'Ｈ１０（1998）'!$AK$130</f>
        <v>0</v>
      </c>
      <c r="R97" s="441">
        <f t="shared" si="209"/>
        <v>0</v>
      </c>
      <c r="S97" s="441">
        <f t="shared" si="210"/>
        <v>0</v>
      </c>
      <c r="T97" s="432">
        <f>'Ｈ１０（1998）'!$AK$131</f>
        <v>0</v>
      </c>
      <c r="U97" s="441">
        <f t="shared" si="211"/>
        <v>0</v>
      </c>
      <c r="V97" s="441">
        <f t="shared" si="212"/>
        <v>0</v>
      </c>
      <c r="W97" s="432">
        <f>'Ｈ１０（1998）'!$AK$132</f>
        <v>0</v>
      </c>
      <c r="X97" s="441">
        <f t="shared" si="213"/>
        <v>0</v>
      </c>
      <c r="Y97" s="441">
        <f t="shared" si="214"/>
        <v>0</v>
      </c>
      <c r="Z97" s="432">
        <f>'Ｈ１０（1998）'!$AK$133</f>
        <v>0</v>
      </c>
      <c r="AA97" s="441">
        <f t="shared" si="215"/>
        <v>0</v>
      </c>
      <c r="AB97" s="441">
        <f t="shared" si="216"/>
        <v>0</v>
      </c>
      <c r="AC97" s="432">
        <f>'Ｈ１０（1998）'!$AK$134</f>
        <v>70000</v>
      </c>
      <c r="AD97" s="441">
        <f t="shared" si="217"/>
        <v>2800</v>
      </c>
      <c r="AE97" s="440">
        <f t="shared" si="218"/>
        <v>44800</v>
      </c>
      <c r="AF97" s="432">
        <f>'Ｈ１０（1998）'!$AK$135</f>
        <v>0</v>
      </c>
      <c r="AG97" s="441">
        <f t="shared" si="219"/>
        <v>0</v>
      </c>
      <c r="AH97" s="440">
        <f t="shared" si="220"/>
        <v>0</v>
      </c>
      <c r="AI97" s="432">
        <f>'Ｈ１０（1998）'!$AK$136</f>
        <v>0</v>
      </c>
      <c r="AJ97" s="441">
        <f t="shared" si="221"/>
        <v>0</v>
      </c>
      <c r="AK97" s="441">
        <f t="shared" si="222"/>
        <v>0</v>
      </c>
      <c r="AL97" s="432">
        <f>'Ｈ１０（1998）'!$AK$137</f>
        <v>0</v>
      </c>
      <c r="AM97" s="441">
        <f t="shared" si="223"/>
        <v>0</v>
      </c>
      <c r="AN97" s="441">
        <f t="shared" si="224"/>
        <v>0</v>
      </c>
      <c r="AO97" s="432">
        <f>'Ｈ１０（1998）'!$AK$138</f>
        <v>0</v>
      </c>
      <c r="AP97" s="441">
        <f t="shared" si="225"/>
        <v>0</v>
      </c>
      <c r="AQ97" s="441">
        <f t="shared" si="226"/>
        <v>0</v>
      </c>
      <c r="AR97" s="432">
        <f>'Ｈ１０（1998）'!$AK$139</f>
        <v>0</v>
      </c>
      <c r="AS97" s="441">
        <f t="shared" si="227"/>
        <v>0</v>
      </c>
      <c r="AT97" s="441">
        <f t="shared" si="228"/>
        <v>0</v>
      </c>
      <c r="AU97" s="432">
        <f>'Ｈ１０（1998）'!$AK$140</f>
        <v>0</v>
      </c>
      <c r="AV97" s="441">
        <f t="shared" si="229"/>
        <v>0</v>
      </c>
      <c r="AW97" s="441">
        <f t="shared" si="230"/>
        <v>0</v>
      </c>
      <c r="AX97" s="432">
        <f>'Ｈ１０（1998）'!$AK$141</f>
        <v>50106</v>
      </c>
      <c r="AY97" s="441">
        <f t="shared" si="231"/>
        <v>2505</v>
      </c>
      <c r="AZ97" s="441">
        <f t="shared" si="232"/>
        <v>40080</v>
      </c>
      <c r="BA97" s="432">
        <f>'Ｈ１０（1998）'!$AK$142</f>
        <v>0</v>
      </c>
      <c r="BB97" s="441">
        <f t="shared" si="233"/>
        <v>0</v>
      </c>
      <c r="BC97" s="441">
        <f t="shared" si="234"/>
        <v>0</v>
      </c>
      <c r="BD97" s="432">
        <f>'Ｈ１０（1998）'!$AK$143</f>
        <v>411038</v>
      </c>
      <c r="BE97" s="441">
        <f t="shared" si="235"/>
        <v>16442</v>
      </c>
      <c r="BF97" s="440">
        <f t="shared" si="236"/>
        <v>263072</v>
      </c>
      <c r="BG97" s="432">
        <f>'Ｈ１０（1998）'!$AK$145</f>
        <v>0</v>
      </c>
      <c r="BH97" s="441">
        <f t="shared" si="237"/>
        <v>0</v>
      </c>
      <c r="BI97" s="441">
        <f t="shared" si="238"/>
        <v>0</v>
      </c>
      <c r="BJ97" s="432">
        <f>'Ｈ１０（1998）'!$AK$146</f>
        <v>0</v>
      </c>
      <c r="BK97" s="441">
        <f t="shared" si="239"/>
        <v>0</v>
      </c>
      <c r="BL97" s="441">
        <f t="shared" si="240"/>
        <v>0</v>
      </c>
      <c r="BM97" s="432">
        <f>'Ｈ１０（1998）'!$AK$147</f>
        <v>0</v>
      </c>
      <c r="BN97" s="441">
        <f t="shared" si="241"/>
        <v>0</v>
      </c>
      <c r="BO97" s="440">
        <f t="shared" si="242"/>
        <v>0</v>
      </c>
      <c r="BP97" s="430">
        <f>'Ｈ１０（1998）'!$AK$148</f>
        <v>0</v>
      </c>
      <c r="BQ97" s="441">
        <f t="shared" si="243"/>
        <v>0</v>
      </c>
      <c r="BR97" s="441">
        <f t="shared" si="244"/>
        <v>0</v>
      </c>
      <c r="BS97" s="432">
        <f>'Ｈ１０（1998）'!$AK$149</f>
        <v>0</v>
      </c>
      <c r="BT97" s="441">
        <f t="shared" si="245"/>
        <v>0</v>
      </c>
      <c r="BU97" s="441">
        <f t="shared" si="246"/>
        <v>0</v>
      </c>
      <c r="BV97" s="432">
        <f>'Ｈ１０（1998）'!$AK$150</f>
        <v>0</v>
      </c>
      <c r="BW97" s="441">
        <f t="shared" si="247"/>
        <v>0</v>
      </c>
      <c r="BX97" s="441">
        <f t="shared" si="248"/>
        <v>0</v>
      </c>
      <c r="BY97" s="432">
        <f>'Ｈ１０（1998）'!$AK$151</f>
        <v>0</v>
      </c>
      <c r="BZ97" s="441">
        <f t="shared" si="249"/>
        <v>0</v>
      </c>
      <c r="CA97" s="441">
        <f t="shared" si="250"/>
        <v>0</v>
      </c>
      <c r="CB97" s="432">
        <f>'Ｈ１０（1998）'!$AK$152</f>
        <v>0</v>
      </c>
      <c r="CC97" s="441">
        <f t="shared" si="251"/>
        <v>0</v>
      </c>
      <c r="CD97" s="441">
        <f t="shared" si="252"/>
        <v>0</v>
      </c>
      <c r="CE97" s="432">
        <f>'Ｈ１０（1998）'!$AK$153</f>
        <v>0</v>
      </c>
      <c r="CF97" s="441">
        <f t="shared" si="253"/>
        <v>0</v>
      </c>
      <c r="CG97" s="441">
        <f t="shared" si="254"/>
        <v>0</v>
      </c>
      <c r="CH97" s="432">
        <f>'Ｈ１０（1998）'!$AK$155</f>
        <v>0</v>
      </c>
      <c r="CI97" s="441">
        <f t="shared" si="255"/>
        <v>0</v>
      </c>
      <c r="CJ97" s="441">
        <f t="shared" si="256"/>
        <v>0</v>
      </c>
      <c r="CK97" s="432">
        <f>'Ｈ１０（1998）'!$AK$156</f>
        <v>0</v>
      </c>
      <c r="CL97" s="441">
        <f t="shared" si="257"/>
        <v>0</v>
      </c>
      <c r="CM97" s="441">
        <f t="shared" si="258"/>
        <v>0</v>
      </c>
      <c r="CN97" s="432">
        <f>'Ｈ１０（1998）'!$AK$157</f>
        <v>0</v>
      </c>
      <c r="CO97" s="441">
        <f t="shared" si="259"/>
        <v>0</v>
      </c>
      <c r="CP97" s="441">
        <f t="shared" si="260"/>
        <v>0</v>
      </c>
      <c r="CQ97" s="432">
        <f>'Ｈ１０（1998）'!$AK$158</f>
        <v>0</v>
      </c>
      <c r="CR97" s="441">
        <f t="shared" si="261"/>
        <v>0</v>
      </c>
      <c r="CS97" s="441">
        <f t="shared" si="262"/>
        <v>0</v>
      </c>
      <c r="CT97" s="432">
        <f>'Ｈ１０（1998）'!$AK$159</f>
        <v>0</v>
      </c>
      <c r="CU97" s="441">
        <f t="shared" si="263"/>
        <v>0</v>
      </c>
      <c r="CV97" s="441">
        <f t="shared" si="264"/>
        <v>0</v>
      </c>
      <c r="CW97" s="432">
        <f>'Ｈ１０（1998）'!$AK$160</f>
        <v>0</v>
      </c>
      <c r="CX97" s="441">
        <f t="shared" si="265"/>
        <v>0</v>
      </c>
      <c r="CY97" s="441">
        <f t="shared" si="266"/>
        <v>0</v>
      </c>
      <c r="CZ97" s="432">
        <f>'Ｈ１０（1998）'!$AK$161</f>
        <v>0</v>
      </c>
      <c r="DA97" s="441">
        <f t="shared" si="267"/>
        <v>0</v>
      </c>
      <c r="DB97" s="441">
        <f t="shared" si="268"/>
        <v>0</v>
      </c>
      <c r="DC97" s="432">
        <f>'Ｈ１０（1998）'!$AK$162</f>
        <v>0</v>
      </c>
      <c r="DD97" s="441">
        <f t="shared" si="269"/>
        <v>0</v>
      </c>
      <c r="DE97" s="440">
        <f t="shared" si="270"/>
        <v>0</v>
      </c>
      <c r="DF97" s="432">
        <f>'Ｈ１０（1998）'!$AK$164</f>
        <v>0</v>
      </c>
      <c r="DG97" s="441">
        <f t="shared" si="271"/>
        <v>0</v>
      </c>
      <c r="DH97" s="441">
        <f t="shared" si="272"/>
        <v>0</v>
      </c>
      <c r="DI97" s="432">
        <f>'Ｈ１０（1998）'!$AK$165</f>
        <v>0</v>
      </c>
      <c r="DJ97" s="441">
        <f t="shared" si="273"/>
        <v>0</v>
      </c>
      <c r="DK97" s="440">
        <f t="shared" si="274"/>
        <v>0</v>
      </c>
      <c r="DL97" s="432">
        <f>'Ｈ１０（1998）'!$AK$166</f>
        <v>0</v>
      </c>
      <c r="DM97" s="441">
        <f t="shared" si="275"/>
        <v>0</v>
      </c>
      <c r="DN97" s="441">
        <f t="shared" si="276"/>
        <v>0</v>
      </c>
      <c r="DO97" s="432">
        <f>'Ｈ１０（1998）'!$AK$167</f>
        <v>0</v>
      </c>
      <c r="DP97" s="441">
        <f t="shared" si="277"/>
        <v>0</v>
      </c>
      <c r="DQ97" s="441">
        <f t="shared" si="278"/>
        <v>0</v>
      </c>
      <c r="DR97" s="432">
        <f>'Ｈ１０（1998）'!$AK$168</f>
        <v>0</v>
      </c>
      <c r="DS97" s="441">
        <f t="shared" si="279"/>
        <v>0</v>
      </c>
      <c r="DT97" s="441">
        <f t="shared" si="280"/>
        <v>0</v>
      </c>
      <c r="DU97" s="432">
        <f>'Ｈ１０（1998）'!$AK$169</f>
        <v>0</v>
      </c>
      <c r="DV97" s="441">
        <f t="shared" si="281"/>
        <v>0</v>
      </c>
      <c r="DW97" s="441">
        <f t="shared" si="282"/>
        <v>0</v>
      </c>
      <c r="DX97" s="432">
        <f>'Ｈ１０（1998）'!$AK$170</f>
        <v>0</v>
      </c>
      <c r="DY97" s="441">
        <f t="shared" si="283"/>
        <v>0</v>
      </c>
      <c r="DZ97" s="441">
        <f t="shared" si="284"/>
        <v>0</v>
      </c>
      <c r="EA97" s="432">
        <f>'Ｈ１０（1998）'!$AK$171</f>
        <v>0</v>
      </c>
      <c r="EB97" s="441">
        <f t="shared" si="285"/>
        <v>0</v>
      </c>
      <c r="EC97" s="441">
        <f t="shared" si="286"/>
        <v>0</v>
      </c>
      <c r="ED97" s="432">
        <f>'Ｈ１０（1998）'!$AK$172</f>
        <v>0</v>
      </c>
      <c r="EE97" s="441">
        <f t="shared" si="287"/>
        <v>0</v>
      </c>
      <c r="EF97" s="441">
        <f t="shared" si="288"/>
        <v>0</v>
      </c>
      <c r="EG97" s="432">
        <f>'Ｈ１０（1998）'!$AK$173</f>
        <v>0</v>
      </c>
      <c r="EH97" s="441">
        <f t="shared" si="289"/>
        <v>0</v>
      </c>
      <c r="EI97" s="441">
        <f t="shared" si="290"/>
        <v>0</v>
      </c>
      <c r="EJ97" s="432">
        <f>'Ｈ１０（1998）'!$AK$174</f>
        <v>0</v>
      </c>
      <c r="EK97" s="441">
        <f t="shared" si="291"/>
        <v>0</v>
      </c>
      <c r="EL97" s="440">
        <f t="shared" si="292"/>
        <v>0</v>
      </c>
      <c r="EM97" s="432">
        <f>'Ｈ１０（1998）'!$AK$175</f>
        <v>0</v>
      </c>
      <c r="EN97" s="441">
        <f t="shared" si="293"/>
        <v>0</v>
      </c>
      <c r="EO97" s="475">
        <f t="shared" si="294"/>
        <v>0</v>
      </c>
      <c r="EP97" s="430">
        <f t="shared" si="295"/>
        <v>536244</v>
      </c>
      <c r="EQ97" s="435">
        <f t="shared" si="296"/>
        <v>21951</v>
      </c>
      <c r="ER97" s="433">
        <f t="shared" si="297"/>
        <v>351216</v>
      </c>
    </row>
    <row r="98" spans="1:148" ht="16.5" customHeight="1" x14ac:dyDescent="0.15">
      <c r="A98" s="371"/>
      <c r="B98" s="436"/>
      <c r="C98" s="437">
        <v>11</v>
      </c>
      <c r="D98" s="1100">
        <v>15</v>
      </c>
      <c r="E98" s="430">
        <f>'Ｈ１１（1999）'!$AK$124</f>
        <v>0</v>
      </c>
      <c r="F98" s="441">
        <f t="shared" si="201"/>
        <v>0</v>
      </c>
      <c r="G98" s="441">
        <f t="shared" si="202"/>
        <v>0</v>
      </c>
      <c r="H98" s="432">
        <f>'Ｈ１１（1999）'!$AK$125</f>
        <v>70000</v>
      </c>
      <c r="I98" s="441">
        <f t="shared" si="203"/>
        <v>2800</v>
      </c>
      <c r="J98" s="440">
        <f t="shared" si="204"/>
        <v>42000</v>
      </c>
      <c r="K98" s="432">
        <f>'Ｈ１１（1999）'!$AK$127</f>
        <v>0</v>
      </c>
      <c r="L98" s="441">
        <f t="shared" si="205"/>
        <v>0</v>
      </c>
      <c r="M98" s="441">
        <f t="shared" si="206"/>
        <v>0</v>
      </c>
      <c r="N98" s="432">
        <f>'Ｈ１１（1999）'!$AK$128</f>
        <v>5617</v>
      </c>
      <c r="O98" s="441">
        <f t="shared" si="207"/>
        <v>225</v>
      </c>
      <c r="P98" s="440">
        <f t="shared" si="208"/>
        <v>3375</v>
      </c>
      <c r="Q98" s="432">
        <f>'Ｈ１１（1999）'!$AK$130</f>
        <v>0</v>
      </c>
      <c r="R98" s="441">
        <f t="shared" si="209"/>
        <v>0</v>
      </c>
      <c r="S98" s="441">
        <f t="shared" si="210"/>
        <v>0</v>
      </c>
      <c r="T98" s="432">
        <f>'Ｈ１１（1999）'!$AK$131</f>
        <v>0</v>
      </c>
      <c r="U98" s="441">
        <f t="shared" si="211"/>
        <v>0</v>
      </c>
      <c r="V98" s="441">
        <f t="shared" si="212"/>
        <v>0</v>
      </c>
      <c r="W98" s="432">
        <f>'Ｈ１１（1999）'!$AK$132</f>
        <v>3100</v>
      </c>
      <c r="X98" s="441">
        <f t="shared" si="213"/>
        <v>124</v>
      </c>
      <c r="Y98" s="441">
        <f t="shared" si="214"/>
        <v>1860</v>
      </c>
      <c r="Z98" s="432">
        <f>'Ｈ１１（1999）'!$AK$133</f>
        <v>0</v>
      </c>
      <c r="AA98" s="441">
        <f t="shared" si="215"/>
        <v>0</v>
      </c>
      <c r="AB98" s="441">
        <f t="shared" si="216"/>
        <v>0</v>
      </c>
      <c r="AC98" s="432">
        <f>'Ｈ１１（1999）'!$AK$134</f>
        <v>0</v>
      </c>
      <c r="AD98" s="441">
        <f t="shared" si="217"/>
        <v>0</v>
      </c>
      <c r="AE98" s="440">
        <f t="shared" si="218"/>
        <v>0</v>
      </c>
      <c r="AF98" s="432">
        <f>'Ｈ１１（1999）'!$AK$135</f>
        <v>0</v>
      </c>
      <c r="AG98" s="441">
        <f t="shared" si="219"/>
        <v>0</v>
      </c>
      <c r="AH98" s="440">
        <f t="shared" si="220"/>
        <v>0</v>
      </c>
      <c r="AI98" s="432">
        <f>'Ｈ１１（1999）'!$AK$136</f>
        <v>0</v>
      </c>
      <c r="AJ98" s="441">
        <f t="shared" si="221"/>
        <v>0</v>
      </c>
      <c r="AK98" s="441">
        <f t="shared" si="222"/>
        <v>0</v>
      </c>
      <c r="AL98" s="432">
        <f>'Ｈ１１（1999）'!$AK$137</f>
        <v>0</v>
      </c>
      <c r="AM98" s="441">
        <f t="shared" si="223"/>
        <v>0</v>
      </c>
      <c r="AN98" s="441">
        <f t="shared" si="224"/>
        <v>0</v>
      </c>
      <c r="AO98" s="432">
        <f>'Ｈ１１（1999）'!$AK$138</f>
        <v>0</v>
      </c>
      <c r="AP98" s="441">
        <f t="shared" si="225"/>
        <v>0</v>
      </c>
      <c r="AQ98" s="441">
        <f t="shared" si="226"/>
        <v>0</v>
      </c>
      <c r="AR98" s="432">
        <f>'Ｈ１１（1999）'!$AK$139</f>
        <v>0</v>
      </c>
      <c r="AS98" s="441">
        <f t="shared" si="227"/>
        <v>0</v>
      </c>
      <c r="AT98" s="441">
        <f t="shared" si="228"/>
        <v>0</v>
      </c>
      <c r="AU98" s="432">
        <f>'Ｈ１１（1999）'!$AK$140</f>
        <v>0</v>
      </c>
      <c r="AV98" s="441">
        <f t="shared" si="229"/>
        <v>0</v>
      </c>
      <c r="AW98" s="441">
        <f t="shared" si="230"/>
        <v>0</v>
      </c>
      <c r="AX98" s="432">
        <f>'Ｈ１１（1999）'!$AK$141</f>
        <v>38888</v>
      </c>
      <c r="AY98" s="441">
        <f t="shared" si="231"/>
        <v>1944</v>
      </c>
      <c r="AZ98" s="441">
        <f t="shared" si="232"/>
        <v>29160</v>
      </c>
      <c r="BA98" s="432">
        <f>'Ｈ１１（1999）'!$AK$142</f>
        <v>0</v>
      </c>
      <c r="BB98" s="441">
        <f t="shared" si="233"/>
        <v>0</v>
      </c>
      <c r="BC98" s="441">
        <f t="shared" si="234"/>
        <v>0</v>
      </c>
      <c r="BD98" s="432">
        <f>'Ｈ１１（1999）'!$AK$143</f>
        <v>262067</v>
      </c>
      <c r="BE98" s="441">
        <f t="shared" si="235"/>
        <v>10483</v>
      </c>
      <c r="BF98" s="440">
        <f t="shared" si="236"/>
        <v>157245</v>
      </c>
      <c r="BG98" s="432">
        <f>'Ｈ１１（1999）'!$AK$145</f>
        <v>0</v>
      </c>
      <c r="BH98" s="441">
        <f t="shared" si="237"/>
        <v>0</v>
      </c>
      <c r="BI98" s="441">
        <f t="shared" si="238"/>
        <v>0</v>
      </c>
      <c r="BJ98" s="432">
        <f>'Ｈ１１（1999）'!$AK$146</f>
        <v>0</v>
      </c>
      <c r="BK98" s="441">
        <f t="shared" si="239"/>
        <v>0</v>
      </c>
      <c r="BL98" s="441">
        <f t="shared" si="240"/>
        <v>0</v>
      </c>
      <c r="BM98" s="432">
        <f>'Ｈ１１（1999）'!$AK$147</f>
        <v>0</v>
      </c>
      <c r="BN98" s="441">
        <f t="shared" si="241"/>
        <v>0</v>
      </c>
      <c r="BO98" s="440">
        <f t="shared" si="242"/>
        <v>0</v>
      </c>
      <c r="BP98" s="430">
        <f>'Ｈ１１（1999）'!$AK$148</f>
        <v>0</v>
      </c>
      <c r="BQ98" s="441">
        <f t="shared" si="243"/>
        <v>0</v>
      </c>
      <c r="BR98" s="441">
        <f t="shared" si="244"/>
        <v>0</v>
      </c>
      <c r="BS98" s="432">
        <f>'Ｈ１１（1999）'!$AK$149</f>
        <v>0</v>
      </c>
      <c r="BT98" s="441">
        <f t="shared" si="245"/>
        <v>0</v>
      </c>
      <c r="BU98" s="441">
        <f t="shared" si="246"/>
        <v>0</v>
      </c>
      <c r="BV98" s="432">
        <f>'Ｈ１１（1999）'!$AK$150</f>
        <v>0</v>
      </c>
      <c r="BW98" s="441">
        <f t="shared" si="247"/>
        <v>0</v>
      </c>
      <c r="BX98" s="441">
        <f t="shared" si="248"/>
        <v>0</v>
      </c>
      <c r="BY98" s="432">
        <f>'Ｈ１１（1999）'!$AK$151</f>
        <v>0</v>
      </c>
      <c r="BZ98" s="441">
        <f t="shared" si="249"/>
        <v>0</v>
      </c>
      <c r="CA98" s="441">
        <f t="shared" si="250"/>
        <v>0</v>
      </c>
      <c r="CB98" s="432">
        <f>'Ｈ１１（1999）'!$AK$152</f>
        <v>0</v>
      </c>
      <c r="CC98" s="441">
        <f t="shared" si="251"/>
        <v>0</v>
      </c>
      <c r="CD98" s="441">
        <f t="shared" si="252"/>
        <v>0</v>
      </c>
      <c r="CE98" s="432">
        <f>'Ｈ１１（1999）'!$AK$153</f>
        <v>0</v>
      </c>
      <c r="CF98" s="441">
        <f t="shared" si="253"/>
        <v>0</v>
      </c>
      <c r="CG98" s="441">
        <f t="shared" si="254"/>
        <v>0</v>
      </c>
      <c r="CH98" s="432">
        <f>'Ｈ１１（1999）'!$AK$155</f>
        <v>0</v>
      </c>
      <c r="CI98" s="441">
        <f t="shared" si="255"/>
        <v>0</v>
      </c>
      <c r="CJ98" s="441">
        <f t="shared" si="256"/>
        <v>0</v>
      </c>
      <c r="CK98" s="432">
        <f>'Ｈ１１（1999）'!$AK$156</f>
        <v>0</v>
      </c>
      <c r="CL98" s="441">
        <f t="shared" si="257"/>
        <v>0</v>
      </c>
      <c r="CM98" s="441">
        <f t="shared" si="258"/>
        <v>0</v>
      </c>
      <c r="CN98" s="432">
        <f>'Ｈ１１（1999）'!$AK$157</f>
        <v>0</v>
      </c>
      <c r="CO98" s="441">
        <f t="shared" si="259"/>
        <v>0</v>
      </c>
      <c r="CP98" s="441">
        <f t="shared" si="260"/>
        <v>0</v>
      </c>
      <c r="CQ98" s="432">
        <f>'Ｈ１１（1999）'!$AK$158</f>
        <v>0</v>
      </c>
      <c r="CR98" s="441">
        <f t="shared" si="261"/>
        <v>0</v>
      </c>
      <c r="CS98" s="441">
        <f t="shared" si="262"/>
        <v>0</v>
      </c>
      <c r="CT98" s="432">
        <f>'Ｈ１１（1999）'!$AK$159</f>
        <v>0</v>
      </c>
      <c r="CU98" s="441">
        <f t="shared" si="263"/>
        <v>0</v>
      </c>
      <c r="CV98" s="441">
        <f t="shared" si="264"/>
        <v>0</v>
      </c>
      <c r="CW98" s="432">
        <f>'Ｈ１１（1999）'!$AK$160</f>
        <v>0</v>
      </c>
      <c r="CX98" s="441">
        <f t="shared" si="265"/>
        <v>0</v>
      </c>
      <c r="CY98" s="441">
        <f t="shared" si="266"/>
        <v>0</v>
      </c>
      <c r="CZ98" s="432">
        <f>'Ｈ１１（1999）'!$AK$161</f>
        <v>0</v>
      </c>
      <c r="DA98" s="441">
        <f t="shared" si="267"/>
        <v>0</v>
      </c>
      <c r="DB98" s="441">
        <f t="shared" si="268"/>
        <v>0</v>
      </c>
      <c r="DC98" s="432">
        <f>'Ｈ１１（1999）'!$AK$162</f>
        <v>0</v>
      </c>
      <c r="DD98" s="441">
        <f t="shared" si="269"/>
        <v>0</v>
      </c>
      <c r="DE98" s="440">
        <f t="shared" si="270"/>
        <v>0</v>
      </c>
      <c r="DF98" s="432">
        <f>'Ｈ１１（1999）'!$AK$164</f>
        <v>0</v>
      </c>
      <c r="DG98" s="441">
        <f t="shared" si="271"/>
        <v>0</v>
      </c>
      <c r="DH98" s="441">
        <f t="shared" si="272"/>
        <v>0</v>
      </c>
      <c r="DI98" s="432">
        <f>'Ｈ１１（1999）'!$AK$165</f>
        <v>0</v>
      </c>
      <c r="DJ98" s="441">
        <f t="shared" si="273"/>
        <v>0</v>
      </c>
      <c r="DK98" s="440">
        <f t="shared" si="274"/>
        <v>0</v>
      </c>
      <c r="DL98" s="432">
        <f>'Ｈ１１（1999）'!$AK$166</f>
        <v>0</v>
      </c>
      <c r="DM98" s="441">
        <f t="shared" si="275"/>
        <v>0</v>
      </c>
      <c r="DN98" s="441">
        <f t="shared" si="276"/>
        <v>0</v>
      </c>
      <c r="DO98" s="432">
        <f>'Ｈ１１（1999）'!$AK$167</f>
        <v>0</v>
      </c>
      <c r="DP98" s="441">
        <f t="shared" si="277"/>
        <v>0</v>
      </c>
      <c r="DQ98" s="441">
        <f t="shared" si="278"/>
        <v>0</v>
      </c>
      <c r="DR98" s="432">
        <f>'Ｈ１１（1999）'!$AK$168</f>
        <v>0</v>
      </c>
      <c r="DS98" s="441">
        <f t="shared" si="279"/>
        <v>0</v>
      </c>
      <c r="DT98" s="441">
        <f t="shared" si="280"/>
        <v>0</v>
      </c>
      <c r="DU98" s="432">
        <f>'Ｈ１１（1999）'!$AK$169</f>
        <v>0</v>
      </c>
      <c r="DV98" s="441">
        <f t="shared" si="281"/>
        <v>0</v>
      </c>
      <c r="DW98" s="441">
        <f t="shared" si="282"/>
        <v>0</v>
      </c>
      <c r="DX98" s="432">
        <f>'Ｈ１１（1999）'!$AK$170</f>
        <v>0</v>
      </c>
      <c r="DY98" s="441">
        <f t="shared" si="283"/>
        <v>0</v>
      </c>
      <c r="DZ98" s="441">
        <f t="shared" si="284"/>
        <v>0</v>
      </c>
      <c r="EA98" s="432">
        <f>'Ｈ１１（1999）'!$AK$171</f>
        <v>0</v>
      </c>
      <c r="EB98" s="441">
        <f t="shared" si="285"/>
        <v>0</v>
      </c>
      <c r="EC98" s="441">
        <f t="shared" si="286"/>
        <v>0</v>
      </c>
      <c r="ED98" s="432">
        <f>'Ｈ１１（1999）'!$AK$172</f>
        <v>0</v>
      </c>
      <c r="EE98" s="441">
        <f t="shared" si="287"/>
        <v>0</v>
      </c>
      <c r="EF98" s="441">
        <f t="shared" si="288"/>
        <v>0</v>
      </c>
      <c r="EG98" s="432">
        <f>'Ｈ１１（1999）'!$AK$173</f>
        <v>0</v>
      </c>
      <c r="EH98" s="441">
        <f t="shared" si="289"/>
        <v>0</v>
      </c>
      <c r="EI98" s="441">
        <f t="shared" si="290"/>
        <v>0</v>
      </c>
      <c r="EJ98" s="432">
        <f>'Ｈ１１（1999）'!$AK$174</f>
        <v>0</v>
      </c>
      <c r="EK98" s="441">
        <f t="shared" si="291"/>
        <v>0</v>
      </c>
      <c r="EL98" s="440">
        <f t="shared" si="292"/>
        <v>0</v>
      </c>
      <c r="EM98" s="432">
        <f>'Ｈ１１（1999）'!$AK$175</f>
        <v>0</v>
      </c>
      <c r="EN98" s="441">
        <f t="shared" si="293"/>
        <v>0</v>
      </c>
      <c r="EO98" s="475">
        <f t="shared" si="294"/>
        <v>0</v>
      </c>
      <c r="EP98" s="430">
        <f t="shared" si="295"/>
        <v>379672</v>
      </c>
      <c r="EQ98" s="435">
        <f t="shared" si="296"/>
        <v>15576</v>
      </c>
      <c r="ER98" s="433">
        <f t="shared" si="297"/>
        <v>233640</v>
      </c>
    </row>
    <row r="99" spans="1:148" ht="16.5" customHeight="1" x14ac:dyDescent="0.15">
      <c r="A99" s="371"/>
      <c r="B99" s="436"/>
      <c r="C99" s="437">
        <v>12</v>
      </c>
      <c r="D99" s="438">
        <v>14</v>
      </c>
      <c r="E99" s="430">
        <f>'Ｈ１２（2000）'!$AK$124</f>
        <v>0</v>
      </c>
      <c r="F99" s="441">
        <f t="shared" si="201"/>
        <v>0</v>
      </c>
      <c r="G99" s="441">
        <f t="shared" si="202"/>
        <v>0</v>
      </c>
      <c r="H99" s="432">
        <f>'Ｈ１２（2000）'!$AK$125</f>
        <v>0</v>
      </c>
      <c r="I99" s="441">
        <f t="shared" si="203"/>
        <v>0</v>
      </c>
      <c r="J99" s="440">
        <f t="shared" si="204"/>
        <v>0</v>
      </c>
      <c r="K99" s="432">
        <f>'Ｈ１２（2000）'!$AK$127</f>
        <v>0</v>
      </c>
      <c r="L99" s="441">
        <f t="shared" si="205"/>
        <v>0</v>
      </c>
      <c r="M99" s="441">
        <f t="shared" si="206"/>
        <v>0</v>
      </c>
      <c r="N99" s="432">
        <f>'Ｈ１２（2000）'!$AK$128</f>
        <v>0</v>
      </c>
      <c r="O99" s="441">
        <f t="shared" si="207"/>
        <v>0</v>
      </c>
      <c r="P99" s="440">
        <f t="shared" si="208"/>
        <v>0</v>
      </c>
      <c r="Q99" s="432">
        <f>'Ｈ１２（2000）'!$AK$130</f>
        <v>0</v>
      </c>
      <c r="R99" s="441">
        <f t="shared" si="209"/>
        <v>0</v>
      </c>
      <c r="S99" s="441">
        <f t="shared" si="210"/>
        <v>0</v>
      </c>
      <c r="T99" s="432">
        <f>'Ｈ１２（2000）'!$AK$131</f>
        <v>0</v>
      </c>
      <c r="U99" s="441">
        <f t="shared" si="211"/>
        <v>0</v>
      </c>
      <c r="V99" s="441">
        <f t="shared" si="212"/>
        <v>0</v>
      </c>
      <c r="W99" s="432">
        <f>'Ｈ１２（2000）'!$AK$132</f>
        <v>3100</v>
      </c>
      <c r="X99" s="441">
        <f t="shared" si="213"/>
        <v>124</v>
      </c>
      <c r="Y99" s="441">
        <f t="shared" si="214"/>
        <v>1736</v>
      </c>
      <c r="Z99" s="432">
        <f>'Ｈ１２（2000）'!$AK$133</f>
        <v>6143</v>
      </c>
      <c r="AA99" s="441">
        <f t="shared" si="215"/>
        <v>246</v>
      </c>
      <c r="AB99" s="441">
        <f t="shared" si="216"/>
        <v>3444</v>
      </c>
      <c r="AC99" s="432">
        <f>'Ｈ１２（2000）'!$AK$134</f>
        <v>0</v>
      </c>
      <c r="AD99" s="441">
        <f t="shared" si="217"/>
        <v>0</v>
      </c>
      <c r="AE99" s="440">
        <f t="shared" si="218"/>
        <v>0</v>
      </c>
      <c r="AF99" s="432">
        <f>'Ｈ１２（2000）'!$AK$135</f>
        <v>0</v>
      </c>
      <c r="AG99" s="441">
        <f t="shared" si="219"/>
        <v>0</v>
      </c>
      <c r="AH99" s="440">
        <f t="shared" si="220"/>
        <v>0</v>
      </c>
      <c r="AI99" s="432">
        <f>'Ｈ１２（2000）'!$AK$136</f>
        <v>0</v>
      </c>
      <c r="AJ99" s="441">
        <f t="shared" si="221"/>
        <v>0</v>
      </c>
      <c r="AK99" s="441">
        <f t="shared" si="222"/>
        <v>0</v>
      </c>
      <c r="AL99" s="432">
        <f>'Ｈ１２（2000）'!$AK$137</f>
        <v>0</v>
      </c>
      <c r="AM99" s="441">
        <f t="shared" si="223"/>
        <v>0</v>
      </c>
      <c r="AN99" s="441">
        <f t="shared" si="224"/>
        <v>0</v>
      </c>
      <c r="AO99" s="432">
        <f>'Ｈ１２（2000）'!$AK$138</f>
        <v>0</v>
      </c>
      <c r="AP99" s="441">
        <f t="shared" si="225"/>
        <v>0</v>
      </c>
      <c r="AQ99" s="441">
        <f t="shared" si="226"/>
        <v>0</v>
      </c>
      <c r="AR99" s="432">
        <f>'Ｈ１２（2000）'!$AK$139</f>
        <v>0</v>
      </c>
      <c r="AS99" s="441">
        <f t="shared" si="227"/>
        <v>0</v>
      </c>
      <c r="AT99" s="441">
        <f t="shared" si="228"/>
        <v>0</v>
      </c>
      <c r="AU99" s="432">
        <f>'Ｈ１２（2000）'!$AK$140</f>
        <v>0</v>
      </c>
      <c r="AV99" s="441">
        <f t="shared" si="229"/>
        <v>0</v>
      </c>
      <c r="AW99" s="441">
        <f t="shared" si="230"/>
        <v>0</v>
      </c>
      <c r="AX99" s="432">
        <f>'Ｈ１２（2000）'!$AK$141</f>
        <v>2011</v>
      </c>
      <c r="AY99" s="441">
        <f t="shared" si="231"/>
        <v>101</v>
      </c>
      <c r="AZ99" s="441">
        <f t="shared" si="232"/>
        <v>1414</v>
      </c>
      <c r="BA99" s="432">
        <f>'Ｈ１２（2000）'!$AK$142</f>
        <v>0</v>
      </c>
      <c r="BB99" s="441">
        <f t="shared" si="233"/>
        <v>0</v>
      </c>
      <c r="BC99" s="441">
        <f t="shared" si="234"/>
        <v>0</v>
      </c>
      <c r="BD99" s="432">
        <f>'Ｈ１２（2000）'!$AK$143</f>
        <v>0</v>
      </c>
      <c r="BE99" s="441">
        <f t="shared" si="235"/>
        <v>0</v>
      </c>
      <c r="BF99" s="440">
        <f t="shared" si="236"/>
        <v>0</v>
      </c>
      <c r="BG99" s="432">
        <f>'Ｈ１２（2000）'!$AK$145</f>
        <v>0</v>
      </c>
      <c r="BH99" s="441">
        <f t="shared" si="237"/>
        <v>0</v>
      </c>
      <c r="BI99" s="441">
        <f t="shared" si="238"/>
        <v>0</v>
      </c>
      <c r="BJ99" s="432">
        <f>'Ｈ１２（2000）'!$AK$146</f>
        <v>0</v>
      </c>
      <c r="BK99" s="441">
        <f t="shared" si="239"/>
        <v>0</v>
      </c>
      <c r="BL99" s="441">
        <f t="shared" si="240"/>
        <v>0</v>
      </c>
      <c r="BM99" s="432">
        <f>'Ｈ１２（2000）'!$AK$147</f>
        <v>0</v>
      </c>
      <c r="BN99" s="441">
        <f t="shared" si="241"/>
        <v>0</v>
      </c>
      <c r="BO99" s="440">
        <f t="shared" si="242"/>
        <v>0</v>
      </c>
      <c r="BP99" s="430">
        <f>'Ｈ１２（2000）'!$AK$148</f>
        <v>0</v>
      </c>
      <c r="BQ99" s="441">
        <f t="shared" si="243"/>
        <v>0</v>
      </c>
      <c r="BR99" s="441">
        <f t="shared" si="244"/>
        <v>0</v>
      </c>
      <c r="BS99" s="432">
        <f>'Ｈ１２（2000）'!$AK$149</f>
        <v>0</v>
      </c>
      <c r="BT99" s="441">
        <f t="shared" si="245"/>
        <v>0</v>
      </c>
      <c r="BU99" s="441">
        <f t="shared" si="246"/>
        <v>0</v>
      </c>
      <c r="BV99" s="432">
        <f>'Ｈ１２（2000）'!$AK$150</f>
        <v>0</v>
      </c>
      <c r="BW99" s="441">
        <f t="shared" si="247"/>
        <v>0</v>
      </c>
      <c r="BX99" s="441">
        <f t="shared" si="248"/>
        <v>0</v>
      </c>
      <c r="BY99" s="432">
        <f>'Ｈ１２（2000）'!$AK$151</f>
        <v>0</v>
      </c>
      <c r="BZ99" s="441">
        <f t="shared" si="249"/>
        <v>0</v>
      </c>
      <c r="CA99" s="441">
        <f t="shared" si="250"/>
        <v>0</v>
      </c>
      <c r="CB99" s="432">
        <f>'Ｈ１２（2000）'!$AK$152</f>
        <v>0</v>
      </c>
      <c r="CC99" s="441">
        <f t="shared" si="251"/>
        <v>0</v>
      </c>
      <c r="CD99" s="441">
        <f t="shared" si="252"/>
        <v>0</v>
      </c>
      <c r="CE99" s="432">
        <f>'Ｈ１２（2000）'!$AK$153</f>
        <v>0</v>
      </c>
      <c r="CF99" s="441">
        <f t="shared" si="253"/>
        <v>0</v>
      </c>
      <c r="CG99" s="441">
        <f t="shared" si="254"/>
        <v>0</v>
      </c>
      <c r="CH99" s="432">
        <f>'Ｈ１２（2000）'!$AK$155</f>
        <v>0</v>
      </c>
      <c r="CI99" s="441">
        <f t="shared" si="255"/>
        <v>0</v>
      </c>
      <c r="CJ99" s="441">
        <f t="shared" si="256"/>
        <v>0</v>
      </c>
      <c r="CK99" s="432">
        <f>'Ｈ１２（2000）'!$AK$156</f>
        <v>0</v>
      </c>
      <c r="CL99" s="441">
        <f t="shared" si="257"/>
        <v>0</v>
      </c>
      <c r="CM99" s="441">
        <f t="shared" si="258"/>
        <v>0</v>
      </c>
      <c r="CN99" s="432">
        <f>'Ｈ１２（2000）'!$AK$157</f>
        <v>0</v>
      </c>
      <c r="CO99" s="441">
        <f t="shared" si="259"/>
        <v>0</v>
      </c>
      <c r="CP99" s="441">
        <f t="shared" si="260"/>
        <v>0</v>
      </c>
      <c r="CQ99" s="432">
        <f>'Ｈ１２（2000）'!$AK$158</f>
        <v>2782</v>
      </c>
      <c r="CR99" s="441">
        <f t="shared" si="261"/>
        <v>70</v>
      </c>
      <c r="CS99" s="441">
        <f t="shared" si="262"/>
        <v>980</v>
      </c>
      <c r="CT99" s="432">
        <f>'Ｈ１２（2000）'!$AK$159</f>
        <v>0</v>
      </c>
      <c r="CU99" s="441">
        <f t="shared" si="263"/>
        <v>0</v>
      </c>
      <c r="CV99" s="441">
        <f t="shared" si="264"/>
        <v>0</v>
      </c>
      <c r="CW99" s="432">
        <f>'Ｈ１２（2000）'!$AK$160</f>
        <v>0</v>
      </c>
      <c r="CX99" s="441">
        <f t="shared" si="265"/>
        <v>0</v>
      </c>
      <c r="CY99" s="441">
        <f t="shared" si="266"/>
        <v>0</v>
      </c>
      <c r="CZ99" s="432">
        <f>'Ｈ１２（2000）'!$AK$161</f>
        <v>0</v>
      </c>
      <c r="DA99" s="441">
        <f t="shared" si="267"/>
        <v>0</v>
      </c>
      <c r="DB99" s="441">
        <f t="shared" si="268"/>
        <v>0</v>
      </c>
      <c r="DC99" s="432">
        <f>'Ｈ１２（2000）'!$AK$162</f>
        <v>0</v>
      </c>
      <c r="DD99" s="441">
        <f t="shared" si="269"/>
        <v>0</v>
      </c>
      <c r="DE99" s="440">
        <f t="shared" si="270"/>
        <v>0</v>
      </c>
      <c r="DF99" s="432">
        <f>'Ｈ１２（2000）'!$AK$164</f>
        <v>0</v>
      </c>
      <c r="DG99" s="441">
        <f t="shared" si="271"/>
        <v>0</v>
      </c>
      <c r="DH99" s="441">
        <f t="shared" si="272"/>
        <v>0</v>
      </c>
      <c r="DI99" s="432">
        <f>'Ｈ１２（2000）'!$AK$165</f>
        <v>0</v>
      </c>
      <c r="DJ99" s="441">
        <f t="shared" si="273"/>
        <v>0</v>
      </c>
      <c r="DK99" s="440">
        <f t="shared" si="274"/>
        <v>0</v>
      </c>
      <c r="DL99" s="432">
        <f>'Ｈ１２（2000）'!$AK$166</f>
        <v>0</v>
      </c>
      <c r="DM99" s="441">
        <f t="shared" si="275"/>
        <v>0</v>
      </c>
      <c r="DN99" s="441">
        <f t="shared" si="276"/>
        <v>0</v>
      </c>
      <c r="DO99" s="432">
        <f>'Ｈ１２（2000）'!$AK$167</f>
        <v>0</v>
      </c>
      <c r="DP99" s="441">
        <f t="shared" si="277"/>
        <v>0</v>
      </c>
      <c r="DQ99" s="441">
        <f t="shared" si="278"/>
        <v>0</v>
      </c>
      <c r="DR99" s="432">
        <f>'Ｈ１２（2000）'!$AK$168</f>
        <v>0</v>
      </c>
      <c r="DS99" s="441">
        <f t="shared" si="279"/>
        <v>0</v>
      </c>
      <c r="DT99" s="441">
        <f t="shared" si="280"/>
        <v>0</v>
      </c>
      <c r="DU99" s="432">
        <f>'Ｈ１２（2000）'!$AK$169</f>
        <v>0</v>
      </c>
      <c r="DV99" s="441">
        <f t="shared" si="281"/>
        <v>0</v>
      </c>
      <c r="DW99" s="441">
        <f t="shared" si="282"/>
        <v>0</v>
      </c>
      <c r="DX99" s="432">
        <f>'Ｈ１２（2000）'!$AK$170</f>
        <v>0</v>
      </c>
      <c r="DY99" s="441">
        <f t="shared" si="283"/>
        <v>0</v>
      </c>
      <c r="DZ99" s="441">
        <f t="shared" si="284"/>
        <v>0</v>
      </c>
      <c r="EA99" s="432">
        <f>'Ｈ１２（2000）'!$AK$171</f>
        <v>0</v>
      </c>
      <c r="EB99" s="441">
        <f t="shared" si="285"/>
        <v>0</v>
      </c>
      <c r="EC99" s="441">
        <f t="shared" si="286"/>
        <v>0</v>
      </c>
      <c r="ED99" s="432">
        <f>'Ｈ１２（2000）'!$AK$172</f>
        <v>0</v>
      </c>
      <c r="EE99" s="441">
        <f t="shared" si="287"/>
        <v>0</v>
      </c>
      <c r="EF99" s="441">
        <f t="shared" si="288"/>
        <v>0</v>
      </c>
      <c r="EG99" s="432">
        <f>'Ｈ１２（2000）'!$AK$173</f>
        <v>0</v>
      </c>
      <c r="EH99" s="441">
        <f t="shared" si="289"/>
        <v>0</v>
      </c>
      <c r="EI99" s="441">
        <f t="shared" si="290"/>
        <v>0</v>
      </c>
      <c r="EJ99" s="432">
        <f>'Ｈ１２（2000）'!$AK$174</f>
        <v>0</v>
      </c>
      <c r="EK99" s="441">
        <f t="shared" si="291"/>
        <v>0</v>
      </c>
      <c r="EL99" s="440">
        <f t="shared" si="292"/>
        <v>0</v>
      </c>
      <c r="EM99" s="432">
        <f>'Ｈ１２（2000）'!$AK$175</f>
        <v>0</v>
      </c>
      <c r="EN99" s="441">
        <f t="shared" si="293"/>
        <v>0</v>
      </c>
      <c r="EO99" s="475">
        <f t="shared" si="294"/>
        <v>0</v>
      </c>
      <c r="EP99" s="430">
        <f t="shared" si="295"/>
        <v>14036</v>
      </c>
      <c r="EQ99" s="435">
        <f t="shared" si="296"/>
        <v>541</v>
      </c>
      <c r="ER99" s="433">
        <f t="shared" si="297"/>
        <v>7574</v>
      </c>
    </row>
    <row r="100" spans="1:148" ht="16.5" customHeight="1" x14ac:dyDescent="0.15">
      <c r="A100" s="371"/>
      <c r="B100" s="436"/>
      <c r="C100" s="437">
        <v>13</v>
      </c>
      <c r="D100" s="1100">
        <v>13</v>
      </c>
      <c r="E100" s="430">
        <f>'Ｈ１３（2001）'!$AK$124</f>
        <v>0</v>
      </c>
      <c r="F100" s="441">
        <f t="shared" si="201"/>
        <v>0</v>
      </c>
      <c r="G100" s="441">
        <f t="shared" si="202"/>
        <v>0</v>
      </c>
      <c r="H100" s="432">
        <f>'Ｈ１３（2001）'!$AK$125</f>
        <v>0</v>
      </c>
      <c r="I100" s="441">
        <f t="shared" si="203"/>
        <v>0</v>
      </c>
      <c r="J100" s="440">
        <f t="shared" si="204"/>
        <v>0</v>
      </c>
      <c r="K100" s="432">
        <f>'Ｈ１３（2001）'!$AK$127</f>
        <v>0</v>
      </c>
      <c r="L100" s="441">
        <f t="shared" si="205"/>
        <v>0</v>
      </c>
      <c r="M100" s="441">
        <f t="shared" si="206"/>
        <v>0</v>
      </c>
      <c r="N100" s="432">
        <f>'Ｈ１３（2001）'!$AK$128</f>
        <v>0</v>
      </c>
      <c r="O100" s="441">
        <f t="shared" si="207"/>
        <v>0</v>
      </c>
      <c r="P100" s="440">
        <f t="shared" si="208"/>
        <v>0</v>
      </c>
      <c r="Q100" s="432">
        <f>'Ｈ１３（2001）'!$AK$130</f>
        <v>0</v>
      </c>
      <c r="R100" s="441">
        <f t="shared" si="209"/>
        <v>0</v>
      </c>
      <c r="S100" s="441">
        <f t="shared" si="210"/>
        <v>0</v>
      </c>
      <c r="T100" s="432">
        <f>'Ｈ１３（2001）'!$AK$131</f>
        <v>0</v>
      </c>
      <c r="U100" s="441">
        <f t="shared" si="211"/>
        <v>0</v>
      </c>
      <c r="V100" s="441">
        <f t="shared" si="212"/>
        <v>0</v>
      </c>
      <c r="W100" s="432">
        <f>'Ｈ１３（2001）'!$AK$132</f>
        <v>3100</v>
      </c>
      <c r="X100" s="441">
        <f t="shared" si="213"/>
        <v>124</v>
      </c>
      <c r="Y100" s="441">
        <f t="shared" si="214"/>
        <v>1612</v>
      </c>
      <c r="Z100" s="432">
        <f>'Ｈ１３（2001）'!$AK$133</f>
        <v>6143</v>
      </c>
      <c r="AA100" s="441">
        <f t="shared" si="215"/>
        <v>246</v>
      </c>
      <c r="AB100" s="441">
        <f t="shared" si="216"/>
        <v>3198</v>
      </c>
      <c r="AC100" s="432">
        <f>'Ｈ１３（2001）'!$AK$134</f>
        <v>0</v>
      </c>
      <c r="AD100" s="441">
        <f t="shared" si="217"/>
        <v>0</v>
      </c>
      <c r="AE100" s="440">
        <f t="shared" si="218"/>
        <v>0</v>
      </c>
      <c r="AF100" s="432">
        <f>'Ｈ１３（2001）'!$AK$135</f>
        <v>0</v>
      </c>
      <c r="AG100" s="441">
        <f t="shared" si="219"/>
        <v>0</v>
      </c>
      <c r="AH100" s="440">
        <f t="shared" si="220"/>
        <v>0</v>
      </c>
      <c r="AI100" s="432">
        <f>'Ｈ１３（2001）'!$AK$136</f>
        <v>0</v>
      </c>
      <c r="AJ100" s="441">
        <f t="shared" si="221"/>
        <v>0</v>
      </c>
      <c r="AK100" s="441">
        <f t="shared" si="222"/>
        <v>0</v>
      </c>
      <c r="AL100" s="432">
        <f>'Ｈ１３（2001）'!$AK$137</f>
        <v>0</v>
      </c>
      <c r="AM100" s="441">
        <f t="shared" si="223"/>
        <v>0</v>
      </c>
      <c r="AN100" s="441">
        <f t="shared" si="224"/>
        <v>0</v>
      </c>
      <c r="AO100" s="432">
        <f>'Ｈ１３（2001）'!$AK$138</f>
        <v>0</v>
      </c>
      <c r="AP100" s="441">
        <f t="shared" si="225"/>
        <v>0</v>
      </c>
      <c r="AQ100" s="441">
        <f t="shared" si="226"/>
        <v>0</v>
      </c>
      <c r="AR100" s="432">
        <f>'Ｈ１３（2001）'!$AK$139</f>
        <v>0</v>
      </c>
      <c r="AS100" s="441">
        <f t="shared" si="227"/>
        <v>0</v>
      </c>
      <c r="AT100" s="441">
        <f t="shared" si="228"/>
        <v>0</v>
      </c>
      <c r="AU100" s="432">
        <f>'Ｈ１３（2001）'!$AK$140</f>
        <v>0</v>
      </c>
      <c r="AV100" s="441">
        <f t="shared" si="229"/>
        <v>0</v>
      </c>
      <c r="AW100" s="441">
        <f t="shared" si="230"/>
        <v>0</v>
      </c>
      <c r="AX100" s="432">
        <f>'Ｈ１３（2001）'!$AK$141</f>
        <v>2011</v>
      </c>
      <c r="AY100" s="441">
        <f t="shared" si="231"/>
        <v>101</v>
      </c>
      <c r="AZ100" s="441">
        <f t="shared" si="232"/>
        <v>1313</v>
      </c>
      <c r="BA100" s="432">
        <f>'Ｈ１３（2001）'!$AK$142</f>
        <v>0</v>
      </c>
      <c r="BB100" s="441">
        <f t="shared" si="233"/>
        <v>0</v>
      </c>
      <c r="BC100" s="441">
        <f t="shared" si="234"/>
        <v>0</v>
      </c>
      <c r="BD100" s="432">
        <f>'Ｈ１３（2001）'!$AK$143</f>
        <v>0</v>
      </c>
      <c r="BE100" s="441">
        <f t="shared" si="235"/>
        <v>0</v>
      </c>
      <c r="BF100" s="440">
        <f t="shared" si="236"/>
        <v>0</v>
      </c>
      <c r="BG100" s="432">
        <f>'Ｈ１３（2001）'!$AK$145</f>
        <v>0</v>
      </c>
      <c r="BH100" s="441">
        <f t="shared" si="237"/>
        <v>0</v>
      </c>
      <c r="BI100" s="441">
        <f t="shared" si="238"/>
        <v>0</v>
      </c>
      <c r="BJ100" s="432">
        <f>'Ｈ１３（2001）'!$AK$146</f>
        <v>0</v>
      </c>
      <c r="BK100" s="441">
        <f t="shared" si="239"/>
        <v>0</v>
      </c>
      <c r="BL100" s="441">
        <f t="shared" si="240"/>
        <v>0</v>
      </c>
      <c r="BM100" s="432">
        <f>'Ｈ１３（2001）'!$AK$147</f>
        <v>0</v>
      </c>
      <c r="BN100" s="441">
        <f t="shared" si="241"/>
        <v>0</v>
      </c>
      <c r="BO100" s="440">
        <f t="shared" si="242"/>
        <v>0</v>
      </c>
      <c r="BP100" s="430">
        <f>'Ｈ１３（2001）'!$AK$148</f>
        <v>0</v>
      </c>
      <c r="BQ100" s="441">
        <f t="shared" si="243"/>
        <v>0</v>
      </c>
      <c r="BR100" s="441">
        <f t="shared" si="244"/>
        <v>0</v>
      </c>
      <c r="BS100" s="432">
        <f>'Ｈ１３（2001）'!$AK$149</f>
        <v>0</v>
      </c>
      <c r="BT100" s="441">
        <f t="shared" si="245"/>
        <v>0</v>
      </c>
      <c r="BU100" s="441">
        <f t="shared" si="246"/>
        <v>0</v>
      </c>
      <c r="BV100" s="432">
        <f>'Ｈ１３（2001）'!$AK$150</f>
        <v>0</v>
      </c>
      <c r="BW100" s="441">
        <f t="shared" si="247"/>
        <v>0</v>
      </c>
      <c r="BX100" s="441">
        <f t="shared" si="248"/>
        <v>0</v>
      </c>
      <c r="BY100" s="432">
        <f>'Ｈ１３（2001）'!$AK$151</f>
        <v>0</v>
      </c>
      <c r="BZ100" s="441">
        <f t="shared" si="249"/>
        <v>0</v>
      </c>
      <c r="CA100" s="441">
        <f t="shared" si="250"/>
        <v>0</v>
      </c>
      <c r="CB100" s="432">
        <f>'Ｈ１３（2001）'!$AK$152</f>
        <v>0</v>
      </c>
      <c r="CC100" s="441">
        <f t="shared" si="251"/>
        <v>0</v>
      </c>
      <c r="CD100" s="441">
        <f t="shared" si="252"/>
        <v>0</v>
      </c>
      <c r="CE100" s="432">
        <f>'Ｈ１３（2001）'!$AK$153</f>
        <v>0</v>
      </c>
      <c r="CF100" s="441">
        <f t="shared" si="253"/>
        <v>0</v>
      </c>
      <c r="CG100" s="441">
        <f t="shared" si="254"/>
        <v>0</v>
      </c>
      <c r="CH100" s="432">
        <f>'Ｈ１３（2001）'!$AK$155</f>
        <v>0</v>
      </c>
      <c r="CI100" s="441">
        <f t="shared" si="255"/>
        <v>0</v>
      </c>
      <c r="CJ100" s="441">
        <f t="shared" si="256"/>
        <v>0</v>
      </c>
      <c r="CK100" s="432">
        <f>'Ｈ１３（2001）'!$AK$156</f>
        <v>0</v>
      </c>
      <c r="CL100" s="441">
        <f t="shared" si="257"/>
        <v>0</v>
      </c>
      <c r="CM100" s="441">
        <f t="shared" si="258"/>
        <v>0</v>
      </c>
      <c r="CN100" s="432">
        <f>'Ｈ１３（2001）'!$AK$157</f>
        <v>0</v>
      </c>
      <c r="CO100" s="441">
        <f t="shared" si="259"/>
        <v>0</v>
      </c>
      <c r="CP100" s="441">
        <f t="shared" si="260"/>
        <v>0</v>
      </c>
      <c r="CQ100" s="432">
        <f>'Ｈ１３（2001）'!$AK$158</f>
        <v>2782</v>
      </c>
      <c r="CR100" s="441">
        <f t="shared" si="261"/>
        <v>70</v>
      </c>
      <c r="CS100" s="441">
        <f t="shared" si="262"/>
        <v>910</v>
      </c>
      <c r="CT100" s="432">
        <f>'Ｈ１３（2001）'!$AK$159</f>
        <v>0</v>
      </c>
      <c r="CU100" s="441">
        <f t="shared" si="263"/>
        <v>0</v>
      </c>
      <c r="CV100" s="441">
        <f t="shared" si="264"/>
        <v>0</v>
      </c>
      <c r="CW100" s="432">
        <f>'Ｈ１３（2001）'!$AK$160</f>
        <v>0</v>
      </c>
      <c r="CX100" s="441">
        <f t="shared" si="265"/>
        <v>0</v>
      </c>
      <c r="CY100" s="441">
        <f t="shared" si="266"/>
        <v>0</v>
      </c>
      <c r="CZ100" s="432">
        <f>'Ｈ１３（2001）'!$AK$161</f>
        <v>0</v>
      </c>
      <c r="DA100" s="441">
        <f t="shared" si="267"/>
        <v>0</v>
      </c>
      <c r="DB100" s="441">
        <f t="shared" si="268"/>
        <v>0</v>
      </c>
      <c r="DC100" s="432">
        <f>'Ｈ１３（2001）'!$AK$162</f>
        <v>0</v>
      </c>
      <c r="DD100" s="441">
        <f t="shared" si="269"/>
        <v>0</v>
      </c>
      <c r="DE100" s="440">
        <f t="shared" si="270"/>
        <v>0</v>
      </c>
      <c r="DF100" s="432">
        <f>'Ｈ１３（2001）'!$AK$164</f>
        <v>0</v>
      </c>
      <c r="DG100" s="441">
        <f t="shared" si="271"/>
        <v>0</v>
      </c>
      <c r="DH100" s="441">
        <f t="shared" si="272"/>
        <v>0</v>
      </c>
      <c r="DI100" s="432">
        <f>'Ｈ１３（2001）'!$AK$165</f>
        <v>0</v>
      </c>
      <c r="DJ100" s="441">
        <f t="shared" si="273"/>
        <v>0</v>
      </c>
      <c r="DK100" s="440">
        <f t="shared" si="274"/>
        <v>0</v>
      </c>
      <c r="DL100" s="432">
        <f>'Ｈ１３（2001）'!$AK$166</f>
        <v>0</v>
      </c>
      <c r="DM100" s="441">
        <f t="shared" si="275"/>
        <v>0</v>
      </c>
      <c r="DN100" s="441">
        <f t="shared" si="276"/>
        <v>0</v>
      </c>
      <c r="DO100" s="432">
        <f>'Ｈ１３（2001）'!$AK$167</f>
        <v>0</v>
      </c>
      <c r="DP100" s="441">
        <f t="shared" si="277"/>
        <v>0</v>
      </c>
      <c r="DQ100" s="441">
        <f t="shared" si="278"/>
        <v>0</v>
      </c>
      <c r="DR100" s="432">
        <f>'Ｈ１３（2001）'!$AK$168</f>
        <v>0</v>
      </c>
      <c r="DS100" s="441">
        <f t="shared" si="279"/>
        <v>0</v>
      </c>
      <c r="DT100" s="441">
        <f t="shared" si="280"/>
        <v>0</v>
      </c>
      <c r="DU100" s="432">
        <f>'Ｈ１３（2001）'!$AK$169</f>
        <v>0</v>
      </c>
      <c r="DV100" s="441">
        <f t="shared" si="281"/>
        <v>0</v>
      </c>
      <c r="DW100" s="441">
        <f t="shared" si="282"/>
        <v>0</v>
      </c>
      <c r="DX100" s="432">
        <f>'Ｈ１３（2001）'!$AK$170</f>
        <v>0</v>
      </c>
      <c r="DY100" s="441">
        <f t="shared" si="283"/>
        <v>0</v>
      </c>
      <c r="DZ100" s="441">
        <f t="shared" si="284"/>
        <v>0</v>
      </c>
      <c r="EA100" s="432">
        <f>'Ｈ１３（2001）'!$AK$171</f>
        <v>0</v>
      </c>
      <c r="EB100" s="441">
        <f t="shared" si="285"/>
        <v>0</v>
      </c>
      <c r="EC100" s="441">
        <f t="shared" si="286"/>
        <v>0</v>
      </c>
      <c r="ED100" s="432">
        <f>'Ｈ１３（2001）'!$AK$172</f>
        <v>0</v>
      </c>
      <c r="EE100" s="441">
        <f t="shared" si="287"/>
        <v>0</v>
      </c>
      <c r="EF100" s="441">
        <f t="shared" si="288"/>
        <v>0</v>
      </c>
      <c r="EG100" s="432">
        <f>'Ｈ１３（2001）'!$AK$173</f>
        <v>0</v>
      </c>
      <c r="EH100" s="441">
        <f t="shared" si="289"/>
        <v>0</v>
      </c>
      <c r="EI100" s="441">
        <f t="shared" si="290"/>
        <v>0</v>
      </c>
      <c r="EJ100" s="432">
        <f>'Ｈ１３（2001）'!$AK$174</f>
        <v>0</v>
      </c>
      <c r="EK100" s="441">
        <f t="shared" si="291"/>
        <v>0</v>
      </c>
      <c r="EL100" s="440">
        <f t="shared" si="292"/>
        <v>0</v>
      </c>
      <c r="EM100" s="432">
        <f>'Ｈ１３（2001）'!$AK$175</f>
        <v>0</v>
      </c>
      <c r="EN100" s="441">
        <f t="shared" si="293"/>
        <v>0</v>
      </c>
      <c r="EO100" s="475">
        <f t="shared" si="294"/>
        <v>0</v>
      </c>
      <c r="EP100" s="430">
        <f t="shared" si="295"/>
        <v>14036</v>
      </c>
      <c r="EQ100" s="435">
        <f t="shared" si="296"/>
        <v>541</v>
      </c>
      <c r="ER100" s="433">
        <f t="shared" si="297"/>
        <v>7033</v>
      </c>
    </row>
    <row r="101" spans="1:148" ht="16.5" customHeight="1" x14ac:dyDescent="0.15">
      <c r="A101" s="371"/>
      <c r="B101" s="436"/>
      <c r="C101" s="437">
        <v>14</v>
      </c>
      <c r="D101" s="438">
        <v>12</v>
      </c>
      <c r="E101" s="430">
        <f>'Ｈ１４（2002）'!$AK$124</f>
        <v>0</v>
      </c>
      <c r="F101" s="441">
        <f t="shared" si="201"/>
        <v>0</v>
      </c>
      <c r="G101" s="441">
        <f t="shared" si="202"/>
        <v>0</v>
      </c>
      <c r="H101" s="432">
        <f>'Ｈ１４（2002）'!$AK$125</f>
        <v>0</v>
      </c>
      <c r="I101" s="441">
        <f t="shared" si="203"/>
        <v>0</v>
      </c>
      <c r="J101" s="440">
        <f t="shared" si="204"/>
        <v>0</v>
      </c>
      <c r="K101" s="432">
        <f>'Ｈ１４（2002）'!$AK$127</f>
        <v>39217</v>
      </c>
      <c r="L101" s="441">
        <f t="shared" si="205"/>
        <v>1307</v>
      </c>
      <c r="M101" s="441">
        <f t="shared" si="206"/>
        <v>15684</v>
      </c>
      <c r="N101" s="432">
        <f>'Ｈ１４（2002）'!$AK$128</f>
        <v>0</v>
      </c>
      <c r="O101" s="441">
        <f t="shared" si="207"/>
        <v>0</v>
      </c>
      <c r="P101" s="440">
        <f t="shared" si="208"/>
        <v>0</v>
      </c>
      <c r="Q101" s="432">
        <f>'Ｈ１４（2002）'!$AK$130</f>
        <v>0</v>
      </c>
      <c r="R101" s="441">
        <f t="shared" si="209"/>
        <v>0</v>
      </c>
      <c r="S101" s="441">
        <f t="shared" si="210"/>
        <v>0</v>
      </c>
      <c r="T101" s="432">
        <f>'Ｈ１４（2002）'!$AK$131</f>
        <v>0</v>
      </c>
      <c r="U101" s="441">
        <f t="shared" si="211"/>
        <v>0</v>
      </c>
      <c r="V101" s="441">
        <f t="shared" si="212"/>
        <v>0</v>
      </c>
      <c r="W101" s="432">
        <f>'Ｈ１４（2002）'!$AK$132</f>
        <v>2800</v>
      </c>
      <c r="X101" s="441">
        <f t="shared" si="213"/>
        <v>112</v>
      </c>
      <c r="Y101" s="441">
        <f t="shared" si="214"/>
        <v>1344</v>
      </c>
      <c r="Z101" s="432">
        <f>'Ｈ１４（2002）'!$AK$133</f>
        <v>4293</v>
      </c>
      <c r="AA101" s="441">
        <f t="shared" si="215"/>
        <v>172</v>
      </c>
      <c r="AB101" s="441">
        <f t="shared" si="216"/>
        <v>2064</v>
      </c>
      <c r="AC101" s="432">
        <f>'Ｈ１４（2002）'!$AK$134</f>
        <v>0</v>
      </c>
      <c r="AD101" s="441">
        <f t="shared" si="217"/>
        <v>0</v>
      </c>
      <c r="AE101" s="440">
        <f t="shared" si="218"/>
        <v>0</v>
      </c>
      <c r="AF101" s="432">
        <f>'Ｈ１４（2002）'!$AK$135</f>
        <v>0</v>
      </c>
      <c r="AG101" s="441">
        <f t="shared" si="219"/>
        <v>0</v>
      </c>
      <c r="AH101" s="440">
        <f t="shared" si="220"/>
        <v>0</v>
      </c>
      <c r="AI101" s="432">
        <f>'Ｈ１４（2002）'!$AK$136</f>
        <v>0</v>
      </c>
      <c r="AJ101" s="441">
        <f t="shared" si="221"/>
        <v>0</v>
      </c>
      <c r="AK101" s="441">
        <f t="shared" si="222"/>
        <v>0</v>
      </c>
      <c r="AL101" s="432">
        <f>'Ｈ１４（2002）'!$AK$137</f>
        <v>0</v>
      </c>
      <c r="AM101" s="441">
        <f t="shared" si="223"/>
        <v>0</v>
      </c>
      <c r="AN101" s="441">
        <f t="shared" si="224"/>
        <v>0</v>
      </c>
      <c r="AO101" s="432">
        <f>'Ｈ１４（2002）'!$AK$138</f>
        <v>0</v>
      </c>
      <c r="AP101" s="441">
        <f t="shared" si="225"/>
        <v>0</v>
      </c>
      <c r="AQ101" s="441">
        <f t="shared" si="226"/>
        <v>0</v>
      </c>
      <c r="AR101" s="432">
        <f>'Ｈ１４（2002）'!$AK$139</f>
        <v>0</v>
      </c>
      <c r="AS101" s="441">
        <f t="shared" si="227"/>
        <v>0</v>
      </c>
      <c r="AT101" s="441">
        <f t="shared" si="228"/>
        <v>0</v>
      </c>
      <c r="AU101" s="432">
        <f>'Ｈ１４（2002）'!$AK$140</f>
        <v>0</v>
      </c>
      <c r="AV101" s="441">
        <f t="shared" si="229"/>
        <v>0</v>
      </c>
      <c r="AW101" s="441">
        <f t="shared" si="230"/>
        <v>0</v>
      </c>
      <c r="AX101" s="432">
        <f>'Ｈ１４（2002）'!$AK$141</f>
        <v>23141</v>
      </c>
      <c r="AY101" s="441">
        <f t="shared" si="231"/>
        <v>1157</v>
      </c>
      <c r="AZ101" s="441">
        <f t="shared" si="232"/>
        <v>13884</v>
      </c>
      <c r="BA101" s="432">
        <f>'Ｈ１４（2002）'!$AK$142</f>
        <v>0</v>
      </c>
      <c r="BB101" s="441">
        <f t="shared" si="233"/>
        <v>0</v>
      </c>
      <c r="BC101" s="441">
        <f t="shared" si="234"/>
        <v>0</v>
      </c>
      <c r="BD101" s="432">
        <f>'Ｈ１４（2002）'!$AK$143</f>
        <v>457591</v>
      </c>
      <c r="BE101" s="441">
        <f t="shared" si="235"/>
        <v>18304</v>
      </c>
      <c r="BF101" s="440">
        <f t="shared" si="236"/>
        <v>219648</v>
      </c>
      <c r="BG101" s="432">
        <f>'Ｈ１４（2002）'!$AK$145</f>
        <v>0</v>
      </c>
      <c r="BH101" s="441">
        <f t="shared" si="237"/>
        <v>0</v>
      </c>
      <c r="BI101" s="441">
        <f t="shared" si="238"/>
        <v>0</v>
      </c>
      <c r="BJ101" s="432">
        <f>'Ｈ１４（2002）'!$AK$146</f>
        <v>0</v>
      </c>
      <c r="BK101" s="441">
        <f t="shared" si="239"/>
        <v>0</v>
      </c>
      <c r="BL101" s="441">
        <f t="shared" si="240"/>
        <v>0</v>
      </c>
      <c r="BM101" s="432">
        <f>'Ｈ１４（2002）'!$AK$147</f>
        <v>0</v>
      </c>
      <c r="BN101" s="441">
        <f t="shared" si="241"/>
        <v>0</v>
      </c>
      <c r="BO101" s="440">
        <f t="shared" si="242"/>
        <v>0</v>
      </c>
      <c r="BP101" s="430">
        <f>'Ｈ１４（2002）'!$AK$148</f>
        <v>0</v>
      </c>
      <c r="BQ101" s="441">
        <f t="shared" si="243"/>
        <v>0</v>
      </c>
      <c r="BR101" s="441">
        <f t="shared" si="244"/>
        <v>0</v>
      </c>
      <c r="BS101" s="432">
        <f>'Ｈ１４（2002）'!$AK$149</f>
        <v>0</v>
      </c>
      <c r="BT101" s="441">
        <f t="shared" si="245"/>
        <v>0</v>
      </c>
      <c r="BU101" s="441">
        <f t="shared" si="246"/>
        <v>0</v>
      </c>
      <c r="BV101" s="432">
        <f>'Ｈ１４（2002）'!$AK$150</f>
        <v>0</v>
      </c>
      <c r="BW101" s="441">
        <f t="shared" si="247"/>
        <v>0</v>
      </c>
      <c r="BX101" s="441">
        <f t="shared" si="248"/>
        <v>0</v>
      </c>
      <c r="BY101" s="432">
        <f>'Ｈ１４（2002）'!$AK$151</f>
        <v>0</v>
      </c>
      <c r="BZ101" s="441">
        <f t="shared" si="249"/>
        <v>0</v>
      </c>
      <c r="CA101" s="441">
        <f t="shared" si="250"/>
        <v>0</v>
      </c>
      <c r="CB101" s="432">
        <f>'Ｈ１４（2002）'!$AK$152</f>
        <v>0</v>
      </c>
      <c r="CC101" s="441">
        <f t="shared" si="251"/>
        <v>0</v>
      </c>
      <c r="CD101" s="441">
        <f t="shared" si="252"/>
        <v>0</v>
      </c>
      <c r="CE101" s="432">
        <f>'Ｈ１４（2002）'!$AK$153</f>
        <v>0</v>
      </c>
      <c r="CF101" s="441">
        <f t="shared" si="253"/>
        <v>0</v>
      </c>
      <c r="CG101" s="441">
        <f t="shared" si="254"/>
        <v>0</v>
      </c>
      <c r="CH101" s="432">
        <f>'Ｈ１４（2002）'!$AK$155</f>
        <v>0</v>
      </c>
      <c r="CI101" s="441">
        <f t="shared" si="255"/>
        <v>0</v>
      </c>
      <c r="CJ101" s="441">
        <f t="shared" si="256"/>
        <v>0</v>
      </c>
      <c r="CK101" s="432">
        <f>'Ｈ１４（2002）'!$AK$156</f>
        <v>0</v>
      </c>
      <c r="CL101" s="441">
        <f t="shared" si="257"/>
        <v>0</v>
      </c>
      <c r="CM101" s="441">
        <f t="shared" si="258"/>
        <v>0</v>
      </c>
      <c r="CN101" s="432">
        <f>'Ｈ１４（2002）'!$AK$157</f>
        <v>0</v>
      </c>
      <c r="CO101" s="441">
        <f t="shared" si="259"/>
        <v>0</v>
      </c>
      <c r="CP101" s="441">
        <f t="shared" si="260"/>
        <v>0</v>
      </c>
      <c r="CQ101" s="432">
        <f>'Ｈ１４（2002）'!$AK$158</f>
        <v>0</v>
      </c>
      <c r="CR101" s="441">
        <f t="shared" si="261"/>
        <v>0</v>
      </c>
      <c r="CS101" s="441">
        <f t="shared" si="262"/>
        <v>0</v>
      </c>
      <c r="CT101" s="432">
        <f>'Ｈ１４（2002）'!$AK$159</f>
        <v>0</v>
      </c>
      <c r="CU101" s="441">
        <f t="shared" si="263"/>
        <v>0</v>
      </c>
      <c r="CV101" s="441">
        <f t="shared" si="264"/>
        <v>0</v>
      </c>
      <c r="CW101" s="432">
        <f>'Ｈ１４（2002）'!$AK$160</f>
        <v>0</v>
      </c>
      <c r="CX101" s="441">
        <f t="shared" si="265"/>
        <v>0</v>
      </c>
      <c r="CY101" s="441">
        <f t="shared" si="266"/>
        <v>0</v>
      </c>
      <c r="CZ101" s="432">
        <f>'Ｈ１４（2002）'!$AK$161</f>
        <v>0</v>
      </c>
      <c r="DA101" s="441">
        <f t="shared" si="267"/>
        <v>0</v>
      </c>
      <c r="DB101" s="441">
        <f t="shared" si="268"/>
        <v>0</v>
      </c>
      <c r="DC101" s="432">
        <f>'Ｈ１４（2002）'!$AK$162</f>
        <v>0</v>
      </c>
      <c r="DD101" s="441">
        <f t="shared" si="269"/>
        <v>0</v>
      </c>
      <c r="DE101" s="440">
        <f t="shared" si="270"/>
        <v>0</v>
      </c>
      <c r="DF101" s="432">
        <f>'Ｈ１４（2002）'!$AK$164</f>
        <v>0</v>
      </c>
      <c r="DG101" s="441">
        <f t="shared" si="271"/>
        <v>0</v>
      </c>
      <c r="DH101" s="441">
        <f t="shared" si="272"/>
        <v>0</v>
      </c>
      <c r="DI101" s="432">
        <f>'Ｈ１４（2002）'!$AK$165</f>
        <v>0</v>
      </c>
      <c r="DJ101" s="441">
        <f t="shared" si="273"/>
        <v>0</v>
      </c>
      <c r="DK101" s="440">
        <f t="shared" si="274"/>
        <v>0</v>
      </c>
      <c r="DL101" s="432">
        <f>'Ｈ１４（2002）'!$AK$166</f>
        <v>0</v>
      </c>
      <c r="DM101" s="441">
        <f t="shared" si="275"/>
        <v>0</v>
      </c>
      <c r="DN101" s="441">
        <f t="shared" si="276"/>
        <v>0</v>
      </c>
      <c r="DO101" s="432">
        <f>'Ｈ１４（2002）'!$AK$167</f>
        <v>0</v>
      </c>
      <c r="DP101" s="441">
        <f t="shared" si="277"/>
        <v>0</v>
      </c>
      <c r="DQ101" s="441">
        <f t="shared" si="278"/>
        <v>0</v>
      </c>
      <c r="DR101" s="432">
        <f>'Ｈ１４（2002）'!$AK$168</f>
        <v>0</v>
      </c>
      <c r="DS101" s="441">
        <f t="shared" si="279"/>
        <v>0</v>
      </c>
      <c r="DT101" s="441">
        <f t="shared" si="280"/>
        <v>0</v>
      </c>
      <c r="DU101" s="432">
        <f>'Ｈ１４（2002）'!$AK$169</f>
        <v>0</v>
      </c>
      <c r="DV101" s="441">
        <f t="shared" si="281"/>
        <v>0</v>
      </c>
      <c r="DW101" s="441">
        <f t="shared" si="282"/>
        <v>0</v>
      </c>
      <c r="DX101" s="432">
        <f>'Ｈ１４（2002）'!$AK$170</f>
        <v>0</v>
      </c>
      <c r="DY101" s="441">
        <f t="shared" si="283"/>
        <v>0</v>
      </c>
      <c r="DZ101" s="441">
        <f t="shared" si="284"/>
        <v>0</v>
      </c>
      <c r="EA101" s="432">
        <f>'Ｈ１４（2002）'!$AK$171</f>
        <v>0</v>
      </c>
      <c r="EB101" s="441">
        <f t="shared" si="285"/>
        <v>0</v>
      </c>
      <c r="EC101" s="441">
        <f t="shared" si="286"/>
        <v>0</v>
      </c>
      <c r="ED101" s="432">
        <f>'Ｈ１４（2002）'!$AK$172</f>
        <v>0</v>
      </c>
      <c r="EE101" s="441">
        <f t="shared" si="287"/>
        <v>0</v>
      </c>
      <c r="EF101" s="441">
        <f t="shared" si="288"/>
        <v>0</v>
      </c>
      <c r="EG101" s="432">
        <f>'Ｈ１４（2002）'!$AK$173</f>
        <v>0</v>
      </c>
      <c r="EH101" s="441">
        <f t="shared" si="289"/>
        <v>0</v>
      </c>
      <c r="EI101" s="441">
        <f t="shared" si="290"/>
        <v>0</v>
      </c>
      <c r="EJ101" s="432">
        <f>'Ｈ１４（2002）'!$AK$174</f>
        <v>0</v>
      </c>
      <c r="EK101" s="441">
        <f t="shared" si="291"/>
        <v>0</v>
      </c>
      <c r="EL101" s="440">
        <f t="shared" si="292"/>
        <v>0</v>
      </c>
      <c r="EM101" s="432">
        <f>'Ｈ１４（2002）'!$AK$175</f>
        <v>0</v>
      </c>
      <c r="EN101" s="441">
        <f t="shared" si="293"/>
        <v>0</v>
      </c>
      <c r="EO101" s="475">
        <f t="shared" si="294"/>
        <v>0</v>
      </c>
      <c r="EP101" s="430">
        <f t="shared" si="295"/>
        <v>527042</v>
      </c>
      <c r="EQ101" s="435">
        <f t="shared" si="296"/>
        <v>21052</v>
      </c>
      <c r="ER101" s="433">
        <f t="shared" si="297"/>
        <v>252624</v>
      </c>
    </row>
    <row r="102" spans="1:148" ht="16.5" customHeight="1" x14ac:dyDescent="0.15">
      <c r="A102" s="371"/>
      <c r="B102" s="436"/>
      <c r="C102" s="437">
        <v>15</v>
      </c>
      <c r="D102" s="1100">
        <v>11</v>
      </c>
      <c r="E102" s="430">
        <f>'Ｈ１５（2003）'!$AK$124</f>
        <v>0</v>
      </c>
      <c r="F102" s="441">
        <f t="shared" si="201"/>
        <v>0</v>
      </c>
      <c r="G102" s="441">
        <f t="shared" si="202"/>
        <v>0</v>
      </c>
      <c r="H102" s="432">
        <f>'Ｈ１５（2003）'!$AK$125</f>
        <v>0</v>
      </c>
      <c r="I102" s="441">
        <f t="shared" si="203"/>
        <v>0</v>
      </c>
      <c r="J102" s="440">
        <f t="shared" si="204"/>
        <v>0</v>
      </c>
      <c r="K102" s="432">
        <f>'Ｈ１５（2003）'!$AK$127</f>
        <v>0</v>
      </c>
      <c r="L102" s="441">
        <f t="shared" si="205"/>
        <v>0</v>
      </c>
      <c r="M102" s="441">
        <f t="shared" si="206"/>
        <v>0</v>
      </c>
      <c r="N102" s="432">
        <f>'Ｈ１５（2003）'!$AK$128</f>
        <v>5100</v>
      </c>
      <c r="O102" s="441">
        <f t="shared" si="207"/>
        <v>204</v>
      </c>
      <c r="P102" s="440">
        <f t="shared" si="208"/>
        <v>2244</v>
      </c>
      <c r="Q102" s="432">
        <f>'Ｈ１５（2003）'!$AK$130</f>
        <v>0</v>
      </c>
      <c r="R102" s="441">
        <f t="shared" si="209"/>
        <v>0</v>
      </c>
      <c r="S102" s="441">
        <f t="shared" si="210"/>
        <v>0</v>
      </c>
      <c r="T102" s="432">
        <f>'Ｈ１５（2003）'!$AK$131</f>
        <v>0</v>
      </c>
      <c r="U102" s="441">
        <f t="shared" si="211"/>
        <v>0</v>
      </c>
      <c r="V102" s="441">
        <f t="shared" si="212"/>
        <v>0</v>
      </c>
      <c r="W102" s="432">
        <f>'Ｈ１５（2003）'!$AK$132</f>
        <v>3000</v>
      </c>
      <c r="X102" s="441">
        <f t="shared" si="213"/>
        <v>120</v>
      </c>
      <c r="Y102" s="441">
        <f t="shared" si="214"/>
        <v>1320</v>
      </c>
      <c r="Z102" s="432">
        <f>'Ｈ１５（2003）'!$AK$133</f>
        <v>5458</v>
      </c>
      <c r="AA102" s="441">
        <f t="shared" si="215"/>
        <v>218</v>
      </c>
      <c r="AB102" s="441">
        <f t="shared" si="216"/>
        <v>2398</v>
      </c>
      <c r="AC102" s="432">
        <f>'Ｈ１５（2003）'!$AK$134</f>
        <v>0</v>
      </c>
      <c r="AD102" s="441">
        <f t="shared" si="217"/>
        <v>0</v>
      </c>
      <c r="AE102" s="440">
        <f t="shared" si="218"/>
        <v>0</v>
      </c>
      <c r="AF102" s="432">
        <f>'Ｈ１５（2003）'!$AK$135</f>
        <v>0</v>
      </c>
      <c r="AG102" s="441">
        <f t="shared" si="219"/>
        <v>0</v>
      </c>
      <c r="AH102" s="440">
        <f t="shared" si="220"/>
        <v>0</v>
      </c>
      <c r="AI102" s="432">
        <f>'Ｈ１５（2003）'!$AK$136</f>
        <v>0</v>
      </c>
      <c r="AJ102" s="441">
        <f t="shared" si="221"/>
        <v>0</v>
      </c>
      <c r="AK102" s="441">
        <f t="shared" si="222"/>
        <v>0</v>
      </c>
      <c r="AL102" s="432">
        <f>'Ｈ１５（2003）'!$AK$137</f>
        <v>0</v>
      </c>
      <c r="AM102" s="441">
        <f t="shared" si="223"/>
        <v>0</v>
      </c>
      <c r="AN102" s="441">
        <f t="shared" si="224"/>
        <v>0</v>
      </c>
      <c r="AO102" s="432">
        <f>'Ｈ１５（2003）'!$AK$138</f>
        <v>0</v>
      </c>
      <c r="AP102" s="441">
        <f t="shared" si="225"/>
        <v>0</v>
      </c>
      <c r="AQ102" s="441">
        <f t="shared" si="226"/>
        <v>0</v>
      </c>
      <c r="AR102" s="432">
        <f>'Ｈ１５（2003）'!$AK$139</f>
        <v>0</v>
      </c>
      <c r="AS102" s="441">
        <f t="shared" si="227"/>
        <v>0</v>
      </c>
      <c r="AT102" s="441">
        <f t="shared" si="228"/>
        <v>0</v>
      </c>
      <c r="AU102" s="432">
        <f>'Ｈ１５（2003）'!$AK$140</f>
        <v>0</v>
      </c>
      <c r="AV102" s="441">
        <f t="shared" si="229"/>
        <v>0</v>
      </c>
      <c r="AW102" s="441">
        <f t="shared" si="230"/>
        <v>0</v>
      </c>
      <c r="AX102" s="432">
        <f>'Ｈ１５（2003）'!$AK$141</f>
        <v>30229</v>
      </c>
      <c r="AY102" s="441">
        <f t="shared" si="231"/>
        <v>1511</v>
      </c>
      <c r="AZ102" s="441">
        <f t="shared" si="232"/>
        <v>16621</v>
      </c>
      <c r="BA102" s="432">
        <f>'Ｈ１５（2003）'!$AK$142</f>
        <v>0</v>
      </c>
      <c r="BB102" s="441">
        <f t="shared" si="233"/>
        <v>0</v>
      </c>
      <c r="BC102" s="441">
        <f t="shared" si="234"/>
        <v>0</v>
      </c>
      <c r="BD102" s="432">
        <f>'Ｈ１５（2003）'!$AK$143</f>
        <v>4987</v>
      </c>
      <c r="BE102" s="441">
        <f t="shared" si="235"/>
        <v>199</v>
      </c>
      <c r="BF102" s="440">
        <f t="shared" si="236"/>
        <v>2189</v>
      </c>
      <c r="BG102" s="432">
        <f>'Ｈ１５（2003）'!$AK$145</f>
        <v>0</v>
      </c>
      <c r="BH102" s="441">
        <f t="shared" si="237"/>
        <v>0</v>
      </c>
      <c r="BI102" s="441">
        <f t="shared" si="238"/>
        <v>0</v>
      </c>
      <c r="BJ102" s="432">
        <f>'Ｈ１５（2003）'!$AK$146</f>
        <v>0</v>
      </c>
      <c r="BK102" s="441">
        <f t="shared" si="239"/>
        <v>0</v>
      </c>
      <c r="BL102" s="441">
        <f t="shared" si="240"/>
        <v>0</v>
      </c>
      <c r="BM102" s="432">
        <f>'Ｈ１５（2003）'!$AK$147</f>
        <v>0</v>
      </c>
      <c r="BN102" s="441">
        <f t="shared" si="241"/>
        <v>0</v>
      </c>
      <c r="BO102" s="440">
        <f t="shared" si="242"/>
        <v>0</v>
      </c>
      <c r="BP102" s="430">
        <f>'Ｈ１５（2003）'!$AK$148</f>
        <v>0</v>
      </c>
      <c r="BQ102" s="441">
        <f t="shared" si="243"/>
        <v>0</v>
      </c>
      <c r="BR102" s="441">
        <f t="shared" si="244"/>
        <v>0</v>
      </c>
      <c r="BS102" s="432">
        <f>'Ｈ１５（2003）'!$AK$149</f>
        <v>0</v>
      </c>
      <c r="BT102" s="441">
        <f t="shared" si="245"/>
        <v>0</v>
      </c>
      <c r="BU102" s="441">
        <f t="shared" si="246"/>
        <v>0</v>
      </c>
      <c r="BV102" s="432">
        <f>'Ｈ１５（2003）'!$AK$150</f>
        <v>0</v>
      </c>
      <c r="BW102" s="441">
        <f t="shared" si="247"/>
        <v>0</v>
      </c>
      <c r="BX102" s="441">
        <f t="shared" si="248"/>
        <v>0</v>
      </c>
      <c r="BY102" s="432">
        <f>'Ｈ１５（2003）'!$AK$151</f>
        <v>0</v>
      </c>
      <c r="BZ102" s="441">
        <f t="shared" si="249"/>
        <v>0</v>
      </c>
      <c r="CA102" s="441">
        <f t="shared" si="250"/>
        <v>0</v>
      </c>
      <c r="CB102" s="432">
        <f>'Ｈ１５（2003）'!$AK$152</f>
        <v>0</v>
      </c>
      <c r="CC102" s="441">
        <f t="shared" si="251"/>
        <v>0</v>
      </c>
      <c r="CD102" s="441">
        <f t="shared" si="252"/>
        <v>0</v>
      </c>
      <c r="CE102" s="432">
        <f>'Ｈ１５（2003）'!$AK$153</f>
        <v>0</v>
      </c>
      <c r="CF102" s="441">
        <f t="shared" si="253"/>
        <v>0</v>
      </c>
      <c r="CG102" s="441">
        <f t="shared" si="254"/>
        <v>0</v>
      </c>
      <c r="CH102" s="432">
        <f>'Ｈ１５（2003）'!$AK$155</f>
        <v>0</v>
      </c>
      <c r="CI102" s="441">
        <f t="shared" si="255"/>
        <v>0</v>
      </c>
      <c r="CJ102" s="441">
        <f t="shared" si="256"/>
        <v>0</v>
      </c>
      <c r="CK102" s="432">
        <f>'Ｈ１５（2003）'!$AK$156</f>
        <v>0</v>
      </c>
      <c r="CL102" s="441">
        <f t="shared" si="257"/>
        <v>0</v>
      </c>
      <c r="CM102" s="441">
        <f t="shared" si="258"/>
        <v>0</v>
      </c>
      <c r="CN102" s="432">
        <f>'Ｈ１５（2003）'!$AK$157</f>
        <v>0</v>
      </c>
      <c r="CO102" s="441">
        <f t="shared" si="259"/>
        <v>0</v>
      </c>
      <c r="CP102" s="441">
        <f t="shared" si="260"/>
        <v>0</v>
      </c>
      <c r="CQ102" s="432">
        <f>'Ｈ１５（2003）'!$AK$158</f>
        <v>0</v>
      </c>
      <c r="CR102" s="441">
        <f t="shared" si="261"/>
        <v>0</v>
      </c>
      <c r="CS102" s="441">
        <f t="shared" si="262"/>
        <v>0</v>
      </c>
      <c r="CT102" s="432">
        <f>'Ｈ１５（2003）'!$AK$159</f>
        <v>0</v>
      </c>
      <c r="CU102" s="441">
        <f t="shared" si="263"/>
        <v>0</v>
      </c>
      <c r="CV102" s="441">
        <f t="shared" si="264"/>
        <v>0</v>
      </c>
      <c r="CW102" s="432">
        <f>'Ｈ１５（2003）'!$AK$160</f>
        <v>0</v>
      </c>
      <c r="CX102" s="441">
        <f t="shared" si="265"/>
        <v>0</v>
      </c>
      <c r="CY102" s="441">
        <f t="shared" si="266"/>
        <v>0</v>
      </c>
      <c r="CZ102" s="432">
        <f>'Ｈ１５（2003）'!$AK$161</f>
        <v>0</v>
      </c>
      <c r="DA102" s="441">
        <f t="shared" si="267"/>
        <v>0</v>
      </c>
      <c r="DB102" s="441">
        <f t="shared" si="268"/>
        <v>0</v>
      </c>
      <c r="DC102" s="432">
        <f>'Ｈ１５（2003）'!$AK$162</f>
        <v>0</v>
      </c>
      <c r="DD102" s="441">
        <f t="shared" si="269"/>
        <v>0</v>
      </c>
      <c r="DE102" s="440">
        <f t="shared" si="270"/>
        <v>0</v>
      </c>
      <c r="DF102" s="432">
        <f>'Ｈ１５（2003）'!$AK$164</f>
        <v>0</v>
      </c>
      <c r="DG102" s="441">
        <f t="shared" si="271"/>
        <v>0</v>
      </c>
      <c r="DH102" s="441">
        <f t="shared" si="272"/>
        <v>0</v>
      </c>
      <c r="DI102" s="432">
        <f>'Ｈ１５（2003）'!$AK$165</f>
        <v>0</v>
      </c>
      <c r="DJ102" s="441">
        <f t="shared" si="273"/>
        <v>0</v>
      </c>
      <c r="DK102" s="440">
        <f t="shared" si="274"/>
        <v>0</v>
      </c>
      <c r="DL102" s="432">
        <f>'Ｈ１５（2003）'!$AK$166</f>
        <v>1260</v>
      </c>
      <c r="DM102" s="441">
        <f t="shared" si="275"/>
        <v>25</v>
      </c>
      <c r="DN102" s="441">
        <f t="shared" si="276"/>
        <v>275</v>
      </c>
      <c r="DO102" s="432">
        <f>'Ｈ１５（2003）'!$AK$167</f>
        <v>0</v>
      </c>
      <c r="DP102" s="441">
        <f t="shared" si="277"/>
        <v>0</v>
      </c>
      <c r="DQ102" s="441">
        <f t="shared" si="278"/>
        <v>0</v>
      </c>
      <c r="DR102" s="432">
        <f>'Ｈ１５（2003）'!$AK$168</f>
        <v>0</v>
      </c>
      <c r="DS102" s="441">
        <f t="shared" si="279"/>
        <v>0</v>
      </c>
      <c r="DT102" s="441">
        <f t="shared" si="280"/>
        <v>0</v>
      </c>
      <c r="DU102" s="432">
        <f>'Ｈ１５（2003）'!$AK$169</f>
        <v>0</v>
      </c>
      <c r="DV102" s="441">
        <f t="shared" si="281"/>
        <v>0</v>
      </c>
      <c r="DW102" s="441">
        <f t="shared" si="282"/>
        <v>0</v>
      </c>
      <c r="DX102" s="432">
        <f>'Ｈ１５（2003）'!$AK$170</f>
        <v>0</v>
      </c>
      <c r="DY102" s="441">
        <f t="shared" si="283"/>
        <v>0</v>
      </c>
      <c r="DZ102" s="441">
        <f t="shared" si="284"/>
        <v>0</v>
      </c>
      <c r="EA102" s="432">
        <f>'Ｈ１５（2003）'!$AK$171</f>
        <v>0</v>
      </c>
      <c r="EB102" s="441">
        <f t="shared" si="285"/>
        <v>0</v>
      </c>
      <c r="EC102" s="441">
        <f t="shared" si="286"/>
        <v>0</v>
      </c>
      <c r="ED102" s="432">
        <f>'Ｈ１５（2003）'!$AK$172</f>
        <v>0</v>
      </c>
      <c r="EE102" s="441">
        <f t="shared" si="287"/>
        <v>0</v>
      </c>
      <c r="EF102" s="441">
        <f t="shared" si="288"/>
        <v>0</v>
      </c>
      <c r="EG102" s="432">
        <f>'Ｈ１５（2003）'!$AK$173</f>
        <v>0</v>
      </c>
      <c r="EH102" s="441">
        <f t="shared" si="289"/>
        <v>0</v>
      </c>
      <c r="EI102" s="441">
        <f t="shared" si="290"/>
        <v>0</v>
      </c>
      <c r="EJ102" s="432">
        <f>'Ｈ１５（2003）'!$AK$174</f>
        <v>0</v>
      </c>
      <c r="EK102" s="441">
        <f t="shared" si="291"/>
        <v>0</v>
      </c>
      <c r="EL102" s="440">
        <f t="shared" si="292"/>
        <v>0</v>
      </c>
      <c r="EM102" s="432">
        <f>'Ｈ１５（2003）'!$AK$175</f>
        <v>0</v>
      </c>
      <c r="EN102" s="441">
        <f t="shared" si="293"/>
        <v>0</v>
      </c>
      <c r="EO102" s="475">
        <f t="shared" si="294"/>
        <v>0</v>
      </c>
      <c r="EP102" s="430">
        <f t="shared" si="295"/>
        <v>50034</v>
      </c>
      <c r="EQ102" s="435">
        <f t="shared" si="296"/>
        <v>2277</v>
      </c>
      <c r="ER102" s="433">
        <f t="shared" si="297"/>
        <v>25047</v>
      </c>
    </row>
    <row r="103" spans="1:148" ht="16.5" customHeight="1" x14ac:dyDescent="0.15">
      <c r="A103" s="371"/>
      <c r="B103" s="436"/>
      <c r="C103" s="437">
        <v>16</v>
      </c>
      <c r="D103" s="438">
        <v>10</v>
      </c>
      <c r="E103" s="430">
        <f>'Ｈ１６（2004）'!$AK$124</f>
        <v>0</v>
      </c>
      <c r="F103" s="441">
        <f t="shared" si="201"/>
        <v>0</v>
      </c>
      <c r="G103" s="441">
        <f t="shared" si="202"/>
        <v>0</v>
      </c>
      <c r="H103" s="432">
        <f>'Ｈ１６（2004）'!$AK$125</f>
        <v>4571</v>
      </c>
      <c r="I103" s="441">
        <f t="shared" si="203"/>
        <v>183</v>
      </c>
      <c r="J103" s="440">
        <f t="shared" si="204"/>
        <v>1830</v>
      </c>
      <c r="K103" s="432">
        <f>'Ｈ１６（2004）'!$AK$127</f>
        <v>0</v>
      </c>
      <c r="L103" s="441">
        <f t="shared" si="205"/>
        <v>0</v>
      </c>
      <c r="M103" s="441">
        <f t="shared" si="206"/>
        <v>0</v>
      </c>
      <c r="N103" s="432">
        <f>'Ｈ１６（2004）'!$AK$128</f>
        <v>0</v>
      </c>
      <c r="O103" s="441">
        <f t="shared" si="207"/>
        <v>0</v>
      </c>
      <c r="P103" s="440">
        <f t="shared" si="208"/>
        <v>0</v>
      </c>
      <c r="Q103" s="432">
        <f>'Ｈ１６（2004）'!$AK$130</f>
        <v>0</v>
      </c>
      <c r="R103" s="441">
        <f t="shared" si="209"/>
        <v>0</v>
      </c>
      <c r="S103" s="441">
        <f t="shared" si="210"/>
        <v>0</v>
      </c>
      <c r="T103" s="432">
        <f>'Ｈ１６（2004）'!$AK$131</f>
        <v>0</v>
      </c>
      <c r="U103" s="441">
        <f t="shared" si="211"/>
        <v>0</v>
      </c>
      <c r="V103" s="441">
        <f t="shared" si="212"/>
        <v>0</v>
      </c>
      <c r="W103" s="432">
        <f>'Ｈ１６（2004）'!$AK$132</f>
        <v>2700</v>
      </c>
      <c r="X103" s="441">
        <f t="shared" si="213"/>
        <v>108</v>
      </c>
      <c r="Y103" s="441">
        <f t="shared" si="214"/>
        <v>1080</v>
      </c>
      <c r="Z103" s="432">
        <f>'Ｈ１６（2004）'!$AK$133</f>
        <v>0</v>
      </c>
      <c r="AA103" s="441">
        <f t="shared" si="215"/>
        <v>0</v>
      </c>
      <c r="AB103" s="441">
        <f t="shared" si="216"/>
        <v>0</v>
      </c>
      <c r="AC103" s="432">
        <f>'Ｈ１６（2004）'!$AK$134</f>
        <v>0</v>
      </c>
      <c r="AD103" s="441">
        <f t="shared" si="217"/>
        <v>0</v>
      </c>
      <c r="AE103" s="440">
        <f t="shared" si="218"/>
        <v>0</v>
      </c>
      <c r="AF103" s="432">
        <f>'Ｈ１６（2004）'!$AK$135</f>
        <v>0</v>
      </c>
      <c r="AG103" s="441">
        <f t="shared" si="219"/>
        <v>0</v>
      </c>
      <c r="AH103" s="440">
        <f t="shared" si="220"/>
        <v>0</v>
      </c>
      <c r="AI103" s="432">
        <f>'Ｈ１６（2004）'!$AK$136</f>
        <v>0</v>
      </c>
      <c r="AJ103" s="441">
        <f t="shared" si="221"/>
        <v>0</v>
      </c>
      <c r="AK103" s="441">
        <f t="shared" si="222"/>
        <v>0</v>
      </c>
      <c r="AL103" s="432">
        <f>'Ｈ１６（2004）'!$AK$137</f>
        <v>0</v>
      </c>
      <c r="AM103" s="441">
        <f t="shared" si="223"/>
        <v>0</v>
      </c>
      <c r="AN103" s="441">
        <f t="shared" si="224"/>
        <v>0</v>
      </c>
      <c r="AO103" s="432">
        <f>'Ｈ１６（2004）'!$AK$138</f>
        <v>0</v>
      </c>
      <c r="AP103" s="441">
        <f t="shared" si="225"/>
        <v>0</v>
      </c>
      <c r="AQ103" s="441">
        <f t="shared" si="226"/>
        <v>0</v>
      </c>
      <c r="AR103" s="432">
        <f>'Ｈ１６（2004）'!$AK$139</f>
        <v>0</v>
      </c>
      <c r="AS103" s="441">
        <f t="shared" si="227"/>
        <v>0</v>
      </c>
      <c r="AT103" s="441">
        <f t="shared" si="228"/>
        <v>0</v>
      </c>
      <c r="AU103" s="432">
        <f>'Ｈ１６（2004）'!$AK$140</f>
        <v>0</v>
      </c>
      <c r="AV103" s="441">
        <f t="shared" si="229"/>
        <v>0</v>
      </c>
      <c r="AW103" s="441">
        <f t="shared" si="230"/>
        <v>0</v>
      </c>
      <c r="AX103" s="432">
        <f>'Ｈ１６（2004）'!$AK$141</f>
        <v>8321</v>
      </c>
      <c r="AY103" s="441">
        <f t="shared" si="231"/>
        <v>416</v>
      </c>
      <c r="AZ103" s="441">
        <f t="shared" si="232"/>
        <v>4160</v>
      </c>
      <c r="BA103" s="432">
        <f>'Ｈ１６（2004）'!$AK$142</f>
        <v>0</v>
      </c>
      <c r="BB103" s="441">
        <f t="shared" si="233"/>
        <v>0</v>
      </c>
      <c r="BC103" s="441">
        <f t="shared" si="234"/>
        <v>0</v>
      </c>
      <c r="BD103" s="432">
        <f>'Ｈ１６（2004）'!$AK$143</f>
        <v>4672</v>
      </c>
      <c r="BE103" s="441">
        <f t="shared" si="235"/>
        <v>187</v>
      </c>
      <c r="BF103" s="440">
        <f t="shared" si="236"/>
        <v>1870</v>
      </c>
      <c r="BG103" s="432">
        <f>'Ｈ１６（2004）'!$AK$145</f>
        <v>0</v>
      </c>
      <c r="BH103" s="441">
        <f t="shared" si="237"/>
        <v>0</v>
      </c>
      <c r="BI103" s="441">
        <f t="shared" si="238"/>
        <v>0</v>
      </c>
      <c r="BJ103" s="432">
        <f>'Ｈ１６（2004）'!$AK$146</f>
        <v>0</v>
      </c>
      <c r="BK103" s="441">
        <f t="shared" si="239"/>
        <v>0</v>
      </c>
      <c r="BL103" s="441">
        <f t="shared" si="240"/>
        <v>0</v>
      </c>
      <c r="BM103" s="432">
        <f>'Ｈ１６（2004）'!$AK$147</f>
        <v>0</v>
      </c>
      <c r="BN103" s="441">
        <f t="shared" si="241"/>
        <v>0</v>
      </c>
      <c r="BO103" s="440">
        <f t="shared" si="242"/>
        <v>0</v>
      </c>
      <c r="BP103" s="430">
        <f>'Ｈ１６（2004）'!$AK$148</f>
        <v>0</v>
      </c>
      <c r="BQ103" s="441">
        <f t="shared" si="243"/>
        <v>0</v>
      </c>
      <c r="BR103" s="441">
        <f t="shared" si="244"/>
        <v>0</v>
      </c>
      <c r="BS103" s="432">
        <f>'Ｈ１６（2004）'!$AK$149</f>
        <v>22200</v>
      </c>
      <c r="BT103" s="441">
        <f t="shared" si="245"/>
        <v>370</v>
      </c>
      <c r="BU103" s="441">
        <f t="shared" si="246"/>
        <v>3700</v>
      </c>
      <c r="BV103" s="432">
        <f>'Ｈ１６（2004）'!$AK$150</f>
        <v>0</v>
      </c>
      <c r="BW103" s="441">
        <f t="shared" si="247"/>
        <v>0</v>
      </c>
      <c r="BX103" s="441">
        <f t="shared" si="248"/>
        <v>0</v>
      </c>
      <c r="BY103" s="432">
        <f>'Ｈ１６（2004）'!$AK$151</f>
        <v>0</v>
      </c>
      <c r="BZ103" s="441">
        <f t="shared" si="249"/>
        <v>0</v>
      </c>
      <c r="CA103" s="441">
        <f t="shared" si="250"/>
        <v>0</v>
      </c>
      <c r="CB103" s="432">
        <f>'Ｈ１６（2004）'!$AK$152</f>
        <v>0</v>
      </c>
      <c r="CC103" s="441">
        <f t="shared" si="251"/>
        <v>0</v>
      </c>
      <c r="CD103" s="441">
        <f t="shared" si="252"/>
        <v>0</v>
      </c>
      <c r="CE103" s="432">
        <f>'Ｈ１６（2004）'!$AK$153</f>
        <v>0</v>
      </c>
      <c r="CF103" s="441">
        <f t="shared" si="253"/>
        <v>0</v>
      </c>
      <c r="CG103" s="441">
        <f t="shared" si="254"/>
        <v>0</v>
      </c>
      <c r="CH103" s="432">
        <f>'Ｈ１６（2004）'!$AK$155</f>
        <v>39000</v>
      </c>
      <c r="CI103" s="441">
        <f t="shared" si="255"/>
        <v>813</v>
      </c>
      <c r="CJ103" s="441">
        <f t="shared" si="256"/>
        <v>8130</v>
      </c>
      <c r="CK103" s="432">
        <f>'Ｈ１６（2004）'!$AK$156</f>
        <v>0</v>
      </c>
      <c r="CL103" s="441">
        <f t="shared" si="257"/>
        <v>0</v>
      </c>
      <c r="CM103" s="441">
        <f t="shared" si="258"/>
        <v>0</v>
      </c>
      <c r="CN103" s="432">
        <f>'Ｈ１６（2004）'!$AK$157</f>
        <v>0</v>
      </c>
      <c r="CO103" s="441">
        <f t="shared" si="259"/>
        <v>0</v>
      </c>
      <c r="CP103" s="441">
        <f t="shared" si="260"/>
        <v>0</v>
      </c>
      <c r="CQ103" s="432">
        <f>'Ｈ１６（2004）'!$AK$158</f>
        <v>0</v>
      </c>
      <c r="CR103" s="441">
        <f t="shared" si="261"/>
        <v>0</v>
      </c>
      <c r="CS103" s="441">
        <f t="shared" si="262"/>
        <v>0</v>
      </c>
      <c r="CT103" s="432">
        <f>'Ｈ１６（2004）'!$AK$159</f>
        <v>0</v>
      </c>
      <c r="CU103" s="441">
        <f t="shared" si="263"/>
        <v>0</v>
      </c>
      <c r="CV103" s="441">
        <f t="shared" si="264"/>
        <v>0</v>
      </c>
      <c r="CW103" s="432">
        <f>'Ｈ１６（2004）'!$AK$160</f>
        <v>0</v>
      </c>
      <c r="CX103" s="441">
        <f t="shared" si="265"/>
        <v>0</v>
      </c>
      <c r="CY103" s="441">
        <f t="shared" si="266"/>
        <v>0</v>
      </c>
      <c r="CZ103" s="432">
        <f>'Ｈ１６（2004）'!$AK$161</f>
        <v>0</v>
      </c>
      <c r="DA103" s="441">
        <f t="shared" si="267"/>
        <v>0</v>
      </c>
      <c r="DB103" s="441">
        <f t="shared" si="268"/>
        <v>0</v>
      </c>
      <c r="DC103" s="432">
        <f>'Ｈ１６（2004）'!$AK$162</f>
        <v>0</v>
      </c>
      <c r="DD103" s="441">
        <f t="shared" si="269"/>
        <v>0</v>
      </c>
      <c r="DE103" s="440">
        <f t="shared" si="270"/>
        <v>0</v>
      </c>
      <c r="DF103" s="432">
        <f>'Ｈ１６（2004）'!$AK$164</f>
        <v>0</v>
      </c>
      <c r="DG103" s="441">
        <f t="shared" si="271"/>
        <v>0</v>
      </c>
      <c r="DH103" s="441">
        <f t="shared" si="272"/>
        <v>0</v>
      </c>
      <c r="DI103" s="432">
        <f>'Ｈ１６（2004）'!$AK$165</f>
        <v>0</v>
      </c>
      <c r="DJ103" s="441">
        <f t="shared" si="273"/>
        <v>0</v>
      </c>
      <c r="DK103" s="440">
        <f t="shared" si="274"/>
        <v>0</v>
      </c>
      <c r="DL103" s="432">
        <f>'Ｈ１６（2004）'!$AK$166</f>
        <v>1260</v>
      </c>
      <c r="DM103" s="441">
        <f t="shared" si="275"/>
        <v>25</v>
      </c>
      <c r="DN103" s="441">
        <f t="shared" si="276"/>
        <v>250</v>
      </c>
      <c r="DO103" s="432">
        <f>'Ｈ１６（2004）'!$AK$167</f>
        <v>0</v>
      </c>
      <c r="DP103" s="441">
        <f t="shared" si="277"/>
        <v>0</v>
      </c>
      <c r="DQ103" s="441">
        <f t="shared" si="278"/>
        <v>0</v>
      </c>
      <c r="DR103" s="432">
        <f>'Ｈ１６（2004）'!$AK$168</f>
        <v>0</v>
      </c>
      <c r="DS103" s="441">
        <f t="shared" si="279"/>
        <v>0</v>
      </c>
      <c r="DT103" s="441">
        <f t="shared" si="280"/>
        <v>0</v>
      </c>
      <c r="DU103" s="432">
        <f>'Ｈ１６（2004）'!$AK$169</f>
        <v>0</v>
      </c>
      <c r="DV103" s="441">
        <f t="shared" si="281"/>
        <v>0</v>
      </c>
      <c r="DW103" s="441">
        <f t="shared" si="282"/>
        <v>0</v>
      </c>
      <c r="DX103" s="432">
        <f>'Ｈ１６（2004）'!$AK$170</f>
        <v>0</v>
      </c>
      <c r="DY103" s="441">
        <f t="shared" si="283"/>
        <v>0</v>
      </c>
      <c r="DZ103" s="441">
        <f t="shared" si="284"/>
        <v>0</v>
      </c>
      <c r="EA103" s="432">
        <f>'Ｈ１６（2004）'!$AK$171</f>
        <v>0</v>
      </c>
      <c r="EB103" s="441">
        <f t="shared" si="285"/>
        <v>0</v>
      </c>
      <c r="EC103" s="441">
        <f t="shared" si="286"/>
        <v>0</v>
      </c>
      <c r="ED103" s="432">
        <f>'Ｈ１６（2004）'!$AK$172</f>
        <v>0</v>
      </c>
      <c r="EE103" s="441">
        <f t="shared" si="287"/>
        <v>0</v>
      </c>
      <c r="EF103" s="441">
        <f t="shared" si="288"/>
        <v>0</v>
      </c>
      <c r="EG103" s="432">
        <f>'Ｈ１６（2004）'!$AK$173</f>
        <v>0</v>
      </c>
      <c r="EH103" s="441">
        <f t="shared" si="289"/>
        <v>0</v>
      </c>
      <c r="EI103" s="441">
        <f t="shared" si="290"/>
        <v>0</v>
      </c>
      <c r="EJ103" s="432">
        <f>'Ｈ１６（2004）'!$AK$174</f>
        <v>0</v>
      </c>
      <c r="EK103" s="441">
        <f t="shared" si="291"/>
        <v>0</v>
      </c>
      <c r="EL103" s="440">
        <f t="shared" si="292"/>
        <v>0</v>
      </c>
      <c r="EM103" s="432">
        <f>'Ｈ１６（2004）'!$AK$175</f>
        <v>0</v>
      </c>
      <c r="EN103" s="441">
        <f t="shared" si="293"/>
        <v>0</v>
      </c>
      <c r="EO103" s="475">
        <f t="shared" si="294"/>
        <v>0</v>
      </c>
      <c r="EP103" s="430">
        <f t="shared" si="295"/>
        <v>82724</v>
      </c>
      <c r="EQ103" s="435">
        <f t="shared" si="296"/>
        <v>2102</v>
      </c>
      <c r="ER103" s="433">
        <f t="shared" si="297"/>
        <v>21020</v>
      </c>
    </row>
    <row r="104" spans="1:148" ht="16.5" customHeight="1" x14ac:dyDescent="0.15">
      <c r="A104" s="371"/>
      <c r="B104" s="436"/>
      <c r="C104" s="437">
        <v>17</v>
      </c>
      <c r="D104" s="1100">
        <v>9</v>
      </c>
      <c r="E104" s="430">
        <f>'Ｈ１７（2005）'!$AK$124</f>
        <v>0</v>
      </c>
      <c r="F104" s="441">
        <f t="shared" si="201"/>
        <v>0</v>
      </c>
      <c r="G104" s="441">
        <f t="shared" si="202"/>
        <v>0</v>
      </c>
      <c r="H104" s="432">
        <f>'Ｈ１７（2005）'!$AK$125</f>
        <v>0</v>
      </c>
      <c r="I104" s="441">
        <f t="shared" si="203"/>
        <v>0</v>
      </c>
      <c r="J104" s="440">
        <f t="shared" si="204"/>
        <v>0</v>
      </c>
      <c r="K104" s="432">
        <f>'Ｈ１７（2005）'!$AK$127</f>
        <v>0</v>
      </c>
      <c r="L104" s="441">
        <f t="shared" si="205"/>
        <v>0</v>
      </c>
      <c r="M104" s="441">
        <f t="shared" si="206"/>
        <v>0</v>
      </c>
      <c r="N104" s="432">
        <f>'Ｈ１７（2005）'!$AK$128</f>
        <v>0</v>
      </c>
      <c r="O104" s="441">
        <f t="shared" si="207"/>
        <v>0</v>
      </c>
      <c r="P104" s="440">
        <f t="shared" si="208"/>
        <v>0</v>
      </c>
      <c r="Q104" s="432">
        <f>'Ｈ１７（2005）'!$AK$130</f>
        <v>0</v>
      </c>
      <c r="R104" s="441">
        <f t="shared" si="209"/>
        <v>0</v>
      </c>
      <c r="S104" s="441">
        <f t="shared" si="210"/>
        <v>0</v>
      </c>
      <c r="T104" s="432">
        <f>'Ｈ１７（2005）'!$AK$131</f>
        <v>0</v>
      </c>
      <c r="U104" s="441">
        <f t="shared" si="211"/>
        <v>0</v>
      </c>
      <c r="V104" s="441">
        <f t="shared" si="212"/>
        <v>0</v>
      </c>
      <c r="W104" s="432">
        <f>'Ｈ１７（2005）'!$AK$132</f>
        <v>1300</v>
      </c>
      <c r="X104" s="441">
        <f t="shared" si="213"/>
        <v>52</v>
      </c>
      <c r="Y104" s="441">
        <f t="shared" si="214"/>
        <v>468</v>
      </c>
      <c r="Z104" s="432">
        <f>'Ｈ１７（2005）'!$AK$133</f>
        <v>0</v>
      </c>
      <c r="AA104" s="441">
        <f t="shared" si="215"/>
        <v>0</v>
      </c>
      <c r="AB104" s="441">
        <f t="shared" si="216"/>
        <v>0</v>
      </c>
      <c r="AC104" s="432">
        <f>'Ｈ１７（2005）'!$AK$134</f>
        <v>0</v>
      </c>
      <c r="AD104" s="441">
        <f t="shared" si="217"/>
        <v>0</v>
      </c>
      <c r="AE104" s="440">
        <f t="shared" si="218"/>
        <v>0</v>
      </c>
      <c r="AF104" s="432">
        <f>'Ｈ１７（2005）'!$AK$135</f>
        <v>0</v>
      </c>
      <c r="AG104" s="441">
        <f t="shared" si="219"/>
        <v>0</v>
      </c>
      <c r="AH104" s="440">
        <f t="shared" si="220"/>
        <v>0</v>
      </c>
      <c r="AI104" s="432">
        <f>'Ｈ１７（2005）'!$AK$136</f>
        <v>0</v>
      </c>
      <c r="AJ104" s="441">
        <f t="shared" si="221"/>
        <v>0</v>
      </c>
      <c r="AK104" s="441">
        <f t="shared" si="222"/>
        <v>0</v>
      </c>
      <c r="AL104" s="432">
        <f>'Ｈ１７（2005）'!$AK$137</f>
        <v>0</v>
      </c>
      <c r="AM104" s="441">
        <f t="shared" si="223"/>
        <v>0</v>
      </c>
      <c r="AN104" s="441">
        <f t="shared" si="224"/>
        <v>0</v>
      </c>
      <c r="AO104" s="432">
        <f>'Ｈ１７（2005）'!$AK$138</f>
        <v>0</v>
      </c>
      <c r="AP104" s="441">
        <f t="shared" si="225"/>
        <v>0</v>
      </c>
      <c r="AQ104" s="441">
        <f t="shared" si="226"/>
        <v>0</v>
      </c>
      <c r="AR104" s="432">
        <f>'Ｈ１７（2005）'!$AK$139</f>
        <v>0</v>
      </c>
      <c r="AS104" s="441">
        <f t="shared" si="227"/>
        <v>0</v>
      </c>
      <c r="AT104" s="441">
        <f t="shared" si="228"/>
        <v>0</v>
      </c>
      <c r="AU104" s="432">
        <f>'Ｈ１７（2005）'!$AK$140</f>
        <v>0</v>
      </c>
      <c r="AV104" s="441">
        <f t="shared" si="229"/>
        <v>0</v>
      </c>
      <c r="AW104" s="441">
        <f t="shared" si="230"/>
        <v>0</v>
      </c>
      <c r="AX104" s="432">
        <f>'Ｈ１７（2005）'!$AK$141</f>
        <v>0</v>
      </c>
      <c r="AY104" s="441">
        <f t="shared" si="231"/>
        <v>0</v>
      </c>
      <c r="AZ104" s="441">
        <f t="shared" si="232"/>
        <v>0</v>
      </c>
      <c r="BA104" s="432">
        <f>'Ｈ１７（2005）'!$AK$142</f>
        <v>0</v>
      </c>
      <c r="BB104" s="441">
        <f t="shared" si="233"/>
        <v>0</v>
      </c>
      <c r="BC104" s="441">
        <f t="shared" si="234"/>
        <v>0</v>
      </c>
      <c r="BD104" s="432">
        <f>'Ｈ１７（2005）'!$AK$143</f>
        <v>0</v>
      </c>
      <c r="BE104" s="441">
        <f t="shared" si="235"/>
        <v>0</v>
      </c>
      <c r="BF104" s="440">
        <f t="shared" si="236"/>
        <v>0</v>
      </c>
      <c r="BG104" s="432">
        <f>'Ｈ１７（2005）'!$AK$145</f>
        <v>0</v>
      </c>
      <c r="BH104" s="441">
        <f t="shared" si="237"/>
        <v>0</v>
      </c>
      <c r="BI104" s="441">
        <f t="shared" si="238"/>
        <v>0</v>
      </c>
      <c r="BJ104" s="432">
        <f>'Ｈ１７（2005）'!$AK$146</f>
        <v>0</v>
      </c>
      <c r="BK104" s="441">
        <f t="shared" si="239"/>
        <v>0</v>
      </c>
      <c r="BL104" s="441">
        <f t="shared" si="240"/>
        <v>0</v>
      </c>
      <c r="BM104" s="432">
        <f>'Ｈ１７（2005）'!$AK$147</f>
        <v>0</v>
      </c>
      <c r="BN104" s="441">
        <f t="shared" si="241"/>
        <v>0</v>
      </c>
      <c r="BO104" s="440">
        <f t="shared" si="242"/>
        <v>0</v>
      </c>
      <c r="BP104" s="430">
        <f>'Ｈ１７（2005）'!$AK$148</f>
        <v>0</v>
      </c>
      <c r="BQ104" s="441">
        <f t="shared" si="243"/>
        <v>0</v>
      </c>
      <c r="BR104" s="441">
        <f t="shared" si="244"/>
        <v>0</v>
      </c>
      <c r="BS104" s="432">
        <f>'Ｈ１７（2005）'!$AK$149</f>
        <v>0</v>
      </c>
      <c r="BT104" s="441">
        <f t="shared" si="245"/>
        <v>0</v>
      </c>
      <c r="BU104" s="441">
        <f t="shared" si="246"/>
        <v>0</v>
      </c>
      <c r="BV104" s="432">
        <f>'Ｈ１７（2005）'!$AK$150</f>
        <v>0</v>
      </c>
      <c r="BW104" s="441">
        <f t="shared" si="247"/>
        <v>0</v>
      </c>
      <c r="BX104" s="441">
        <f t="shared" si="248"/>
        <v>0</v>
      </c>
      <c r="BY104" s="432">
        <f>'Ｈ１７（2005）'!$AK$151</f>
        <v>0</v>
      </c>
      <c r="BZ104" s="441">
        <f t="shared" si="249"/>
        <v>0</v>
      </c>
      <c r="CA104" s="441">
        <f t="shared" si="250"/>
        <v>0</v>
      </c>
      <c r="CB104" s="432">
        <f>'Ｈ１７（2005）'!$AK$152</f>
        <v>0</v>
      </c>
      <c r="CC104" s="441">
        <f t="shared" si="251"/>
        <v>0</v>
      </c>
      <c r="CD104" s="441">
        <f t="shared" si="252"/>
        <v>0</v>
      </c>
      <c r="CE104" s="432">
        <f>'Ｈ１７（2005）'!$AK$153</f>
        <v>0</v>
      </c>
      <c r="CF104" s="441">
        <f t="shared" si="253"/>
        <v>0</v>
      </c>
      <c r="CG104" s="441">
        <f t="shared" si="254"/>
        <v>0</v>
      </c>
      <c r="CH104" s="432">
        <f>'Ｈ１７（2005）'!$AK$155</f>
        <v>0</v>
      </c>
      <c r="CI104" s="441">
        <f t="shared" si="255"/>
        <v>0</v>
      </c>
      <c r="CJ104" s="441">
        <f t="shared" si="256"/>
        <v>0</v>
      </c>
      <c r="CK104" s="432">
        <f>'Ｈ１７（2005）'!$AK$156</f>
        <v>0</v>
      </c>
      <c r="CL104" s="441">
        <f t="shared" si="257"/>
        <v>0</v>
      </c>
      <c r="CM104" s="441">
        <f t="shared" si="258"/>
        <v>0</v>
      </c>
      <c r="CN104" s="432">
        <f>'Ｈ１７（2005）'!$AK$157</f>
        <v>0</v>
      </c>
      <c r="CO104" s="441">
        <f t="shared" si="259"/>
        <v>0</v>
      </c>
      <c r="CP104" s="441">
        <f t="shared" si="260"/>
        <v>0</v>
      </c>
      <c r="CQ104" s="432">
        <f>'Ｈ１７（2005）'!$AK$158</f>
        <v>0</v>
      </c>
      <c r="CR104" s="441">
        <f t="shared" si="261"/>
        <v>0</v>
      </c>
      <c r="CS104" s="441">
        <f t="shared" si="262"/>
        <v>0</v>
      </c>
      <c r="CT104" s="432">
        <f>'Ｈ１７（2005）'!$AK$159</f>
        <v>0</v>
      </c>
      <c r="CU104" s="441">
        <f t="shared" si="263"/>
        <v>0</v>
      </c>
      <c r="CV104" s="441">
        <f t="shared" si="264"/>
        <v>0</v>
      </c>
      <c r="CW104" s="432">
        <f>'Ｈ１７（2005）'!$AK$160</f>
        <v>0</v>
      </c>
      <c r="CX104" s="441">
        <f t="shared" si="265"/>
        <v>0</v>
      </c>
      <c r="CY104" s="441">
        <f t="shared" si="266"/>
        <v>0</v>
      </c>
      <c r="CZ104" s="432">
        <f>'Ｈ１７（2005）'!$AK$161</f>
        <v>0</v>
      </c>
      <c r="DA104" s="441">
        <f t="shared" si="267"/>
        <v>0</v>
      </c>
      <c r="DB104" s="441">
        <f t="shared" si="268"/>
        <v>0</v>
      </c>
      <c r="DC104" s="432">
        <f>'Ｈ１７（2005）'!$AK$162</f>
        <v>0</v>
      </c>
      <c r="DD104" s="441">
        <f t="shared" si="269"/>
        <v>0</v>
      </c>
      <c r="DE104" s="440">
        <f t="shared" si="270"/>
        <v>0</v>
      </c>
      <c r="DF104" s="432">
        <f>'Ｈ１７（2005）'!$AK$164</f>
        <v>0</v>
      </c>
      <c r="DG104" s="441">
        <f t="shared" si="271"/>
        <v>0</v>
      </c>
      <c r="DH104" s="441">
        <f t="shared" si="272"/>
        <v>0</v>
      </c>
      <c r="DI104" s="432">
        <f>'Ｈ１７（2005）'!$AK$165</f>
        <v>0</v>
      </c>
      <c r="DJ104" s="441">
        <f t="shared" si="273"/>
        <v>0</v>
      </c>
      <c r="DK104" s="440">
        <f t="shared" si="274"/>
        <v>0</v>
      </c>
      <c r="DL104" s="432">
        <f>'Ｈ１７（2005）'!$AK$166</f>
        <v>0</v>
      </c>
      <c r="DM104" s="441">
        <f t="shared" si="275"/>
        <v>0</v>
      </c>
      <c r="DN104" s="441">
        <f t="shared" si="276"/>
        <v>0</v>
      </c>
      <c r="DO104" s="432">
        <f>'Ｈ１７（2005）'!$AK$167</f>
        <v>0</v>
      </c>
      <c r="DP104" s="441">
        <f t="shared" si="277"/>
        <v>0</v>
      </c>
      <c r="DQ104" s="441">
        <f t="shared" si="278"/>
        <v>0</v>
      </c>
      <c r="DR104" s="432">
        <f>'Ｈ１７（2005）'!$AK$168</f>
        <v>0</v>
      </c>
      <c r="DS104" s="441">
        <f t="shared" si="279"/>
        <v>0</v>
      </c>
      <c r="DT104" s="441">
        <f t="shared" si="280"/>
        <v>0</v>
      </c>
      <c r="DU104" s="432">
        <f>'Ｈ１７（2005）'!$AK$169</f>
        <v>0</v>
      </c>
      <c r="DV104" s="441">
        <f t="shared" si="281"/>
        <v>0</v>
      </c>
      <c r="DW104" s="441">
        <f t="shared" si="282"/>
        <v>0</v>
      </c>
      <c r="DX104" s="432">
        <f>'Ｈ１７（2005）'!$AK$170</f>
        <v>0</v>
      </c>
      <c r="DY104" s="441">
        <f t="shared" si="283"/>
        <v>0</v>
      </c>
      <c r="DZ104" s="441">
        <f t="shared" si="284"/>
        <v>0</v>
      </c>
      <c r="EA104" s="432">
        <f>'Ｈ１７（2005）'!$AK$171</f>
        <v>0</v>
      </c>
      <c r="EB104" s="441">
        <f t="shared" si="285"/>
        <v>0</v>
      </c>
      <c r="EC104" s="441">
        <f t="shared" si="286"/>
        <v>0</v>
      </c>
      <c r="ED104" s="432">
        <f>'Ｈ１７（2005）'!$AK$172</f>
        <v>0</v>
      </c>
      <c r="EE104" s="441">
        <f t="shared" si="287"/>
        <v>0</v>
      </c>
      <c r="EF104" s="441">
        <f t="shared" si="288"/>
        <v>0</v>
      </c>
      <c r="EG104" s="432">
        <f>'Ｈ１７（2005）'!$AK$173</f>
        <v>0</v>
      </c>
      <c r="EH104" s="441">
        <f t="shared" si="289"/>
        <v>0</v>
      </c>
      <c r="EI104" s="441">
        <f t="shared" si="290"/>
        <v>0</v>
      </c>
      <c r="EJ104" s="432">
        <f>'Ｈ１７（2005）'!$AK$174</f>
        <v>0</v>
      </c>
      <c r="EK104" s="441">
        <f t="shared" si="291"/>
        <v>0</v>
      </c>
      <c r="EL104" s="440">
        <f t="shared" si="292"/>
        <v>0</v>
      </c>
      <c r="EM104" s="432">
        <f>'Ｈ１７（2005）'!$AK$175</f>
        <v>0</v>
      </c>
      <c r="EN104" s="441">
        <f t="shared" si="293"/>
        <v>0</v>
      </c>
      <c r="EO104" s="475">
        <f t="shared" si="294"/>
        <v>0</v>
      </c>
      <c r="EP104" s="430">
        <f t="shared" si="295"/>
        <v>1300</v>
      </c>
      <c r="EQ104" s="435">
        <f t="shared" si="296"/>
        <v>52</v>
      </c>
      <c r="ER104" s="433">
        <f t="shared" si="297"/>
        <v>468</v>
      </c>
    </row>
    <row r="105" spans="1:148" ht="16.5" customHeight="1" x14ac:dyDescent="0.15">
      <c r="A105" s="371"/>
      <c r="B105" s="436"/>
      <c r="C105" s="437">
        <v>18</v>
      </c>
      <c r="D105" s="438">
        <v>8</v>
      </c>
      <c r="E105" s="430">
        <f>'Ｈ１８（2006）'!$AK$124</f>
        <v>0</v>
      </c>
      <c r="F105" s="441">
        <f t="shared" si="201"/>
        <v>0</v>
      </c>
      <c r="G105" s="441">
        <f t="shared" si="202"/>
        <v>0</v>
      </c>
      <c r="H105" s="432">
        <f>'Ｈ１８（2006）'!$AK$125</f>
        <v>0</v>
      </c>
      <c r="I105" s="441">
        <f t="shared" si="203"/>
        <v>0</v>
      </c>
      <c r="J105" s="440">
        <f t="shared" si="204"/>
        <v>0</v>
      </c>
      <c r="K105" s="432">
        <f>'Ｈ１８（2006）'!$AK$127</f>
        <v>0</v>
      </c>
      <c r="L105" s="441">
        <f t="shared" si="205"/>
        <v>0</v>
      </c>
      <c r="M105" s="441">
        <f t="shared" si="206"/>
        <v>0</v>
      </c>
      <c r="N105" s="432">
        <f>'Ｈ１８（2006）'!$AK$128</f>
        <v>0</v>
      </c>
      <c r="O105" s="441">
        <f t="shared" si="207"/>
        <v>0</v>
      </c>
      <c r="P105" s="440">
        <f t="shared" si="208"/>
        <v>0</v>
      </c>
      <c r="Q105" s="432">
        <f>'Ｈ１８（2006）'!$AK$130</f>
        <v>0</v>
      </c>
      <c r="R105" s="441">
        <f t="shared" si="209"/>
        <v>0</v>
      </c>
      <c r="S105" s="441">
        <f t="shared" si="210"/>
        <v>0</v>
      </c>
      <c r="T105" s="432">
        <f>'Ｈ１８（2006）'!$AK$131</f>
        <v>0</v>
      </c>
      <c r="U105" s="441">
        <f t="shared" si="211"/>
        <v>0</v>
      </c>
      <c r="V105" s="441">
        <f t="shared" si="212"/>
        <v>0</v>
      </c>
      <c r="W105" s="432">
        <f>'Ｈ１８（2006）'!$AK$132</f>
        <v>0</v>
      </c>
      <c r="X105" s="441">
        <f t="shared" si="213"/>
        <v>0</v>
      </c>
      <c r="Y105" s="441">
        <f t="shared" si="214"/>
        <v>0</v>
      </c>
      <c r="Z105" s="432">
        <f>'Ｈ１８（2006）'!$AK$133</f>
        <v>0</v>
      </c>
      <c r="AA105" s="441">
        <f t="shared" si="215"/>
        <v>0</v>
      </c>
      <c r="AB105" s="441">
        <f t="shared" si="216"/>
        <v>0</v>
      </c>
      <c r="AC105" s="432">
        <f>'Ｈ１８（2006）'!$AK$134</f>
        <v>0</v>
      </c>
      <c r="AD105" s="441">
        <f t="shared" si="217"/>
        <v>0</v>
      </c>
      <c r="AE105" s="440">
        <f t="shared" si="218"/>
        <v>0</v>
      </c>
      <c r="AF105" s="432">
        <f>'Ｈ１８（2006）'!$AK$135</f>
        <v>0</v>
      </c>
      <c r="AG105" s="441">
        <f t="shared" si="219"/>
        <v>0</v>
      </c>
      <c r="AH105" s="440">
        <f t="shared" si="220"/>
        <v>0</v>
      </c>
      <c r="AI105" s="432">
        <f>'Ｈ１８（2006）'!$AK$136</f>
        <v>0</v>
      </c>
      <c r="AJ105" s="441">
        <f t="shared" si="221"/>
        <v>0</v>
      </c>
      <c r="AK105" s="441">
        <f t="shared" si="222"/>
        <v>0</v>
      </c>
      <c r="AL105" s="432">
        <f>'Ｈ１８（2006）'!$AK$137</f>
        <v>0</v>
      </c>
      <c r="AM105" s="441">
        <f t="shared" si="223"/>
        <v>0</v>
      </c>
      <c r="AN105" s="441">
        <f t="shared" si="224"/>
        <v>0</v>
      </c>
      <c r="AO105" s="432">
        <f>'Ｈ１８（2006）'!$AK$138</f>
        <v>0</v>
      </c>
      <c r="AP105" s="441">
        <f t="shared" si="225"/>
        <v>0</v>
      </c>
      <c r="AQ105" s="441">
        <f t="shared" si="226"/>
        <v>0</v>
      </c>
      <c r="AR105" s="432">
        <f>'Ｈ１８（2006）'!$AK$139</f>
        <v>0</v>
      </c>
      <c r="AS105" s="441">
        <f t="shared" si="227"/>
        <v>0</v>
      </c>
      <c r="AT105" s="441">
        <f t="shared" si="228"/>
        <v>0</v>
      </c>
      <c r="AU105" s="432">
        <f>'Ｈ１８（2006）'!$AK$140</f>
        <v>0</v>
      </c>
      <c r="AV105" s="441">
        <f t="shared" si="229"/>
        <v>0</v>
      </c>
      <c r="AW105" s="441">
        <f t="shared" si="230"/>
        <v>0</v>
      </c>
      <c r="AX105" s="432">
        <f>'Ｈ１８（2006）'!$AK$141</f>
        <v>2730</v>
      </c>
      <c r="AY105" s="441">
        <f t="shared" si="231"/>
        <v>137</v>
      </c>
      <c r="AZ105" s="441">
        <f t="shared" si="232"/>
        <v>1096</v>
      </c>
      <c r="BA105" s="432">
        <f>'Ｈ１８（2006）'!$AK$142</f>
        <v>0</v>
      </c>
      <c r="BB105" s="441">
        <f t="shared" si="233"/>
        <v>0</v>
      </c>
      <c r="BC105" s="441">
        <f t="shared" si="234"/>
        <v>0</v>
      </c>
      <c r="BD105" s="432">
        <f>'Ｈ１８（2006）'!$AK$143</f>
        <v>0</v>
      </c>
      <c r="BE105" s="441">
        <f t="shared" si="235"/>
        <v>0</v>
      </c>
      <c r="BF105" s="440">
        <f t="shared" si="236"/>
        <v>0</v>
      </c>
      <c r="BG105" s="432">
        <f>'Ｈ１８（2006）'!$AK$145</f>
        <v>0</v>
      </c>
      <c r="BH105" s="441">
        <f t="shared" si="237"/>
        <v>0</v>
      </c>
      <c r="BI105" s="441">
        <f t="shared" si="238"/>
        <v>0</v>
      </c>
      <c r="BJ105" s="432">
        <f>'Ｈ１８（2006）'!$AK$146</f>
        <v>0</v>
      </c>
      <c r="BK105" s="441">
        <f t="shared" si="239"/>
        <v>0</v>
      </c>
      <c r="BL105" s="441">
        <f t="shared" si="240"/>
        <v>0</v>
      </c>
      <c r="BM105" s="432">
        <f>'Ｈ１８（2006）'!$AK$147</f>
        <v>0</v>
      </c>
      <c r="BN105" s="441">
        <f t="shared" si="241"/>
        <v>0</v>
      </c>
      <c r="BO105" s="440">
        <f t="shared" si="242"/>
        <v>0</v>
      </c>
      <c r="BP105" s="430">
        <f>'Ｈ１８（2006）'!$AK$148</f>
        <v>0</v>
      </c>
      <c r="BQ105" s="441">
        <f t="shared" si="243"/>
        <v>0</v>
      </c>
      <c r="BR105" s="441">
        <f t="shared" si="244"/>
        <v>0</v>
      </c>
      <c r="BS105" s="432">
        <f>'Ｈ１８（2006）'!$AK$149</f>
        <v>0</v>
      </c>
      <c r="BT105" s="441">
        <f t="shared" si="245"/>
        <v>0</v>
      </c>
      <c r="BU105" s="441">
        <f t="shared" si="246"/>
        <v>0</v>
      </c>
      <c r="BV105" s="432">
        <f>'Ｈ１８（2006）'!$AK$150</f>
        <v>0</v>
      </c>
      <c r="BW105" s="441">
        <f t="shared" si="247"/>
        <v>0</v>
      </c>
      <c r="BX105" s="441">
        <f t="shared" si="248"/>
        <v>0</v>
      </c>
      <c r="BY105" s="432">
        <f>'Ｈ１８（2006）'!$AK$151</f>
        <v>0</v>
      </c>
      <c r="BZ105" s="441">
        <f t="shared" si="249"/>
        <v>0</v>
      </c>
      <c r="CA105" s="441">
        <f t="shared" si="250"/>
        <v>0</v>
      </c>
      <c r="CB105" s="432">
        <f>'Ｈ１８（2006）'!$AK$152</f>
        <v>0</v>
      </c>
      <c r="CC105" s="441">
        <f t="shared" si="251"/>
        <v>0</v>
      </c>
      <c r="CD105" s="441">
        <f t="shared" si="252"/>
        <v>0</v>
      </c>
      <c r="CE105" s="432">
        <f>'Ｈ１８（2006）'!$AK$153</f>
        <v>0</v>
      </c>
      <c r="CF105" s="441">
        <f t="shared" si="253"/>
        <v>0</v>
      </c>
      <c r="CG105" s="441">
        <f t="shared" si="254"/>
        <v>0</v>
      </c>
      <c r="CH105" s="432">
        <f>'Ｈ１８（2006）'!$AK$155</f>
        <v>0</v>
      </c>
      <c r="CI105" s="441">
        <f t="shared" si="255"/>
        <v>0</v>
      </c>
      <c r="CJ105" s="441">
        <f t="shared" si="256"/>
        <v>0</v>
      </c>
      <c r="CK105" s="432">
        <f>'Ｈ１８（2006）'!$AK$156</f>
        <v>0</v>
      </c>
      <c r="CL105" s="441">
        <f t="shared" si="257"/>
        <v>0</v>
      </c>
      <c r="CM105" s="441">
        <f t="shared" si="258"/>
        <v>0</v>
      </c>
      <c r="CN105" s="432">
        <f>'Ｈ１８（2006）'!$AK$157</f>
        <v>0</v>
      </c>
      <c r="CO105" s="441">
        <f t="shared" si="259"/>
        <v>0</v>
      </c>
      <c r="CP105" s="441">
        <f t="shared" si="260"/>
        <v>0</v>
      </c>
      <c r="CQ105" s="432">
        <f>'Ｈ１８（2006）'!$AK$158</f>
        <v>0</v>
      </c>
      <c r="CR105" s="441">
        <f t="shared" si="261"/>
        <v>0</v>
      </c>
      <c r="CS105" s="441">
        <f t="shared" si="262"/>
        <v>0</v>
      </c>
      <c r="CT105" s="432">
        <f>'Ｈ１８（2006）'!$AK$159</f>
        <v>0</v>
      </c>
      <c r="CU105" s="441">
        <f t="shared" si="263"/>
        <v>0</v>
      </c>
      <c r="CV105" s="441">
        <f t="shared" si="264"/>
        <v>0</v>
      </c>
      <c r="CW105" s="432">
        <f>'Ｈ１８（2006）'!$AK$160</f>
        <v>0</v>
      </c>
      <c r="CX105" s="441">
        <f t="shared" si="265"/>
        <v>0</v>
      </c>
      <c r="CY105" s="441">
        <f t="shared" si="266"/>
        <v>0</v>
      </c>
      <c r="CZ105" s="432">
        <f>'Ｈ１８（2006）'!$AK$161</f>
        <v>0</v>
      </c>
      <c r="DA105" s="441">
        <f t="shared" si="267"/>
        <v>0</v>
      </c>
      <c r="DB105" s="441">
        <f t="shared" si="268"/>
        <v>0</v>
      </c>
      <c r="DC105" s="432">
        <f>'Ｈ１８（2006）'!$AK$162</f>
        <v>0</v>
      </c>
      <c r="DD105" s="441">
        <f t="shared" si="269"/>
        <v>0</v>
      </c>
      <c r="DE105" s="440">
        <f t="shared" si="270"/>
        <v>0</v>
      </c>
      <c r="DF105" s="432">
        <f>'Ｈ１８（2006）'!$AK$164</f>
        <v>0</v>
      </c>
      <c r="DG105" s="441">
        <f t="shared" si="271"/>
        <v>0</v>
      </c>
      <c r="DH105" s="441">
        <f t="shared" si="272"/>
        <v>0</v>
      </c>
      <c r="DI105" s="432">
        <f>'Ｈ１８（2006）'!$AK$165</f>
        <v>0</v>
      </c>
      <c r="DJ105" s="441">
        <f t="shared" si="273"/>
        <v>0</v>
      </c>
      <c r="DK105" s="440">
        <f t="shared" si="274"/>
        <v>0</v>
      </c>
      <c r="DL105" s="432">
        <f>'Ｈ１８（2006）'!$AK$166</f>
        <v>0</v>
      </c>
      <c r="DM105" s="441">
        <f t="shared" si="275"/>
        <v>0</v>
      </c>
      <c r="DN105" s="441">
        <f t="shared" si="276"/>
        <v>0</v>
      </c>
      <c r="DO105" s="432">
        <f>'Ｈ１８（2006）'!$AK$167</f>
        <v>0</v>
      </c>
      <c r="DP105" s="441">
        <f t="shared" si="277"/>
        <v>0</v>
      </c>
      <c r="DQ105" s="441">
        <f t="shared" si="278"/>
        <v>0</v>
      </c>
      <c r="DR105" s="432">
        <f>'Ｈ１８（2006）'!$AK$168</f>
        <v>0</v>
      </c>
      <c r="DS105" s="441">
        <f t="shared" si="279"/>
        <v>0</v>
      </c>
      <c r="DT105" s="441">
        <f t="shared" si="280"/>
        <v>0</v>
      </c>
      <c r="DU105" s="432">
        <f>'Ｈ１８（2006）'!$AK$169</f>
        <v>0</v>
      </c>
      <c r="DV105" s="441">
        <f t="shared" si="281"/>
        <v>0</v>
      </c>
      <c r="DW105" s="441">
        <f t="shared" si="282"/>
        <v>0</v>
      </c>
      <c r="DX105" s="432">
        <f>'Ｈ１８（2006）'!$AK$170</f>
        <v>0</v>
      </c>
      <c r="DY105" s="441">
        <f t="shared" si="283"/>
        <v>0</v>
      </c>
      <c r="DZ105" s="441">
        <f t="shared" si="284"/>
        <v>0</v>
      </c>
      <c r="EA105" s="432">
        <f>'Ｈ１８（2006）'!$AK$171</f>
        <v>0</v>
      </c>
      <c r="EB105" s="441">
        <f t="shared" si="285"/>
        <v>0</v>
      </c>
      <c r="EC105" s="441">
        <f t="shared" si="286"/>
        <v>0</v>
      </c>
      <c r="ED105" s="432">
        <f>'Ｈ１８（2006）'!$AK$172</f>
        <v>0</v>
      </c>
      <c r="EE105" s="441">
        <f t="shared" si="287"/>
        <v>0</v>
      </c>
      <c r="EF105" s="441">
        <f t="shared" si="288"/>
        <v>0</v>
      </c>
      <c r="EG105" s="432">
        <f>'Ｈ１８（2006）'!$AK$173</f>
        <v>0</v>
      </c>
      <c r="EH105" s="441">
        <f t="shared" si="289"/>
        <v>0</v>
      </c>
      <c r="EI105" s="441">
        <f t="shared" si="290"/>
        <v>0</v>
      </c>
      <c r="EJ105" s="432">
        <f>'Ｈ１８（2006）'!$AK$174</f>
        <v>0</v>
      </c>
      <c r="EK105" s="441">
        <f t="shared" si="291"/>
        <v>0</v>
      </c>
      <c r="EL105" s="440">
        <f t="shared" si="292"/>
        <v>0</v>
      </c>
      <c r="EM105" s="432">
        <f>'Ｈ１８（2006）'!$AK$175</f>
        <v>0</v>
      </c>
      <c r="EN105" s="441">
        <f t="shared" si="293"/>
        <v>0</v>
      </c>
      <c r="EO105" s="475">
        <f t="shared" si="294"/>
        <v>0</v>
      </c>
      <c r="EP105" s="430">
        <f t="shared" si="295"/>
        <v>2730</v>
      </c>
      <c r="EQ105" s="435">
        <f t="shared" si="296"/>
        <v>137</v>
      </c>
      <c r="ER105" s="433">
        <f t="shared" si="297"/>
        <v>1096</v>
      </c>
    </row>
    <row r="106" spans="1:148" ht="16.5" customHeight="1" x14ac:dyDescent="0.15">
      <c r="A106" s="371"/>
      <c r="B106" s="436"/>
      <c r="C106" s="437">
        <v>19</v>
      </c>
      <c r="D106" s="1100">
        <v>7</v>
      </c>
      <c r="E106" s="430">
        <f>'Ｈ１９（2007）'!$AK$124</f>
        <v>0</v>
      </c>
      <c r="F106" s="441">
        <f t="shared" si="201"/>
        <v>0</v>
      </c>
      <c r="G106" s="441">
        <f t="shared" si="202"/>
        <v>0</v>
      </c>
      <c r="H106" s="432">
        <f>'Ｈ１９（2007）'!$AK$125</f>
        <v>0</v>
      </c>
      <c r="I106" s="441">
        <f t="shared" si="203"/>
        <v>0</v>
      </c>
      <c r="J106" s="440">
        <f t="shared" si="204"/>
        <v>0</v>
      </c>
      <c r="K106" s="432">
        <f>'Ｈ１９（2007）'!$AK$127</f>
        <v>0</v>
      </c>
      <c r="L106" s="441">
        <f t="shared" si="205"/>
        <v>0</v>
      </c>
      <c r="M106" s="441">
        <f t="shared" si="206"/>
        <v>0</v>
      </c>
      <c r="N106" s="432">
        <f>'Ｈ１９（2007）'!$AK$128</f>
        <v>0</v>
      </c>
      <c r="O106" s="441">
        <f t="shared" si="207"/>
        <v>0</v>
      </c>
      <c r="P106" s="440">
        <f t="shared" si="208"/>
        <v>0</v>
      </c>
      <c r="Q106" s="432">
        <f>'Ｈ１９（2007）'!$AK$130</f>
        <v>0</v>
      </c>
      <c r="R106" s="441">
        <f t="shared" si="209"/>
        <v>0</v>
      </c>
      <c r="S106" s="441">
        <f t="shared" si="210"/>
        <v>0</v>
      </c>
      <c r="T106" s="432">
        <f>'Ｈ１９（2007）'!$AK$131</f>
        <v>0</v>
      </c>
      <c r="U106" s="441">
        <f t="shared" si="211"/>
        <v>0</v>
      </c>
      <c r="V106" s="441">
        <f t="shared" si="212"/>
        <v>0</v>
      </c>
      <c r="W106" s="432">
        <f>'Ｈ１９（2007）'!$AK$132</f>
        <v>0</v>
      </c>
      <c r="X106" s="441">
        <f t="shared" si="213"/>
        <v>0</v>
      </c>
      <c r="Y106" s="441">
        <f t="shared" si="214"/>
        <v>0</v>
      </c>
      <c r="Z106" s="432">
        <f>'Ｈ１９（2007）'!$AK$133</f>
        <v>0</v>
      </c>
      <c r="AA106" s="441">
        <f t="shared" si="215"/>
        <v>0</v>
      </c>
      <c r="AB106" s="441">
        <f t="shared" si="216"/>
        <v>0</v>
      </c>
      <c r="AC106" s="432">
        <f>'Ｈ１９（2007）'!$AK$134</f>
        <v>0</v>
      </c>
      <c r="AD106" s="441">
        <f t="shared" si="217"/>
        <v>0</v>
      </c>
      <c r="AE106" s="440">
        <f t="shared" si="218"/>
        <v>0</v>
      </c>
      <c r="AF106" s="432">
        <f>'Ｈ１９（2007）'!$AK$135</f>
        <v>0</v>
      </c>
      <c r="AG106" s="441">
        <f t="shared" si="219"/>
        <v>0</v>
      </c>
      <c r="AH106" s="440">
        <f t="shared" si="220"/>
        <v>0</v>
      </c>
      <c r="AI106" s="432">
        <f>'Ｈ１９（2007）'!$AK$136</f>
        <v>0</v>
      </c>
      <c r="AJ106" s="441">
        <f t="shared" si="221"/>
        <v>0</v>
      </c>
      <c r="AK106" s="441">
        <f t="shared" si="222"/>
        <v>0</v>
      </c>
      <c r="AL106" s="432">
        <f>'Ｈ１９（2007）'!$AK$137</f>
        <v>0</v>
      </c>
      <c r="AM106" s="441">
        <f t="shared" si="223"/>
        <v>0</v>
      </c>
      <c r="AN106" s="441">
        <f t="shared" si="224"/>
        <v>0</v>
      </c>
      <c r="AO106" s="432">
        <f>'Ｈ１９（2007）'!$AK$138</f>
        <v>0</v>
      </c>
      <c r="AP106" s="441">
        <f t="shared" si="225"/>
        <v>0</v>
      </c>
      <c r="AQ106" s="441">
        <f t="shared" si="226"/>
        <v>0</v>
      </c>
      <c r="AR106" s="432">
        <f>'Ｈ１９（2007）'!$AK$139</f>
        <v>0</v>
      </c>
      <c r="AS106" s="441">
        <f t="shared" si="227"/>
        <v>0</v>
      </c>
      <c r="AT106" s="441">
        <f t="shared" si="228"/>
        <v>0</v>
      </c>
      <c r="AU106" s="432">
        <f>'Ｈ１９（2007）'!$AK$140</f>
        <v>0</v>
      </c>
      <c r="AV106" s="441">
        <f t="shared" si="229"/>
        <v>0</v>
      </c>
      <c r="AW106" s="441">
        <f t="shared" si="230"/>
        <v>0</v>
      </c>
      <c r="AX106" s="432">
        <f>'Ｈ１９（2007）'!$AK$141</f>
        <v>0</v>
      </c>
      <c r="AY106" s="441">
        <f t="shared" si="231"/>
        <v>0</v>
      </c>
      <c r="AZ106" s="441">
        <f t="shared" si="232"/>
        <v>0</v>
      </c>
      <c r="BA106" s="432">
        <f>'Ｈ１９（2007）'!$AK$142</f>
        <v>0</v>
      </c>
      <c r="BB106" s="441">
        <f t="shared" si="233"/>
        <v>0</v>
      </c>
      <c r="BC106" s="441">
        <f t="shared" si="234"/>
        <v>0</v>
      </c>
      <c r="BD106" s="432">
        <f>'Ｈ１９（2007）'!$AK$143</f>
        <v>0</v>
      </c>
      <c r="BE106" s="441">
        <f t="shared" si="235"/>
        <v>0</v>
      </c>
      <c r="BF106" s="440">
        <f t="shared" si="236"/>
        <v>0</v>
      </c>
      <c r="BG106" s="432">
        <f>'Ｈ１９（2007）'!$AK$145</f>
        <v>0</v>
      </c>
      <c r="BH106" s="441">
        <f t="shared" si="237"/>
        <v>0</v>
      </c>
      <c r="BI106" s="441">
        <f t="shared" si="238"/>
        <v>0</v>
      </c>
      <c r="BJ106" s="432">
        <f>'Ｈ１９（2007）'!$AK$146</f>
        <v>0</v>
      </c>
      <c r="BK106" s="441">
        <f t="shared" si="239"/>
        <v>0</v>
      </c>
      <c r="BL106" s="441">
        <f t="shared" si="240"/>
        <v>0</v>
      </c>
      <c r="BM106" s="432">
        <f>'Ｈ１９（2007）'!$AK$147</f>
        <v>0</v>
      </c>
      <c r="BN106" s="441">
        <f t="shared" si="241"/>
        <v>0</v>
      </c>
      <c r="BO106" s="440">
        <f t="shared" si="242"/>
        <v>0</v>
      </c>
      <c r="BP106" s="430">
        <f>'Ｈ１９（2007）'!$AK$148</f>
        <v>0</v>
      </c>
      <c r="BQ106" s="441">
        <f t="shared" si="243"/>
        <v>0</v>
      </c>
      <c r="BR106" s="441">
        <f t="shared" si="244"/>
        <v>0</v>
      </c>
      <c r="BS106" s="432">
        <f>'Ｈ１９（2007）'!$AK$149</f>
        <v>0</v>
      </c>
      <c r="BT106" s="441">
        <f t="shared" si="245"/>
        <v>0</v>
      </c>
      <c r="BU106" s="441">
        <f t="shared" si="246"/>
        <v>0</v>
      </c>
      <c r="BV106" s="432">
        <f>'Ｈ１９（2007）'!$AK$150</f>
        <v>0</v>
      </c>
      <c r="BW106" s="441">
        <f t="shared" si="247"/>
        <v>0</v>
      </c>
      <c r="BX106" s="441">
        <f t="shared" si="248"/>
        <v>0</v>
      </c>
      <c r="BY106" s="432">
        <f>'Ｈ１９（2007）'!$AK$151</f>
        <v>0</v>
      </c>
      <c r="BZ106" s="441">
        <f t="shared" si="249"/>
        <v>0</v>
      </c>
      <c r="CA106" s="441">
        <f t="shared" si="250"/>
        <v>0</v>
      </c>
      <c r="CB106" s="432">
        <f>'Ｈ１９（2007）'!$AK$152</f>
        <v>0</v>
      </c>
      <c r="CC106" s="441">
        <f t="shared" si="251"/>
        <v>0</v>
      </c>
      <c r="CD106" s="441">
        <f t="shared" si="252"/>
        <v>0</v>
      </c>
      <c r="CE106" s="432">
        <f>'Ｈ１９（2007）'!$AK$153</f>
        <v>0</v>
      </c>
      <c r="CF106" s="441">
        <f t="shared" si="253"/>
        <v>0</v>
      </c>
      <c r="CG106" s="441">
        <f t="shared" si="254"/>
        <v>0</v>
      </c>
      <c r="CH106" s="432">
        <f>'Ｈ１９（2007）'!$AK$155</f>
        <v>0</v>
      </c>
      <c r="CI106" s="441">
        <f t="shared" si="255"/>
        <v>0</v>
      </c>
      <c r="CJ106" s="441">
        <f t="shared" si="256"/>
        <v>0</v>
      </c>
      <c r="CK106" s="432">
        <f>'Ｈ１９（2007）'!$AK$156</f>
        <v>0</v>
      </c>
      <c r="CL106" s="441">
        <f t="shared" si="257"/>
        <v>0</v>
      </c>
      <c r="CM106" s="441">
        <f t="shared" si="258"/>
        <v>0</v>
      </c>
      <c r="CN106" s="432">
        <f>'Ｈ１９（2007）'!$AK$157</f>
        <v>0</v>
      </c>
      <c r="CO106" s="441">
        <f t="shared" si="259"/>
        <v>0</v>
      </c>
      <c r="CP106" s="441">
        <f t="shared" si="260"/>
        <v>0</v>
      </c>
      <c r="CQ106" s="432">
        <f>'Ｈ１９（2007）'!$AK$158</f>
        <v>0</v>
      </c>
      <c r="CR106" s="441">
        <f t="shared" si="261"/>
        <v>0</v>
      </c>
      <c r="CS106" s="441">
        <f t="shared" si="262"/>
        <v>0</v>
      </c>
      <c r="CT106" s="432">
        <f>'Ｈ１９（2007）'!$AK$159</f>
        <v>0</v>
      </c>
      <c r="CU106" s="441">
        <f t="shared" si="263"/>
        <v>0</v>
      </c>
      <c r="CV106" s="441">
        <f t="shared" si="264"/>
        <v>0</v>
      </c>
      <c r="CW106" s="432">
        <f>'Ｈ１９（2007）'!$AK$160</f>
        <v>0</v>
      </c>
      <c r="CX106" s="441">
        <f t="shared" si="265"/>
        <v>0</v>
      </c>
      <c r="CY106" s="441">
        <f t="shared" si="266"/>
        <v>0</v>
      </c>
      <c r="CZ106" s="432">
        <f>'Ｈ１９（2007）'!$AK$161</f>
        <v>0</v>
      </c>
      <c r="DA106" s="441">
        <f t="shared" si="267"/>
        <v>0</v>
      </c>
      <c r="DB106" s="441">
        <f t="shared" si="268"/>
        <v>0</v>
      </c>
      <c r="DC106" s="432">
        <f>'Ｈ１９（2007）'!$AK$162</f>
        <v>0</v>
      </c>
      <c r="DD106" s="441">
        <f t="shared" si="269"/>
        <v>0</v>
      </c>
      <c r="DE106" s="440">
        <f t="shared" si="270"/>
        <v>0</v>
      </c>
      <c r="DF106" s="432">
        <f>'Ｈ１９（2007）'!$AK$164</f>
        <v>0</v>
      </c>
      <c r="DG106" s="441">
        <f t="shared" si="271"/>
        <v>0</v>
      </c>
      <c r="DH106" s="441">
        <f t="shared" si="272"/>
        <v>0</v>
      </c>
      <c r="DI106" s="432">
        <f>'Ｈ１９（2007）'!$AK$165</f>
        <v>0</v>
      </c>
      <c r="DJ106" s="441">
        <f t="shared" si="273"/>
        <v>0</v>
      </c>
      <c r="DK106" s="440">
        <f t="shared" si="274"/>
        <v>0</v>
      </c>
      <c r="DL106" s="432">
        <f>'Ｈ１９（2007）'!$AK$166</f>
        <v>0</v>
      </c>
      <c r="DM106" s="441">
        <f t="shared" si="275"/>
        <v>0</v>
      </c>
      <c r="DN106" s="441">
        <f t="shared" si="276"/>
        <v>0</v>
      </c>
      <c r="DO106" s="432">
        <f>'Ｈ１９（2007）'!$AK$167</f>
        <v>0</v>
      </c>
      <c r="DP106" s="441">
        <f t="shared" si="277"/>
        <v>0</v>
      </c>
      <c r="DQ106" s="441">
        <f t="shared" si="278"/>
        <v>0</v>
      </c>
      <c r="DR106" s="432">
        <f>'Ｈ１９（2007）'!$AK$168</f>
        <v>0</v>
      </c>
      <c r="DS106" s="441">
        <f t="shared" si="279"/>
        <v>0</v>
      </c>
      <c r="DT106" s="441">
        <f t="shared" si="280"/>
        <v>0</v>
      </c>
      <c r="DU106" s="432">
        <f>'Ｈ１９（2007）'!$AK$169</f>
        <v>0</v>
      </c>
      <c r="DV106" s="441">
        <f t="shared" si="281"/>
        <v>0</v>
      </c>
      <c r="DW106" s="441">
        <f t="shared" si="282"/>
        <v>0</v>
      </c>
      <c r="DX106" s="432">
        <f>'Ｈ１９（2007）'!$AK$170</f>
        <v>0</v>
      </c>
      <c r="DY106" s="441">
        <f t="shared" si="283"/>
        <v>0</v>
      </c>
      <c r="DZ106" s="441">
        <f t="shared" si="284"/>
        <v>0</v>
      </c>
      <c r="EA106" s="432">
        <f>'Ｈ１９（2007）'!$AK$171</f>
        <v>0</v>
      </c>
      <c r="EB106" s="441">
        <f t="shared" si="285"/>
        <v>0</v>
      </c>
      <c r="EC106" s="441">
        <f t="shared" si="286"/>
        <v>0</v>
      </c>
      <c r="ED106" s="432">
        <f>'Ｈ１９（2007）'!$AK$172</f>
        <v>0</v>
      </c>
      <c r="EE106" s="441">
        <f t="shared" si="287"/>
        <v>0</v>
      </c>
      <c r="EF106" s="441">
        <f t="shared" si="288"/>
        <v>0</v>
      </c>
      <c r="EG106" s="432">
        <f>'Ｈ１９（2007）'!$AK$173</f>
        <v>0</v>
      </c>
      <c r="EH106" s="441">
        <f t="shared" si="289"/>
        <v>0</v>
      </c>
      <c r="EI106" s="441">
        <f t="shared" si="290"/>
        <v>0</v>
      </c>
      <c r="EJ106" s="432">
        <f>'Ｈ１９（2007）'!$AK$174</f>
        <v>0</v>
      </c>
      <c r="EK106" s="441">
        <f t="shared" si="291"/>
        <v>0</v>
      </c>
      <c r="EL106" s="440">
        <f t="shared" si="292"/>
        <v>0</v>
      </c>
      <c r="EM106" s="432">
        <f>'Ｈ１９（2007）'!$AK$175</f>
        <v>0</v>
      </c>
      <c r="EN106" s="441">
        <f t="shared" si="293"/>
        <v>0</v>
      </c>
      <c r="EO106" s="475">
        <f t="shared" si="294"/>
        <v>0</v>
      </c>
      <c r="EP106" s="430">
        <f t="shared" si="295"/>
        <v>0</v>
      </c>
      <c r="EQ106" s="435">
        <f t="shared" si="296"/>
        <v>0</v>
      </c>
      <c r="ER106" s="433">
        <f t="shared" si="297"/>
        <v>0</v>
      </c>
    </row>
    <row r="107" spans="1:148" ht="16.5" customHeight="1" x14ac:dyDescent="0.15">
      <c r="A107" s="371"/>
      <c r="B107" s="436"/>
      <c r="C107" s="437">
        <v>20</v>
      </c>
      <c r="D107" s="438">
        <v>6</v>
      </c>
      <c r="E107" s="430">
        <f>'Ｈ２０（2008）'!$AK$124</f>
        <v>0</v>
      </c>
      <c r="F107" s="441">
        <f t="shared" ref="F107:F112" si="298">IF(D107=0,0,IF(D107&lt;$G$7,ROUND(E107/$G$7,0),IF(D107=$G$7,E107-ROUND(E107/$G$7,0)*($G$7-1),0)))</f>
        <v>0</v>
      </c>
      <c r="G107" s="441">
        <f t="shared" ref="G107:G112" si="299">IF(D107&gt;=$G$65,E107,ROUND(E107/$G$65,0)*D107)</f>
        <v>0</v>
      </c>
      <c r="H107" s="432">
        <f>'Ｈ２０（2008）'!$AK$125</f>
        <v>0</v>
      </c>
      <c r="I107" s="441">
        <f t="shared" ref="I107:I112" si="300">IF(D107=0,0,IF(D107&lt;$J$7,ROUND(H107/$J$7,0),IF(D107=$J$7,H107-ROUND(H107/$J$7,0)*($J$7-1),0)))</f>
        <v>0</v>
      </c>
      <c r="J107" s="440">
        <f t="shared" ref="J107:J112" si="301">IF(D107&gt;=$J$65,H107,ROUND(H107/$J$65,0)*D107)</f>
        <v>0</v>
      </c>
      <c r="K107" s="432">
        <f>'Ｈ２０（2008）'!$AK$127</f>
        <v>0</v>
      </c>
      <c r="L107" s="441">
        <f t="shared" ref="L107:L112" si="302">IF(D107=0,0,IF(D107&lt;$M$7,ROUND(K107/$M$7,0),IF(D107=$M$7,K107-ROUND(K107/$M$7,0)*($M$7-1),0)))</f>
        <v>0</v>
      </c>
      <c r="M107" s="441">
        <f t="shared" ref="M107:M112" si="303">IF(D107&gt;=$M$65,K107,ROUND(K107/$M$65,0)*D107)</f>
        <v>0</v>
      </c>
      <c r="N107" s="432">
        <f>'Ｈ２０（2008）'!$AK$128</f>
        <v>0</v>
      </c>
      <c r="O107" s="441">
        <f t="shared" ref="O107:O112" si="304">IF(D107=0,0,IF(D107&lt;$P$7,ROUND(N107/$P$7,0),IF(D107=$P$7,N107-ROUND(N107/$P$7,0)*($P$7-1),0)))</f>
        <v>0</v>
      </c>
      <c r="P107" s="440">
        <f t="shared" ref="P107:P112" si="305">IF(D107&gt;=$P$65,N107,ROUND(N107/$P$65,0)*D107)</f>
        <v>0</v>
      </c>
      <c r="Q107" s="432">
        <f>'Ｈ２０（2008）'!$AK$130</f>
        <v>0</v>
      </c>
      <c r="R107" s="441">
        <f t="shared" ref="R107:R112" si="306">IF(D107=0,0,IF(D107&lt;$S$7,ROUND(Q107/$S$7,0),IF(D107=$S$7,Q107-ROUND(Q107/$S$7,0)*($S$7-1),0)))</f>
        <v>0</v>
      </c>
      <c r="S107" s="441">
        <f t="shared" ref="S107:S112" si="307">IF(D107&gt;=S$65,Q107,ROUND(Q107/S$65,0)*D107)</f>
        <v>0</v>
      </c>
      <c r="T107" s="432">
        <f>'Ｈ２０（2008）'!$AK$131</f>
        <v>0</v>
      </c>
      <c r="U107" s="441">
        <f t="shared" ref="U107:U112" si="308">IF(D107=0,0,IF(D107&lt;$V$7,ROUND(T107/$V$7,0),IF(D107=$V$7,T107-ROUND(T107/$V$7,0)*($V$7-1),0)))</f>
        <v>0</v>
      </c>
      <c r="V107" s="441">
        <f t="shared" ref="V107:V112" si="309">IF(D107&gt;=V$65,T107,ROUND(T107/V$65,0)*D107)</f>
        <v>0</v>
      </c>
      <c r="W107" s="432">
        <f>'Ｈ２０（2008）'!$AK$132</f>
        <v>0</v>
      </c>
      <c r="X107" s="441">
        <f t="shared" ref="X107:X112" si="310">IF(D107=0,0,IF(D107&lt;$Y$7,ROUND(W107/$Y$7,0),IF(D107=$Y$7,W107-ROUND(W107/$Y$7,0)*($Y$7-1),0)))</f>
        <v>0</v>
      </c>
      <c r="Y107" s="441">
        <f t="shared" ref="Y107:Y112" si="311">IF(D107&gt;=Y$65,W107,ROUND(W107/Y$65,0)*D107)</f>
        <v>0</v>
      </c>
      <c r="Z107" s="432">
        <f>'Ｈ２０（2008）'!$AK$133</f>
        <v>0</v>
      </c>
      <c r="AA107" s="441">
        <f t="shared" ref="AA107:AA112" si="312">IF(D107=0,0,IF(D107&lt;$AB$7,ROUND(Z107/$AB$7,0),IF(D107=$AB$7,Z107-ROUND(Z107/$AB$7,0)*($AB$7-1),0)))</f>
        <v>0</v>
      </c>
      <c r="AB107" s="441">
        <f t="shared" ref="AB107:AB112" si="313">IF(D107&gt;=AB$65,Z107,ROUND(Z107/AB$65,0)*D107)</f>
        <v>0</v>
      </c>
      <c r="AC107" s="432">
        <f>'Ｈ２０（2008）'!$AK$134</f>
        <v>0</v>
      </c>
      <c r="AD107" s="441">
        <f t="shared" ref="AD107:AD112" si="314">IF(D107=0,0,IF(D107&lt;$AE$7,ROUND(AC107/$AE$7,0),IF(D107=$AE$7,AC107-ROUND(AC107/$AE$7,0)*($AE$7-1),0)))</f>
        <v>0</v>
      </c>
      <c r="AE107" s="440">
        <f t="shared" ref="AE107:AE112" si="315">IF(D107&gt;=AE$65,AC107,ROUND(AC107/AE$65,0)*D107)</f>
        <v>0</v>
      </c>
      <c r="AF107" s="432">
        <f>'Ｈ２０（2008）'!$AK$135</f>
        <v>0</v>
      </c>
      <c r="AG107" s="441">
        <f t="shared" ref="AG107:AG112" si="316">IF(D107=0,0,IF(D107&lt;$AH$7,ROUND(AF107/$AH$7,0),IF(D107=$AH$7,AF107-ROUND(AF107/$AH$7,0)*($AH$7-1),0)))</f>
        <v>0</v>
      </c>
      <c r="AH107" s="440">
        <f t="shared" ref="AH107:AH112" si="317">IF(D107&gt;=AH$65,AF107,ROUND(AF107/AH$65,0)*D107)</f>
        <v>0</v>
      </c>
      <c r="AI107" s="432">
        <f>'Ｈ２０（2008）'!$AK$136</f>
        <v>0</v>
      </c>
      <c r="AJ107" s="441">
        <f t="shared" ref="AJ107:AJ112" si="318">IF(D107=0,0,IF(D107&lt;$AK$7,ROUND(AI107/$AK$7,0),IF(D107=$AK$7,AI107-ROUND(AI107/$AK$7,0)*($AK$7-1),0)))</f>
        <v>0</v>
      </c>
      <c r="AK107" s="441">
        <f t="shared" ref="AK107:AK112" si="319">IF(D107&gt;=AK$65,AI107,ROUND(AI107/AK$65,0)*D107)</f>
        <v>0</v>
      </c>
      <c r="AL107" s="432">
        <f>'Ｈ２０（2008）'!$AK$137</f>
        <v>0</v>
      </c>
      <c r="AM107" s="441">
        <f t="shared" ref="AM107:AM112" si="320">IF(D107=0,0,IF(D107&lt;$AN$7,ROUND(AL107/$AN$7,0),IF(D107=$AN$7,AL107-ROUND(AL107/$AN$7,0)*($AN$7-1),0)))</f>
        <v>0</v>
      </c>
      <c r="AN107" s="441">
        <f t="shared" ref="AN107:AN112" si="321">IF(D107&gt;=AN$65,AL107,ROUND(AL107/AN$65,0)*D107)</f>
        <v>0</v>
      </c>
      <c r="AO107" s="432">
        <f>'Ｈ２０（2008）'!$AK$138</f>
        <v>0</v>
      </c>
      <c r="AP107" s="441">
        <f t="shared" ref="AP107:AP112" si="322">IF(D107=0,0,IF(D107&lt;$AQ$7,ROUND(AO107/$AQ$7,0),IF(D107=$AQ$7,AO107-ROUND(AO107/$AQ$7,0)*($AQ$7-1),0)))</f>
        <v>0</v>
      </c>
      <c r="AQ107" s="441">
        <f t="shared" ref="AQ107:AQ112" si="323">IF(D107&gt;=AQ$65,AO107,ROUND(AO107/AQ$65,0)*D107)</f>
        <v>0</v>
      </c>
      <c r="AR107" s="432">
        <f>'Ｈ２０（2008）'!$AK$139</f>
        <v>0</v>
      </c>
      <c r="AS107" s="441">
        <f t="shared" ref="AS107:AS112" si="324">IF(D107=0,0,IF(D107&lt;$AT$7,ROUND(AR107/$AT$7,0),IF(D107=$AT$7,AR107-ROUND(AR107/$AT$7,0)*($AT$7-1),0)))</f>
        <v>0</v>
      </c>
      <c r="AT107" s="441">
        <f t="shared" ref="AT107:AT112" si="325">IF(D107&gt;=AT$65,AR107,ROUND(AR107/AT$65,0)*D107)</f>
        <v>0</v>
      </c>
      <c r="AU107" s="432">
        <f>'Ｈ２０（2008）'!$AK$140</f>
        <v>0</v>
      </c>
      <c r="AV107" s="441">
        <f t="shared" ref="AV107:AV112" si="326">IF(D107=0,0,IF(D107&lt;$AW$7,ROUND(AU107/$AW$7,0),IF(D107=$AW$7,AU107-ROUND(AU107/$AW$7,0)*($AW$7-1),0)))</f>
        <v>0</v>
      </c>
      <c r="AW107" s="441">
        <f t="shared" ref="AW107:AW112" si="327">IF(D107&gt;=AW$65,AU107,ROUND(AU107/AW$65,0)*D107)</f>
        <v>0</v>
      </c>
      <c r="AX107" s="432">
        <f>'Ｈ２０（2008）'!$AK$141</f>
        <v>0</v>
      </c>
      <c r="AY107" s="441">
        <f t="shared" ref="AY107:AY112" si="328">IF(D107=0,0,IF(D107&lt;$AZ$7,ROUND(AX107/$AZ$7,0),IF(D107=$AZ$7,AX107-ROUND(AX107/$AZ$7,0)*($AZ$7-1),0)))</f>
        <v>0</v>
      </c>
      <c r="AZ107" s="441">
        <f t="shared" ref="AZ107:AZ112" si="329">IF(D107&gt;=AZ$65,AX107,ROUND(AX107/AZ$65,0)*D107)</f>
        <v>0</v>
      </c>
      <c r="BA107" s="432">
        <f>'Ｈ２０（2008）'!$AK$142</f>
        <v>0</v>
      </c>
      <c r="BB107" s="441">
        <f t="shared" ref="BB107:BB112" si="330">IF(D107=0,0,IF(D107&lt;$BC$7,ROUND(BA107/$BC$7,0),IF(D107=$BC$7,BA107-ROUND(BA107/$BC$7,0)*($BC$7-1),0)))</f>
        <v>0</v>
      </c>
      <c r="BC107" s="441">
        <f t="shared" ref="BC107:BC112" si="331">IF(D107&gt;=BC$65,BA107,ROUND(BA107/BC$65,0)*D107)</f>
        <v>0</v>
      </c>
      <c r="BD107" s="432">
        <f>'Ｈ２０（2008）'!$AK$143</f>
        <v>0</v>
      </c>
      <c r="BE107" s="441">
        <f t="shared" ref="BE107:BE112" si="332">IF(D107=0,0,IF(D107&lt;$BF$7,ROUND(BD107/$BF$7,0),IF(D107=$BF$7,BD107-ROUND(BD107/$BF$7,0)*($BF$7-1),0)))</f>
        <v>0</v>
      </c>
      <c r="BF107" s="440">
        <f t="shared" ref="BF107:BF112" si="333">IF(D107&gt;=BF$65,BD107,ROUND(BD107/BF$65,0)*D107)</f>
        <v>0</v>
      </c>
      <c r="BG107" s="432">
        <f>'Ｈ２０（2008）'!$AK$145</f>
        <v>0</v>
      </c>
      <c r="BH107" s="441">
        <f t="shared" ref="BH107:BH112" si="334">IF(D107=0,0,IF(D107&lt;$BI$7,ROUND(BG107/$BI$7,0),IF(D107=$BI$7,BG107-ROUND(BG107/$BI$7,0)*($BI$7-1),0)))</f>
        <v>0</v>
      </c>
      <c r="BI107" s="441">
        <f t="shared" ref="BI107:BI112" si="335">IF(D107&gt;=BI$65,BG107,ROUND(BG107/BI$65,0)*D107)</f>
        <v>0</v>
      </c>
      <c r="BJ107" s="432">
        <f>'Ｈ２０（2008）'!$AK$146</f>
        <v>0</v>
      </c>
      <c r="BK107" s="441">
        <f t="shared" ref="BK107:BK112" si="336">IF(D107=0,0,IF(D107&lt;$BL$7,ROUND(BJ107/$BL$7,0),IF(D107=$BL$7,BJ107-ROUND(BJ107/$BL$7,0)*($BL$7-1),0)))</f>
        <v>0</v>
      </c>
      <c r="BL107" s="441">
        <f t="shared" ref="BL107:BL112" si="337">IF(D107&gt;=BL$65,BJ107,ROUND(BJ107/BL$65,0)*D107)</f>
        <v>0</v>
      </c>
      <c r="BM107" s="432">
        <f>'Ｈ２０（2008）'!$AK$147</f>
        <v>0</v>
      </c>
      <c r="BN107" s="441">
        <f t="shared" ref="BN107:BN112" si="338">IF(D107=0,0,IF(D107&lt;$BO$7,ROUND(BM107/$BO$7,0),IF(D107=$BO$7,BM107-ROUND(BM107/$BO$7,0)*($BO$7-1),0)))</f>
        <v>0</v>
      </c>
      <c r="BO107" s="440">
        <f t="shared" ref="BO107:BO112" si="339">IF(D107&gt;=BO$65,BM107,ROUND(BM107/BO$65,0)*D107)</f>
        <v>0</v>
      </c>
      <c r="BP107" s="430">
        <f>'Ｈ２０（2008）'!$AK$148</f>
        <v>0</v>
      </c>
      <c r="BQ107" s="441">
        <f t="shared" ref="BQ107:BQ112" si="340">IF(D107=0,0,IF(D107&lt;$BR$7,ROUND(BP107/$BR$7,0),IF(D107=$BR$7,BP107-ROUND(BP107/$BR$7,0)*($BR$7-1),0)))</f>
        <v>0</v>
      </c>
      <c r="BR107" s="441">
        <f t="shared" ref="BR107:BR112" si="341">IF(D107&gt;=BR$65,BP107,ROUND(BP107/BR$65,0)*D107)</f>
        <v>0</v>
      </c>
      <c r="BS107" s="432">
        <f>'Ｈ２０（2008）'!$AK$149</f>
        <v>0</v>
      </c>
      <c r="BT107" s="441">
        <f t="shared" ref="BT107:BT112" si="342">IF(D107=0,0,IF(D107&lt;$BU$7,ROUND(BS107/$BU$7,0),IF(D107=$BU$7,BS107-ROUND(BS107/$BU$7,0)*($BU$7-1),0)))</f>
        <v>0</v>
      </c>
      <c r="BU107" s="441">
        <f t="shared" ref="BU107:BU112" si="343">IF(D107&gt;=BU$65,BS107,ROUND(BS107/BU$65,0)*D107)</f>
        <v>0</v>
      </c>
      <c r="BV107" s="432">
        <f>'Ｈ２０（2008）'!$AK$150</f>
        <v>0</v>
      </c>
      <c r="BW107" s="441">
        <f t="shared" ref="BW107:BW112" si="344">IF(D107=0,0,IF(D107&lt;$BX$7,ROUND(BV107/$BX$7,0),IF(D107=$BX$7,BV107-ROUND(BV107/$BX$7,0)*($BX$7-1),0)))</f>
        <v>0</v>
      </c>
      <c r="BX107" s="441">
        <f t="shared" ref="BX107:BX112" si="345">IF(D107&gt;=BX$65,BV107,ROUND(BV107/BX$65,0)*D107)</f>
        <v>0</v>
      </c>
      <c r="BY107" s="432">
        <f>'Ｈ２０（2008）'!$AK$151</f>
        <v>0</v>
      </c>
      <c r="BZ107" s="441">
        <f t="shared" ref="BZ107:BZ112" si="346">IF(D107=0,0,IF(D107&lt;$CA$7,ROUND(BY107/$CA$7,0),IF(D107=$CA$7,BY107-ROUND(BY107/$CA$7,0)*($CA$7-1),0)))</f>
        <v>0</v>
      </c>
      <c r="CA107" s="441">
        <f t="shared" ref="CA107:CA112" si="347">IF(D107&gt;=CA$65,BY107,ROUND(BY107/CA$65,0)*D107)</f>
        <v>0</v>
      </c>
      <c r="CB107" s="432">
        <f>'Ｈ２０（2008）'!$AK$152</f>
        <v>0</v>
      </c>
      <c r="CC107" s="441">
        <f t="shared" ref="CC107:CC112" si="348">IF(D107=0,0,IF(D107&lt;$CD$7,ROUND(CB107/$CD$7,0),IF(D107=$CD$7,CB107-ROUND(CB107/$CD$7,0)*($CD$7-1),0)))</f>
        <v>0</v>
      </c>
      <c r="CD107" s="441">
        <f t="shared" ref="CD107:CD112" si="349">IF(D107&gt;=CD$65,CB107,ROUND(CB107/CD$65,0)*D107)</f>
        <v>0</v>
      </c>
      <c r="CE107" s="432">
        <f>'Ｈ２０（2008）'!$AK$153</f>
        <v>0</v>
      </c>
      <c r="CF107" s="441">
        <f t="shared" ref="CF107:CF112" si="350">IF(D107=0,0,IF(D107&lt;$CG$7,ROUND(CE107/$CG$7,0),IF(D107=$CG$7,CE107-ROUND(CE107/$CG$7,0)*($CG$7-1),0)))</f>
        <v>0</v>
      </c>
      <c r="CG107" s="441">
        <f t="shared" ref="CG107:CG112" si="351">IF(D107&gt;=CG$65,CE107,ROUND(CE107/CG$65,0)*D107)</f>
        <v>0</v>
      </c>
      <c r="CH107" s="432">
        <f>'Ｈ２０（2008）'!$AK$155</f>
        <v>0</v>
      </c>
      <c r="CI107" s="441">
        <f t="shared" ref="CI107:CI112" si="352">IF(D107=0,0,IF(D107&lt;$CJ$7,ROUND(CH107/$CJ$7,0),IF(D107=$CJ$7,CH107-ROUND(CH107/$CJ$7,0)*($CJ$7-1),0)))</f>
        <v>0</v>
      </c>
      <c r="CJ107" s="441">
        <f t="shared" ref="CJ107:CJ112" si="353">IF(D107&gt;=CJ$65,CH107,ROUND(CH107/CJ$65,0)*D107)</f>
        <v>0</v>
      </c>
      <c r="CK107" s="432">
        <f>'Ｈ２０（2008）'!$AK$156</f>
        <v>0</v>
      </c>
      <c r="CL107" s="441">
        <f t="shared" ref="CL107:CL112" si="354">IF(D107=0,0,IF(D107&lt;$CM$7,ROUND(CK107/$CM$7,0),IF(D107=$CM$7,CK107-ROUND(CK107/$CM$7,0)*($CM$7-1),0)))</f>
        <v>0</v>
      </c>
      <c r="CM107" s="441">
        <f t="shared" ref="CM107:CM112" si="355">IF(D107&gt;=CM$65,CK107,ROUND(CK107/CM$65,0)*D107)</f>
        <v>0</v>
      </c>
      <c r="CN107" s="432">
        <f>'Ｈ２０（2008）'!$AK$157</f>
        <v>0</v>
      </c>
      <c r="CO107" s="441">
        <f t="shared" ref="CO107:CO112" si="356">IF(D107=0,0,IF(D107&lt;$CP$7,ROUND(CN107/$CP$7,0),IF(D107=$CP$7,CN107-ROUND(CN107/$CP$7,0)*($CP$7-1),0)))</f>
        <v>0</v>
      </c>
      <c r="CP107" s="441">
        <f t="shared" ref="CP107:CP112" si="357">IF(D107&gt;=CP$65,CN107,ROUND(CN107/CP$65,0)*D107)</f>
        <v>0</v>
      </c>
      <c r="CQ107" s="432">
        <f>'Ｈ２０（2008）'!$AK$158</f>
        <v>0</v>
      </c>
      <c r="CR107" s="441">
        <f t="shared" ref="CR107:CR112" si="358">IF(D107=0,0,IF(D107&lt;$CS$7,ROUND(CQ107/$CS$7,0),IF(D107=$CS$7,CQ107-ROUND(CQ107/$CS$7,0)*($CS$7-1),0)))</f>
        <v>0</v>
      </c>
      <c r="CS107" s="441">
        <f t="shared" ref="CS107:CS112" si="359">IF(D107&gt;=CS$65,CQ107,ROUND(CQ107/CS$65,0)*D107)</f>
        <v>0</v>
      </c>
      <c r="CT107" s="432">
        <f>'Ｈ２０（2008）'!$AK$159</f>
        <v>0</v>
      </c>
      <c r="CU107" s="441">
        <f t="shared" ref="CU107:CU112" si="360">IF(D107=0,0,IF(D107&lt;$CV$7,ROUND(CT107/$CV$7,0),IF(D107=$CV$7,CT107-ROUND(CT107/$CV$7,0)*($CV$7-1),0)))</f>
        <v>0</v>
      </c>
      <c r="CV107" s="441">
        <f t="shared" ref="CV107:CV112" si="361">IF(D107&gt;=CV$65,CT107,ROUND(CT107/CV$65,0)*D107)</f>
        <v>0</v>
      </c>
      <c r="CW107" s="432">
        <f>'Ｈ２０（2008）'!$AK$160</f>
        <v>0</v>
      </c>
      <c r="CX107" s="441">
        <f t="shared" ref="CX107:CX112" si="362">IF(D107=0,0,IF(D107&lt;$CY$7,ROUND(CW107/$CY$7,0),IF(D107=$CY$7,CW107-ROUND(CW107/$CY$7,0)*($CY$7-1),0)))</f>
        <v>0</v>
      </c>
      <c r="CY107" s="441">
        <f t="shared" ref="CY107:CY112" si="363">IF(D107&gt;=CY$65,CW107,ROUND(CW107/CY$65,0)*D107)</f>
        <v>0</v>
      </c>
      <c r="CZ107" s="432">
        <f>'Ｈ２０（2008）'!$AK$161</f>
        <v>0</v>
      </c>
      <c r="DA107" s="441">
        <f t="shared" ref="DA107:DA112" si="364">IF(D107=0,0,IF(D107&lt;$DB$7,ROUND(CZ107/$DB$7,0),IF(D107=$DB$7,CZ107-ROUND(CZ107/$DB$7,0)*($DB$7-1),0)))</f>
        <v>0</v>
      </c>
      <c r="DB107" s="441">
        <f t="shared" ref="DB107:DB112" si="365">IF(D107&gt;=DB$65,CZ107,ROUND(CZ107/DB$65,0)*D107)</f>
        <v>0</v>
      </c>
      <c r="DC107" s="432">
        <f>'Ｈ２０（2008）'!$AK$162</f>
        <v>0</v>
      </c>
      <c r="DD107" s="441">
        <f t="shared" ref="DD107:DD112" si="366">IF(D107=0,0,IF(D107&lt;$DE$7,ROUND(DC107/$DE$7,0),IF(D107=$DE$7,DC107-ROUND(DC107/$DE$7,0)*($DE$7-1),0)))</f>
        <v>0</v>
      </c>
      <c r="DE107" s="440">
        <f t="shared" ref="DE107:DE112" si="367">IF(D107&gt;=DE$65,DC107,ROUND(DC107/DE$65,0)*D107)</f>
        <v>0</v>
      </c>
      <c r="DF107" s="432">
        <f>'Ｈ２０（2008）'!$AK$164</f>
        <v>0</v>
      </c>
      <c r="DG107" s="441">
        <f t="shared" ref="DG107:DG112" si="368">IF(D107=0,0,IF(D107&lt;$DH$7,ROUND(DF107/$DH$7,0),IF(D107=$DH$7,DF107-ROUND(DF107/$DH$7,0)*($DH$7-1),0)))</f>
        <v>0</v>
      </c>
      <c r="DH107" s="441">
        <f t="shared" ref="DH107:DH112" si="369">IF(D107&gt;=DH$65,DF107,ROUND(DF107/DH$65,0)*D107)</f>
        <v>0</v>
      </c>
      <c r="DI107" s="432">
        <f>'Ｈ２０（2008）'!$AK$165</f>
        <v>0</v>
      </c>
      <c r="DJ107" s="441">
        <f t="shared" ref="DJ107:DJ112" si="370">IF(D107=0,0,IF(D107&lt;$DK$7,ROUND(DI107/$DK$7,0),IF(D107=$DK$7,DI107-ROUND(DI107/$DK$7,0)*($DK$7-1),0)))</f>
        <v>0</v>
      </c>
      <c r="DK107" s="440">
        <f t="shared" ref="DK107:DK112" si="371">IF(D107&gt;=DK$65,DI107,ROUND(DI107/DK$65,0)*D107)</f>
        <v>0</v>
      </c>
      <c r="DL107" s="432">
        <f>'Ｈ２０（2008）'!$AK$166</f>
        <v>0</v>
      </c>
      <c r="DM107" s="441">
        <f t="shared" ref="DM107:DM112" si="372">IF(D107=0,0,IF(D107&lt;$DN$7,ROUND(DL107/$DN$7,0),IF(D107=$DN$7,DL107-ROUND(DL107/$DN$7,0)*($DN$7-1),0)))</f>
        <v>0</v>
      </c>
      <c r="DN107" s="441">
        <f t="shared" ref="DN107:DN112" si="373">IF(D107&gt;=DN$65,DL107,ROUND(DL107/DN$65,0)*D107)</f>
        <v>0</v>
      </c>
      <c r="DO107" s="432">
        <f>'Ｈ２０（2008）'!$AK$167</f>
        <v>0</v>
      </c>
      <c r="DP107" s="441">
        <f t="shared" ref="DP107:DP112" si="374">IF(D107=0,0,IF(D107&lt;$DQ$7,ROUND(DO107/$DQ$7,0),IF(D107=$DQ$7,DO107-ROUND(DO107/$DQ$7,0)*($DQ$7-1),0)))</f>
        <v>0</v>
      </c>
      <c r="DQ107" s="441">
        <f t="shared" ref="DQ107:DQ112" si="375">IF(D107&gt;=DQ$65,DO107,ROUND(DO107/DQ$65,0)*D107)</f>
        <v>0</v>
      </c>
      <c r="DR107" s="432">
        <f>'Ｈ２０（2008）'!$AK$168</f>
        <v>0</v>
      </c>
      <c r="DS107" s="441">
        <f t="shared" ref="DS107:DS112" si="376">IF(D107=0,0,IF(D107&lt;$DT$7,ROUND(DR107/$DT$7,0),IF(D107=$DT$7,DR107-ROUND(DR107/$DT$7,0)*($DT$7-1),0)))</f>
        <v>0</v>
      </c>
      <c r="DT107" s="441">
        <f t="shared" ref="DT107:DT112" si="377">IF(D107&gt;=DT$65,DR107,ROUND(DR107/DT$65,0)*D107)</f>
        <v>0</v>
      </c>
      <c r="DU107" s="432">
        <f>'Ｈ２０（2008）'!$AK$169</f>
        <v>0</v>
      </c>
      <c r="DV107" s="441">
        <f t="shared" ref="DV107:DV112" si="378">IF(D107=0,0,IF(D107&lt;$DW$7,ROUND(DU107/$DW$7,0),IF(D107=$DW$7,DU107-ROUND(DU107/$DW$7,0)*($DW$7-1),0)))</f>
        <v>0</v>
      </c>
      <c r="DW107" s="441">
        <f t="shared" ref="DW107:DW112" si="379">IF(D107&gt;=DW$65,DU107,ROUND(DU107/DW$65,0)*D107)</f>
        <v>0</v>
      </c>
      <c r="DX107" s="432">
        <f>'Ｈ２０（2008）'!$AK$170</f>
        <v>0</v>
      </c>
      <c r="DY107" s="441">
        <f t="shared" ref="DY107:DY112" si="380">IF(D107=0,0,IF(D107&lt;$DZ$7,ROUND(DX107/$DZ$7,0),IF(D107=$DZ$7,DX107-ROUND(DX107/$DZ$7,0)*($DZ$7-1),0)))</f>
        <v>0</v>
      </c>
      <c r="DZ107" s="441">
        <f t="shared" ref="DZ107:DZ112" si="381">IF(D107&gt;=DZ$65,DX107,ROUND(DX107/DZ$65,0)*D107)</f>
        <v>0</v>
      </c>
      <c r="EA107" s="432">
        <f>'Ｈ２０（2008）'!$AK$171</f>
        <v>0</v>
      </c>
      <c r="EB107" s="441">
        <f t="shared" ref="EB107:EB112" si="382">IF(D107=0,0,IF(D107&lt;$EC$7,ROUND(EA107/$EC$7,0),IF(D107=$EC$7,EA107-ROUND(EA107/$EC$7,0)*($EC$7-1),0)))</f>
        <v>0</v>
      </c>
      <c r="EC107" s="441">
        <f t="shared" ref="EC107:EC112" si="383">IF(D107&gt;=EC$65,EA107,ROUND(EA107/EC$65,0)*D107)</f>
        <v>0</v>
      </c>
      <c r="ED107" s="432">
        <f>'Ｈ２０（2008）'!$AK$172</f>
        <v>0</v>
      </c>
      <c r="EE107" s="441">
        <f t="shared" ref="EE107:EE112" si="384">IF(D107=0,0,IF(D107&lt;$EF$7,ROUND(ED107/$EF$7,0),IF(D107=$EF$7,ED107-ROUND(ED107/$EF$7,0)*($EF$7-1),0)))</f>
        <v>0</v>
      </c>
      <c r="EF107" s="441">
        <f t="shared" ref="EF107:EF112" si="385">IF(D107&gt;=EF$65,ED107,ROUND(ED107/EF$65,0)*D107)</f>
        <v>0</v>
      </c>
      <c r="EG107" s="432">
        <f>'Ｈ２０（2008）'!$AK$173</f>
        <v>0</v>
      </c>
      <c r="EH107" s="441">
        <f t="shared" ref="EH107:EH112" si="386">IF(D107=0,0,IF(D107&lt;$EI$7,ROUND(EG107/$EI$7,0),IF(D107=$EI$7,EG107-ROUND(EG107/$EI$7,0)*($EI$7-1),0)))</f>
        <v>0</v>
      </c>
      <c r="EI107" s="441">
        <f t="shared" ref="EI107:EI112" si="387">IF(D107&gt;=EI$65,EG107,ROUND(EG107/EI$65,0)*D107)</f>
        <v>0</v>
      </c>
      <c r="EJ107" s="432">
        <f>'Ｈ２０（2008）'!$AK$174</f>
        <v>0</v>
      </c>
      <c r="EK107" s="441">
        <f t="shared" ref="EK107:EK112" si="388">IF(D107=0,0,IF(D107&lt;$EL$7,ROUND(EJ107/$EL$7,0),IF(D107=$EL$7,EJ107-ROUND(EJ107/$EL$7,0)*($EL$7-1),0)))</f>
        <v>0</v>
      </c>
      <c r="EL107" s="440">
        <f t="shared" ref="EL107:EL112" si="389">IF(D107&gt;=EL$65,EJ107,ROUND(EJ107/EL$65,0)*D107)</f>
        <v>0</v>
      </c>
      <c r="EM107" s="432">
        <f>'Ｈ２０（2008）'!$AK$175</f>
        <v>0</v>
      </c>
      <c r="EN107" s="441">
        <f t="shared" ref="EN107:EN112" si="390">IF(D107=0,0,IF(D107&lt;$EO$7,ROUND(EM107/$EO$7,0),IF(D107=$EO$7,EM107-ROUND(EM107/$EO$7,0)*($EO$7-1),0)))</f>
        <v>0</v>
      </c>
      <c r="EO107" s="475">
        <f t="shared" ref="EO107:EO112" si="391">IF(D107&gt;=EO$65,EM107,ROUND(EM107/EO$65,0)*D107)</f>
        <v>0</v>
      </c>
      <c r="EP107" s="430">
        <f t="shared" ref="EP107:ER108" si="392">E107+H107+K107+N107+Q107+T107+W107+Z107+AC107+AF107+AI107+AL107+AO107+AR107+AU107+AX107+BA107+BD107+BG107+BJ107+BM107+BP107+BS107+BV107+BY107+CB107+CE107+CH107+CK107+CN107+CQ107+CT107+CW107+CZ107+DC107+DF107+DI107+DL107+DO107+DR107+DU107+DX107+EA107+ED107+EG107+EJ107+EM107</f>
        <v>0</v>
      </c>
      <c r="EQ107" s="435">
        <f t="shared" si="392"/>
        <v>0</v>
      </c>
      <c r="ER107" s="433">
        <f t="shared" si="392"/>
        <v>0</v>
      </c>
    </row>
    <row r="108" spans="1:148" s="1075" customFormat="1" ht="16.5" customHeight="1" x14ac:dyDescent="0.15">
      <c r="A108" s="1064"/>
      <c r="B108" s="1065"/>
      <c r="C108" s="1066">
        <v>21</v>
      </c>
      <c r="D108" s="1100">
        <v>5</v>
      </c>
      <c r="E108" s="1067">
        <f>'Ｈ２1（2009）'!$AK$124</f>
        <v>0</v>
      </c>
      <c r="F108" s="1072">
        <f t="shared" si="298"/>
        <v>0</v>
      </c>
      <c r="G108" s="1072">
        <f t="shared" si="299"/>
        <v>0</v>
      </c>
      <c r="H108" s="1069">
        <f>'Ｈ２1（2009）'!$AK$125</f>
        <v>0</v>
      </c>
      <c r="I108" s="1072">
        <f t="shared" si="300"/>
        <v>0</v>
      </c>
      <c r="J108" s="1073">
        <f t="shared" si="301"/>
        <v>0</v>
      </c>
      <c r="K108" s="1069">
        <f>'Ｈ２1（2009）'!$AK$127</f>
        <v>0</v>
      </c>
      <c r="L108" s="1072">
        <f t="shared" si="302"/>
        <v>0</v>
      </c>
      <c r="M108" s="1072">
        <f t="shared" si="303"/>
        <v>0</v>
      </c>
      <c r="N108" s="1069">
        <f>'Ｈ２1（2009）'!$AK$128</f>
        <v>0</v>
      </c>
      <c r="O108" s="1072">
        <f t="shared" si="304"/>
        <v>0</v>
      </c>
      <c r="P108" s="1073">
        <f t="shared" si="305"/>
        <v>0</v>
      </c>
      <c r="Q108" s="1069">
        <f>'Ｈ２1（2009）'!$AK$130</f>
        <v>0</v>
      </c>
      <c r="R108" s="1072">
        <f t="shared" si="306"/>
        <v>0</v>
      </c>
      <c r="S108" s="1072">
        <f t="shared" si="307"/>
        <v>0</v>
      </c>
      <c r="T108" s="1069">
        <f>'Ｈ２1（2009）'!$AK$131</f>
        <v>0</v>
      </c>
      <c r="U108" s="1072">
        <f t="shared" si="308"/>
        <v>0</v>
      </c>
      <c r="V108" s="1072">
        <f t="shared" si="309"/>
        <v>0</v>
      </c>
      <c r="W108" s="1069">
        <f>'Ｈ２1（2009）'!$AK$132</f>
        <v>0</v>
      </c>
      <c r="X108" s="1072">
        <f t="shared" si="310"/>
        <v>0</v>
      </c>
      <c r="Y108" s="1072">
        <f t="shared" si="311"/>
        <v>0</v>
      </c>
      <c r="Z108" s="1069">
        <f>'Ｈ２1（2009）'!$AK$133</f>
        <v>0</v>
      </c>
      <c r="AA108" s="1072">
        <f t="shared" si="312"/>
        <v>0</v>
      </c>
      <c r="AB108" s="1072">
        <f t="shared" si="313"/>
        <v>0</v>
      </c>
      <c r="AC108" s="1069">
        <f>'Ｈ２1（2009）'!$AK$134</f>
        <v>0</v>
      </c>
      <c r="AD108" s="1072">
        <f t="shared" si="314"/>
        <v>0</v>
      </c>
      <c r="AE108" s="1073">
        <f t="shared" si="315"/>
        <v>0</v>
      </c>
      <c r="AF108" s="1069">
        <f>'Ｈ２1（2009）'!$AK$135</f>
        <v>0</v>
      </c>
      <c r="AG108" s="1072">
        <f t="shared" si="316"/>
        <v>0</v>
      </c>
      <c r="AH108" s="1073">
        <f t="shared" si="317"/>
        <v>0</v>
      </c>
      <c r="AI108" s="1069">
        <f>'Ｈ２1（2009）'!$AK$136</f>
        <v>0</v>
      </c>
      <c r="AJ108" s="1072">
        <f t="shared" si="318"/>
        <v>0</v>
      </c>
      <c r="AK108" s="1072">
        <f t="shared" si="319"/>
        <v>0</v>
      </c>
      <c r="AL108" s="1069">
        <f>'Ｈ２1（2009）'!$AK$137</f>
        <v>0</v>
      </c>
      <c r="AM108" s="1072">
        <f t="shared" si="320"/>
        <v>0</v>
      </c>
      <c r="AN108" s="1072">
        <f t="shared" si="321"/>
        <v>0</v>
      </c>
      <c r="AO108" s="1069">
        <f>'Ｈ２1（2009）'!$AK$138</f>
        <v>0</v>
      </c>
      <c r="AP108" s="1072">
        <f t="shared" si="322"/>
        <v>0</v>
      </c>
      <c r="AQ108" s="1072">
        <f t="shared" si="323"/>
        <v>0</v>
      </c>
      <c r="AR108" s="1069">
        <f>'Ｈ２1（2009）'!$AK$139</f>
        <v>0</v>
      </c>
      <c r="AS108" s="1072">
        <f t="shared" si="324"/>
        <v>0</v>
      </c>
      <c r="AT108" s="1072">
        <f t="shared" si="325"/>
        <v>0</v>
      </c>
      <c r="AU108" s="1069">
        <f>'Ｈ２1（2009）'!$AK$140</f>
        <v>0</v>
      </c>
      <c r="AV108" s="1072">
        <f t="shared" si="326"/>
        <v>0</v>
      </c>
      <c r="AW108" s="1072">
        <f t="shared" si="327"/>
        <v>0</v>
      </c>
      <c r="AX108" s="1069">
        <f>'Ｈ２1（2009）'!$AK$141</f>
        <v>0</v>
      </c>
      <c r="AY108" s="1072">
        <f t="shared" si="328"/>
        <v>0</v>
      </c>
      <c r="AZ108" s="1072">
        <f t="shared" si="329"/>
        <v>0</v>
      </c>
      <c r="BA108" s="1069">
        <f>'Ｈ２1（2009）'!$AK$142</f>
        <v>0</v>
      </c>
      <c r="BB108" s="1072">
        <f t="shared" si="330"/>
        <v>0</v>
      </c>
      <c r="BC108" s="1072">
        <f t="shared" si="331"/>
        <v>0</v>
      </c>
      <c r="BD108" s="1069">
        <f>'Ｈ２1（2009）'!$AK$143</f>
        <v>0</v>
      </c>
      <c r="BE108" s="1072">
        <f t="shared" si="332"/>
        <v>0</v>
      </c>
      <c r="BF108" s="1073">
        <f t="shared" si="333"/>
        <v>0</v>
      </c>
      <c r="BG108" s="1069">
        <f>'Ｈ２1（2009）'!$AK$145</f>
        <v>0</v>
      </c>
      <c r="BH108" s="1072">
        <f t="shared" si="334"/>
        <v>0</v>
      </c>
      <c r="BI108" s="1072">
        <f t="shared" si="335"/>
        <v>0</v>
      </c>
      <c r="BJ108" s="1069">
        <f>'Ｈ２1（2009）'!$AK$146</f>
        <v>0</v>
      </c>
      <c r="BK108" s="1072">
        <f t="shared" si="336"/>
        <v>0</v>
      </c>
      <c r="BL108" s="1072">
        <f t="shared" si="337"/>
        <v>0</v>
      </c>
      <c r="BM108" s="1069">
        <f>'Ｈ２1（2009）'!$AK$147</f>
        <v>0</v>
      </c>
      <c r="BN108" s="1072">
        <f t="shared" si="338"/>
        <v>0</v>
      </c>
      <c r="BO108" s="1073">
        <f t="shared" si="339"/>
        <v>0</v>
      </c>
      <c r="BP108" s="1067">
        <f>'Ｈ２1（2009）'!$AK$148</f>
        <v>0</v>
      </c>
      <c r="BQ108" s="1072">
        <f t="shared" si="340"/>
        <v>0</v>
      </c>
      <c r="BR108" s="1072">
        <f t="shared" si="341"/>
        <v>0</v>
      </c>
      <c r="BS108" s="1069">
        <f>'Ｈ２1（2009）'!$AK$149</f>
        <v>0</v>
      </c>
      <c r="BT108" s="1072">
        <f t="shared" si="342"/>
        <v>0</v>
      </c>
      <c r="BU108" s="1072">
        <f t="shared" si="343"/>
        <v>0</v>
      </c>
      <c r="BV108" s="1069">
        <f>'Ｈ２1（2009）'!$AK$150</f>
        <v>0</v>
      </c>
      <c r="BW108" s="1072">
        <f t="shared" si="344"/>
        <v>0</v>
      </c>
      <c r="BX108" s="1072">
        <f t="shared" si="345"/>
        <v>0</v>
      </c>
      <c r="BY108" s="1069">
        <f>'Ｈ２1（2009）'!$AK$151</f>
        <v>0</v>
      </c>
      <c r="BZ108" s="1072">
        <f t="shared" si="346"/>
        <v>0</v>
      </c>
      <c r="CA108" s="1072">
        <f t="shared" si="347"/>
        <v>0</v>
      </c>
      <c r="CB108" s="1069">
        <f>'Ｈ２1（2009）'!$AK$152</f>
        <v>0</v>
      </c>
      <c r="CC108" s="1072">
        <f t="shared" si="348"/>
        <v>0</v>
      </c>
      <c r="CD108" s="1072">
        <f t="shared" si="349"/>
        <v>0</v>
      </c>
      <c r="CE108" s="1069">
        <f>'Ｈ２1（2009）'!$AK$153</f>
        <v>0</v>
      </c>
      <c r="CF108" s="1072">
        <f t="shared" si="350"/>
        <v>0</v>
      </c>
      <c r="CG108" s="1072">
        <f t="shared" si="351"/>
        <v>0</v>
      </c>
      <c r="CH108" s="1069">
        <f>'Ｈ２1（2009）'!$AK$155</f>
        <v>0</v>
      </c>
      <c r="CI108" s="1072">
        <f t="shared" si="352"/>
        <v>0</v>
      </c>
      <c r="CJ108" s="1072">
        <f t="shared" si="353"/>
        <v>0</v>
      </c>
      <c r="CK108" s="1069">
        <f>'Ｈ２1（2009）'!$AK$156</f>
        <v>0</v>
      </c>
      <c r="CL108" s="1072">
        <f t="shared" si="354"/>
        <v>0</v>
      </c>
      <c r="CM108" s="1072">
        <f t="shared" si="355"/>
        <v>0</v>
      </c>
      <c r="CN108" s="1069">
        <f>'Ｈ２1（2009）'!$AK$157</f>
        <v>0</v>
      </c>
      <c r="CO108" s="1072">
        <f t="shared" si="356"/>
        <v>0</v>
      </c>
      <c r="CP108" s="1072">
        <f t="shared" si="357"/>
        <v>0</v>
      </c>
      <c r="CQ108" s="1069">
        <f>'Ｈ２1（2009）'!$AK$158</f>
        <v>0</v>
      </c>
      <c r="CR108" s="1072">
        <f t="shared" si="358"/>
        <v>0</v>
      </c>
      <c r="CS108" s="1072">
        <f t="shared" si="359"/>
        <v>0</v>
      </c>
      <c r="CT108" s="1069">
        <f>'Ｈ２1（2009）'!$AK$159</f>
        <v>0</v>
      </c>
      <c r="CU108" s="1072">
        <f t="shared" si="360"/>
        <v>0</v>
      </c>
      <c r="CV108" s="1072">
        <f t="shared" si="361"/>
        <v>0</v>
      </c>
      <c r="CW108" s="1069">
        <f>'Ｈ２1（2009）'!$AK$160</f>
        <v>0</v>
      </c>
      <c r="CX108" s="1072">
        <f t="shared" si="362"/>
        <v>0</v>
      </c>
      <c r="CY108" s="1072">
        <f t="shared" si="363"/>
        <v>0</v>
      </c>
      <c r="CZ108" s="1069">
        <f>'Ｈ２1（2009）'!$AK$161</f>
        <v>0</v>
      </c>
      <c r="DA108" s="1072">
        <f t="shared" si="364"/>
        <v>0</v>
      </c>
      <c r="DB108" s="1072">
        <f t="shared" si="365"/>
        <v>0</v>
      </c>
      <c r="DC108" s="1069">
        <f>'Ｈ２1（2009）'!$AK$162</f>
        <v>0</v>
      </c>
      <c r="DD108" s="1072">
        <f t="shared" si="366"/>
        <v>0</v>
      </c>
      <c r="DE108" s="1073">
        <f t="shared" si="367"/>
        <v>0</v>
      </c>
      <c r="DF108" s="1069">
        <f>'Ｈ２1（2009）'!$AK$164</f>
        <v>0</v>
      </c>
      <c r="DG108" s="1072">
        <f t="shared" si="368"/>
        <v>0</v>
      </c>
      <c r="DH108" s="1072">
        <f t="shared" si="369"/>
        <v>0</v>
      </c>
      <c r="DI108" s="1069">
        <f>'Ｈ２1（2009）'!$AK$165</f>
        <v>0</v>
      </c>
      <c r="DJ108" s="1072">
        <f t="shared" si="370"/>
        <v>0</v>
      </c>
      <c r="DK108" s="1073">
        <f t="shared" si="371"/>
        <v>0</v>
      </c>
      <c r="DL108" s="1069">
        <f>'Ｈ２1（2009）'!$AK$166</f>
        <v>0</v>
      </c>
      <c r="DM108" s="1072">
        <f t="shared" si="372"/>
        <v>0</v>
      </c>
      <c r="DN108" s="1072">
        <f t="shared" si="373"/>
        <v>0</v>
      </c>
      <c r="DO108" s="1069">
        <f>'Ｈ２1（2009）'!$AK$167</f>
        <v>0</v>
      </c>
      <c r="DP108" s="1072">
        <f t="shared" si="374"/>
        <v>0</v>
      </c>
      <c r="DQ108" s="1072">
        <f t="shared" si="375"/>
        <v>0</v>
      </c>
      <c r="DR108" s="1069">
        <f>'Ｈ２1（2009）'!$AK$168</f>
        <v>0</v>
      </c>
      <c r="DS108" s="1072">
        <f t="shared" si="376"/>
        <v>0</v>
      </c>
      <c r="DT108" s="1072">
        <f t="shared" si="377"/>
        <v>0</v>
      </c>
      <c r="DU108" s="1069">
        <f>'Ｈ２1（2009）'!$AK$169</f>
        <v>0</v>
      </c>
      <c r="DV108" s="1072">
        <f t="shared" si="378"/>
        <v>0</v>
      </c>
      <c r="DW108" s="1072">
        <f t="shared" si="379"/>
        <v>0</v>
      </c>
      <c r="DX108" s="1069">
        <f>'Ｈ２1（2009）'!$AK$170</f>
        <v>0</v>
      </c>
      <c r="DY108" s="1072">
        <f t="shared" si="380"/>
        <v>0</v>
      </c>
      <c r="DZ108" s="1072">
        <f t="shared" si="381"/>
        <v>0</v>
      </c>
      <c r="EA108" s="1069">
        <f>'Ｈ２1（2009）'!$AK$171</f>
        <v>0</v>
      </c>
      <c r="EB108" s="1072">
        <f t="shared" si="382"/>
        <v>0</v>
      </c>
      <c r="EC108" s="1072">
        <f t="shared" si="383"/>
        <v>0</v>
      </c>
      <c r="ED108" s="1069">
        <f>'Ｈ２1（2009）'!$AK$172</f>
        <v>0</v>
      </c>
      <c r="EE108" s="1072">
        <f t="shared" si="384"/>
        <v>0</v>
      </c>
      <c r="EF108" s="1072">
        <f t="shared" si="385"/>
        <v>0</v>
      </c>
      <c r="EG108" s="1069">
        <f>'Ｈ２1（2009）'!$AK$173</f>
        <v>0</v>
      </c>
      <c r="EH108" s="1072">
        <f t="shared" si="386"/>
        <v>0</v>
      </c>
      <c r="EI108" s="1072">
        <f t="shared" si="387"/>
        <v>0</v>
      </c>
      <c r="EJ108" s="1069">
        <f>'Ｈ２1（2009）'!$AK$174</f>
        <v>0</v>
      </c>
      <c r="EK108" s="1072">
        <f t="shared" si="388"/>
        <v>0</v>
      </c>
      <c r="EL108" s="1073">
        <f t="shared" si="389"/>
        <v>0</v>
      </c>
      <c r="EM108" s="1069">
        <f>'Ｈ２1（2009）'!$AK$175</f>
        <v>0</v>
      </c>
      <c r="EN108" s="1072">
        <f t="shared" si="390"/>
        <v>0</v>
      </c>
      <c r="EO108" s="1076">
        <f t="shared" si="391"/>
        <v>0</v>
      </c>
      <c r="EP108" s="1067">
        <f t="shared" si="392"/>
        <v>0</v>
      </c>
      <c r="EQ108" s="1074">
        <f t="shared" si="392"/>
        <v>0</v>
      </c>
      <c r="ER108" s="1070">
        <f t="shared" si="392"/>
        <v>0</v>
      </c>
    </row>
    <row r="109" spans="1:148" s="1075" customFormat="1" ht="16.5" customHeight="1" x14ac:dyDescent="0.15">
      <c r="A109" s="1064"/>
      <c r="B109" s="1098"/>
      <c r="C109" s="1099">
        <v>22</v>
      </c>
      <c r="D109" s="438">
        <v>4</v>
      </c>
      <c r="E109" s="1067">
        <f>'Ｈ２２（2010） '!$AK$124</f>
        <v>0</v>
      </c>
      <c r="F109" s="1072">
        <f t="shared" si="298"/>
        <v>0</v>
      </c>
      <c r="G109" s="1072">
        <f t="shared" si="299"/>
        <v>0</v>
      </c>
      <c r="H109" s="1069">
        <f>'Ｈ２２（2010） '!$AK$125</f>
        <v>85000</v>
      </c>
      <c r="I109" s="1072">
        <f t="shared" si="300"/>
        <v>3400</v>
      </c>
      <c r="J109" s="1073">
        <f t="shared" si="301"/>
        <v>13600</v>
      </c>
      <c r="K109" s="1069">
        <f>'Ｈ２２（2010） '!$AK$127</f>
        <v>0</v>
      </c>
      <c r="L109" s="1072">
        <f t="shared" si="302"/>
        <v>0</v>
      </c>
      <c r="M109" s="1072">
        <f t="shared" si="303"/>
        <v>0</v>
      </c>
      <c r="N109" s="1069">
        <f>'Ｈ２２（2010） '!$AK$128</f>
        <v>0</v>
      </c>
      <c r="O109" s="1072">
        <f t="shared" si="304"/>
        <v>0</v>
      </c>
      <c r="P109" s="1073">
        <f t="shared" si="305"/>
        <v>0</v>
      </c>
      <c r="Q109" s="1069">
        <f>'Ｈ２２（2010） '!$AK$130</f>
        <v>0</v>
      </c>
      <c r="R109" s="1072">
        <f t="shared" si="306"/>
        <v>0</v>
      </c>
      <c r="S109" s="1072">
        <f t="shared" si="307"/>
        <v>0</v>
      </c>
      <c r="T109" s="1069">
        <f>'Ｈ２２（2010） '!$AK$131</f>
        <v>0</v>
      </c>
      <c r="U109" s="1072">
        <f t="shared" si="308"/>
        <v>0</v>
      </c>
      <c r="V109" s="1072">
        <f t="shared" si="309"/>
        <v>0</v>
      </c>
      <c r="W109" s="1069">
        <f>'Ｈ２２（2010） '!$AK$132</f>
        <v>0</v>
      </c>
      <c r="X109" s="1072">
        <f t="shared" si="310"/>
        <v>0</v>
      </c>
      <c r="Y109" s="1072">
        <f t="shared" si="311"/>
        <v>0</v>
      </c>
      <c r="Z109" s="1069">
        <f>'Ｈ２２（2010） '!$AK$133</f>
        <v>0</v>
      </c>
      <c r="AA109" s="1072">
        <f t="shared" si="312"/>
        <v>0</v>
      </c>
      <c r="AB109" s="1072">
        <f t="shared" si="313"/>
        <v>0</v>
      </c>
      <c r="AC109" s="1069">
        <f>'Ｈ２２（2010） '!$AK$134</f>
        <v>0</v>
      </c>
      <c r="AD109" s="1072">
        <f t="shared" si="314"/>
        <v>0</v>
      </c>
      <c r="AE109" s="1073">
        <f t="shared" si="315"/>
        <v>0</v>
      </c>
      <c r="AF109" s="1069">
        <f>'Ｈ２２（2010） '!$AK$135</f>
        <v>0</v>
      </c>
      <c r="AG109" s="1072">
        <f t="shared" si="316"/>
        <v>0</v>
      </c>
      <c r="AH109" s="1073">
        <f t="shared" si="317"/>
        <v>0</v>
      </c>
      <c r="AI109" s="1069">
        <f>'Ｈ２２（2010） '!$AK$136</f>
        <v>0</v>
      </c>
      <c r="AJ109" s="1072">
        <f t="shared" si="318"/>
        <v>0</v>
      </c>
      <c r="AK109" s="1072">
        <f t="shared" si="319"/>
        <v>0</v>
      </c>
      <c r="AL109" s="1069">
        <f>'Ｈ２２（2010） '!$AK$137</f>
        <v>0</v>
      </c>
      <c r="AM109" s="1072">
        <f t="shared" si="320"/>
        <v>0</v>
      </c>
      <c r="AN109" s="1072">
        <f t="shared" si="321"/>
        <v>0</v>
      </c>
      <c r="AO109" s="1069">
        <f>'Ｈ２２（2010） '!$AK$138</f>
        <v>0</v>
      </c>
      <c r="AP109" s="1072">
        <f t="shared" si="322"/>
        <v>0</v>
      </c>
      <c r="AQ109" s="1072">
        <f t="shared" si="323"/>
        <v>0</v>
      </c>
      <c r="AR109" s="1069">
        <f>'Ｈ２２（2010） '!$AK$139</f>
        <v>0</v>
      </c>
      <c r="AS109" s="1072">
        <f t="shared" si="324"/>
        <v>0</v>
      </c>
      <c r="AT109" s="1072">
        <f t="shared" si="325"/>
        <v>0</v>
      </c>
      <c r="AU109" s="1069">
        <f>'Ｈ２２（2010） '!$AK$140</f>
        <v>0</v>
      </c>
      <c r="AV109" s="1072">
        <f t="shared" si="326"/>
        <v>0</v>
      </c>
      <c r="AW109" s="1072">
        <f t="shared" si="327"/>
        <v>0</v>
      </c>
      <c r="AX109" s="1069">
        <f>'Ｈ２２（2010） '!$AK$141</f>
        <v>3281</v>
      </c>
      <c r="AY109" s="1072">
        <f t="shared" si="328"/>
        <v>164</v>
      </c>
      <c r="AZ109" s="1072">
        <f t="shared" si="329"/>
        <v>656</v>
      </c>
      <c r="BA109" s="1069">
        <f>'Ｈ２２（2010） '!$AK$142</f>
        <v>0</v>
      </c>
      <c r="BB109" s="1072">
        <f t="shared" si="330"/>
        <v>0</v>
      </c>
      <c r="BC109" s="1072">
        <f t="shared" si="331"/>
        <v>0</v>
      </c>
      <c r="BD109" s="1069">
        <f>'Ｈ２２（2010） '!$AK$143</f>
        <v>0</v>
      </c>
      <c r="BE109" s="1072">
        <f t="shared" si="332"/>
        <v>0</v>
      </c>
      <c r="BF109" s="1073">
        <f t="shared" si="333"/>
        <v>0</v>
      </c>
      <c r="BG109" s="1069">
        <f>'Ｈ２２（2010） '!$AK$145</f>
        <v>0</v>
      </c>
      <c r="BH109" s="1072">
        <f t="shared" si="334"/>
        <v>0</v>
      </c>
      <c r="BI109" s="1072">
        <f t="shared" si="335"/>
        <v>0</v>
      </c>
      <c r="BJ109" s="1069">
        <f>'Ｈ２２（2010） '!$AK$146</f>
        <v>0</v>
      </c>
      <c r="BK109" s="1072">
        <f t="shared" si="336"/>
        <v>0</v>
      </c>
      <c r="BL109" s="1072">
        <f t="shared" si="337"/>
        <v>0</v>
      </c>
      <c r="BM109" s="1069">
        <f>'Ｈ２２（2010） '!$AK$147</f>
        <v>0</v>
      </c>
      <c r="BN109" s="1072">
        <f t="shared" si="338"/>
        <v>0</v>
      </c>
      <c r="BO109" s="1073">
        <f t="shared" si="339"/>
        <v>0</v>
      </c>
      <c r="BP109" s="1067">
        <f>'Ｈ２２（2010） '!$AK$148</f>
        <v>0</v>
      </c>
      <c r="BQ109" s="1072">
        <f t="shared" si="340"/>
        <v>0</v>
      </c>
      <c r="BR109" s="1072">
        <f t="shared" si="341"/>
        <v>0</v>
      </c>
      <c r="BS109" s="1069">
        <f>'Ｈ２２（2010） '!$AK$149</f>
        <v>0</v>
      </c>
      <c r="BT109" s="1072">
        <f t="shared" si="342"/>
        <v>0</v>
      </c>
      <c r="BU109" s="1072">
        <f t="shared" si="343"/>
        <v>0</v>
      </c>
      <c r="BV109" s="1069">
        <f>'Ｈ２２（2010） '!$AK$150</f>
        <v>0</v>
      </c>
      <c r="BW109" s="1072">
        <f t="shared" si="344"/>
        <v>0</v>
      </c>
      <c r="BX109" s="1072">
        <f t="shared" si="345"/>
        <v>0</v>
      </c>
      <c r="BY109" s="1069">
        <f>'Ｈ２２（2010） '!$AK$151</f>
        <v>0</v>
      </c>
      <c r="BZ109" s="1072">
        <f t="shared" si="346"/>
        <v>0</v>
      </c>
      <c r="CA109" s="1072">
        <f t="shared" si="347"/>
        <v>0</v>
      </c>
      <c r="CB109" s="1069">
        <f>'Ｈ２２（2010） '!$AK$152</f>
        <v>0</v>
      </c>
      <c r="CC109" s="1072">
        <f t="shared" si="348"/>
        <v>0</v>
      </c>
      <c r="CD109" s="1072">
        <f t="shared" si="349"/>
        <v>0</v>
      </c>
      <c r="CE109" s="1069">
        <f>'Ｈ２２（2010） '!$AK$153</f>
        <v>0</v>
      </c>
      <c r="CF109" s="1072">
        <f t="shared" si="350"/>
        <v>0</v>
      </c>
      <c r="CG109" s="1072">
        <f t="shared" si="351"/>
        <v>0</v>
      </c>
      <c r="CH109" s="1069">
        <f>'Ｈ２２（2010） '!$AK$155</f>
        <v>0</v>
      </c>
      <c r="CI109" s="1072">
        <f t="shared" si="352"/>
        <v>0</v>
      </c>
      <c r="CJ109" s="1072">
        <f t="shared" si="353"/>
        <v>0</v>
      </c>
      <c r="CK109" s="1069">
        <f>'Ｈ２２（2010） '!$AK$156</f>
        <v>0</v>
      </c>
      <c r="CL109" s="1072">
        <f t="shared" si="354"/>
        <v>0</v>
      </c>
      <c r="CM109" s="1072">
        <f t="shared" si="355"/>
        <v>0</v>
      </c>
      <c r="CN109" s="1069">
        <f>'Ｈ２２（2010） '!$AK$157</f>
        <v>0</v>
      </c>
      <c r="CO109" s="1072">
        <f t="shared" si="356"/>
        <v>0</v>
      </c>
      <c r="CP109" s="1072">
        <f t="shared" si="357"/>
        <v>0</v>
      </c>
      <c r="CQ109" s="1069">
        <f>'Ｈ２２（2010） '!$AK$158</f>
        <v>0</v>
      </c>
      <c r="CR109" s="1072">
        <f t="shared" si="358"/>
        <v>0</v>
      </c>
      <c r="CS109" s="1072">
        <f t="shared" si="359"/>
        <v>0</v>
      </c>
      <c r="CT109" s="1069">
        <f>'Ｈ２２（2010） '!$AK$159</f>
        <v>0</v>
      </c>
      <c r="CU109" s="1072">
        <f t="shared" si="360"/>
        <v>0</v>
      </c>
      <c r="CV109" s="1072">
        <f t="shared" si="361"/>
        <v>0</v>
      </c>
      <c r="CW109" s="1069">
        <f>'Ｈ２２（2010） '!$AK$160</f>
        <v>0</v>
      </c>
      <c r="CX109" s="1072">
        <f t="shared" si="362"/>
        <v>0</v>
      </c>
      <c r="CY109" s="1072">
        <f t="shared" si="363"/>
        <v>0</v>
      </c>
      <c r="CZ109" s="1069">
        <f>'Ｈ２２（2010） '!$AK$161</f>
        <v>0</v>
      </c>
      <c r="DA109" s="1072">
        <f t="shared" si="364"/>
        <v>0</v>
      </c>
      <c r="DB109" s="1072">
        <f t="shared" si="365"/>
        <v>0</v>
      </c>
      <c r="DC109" s="1069">
        <f>'Ｈ２２（2010） '!$AK$162</f>
        <v>0</v>
      </c>
      <c r="DD109" s="1072">
        <f t="shared" si="366"/>
        <v>0</v>
      </c>
      <c r="DE109" s="1073">
        <f t="shared" si="367"/>
        <v>0</v>
      </c>
      <c r="DF109" s="1069">
        <f>'Ｈ２２（2010） '!$AK$164</f>
        <v>0</v>
      </c>
      <c r="DG109" s="1072">
        <f t="shared" si="368"/>
        <v>0</v>
      </c>
      <c r="DH109" s="1072">
        <f t="shared" si="369"/>
        <v>0</v>
      </c>
      <c r="DI109" s="1069">
        <f>'Ｈ２２（2010） '!$AK$165</f>
        <v>0</v>
      </c>
      <c r="DJ109" s="1072">
        <f t="shared" si="370"/>
        <v>0</v>
      </c>
      <c r="DK109" s="1073">
        <f t="shared" si="371"/>
        <v>0</v>
      </c>
      <c r="DL109" s="1069">
        <f>'Ｈ２２（2010） '!$AK$166</f>
        <v>0</v>
      </c>
      <c r="DM109" s="1072">
        <f t="shared" si="372"/>
        <v>0</v>
      </c>
      <c r="DN109" s="1072">
        <f t="shared" si="373"/>
        <v>0</v>
      </c>
      <c r="DO109" s="1069">
        <f>'Ｈ２２（2010） '!$AK$167</f>
        <v>0</v>
      </c>
      <c r="DP109" s="1072">
        <f t="shared" si="374"/>
        <v>0</v>
      </c>
      <c r="DQ109" s="1072">
        <f t="shared" si="375"/>
        <v>0</v>
      </c>
      <c r="DR109" s="1069">
        <f>'Ｈ２２（2010） '!$AK$168</f>
        <v>0</v>
      </c>
      <c r="DS109" s="1072">
        <f t="shared" si="376"/>
        <v>0</v>
      </c>
      <c r="DT109" s="1072">
        <f t="shared" si="377"/>
        <v>0</v>
      </c>
      <c r="DU109" s="1069">
        <f>'Ｈ２２（2010） '!$AK$169</f>
        <v>0</v>
      </c>
      <c r="DV109" s="1072">
        <f t="shared" si="378"/>
        <v>0</v>
      </c>
      <c r="DW109" s="1072">
        <f t="shared" si="379"/>
        <v>0</v>
      </c>
      <c r="DX109" s="1069">
        <f>'Ｈ２２（2010） '!$AK$170</f>
        <v>0</v>
      </c>
      <c r="DY109" s="1072">
        <f t="shared" si="380"/>
        <v>0</v>
      </c>
      <c r="DZ109" s="1072">
        <f t="shared" si="381"/>
        <v>0</v>
      </c>
      <c r="EA109" s="1069">
        <f>'Ｈ２２（2010） '!$AK$171</f>
        <v>0</v>
      </c>
      <c r="EB109" s="1072">
        <f t="shared" si="382"/>
        <v>0</v>
      </c>
      <c r="EC109" s="1072">
        <f t="shared" si="383"/>
        <v>0</v>
      </c>
      <c r="ED109" s="1069">
        <f>'Ｈ２２（2010） '!$AK$172</f>
        <v>0</v>
      </c>
      <c r="EE109" s="1072">
        <f t="shared" si="384"/>
        <v>0</v>
      </c>
      <c r="EF109" s="1072">
        <f t="shared" si="385"/>
        <v>0</v>
      </c>
      <c r="EG109" s="1069">
        <f>'Ｈ２２（2010） '!$AK$173</f>
        <v>0</v>
      </c>
      <c r="EH109" s="1072">
        <f t="shared" si="386"/>
        <v>0</v>
      </c>
      <c r="EI109" s="1072">
        <f t="shared" si="387"/>
        <v>0</v>
      </c>
      <c r="EJ109" s="1069">
        <f>'Ｈ２２（2010） '!$AK$174</f>
        <v>0</v>
      </c>
      <c r="EK109" s="1072">
        <f t="shared" si="388"/>
        <v>0</v>
      </c>
      <c r="EL109" s="1073">
        <f t="shared" si="389"/>
        <v>0</v>
      </c>
      <c r="EM109" s="1069">
        <f>'Ｈ２２（2010） '!$AK$175</f>
        <v>0</v>
      </c>
      <c r="EN109" s="1072">
        <f t="shared" si="390"/>
        <v>0</v>
      </c>
      <c r="EO109" s="1076">
        <f t="shared" si="391"/>
        <v>0</v>
      </c>
      <c r="EP109" s="1067">
        <f t="shared" ref="EP109:ER110" si="393">E109+H109+K109+N109+Q109+T109+W109+Z109+AC109+AF109+AI109+AL109+AO109+AR109+AU109+AX109+BA109+BD109+BG109+BJ109+BM109+BP109+BS109+BV109+BY109+CB109+CE109+CH109+CK109+CN109+CQ109+CT109+CW109+CZ109+DC109+DF109+DI109+DL109+DO109+DR109+DU109+DX109+EA109+ED109+EG109+EJ109+EM109</f>
        <v>88281</v>
      </c>
      <c r="EQ109" s="1074">
        <f t="shared" si="393"/>
        <v>3564</v>
      </c>
      <c r="ER109" s="1070">
        <f t="shared" si="393"/>
        <v>14256</v>
      </c>
    </row>
    <row r="110" spans="1:148" s="1075" customFormat="1" ht="16.5" customHeight="1" x14ac:dyDescent="0.15">
      <c r="A110" s="1064"/>
      <c r="B110" s="1098"/>
      <c r="C110" s="1099">
        <v>23</v>
      </c>
      <c r="D110" s="1100">
        <v>3</v>
      </c>
      <c r="E110" s="1102">
        <f>'Ｈ２３（2011）'!$AK$124</f>
        <v>0</v>
      </c>
      <c r="F110" s="1103">
        <f t="shared" si="298"/>
        <v>0</v>
      </c>
      <c r="G110" s="1103">
        <f t="shared" si="299"/>
        <v>0</v>
      </c>
      <c r="H110" s="1102">
        <f>'Ｈ２３（2011）'!$AK$125</f>
        <v>0</v>
      </c>
      <c r="I110" s="1103">
        <f t="shared" si="300"/>
        <v>0</v>
      </c>
      <c r="J110" s="1107">
        <f t="shared" si="301"/>
        <v>0</v>
      </c>
      <c r="K110" s="1102">
        <f>'Ｈ２３（2011）'!$AK$127</f>
        <v>0</v>
      </c>
      <c r="L110" s="1103">
        <f t="shared" si="302"/>
        <v>0</v>
      </c>
      <c r="M110" s="1103">
        <f t="shared" si="303"/>
        <v>0</v>
      </c>
      <c r="N110" s="1102">
        <f>'Ｈ２３（2011）'!$AK$128</f>
        <v>0</v>
      </c>
      <c r="O110" s="1103">
        <f t="shared" si="304"/>
        <v>0</v>
      </c>
      <c r="P110" s="1107">
        <f t="shared" si="305"/>
        <v>0</v>
      </c>
      <c r="Q110" s="1102">
        <f>'Ｈ２３（2011）'!$AK$130</f>
        <v>0</v>
      </c>
      <c r="R110" s="1103">
        <f t="shared" si="306"/>
        <v>0</v>
      </c>
      <c r="S110" s="1103">
        <f t="shared" si="307"/>
        <v>0</v>
      </c>
      <c r="T110" s="1102">
        <f>'Ｈ２３（2011）'!$AK$131</f>
        <v>0</v>
      </c>
      <c r="U110" s="1103">
        <f t="shared" si="308"/>
        <v>0</v>
      </c>
      <c r="V110" s="1103">
        <f t="shared" si="309"/>
        <v>0</v>
      </c>
      <c r="W110" s="1102">
        <f>'Ｈ２３（2011）'!$AK$132</f>
        <v>0</v>
      </c>
      <c r="X110" s="1103">
        <f t="shared" si="310"/>
        <v>0</v>
      </c>
      <c r="Y110" s="1103">
        <f t="shared" si="311"/>
        <v>0</v>
      </c>
      <c r="Z110" s="1102">
        <f>'Ｈ２３（2011）'!$AK$133</f>
        <v>0</v>
      </c>
      <c r="AA110" s="1103">
        <f t="shared" si="312"/>
        <v>0</v>
      </c>
      <c r="AB110" s="1103">
        <f t="shared" si="313"/>
        <v>0</v>
      </c>
      <c r="AC110" s="1102">
        <f>'Ｈ２３（2011）'!$AK$134</f>
        <v>0</v>
      </c>
      <c r="AD110" s="1103">
        <f t="shared" si="314"/>
        <v>0</v>
      </c>
      <c r="AE110" s="1107">
        <f t="shared" si="315"/>
        <v>0</v>
      </c>
      <c r="AF110" s="1102">
        <f>'Ｈ２３（2011）'!$AK$135</f>
        <v>0</v>
      </c>
      <c r="AG110" s="1103">
        <f t="shared" si="316"/>
        <v>0</v>
      </c>
      <c r="AH110" s="1107">
        <f t="shared" si="317"/>
        <v>0</v>
      </c>
      <c r="AI110" s="1102">
        <f>'Ｈ２３（2011）'!$AK$136</f>
        <v>0</v>
      </c>
      <c r="AJ110" s="1103">
        <f t="shared" si="318"/>
        <v>0</v>
      </c>
      <c r="AK110" s="1103">
        <f t="shared" si="319"/>
        <v>0</v>
      </c>
      <c r="AL110" s="1102">
        <f>'Ｈ２３（2011）'!$AK$137</f>
        <v>0</v>
      </c>
      <c r="AM110" s="1103">
        <f t="shared" si="320"/>
        <v>0</v>
      </c>
      <c r="AN110" s="1103">
        <f t="shared" si="321"/>
        <v>0</v>
      </c>
      <c r="AO110" s="1102">
        <f>'Ｈ２３（2011）'!$AK$138</f>
        <v>0</v>
      </c>
      <c r="AP110" s="1103">
        <f t="shared" si="322"/>
        <v>0</v>
      </c>
      <c r="AQ110" s="1103">
        <f t="shared" si="323"/>
        <v>0</v>
      </c>
      <c r="AR110" s="1102">
        <f>'Ｈ２３（2011）'!$AK$139</f>
        <v>0</v>
      </c>
      <c r="AS110" s="1103">
        <f t="shared" si="324"/>
        <v>0</v>
      </c>
      <c r="AT110" s="1103">
        <f t="shared" si="325"/>
        <v>0</v>
      </c>
      <c r="AU110" s="1102">
        <f>'Ｈ２３（2011）'!$AK$140</f>
        <v>0</v>
      </c>
      <c r="AV110" s="1103">
        <f t="shared" si="326"/>
        <v>0</v>
      </c>
      <c r="AW110" s="1103">
        <f t="shared" si="327"/>
        <v>0</v>
      </c>
      <c r="AX110" s="1102">
        <f>'Ｈ２３（2011）'!$AK$141</f>
        <v>0</v>
      </c>
      <c r="AY110" s="1103">
        <f t="shared" si="328"/>
        <v>0</v>
      </c>
      <c r="AZ110" s="1103">
        <f t="shared" si="329"/>
        <v>0</v>
      </c>
      <c r="BA110" s="1102">
        <f>'Ｈ２３（2011）'!$AK$142</f>
        <v>0</v>
      </c>
      <c r="BB110" s="1103">
        <f t="shared" si="330"/>
        <v>0</v>
      </c>
      <c r="BC110" s="1103">
        <f t="shared" si="331"/>
        <v>0</v>
      </c>
      <c r="BD110" s="1102">
        <f>'Ｈ２３（2011）'!$AK$143</f>
        <v>0</v>
      </c>
      <c r="BE110" s="1103">
        <f t="shared" si="332"/>
        <v>0</v>
      </c>
      <c r="BF110" s="1104">
        <f t="shared" si="333"/>
        <v>0</v>
      </c>
      <c r="BG110" s="1109">
        <f>'Ｈ２３（2011）'!$AK$145</f>
        <v>0</v>
      </c>
      <c r="BH110" s="1103">
        <f t="shared" si="334"/>
        <v>0</v>
      </c>
      <c r="BI110" s="1103">
        <f t="shared" si="335"/>
        <v>0</v>
      </c>
      <c r="BJ110" s="1102">
        <f>'Ｈ２３（2011）'!$AK$146</f>
        <v>0</v>
      </c>
      <c r="BK110" s="1103">
        <f t="shared" si="336"/>
        <v>0</v>
      </c>
      <c r="BL110" s="1103">
        <f t="shared" si="337"/>
        <v>0</v>
      </c>
      <c r="BM110" s="1102">
        <f>'Ｈ２３（2011）'!$AK$147</f>
        <v>0</v>
      </c>
      <c r="BN110" s="1103">
        <f t="shared" si="338"/>
        <v>0</v>
      </c>
      <c r="BO110" s="1107">
        <f t="shared" si="339"/>
        <v>0</v>
      </c>
      <c r="BP110" s="1102">
        <f>'Ｈ２３（2011）'!$AK$148</f>
        <v>0</v>
      </c>
      <c r="BQ110" s="1103">
        <f t="shared" si="340"/>
        <v>0</v>
      </c>
      <c r="BR110" s="1103">
        <f t="shared" si="341"/>
        <v>0</v>
      </c>
      <c r="BS110" s="1102">
        <f>'Ｈ２３（2011）'!$AK$149</f>
        <v>0</v>
      </c>
      <c r="BT110" s="1103">
        <f t="shared" si="342"/>
        <v>0</v>
      </c>
      <c r="BU110" s="1103">
        <f t="shared" si="343"/>
        <v>0</v>
      </c>
      <c r="BV110" s="1102">
        <f>'Ｈ２３（2011）'!$AK$150</f>
        <v>0</v>
      </c>
      <c r="BW110" s="1103">
        <f t="shared" si="344"/>
        <v>0</v>
      </c>
      <c r="BX110" s="1103">
        <f t="shared" si="345"/>
        <v>0</v>
      </c>
      <c r="BY110" s="1102">
        <f>'Ｈ２３（2011）'!$AK$151</f>
        <v>0</v>
      </c>
      <c r="BZ110" s="1103">
        <f t="shared" si="346"/>
        <v>0</v>
      </c>
      <c r="CA110" s="1103">
        <f t="shared" si="347"/>
        <v>0</v>
      </c>
      <c r="CB110" s="1102">
        <f>'Ｈ２３（2011）'!$AK$152</f>
        <v>0</v>
      </c>
      <c r="CC110" s="1103">
        <f t="shared" si="348"/>
        <v>0</v>
      </c>
      <c r="CD110" s="1103">
        <f t="shared" si="349"/>
        <v>0</v>
      </c>
      <c r="CE110" s="1102">
        <f>'Ｈ２３（2011）'!$AK$153</f>
        <v>0</v>
      </c>
      <c r="CF110" s="1103">
        <f t="shared" si="350"/>
        <v>0</v>
      </c>
      <c r="CG110" s="1103">
        <f t="shared" si="351"/>
        <v>0</v>
      </c>
      <c r="CH110" s="1102">
        <f>'Ｈ２３（2011）'!$AK$155</f>
        <v>0</v>
      </c>
      <c r="CI110" s="1103">
        <f t="shared" si="352"/>
        <v>0</v>
      </c>
      <c r="CJ110" s="1103">
        <f t="shared" si="353"/>
        <v>0</v>
      </c>
      <c r="CK110" s="1102">
        <f>'Ｈ２３（2011）'!$AK$156</f>
        <v>0</v>
      </c>
      <c r="CL110" s="1103">
        <f t="shared" si="354"/>
        <v>0</v>
      </c>
      <c r="CM110" s="1103">
        <f t="shared" si="355"/>
        <v>0</v>
      </c>
      <c r="CN110" s="1102">
        <f>'Ｈ２３（2011）'!$AK$157</f>
        <v>0</v>
      </c>
      <c r="CO110" s="1103">
        <f t="shared" si="356"/>
        <v>0</v>
      </c>
      <c r="CP110" s="1103">
        <f t="shared" si="357"/>
        <v>0</v>
      </c>
      <c r="CQ110" s="1102">
        <f>'Ｈ２３（2011）'!$AK$158</f>
        <v>0</v>
      </c>
      <c r="CR110" s="1103">
        <f t="shared" si="358"/>
        <v>0</v>
      </c>
      <c r="CS110" s="1103">
        <f t="shared" si="359"/>
        <v>0</v>
      </c>
      <c r="CT110" s="1102">
        <f>'Ｈ２３（2011）'!$AK$159</f>
        <v>0</v>
      </c>
      <c r="CU110" s="1103">
        <f t="shared" si="360"/>
        <v>0</v>
      </c>
      <c r="CV110" s="1103">
        <f t="shared" si="361"/>
        <v>0</v>
      </c>
      <c r="CW110" s="1102">
        <f>'Ｈ２３（2011）'!$AK$160</f>
        <v>1575</v>
      </c>
      <c r="CX110" s="1103">
        <f t="shared" si="362"/>
        <v>39</v>
      </c>
      <c r="CY110" s="1103">
        <f t="shared" si="363"/>
        <v>117</v>
      </c>
      <c r="CZ110" s="1102">
        <f>'Ｈ２３（2011）'!$AK$161</f>
        <v>0</v>
      </c>
      <c r="DA110" s="1103">
        <f t="shared" si="364"/>
        <v>0</v>
      </c>
      <c r="DB110" s="1103">
        <f t="shared" si="365"/>
        <v>0</v>
      </c>
      <c r="DC110" s="1102">
        <f>'Ｈ２３（2011）'!$AK$162</f>
        <v>0</v>
      </c>
      <c r="DD110" s="1103">
        <f t="shared" si="366"/>
        <v>0</v>
      </c>
      <c r="DE110" s="1107">
        <f t="shared" si="367"/>
        <v>0</v>
      </c>
      <c r="DF110" s="1102">
        <f>'Ｈ２３（2011）'!$AK$164</f>
        <v>0</v>
      </c>
      <c r="DG110" s="1103">
        <f t="shared" si="368"/>
        <v>0</v>
      </c>
      <c r="DH110" s="1103">
        <f t="shared" si="369"/>
        <v>0</v>
      </c>
      <c r="DI110" s="1102">
        <f>'Ｈ２３（2011）'!$AK$165</f>
        <v>0</v>
      </c>
      <c r="DJ110" s="1103">
        <f t="shared" si="370"/>
        <v>0</v>
      </c>
      <c r="DK110" s="1107">
        <f t="shared" si="371"/>
        <v>0</v>
      </c>
      <c r="DL110" s="1102">
        <f>'Ｈ２３（2011）'!$AK$166</f>
        <v>0</v>
      </c>
      <c r="DM110" s="1103">
        <f t="shared" si="372"/>
        <v>0</v>
      </c>
      <c r="DN110" s="1103">
        <f t="shared" si="373"/>
        <v>0</v>
      </c>
      <c r="DO110" s="1102">
        <f>'Ｈ２３（2011）'!$AK$167</f>
        <v>0</v>
      </c>
      <c r="DP110" s="1103">
        <f t="shared" si="374"/>
        <v>0</v>
      </c>
      <c r="DQ110" s="1103">
        <f t="shared" si="375"/>
        <v>0</v>
      </c>
      <c r="DR110" s="1102">
        <f>'Ｈ２３（2011）'!$AK$168</f>
        <v>0</v>
      </c>
      <c r="DS110" s="1103">
        <f t="shared" si="376"/>
        <v>0</v>
      </c>
      <c r="DT110" s="1103">
        <f t="shared" si="377"/>
        <v>0</v>
      </c>
      <c r="DU110" s="1102">
        <f>'Ｈ２３（2011）'!$AK$169</f>
        <v>0</v>
      </c>
      <c r="DV110" s="1103">
        <f t="shared" si="378"/>
        <v>0</v>
      </c>
      <c r="DW110" s="1103">
        <f t="shared" si="379"/>
        <v>0</v>
      </c>
      <c r="DX110" s="1102">
        <f>'Ｈ２３（2011）'!$AK$170</f>
        <v>0</v>
      </c>
      <c r="DY110" s="1103">
        <f t="shared" si="380"/>
        <v>0</v>
      </c>
      <c r="DZ110" s="1103">
        <f t="shared" si="381"/>
        <v>0</v>
      </c>
      <c r="EA110" s="1102">
        <f>'Ｈ２３（2011）'!$AK$171</f>
        <v>0</v>
      </c>
      <c r="EB110" s="1103">
        <f t="shared" si="382"/>
        <v>0</v>
      </c>
      <c r="EC110" s="1103">
        <f t="shared" si="383"/>
        <v>0</v>
      </c>
      <c r="ED110" s="1102">
        <f>'Ｈ２３（2011）'!$AK$172</f>
        <v>0</v>
      </c>
      <c r="EE110" s="1103">
        <f t="shared" si="384"/>
        <v>0</v>
      </c>
      <c r="EF110" s="1103">
        <f t="shared" si="385"/>
        <v>0</v>
      </c>
      <c r="EG110" s="1102">
        <f>'Ｈ２３（2011）'!$AK$173</f>
        <v>0</v>
      </c>
      <c r="EH110" s="1103">
        <f t="shared" si="386"/>
        <v>0</v>
      </c>
      <c r="EI110" s="1103">
        <f t="shared" si="387"/>
        <v>0</v>
      </c>
      <c r="EJ110" s="1102">
        <f>'Ｈ２３（2011）'!$AK$174</f>
        <v>0</v>
      </c>
      <c r="EK110" s="1103">
        <f t="shared" si="388"/>
        <v>0</v>
      </c>
      <c r="EL110" s="1107">
        <f t="shared" si="389"/>
        <v>0</v>
      </c>
      <c r="EM110" s="1102">
        <f>'Ｈ２３（2011）'!$AK$175</f>
        <v>0</v>
      </c>
      <c r="EN110" s="1103">
        <f t="shared" si="390"/>
        <v>0</v>
      </c>
      <c r="EO110" s="1107">
        <f t="shared" si="391"/>
        <v>0</v>
      </c>
      <c r="EP110" s="1102">
        <f t="shared" si="393"/>
        <v>1575</v>
      </c>
      <c r="EQ110" s="1097">
        <f t="shared" si="393"/>
        <v>39</v>
      </c>
      <c r="ER110" s="1107">
        <f t="shared" si="393"/>
        <v>117</v>
      </c>
    </row>
    <row r="111" spans="1:148" s="1157" customFormat="1" ht="16.5" customHeight="1" x14ac:dyDescent="0.15">
      <c r="A111" s="442"/>
      <c r="B111" s="1152"/>
      <c r="C111" s="750">
        <v>24</v>
      </c>
      <c r="D111" s="1153">
        <v>2</v>
      </c>
      <c r="E111" s="1160">
        <f>'Ｈ２４（2012）'!$AK$124</f>
        <v>0</v>
      </c>
      <c r="F111" s="1161">
        <f t="shared" si="298"/>
        <v>0</v>
      </c>
      <c r="G111" s="1161">
        <f t="shared" si="299"/>
        <v>0</v>
      </c>
      <c r="H111" s="1161">
        <f>'Ｈ２４（2012）'!$AK$125</f>
        <v>0</v>
      </c>
      <c r="I111" s="1161">
        <f t="shared" si="300"/>
        <v>0</v>
      </c>
      <c r="J111" s="1162">
        <f t="shared" si="301"/>
        <v>0</v>
      </c>
      <c r="K111" s="1161">
        <f>'Ｈ２４（2012）'!$AK$127</f>
        <v>0</v>
      </c>
      <c r="L111" s="1161">
        <f t="shared" si="302"/>
        <v>0</v>
      </c>
      <c r="M111" s="1161">
        <f t="shared" si="303"/>
        <v>0</v>
      </c>
      <c r="N111" s="1161">
        <f>'Ｈ２４（2012）'!$AK$128</f>
        <v>0</v>
      </c>
      <c r="O111" s="1161">
        <f t="shared" si="304"/>
        <v>0</v>
      </c>
      <c r="P111" s="1162">
        <f t="shared" si="305"/>
        <v>0</v>
      </c>
      <c r="Q111" s="1161">
        <f>'Ｈ２４（2012）'!$AK$130</f>
        <v>0</v>
      </c>
      <c r="R111" s="1161">
        <f t="shared" si="306"/>
        <v>0</v>
      </c>
      <c r="S111" s="1161">
        <f t="shared" si="307"/>
        <v>0</v>
      </c>
      <c r="T111" s="1161">
        <f>'Ｈ２４（2012）'!$AK$131</f>
        <v>0</v>
      </c>
      <c r="U111" s="1161">
        <f t="shared" si="308"/>
        <v>0</v>
      </c>
      <c r="V111" s="1161">
        <f t="shared" si="309"/>
        <v>0</v>
      </c>
      <c r="W111" s="1161">
        <f>'Ｈ２４（2012）'!$AK$132</f>
        <v>0</v>
      </c>
      <c r="X111" s="1161">
        <f t="shared" si="310"/>
        <v>0</v>
      </c>
      <c r="Y111" s="1161">
        <f t="shared" si="311"/>
        <v>0</v>
      </c>
      <c r="Z111" s="1161">
        <f>'Ｈ２４（2012）'!$AK$133</f>
        <v>0</v>
      </c>
      <c r="AA111" s="1161">
        <f t="shared" si="312"/>
        <v>0</v>
      </c>
      <c r="AB111" s="1161">
        <f t="shared" si="313"/>
        <v>0</v>
      </c>
      <c r="AC111" s="1161">
        <f>'Ｈ２４（2012）'!$AK$134</f>
        <v>0</v>
      </c>
      <c r="AD111" s="1161">
        <f t="shared" si="314"/>
        <v>0</v>
      </c>
      <c r="AE111" s="1162">
        <f t="shared" si="315"/>
        <v>0</v>
      </c>
      <c r="AF111" s="1161">
        <f>'Ｈ２４（2012）'!$AK$135</f>
        <v>0</v>
      </c>
      <c r="AG111" s="1161">
        <f t="shared" si="316"/>
        <v>0</v>
      </c>
      <c r="AH111" s="1162">
        <f t="shared" si="317"/>
        <v>0</v>
      </c>
      <c r="AI111" s="1161">
        <f>'Ｈ２４（2012）'!$AK$136</f>
        <v>0</v>
      </c>
      <c r="AJ111" s="1161">
        <f t="shared" si="318"/>
        <v>0</v>
      </c>
      <c r="AK111" s="1161">
        <f t="shared" si="319"/>
        <v>0</v>
      </c>
      <c r="AL111" s="1161">
        <f>'Ｈ２４（2012）'!$AK$137</f>
        <v>0</v>
      </c>
      <c r="AM111" s="1161">
        <f t="shared" si="320"/>
        <v>0</v>
      </c>
      <c r="AN111" s="1161">
        <f t="shared" si="321"/>
        <v>0</v>
      </c>
      <c r="AO111" s="1161">
        <f>'Ｈ２４（2012）'!$AK$138</f>
        <v>0</v>
      </c>
      <c r="AP111" s="1161">
        <f t="shared" si="322"/>
        <v>0</v>
      </c>
      <c r="AQ111" s="1161">
        <f t="shared" si="323"/>
        <v>0</v>
      </c>
      <c r="AR111" s="1161">
        <f>'Ｈ２４（2012）'!$AK$139</f>
        <v>0</v>
      </c>
      <c r="AS111" s="1161">
        <f t="shared" si="324"/>
        <v>0</v>
      </c>
      <c r="AT111" s="1161">
        <f t="shared" si="325"/>
        <v>0</v>
      </c>
      <c r="AU111" s="1161">
        <f>'Ｈ２４（2012）'!$AK$140</f>
        <v>0</v>
      </c>
      <c r="AV111" s="1161">
        <f t="shared" si="326"/>
        <v>0</v>
      </c>
      <c r="AW111" s="1161">
        <f t="shared" si="327"/>
        <v>0</v>
      </c>
      <c r="AX111" s="1161">
        <f>'Ｈ２４（2012）'!$AK$141</f>
        <v>2384</v>
      </c>
      <c r="AY111" s="1161">
        <f t="shared" si="328"/>
        <v>119</v>
      </c>
      <c r="AZ111" s="1161">
        <f t="shared" si="329"/>
        <v>238</v>
      </c>
      <c r="BA111" s="1161">
        <f>'Ｈ２４（2012）'!$AK$142</f>
        <v>0</v>
      </c>
      <c r="BB111" s="1161">
        <f t="shared" si="330"/>
        <v>0</v>
      </c>
      <c r="BC111" s="1161">
        <f t="shared" si="331"/>
        <v>0</v>
      </c>
      <c r="BD111" s="1161">
        <f>'Ｈ２４（2012）'!$AK$143</f>
        <v>0</v>
      </c>
      <c r="BE111" s="1161">
        <f t="shared" si="332"/>
        <v>0</v>
      </c>
      <c r="BF111" s="1163">
        <f t="shared" si="333"/>
        <v>0</v>
      </c>
      <c r="BG111" s="1160">
        <f>'Ｈ２４（2012）'!$AK$145</f>
        <v>0</v>
      </c>
      <c r="BH111" s="1161">
        <f t="shared" si="334"/>
        <v>0</v>
      </c>
      <c r="BI111" s="1161">
        <f t="shared" si="335"/>
        <v>0</v>
      </c>
      <c r="BJ111" s="1161">
        <f>'Ｈ２４（2012）'!$AK$146</f>
        <v>0</v>
      </c>
      <c r="BK111" s="1161">
        <f t="shared" si="336"/>
        <v>0</v>
      </c>
      <c r="BL111" s="1161">
        <f t="shared" si="337"/>
        <v>0</v>
      </c>
      <c r="BM111" s="1161">
        <f>'Ｈ２４（2012）'!$AK$147</f>
        <v>0</v>
      </c>
      <c r="BN111" s="1161">
        <f t="shared" si="338"/>
        <v>0</v>
      </c>
      <c r="BO111" s="1162">
        <f t="shared" si="339"/>
        <v>0</v>
      </c>
      <c r="BP111" s="1161">
        <f>'Ｈ２４（2012）'!$AK$148</f>
        <v>0</v>
      </c>
      <c r="BQ111" s="1161">
        <f t="shared" si="340"/>
        <v>0</v>
      </c>
      <c r="BR111" s="1161">
        <f t="shared" si="341"/>
        <v>0</v>
      </c>
      <c r="BS111" s="1161">
        <f>'Ｈ２４（2012）'!$AK$149</f>
        <v>0</v>
      </c>
      <c r="BT111" s="1161">
        <f t="shared" si="342"/>
        <v>0</v>
      </c>
      <c r="BU111" s="1161">
        <f t="shared" si="343"/>
        <v>0</v>
      </c>
      <c r="BV111" s="1161">
        <f>'Ｈ２４（2012）'!$AK$150</f>
        <v>0</v>
      </c>
      <c r="BW111" s="1161">
        <f t="shared" si="344"/>
        <v>0</v>
      </c>
      <c r="BX111" s="1161">
        <f t="shared" si="345"/>
        <v>0</v>
      </c>
      <c r="BY111" s="1161">
        <f>'Ｈ２４（2012）'!$AK$151</f>
        <v>0</v>
      </c>
      <c r="BZ111" s="1161">
        <f t="shared" si="346"/>
        <v>0</v>
      </c>
      <c r="CA111" s="1161">
        <f t="shared" si="347"/>
        <v>0</v>
      </c>
      <c r="CB111" s="1161">
        <f>'Ｈ２４（2012）'!$AK$152</f>
        <v>0</v>
      </c>
      <c r="CC111" s="1161">
        <f t="shared" si="348"/>
        <v>0</v>
      </c>
      <c r="CD111" s="1161">
        <f t="shared" si="349"/>
        <v>0</v>
      </c>
      <c r="CE111" s="1161">
        <f>'Ｈ２４（2012）'!$AK$153</f>
        <v>0</v>
      </c>
      <c r="CF111" s="1161">
        <f t="shared" si="350"/>
        <v>0</v>
      </c>
      <c r="CG111" s="1161">
        <f t="shared" si="351"/>
        <v>0</v>
      </c>
      <c r="CH111" s="1161">
        <f>'Ｈ２４（2012）'!$AK$155</f>
        <v>0</v>
      </c>
      <c r="CI111" s="1161">
        <f t="shared" si="352"/>
        <v>0</v>
      </c>
      <c r="CJ111" s="1161">
        <f t="shared" si="353"/>
        <v>0</v>
      </c>
      <c r="CK111" s="1161">
        <f>'Ｈ２４（2012）'!$AK$156</f>
        <v>0</v>
      </c>
      <c r="CL111" s="1161">
        <f t="shared" si="354"/>
        <v>0</v>
      </c>
      <c r="CM111" s="1161">
        <f t="shared" si="355"/>
        <v>0</v>
      </c>
      <c r="CN111" s="1161">
        <f>'Ｈ２４（2012）'!$AK$157</f>
        <v>0</v>
      </c>
      <c r="CO111" s="1161">
        <f t="shared" si="356"/>
        <v>0</v>
      </c>
      <c r="CP111" s="1161">
        <f t="shared" si="357"/>
        <v>0</v>
      </c>
      <c r="CQ111" s="1161">
        <f>'Ｈ２４（2012）'!$AK$158</f>
        <v>0</v>
      </c>
      <c r="CR111" s="1161">
        <f t="shared" si="358"/>
        <v>0</v>
      </c>
      <c r="CS111" s="1161">
        <f t="shared" si="359"/>
        <v>0</v>
      </c>
      <c r="CT111" s="1161">
        <f>'Ｈ２４（2012）'!$AK$159</f>
        <v>0</v>
      </c>
      <c r="CU111" s="1161">
        <f t="shared" si="360"/>
        <v>0</v>
      </c>
      <c r="CV111" s="1161">
        <f t="shared" si="361"/>
        <v>0</v>
      </c>
      <c r="CW111" s="1161">
        <f>'Ｈ２４（2012）'!$AK$160</f>
        <v>0</v>
      </c>
      <c r="CX111" s="1161">
        <f t="shared" si="362"/>
        <v>0</v>
      </c>
      <c r="CY111" s="1161">
        <f t="shared" si="363"/>
        <v>0</v>
      </c>
      <c r="CZ111" s="1161">
        <f>'Ｈ２４（2012）'!$AK$161</f>
        <v>0</v>
      </c>
      <c r="DA111" s="1161">
        <f t="shared" si="364"/>
        <v>0</v>
      </c>
      <c r="DB111" s="1161">
        <f t="shared" si="365"/>
        <v>0</v>
      </c>
      <c r="DC111" s="1161">
        <f>'Ｈ２４（2012）'!$AK$162</f>
        <v>0</v>
      </c>
      <c r="DD111" s="1161">
        <f t="shared" si="366"/>
        <v>0</v>
      </c>
      <c r="DE111" s="1162">
        <f t="shared" si="367"/>
        <v>0</v>
      </c>
      <c r="DF111" s="1161">
        <f>'Ｈ２４（2012）'!$AK$164</f>
        <v>0</v>
      </c>
      <c r="DG111" s="1161">
        <f t="shared" si="368"/>
        <v>0</v>
      </c>
      <c r="DH111" s="1161">
        <f t="shared" si="369"/>
        <v>0</v>
      </c>
      <c r="DI111" s="1161">
        <f>'Ｈ２４（2012）'!$AK$165</f>
        <v>0</v>
      </c>
      <c r="DJ111" s="1161">
        <f t="shared" si="370"/>
        <v>0</v>
      </c>
      <c r="DK111" s="1162">
        <f t="shared" si="371"/>
        <v>0</v>
      </c>
      <c r="DL111" s="1161">
        <f>'Ｈ２４（2012）'!$AK$166</f>
        <v>0</v>
      </c>
      <c r="DM111" s="1161">
        <f t="shared" si="372"/>
        <v>0</v>
      </c>
      <c r="DN111" s="1161">
        <f t="shared" si="373"/>
        <v>0</v>
      </c>
      <c r="DO111" s="1161">
        <f>'Ｈ２４（2012）'!$AK$167</f>
        <v>0</v>
      </c>
      <c r="DP111" s="1161">
        <f t="shared" si="374"/>
        <v>0</v>
      </c>
      <c r="DQ111" s="1161">
        <f t="shared" si="375"/>
        <v>0</v>
      </c>
      <c r="DR111" s="1161">
        <f>'Ｈ２４（2012）'!$AK$168</f>
        <v>0</v>
      </c>
      <c r="DS111" s="1161">
        <f t="shared" si="376"/>
        <v>0</v>
      </c>
      <c r="DT111" s="1161">
        <f t="shared" si="377"/>
        <v>0</v>
      </c>
      <c r="DU111" s="1161">
        <f>'Ｈ２４（2012）'!$AK$169</f>
        <v>0</v>
      </c>
      <c r="DV111" s="1161">
        <f t="shared" si="378"/>
        <v>0</v>
      </c>
      <c r="DW111" s="1161">
        <f t="shared" si="379"/>
        <v>0</v>
      </c>
      <c r="DX111" s="1161">
        <f>'Ｈ２４（2012）'!$AK$170</f>
        <v>0</v>
      </c>
      <c r="DY111" s="1161">
        <f t="shared" si="380"/>
        <v>0</v>
      </c>
      <c r="DZ111" s="1161">
        <f t="shared" si="381"/>
        <v>0</v>
      </c>
      <c r="EA111" s="1161">
        <f>'Ｈ２４（2012）'!$AK$171</f>
        <v>0</v>
      </c>
      <c r="EB111" s="1161">
        <f t="shared" si="382"/>
        <v>0</v>
      </c>
      <c r="EC111" s="1161">
        <f t="shared" si="383"/>
        <v>0</v>
      </c>
      <c r="ED111" s="1161">
        <f>'Ｈ２４（2012）'!$AK$172</f>
        <v>0</v>
      </c>
      <c r="EE111" s="1161">
        <f t="shared" si="384"/>
        <v>0</v>
      </c>
      <c r="EF111" s="1161">
        <f t="shared" si="385"/>
        <v>0</v>
      </c>
      <c r="EG111" s="1161">
        <f>'Ｈ２４（2012）'!$AK$173</f>
        <v>0</v>
      </c>
      <c r="EH111" s="1161">
        <f t="shared" si="386"/>
        <v>0</v>
      </c>
      <c r="EI111" s="1161">
        <f t="shared" si="387"/>
        <v>0</v>
      </c>
      <c r="EJ111" s="1161">
        <f>'Ｈ２４（2012）'!$AK$174</f>
        <v>0</v>
      </c>
      <c r="EK111" s="1161">
        <f t="shared" si="388"/>
        <v>0</v>
      </c>
      <c r="EL111" s="1162">
        <f t="shared" si="389"/>
        <v>0</v>
      </c>
      <c r="EM111" s="1161">
        <f>'Ｈ２４（2012）'!$AK$175</f>
        <v>0</v>
      </c>
      <c r="EN111" s="1161">
        <f t="shared" si="390"/>
        <v>0</v>
      </c>
      <c r="EO111" s="1162">
        <f t="shared" si="391"/>
        <v>0</v>
      </c>
      <c r="EP111" s="1161">
        <f t="shared" ref="EP111:ER112" si="394">E111+H111+K111+N111+Q111+T111+W111+Z111+AC111+AF111+AI111+AL111+AO111+AR111+AU111+AX111+BA111+BD111+BG111+BJ111+BM111+BP111+BS111+BV111+BY111+CB111+CE111+CH111+CK111+CN111+CQ111+CT111+CW111+CZ111+DC111+DF111+DI111+DL111+DO111+DR111+DU111+DX111+EA111+ED111+EG111+EJ111+EM111</f>
        <v>2384</v>
      </c>
      <c r="EQ111" s="1163">
        <f t="shared" si="394"/>
        <v>119</v>
      </c>
      <c r="ER111" s="1162">
        <f t="shared" si="394"/>
        <v>238</v>
      </c>
    </row>
    <row r="112" spans="1:148" s="1157" customFormat="1" ht="16.5" customHeight="1" x14ac:dyDescent="0.15">
      <c r="A112" s="442"/>
      <c r="B112" s="1152"/>
      <c r="C112" s="750">
        <v>25</v>
      </c>
      <c r="D112" s="1173">
        <v>1</v>
      </c>
      <c r="E112" s="1160">
        <f>'Ｈ２５（2013）'!$AK$124</f>
        <v>0</v>
      </c>
      <c r="F112" s="1161">
        <f t="shared" si="298"/>
        <v>0</v>
      </c>
      <c r="G112" s="1161">
        <f t="shared" si="299"/>
        <v>0</v>
      </c>
      <c r="H112" s="1161">
        <f>'Ｈ２５（2013）'!$AK$125</f>
        <v>0</v>
      </c>
      <c r="I112" s="1161">
        <f t="shared" si="300"/>
        <v>0</v>
      </c>
      <c r="J112" s="1162">
        <f t="shared" si="301"/>
        <v>0</v>
      </c>
      <c r="K112" s="1161">
        <f>'Ｈ２５（2013）'!$AK$127</f>
        <v>0</v>
      </c>
      <c r="L112" s="1161">
        <f t="shared" si="302"/>
        <v>0</v>
      </c>
      <c r="M112" s="1161">
        <f t="shared" si="303"/>
        <v>0</v>
      </c>
      <c r="N112" s="1161">
        <f>'Ｈ２５（2013）'!$AK$128</f>
        <v>0</v>
      </c>
      <c r="O112" s="1161">
        <f t="shared" si="304"/>
        <v>0</v>
      </c>
      <c r="P112" s="1162">
        <f t="shared" si="305"/>
        <v>0</v>
      </c>
      <c r="Q112" s="1161">
        <f>'Ｈ２５（2013）'!$AK$130</f>
        <v>0</v>
      </c>
      <c r="R112" s="1161">
        <f t="shared" si="306"/>
        <v>0</v>
      </c>
      <c r="S112" s="1161">
        <f t="shared" si="307"/>
        <v>0</v>
      </c>
      <c r="T112" s="1161">
        <f>'Ｈ２５（2013）'!$AK$131</f>
        <v>0</v>
      </c>
      <c r="U112" s="1161">
        <f t="shared" si="308"/>
        <v>0</v>
      </c>
      <c r="V112" s="1161">
        <f t="shared" si="309"/>
        <v>0</v>
      </c>
      <c r="W112" s="1161">
        <f>'Ｈ２５（2013）'!$AK$132</f>
        <v>0</v>
      </c>
      <c r="X112" s="1161">
        <f t="shared" si="310"/>
        <v>0</v>
      </c>
      <c r="Y112" s="1161">
        <f t="shared" si="311"/>
        <v>0</v>
      </c>
      <c r="Z112" s="1161">
        <f>'Ｈ２５（2013）'!$AK$133</f>
        <v>0</v>
      </c>
      <c r="AA112" s="1161">
        <f t="shared" si="312"/>
        <v>0</v>
      </c>
      <c r="AB112" s="1161">
        <f t="shared" si="313"/>
        <v>0</v>
      </c>
      <c r="AC112" s="1161">
        <f>'Ｈ２５（2013）'!$AK$134</f>
        <v>0</v>
      </c>
      <c r="AD112" s="1161">
        <f t="shared" si="314"/>
        <v>0</v>
      </c>
      <c r="AE112" s="1162">
        <f t="shared" si="315"/>
        <v>0</v>
      </c>
      <c r="AF112" s="1161">
        <f>'Ｈ２５（2013）'!$AK$135</f>
        <v>0</v>
      </c>
      <c r="AG112" s="1161">
        <f t="shared" si="316"/>
        <v>0</v>
      </c>
      <c r="AH112" s="1162">
        <f t="shared" si="317"/>
        <v>0</v>
      </c>
      <c r="AI112" s="1161">
        <f>'Ｈ２５（2013）'!$AK$136</f>
        <v>0</v>
      </c>
      <c r="AJ112" s="1161">
        <f t="shared" si="318"/>
        <v>0</v>
      </c>
      <c r="AK112" s="1161">
        <f t="shared" si="319"/>
        <v>0</v>
      </c>
      <c r="AL112" s="1161">
        <f>'Ｈ２５（2013）'!$AK$137</f>
        <v>0</v>
      </c>
      <c r="AM112" s="1161">
        <f t="shared" si="320"/>
        <v>0</v>
      </c>
      <c r="AN112" s="1161">
        <f t="shared" si="321"/>
        <v>0</v>
      </c>
      <c r="AO112" s="1161">
        <f>'Ｈ２５（2013）'!$AK$138</f>
        <v>0</v>
      </c>
      <c r="AP112" s="1161">
        <f t="shared" si="322"/>
        <v>0</v>
      </c>
      <c r="AQ112" s="1161">
        <f t="shared" si="323"/>
        <v>0</v>
      </c>
      <c r="AR112" s="1161">
        <f>'Ｈ２５（2013）'!$AK$139</f>
        <v>0</v>
      </c>
      <c r="AS112" s="1161">
        <f t="shared" si="324"/>
        <v>0</v>
      </c>
      <c r="AT112" s="1161">
        <f t="shared" si="325"/>
        <v>0</v>
      </c>
      <c r="AU112" s="1161">
        <f>'Ｈ２５（2013）'!$AK$140</f>
        <v>0</v>
      </c>
      <c r="AV112" s="1161">
        <f t="shared" si="326"/>
        <v>0</v>
      </c>
      <c r="AW112" s="1161">
        <f t="shared" si="327"/>
        <v>0</v>
      </c>
      <c r="AX112" s="1161">
        <f>'Ｈ２５（2013）'!$AK$141</f>
        <v>0</v>
      </c>
      <c r="AY112" s="1161">
        <f t="shared" si="328"/>
        <v>0</v>
      </c>
      <c r="AZ112" s="1161">
        <f t="shared" si="329"/>
        <v>0</v>
      </c>
      <c r="BA112" s="1161">
        <f>'Ｈ２５（2013）'!$AK$142</f>
        <v>0</v>
      </c>
      <c r="BB112" s="1161">
        <f t="shared" si="330"/>
        <v>0</v>
      </c>
      <c r="BC112" s="1161">
        <f t="shared" si="331"/>
        <v>0</v>
      </c>
      <c r="BD112" s="1161">
        <f>'Ｈ２５（2013）'!$AK$143</f>
        <v>0</v>
      </c>
      <c r="BE112" s="1161">
        <f t="shared" si="332"/>
        <v>0</v>
      </c>
      <c r="BF112" s="1163">
        <f t="shared" si="333"/>
        <v>0</v>
      </c>
      <c r="BG112" s="1160">
        <f>'Ｈ２５（2013）'!$AK$145</f>
        <v>0</v>
      </c>
      <c r="BH112" s="1161">
        <f t="shared" si="334"/>
        <v>0</v>
      </c>
      <c r="BI112" s="1161">
        <f t="shared" si="335"/>
        <v>0</v>
      </c>
      <c r="BJ112" s="1161">
        <f>'Ｈ２５（2013）'!$AK$146</f>
        <v>0</v>
      </c>
      <c r="BK112" s="1161">
        <f t="shared" si="336"/>
        <v>0</v>
      </c>
      <c r="BL112" s="1161">
        <f t="shared" si="337"/>
        <v>0</v>
      </c>
      <c r="BM112" s="1161">
        <f>'Ｈ２５（2013）'!$AK$147</f>
        <v>0</v>
      </c>
      <c r="BN112" s="1161">
        <f t="shared" si="338"/>
        <v>0</v>
      </c>
      <c r="BO112" s="1162">
        <f t="shared" si="339"/>
        <v>0</v>
      </c>
      <c r="BP112" s="1161">
        <f>'Ｈ２５（2013）'!$AK$148</f>
        <v>0</v>
      </c>
      <c r="BQ112" s="1161">
        <f t="shared" si="340"/>
        <v>0</v>
      </c>
      <c r="BR112" s="1161">
        <f t="shared" si="341"/>
        <v>0</v>
      </c>
      <c r="BS112" s="1161">
        <f>'Ｈ２５（2013）'!$AK$149</f>
        <v>0</v>
      </c>
      <c r="BT112" s="1161">
        <f t="shared" si="342"/>
        <v>0</v>
      </c>
      <c r="BU112" s="1161">
        <f t="shared" si="343"/>
        <v>0</v>
      </c>
      <c r="BV112" s="1161">
        <f>'Ｈ２５（2013）'!$AK$150</f>
        <v>0</v>
      </c>
      <c r="BW112" s="1161">
        <f t="shared" si="344"/>
        <v>0</v>
      </c>
      <c r="BX112" s="1161">
        <f t="shared" si="345"/>
        <v>0</v>
      </c>
      <c r="BY112" s="1161">
        <f>'Ｈ２５（2013）'!$AK$151</f>
        <v>0</v>
      </c>
      <c r="BZ112" s="1161">
        <f t="shared" si="346"/>
        <v>0</v>
      </c>
      <c r="CA112" s="1161">
        <f t="shared" si="347"/>
        <v>0</v>
      </c>
      <c r="CB112" s="1161">
        <f>'Ｈ２５（2013）'!$AK$152</f>
        <v>0</v>
      </c>
      <c r="CC112" s="1161">
        <f t="shared" si="348"/>
        <v>0</v>
      </c>
      <c r="CD112" s="1161">
        <f t="shared" si="349"/>
        <v>0</v>
      </c>
      <c r="CE112" s="1161">
        <f>'Ｈ２５（2013）'!$AK$153</f>
        <v>0</v>
      </c>
      <c r="CF112" s="1161">
        <f t="shared" si="350"/>
        <v>0</v>
      </c>
      <c r="CG112" s="1161">
        <f t="shared" si="351"/>
        <v>0</v>
      </c>
      <c r="CH112" s="1161">
        <f>'Ｈ２５（2013）'!$AK$155</f>
        <v>0</v>
      </c>
      <c r="CI112" s="1161">
        <f t="shared" si="352"/>
        <v>0</v>
      </c>
      <c r="CJ112" s="1161">
        <f t="shared" si="353"/>
        <v>0</v>
      </c>
      <c r="CK112" s="1161">
        <f>'Ｈ２５（2013）'!$AK$156</f>
        <v>0</v>
      </c>
      <c r="CL112" s="1161">
        <f t="shared" si="354"/>
        <v>0</v>
      </c>
      <c r="CM112" s="1161">
        <f t="shared" si="355"/>
        <v>0</v>
      </c>
      <c r="CN112" s="1161">
        <f>'Ｈ２５（2013）'!$AK$157</f>
        <v>0</v>
      </c>
      <c r="CO112" s="1161">
        <f t="shared" si="356"/>
        <v>0</v>
      </c>
      <c r="CP112" s="1161">
        <f t="shared" si="357"/>
        <v>0</v>
      </c>
      <c r="CQ112" s="1161">
        <f>'Ｈ２５（2013）'!$AK$158</f>
        <v>0</v>
      </c>
      <c r="CR112" s="1161">
        <f t="shared" si="358"/>
        <v>0</v>
      </c>
      <c r="CS112" s="1161">
        <f t="shared" si="359"/>
        <v>0</v>
      </c>
      <c r="CT112" s="1161">
        <f>'Ｈ２５（2013）'!$AK$159</f>
        <v>0</v>
      </c>
      <c r="CU112" s="1161">
        <f t="shared" si="360"/>
        <v>0</v>
      </c>
      <c r="CV112" s="1161">
        <f t="shared" si="361"/>
        <v>0</v>
      </c>
      <c r="CW112" s="1161">
        <f>'Ｈ２５（2013）'!$AK$160</f>
        <v>0</v>
      </c>
      <c r="CX112" s="1161">
        <f t="shared" si="362"/>
        <v>0</v>
      </c>
      <c r="CY112" s="1161">
        <f t="shared" si="363"/>
        <v>0</v>
      </c>
      <c r="CZ112" s="1161">
        <f>'Ｈ２５（2013）'!$AK$161</f>
        <v>0</v>
      </c>
      <c r="DA112" s="1161">
        <f t="shared" si="364"/>
        <v>0</v>
      </c>
      <c r="DB112" s="1161">
        <f t="shared" si="365"/>
        <v>0</v>
      </c>
      <c r="DC112" s="1161">
        <f>'Ｈ２５（2013）'!$AK$162</f>
        <v>0</v>
      </c>
      <c r="DD112" s="1161">
        <f t="shared" si="366"/>
        <v>0</v>
      </c>
      <c r="DE112" s="1162">
        <f t="shared" si="367"/>
        <v>0</v>
      </c>
      <c r="DF112" s="1161">
        <f>'Ｈ２５（2013）'!$AK$164</f>
        <v>0</v>
      </c>
      <c r="DG112" s="1161">
        <f t="shared" si="368"/>
        <v>0</v>
      </c>
      <c r="DH112" s="1161">
        <f t="shared" si="369"/>
        <v>0</v>
      </c>
      <c r="DI112" s="1161">
        <f>'Ｈ２５（2013）'!$AK$165</f>
        <v>0</v>
      </c>
      <c r="DJ112" s="1161">
        <f t="shared" si="370"/>
        <v>0</v>
      </c>
      <c r="DK112" s="1162">
        <f t="shared" si="371"/>
        <v>0</v>
      </c>
      <c r="DL112" s="1161">
        <f>'Ｈ２５（2013）'!$AK$166</f>
        <v>0</v>
      </c>
      <c r="DM112" s="1161">
        <f t="shared" si="372"/>
        <v>0</v>
      </c>
      <c r="DN112" s="1161">
        <f t="shared" si="373"/>
        <v>0</v>
      </c>
      <c r="DO112" s="1161">
        <f>'Ｈ２５（2013）'!$AK$167</f>
        <v>0</v>
      </c>
      <c r="DP112" s="1161">
        <f t="shared" si="374"/>
        <v>0</v>
      </c>
      <c r="DQ112" s="1161">
        <f t="shared" si="375"/>
        <v>0</v>
      </c>
      <c r="DR112" s="1161">
        <f>'Ｈ２５（2013）'!$AK$168</f>
        <v>0</v>
      </c>
      <c r="DS112" s="1161">
        <f t="shared" si="376"/>
        <v>0</v>
      </c>
      <c r="DT112" s="1161">
        <f t="shared" si="377"/>
        <v>0</v>
      </c>
      <c r="DU112" s="1161">
        <f>'Ｈ２５（2013）'!$AK$169</f>
        <v>0</v>
      </c>
      <c r="DV112" s="1161">
        <f t="shared" si="378"/>
        <v>0</v>
      </c>
      <c r="DW112" s="1161">
        <f t="shared" si="379"/>
        <v>0</v>
      </c>
      <c r="DX112" s="1161">
        <f>'Ｈ２５（2013）'!$AK$170</f>
        <v>0</v>
      </c>
      <c r="DY112" s="1161">
        <f t="shared" si="380"/>
        <v>0</v>
      </c>
      <c r="DZ112" s="1161">
        <f t="shared" si="381"/>
        <v>0</v>
      </c>
      <c r="EA112" s="1161">
        <f>'Ｈ２５（2013）'!$AK$171</f>
        <v>0</v>
      </c>
      <c r="EB112" s="1161">
        <f t="shared" si="382"/>
        <v>0</v>
      </c>
      <c r="EC112" s="1161">
        <f t="shared" si="383"/>
        <v>0</v>
      </c>
      <c r="ED112" s="1161">
        <f>'Ｈ２５（2013）'!$AK$172</f>
        <v>0</v>
      </c>
      <c r="EE112" s="1161">
        <f t="shared" si="384"/>
        <v>0</v>
      </c>
      <c r="EF112" s="1161">
        <f t="shared" si="385"/>
        <v>0</v>
      </c>
      <c r="EG112" s="1161">
        <f>'Ｈ２５（2013）'!$AK$173</f>
        <v>0</v>
      </c>
      <c r="EH112" s="1161">
        <f t="shared" si="386"/>
        <v>0</v>
      </c>
      <c r="EI112" s="1161">
        <f t="shared" si="387"/>
        <v>0</v>
      </c>
      <c r="EJ112" s="1161">
        <f>'Ｈ２５（2013）'!$AK$174</f>
        <v>0</v>
      </c>
      <c r="EK112" s="1161">
        <f t="shared" si="388"/>
        <v>0</v>
      </c>
      <c r="EL112" s="1162">
        <f t="shared" si="389"/>
        <v>0</v>
      </c>
      <c r="EM112" s="1161">
        <f>'Ｈ２５（2013）'!$AK$175</f>
        <v>0</v>
      </c>
      <c r="EN112" s="1161">
        <f t="shared" si="390"/>
        <v>0</v>
      </c>
      <c r="EO112" s="1162">
        <f t="shared" si="391"/>
        <v>0</v>
      </c>
      <c r="EP112" s="1161">
        <f t="shared" si="394"/>
        <v>0</v>
      </c>
      <c r="EQ112" s="1163">
        <f t="shared" si="394"/>
        <v>0</v>
      </c>
      <c r="ER112" s="1162">
        <f t="shared" si="394"/>
        <v>0</v>
      </c>
    </row>
    <row r="113" spans="1:148" s="1075" customFormat="1" ht="16.5" customHeight="1" x14ac:dyDescent="0.15">
      <c r="A113" s="1064"/>
      <c r="B113" s="1114"/>
      <c r="C113" s="1115">
        <v>26</v>
      </c>
      <c r="D113" s="1121">
        <v>0</v>
      </c>
      <c r="E113" s="1122">
        <f>'Ｈ２６（2014）'!$AK$124</f>
        <v>0</v>
      </c>
      <c r="F113" s="1123">
        <f>IF(D113=0,0,IF(D113&lt;$G$7,ROUND(E113/$G$7,0),IF(D113=$G$7,E113-ROUND(E113/$G$7,0)*($G$7-1),0)))</f>
        <v>0</v>
      </c>
      <c r="G113" s="1123">
        <f>IF(D113&gt;=$G$65,E113,ROUND(E113/$G$65,0)*D113)</f>
        <v>0</v>
      </c>
      <c r="H113" s="1123">
        <f>'Ｈ２６（2014）'!$AK$125</f>
        <v>0</v>
      </c>
      <c r="I113" s="1123">
        <f>IF(D113=0,0,IF(D113&lt;$J$7,ROUND(H113/$J$7,0),IF(D113=$J$7,H113-ROUND(H113/$J$7,0)*($J$7-1),0)))</f>
        <v>0</v>
      </c>
      <c r="J113" s="1124">
        <f>IF(D113&gt;=$J$65,H113,ROUND(H113/$J$65,0)*D113)</f>
        <v>0</v>
      </c>
      <c r="K113" s="1123">
        <f>'Ｈ２６（2014）'!$AK$127</f>
        <v>0</v>
      </c>
      <c r="L113" s="1123">
        <f>IF(D113=0,0,IF(D113&lt;$M$7,ROUND(K113/$M$7,0),IF(D113=$M$7,K113-ROUND(K113/$M$7,0)*($M$7-1),0)))</f>
        <v>0</v>
      </c>
      <c r="M113" s="1123">
        <f>IF(D113&gt;=$M$65,K113,ROUND(K113/$M$65,0)*D113)</f>
        <v>0</v>
      </c>
      <c r="N113" s="1123">
        <f>'Ｈ２６（2014）'!$AK$128</f>
        <v>0</v>
      </c>
      <c r="O113" s="1123">
        <f>IF(D113=0,0,IF(D113&lt;$P$7,ROUND(N113/$P$7,0),IF(D113=$P$7,N113-ROUND(N113/$P$7,0)*($P$7-1),0)))</f>
        <v>0</v>
      </c>
      <c r="P113" s="1124">
        <f>IF(D113&gt;=$P$65,N113,ROUND(N113/$P$65,0)*D113)</f>
        <v>0</v>
      </c>
      <c r="Q113" s="1123">
        <f>'Ｈ２６（2014）'!$AK$130</f>
        <v>0</v>
      </c>
      <c r="R113" s="1123">
        <f>IF(D113=0,0,IF(D113&lt;$S$7,ROUND(Q113/$S$7,0),IF(D113=$S$7,Q113-ROUND(Q113/$S$7,0)*($S$7-1),0)))</f>
        <v>0</v>
      </c>
      <c r="S113" s="1123">
        <f>IF(D113&gt;=S$65,Q113,ROUND(Q113/S$65,0)*D113)</f>
        <v>0</v>
      </c>
      <c r="T113" s="1123">
        <f>'Ｈ２６（2014）'!$AK$131</f>
        <v>0</v>
      </c>
      <c r="U113" s="1123">
        <f>IF(D113=0,0,IF(D113&lt;$V$7,ROUND(T113/$V$7,0),IF(D113=$V$7,T113-ROUND(T113/$V$7,0)*($V$7-1),0)))</f>
        <v>0</v>
      </c>
      <c r="V113" s="1123">
        <f>IF(D113&gt;=V$65,T113,ROUND(T113/V$65,0)*D113)</f>
        <v>0</v>
      </c>
      <c r="W113" s="1123">
        <f>'Ｈ２６（2014）'!$AK$132</f>
        <v>0</v>
      </c>
      <c r="X113" s="1123">
        <f>IF(D113=0,0,IF(D113&lt;$Y$7,ROUND(W113/$Y$7,0),IF(D113=$Y$7,W113-ROUND(W113/$Y$7,0)*($Y$7-1),0)))</f>
        <v>0</v>
      </c>
      <c r="Y113" s="1123">
        <f>IF(D113&gt;=Y$65,W113,ROUND(W113/Y$65,0)*D113)</f>
        <v>0</v>
      </c>
      <c r="Z113" s="1123">
        <f>'Ｈ２６（2014）'!$AK$133</f>
        <v>0</v>
      </c>
      <c r="AA113" s="1123">
        <f>IF(D113=0,0,IF(D113&lt;$AB$7,ROUND(Z113/$AB$7,0),IF(D113=$AB$7,Z113-ROUND(Z113/$AB$7,0)*($AB$7-1),0)))</f>
        <v>0</v>
      </c>
      <c r="AB113" s="1123">
        <f>IF(D113&gt;=AB$65,Z113,ROUND(Z113/AB$65,0)*D113)</f>
        <v>0</v>
      </c>
      <c r="AC113" s="1123">
        <f>'Ｈ２６（2014）'!$AK$134</f>
        <v>0</v>
      </c>
      <c r="AD113" s="1123">
        <f>IF(D113=0,0,IF(D113&lt;$AE$7,ROUND(AC113/$AE$7,0),IF(D113=$AE$7,AC113-ROUND(AC113/$AE$7,0)*($AE$7-1),0)))</f>
        <v>0</v>
      </c>
      <c r="AE113" s="1124">
        <f>IF(D113&gt;=AE$65,AC113,ROUND(AC113/AE$65,0)*D113)</f>
        <v>0</v>
      </c>
      <c r="AF113" s="1123">
        <f>'Ｈ２６（2014）'!$AK$135</f>
        <v>0</v>
      </c>
      <c r="AG113" s="1123">
        <f>IF(D113=0,0,IF(D113&lt;$AH$7,ROUND(AF113/$AH$7,0),IF(D113=$AH$7,AF113-ROUND(AF113/$AH$7,0)*($AH$7-1),0)))</f>
        <v>0</v>
      </c>
      <c r="AH113" s="1124">
        <f>IF(D113&gt;=AH$65,AF113,ROUND(AF113/AH$65,0)*D113)</f>
        <v>0</v>
      </c>
      <c r="AI113" s="1123">
        <f>'Ｈ２６（2014）'!$AK$136</f>
        <v>0</v>
      </c>
      <c r="AJ113" s="1123">
        <f>IF(D113=0,0,IF(D113&lt;$AK$7,ROUND(AI113/$AK$7,0),IF(D113=$AK$7,AI113-ROUND(AI113/$AK$7,0)*($AK$7-1),0)))</f>
        <v>0</v>
      </c>
      <c r="AK113" s="1123">
        <f>IF(D113&gt;=AK$65,AI113,ROUND(AI113/AK$65,0)*D113)</f>
        <v>0</v>
      </c>
      <c r="AL113" s="1123">
        <f>'Ｈ２６（2014）'!$AK$137</f>
        <v>0</v>
      </c>
      <c r="AM113" s="1123">
        <f>IF(D113=0,0,IF(D113&lt;$AN$7,ROUND(AL113/$AN$7,0),IF(D113=$AN$7,AL113-ROUND(AL113/$AN$7,0)*($AN$7-1),0)))</f>
        <v>0</v>
      </c>
      <c r="AN113" s="1123">
        <f>IF(D113&gt;=AN$65,AL113,ROUND(AL113/AN$65,0)*D113)</f>
        <v>0</v>
      </c>
      <c r="AO113" s="1123">
        <f>'Ｈ２６（2014）'!$AK$138</f>
        <v>0</v>
      </c>
      <c r="AP113" s="1123">
        <f>IF(D113=0,0,IF(D113&lt;$AQ$7,ROUND(AO113/$AQ$7,0),IF(D113=$AQ$7,AO113-ROUND(AO113/$AQ$7,0)*($AQ$7-1),0)))</f>
        <v>0</v>
      </c>
      <c r="AQ113" s="1123">
        <f>IF(D113&gt;=AQ$65,AO113,ROUND(AO113/AQ$65,0)*D113)</f>
        <v>0</v>
      </c>
      <c r="AR113" s="1123">
        <f>'Ｈ２６（2014）'!$AK$139</f>
        <v>0</v>
      </c>
      <c r="AS113" s="1123">
        <f>IF(D113=0,0,IF(D113&lt;$AT$7,ROUND(AR113/$AT$7,0),IF(D113=$AT$7,AR113-ROUND(AR113/$AT$7,0)*($AT$7-1),0)))</f>
        <v>0</v>
      </c>
      <c r="AT113" s="1123">
        <f>IF(D113&gt;=AT$65,AR113,ROUND(AR113/AT$65,0)*D113)</f>
        <v>0</v>
      </c>
      <c r="AU113" s="1123">
        <f>'Ｈ２６（2014）'!$AK$140</f>
        <v>0</v>
      </c>
      <c r="AV113" s="1123">
        <f>IF(D113=0,0,IF(D113&lt;$AW$7,ROUND(AU113/$AW$7,0),IF(D113=$AW$7,AU113-ROUND(AU113/$AW$7,0)*($AW$7-1),0)))</f>
        <v>0</v>
      </c>
      <c r="AW113" s="1123">
        <f>IF(D113&gt;=AW$65,AU113,ROUND(AU113/AW$65,0)*D113)</f>
        <v>0</v>
      </c>
      <c r="AX113" s="1123">
        <f>'Ｈ２６（2014）'!$AK$141</f>
        <v>56751</v>
      </c>
      <c r="AY113" s="1123">
        <f>IF(D113=0,0,IF(D113&lt;$AZ$7,ROUND(AX113/$AZ$7,0),IF(D113=$AZ$7,AX113-ROUND(AX113/$AZ$7,0)*($AZ$7-1),0)))</f>
        <v>0</v>
      </c>
      <c r="AZ113" s="1123">
        <f>IF(D113&gt;=AZ$65,AX113,ROUND(AX113/AZ$65,0)*D113)</f>
        <v>0</v>
      </c>
      <c r="BA113" s="1123">
        <f>'Ｈ２６（2014）'!$AK$142</f>
        <v>0</v>
      </c>
      <c r="BB113" s="1123">
        <f>IF(D113=0,0,IF(D113&lt;$BC$7,ROUND(BA113/$BC$7,0),IF(D113=$BC$7,BA113-ROUND(BA113/$BC$7,0)*($BC$7-1),0)))</f>
        <v>0</v>
      </c>
      <c r="BC113" s="1123">
        <f>IF(D113&gt;=BC$65,BA113,ROUND(BA113/BC$65,0)*D113)</f>
        <v>0</v>
      </c>
      <c r="BD113" s="1123">
        <f>'Ｈ２６（2014）'!$AK$143</f>
        <v>0</v>
      </c>
      <c r="BE113" s="1123">
        <f>IF(D113=0,0,IF(D113&lt;$BF$7,ROUND(BD113/$BF$7,0),IF(D113=$BF$7,BD113-ROUND(BD113/$BF$7,0)*($BF$7-1),0)))</f>
        <v>0</v>
      </c>
      <c r="BF113" s="1125">
        <f>IF(D113&gt;=BF$65,BD113,ROUND(BD113/BF$65,0)*D113)</f>
        <v>0</v>
      </c>
      <c r="BG113" s="1122">
        <f>'Ｈ２６（2014）'!$AK$145</f>
        <v>0</v>
      </c>
      <c r="BH113" s="1123">
        <f>IF(D113=0,0,IF(D113&lt;$BI$7,ROUND(BG113/$BI$7,0),IF(D113=$BI$7,BG113-ROUND(BG113/$BI$7,0)*($BI$7-1),0)))</f>
        <v>0</v>
      </c>
      <c r="BI113" s="1123">
        <f>IF(D113&gt;=BI$65,BG113,ROUND(BG113/BI$65,0)*D113)</f>
        <v>0</v>
      </c>
      <c r="BJ113" s="1123">
        <f>'Ｈ２６（2014）'!$AK$146</f>
        <v>0</v>
      </c>
      <c r="BK113" s="1123">
        <f>IF(D113=0,0,IF(D113&lt;$BL$7,ROUND(BJ113/$BL$7,0),IF(D113=$BL$7,BJ113-ROUND(BJ113/$BL$7,0)*($BL$7-1),0)))</f>
        <v>0</v>
      </c>
      <c r="BL113" s="1123">
        <f>IF(D113&gt;=BL$65,BJ113,ROUND(BJ113/BL$65,0)*D113)</f>
        <v>0</v>
      </c>
      <c r="BM113" s="1123">
        <f>'Ｈ２６（2014）'!$AK$147</f>
        <v>0</v>
      </c>
      <c r="BN113" s="1123">
        <f>IF(D113=0,0,IF(D113&lt;$BO$7,ROUND(BM113/$BO$7,0),IF(D113=$BO$7,BM113-ROUND(BM113/$BO$7,0)*($BO$7-1),0)))</f>
        <v>0</v>
      </c>
      <c r="BO113" s="1124">
        <f>IF(D113&gt;=BO$65,BM113,ROUND(BM113/BO$65,0)*D113)</f>
        <v>0</v>
      </c>
      <c r="BP113" s="1123">
        <f>'Ｈ２６（2014）'!$AK$148</f>
        <v>0</v>
      </c>
      <c r="BQ113" s="1123">
        <f>IF(D113=0,0,IF(D113&lt;$BR$7,ROUND(BP113/$BR$7,0),IF(D113=$BR$7,BP113-ROUND(BP113/$BR$7,0)*($BR$7-1),0)))</f>
        <v>0</v>
      </c>
      <c r="BR113" s="1123">
        <f>IF(D113&gt;=BR$65,BP113,ROUND(BP113/BR$65,0)*D113)</f>
        <v>0</v>
      </c>
      <c r="BS113" s="1123">
        <f>'Ｈ２６（2014）'!$AK$149</f>
        <v>0</v>
      </c>
      <c r="BT113" s="1123">
        <f>IF(D113=0,0,IF(D113&lt;$BU$7,ROUND(BS113/$BU$7,0),IF(D113=$BU$7,BS113-ROUND(BS113/$BU$7,0)*($BU$7-1),0)))</f>
        <v>0</v>
      </c>
      <c r="BU113" s="1123">
        <f>IF(D113&gt;=BU$65,BS113,ROUND(BS113/BU$65,0)*D113)</f>
        <v>0</v>
      </c>
      <c r="BV113" s="1123">
        <f>'Ｈ２６（2014）'!$AK$150</f>
        <v>0</v>
      </c>
      <c r="BW113" s="1123">
        <f>IF(D113=0,0,IF(D113&lt;$BX$7,ROUND(BV113/$BX$7,0),IF(D113=$BX$7,BV113-ROUND(BV113/$BX$7,0)*($BX$7-1),0)))</f>
        <v>0</v>
      </c>
      <c r="BX113" s="1123">
        <f>IF(D113&gt;=BX$65,BV113,ROUND(BV113/BX$65,0)*D113)</f>
        <v>0</v>
      </c>
      <c r="BY113" s="1123">
        <f>'Ｈ２６（2014）'!$AK$151</f>
        <v>0</v>
      </c>
      <c r="BZ113" s="1123">
        <f>IF(D113=0,0,IF(D113&lt;$CA$7,ROUND(BY113/$CA$7,0),IF(D113=$CA$7,BY113-ROUND(BY113/$CA$7,0)*($CA$7-1),0)))</f>
        <v>0</v>
      </c>
      <c r="CA113" s="1123">
        <f>IF(D113&gt;=CA$65,BY113,ROUND(BY113/CA$65,0)*D113)</f>
        <v>0</v>
      </c>
      <c r="CB113" s="1123">
        <f>'Ｈ２６（2014）'!$AK$152</f>
        <v>0</v>
      </c>
      <c r="CC113" s="1123">
        <f>IF(D113=0,0,IF(D113&lt;$CD$7,ROUND(CB113/$CD$7,0),IF(D113=$CD$7,CB113-ROUND(CB113/$CD$7,0)*($CD$7-1),0)))</f>
        <v>0</v>
      </c>
      <c r="CD113" s="1123">
        <f>IF(D113&gt;=CD$65,CB113,ROUND(CB113/CD$65,0)*D113)</f>
        <v>0</v>
      </c>
      <c r="CE113" s="1123">
        <f>'Ｈ２６（2014）'!$AK$153</f>
        <v>0</v>
      </c>
      <c r="CF113" s="1123">
        <f>IF(D113=0,0,IF(D113&lt;$CG$7,ROUND(CE113/$CG$7,0),IF(D113=$CG$7,CE113-ROUND(CE113/$CG$7,0)*($CG$7-1),0)))</f>
        <v>0</v>
      </c>
      <c r="CG113" s="1123">
        <f>IF(D113&gt;=CG$65,CE113,ROUND(CE113/CG$65,0)*D113)</f>
        <v>0</v>
      </c>
      <c r="CH113" s="1123">
        <f>'Ｈ２６（2014）'!$AK$155</f>
        <v>0</v>
      </c>
      <c r="CI113" s="1123">
        <f>IF(D113=0,0,IF(D113&lt;$CJ$7,ROUND(CH113/$CJ$7,0),IF(D113=$CJ$7,CH113-ROUND(CH113/$CJ$7,0)*($CJ$7-1),0)))</f>
        <v>0</v>
      </c>
      <c r="CJ113" s="1123">
        <f>IF(D113&gt;=CJ$65,CH113,ROUND(CH113/CJ$65,0)*D113)</f>
        <v>0</v>
      </c>
      <c r="CK113" s="1123">
        <f>'Ｈ２６（2014）'!$AK$156</f>
        <v>0</v>
      </c>
      <c r="CL113" s="1123">
        <f>IF(D113=0,0,IF(D113&lt;$CM$7,ROUND(CK113/$CM$7,0),IF(D113=$CM$7,CK113-ROUND(CK113/$CM$7,0)*($CM$7-1),0)))</f>
        <v>0</v>
      </c>
      <c r="CM113" s="1123">
        <f>IF(D113&gt;=CM$65,CK113,ROUND(CK113/CM$65,0)*D113)</f>
        <v>0</v>
      </c>
      <c r="CN113" s="1123">
        <f>'Ｈ２６（2014）'!$AK$157</f>
        <v>0</v>
      </c>
      <c r="CO113" s="1123">
        <f>IF(D113=0,0,IF(D113&lt;$CP$7,ROUND(CN113/$CP$7,0),IF(D113=$CP$7,CN113-ROUND(CN113/$CP$7,0)*($CP$7-1),0)))</f>
        <v>0</v>
      </c>
      <c r="CP113" s="1123">
        <f>IF(D113&gt;=CP$65,CN113,ROUND(CN113/CP$65,0)*D113)</f>
        <v>0</v>
      </c>
      <c r="CQ113" s="1123">
        <f>'Ｈ２６（2014）'!$AK$158</f>
        <v>0</v>
      </c>
      <c r="CR113" s="1123">
        <f>IF(D113=0,0,IF(D113&lt;$CS$7,ROUND(CQ113/$CS$7,0),IF(D113=$CS$7,CQ113-ROUND(CQ113/$CS$7,0)*($CS$7-1),0)))</f>
        <v>0</v>
      </c>
      <c r="CS113" s="1123">
        <f>IF(D113&gt;=CS$65,CQ113,ROUND(CQ113/CS$65,0)*D113)</f>
        <v>0</v>
      </c>
      <c r="CT113" s="1123">
        <f>'Ｈ２６（2014）'!$AK$159</f>
        <v>0</v>
      </c>
      <c r="CU113" s="1123">
        <f>IF(D113=0,0,IF(D113&lt;$CV$7,ROUND(CT113/$CV$7,0),IF(D113=$CV$7,CT113-ROUND(CT113/$CV$7,0)*($CV$7-1),0)))</f>
        <v>0</v>
      </c>
      <c r="CV113" s="1123">
        <f>IF(D113&gt;=CV$65,CT113,ROUND(CT113/CV$65,0)*D113)</f>
        <v>0</v>
      </c>
      <c r="CW113" s="1123">
        <f>'Ｈ２６（2014）'!$AK$160</f>
        <v>0</v>
      </c>
      <c r="CX113" s="1123">
        <f>IF(D113=0,0,IF(D113&lt;$CY$7,ROUND(CW113/$CY$7,0),IF(D113=$CY$7,CW113-ROUND(CW113/$CY$7,0)*($CY$7-1),0)))</f>
        <v>0</v>
      </c>
      <c r="CY113" s="1123">
        <f>IF(D113&gt;=CY$65,CW113,ROUND(CW113/CY$65,0)*D113)</f>
        <v>0</v>
      </c>
      <c r="CZ113" s="1123">
        <f>'Ｈ２６（2014）'!$AK$161</f>
        <v>0</v>
      </c>
      <c r="DA113" s="1123">
        <f>IF(D113=0,0,IF(D113&lt;$DB$7,ROUND(CZ113/$DB$7,0),IF(D113=$DB$7,CZ113-ROUND(CZ113/$DB$7,0)*($DB$7-1),0)))</f>
        <v>0</v>
      </c>
      <c r="DB113" s="1123">
        <f>IF(D113&gt;=DB$65,CZ113,ROUND(CZ113/DB$65,0)*D113)</f>
        <v>0</v>
      </c>
      <c r="DC113" s="1123">
        <f>'Ｈ２６（2014）'!$AK$162</f>
        <v>0</v>
      </c>
      <c r="DD113" s="1123">
        <f>IF(D113=0,0,IF(D113&lt;$DE$7,ROUND(DC113/$DE$7,0),IF(D113=$DE$7,DC113-ROUND(DC113/$DE$7,0)*($DE$7-1),0)))</f>
        <v>0</v>
      </c>
      <c r="DE113" s="1124">
        <f>IF(D113&gt;=DE$65,DC113,ROUND(DC113/DE$65,0)*D113)</f>
        <v>0</v>
      </c>
      <c r="DF113" s="1123">
        <f>'Ｈ２６（2014）'!$AK$164</f>
        <v>0</v>
      </c>
      <c r="DG113" s="1123">
        <f>IF(D113=0,0,IF(D113&lt;$DH$7,ROUND(DF113/$DH$7,0),IF(D113=$DH$7,DF113-ROUND(DF113/$DH$7,0)*($DH$7-1),0)))</f>
        <v>0</v>
      </c>
      <c r="DH113" s="1123">
        <f>IF(D113&gt;=DH$65,DF113,ROUND(DF113/DH$65,0)*D113)</f>
        <v>0</v>
      </c>
      <c r="DI113" s="1123">
        <f>'Ｈ２６（2014）'!$AK$165</f>
        <v>0</v>
      </c>
      <c r="DJ113" s="1123">
        <f>IF(D113=0,0,IF(D113&lt;$DK$7,ROUND(DI113/$DK$7,0),IF(D113=$DK$7,DI113-ROUND(DI113/$DK$7,0)*($DK$7-1),0)))</f>
        <v>0</v>
      </c>
      <c r="DK113" s="1124">
        <f>IF(D113&gt;=DK$65,DI113,ROUND(DI113/DK$65,0)*D113)</f>
        <v>0</v>
      </c>
      <c r="DL113" s="1123">
        <f>'Ｈ２６（2014）'!$AK$166</f>
        <v>0</v>
      </c>
      <c r="DM113" s="1123">
        <f>IF(D113=0,0,IF(D113&lt;$DN$7,ROUND(DL113/$DN$7,0),IF(D113=$DN$7,DL113-ROUND(DL113/$DN$7,0)*($DN$7-1),0)))</f>
        <v>0</v>
      </c>
      <c r="DN113" s="1123">
        <f>IF(D113&gt;=DN$65,DL113,ROUND(DL113/DN$65,0)*D113)</f>
        <v>0</v>
      </c>
      <c r="DO113" s="1123">
        <f>'Ｈ２６（2014）'!$AK$167</f>
        <v>0</v>
      </c>
      <c r="DP113" s="1123">
        <f>IF(D113=0,0,IF(D113&lt;$DQ$7,ROUND(DO113/$DQ$7,0),IF(D113=$DQ$7,DO113-ROUND(DO113/$DQ$7,0)*($DQ$7-1),0)))</f>
        <v>0</v>
      </c>
      <c r="DQ113" s="1123">
        <f>IF(D113&gt;=DQ$65,DO113,ROUND(DO113/DQ$65,0)*D113)</f>
        <v>0</v>
      </c>
      <c r="DR113" s="1123">
        <f>'Ｈ２６（2014）'!$AK$168</f>
        <v>0</v>
      </c>
      <c r="DS113" s="1123">
        <f>IF(D113=0,0,IF(D113&lt;$DT$7,ROUND(DR113/$DT$7,0),IF(D113=$DT$7,DR113-ROUND(DR113/$DT$7,0)*($DT$7-1),0)))</f>
        <v>0</v>
      </c>
      <c r="DT113" s="1123">
        <f>IF(D113&gt;=DT$65,DR113,ROUND(DR113/DT$65,0)*D113)</f>
        <v>0</v>
      </c>
      <c r="DU113" s="1123">
        <f>'Ｈ２６（2014）'!$AK$169</f>
        <v>0</v>
      </c>
      <c r="DV113" s="1123">
        <f>IF(D113=0,0,IF(D113&lt;$DW$7,ROUND(DU113/$DW$7,0),IF(D113=$DW$7,DU113-ROUND(DU113/$DW$7,0)*($DW$7-1),0)))</f>
        <v>0</v>
      </c>
      <c r="DW113" s="1123">
        <f>IF(D113&gt;=DW$65,DU113,ROUND(DU113/DW$65,0)*D113)</f>
        <v>0</v>
      </c>
      <c r="DX113" s="1123">
        <f>'Ｈ２６（2014）'!$AK$170</f>
        <v>0</v>
      </c>
      <c r="DY113" s="1123">
        <f>IF(D113=0,0,IF(D113&lt;$DZ$7,ROUND(DX113/$DZ$7,0),IF(D113=$DZ$7,DX113-ROUND(DX113/$DZ$7,0)*($DZ$7-1),0)))</f>
        <v>0</v>
      </c>
      <c r="DZ113" s="1123">
        <f>IF(D113&gt;=DZ$65,DX113,ROUND(DX113/DZ$65,0)*D113)</f>
        <v>0</v>
      </c>
      <c r="EA113" s="1123">
        <f>'Ｈ２６（2014）'!$AK$171</f>
        <v>0</v>
      </c>
      <c r="EB113" s="1123">
        <f>IF(D113=0,0,IF(D113&lt;$EC$7,ROUND(EA113/$EC$7,0),IF(D113=$EC$7,EA113-ROUND(EA113/$EC$7,0)*($EC$7-1),0)))</f>
        <v>0</v>
      </c>
      <c r="EC113" s="1123">
        <f>IF(D113&gt;=EC$65,EA113,ROUND(EA113/EC$65,0)*D113)</f>
        <v>0</v>
      </c>
      <c r="ED113" s="1123">
        <f>'Ｈ２６（2014）'!$AK$172</f>
        <v>0</v>
      </c>
      <c r="EE113" s="1123">
        <f>IF(D113=0,0,IF(D113&lt;$EF$7,ROUND(ED113/$EF$7,0),IF(D113=$EF$7,ED113-ROUND(ED113/$EF$7,0)*($EF$7-1),0)))</f>
        <v>0</v>
      </c>
      <c r="EF113" s="1123">
        <f>IF(D113&gt;=EF$65,ED113,ROUND(ED113/EF$65,0)*D113)</f>
        <v>0</v>
      </c>
      <c r="EG113" s="1123">
        <f>'Ｈ２６（2014）'!$AK$173</f>
        <v>0</v>
      </c>
      <c r="EH113" s="1123">
        <f>IF(D113=0,0,IF(D113&lt;$EI$7,ROUND(EG113/$EI$7,0),IF(D113=$EI$7,EG113-ROUND(EG113/$EI$7,0)*($EI$7-1),0)))</f>
        <v>0</v>
      </c>
      <c r="EI113" s="1123">
        <f>IF(D113&gt;=EI$65,EG113,ROUND(EG113/EI$65,0)*D113)</f>
        <v>0</v>
      </c>
      <c r="EJ113" s="1123">
        <f>'Ｈ２６（2014）'!$AK$174</f>
        <v>0</v>
      </c>
      <c r="EK113" s="1123">
        <f>IF(D113=0,0,IF(D113&lt;$EL$7,ROUND(EJ113/$EL$7,0),IF(D113=$EL$7,EJ113-ROUND(EJ113/$EL$7,0)*($EL$7-1),0)))</f>
        <v>0</v>
      </c>
      <c r="EL113" s="1124">
        <f>IF(D113&gt;=EL$65,EJ113,ROUND(EJ113/EL$65,0)*D113)</f>
        <v>0</v>
      </c>
      <c r="EM113" s="1123">
        <f>'Ｈ２６（2014）'!$AK$175</f>
        <v>0</v>
      </c>
      <c r="EN113" s="1123">
        <f>IF(D113=0,0,IF(D113&lt;$EO$7,ROUND(EM113/$EO$7,0),IF(D113=$EO$7,EM113-ROUND(EM113/$EO$7,0)*($EO$7-1),0)))</f>
        <v>0</v>
      </c>
      <c r="EO113" s="1124">
        <f>IF(D113&gt;=EO$65,EM113,ROUND(EM113/EO$65,0)*D113)</f>
        <v>0</v>
      </c>
      <c r="EP113" s="1123">
        <f>E113+H113+K113+N113+Q113+T113+W113+Z113+AC113+AF113+AI113+AL113+AO113+AR113+AU113+AX113+BA113+BD113+BG113+BJ113+BM113+BP113+BS113+BV113+BY113+CB113+CE113+CH113+CK113+CN113+CQ113+CT113+CW113+CZ113+DC113+DF113+DI113+DL113+DO113+DR113+DU113+DX113+EA113+ED113+EG113+EJ113+EM113</f>
        <v>56751</v>
      </c>
      <c r="EQ113" s="1125">
        <f>F113+I113+L113+O113+R113+U113+X113+AA113+AD113+AG113+AJ113+AM113+AP113+AS113+AV113+AY113+BB113+BE113+BH113+BK113+BN113+BQ113+BT113+BW113+BZ113+CC113+CF113+CI113+CL113+CO113+CR113+CU113+CX113+DA113+DD113+DG113+DJ113+DM113+DP113+DS113+DV113+DY113+EB113+EE113+EH113+EK113+EN113</f>
        <v>0</v>
      </c>
      <c r="ER113" s="1124">
        <f>G113+J113+M113+P113+S113+V113+Y113+AB113+AE113+AH113+AK113+AN113+AQ113+AT113+AW113+AZ113+BC113+BF113+BI113+BL113+BO113+BR113+BU113+BX113+CA113+CD113+CG113+CJ113+CM113+CP113+CS113+CV113+CY113+DB113+DE113+DH113+DK113+DN113+DQ113+DT113+DW113+DZ113+EC113+EF113+EI113+EL113+EO113</f>
        <v>0</v>
      </c>
    </row>
    <row r="114" spans="1:148" ht="14.25" thickBot="1" x14ac:dyDescent="0.2">
      <c r="A114" s="371"/>
      <c r="B114" s="476" t="s">
        <v>514</v>
      </c>
      <c r="C114" s="390"/>
      <c r="D114" s="445"/>
      <c r="E114" s="1146">
        <f t="shared" ref="E114:AJ114" si="395">SUM(E68:E113)</f>
        <v>0</v>
      </c>
      <c r="F114" s="1146">
        <f t="shared" si="395"/>
        <v>0</v>
      </c>
      <c r="G114" s="1146">
        <f t="shared" si="395"/>
        <v>0</v>
      </c>
      <c r="H114" s="1146">
        <f t="shared" si="395"/>
        <v>208571</v>
      </c>
      <c r="I114" s="1146">
        <f t="shared" si="395"/>
        <v>7583</v>
      </c>
      <c r="J114" s="1165">
        <f t="shared" si="395"/>
        <v>106430</v>
      </c>
      <c r="K114" s="1166">
        <f t="shared" si="395"/>
        <v>61349</v>
      </c>
      <c r="L114" s="1146">
        <f t="shared" si="395"/>
        <v>1662</v>
      </c>
      <c r="M114" s="1146">
        <f t="shared" si="395"/>
        <v>36030</v>
      </c>
      <c r="N114" s="1146">
        <f t="shared" si="395"/>
        <v>32408</v>
      </c>
      <c r="O114" s="1146">
        <f t="shared" si="395"/>
        <v>1029</v>
      </c>
      <c r="P114" s="1165">
        <f t="shared" si="395"/>
        <v>24971</v>
      </c>
      <c r="Q114" s="1166">
        <f t="shared" si="395"/>
        <v>0</v>
      </c>
      <c r="R114" s="1146">
        <f t="shared" si="395"/>
        <v>0</v>
      </c>
      <c r="S114" s="1146">
        <f t="shared" si="395"/>
        <v>0</v>
      </c>
      <c r="T114" s="1146">
        <f t="shared" si="395"/>
        <v>0</v>
      </c>
      <c r="U114" s="1146">
        <f t="shared" si="395"/>
        <v>0</v>
      </c>
      <c r="V114" s="1165">
        <f t="shared" si="395"/>
        <v>0</v>
      </c>
      <c r="W114" s="1167">
        <f t="shared" si="395"/>
        <v>19100</v>
      </c>
      <c r="X114" s="1146">
        <f t="shared" si="395"/>
        <v>764</v>
      </c>
      <c r="Y114" s="1146">
        <f t="shared" si="395"/>
        <v>9420</v>
      </c>
      <c r="Z114" s="1146">
        <f t="shared" si="395"/>
        <v>22037</v>
      </c>
      <c r="AA114" s="1146">
        <f t="shared" si="395"/>
        <v>882</v>
      </c>
      <c r="AB114" s="1146">
        <f t="shared" si="395"/>
        <v>11104</v>
      </c>
      <c r="AC114" s="1146">
        <f t="shared" si="395"/>
        <v>193000</v>
      </c>
      <c r="AD114" s="1146">
        <f t="shared" si="395"/>
        <v>6920</v>
      </c>
      <c r="AE114" s="1165">
        <f t="shared" si="395"/>
        <v>146880</v>
      </c>
      <c r="AF114" s="1166">
        <f t="shared" si="395"/>
        <v>0</v>
      </c>
      <c r="AG114" s="1146">
        <f t="shared" si="395"/>
        <v>0</v>
      </c>
      <c r="AH114" s="1148">
        <f t="shared" si="395"/>
        <v>0</v>
      </c>
      <c r="AI114" s="1146">
        <f t="shared" si="395"/>
        <v>2082</v>
      </c>
      <c r="AJ114" s="1146">
        <f t="shared" si="395"/>
        <v>0</v>
      </c>
      <c r="AK114" s="1146">
        <f t="shared" ref="AK114:BP114" si="396">SUM(AK68:AK113)</f>
        <v>2082</v>
      </c>
      <c r="AL114" s="1146">
        <f t="shared" si="396"/>
        <v>0</v>
      </c>
      <c r="AM114" s="1146">
        <f t="shared" si="396"/>
        <v>0</v>
      </c>
      <c r="AN114" s="1165">
        <f t="shared" si="396"/>
        <v>0</v>
      </c>
      <c r="AO114" s="1167">
        <f t="shared" si="396"/>
        <v>0</v>
      </c>
      <c r="AP114" s="1146">
        <f t="shared" si="396"/>
        <v>0</v>
      </c>
      <c r="AQ114" s="1146">
        <f t="shared" si="396"/>
        <v>0</v>
      </c>
      <c r="AR114" s="1146">
        <f t="shared" si="396"/>
        <v>0</v>
      </c>
      <c r="AS114" s="1146">
        <f t="shared" si="396"/>
        <v>0</v>
      </c>
      <c r="AT114" s="1146">
        <f t="shared" si="396"/>
        <v>0</v>
      </c>
      <c r="AU114" s="1146">
        <f t="shared" si="396"/>
        <v>0</v>
      </c>
      <c r="AV114" s="1146">
        <f t="shared" si="396"/>
        <v>0</v>
      </c>
      <c r="AW114" s="1146">
        <f t="shared" si="396"/>
        <v>0</v>
      </c>
      <c r="AX114" s="1146">
        <f t="shared" si="396"/>
        <v>2560342</v>
      </c>
      <c r="AY114" s="1146">
        <f t="shared" si="396"/>
        <v>18122</v>
      </c>
      <c r="AZ114" s="1146">
        <f t="shared" si="396"/>
        <v>2437403</v>
      </c>
      <c r="BA114" s="1146">
        <f t="shared" si="396"/>
        <v>0</v>
      </c>
      <c r="BB114" s="1146">
        <f t="shared" si="396"/>
        <v>0</v>
      </c>
      <c r="BC114" s="1146">
        <f t="shared" si="396"/>
        <v>0</v>
      </c>
      <c r="BD114" s="1146">
        <f t="shared" si="396"/>
        <v>2089209</v>
      </c>
      <c r="BE114" s="1146">
        <f t="shared" si="396"/>
        <v>72687</v>
      </c>
      <c r="BF114" s="1165">
        <f t="shared" si="396"/>
        <v>1397270</v>
      </c>
      <c r="BG114" s="1166">
        <f t="shared" si="396"/>
        <v>0</v>
      </c>
      <c r="BH114" s="1146">
        <f t="shared" si="396"/>
        <v>0</v>
      </c>
      <c r="BI114" s="1146">
        <f t="shared" si="396"/>
        <v>0</v>
      </c>
      <c r="BJ114" s="1146">
        <f t="shared" si="396"/>
        <v>0</v>
      </c>
      <c r="BK114" s="1146">
        <f t="shared" si="396"/>
        <v>0</v>
      </c>
      <c r="BL114" s="1146">
        <f t="shared" si="396"/>
        <v>0</v>
      </c>
      <c r="BM114" s="1146">
        <f t="shared" si="396"/>
        <v>0</v>
      </c>
      <c r="BN114" s="1146">
        <f t="shared" si="396"/>
        <v>0</v>
      </c>
      <c r="BO114" s="1165">
        <f t="shared" si="396"/>
        <v>0</v>
      </c>
      <c r="BP114" s="1166">
        <f t="shared" si="396"/>
        <v>19680</v>
      </c>
      <c r="BQ114" s="1146">
        <f t="shared" ref="BQ114:CV114" si="397">SUM(BQ68:BQ113)</f>
        <v>411</v>
      </c>
      <c r="BR114" s="1146">
        <f t="shared" si="397"/>
        <v>15009</v>
      </c>
      <c r="BS114" s="1146">
        <f t="shared" si="397"/>
        <v>44438</v>
      </c>
      <c r="BT114" s="1146">
        <f t="shared" si="397"/>
        <v>741</v>
      </c>
      <c r="BU114" s="1146">
        <f t="shared" si="397"/>
        <v>16424</v>
      </c>
      <c r="BV114" s="1146">
        <f t="shared" si="397"/>
        <v>0</v>
      </c>
      <c r="BW114" s="1146">
        <f t="shared" si="397"/>
        <v>0</v>
      </c>
      <c r="BX114" s="1146">
        <f t="shared" si="397"/>
        <v>0</v>
      </c>
      <c r="BY114" s="1146">
        <f t="shared" si="397"/>
        <v>0</v>
      </c>
      <c r="BZ114" s="1146">
        <f t="shared" si="397"/>
        <v>0</v>
      </c>
      <c r="CA114" s="1146">
        <f t="shared" si="397"/>
        <v>0</v>
      </c>
      <c r="CB114" s="1146">
        <f t="shared" si="397"/>
        <v>0</v>
      </c>
      <c r="CC114" s="1146">
        <f t="shared" si="397"/>
        <v>0</v>
      </c>
      <c r="CD114" s="1146">
        <f t="shared" si="397"/>
        <v>0</v>
      </c>
      <c r="CE114" s="1146">
        <f t="shared" si="397"/>
        <v>0</v>
      </c>
      <c r="CF114" s="1146">
        <f t="shared" si="397"/>
        <v>0</v>
      </c>
      <c r="CG114" s="1146">
        <f t="shared" si="397"/>
        <v>0</v>
      </c>
      <c r="CH114" s="1146">
        <f t="shared" si="397"/>
        <v>39000</v>
      </c>
      <c r="CI114" s="1146">
        <f t="shared" si="397"/>
        <v>813</v>
      </c>
      <c r="CJ114" s="1146">
        <f t="shared" si="397"/>
        <v>8130</v>
      </c>
      <c r="CK114" s="1146">
        <f t="shared" si="397"/>
        <v>0</v>
      </c>
      <c r="CL114" s="1146">
        <f t="shared" si="397"/>
        <v>0</v>
      </c>
      <c r="CM114" s="1146">
        <f t="shared" si="397"/>
        <v>0</v>
      </c>
      <c r="CN114" s="1146">
        <f t="shared" si="397"/>
        <v>0</v>
      </c>
      <c r="CO114" s="1146">
        <f t="shared" si="397"/>
        <v>0</v>
      </c>
      <c r="CP114" s="1146">
        <f t="shared" si="397"/>
        <v>0</v>
      </c>
      <c r="CQ114" s="1146">
        <f t="shared" si="397"/>
        <v>248465</v>
      </c>
      <c r="CR114" s="1146">
        <f t="shared" si="397"/>
        <v>6213</v>
      </c>
      <c r="CS114" s="1146">
        <f t="shared" si="397"/>
        <v>164193</v>
      </c>
      <c r="CT114" s="1146">
        <f t="shared" si="397"/>
        <v>0</v>
      </c>
      <c r="CU114" s="1146">
        <f t="shared" si="397"/>
        <v>0</v>
      </c>
      <c r="CV114" s="1146">
        <f t="shared" si="397"/>
        <v>0</v>
      </c>
      <c r="CW114" s="1146">
        <f t="shared" ref="CW114:EB114" si="398">SUM(CW68:CW113)</f>
        <v>1767</v>
      </c>
      <c r="CX114" s="1146">
        <f t="shared" si="398"/>
        <v>39</v>
      </c>
      <c r="CY114" s="1146">
        <f t="shared" si="398"/>
        <v>309</v>
      </c>
      <c r="CZ114" s="1146">
        <f t="shared" si="398"/>
        <v>0</v>
      </c>
      <c r="DA114" s="1146">
        <f t="shared" si="398"/>
        <v>0</v>
      </c>
      <c r="DB114" s="1146">
        <f t="shared" si="398"/>
        <v>0</v>
      </c>
      <c r="DC114" s="1146">
        <f t="shared" si="398"/>
        <v>0</v>
      </c>
      <c r="DD114" s="1146">
        <f t="shared" si="398"/>
        <v>0</v>
      </c>
      <c r="DE114" s="1165">
        <f t="shared" si="398"/>
        <v>0</v>
      </c>
      <c r="DF114" s="1166">
        <f t="shared" si="398"/>
        <v>0</v>
      </c>
      <c r="DG114" s="1146">
        <f t="shared" si="398"/>
        <v>0</v>
      </c>
      <c r="DH114" s="1146">
        <f t="shared" si="398"/>
        <v>0</v>
      </c>
      <c r="DI114" s="1146">
        <f t="shared" si="398"/>
        <v>0</v>
      </c>
      <c r="DJ114" s="1146">
        <f t="shared" si="398"/>
        <v>0</v>
      </c>
      <c r="DK114" s="1165">
        <f t="shared" si="398"/>
        <v>0</v>
      </c>
      <c r="DL114" s="1166">
        <f t="shared" si="398"/>
        <v>2520</v>
      </c>
      <c r="DM114" s="1146">
        <f t="shared" si="398"/>
        <v>50</v>
      </c>
      <c r="DN114" s="1146">
        <f t="shared" si="398"/>
        <v>525</v>
      </c>
      <c r="DO114" s="1146">
        <f t="shared" si="398"/>
        <v>0</v>
      </c>
      <c r="DP114" s="1146">
        <f t="shared" si="398"/>
        <v>0</v>
      </c>
      <c r="DQ114" s="1146">
        <f t="shared" si="398"/>
        <v>0</v>
      </c>
      <c r="DR114" s="1146">
        <f t="shared" si="398"/>
        <v>0</v>
      </c>
      <c r="DS114" s="1146">
        <f t="shared" si="398"/>
        <v>0</v>
      </c>
      <c r="DT114" s="1146">
        <f t="shared" si="398"/>
        <v>0</v>
      </c>
      <c r="DU114" s="1146">
        <f t="shared" si="398"/>
        <v>0</v>
      </c>
      <c r="DV114" s="1146">
        <f t="shared" si="398"/>
        <v>0</v>
      </c>
      <c r="DW114" s="1146">
        <f t="shared" si="398"/>
        <v>0</v>
      </c>
      <c r="DX114" s="1146">
        <f t="shared" si="398"/>
        <v>0</v>
      </c>
      <c r="DY114" s="1146">
        <f t="shared" si="398"/>
        <v>0</v>
      </c>
      <c r="DZ114" s="1146">
        <f t="shared" si="398"/>
        <v>0</v>
      </c>
      <c r="EA114" s="1146">
        <f t="shared" si="398"/>
        <v>0</v>
      </c>
      <c r="EB114" s="1146">
        <f t="shared" si="398"/>
        <v>0</v>
      </c>
      <c r="EC114" s="1146">
        <f t="shared" ref="EC114:ER114" si="399">SUM(EC68:EC113)</f>
        <v>0</v>
      </c>
      <c r="ED114" s="1146">
        <f t="shared" si="399"/>
        <v>0</v>
      </c>
      <c r="EE114" s="1146">
        <f t="shared" si="399"/>
        <v>0</v>
      </c>
      <c r="EF114" s="1146">
        <f t="shared" si="399"/>
        <v>0</v>
      </c>
      <c r="EG114" s="1146">
        <f t="shared" si="399"/>
        <v>5000</v>
      </c>
      <c r="EH114" s="1146">
        <f t="shared" si="399"/>
        <v>100</v>
      </c>
      <c r="EI114" s="1146">
        <f t="shared" si="399"/>
        <v>2700</v>
      </c>
      <c r="EJ114" s="1146">
        <f t="shared" si="399"/>
        <v>199836</v>
      </c>
      <c r="EK114" s="1146">
        <f t="shared" si="399"/>
        <v>3997</v>
      </c>
      <c r="EL114" s="1165">
        <f t="shared" si="399"/>
        <v>106894</v>
      </c>
      <c r="EM114" s="1166">
        <f t="shared" si="399"/>
        <v>0</v>
      </c>
      <c r="EN114" s="1146">
        <f t="shared" si="399"/>
        <v>0</v>
      </c>
      <c r="EO114" s="1148">
        <f t="shared" si="399"/>
        <v>0</v>
      </c>
      <c r="EP114" s="1146">
        <f t="shared" si="399"/>
        <v>5748804</v>
      </c>
      <c r="EQ114" s="1146">
        <f t="shared" si="399"/>
        <v>122013</v>
      </c>
      <c r="ER114" s="1146">
        <f t="shared" si="399"/>
        <v>4485774</v>
      </c>
    </row>
    <row r="115" spans="1:148" x14ac:dyDescent="0.15">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c r="BI115" s="371"/>
      <c r="BJ115" s="371"/>
      <c r="BK115" s="371"/>
      <c r="BL115" s="371"/>
      <c r="BM115" s="371"/>
      <c r="BN115" s="371"/>
      <c r="BO115" s="371"/>
      <c r="BP115" s="371"/>
      <c r="BQ115" s="371"/>
      <c r="BR115" s="371"/>
      <c r="BS115" s="371"/>
      <c r="BT115" s="371"/>
      <c r="BU115" s="371"/>
      <c r="BV115" s="371"/>
      <c r="BW115" s="371"/>
      <c r="BX115" s="371"/>
      <c r="BY115" s="371"/>
      <c r="BZ115" s="371"/>
      <c r="CA115" s="371"/>
      <c r="CB115" s="371"/>
      <c r="CC115" s="371"/>
      <c r="CD115" s="371"/>
      <c r="CE115" s="371"/>
      <c r="CF115" s="371"/>
      <c r="CG115" s="371"/>
      <c r="CH115" s="371"/>
      <c r="CI115" s="371"/>
      <c r="CJ115" s="371"/>
      <c r="CK115" s="371"/>
      <c r="CL115" s="371"/>
      <c r="CM115" s="371"/>
      <c r="CN115" s="371"/>
      <c r="CO115" s="371"/>
      <c r="CP115" s="371"/>
      <c r="CQ115" s="371"/>
      <c r="CR115" s="371"/>
      <c r="CS115" s="371"/>
      <c r="CT115" s="371"/>
      <c r="CU115" s="371"/>
      <c r="CV115" s="371"/>
      <c r="CW115" s="371"/>
      <c r="CX115" s="371"/>
      <c r="CY115" s="371"/>
      <c r="CZ115" s="371"/>
      <c r="DA115" s="371"/>
      <c r="DB115" s="371"/>
      <c r="DC115" s="371"/>
      <c r="DD115" s="371"/>
      <c r="DE115" s="371"/>
      <c r="DF115" s="371"/>
      <c r="DG115" s="371"/>
      <c r="DH115" s="371"/>
      <c r="DI115" s="371"/>
      <c r="DJ115" s="371"/>
      <c r="DK115" s="371"/>
      <c r="DL115" s="371"/>
      <c r="DM115" s="371"/>
      <c r="DN115" s="371"/>
      <c r="DO115" s="371"/>
      <c r="DP115" s="371"/>
      <c r="DQ115" s="371"/>
      <c r="DR115" s="371"/>
      <c r="DS115" s="371"/>
      <c r="DT115" s="371"/>
      <c r="DU115" s="371"/>
      <c r="DV115" s="371"/>
      <c r="DW115" s="371"/>
      <c r="DX115" s="371"/>
      <c r="DY115" s="371"/>
      <c r="DZ115" s="371"/>
      <c r="EA115" s="371"/>
      <c r="EB115" s="371"/>
      <c r="EC115" s="371"/>
      <c r="ED115" s="371"/>
      <c r="EE115" s="371"/>
      <c r="EF115" s="371"/>
      <c r="EG115" s="371"/>
      <c r="EH115" s="371"/>
      <c r="EI115" s="371"/>
      <c r="EJ115" s="371"/>
      <c r="EK115" s="371"/>
      <c r="EL115" s="371"/>
      <c r="EM115" s="371"/>
      <c r="EN115" s="371"/>
      <c r="EO115" s="371"/>
      <c r="EP115" s="371"/>
      <c r="EQ115" s="371"/>
      <c r="ER115" s="1149">
        <f>EP114-ER114</f>
        <v>1263030</v>
      </c>
    </row>
    <row r="116" spans="1:148" x14ac:dyDescent="0.15">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c r="BK116" s="371"/>
      <c r="BL116" s="371"/>
      <c r="BM116" s="371"/>
      <c r="BN116" s="371"/>
      <c r="BO116" s="371"/>
      <c r="BP116" s="371"/>
      <c r="BQ116" s="371"/>
      <c r="BR116" s="371"/>
      <c r="BS116" s="371"/>
      <c r="BT116" s="371"/>
      <c r="BU116" s="371"/>
      <c r="BV116" s="371"/>
      <c r="BW116" s="371"/>
      <c r="BX116" s="371"/>
      <c r="BY116" s="371"/>
      <c r="BZ116" s="371"/>
      <c r="CA116" s="371"/>
      <c r="CB116" s="371"/>
      <c r="CC116" s="371"/>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1"/>
      <c r="CY116" s="371"/>
      <c r="CZ116" s="371"/>
      <c r="DA116" s="371"/>
      <c r="DB116" s="371"/>
      <c r="DC116" s="371"/>
      <c r="DD116" s="371"/>
      <c r="DE116" s="371"/>
      <c r="DF116" s="371"/>
      <c r="DG116" s="371"/>
      <c r="DH116" s="371"/>
      <c r="DI116" s="371"/>
      <c r="DJ116" s="371"/>
      <c r="DK116" s="371"/>
      <c r="DL116" s="371"/>
      <c r="DM116" s="371"/>
      <c r="DN116" s="371"/>
      <c r="DO116" s="371"/>
      <c r="DP116" s="371"/>
      <c r="DQ116" s="371"/>
      <c r="DR116" s="371"/>
      <c r="DS116" s="371"/>
      <c r="DT116" s="371"/>
      <c r="DU116" s="371"/>
      <c r="DV116" s="371"/>
      <c r="DW116" s="371"/>
      <c r="DX116" s="371"/>
      <c r="DY116" s="371"/>
      <c r="DZ116" s="371"/>
      <c r="EA116" s="371"/>
      <c r="EB116" s="371"/>
      <c r="EC116" s="371"/>
      <c r="ED116" s="371"/>
      <c r="EE116" s="371"/>
      <c r="EF116" s="371"/>
      <c r="EG116" s="371"/>
      <c r="EH116" s="371"/>
      <c r="EI116" s="371"/>
      <c r="EJ116" s="371"/>
      <c r="EK116" s="371"/>
      <c r="EL116" s="371"/>
      <c r="EM116" s="371"/>
      <c r="EN116" s="371"/>
      <c r="EO116" s="371"/>
      <c r="EP116" s="371"/>
      <c r="EQ116" s="371"/>
      <c r="ER116" s="479"/>
    </row>
    <row r="117" spans="1:148" x14ac:dyDescent="0.15">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c r="BI117" s="371"/>
      <c r="BJ117" s="371"/>
      <c r="BK117" s="371"/>
      <c r="BL117" s="371"/>
      <c r="BM117" s="371"/>
      <c r="BN117" s="371"/>
      <c r="BO117" s="371"/>
      <c r="BP117" s="371"/>
      <c r="BQ117" s="371"/>
      <c r="BR117" s="371"/>
      <c r="BS117" s="371"/>
      <c r="BT117" s="371"/>
      <c r="BU117" s="371"/>
      <c r="BV117" s="371"/>
      <c r="BW117" s="371"/>
      <c r="BX117" s="371"/>
      <c r="BY117" s="371"/>
      <c r="BZ117" s="371"/>
      <c r="CA117" s="371"/>
      <c r="CB117" s="371"/>
      <c r="CC117" s="371"/>
      <c r="CD117" s="371"/>
      <c r="CE117" s="371"/>
      <c r="CF117" s="371"/>
      <c r="CG117" s="371"/>
      <c r="CH117" s="371"/>
      <c r="CI117" s="371"/>
      <c r="CJ117" s="371"/>
      <c r="CK117" s="371"/>
      <c r="CL117" s="371"/>
      <c r="CM117" s="371"/>
      <c r="CN117" s="371"/>
      <c r="CO117" s="371"/>
      <c r="CP117" s="371"/>
      <c r="CQ117" s="371"/>
      <c r="CR117" s="371"/>
      <c r="CS117" s="371"/>
      <c r="CT117" s="371"/>
      <c r="CU117" s="371"/>
      <c r="CV117" s="371"/>
      <c r="CW117" s="371"/>
      <c r="CX117" s="371"/>
      <c r="CY117" s="371"/>
      <c r="CZ117" s="371"/>
      <c r="DA117" s="371"/>
      <c r="DB117" s="371"/>
      <c r="DC117" s="371"/>
      <c r="DD117" s="371"/>
      <c r="DE117" s="371"/>
      <c r="DF117" s="371"/>
      <c r="DG117" s="371"/>
      <c r="DH117" s="371"/>
      <c r="DI117" s="371"/>
      <c r="DJ117" s="371"/>
      <c r="DK117" s="371"/>
      <c r="DL117" s="371"/>
      <c r="DM117" s="371"/>
      <c r="DN117" s="371"/>
      <c r="DO117" s="371"/>
      <c r="DP117" s="371"/>
      <c r="DQ117" s="371"/>
      <c r="DR117" s="371"/>
      <c r="DS117" s="371"/>
      <c r="DT117" s="371"/>
      <c r="DU117" s="371"/>
      <c r="DV117" s="371"/>
      <c r="DW117" s="371"/>
      <c r="DX117" s="371"/>
      <c r="DY117" s="371"/>
      <c r="DZ117" s="371"/>
      <c r="EA117" s="371"/>
      <c r="EB117" s="371"/>
      <c r="EC117" s="371"/>
      <c r="ED117" s="371"/>
      <c r="EE117" s="371"/>
      <c r="EF117" s="371"/>
      <c r="EG117" s="371"/>
      <c r="EH117" s="371"/>
      <c r="EI117" s="371"/>
      <c r="EJ117" s="371"/>
      <c r="EK117" s="371"/>
      <c r="EL117" s="371"/>
      <c r="EM117" s="371"/>
      <c r="EN117" s="371"/>
      <c r="EO117" s="371"/>
      <c r="EP117" s="371"/>
      <c r="EQ117" s="371"/>
      <c r="ER117" s="371"/>
    </row>
    <row r="118" spans="1:148" x14ac:dyDescent="0.15">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1"/>
      <c r="AN118" s="371"/>
      <c r="AO118" s="371"/>
      <c r="AP118" s="371"/>
      <c r="AQ118" s="371"/>
      <c r="AR118" s="371"/>
      <c r="AS118" s="371"/>
      <c r="AT118" s="371"/>
      <c r="AU118" s="371"/>
      <c r="AV118" s="371"/>
      <c r="AW118" s="371"/>
      <c r="AX118" s="371"/>
      <c r="AY118" s="371"/>
      <c r="AZ118" s="371"/>
      <c r="BA118" s="371"/>
      <c r="BB118" s="371"/>
      <c r="BC118" s="371"/>
      <c r="BD118" s="371"/>
      <c r="BE118" s="371"/>
      <c r="BF118" s="371"/>
      <c r="BG118" s="371"/>
      <c r="BH118" s="371"/>
      <c r="BI118" s="371"/>
      <c r="BJ118" s="371"/>
      <c r="BK118" s="371"/>
      <c r="BL118" s="371"/>
      <c r="BM118" s="371"/>
      <c r="BN118" s="371"/>
      <c r="BO118" s="371"/>
      <c r="BP118" s="371"/>
      <c r="BQ118" s="371"/>
      <c r="BR118" s="371"/>
      <c r="BS118" s="371"/>
      <c r="BT118" s="371"/>
      <c r="BU118" s="371"/>
      <c r="BV118" s="371"/>
      <c r="BW118" s="371"/>
      <c r="BX118" s="371"/>
      <c r="BY118" s="371"/>
      <c r="BZ118" s="371"/>
      <c r="CA118" s="371"/>
      <c r="CB118" s="371"/>
      <c r="CC118" s="371"/>
      <c r="CD118" s="371"/>
      <c r="CE118" s="371"/>
      <c r="CF118" s="371"/>
      <c r="CG118" s="371"/>
      <c r="CH118" s="371"/>
      <c r="CI118" s="371"/>
      <c r="CJ118" s="371"/>
      <c r="CK118" s="371"/>
      <c r="CL118" s="371"/>
      <c r="CM118" s="371"/>
      <c r="CN118" s="371"/>
      <c r="CO118" s="371"/>
      <c r="CP118" s="371"/>
      <c r="CQ118" s="371"/>
      <c r="CR118" s="371"/>
      <c r="CS118" s="371"/>
      <c r="CT118" s="371"/>
      <c r="CU118" s="371"/>
      <c r="CV118" s="371"/>
      <c r="CW118" s="371"/>
      <c r="CX118" s="371"/>
      <c r="CY118" s="371"/>
      <c r="CZ118" s="371"/>
      <c r="DA118" s="371"/>
      <c r="DB118" s="371"/>
      <c r="DC118" s="371"/>
      <c r="DD118" s="371"/>
      <c r="DE118" s="371"/>
      <c r="DF118" s="371"/>
      <c r="DG118" s="371"/>
      <c r="DH118" s="371"/>
      <c r="DI118" s="371"/>
      <c r="DJ118" s="371"/>
      <c r="DK118" s="371"/>
      <c r="DL118" s="371"/>
      <c r="DM118" s="371"/>
      <c r="DN118" s="371"/>
      <c r="DO118" s="371"/>
      <c r="DP118" s="371"/>
      <c r="DQ118" s="371"/>
      <c r="DR118" s="371"/>
      <c r="DS118" s="371"/>
      <c r="DT118" s="371"/>
      <c r="DU118" s="371"/>
      <c r="DV118" s="371"/>
      <c r="DW118" s="371"/>
      <c r="DX118" s="371"/>
      <c r="DY118" s="371"/>
      <c r="DZ118" s="371"/>
      <c r="EA118" s="371"/>
      <c r="EB118" s="371"/>
      <c r="EC118" s="371"/>
      <c r="ED118" s="371"/>
      <c r="EE118" s="371"/>
      <c r="EF118" s="371"/>
      <c r="EG118" s="371"/>
      <c r="EH118" s="371"/>
      <c r="EI118" s="371"/>
      <c r="EJ118" s="371"/>
      <c r="EK118" s="371"/>
      <c r="EL118" s="371"/>
      <c r="EM118" s="371"/>
      <c r="EN118" s="371"/>
      <c r="EO118" s="371"/>
      <c r="EP118" s="371"/>
      <c r="EQ118" s="371"/>
      <c r="ER118" s="371"/>
    </row>
    <row r="119" spans="1:148" x14ac:dyDescent="0.15">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c r="BM119" s="371"/>
      <c r="BN119" s="371"/>
      <c r="BO119" s="371"/>
      <c r="BP119" s="371"/>
      <c r="BQ119" s="371"/>
      <c r="BR119" s="371"/>
      <c r="BS119" s="371"/>
      <c r="BT119" s="371"/>
      <c r="BU119" s="371"/>
      <c r="BV119" s="371"/>
      <c r="BW119" s="371"/>
      <c r="BX119" s="371"/>
      <c r="BY119" s="371"/>
      <c r="BZ119" s="371"/>
      <c r="CA119" s="371"/>
      <c r="CB119" s="371"/>
      <c r="CC119" s="371"/>
      <c r="CD119" s="371"/>
      <c r="CE119" s="371"/>
      <c r="CF119" s="371"/>
      <c r="CG119" s="371"/>
      <c r="CH119" s="371"/>
      <c r="CI119" s="371"/>
      <c r="CJ119" s="371"/>
      <c r="CK119" s="371"/>
      <c r="CL119" s="371"/>
      <c r="CM119" s="371"/>
      <c r="CN119" s="371"/>
      <c r="CO119" s="371"/>
      <c r="CP119" s="371"/>
      <c r="CQ119" s="371"/>
      <c r="CR119" s="371"/>
      <c r="CS119" s="371"/>
      <c r="CT119" s="371"/>
      <c r="CU119" s="371"/>
      <c r="CV119" s="371"/>
      <c r="CW119" s="371"/>
      <c r="CX119" s="371"/>
      <c r="CY119" s="371"/>
      <c r="CZ119" s="371"/>
      <c r="DA119" s="371"/>
      <c r="DB119" s="371"/>
      <c r="DC119" s="371"/>
      <c r="DD119" s="371"/>
      <c r="DE119" s="371"/>
      <c r="DF119" s="371"/>
      <c r="DG119" s="371"/>
      <c r="DH119" s="371"/>
      <c r="DI119" s="371"/>
      <c r="DJ119" s="371"/>
      <c r="DK119" s="371"/>
      <c r="DL119" s="371"/>
      <c r="DM119" s="371"/>
      <c r="DN119" s="371"/>
      <c r="DO119" s="371"/>
      <c r="DP119" s="371"/>
      <c r="DQ119" s="371"/>
      <c r="DR119" s="371"/>
      <c r="DS119" s="371"/>
      <c r="DT119" s="371"/>
      <c r="DU119" s="371"/>
      <c r="DV119" s="371"/>
      <c r="DW119" s="371"/>
      <c r="DX119" s="371"/>
      <c r="DY119" s="371"/>
      <c r="DZ119" s="371"/>
      <c r="EA119" s="371"/>
      <c r="EB119" s="371"/>
      <c r="EC119" s="371"/>
      <c r="ED119" s="371"/>
      <c r="EE119" s="371"/>
      <c r="EF119" s="371"/>
      <c r="EG119" s="371"/>
      <c r="EH119" s="371"/>
      <c r="EI119" s="371"/>
      <c r="EJ119" s="371"/>
      <c r="EK119" s="371"/>
      <c r="EL119" s="371"/>
      <c r="EM119" s="371"/>
      <c r="EN119" s="371"/>
      <c r="EO119" s="371"/>
      <c r="EP119" s="371"/>
      <c r="EQ119" s="371"/>
      <c r="ER119" s="371"/>
    </row>
    <row r="120" spans="1:148" x14ac:dyDescent="0.15">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c r="BM120" s="371"/>
      <c r="BN120" s="371"/>
      <c r="BO120" s="371"/>
      <c r="BP120" s="371"/>
      <c r="BQ120" s="371"/>
      <c r="BR120" s="371"/>
      <c r="BS120" s="371"/>
      <c r="BT120" s="371"/>
      <c r="BU120" s="371"/>
      <c r="BV120" s="371"/>
      <c r="BW120" s="371"/>
      <c r="BX120" s="371"/>
      <c r="BY120" s="371"/>
      <c r="BZ120" s="371"/>
      <c r="CA120" s="371"/>
      <c r="CB120" s="371"/>
      <c r="CC120" s="371"/>
      <c r="CD120" s="371"/>
      <c r="CE120" s="371"/>
      <c r="CF120" s="371"/>
      <c r="CG120" s="371"/>
      <c r="CH120" s="371"/>
      <c r="CI120" s="371"/>
      <c r="CJ120" s="371"/>
      <c r="CK120" s="371"/>
      <c r="CL120" s="371"/>
      <c r="CM120" s="371"/>
      <c r="CN120" s="371"/>
      <c r="CO120" s="371"/>
      <c r="CP120" s="371"/>
      <c r="CQ120" s="371"/>
      <c r="CR120" s="371"/>
      <c r="CS120" s="371"/>
      <c r="CT120" s="371"/>
      <c r="CU120" s="371"/>
      <c r="CV120" s="371"/>
      <c r="CW120" s="371"/>
      <c r="CX120" s="371"/>
      <c r="CY120" s="371"/>
      <c r="CZ120" s="371"/>
      <c r="DA120" s="371"/>
      <c r="DB120" s="371"/>
      <c r="DC120" s="371"/>
      <c r="DD120" s="371"/>
      <c r="DE120" s="371"/>
      <c r="DF120" s="371"/>
      <c r="DG120" s="371"/>
      <c r="DH120" s="371"/>
      <c r="DI120" s="371"/>
      <c r="DJ120" s="371"/>
      <c r="DK120" s="371"/>
      <c r="DL120" s="371"/>
      <c r="DM120" s="371"/>
      <c r="DN120" s="371"/>
      <c r="DO120" s="371"/>
      <c r="DP120" s="371"/>
      <c r="DQ120" s="371"/>
      <c r="DR120" s="371"/>
      <c r="DS120" s="371"/>
      <c r="DT120" s="371"/>
      <c r="DU120" s="371"/>
      <c r="DV120" s="371"/>
      <c r="DW120" s="371"/>
      <c r="DX120" s="371"/>
      <c r="DY120" s="371"/>
      <c r="DZ120" s="371"/>
      <c r="EA120" s="371"/>
      <c r="EB120" s="371"/>
      <c r="EC120" s="371"/>
      <c r="ED120" s="371"/>
      <c r="EE120" s="371"/>
      <c r="EF120" s="371"/>
      <c r="EG120" s="371"/>
      <c r="EH120" s="371"/>
      <c r="EI120" s="371"/>
      <c r="EJ120" s="371"/>
      <c r="EK120" s="371"/>
      <c r="EL120" s="371"/>
      <c r="EM120" s="371"/>
      <c r="EN120" s="371"/>
      <c r="EO120" s="371"/>
      <c r="EP120" s="371"/>
      <c r="EQ120" s="371"/>
      <c r="ER120" s="371"/>
    </row>
    <row r="121" spans="1:148" x14ac:dyDescent="0.15">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c r="BM121" s="371"/>
      <c r="BN121" s="371"/>
      <c r="BO121" s="371"/>
      <c r="BP121" s="371"/>
      <c r="BQ121" s="371"/>
      <c r="BR121" s="371"/>
      <c r="BS121" s="371"/>
      <c r="BT121" s="371"/>
      <c r="BU121" s="371"/>
      <c r="BV121" s="371"/>
      <c r="BW121" s="371"/>
      <c r="BX121" s="371"/>
      <c r="BY121" s="371"/>
      <c r="BZ121" s="371"/>
      <c r="CA121" s="371"/>
      <c r="CB121" s="371"/>
      <c r="CC121" s="371"/>
      <c r="CD121" s="371"/>
      <c r="CE121" s="371"/>
      <c r="CF121" s="371"/>
      <c r="CG121" s="371"/>
      <c r="CH121" s="371"/>
      <c r="CI121" s="371"/>
      <c r="CJ121" s="371"/>
      <c r="CK121" s="371"/>
      <c r="CL121" s="371"/>
      <c r="CM121" s="371"/>
      <c r="CN121" s="371"/>
      <c r="CO121" s="371"/>
      <c r="CP121" s="371"/>
      <c r="CQ121" s="371"/>
      <c r="CR121" s="371"/>
      <c r="CS121" s="371"/>
      <c r="CT121" s="371"/>
      <c r="CU121" s="371"/>
      <c r="CV121" s="371"/>
      <c r="CW121" s="371"/>
      <c r="CX121" s="371"/>
      <c r="CY121" s="371"/>
      <c r="CZ121" s="371"/>
      <c r="DA121" s="371"/>
      <c r="DB121" s="371"/>
      <c r="DC121" s="371"/>
      <c r="DD121" s="371"/>
      <c r="DE121" s="371"/>
      <c r="DF121" s="371"/>
      <c r="DG121" s="371"/>
      <c r="DH121" s="371"/>
      <c r="DI121" s="371"/>
      <c r="DJ121" s="371"/>
      <c r="DK121" s="371"/>
      <c r="DL121" s="371"/>
      <c r="DM121" s="371"/>
      <c r="DN121" s="371"/>
      <c r="DO121" s="371"/>
      <c r="DP121" s="371"/>
      <c r="DQ121" s="371"/>
      <c r="DR121" s="371"/>
      <c r="DS121" s="371"/>
      <c r="DT121" s="371"/>
      <c r="DU121" s="371"/>
      <c r="DV121" s="371"/>
      <c r="DW121" s="371"/>
      <c r="DX121" s="371"/>
      <c r="DY121" s="371"/>
      <c r="DZ121" s="371"/>
      <c r="EA121" s="371"/>
      <c r="EB121" s="371"/>
      <c r="EC121" s="371"/>
      <c r="ED121" s="371"/>
      <c r="EE121" s="371"/>
      <c r="EF121" s="371"/>
      <c r="EG121" s="371"/>
      <c r="EH121" s="371"/>
      <c r="EI121" s="371"/>
      <c r="EJ121" s="371"/>
      <c r="EK121" s="371"/>
      <c r="EL121" s="371"/>
      <c r="EM121" s="371"/>
      <c r="EN121" s="371"/>
      <c r="EO121" s="371"/>
      <c r="EP121" s="371"/>
      <c r="EQ121" s="371"/>
      <c r="ER121" s="371"/>
    </row>
    <row r="122" spans="1:148" x14ac:dyDescent="0.15">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71"/>
      <c r="AL122" s="371"/>
      <c r="AM122" s="371"/>
      <c r="AN122" s="371"/>
      <c r="AO122" s="371"/>
      <c r="AP122" s="371"/>
      <c r="AQ122" s="371"/>
      <c r="AR122" s="371"/>
      <c r="AS122" s="371"/>
      <c r="AT122" s="371"/>
      <c r="AU122" s="371"/>
      <c r="AV122" s="371"/>
      <c r="AW122" s="371"/>
      <c r="AX122" s="371"/>
      <c r="AY122" s="371"/>
      <c r="AZ122" s="371"/>
      <c r="BA122" s="371"/>
      <c r="BB122" s="371"/>
      <c r="BC122" s="371"/>
      <c r="BD122" s="371"/>
      <c r="BE122" s="371"/>
      <c r="BF122" s="371"/>
      <c r="BG122" s="371"/>
      <c r="BH122" s="371"/>
      <c r="BI122" s="371"/>
      <c r="BJ122" s="371"/>
      <c r="BK122" s="371"/>
      <c r="BL122" s="371"/>
      <c r="BM122" s="371"/>
      <c r="BN122" s="371"/>
      <c r="BO122" s="371"/>
      <c r="BP122" s="371"/>
      <c r="BQ122" s="371"/>
      <c r="BR122" s="371"/>
      <c r="BS122" s="371"/>
      <c r="BT122" s="371"/>
      <c r="BU122" s="371"/>
      <c r="BV122" s="371"/>
      <c r="BW122" s="371"/>
      <c r="BX122" s="371"/>
      <c r="BY122" s="371"/>
      <c r="BZ122" s="371"/>
      <c r="CA122" s="371"/>
      <c r="CB122" s="371"/>
      <c r="CC122" s="371"/>
      <c r="CD122" s="371"/>
      <c r="CE122" s="371"/>
      <c r="CF122" s="371"/>
      <c r="CG122" s="371"/>
      <c r="CH122" s="371"/>
      <c r="CI122" s="371"/>
      <c r="CJ122" s="371"/>
      <c r="CK122" s="371"/>
      <c r="CL122" s="371"/>
      <c r="CM122" s="371"/>
      <c r="CN122" s="371"/>
      <c r="CO122" s="371"/>
      <c r="CP122" s="371"/>
      <c r="CQ122" s="371"/>
      <c r="CR122" s="371"/>
      <c r="CS122" s="371"/>
      <c r="CT122" s="371"/>
      <c r="CU122" s="371"/>
      <c r="CV122" s="371"/>
      <c r="CW122" s="371"/>
      <c r="CX122" s="371"/>
      <c r="CY122" s="371"/>
      <c r="CZ122" s="371"/>
      <c r="DA122" s="371"/>
      <c r="DB122" s="371"/>
      <c r="DC122" s="371"/>
      <c r="DD122" s="371"/>
      <c r="DE122" s="371"/>
      <c r="DF122" s="371"/>
      <c r="DG122" s="371"/>
      <c r="DH122" s="371"/>
      <c r="DI122" s="371"/>
      <c r="DJ122" s="371"/>
      <c r="DK122" s="371"/>
      <c r="DL122" s="371"/>
      <c r="DM122" s="371"/>
      <c r="DN122" s="371"/>
      <c r="DO122" s="371"/>
      <c r="DP122" s="371"/>
      <c r="DQ122" s="371"/>
      <c r="DR122" s="371"/>
      <c r="DS122" s="371"/>
      <c r="DT122" s="371"/>
      <c r="DU122" s="371"/>
      <c r="DV122" s="371"/>
      <c r="DW122" s="371"/>
      <c r="DX122" s="371"/>
      <c r="DY122" s="371"/>
      <c r="DZ122" s="371"/>
      <c r="EA122" s="371"/>
      <c r="EB122" s="371"/>
      <c r="EC122" s="371"/>
      <c r="ED122" s="371"/>
      <c r="EE122" s="371"/>
      <c r="EF122" s="371"/>
      <c r="EG122" s="371"/>
      <c r="EH122" s="371"/>
      <c r="EI122" s="371"/>
      <c r="EJ122" s="371"/>
      <c r="EK122" s="371"/>
      <c r="EL122" s="371"/>
      <c r="EM122" s="371"/>
      <c r="EN122" s="371"/>
      <c r="EO122" s="371"/>
      <c r="EP122" s="371"/>
      <c r="EQ122" s="371"/>
      <c r="ER122" s="371"/>
    </row>
    <row r="123" spans="1:148" x14ac:dyDescent="0.15">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c r="AJ123" s="371"/>
      <c r="AK123" s="371"/>
      <c r="AL123" s="371"/>
      <c r="AM123" s="371"/>
      <c r="AN123" s="371"/>
      <c r="AO123" s="371"/>
      <c r="AP123" s="371"/>
      <c r="AQ123" s="371"/>
      <c r="AR123" s="371"/>
      <c r="AS123" s="371"/>
      <c r="AT123" s="371"/>
      <c r="AU123" s="371"/>
      <c r="AV123" s="371"/>
      <c r="AW123" s="371"/>
      <c r="AX123" s="371"/>
      <c r="AY123" s="371"/>
      <c r="AZ123" s="371"/>
      <c r="BA123" s="371"/>
      <c r="BB123" s="371"/>
      <c r="BC123" s="371"/>
      <c r="BD123" s="371"/>
      <c r="BE123" s="371"/>
      <c r="BF123" s="371"/>
      <c r="BG123" s="371"/>
      <c r="BH123" s="371"/>
      <c r="BI123" s="371"/>
      <c r="BJ123" s="371"/>
      <c r="BK123" s="371"/>
      <c r="BL123" s="371"/>
      <c r="BM123" s="371"/>
      <c r="BN123" s="371"/>
      <c r="BO123" s="371"/>
      <c r="BP123" s="371"/>
      <c r="BQ123" s="371"/>
      <c r="BR123" s="371"/>
      <c r="BS123" s="371"/>
      <c r="BT123" s="371"/>
      <c r="BU123" s="371"/>
      <c r="BV123" s="371"/>
      <c r="BW123" s="371"/>
      <c r="BX123" s="371"/>
      <c r="BY123" s="371"/>
      <c r="BZ123" s="371"/>
      <c r="CA123" s="371"/>
      <c r="CB123" s="371"/>
      <c r="CC123" s="371"/>
      <c r="CD123" s="371"/>
      <c r="CE123" s="371"/>
      <c r="CF123" s="371"/>
      <c r="CG123" s="371"/>
      <c r="CH123" s="371"/>
      <c r="CI123" s="371"/>
      <c r="CJ123" s="371"/>
      <c r="CK123" s="371"/>
      <c r="CL123" s="371"/>
      <c r="CM123" s="371"/>
      <c r="CN123" s="371"/>
      <c r="CO123" s="371"/>
      <c r="CP123" s="371"/>
      <c r="CQ123" s="371"/>
      <c r="CR123" s="371"/>
      <c r="CS123" s="371"/>
      <c r="CT123" s="371"/>
      <c r="CU123" s="371"/>
      <c r="CV123" s="371"/>
      <c r="CW123" s="371"/>
      <c r="CX123" s="371"/>
      <c r="CY123" s="371"/>
      <c r="CZ123" s="371"/>
      <c r="DA123" s="371"/>
      <c r="DB123" s="371"/>
      <c r="DC123" s="371"/>
      <c r="DD123" s="371"/>
      <c r="DE123" s="371"/>
      <c r="DF123" s="371"/>
      <c r="DG123" s="371"/>
      <c r="DH123" s="371"/>
      <c r="DI123" s="371"/>
      <c r="DJ123" s="371"/>
      <c r="DK123" s="371"/>
      <c r="DL123" s="371"/>
      <c r="DM123" s="371"/>
      <c r="DN123" s="371"/>
      <c r="DO123" s="371"/>
      <c r="DP123" s="371"/>
      <c r="DQ123" s="371"/>
      <c r="DR123" s="371"/>
      <c r="DS123" s="371"/>
      <c r="DT123" s="371"/>
      <c r="DU123" s="371"/>
      <c r="DV123" s="371"/>
      <c r="DW123" s="371"/>
      <c r="DX123" s="371"/>
      <c r="DY123" s="371"/>
      <c r="DZ123" s="371"/>
      <c r="EA123" s="371"/>
      <c r="EB123" s="371"/>
      <c r="EC123" s="371"/>
      <c r="ED123" s="371"/>
      <c r="EE123" s="371"/>
      <c r="EF123" s="371"/>
      <c r="EG123" s="371"/>
      <c r="EH123" s="371"/>
      <c r="EI123" s="371"/>
      <c r="EJ123" s="371"/>
      <c r="EK123" s="371"/>
      <c r="EL123" s="371"/>
      <c r="EM123" s="371"/>
      <c r="EN123" s="371"/>
      <c r="EO123" s="371"/>
      <c r="EP123" s="371"/>
      <c r="EQ123" s="371"/>
      <c r="ER123" s="371"/>
    </row>
    <row r="124" spans="1:148" x14ac:dyDescent="0.15">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71"/>
      <c r="AL124" s="371"/>
      <c r="AM124" s="371"/>
      <c r="AN124" s="371"/>
      <c r="AO124" s="371"/>
      <c r="AP124" s="371"/>
      <c r="AQ124" s="371"/>
      <c r="AR124" s="371"/>
      <c r="AS124" s="371"/>
      <c r="AT124" s="371"/>
      <c r="AU124" s="371"/>
      <c r="AV124" s="371"/>
      <c r="AW124" s="371"/>
      <c r="AX124" s="371"/>
      <c r="AY124" s="371"/>
      <c r="AZ124" s="371"/>
      <c r="BA124" s="371"/>
      <c r="BB124" s="371"/>
      <c r="BC124" s="371"/>
      <c r="BD124" s="371"/>
      <c r="BE124" s="371"/>
      <c r="BF124" s="371"/>
      <c r="BG124" s="371"/>
      <c r="BH124" s="371"/>
      <c r="BI124" s="371"/>
      <c r="BJ124" s="371"/>
      <c r="BK124" s="371"/>
      <c r="BL124" s="371"/>
      <c r="BM124" s="371"/>
      <c r="BN124" s="371"/>
      <c r="BO124" s="371"/>
      <c r="BP124" s="371"/>
      <c r="BQ124" s="371"/>
      <c r="BR124" s="371"/>
      <c r="BS124" s="371"/>
      <c r="BT124" s="371"/>
      <c r="BU124" s="371"/>
      <c r="BV124" s="371"/>
      <c r="BW124" s="371"/>
      <c r="BX124" s="371"/>
      <c r="BY124" s="371"/>
      <c r="BZ124" s="371"/>
      <c r="CA124" s="371"/>
      <c r="CB124" s="371"/>
      <c r="CC124" s="371"/>
      <c r="CD124" s="371"/>
      <c r="CE124" s="371"/>
      <c r="CF124" s="371"/>
      <c r="CG124" s="371"/>
      <c r="CH124" s="371"/>
      <c r="CI124" s="371"/>
      <c r="CJ124" s="371"/>
      <c r="CK124" s="371"/>
      <c r="CL124" s="371"/>
      <c r="CM124" s="371"/>
      <c r="CN124" s="371"/>
      <c r="CO124" s="371"/>
      <c r="CP124" s="371"/>
      <c r="CQ124" s="371"/>
      <c r="CR124" s="371"/>
      <c r="CS124" s="371"/>
      <c r="CT124" s="371"/>
      <c r="CU124" s="371"/>
      <c r="CV124" s="371"/>
      <c r="CW124" s="371"/>
      <c r="CX124" s="371"/>
      <c r="CY124" s="371"/>
      <c r="CZ124" s="371"/>
      <c r="DA124" s="371"/>
      <c r="DB124" s="371"/>
      <c r="DC124" s="371"/>
      <c r="DD124" s="371"/>
      <c r="DE124" s="371"/>
      <c r="DF124" s="371"/>
      <c r="DG124" s="371"/>
      <c r="DH124" s="371"/>
      <c r="DI124" s="371"/>
      <c r="DJ124" s="371"/>
      <c r="DK124" s="371"/>
      <c r="DL124" s="371"/>
      <c r="DM124" s="371"/>
      <c r="DN124" s="371"/>
      <c r="DO124" s="371"/>
      <c r="DP124" s="371"/>
      <c r="DQ124" s="371"/>
      <c r="DR124" s="371"/>
      <c r="DS124" s="371"/>
      <c r="DT124" s="371"/>
      <c r="DU124" s="371"/>
      <c r="DV124" s="371"/>
      <c r="DW124" s="371"/>
      <c r="DX124" s="371"/>
      <c r="DY124" s="371"/>
      <c r="DZ124" s="371"/>
      <c r="EA124" s="371"/>
      <c r="EB124" s="371"/>
      <c r="EC124" s="371"/>
      <c r="ED124" s="371"/>
      <c r="EE124" s="371"/>
      <c r="EF124" s="371"/>
      <c r="EG124" s="371"/>
      <c r="EH124" s="371"/>
      <c r="EI124" s="371"/>
      <c r="EJ124" s="371"/>
      <c r="EK124" s="371"/>
      <c r="EL124" s="371"/>
      <c r="EM124" s="371"/>
      <c r="EN124" s="371"/>
      <c r="EO124" s="371"/>
      <c r="EP124" s="371"/>
      <c r="EQ124" s="371"/>
      <c r="ER124" s="371"/>
    </row>
    <row r="125" spans="1:148" x14ac:dyDescent="0.15">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c r="AJ125" s="371"/>
      <c r="AK125" s="371"/>
      <c r="AL125" s="371"/>
      <c r="AM125" s="371"/>
      <c r="AN125" s="371"/>
      <c r="AO125" s="371"/>
      <c r="AP125" s="371"/>
      <c r="AQ125" s="371"/>
      <c r="AR125" s="371"/>
      <c r="AS125" s="371"/>
      <c r="AT125" s="371"/>
      <c r="AU125" s="371"/>
      <c r="AV125" s="371"/>
      <c r="AW125" s="371"/>
      <c r="AX125" s="371"/>
      <c r="AY125" s="371"/>
      <c r="AZ125" s="371"/>
      <c r="BA125" s="371"/>
      <c r="BB125" s="371"/>
      <c r="BC125" s="371"/>
      <c r="BD125" s="371"/>
      <c r="BE125" s="371"/>
      <c r="BF125" s="371"/>
      <c r="BG125" s="371"/>
      <c r="BH125" s="371"/>
      <c r="BI125" s="371"/>
      <c r="BJ125" s="371"/>
      <c r="BK125" s="371"/>
      <c r="BL125" s="371"/>
      <c r="BM125" s="371"/>
      <c r="BN125" s="371"/>
      <c r="BO125" s="371"/>
      <c r="BP125" s="371"/>
      <c r="BQ125" s="371"/>
      <c r="BR125" s="371"/>
      <c r="BS125" s="371"/>
      <c r="BT125" s="371"/>
      <c r="BU125" s="371"/>
      <c r="BV125" s="371"/>
      <c r="BW125" s="371"/>
      <c r="BX125" s="371"/>
      <c r="BY125" s="371"/>
      <c r="BZ125" s="371"/>
      <c r="CA125" s="371"/>
      <c r="CB125" s="371"/>
      <c r="CC125" s="371"/>
      <c r="CD125" s="371"/>
      <c r="CE125" s="371"/>
      <c r="CF125" s="371"/>
      <c r="CG125" s="371"/>
      <c r="CH125" s="371"/>
      <c r="CI125" s="371"/>
      <c r="CJ125" s="371"/>
      <c r="CK125" s="371"/>
      <c r="CL125" s="371"/>
      <c r="CM125" s="371"/>
      <c r="CN125" s="371"/>
      <c r="CO125" s="371"/>
      <c r="CP125" s="371"/>
      <c r="CQ125" s="371"/>
      <c r="CR125" s="371"/>
      <c r="CS125" s="371"/>
      <c r="CT125" s="371"/>
      <c r="CU125" s="371"/>
      <c r="CV125" s="371"/>
      <c r="CW125" s="371"/>
      <c r="CX125" s="371"/>
      <c r="CY125" s="371"/>
      <c r="CZ125" s="371"/>
      <c r="DA125" s="371"/>
      <c r="DB125" s="371"/>
      <c r="DC125" s="371"/>
      <c r="DD125" s="371"/>
      <c r="DE125" s="371"/>
      <c r="DF125" s="371"/>
      <c r="DG125" s="371"/>
      <c r="DH125" s="371"/>
      <c r="DI125" s="371"/>
      <c r="DJ125" s="371"/>
      <c r="DK125" s="371"/>
      <c r="DL125" s="371"/>
      <c r="DM125" s="371"/>
      <c r="DN125" s="371"/>
      <c r="DO125" s="371"/>
      <c r="DP125" s="371"/>
      <c r="DQ125" s="371"/>
      <c r="DR125" s="371"/>
      <c r="DS125" s="371"/>
      <c r="DT125" s="371"/>
      <c r="DU125" s="371"/>
      <c r="DV125" s="371"/>
      <c r="DW125" s="371"/>
      <c r="DX125" s="371"/>
      <c r="DY125" s="371"/>
      <c r="DZ125" s="371"/>
      <c r="EA125" s="371"/>
      <c r="EB125" s="371"/>
      <c r="EC125" s="371"/>
      <c r="ED125" s="371"/>
      <c r="EE125" s="371"/>
      <c r="EF125" s="371"/>
      <c r="EG125" s="371"/>
      <c r="EH125" s="371"/>
      <c r="EI125" s="371"/>
      <c r="EJ125" s="371"/>
      <c r="EK125" s="371"/>
      <c r="EL125" s="371"/>
      <c r="EM125" s="371"/>
      <c r="EN125" s="371"/>
      <c r="EO125" s="371"/>
      <c r="EP125" s="371"/>
      <c r="EQ125" s="371"/>
      <c r="ER125" s="371"/>
    </row>
    <row r="126" spans="1:148" x14ac:dyDescent="0.15">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71"/>
      <c r="AJ126" s="371"/>
      <c r="AK126" s="371"/>
      <c r="AL126" s="371"/>
      <c r="AM126" s="371"/>
      <c r="AN126" s="371"/>
      <c r="AO126" s="371"/>
      <c r="AP126" s="371"/>
      <c r="AQ126" s="371"/>
      <c r="AR126" s="371"/>
      <c r="AS126" s="371"/>
      <c r="AT126" s="371"/>
      <c r="AU126" s="371"/>
      <c r="AV126" s="371"/>
      <c r="AW126" s="371"/>
      <c r="AX126" s="371"/>
      <c r="AY126" s="371"/>
      <c r="AZ126" s="371"/>
      <c r="BA126" s="371"/>
      <c r="BB126" s="371"/>
      <c r="BC126" s="371"/>
      <c r="BD126" s="371"/>
      <c r="BE126" s="371"/>
      <c r="BF126" s="371"/>
      <c r="BG126" s="371"/>
      <c r="BH126" s="371"/>
      <c r="BI126" s="371"/>
      <c r="BJ126" s="371"/>
      <c r="BK126" s="371"/>
      <c r="BL126" s="371"/>
      <c r="BM126" s="371"/>
      <c r="BN126" s="371"/>
      <c r="BO126" s="371"/>
      <c r="BP126" s="371"/>
      <c r="BQ126" s="371"/>
      <c r="BR126" s="371"/>
      <c r="BS126" s="371"/>
      <c r="BT126" s="371"/>
      <c r="BU126" s="371"/>
      <c r="BV126" s="371"/>
      <c r="BW126" s="371"/>
      <c r="BX126" s="371"/>
      <c r="BY126" s="371"/>
      <c r="BZ126" s="371"/>
      <c r="CA126" s="371"/>
      <c r="CB126" s="371"/>
      <c r="CC126" s="371"/>
      <c r="CD126" s="371"/>
      <c r="CE126" s="371"/>
      <c r="CF126" s="371"/>
      <c r="CG126" s="371"/>
      <c r="CH126" s="371"/>
      <c r="CI126" s="371"/>
      <c r="CJ126" s="371"/>
      <c r="CK126" s="371"/>
      <c r="CL126" s="371"/>
      <c r="CM126" s="371"/>
      <c r="CN126" s="371"/>
      <c r="CO126" s="371"/>
      <c r="CP126" s="371"/>
      <c r="CQ126" s="371"/>
      <c r="CR126" s="371"/>
      <c r="CS126" s="371"/>
      <c r="CT126" s="371"/>
      <c r="CU126" s="371"/>
      <c r="CV126" s="371"/>
      <c r="CW126" s="371"/>
      <c r="CX126" s="371"/>
      <c r="CY126" s="371"/>
      <c r="CZ126" s="371"/>
      <c r="DA126" s="371"/>
      <c r="DB126" s="371"/>
      <c r="DC126" s="371"/>
      <c r="DD126" s="371"/>
      <c r="DE126" s="371"/>
      <c r="DF126" s="371"/>
      <c r="DG126" s="371"/>
      <c r="DH126" s="371"/>
      <c r="DI126" s="371"/>
      <c r="DJ126" s="371"/>
      <c r="DK126" s="371"/>
      <c r="DL126" s="371"/>
      <c r="DM126" s="371"/>
      <c r="DN126" s="371"/>
      <c r="DO126" s="371"/>
      <c r="DP126" s="371"/>
      <c r="DQ126" s="371"/>
      <c r="DR126" s="371"/>
      <c r="DS126" s="371"/>
      <c r="DT126" s="371"/>
      <c r="DU126" s="371"/>
      <c r="DV126" s="371"/>
      <c r="DW126" s="371"/>
      <c r="DX126" s="371"/>
      <c r="DY126" s="371"/>
      <c r="DZ126" s="371"/>
      <c r="EA126" s="371"/>
      <c r="EB126" s="371"/>
      <c r="EC126" s="371"/>
      <c r="ED126" s="371"/>
      <c r="EE126" s="371"/>
      <c r="EF126" s="371"/>
      <c r="EG126" s="371"/>
      <c r="EH126" s="371"/>
      <c r="EI126" s="371"/>
      <c r="EJ126" s="371"/>
      <c r="EK126" s="371"/>
      <c r="EL126" s="371"/>
      <c r="EM126" s="371"/>
      <c r="EN126" s="371"/>
      <c r="EO126" s="371"/>
      <c r="EP126" s="371"/>
      <c r="EQ126" s="371"/>
      <c r="ER126" s="371"/>
    </row>
    <row r="127" spans="1:148" x14ac:dyDescent="0.15">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c r="AJ127" s="371"/>
      <c r="AK127" s="371"/>
      <c r="AL127" s="371"/>
      <c r="AM127" s="371"/>
      <c r="AN127" s="371"/>
      <c r="AO127" s="371"/>
      <c r="AP127" s="371"/>
      <c r="AQ127" s="371"/>
      <c r="AR127" s="371"/>
      <c r="AS127" s="371"/>
      <c r="AT127" s="371"/>
      <c r="AU127" s="371"/>
      <c r="AV127" s="371"/>
      <c r="AW127" s="371"/>
      <c r="AX127" s="371"/>
      <c r="AY127" s="371"/>
      <c r="AZ127" s="371"/>
      <c r="BA127" s="371"/>
      <c r="BB127" s="371"/>
      <c r="BC127" s="371"/>
      <c r="BD127" s="371"/>
      <c r="BE127" s="371"/>
      <c r="BF127" s="371"/>
      <c r="BG127" s="371"/>
      <c r="BH127" s="371"/>
      <c r="BI127" s="371"/>
      <c r="BJ127" s="371"/>
      <c r="BK127" s="371"/>
      <c r="BL127" s="371"/>
      <c r="BM127" s="371"/>
      <c r="BN127" s="371"/>
      <c r="BO127" s="371"/>
      <c r="BP127" s="371"/>
      <c r="BQ127" s="371"/>
      <c r="BR127" s="371"/>
      <c r="BS127" s="371"/>
      <c r="BT127" s="371"/>
      <c r="BU127" s="371"/>
      <c r="BV127" s="371"/>
      <c r="BW127" s="371"/>
      <c r="BX127" s="371"/>
      <c r="BY127" s="371"/>
      <c r="BZ127" s="371"/>
      <c r="CA127" s="371"/>
      <c r="CB127" s="371"/>
      <c r="CC127" s="371"/>
      <c r="CD127" s="371"/>
      <c r="CE127" s="371"/>
      <c r="CF127" s="371"/>
      <c r="CG127" s="371"/>
      <c r="CH127" s="371"/>
      <c r="CI127" s="371"/>
      <c r="CJ127" s="371"/>
      <c r="CK127" s="371"/>
      <c r="CL127" s="371"/>
      <c r="CM127" s="371"/>
      <c r="CN127" s="371"/>
      <c r="CO127" s="371"/>
      <c r="CP127" s="371"/>
      <c r="CQ127" s="371"/>
      <c r="CR127" s="371"/>
      <c r="CS127" s="371"/>
      <c r="CT127" s="371"/>
      <c r="CU127" s="371"/>
      <c r="CV127" s="371"/>
      <c r="CW127" s="371"/>
      <c r="CX127" s="371"/>
      <c r="CY127" s="371"/>
      <c r="CZ127" s="371"/>
      <c r="DA127" s="371"/>
      <c r="DB127" s="371"/>
      <c r="DC127" s="371"/>
      <c r="DD127" s="371"/>
      <c r="DE127" s="371"/>
      <c r="DF127" s="371"/>
      <c r="DG127" s="371"/>
      <c r="DH127" s="371"/>
      <c r="DI127" s="371"/>
      <c r="DJ127" s="371"/>
      <c r="DK127" s="371"/>
      <c r="DL127" s="371"/>
      <c r="DM127" s="371"/>
      <c r="DN127" s="371"/>
      <c r="DO127" s="371"/>
      <c r="DP127" s="371"/>
      <c r="DQ127" s="371"/>
      <c r="DR127" s="371"/>
      <c r="DS127" s="371"/>
      <c r="DT127" s="371"/>
      <c r="DU127" s="371"/>
      <c r="DV127" s="371"/>
      <c r="DW127" s="371"/>
      <c r="DX127" s="371"/>
      <c r="DY127" s="371"/>
      <c r="DZ127" s="371"/>
      <c r="EA127" s="371"/>
      <c r="EB127" s="371"/>
      <c r="EC127" s="371"/>
      <c r="ED127" s="371"/>
      <c r="EE127" s="371"/>
      <c r="EF127" s="371"/>
      <c r="EG127" s="371"/>
      <c r="EH127" s="371"/>
      <c r="EI127" s="371"/>
      <c r="EJ127" s="371"/>
      <c r="EK127" s="371"/>
      <c r="EL127" s="371"/>
      <c r="EM127" s="371"/>
      <c r="EN127" s="371"/>
      <c r="EO127" s="371"/>
      <c r="EP127" s="371"/>
      <c r="EQ127" s="371"/>
      <c r="ER127" s="371"/>
    </row>
    <row r="128" spans="1:148" x14ac:dyDescent="0.15">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71"/>
      <c r="AJ128" s="371"/>
      <c r="AK128" s="371"/>
      <c r="AL128" s="371"/>
      <c r="AM128" s="371"/>
      <c r="AN128" s="371"/>
      <c r="AO128" s="371"/>
      <c r="AP128" s="371"/>
      <c r="AQ128" s="371"/>
      <c r="AR128" s="371"/>
      <c r="AS128" s="371"/>
      <c r="AT128" s="371"/>
      <c r="AU128" s="371"/>
      <c r="AV128" s="371"/>
      <c r="AW128" s="371"/>
      <c r="AX128" s="371"/>
      <c r="AY128" s="371"/>
      <c r="AZ128" s="371"/>
      <c r="BA128" s="371"/>
      <c r="BB128" s="371"/>
      <c r="BC128" s="371"/>
      <c r="BD128" s="371"/>
      <c r="BE128" s="371"/>
      <c r="BF128" s="371"/>
      <c r="BG128" s="371"/>
      <c r="BH128" s="371"/>
      <c r="BI128" s="371"/>
      <c r="BJ128" s="371"/>
      <c r="BK128" s="371"/>
      <c r="BL128" s="371"/>
      <c r="BM128" s="371"/>
      <c r="BN128" s="371"/>
      <c r="BO128" s="371"/>
      <c r="BP128" s="371"/>
      <c r="BQ128" s="371"/>
      <c r="BR128" s="371"/>
      <c r="BS128" s="371"/>
      <c r="BT128" s="371"/>
      <c r="BU128" s="371"/>
      <c r="BV128" s="371"/>
      <c r="BW128" s="371"/>
      <c r="BX128" s="371"/>
      <c r="BY128" s="371"/>
      <c r="BZ128" s="371"/>
      <c r="CA128" s="371"/>
      <c r="CB128" s="371"/>
      <c r="CC128" s="371"/>
      <c r="CD128" s="371"/>
      <c r="CE128" s="371"/>
      <c r="CF128" s="371"/>
      <c r="CG128" s="371"/>
      <c r="CH128" s="371"/>
      <c r="CI128" s="371"/>
      <c r="CJ128" s="371"/>
      <c r="CK128" s="371"/>
      <c r="CL128" s="371"/>
      <c r="CM128" s="371"/>
      <c r="CN128" s="371"/>
      <c r="CO128" s="371"/>
      <c r="CP128" s="371"/>
      <c r="CQ128" s="371"/>
      <c r="CR128" s="371"/>
      <c r="CS128" s="371"/>
      <c r="CT128" s="371"/>
      <c r="CU128" s="371"/>
      <c r="CV128" s="371"/>
      <c r="CW128" s="371"/>
      <c r="CX128" s="371"/>
      <c r="CY128" s="371"/>
      <c r="CZ128" s="371"/>
      <c r="DA128" s="371"/>
      <c r="DB128" s="371"/>
      <c r="DC128" s="371"/>
      <c r="DD128" s="371"/>
      <c r="DE128" s="371"/>
      <c r="DF128" s="371"/>
      <c r="DG128" s="371"/>
      <c r="DH128" s="371"/>
      <c r="DI128" s="371"/>
      <c r="DJ128" s="371"/>
      <c r="DK128" s="371"/>
      <c r="DL128" s="371"/>
      <c r="DM128" s="371"/>
      <c r="DN128" s="371"/>
      <c r="DO128" s="371"/>
      <c r="DP128" s="371"/>
      <c r="DQ128" s="371"/>
      <c r="DR128" s="371"/>
      <c r="DS128" s="371"/>
      <c r="DT128" s="371"/>
      <c r="DU128" s="371"/>
      <c r="DV128" s="371"/>
      <c r="DW128" s="371"/>
      <c r="DX128" s="371"/>
      <c r="DY128" s="371"/>
      <c r="DZ128" s="371"/>
      <c r="EA128" s="371"/>
      <c r="EB128" s="371"/>
      <c r="EC128" s="371"/>
      <c r="ED128" s="371"/>
      <c r="EE128" s="371"/>
      <c r="EF128" s="371"/>
      <c r="EG128" s="371"/>
      <c r="EH128" s="371"/>
      <c r="EI128" s="371"/>
      <c r="EJ128" s="371"/>
      <c r="EK128" s="371"/>
      <c r="EL128" s="371"/>
      <c r="EM128" s="371"/>
      <c r="EN128" s="371"/>
      <c r="EO128" s="371"/>
      <c r="EP128" s="371"/>
      <c r="EQ128" s="371"/>
      <c r="ER128" s="371"/>
    </row>
    <row r="129" spans="1:148" x14ac:dyDescent="0.15">
      <c r="A129" s="371"/>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71"/>
      <c r="AF129" s="371"/>
      <c r="AG129" s="371"/>
      <c r="AH129" s="371"/>
      <c r="AI129" s="371"/>
      <c r="AJ129" s="371"/>
      <c r="AK129" s="371"/>
      <c r="AL129" s="371"/>
      <c r="AM129" s="371"/>
      <c r="AN129" s="371"/>
      <c r="AO129" s="371"/>
      <c r="AP129" s="371"/>
      <c r="AQ129" s="371"/>
      <c r="AR129" s="371"/>
      <c r="AS129" s="371"/>
      <c r="AT129" s="371"/>
      <c r="AU129" s="371"/>
      <c r="AV129" s="371"/>
      <c r="AW129" s="371"/>
      <c r="AX129" s="371"/>
      <c r="AY129" s="371"/>
      <c r="AZ129" s="371"/>
      <c r="BA129" s="371"/>
      <c r="BB129" s="371"/>
      <c r="BC129" s="371"/>
      <c r="BD129" s="371"/>
      <c r="BE129" s="371"/>
      <c r="BF129" s="371"/>
      <c r="BG129" s="371"/>
      <c r="BH129" s="371"/>
      <c r="BI129" s="371"/>
      <c r="BJ129" s="371"/>
      <c r="BK129" s="371"/>
      <c r="BL129" s="371"/>
      <c r="BM129" s="371"/>
      <c r="BN129" s="371"/>
      <c r="BO129" s="371"/>
      <c r="BP129" s="371"/>
      <c r="BQ129" s="371"/>
      <c r="BR129" s="371"/>
      <c r="BS129" s="371"/>
      <c r="BT129" s="371"/>
      <c r="BU129" s="371"/>
      <c r="BV129" s="371"/>
      <c r="BW129" s="371"/>
      <c r="BX129" s="371"/>
      <c r="BY129" s="371"/>
      <c r="BZ129" s="371"/>
      <c r="CA129" s="371"/>
      <c r="CB129" s="371"/>
      <c r="CC129" s="371"/>
      <c r="CD129" s="371"/>
      <c r="CE129" s="371"/>
      <c r="CF129" s="371"/>
      <c r="CG129" s="371"/>
      <c r="CH129" s="371"/>
      <c r="CI129" s="371"/>
      <c r="CJ129" s="371"/>
      <c r="CK129" s="371"/>
      <c r="CL129" s="371"/>
      <c r="CM129" s="371"/>
      <c r="CN129" s="371"/>
      <c r="CO129" s="371"/>
      <c r="CP129" s="371"/>
      <c r="CQ129" s="371"/>
      <c r="CR129" s="371"/>
      <c r="CS129" s="371"/>
      <c r="CT129" s="371"/>
      <c r="CU129" s="371"/>
      <c r="CV129" s="371"/>
      <c r="CW129" s="371"/>
      <c r="CX129" s="371"/>
      <c r="CY129" s="371"/>
      <c r="CZ129" s="371"/>
      <c r="DA129" s="371"/>
      <c r="DB129" s="371"/>
      <c r="DC129" s="371"/>
      <c r="DD129" s="371"/>
      <c r="DE129" s="371"/>
      <c r="DF129" s="371"/>
      <c r="DG129" s="371"/>
      <c r="DH129" s="371"/>
      <c r="DI129" s="371"/>
      <c r="DJ129" s="371"/>
      <c r="DK129" s="371"/>
      <c r="DL129" s="371"/>
      <c r="DM129" s="371"/>
      <c r="DN129" s="371"/>
      <c r="DO129" s="371"/>
      <c r="DP129" s="371"/>
      <c r="DQ129" s="371"/>
      <c r="DR129" s="371"/>
      <c r="DS129" s="371"/>
      <c r="DT129" s="371"/>
      <c r="DU129" s="371"/>
      <c r="DV129" s="371"/>
      <c r="DW129" s="371"/>
      <c r="DX129" s="371"/>
      <c r="DY129" s="371"/>
      <c r="DZ129" s="371"/>
      <c r="EA129" s="371"/>
      <c r="EB129" s="371"/>
      <c r="EC129" s="371"/>
      <c r="ED129" s="371"/>
      <c r="EE129" s="371"/>
      <c r="EF129" s="371"/>
      <c r="EG129" s="371"/>
      <c r="EH129" s="371"/>
      <c r="EI129" s="371"/>
      <c r="EJ129" s="371"/>
      <c r="EK129" s="371"/>
      <c r="EL129" s="371"/>
      <c r="EM129" s="371"/>
      <c r="EN129" s="371"/>
      <c r="EO129" s="371"/>
      <c r="EP129" s="371"/>
      <c r="EQ129" s="371"/>
      <c r="ER129" s="371"/>
    </row>
    <row r="130" spans="1:148" x14ac:dyDescent="0.15">
      <c r="A130" s="371"/>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71"/>
      <c r="AF130" s="371"/>
      <c r="AG130" s="371"/>
      <c r="AH130" s="371"/>
      <c r="AI130" s="371"/>
      <c r="AJ130" s="371"/>
      <c r="AK130" s="371"/>
      <c r="AL130" s="371"/>
      <c r="AM130" s="371"/>
      <c r="AN130" s="371"/>
      <c r="AO130" s="371"/>
      <c r="AP130" s="371"/>
      <c r="AQ130" s="371"/>
      <c r="AR130" s="371"/>
      <c r="AS130" s="371"/>
      <c r="AT130" s="371"/>
      <c r="AU130" s="371"/>
      <c r="AV130" s="371"/>
      <c r="AW130" s="371"/>
      <c r="AX130" s="371"/>
      <c r="AY130" s="371"/>
      <c r="AZ130" s="371"/>
      <c r="BA130" s="371"/>
      <c r="BB130" s="371"/>
      <c r="BC130" s="371"/>
      <c r="BD130" s="371"/>
      <c r="BE130" s="371"/>
      <c r="BF130" s="371"/>
      <c r="BG130" s="371"/>
      <c r="BH130" s="371"/>
      <c r="BI130" s="371"/>
      <c r="BJ130" s="371"/>
      <c r="BK130" s="371"/>
      <c r="BL130" s="371"/>
      <c r="BM130" s="371"/>
      <c r="BN130" s="371"/>
      <c r="BO130" s="371"/>
      <c r="BP130" s="371"/>
      <c r="BQ130" s="371"/>
      <c r="BR130" s="371"/>
      <c r="BS130" s="371"/>
      <c r="BT130" s="371"/>
      <c r="BU130" s="371"/>
      <c r="BV130" s="371"/>
      <c r="BW130" s="371"/>
      <c r="BX130" s="371"/>
      <c r="BY130" s="371"/>
      <c r="BZ130" s="371"/>
      <c r="CA130" s="371"/>
      <c r="CB130" s="371"/>
      <c r="CC130" s="371"/>
      <c r="CD130" s="371"/>
      <c r="CE130" s="371"/>
      <c r="CF130" s="371"/>
      <c r="CG130" s="371"/>
      <c r="CH130" s="371"/>
      <c r="CI130" s="371"/>
      <c r="CJ130" s="371"/>
      <c r="CK130" s="371"/>
      <c r="CL130" s="371"/>
      <c r="CM130" s="371"/>
      <c r="CN130" s="371"/>
      <c r="CO130" s="371"/>
      <c r="CP130" s="371"/>
      <c r="CQ130" s="371"/>
      <c r="CR130" s="371"/>
      <c r="CS130" s="371"/>
      <c r="CT130" s="371"/>
      <c r="CU130" s="371"/>
      <c r="CV130" s="371"/>
      <c r="CW130" s="371"/>
      <c r="CX130" s="371"/>
      <c r="CY130" s="371"/>
      <c r="CZ130" s="371"/>
      <c r="DA130" s="371"/>
      <c r="DB130" s="371"/>
      <c r="DC130" s="371"/>
      <c r="DD130" s="371"/>
      <c r="DE130" s="371"/>
      <c r="DF130" s="371"/>
      <c r="DG130" s="371"/>
      <c r="DH130" s="371"/>
      <c r="DI130" s="371"/>
      <c r="DJ130" s="371"/>
      <c r="DK130" s="371"/>
      <c r="DL130" s="371"/>
      <c r="DM130" s="371"/>
      <c r="DN130" s="371"/>
      <c r="DO130" s="371"/>
      <c r="DP130" s="371"/>
      <c r="DQ130" s="371"/>
      <c r="DR130" s="371"/>
      <c r="DS130" s="371"/>
      <c r="DT130" s="371"/>
      <c r="DU130" s="371"/>
      <c r="DV130" s="371"/>
      <c r="DW130" s="371"/>
      <c r="DX130" s="371"/>
      <c r="DY130" s="371"/>
      <c r="DZ130" s="371"/>
      <c r="EA130" s="371"/>
      <c r="EB130" s="371"/>
      <c r="EC130" s="371"/>
      <c r="ED130" s="371"/>
      <c r="EE130" s="371"/>
      <c r="EF130" s="371"/>
      <c r="EG130" s="371"/>
      <c r="EH130" s="371"/>
      <c r="EI130" s="371"/>
      <c r="EJ130" s="371"/>
      <c r="EK130" s="371"/>
      <c r="EL130" s="371"/>
      <c r="EM130" s="371"/>
      <c r="EN130" s="371"/>
      <c r="EO130" s="371"/>
      <c r="EP130" s="371"/>
      <c r="EQ130" s="371"/>
      <c r="ER130" s="371"/>
    </row>
    <row r="131" spans="1:148" x14ac:dyDescent="0.15">
      <c r="A131" s="371"/>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71"/>
      <c r="AF131" s="371"/>
      <c r="AG131" s="371"/>
      <c r="AH131" s="371"/>
      <c r="AI131" s="371"/>
      <c r="AJ131" s="371"/>
      <c r="AK131" s="371"/>
      <c r="AL131" s="371"/>
      <c r="AM131" s="371"/>
      <c r="AN131" s="371"/>
      <c r="AO131" s="371"/>
      <c r="AP131" s="371"/>
      <c r="AQ131" s="371"/>
      <c r="AR131" s="371"/>
      <c r="AS131" s="371"/>
      <c r="AT131" s="371"/>
      <c r="AU131" s="371"/>
      <c r="AV131" s="371"/>
      <c r="AW131" s="371"/>
      <c r="AX131" s="371"/>
      <c r="AY131" s="371"/>
      <c r="AZ131" s="371"/>
      <c r="BA131" s="371"/>
      <c r="BB131" s="371"/>
      <c r="BC131" s="371"/>
      <c r="BD131" s="371"/>
      <c r="BE131" s="371"/>
      <c r="BF131" s="371"/>
      <c r="BG131" s="371"/>
      <c r="BH131" s="371"/>
      <c r="BI131" s="371"/>
      <c r="BJ131" s="371"/>
      <c r="BK131" s="371"/>
      <c r="BL131" s="371"/>
      <c r="BM131" s="371"/>
      <c r="BN131" s="371"/>
      <c r="BO131" s="371"/>
      <c r="BP131" s="371"/>
      <c r="BQ131" s="371"/>
      <c r="BR131" s="371"/>
      <c r="BS131" s="371"/>
      <c r="BT131" s="371"/>
      <c r="BU131" s="371"/>
      <c r="BV131" s="371"/>
      <c r="BW131" s="371"/>
      <c r="BX131" s="371"/>
      <c r="BY131" s="371"/>
      <c r="BZ131" s="371"/>
      <c r="CA131" s="371"/>
      <c r="CB131" s="371"/>
      <c r="CC131" s="371"/>
      <c r="CD131" s="371"/>
      <c r="CE131" s="371"/>
      <c r="CF131" s="371"/>
      <c r="CG131" s="371"/>
      <c r="CH131" s="371"/>
      <c r="CI131" s="371"/>
      <c r="CJ131" s="371"/>
      <c r="CK131" s="371"/>
      <c r="CL131" s="371"/>
      <c r="CM131" s="371"/>
      <c r="CN131" s="371"/>
      <c r="CO131" s="371"/>
      <c r="CP131" s="371"/>
      <c r="CQ131" s="371"/>
      <c r="CR131" s="371"/>
      <c r="CS131" s="371"/>
      <c r="CT131" s="371"/>
      <c r="CU131" s="371"/>
      <c r="CV131" s="371"/>
      <c r="CW131" s="371"/>
      <c r="CX131" s="371"/>
      <c r="CY131" s="371"/>
      <c r="CZ131" s="371"/>
      <c r="DA131" s="371"/>
      <c r="DB131" s="371"/>
      <c r="DC131" s="371"/>
      <c r="DD131" s="371"/>
      <c r="DE131" s="371"/>
      <c r="DF131" s="371"/>
      <c r="DG131" s="371"/>
      <c r="DH131" s="371"/>
      <c r="DI131" s="371"/>
      <c r="DJ131" s="371"/>
      <c r="DK131" s="371"/>
      <c r="DL131" s="371"/>
      <c r="DM131" s="371"/>
      <c r="DN131" s="371"/>
      <c r="DO131" s="371"/>
      <c r="DP131" s="371"/>
      <c r="DQ131" s="371"/>
      <c r="DR131" s="371"/>
      <c r="DS131" s="371"/>
      <c r="DT131" s="371"/>
      <c r="DU131" s="371"/>
      <c r="DV131" s="371"/>
      <c r="DW131" s="371"/>
      <c r="DX131" s="371"/>
      <c r="DY131" s="371"/>
      <c r="DZ131" s="371"/>
      <c r="EA131" s="371"/>
      <c r="EB131" s="371"/>
      <c r="EC131" s="371"/>
      <c r="ED131" s="371"/>
      <c r="EE131" s="371"/>
      <c r="EF131" s="371"/>
      <c r="EG131" s="371"/>
      <c r="EH131" s="371"/>
      <c r="EI131" s="371"/>
      <c r="EJ131" s="371"/>
      <c r="EK131" s="371"/>
      <c r="EL131" s="371"/>
      <c r="EM131" s="371"/>
      <c r="EN131" s="371"/>
      <c r="EO131" s="371"/>
      <c r="EP131" s="371"/>
      <c r="EQ131" s="371"/>
      <c r="ER131" s="371"/>
    </row>
    <row r="132" spans="1:148" x14ac:dyDescent="0.15">
      <c r="A132" s="371"/>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71"/>
      <c r="AF132" s="371"/>
      <c r="AG132" s="371"/>
      <c r="AH132" s="371"/>
      <c r="AI132" s="371"/>
      <c r="AJ132" s="371"/>
      <c r="AK132" s="371"/>
      <c r="AL132" s="371"/>
      <c r="AM132" s="371"/>
      <c r="AN132" s="371"/>
      <c r="AO132" s="371"/>
      <c r="AP132" s="371"/>
      <c r="AQ132" s="371"/>
      <c r="AR132" s="371"/>
      <c r="AS132" s="371"/>
      <c r="AT132" s="371"/>
      <c r="AU132" s="371"/>
      <c r="AV132" s="371"/>
      <c r="AW132" s="371"/>
      <c r="AX132" s="371"/>
      <c r="AY132" s="371"/>
      <c r="AZ132" s="371"/>
      <c r="BA132" s="371"/>
      <c r="BB132" s="371"/>
      <c r="BC132" s="371"/>
      <c r="BD132" s="371"/>
      <c r="BE132" s="371"/>
      <c r="BF132" s="371"/>
      <c r="BG132" s="371"/>
      <c r="BH132" s="371"/>
      <c r="BI132" s="371"/>
      <c r="BJ132" s="371"/>
      <c r="BK132" s="371"/>
      <c r="BL132" s="371"/>
      <c r="BM132" s="371"/>
      <c r="BN132" s="371"/>
      <c r="BO132" s="371"/>
      <c r="BP132" s="371"/>
      <c r="BQ132" s="371"/>
      <c r="BR132" s="371"/>
      <c r="BS132" s="371"/>
      <c r="BT132" s="371"/>
      <c r="BU132" s="371"/>
      <c r="BV132" s="371"/>
      <c r="BW132" s="371"/>
      <c r="BX132" s="371"/>
      <c r="BY132" s="371"/>
      <c r="BZ132" s="371"/>
      <c r="CA132" s="371"/>
      <c r="CB132" s="371"/>
      <c r="CC132" s="371"/>
      <c r="CD132" s="371"/>
      <c r="CE132" s="371"/>
      <c r="CF132" s="371"/>
      <c r="CG132" s="371"/>
      <c r="CH132" s="371"/>
      <c r="CI132" s="371"/>
      <c r="CJ132" s="371"/>
      <c r="CK132" s="371"/>
      <c r="CL132" s="371"/>
      <c r="CM132" s="371"/>
      <c r="CN132" s="371"/>
      <c r="CO132" s="371"/>
      <c r="CP132" s="371"/>
      <c r="CQ132" s="371"/>
      <c r="CR132" s="371"/>
      <c r="CS132" s="371"/>
      <c r="CT132" s="371"/>
      <c r="CU132" s="371"/>
      <c r="CV132" s="371"/>
      <c r="CW132" s="371"/>
      <c r="CX132" s="371"/>
      <c r="CY132" s="371"/>
      <c r="CZ132" s="371"/>
      <c r="DA132" s="371"/>
      <c r="DB132" s="371"/>
      <c r="DC132" s="371"/>
      <c r="DD132" s="371"/>
      <c r="DE132" s="371"/>
      <c r="DF132" s="371"/>
      <c r="DG132" s="371"/>
      <c r="DH132" s="371"/>
      <c r="DI132" s="371"/>
      <c r="DJ132" s="371"/>
      <c r="DK132" s="371"/>
      <c r="DL132" s="371"/>
      <c r="DM132" s="371"/>
      <c r="DN132" s="371"/>
      <c r="DO132" s="371"/>
      <c r="DP132" s="371"/>
      <c r="DQ132" s="371"/>
      <c r="DR132" s="371"/>
      <c r="DS132" s="371"/>
      <c r="DT132" s="371"/>
      <c r="DU132" s="371"/>
      <c r="DV132" s="371"/>
      <c r="DW132" s="371"/>
      <c r="DX132" s="371"/>
      <c r="DY132" s="371"/>
      <c r="DZ132" s="371"/>
      <c r="EA132" s="371"/>
      <c r="EB132" s="371"/>
      <c r="EC132" s="371"/>
      <c r="ED132" s="371"/>
      <c r="EE132" s="371"/>
      <c r="EF132" s="371"/>
      <c r="EG132" s="371"/>
      <c r="EH132" s="371"/>
      <c r="EI132" s="371"/>
      <c r="EJ132" s="371"/>
      <c r="EK132" s="371"/>
      <c r="EL132" s="371"/>
      <c r="EM132" s="371"/>
      <c r="EN132" s="371"/>
      <c r="EO132" s="371"/>
      <c r="EP132" s="371"/>
      <c r="EQ132" s="371"/>
      <c r="ER132" s="371"/>
    </row>
    <row r="133" spans="1:148" x14ac:dyDescent="0.15">
      <c r="A133" s="371"/>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371"/>
      <c r="AF133" s="371"/>
      <c r="AG133" s="371"/>
      <c r="AH133" s="371"/>
      <c r="AI133" s="371"/>
      <c r="AJ133" s="371"/>
      <c r="AK133" s="371"/>
      <c r="AL133" s="371"/>
      <c r="AM133" s="371"/>
      <c r="AN133" s="371"/>
      <c r="AO133" s="371"/>
      <c r="AP133" s="371"/>
      <c r="AQ133" s="371"/>
      <c r="AR133" s="371"/>
      <c r="AS133" s="371"/>
      <c r="AT133" s="371"/>
      <c r="AU133" s="371"/>
      <c r="AV133" s="371"/>
      <c r="AW133" s="371"/>
      <c r="AX133" s="371"/>
      <c r="AY133" s="371"/>
      <c r="AZ133" s="371"/>
      <c r="BA133" s="371"/>
      <c r="BB133" s="371"/>
      <c r="BC133" s="371"/>
      <c r="BD133" s="371"/>
      <c r="BE133" s="371"/>
      <c r="BF133" s="371"/>
      <c r="BG133" s="371"/>
      <c r="BH133" s="371"/>
      <c r="BI133" s="371"/>
      <c r="BJ133" s="371"/>
      <c r="BK133" s="371"/>
      <c r="BL133" s="371"/>
      <c r="BM133" s="371"/>
      <c r="BN133" s="371"/>
      <c r="BO133" s="371"/>
      <c r="BP133" s="371"/>
      <c r="BQ133" s="371"/>
      <c r="BR133" s="371"/>
      <c r="BS133" s="371"/>
      <c r="BT133" s="371"/>
      <c r="BU133" s="371"/>
      <c r="BV133" s="371"/>
      <c r="BW133" s="371"/>
      <c r="BX133" s="371"/>
      <c r="BY133" s="371"/>
      <c r="BZ133" s="371"/>
      <c r="CA133" s="371"/>
      <c r="CB133" s="371"/>
      <c r="CC133" s="371"/>
      <c r="CD133" s="371"/>
      <c r="CE133" s="371"/>
      <c r="CF133" s="371"/>
      <c r="CG133" s="371"/>
      <c r="CH133" s="371"/>
      <c r="CI133" s="371"/>
      <c r="CJ133" s="371"/>
      <c r="CK133" s="371"/>
      <c r="CL133" s="371"/>
      <c r="CM133" s="371"/>
      <c r="CN133" s="371"/>
      <c r="CO133" s="371"/>
      <c r="CP133" s="371"/>
      <c r="CQ133" s="371"/>
      <c r="CR133" s="371"/>
      <c r="CS133" s="371"/>
      <c r="CT133" s="371"/>
      <c r="CU133" s="371"/>
      <c r="CV133" s="371"/>
      <c r="CW133" s="371"/>
      <c r="CX133" s="371"/>
      <c r="CY133" s="371"/>
      <c r="CZ133" s="371"/>
      <c r="DA133" s="371"/>
      <c r="DB133" s="371"/>
      <c r="DC133" s="371"/>
      <c r="DD133" s="371"/>
      <c r="DE133" s="371"/>
      <c r="DF133" s="371"/>
      <c r="DG133" s="371"/>
      <c r="DH133" s="371"/>
      <c r="DI133" s="371"/>
      <c r="DJ133" s="371"/>
      <c r="DK133" s="371"/>
      <c r="DL133" s="371"/>
      <c r="DM133" s="371"/>
      <c r="DN133" s="371"/>
      <c r="DO133" s="371"/>
      <c r="DP133" s="371"/>
      <c r="DQ133" s="371"/>
      <c r="DR133" s="371"/>
      <c r="DS133" s="371"/>
      <c r="DT133" s="371"/>
      <c r="DU133" s="371"/>
      <c r="DV133" s="371"/>
      <c r="DW133" s="371"/>
      <c r="DX133" s="371"/>
      <c r="DY133" s="371"/>
      <c r="DZ133" s="371"/>
      <c r="EA133" s="371"/>
      <c r="EB133" s="371"/>
      <c r="EC133" s="371"/>
      <c r="ED133" s="371"/>
      <c r="EE133" s="371"/>
      <c r="EF133" s="371"/>
      <c r="EG133" s="371"/>
      <c r="EH133" s="371"/>
      <c r="EI133" s="371"/>
      <c r="EJ133" s="371"/>
      <c r="EK133" s="371"/>
      <c r="EL133" s="371"/>
      <c r="EM133" s="371"/>
      <c r="EN133" s="371"/>
      <c r="EO133" s="371"/>
      <c r="EP133" s="371"/>
      <c r="EQ133" s="371"/>
      <c r="ER133" s="371"/>
    </row>
    <row r="134" spans="1:148" x14ac:dyDescent="0.15">
      <c r="A134" s="371"/>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71"/>
      <c r="AE134" s="371"/>
      <c r="AF134" s="371"/>
      <c r="AG134" s="371"/>
      <c r="AH134" s="371"/>
      <c r="AI134" s="371"/>
      <c r="AJ134" s="371"/>
      <c r="AK134" s="371"/>
      <c r="AL134" s="371"/>
      <c r="AM134" s="371"/>
      <c r="AN134" s="371"/>
      <c r="AO134" s="371"/>
      <c r="AP134" s="371"/>
      <c r="AQ134" s="371"/>
      <c r="AR134" s="371"/>
      <c r="AS134" s="371"/>
      <c r="AT134" s="371"/>
      <c r="AU134" s="371"/>
      <c r="AV134" s="371"/>
      <c r="AW134" s="371"/>
      <c r="AX134" s="371"/>
      <c r="AY134" s="371"/>
      <c r="AZ134" s="371"/>
      <c r="BA134" s="371"/>
      <c r="BB134" s="371"/>
      <c r="BC134" s="371"/>
      <c r="BD134" s="371"/>
      <c r="BE134" s="371"/>
      <c r="BF134" s="371"/>
      <c r="BG134" s="371"/>
      <c r="BH134" s="371"/>
      <c r="BI134" s="371"/>
      <c r="BJ134" s="371"/>
      <c r="BK134" s="371"/>
      <c r="BL134" s="371"/>
      <c r="BM134" s="371"/>
      <c r="BN134" s="371"/>
      <c r="BO134" s="371"/>
      <c r="BP134" s="371"/>
      <c r="BQ134" s="371"/>
      <c r="BR134" s="371"/>
      <c r="BS134" s="371"/>
      <c r="BT134" s="371"/>
      <c r="BU134" s="371"/>
      <c r="BV134" s="371"/>
      <c r="BW134" s="371"/>
      <c r="BX134" s="371"/>
      <c r="BY134" s="371"/>
      <c r="BZ134" s="371"/>
      <c r="CA134" s="371"/>
      <c r="CB134" s="371"/>
      <c r="CC134" s="371"/>
      <c r="CD134" s="371"/>
      <c r="CE134" s="371"/>
      <c r="CF134" s="371"/>
      <c r="CG134" s="371"/>
      <c r="CH134" s="371"/>
      <c r="CI134" s="371"/>
      <c r="CJ134" s="371"/>
      <c r="CK134" s="371"/>
      <c r="CL134" s="371"/>
      <c r="CM134" s="371"/>
      <c r="CN134" s="371"/>
      <c r="CO134" s="371"/>
      <c r="CP134" s="371"/>
      <c r="CQ134" s="371"/>
      <c r="CR134" s="371"/>
      <c r="CS134" s="371"/>
      <c r="CT134" s="371"/>
      <c r="CU134" s="371"/>
      <c r="CV134" s="371"/>
      <c r="CW134" s="371"/>
      <c r="CX134" s="371"/>
      <c r="CY134" s="371"/>
      <c r="CZ134" s="371"/>
      <c r="DA134" s="371"/>
      <c r="DB134" s="371"/>
      <c r="DC134" s="371"/>
      <c r="DD134" s="371"/>
      <c r="DE134" s="371"/>
      <c r="DF134" s="371"/>
      <c r="DG134" s="371"/>
      <c r="DH134" s="371"/>
      <c r="DI134" s="371"/>
      <c r="DJ134" s="371"/>
      <c r="DK134" s="371"/>
      <c r="DL134" s="371"/>
      <c r="DM134" s="371"/>
      <c r="DN134" s="371"/>
      <c r="DO134" s="371"/>
      <c r="DP134" s="371"/>
      <c r="DQ134" s="371"/>
      <c r="DR134" s="371"/>
      <c r="DS134" s="371"/>
      <c r="DT134" s="371"/>
      <c r="DU134" s="371"/>
      <c r="DV134" s="371"/>
      <c r="DW134" s="371"/>
      <c r="DX134" s="371"/>
      <c r="DY134" s="371"/>
      <c r="DZ134" s="371"/>
      <c r="EA134" s="371"/>
      <c r="EB134" s="371"/>
      <c r="EC134" s="371"/>
      <c r="ED134" s="371"/>
      <c r="EE134" s="371"/>
      <c r="EF134" s="371"/>
      <c r="EG134" s="371"/>
      <c r="EH134" s="371"/>
      <c r="EI134" s="371"/>
      <c r="EJ134" s="371"/>
      <c r="EK134" s="371"/>
      <c r="EL134" s="371"/>
      <c r="EM134" s="371"/>
      <c r="EN134" s="371"/>
      <c r="EO134" s="371"/>
      <c r="EP134" s="371"/>
      <c r="EQ134" s="371"/>
      <c r="ER134" s="371"/>
    </row>
    <row r="135" spans="1:148" x14ac:dyDescent="0.15">
      <c r="A135" s="371"/>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71"/>
      <c r="AE135" s="371"/>
      <c r="AF135" s="371"/>
      <c r="AG135" s="371"/>
      <c r="AH135" s="371"/>
      <c r="AI135" s="371"/>
      <c r="AJ135" s="371"/>
      <c r="AK135" s="371"/>
      <c r="AL135" s="371"/>
      <c r="AM135" s="371"/>
      <c r="AN135" s="371"/>
      <c r="AO135" s="371"/>
      <c r="AP135" s="371"/>
      <c r="AQ135" s="371"/>
      <c r="AR135" s="371"/>
      <c r="AS135" s="371"/>
      <c r="AT135" s="371"/>
      <c r="AU135" s="371"/>
      <c r="AV135" s="371"/>
      <c r="AW135" s="371"/>
      <c r="AX135" s="371"/>
      <c r="AY135" s="371"/>
      <c r="AZ135" s="371"/>
      <c r="BA135" s="371"/>
      <c r="BB135" s="371"/>
      <c r="BC135" s="371"/>
      <c r="BD135" s="371"/>
      <c r="BE135" s="371"/>
      <c r="BF135" s="371"/>
      <c r="BG135" s="371"/>
      <c r="BH135" s="371"/>
      <c r="BI135" s="371"/>
      <c r="BJ135" s="371"/>
      <c r="BK135" s="371"/>
      <c r="BL135" s="371"/>
      <c r="BM135" s="371"/>
      <c r="BN135" s="371"/>
      <c r="BO135" s="371"/>
      <c r="BP135" s="371"/>
      <c r="BQ135" s="371"/>
      <c r="BR135" s="371"/>
      <c r="BS135" s="371"/>
      <c r="BT135" s="371"/>
      <c r="BU135" s="371"/>
      <c r="BV135" s="371"/>
      <c r="BW135" s="371"/>
      <c r="BX135" s="371"/>
      <c r="BY135" s="371"/>
      <c r="BZ135" s="371"/>
      <c r="CA135" s="371"/>
      <c r="CB135" s="371"/>
      <c r="CC135" s="371"/>
      <c r="CD135" s="371"/>
      <c r="CE135" s="371"/>
      <c r="CF135" s="371"/>
      <c r="CG135" s="371"/>
      <c r="CH135" s="371"/>
      <c r="CI135" s="371"/>
      <c r="CJ135" s="371"/>
      <c r="CK135" s="371"/>
      <c r="CL135" s="371"/>
      <c r="CM135" s="371"/>
      <c r="CN135" s="371"/>
      <c r="CO135" s="371"/>
      <c r="CP135" s="371"/>
      <c r="CQ135" s="371"/>
      <c r="CR135" s="371"/>
      <c r="CS135" s="371"/>
      <c r="CT135" s="371"/>
      <c r="CU135" s="371"/>
      <c r="CV135" s="371"/>
      <c r="CW135" s="371"/>
      <c r="CX135" s="371"/>
      <c r="CY135" s="371"/>
      <c r="CZ135" s="371"/>
      <c r="DA135" s="371"/>
      <c r="DB135" s="371"/>
      <c r="DC135" s="371"/>
      <c r="DD135" s="371"/>
      <c r="DE135" s="371"/>
      <c r="DF135" s="371"/>
      <c r="DG135" s="371"/>
      <c r="DH135" s="371"/>
      <c r="DI135" s="371"/>
      <c r="DJ135" s="371"/>
      <c r="DK135" s="371"/>
      <c r="DL135" s="371"/>
      <c r="DM135" s="371"/>
      <c r="DN135" s="371"/>
      <c r="DO135" s="371"/>
      <c r="DP135" s="371"/>
      <c r="DQ135" s="371"/>
      <c r="DR135" s="371"/>
      <c r="DS135" s="371"/>
      <c r="DT135" s="371"/>
      <c r="DU135" s="371"/>
      <c r="DV135" s="371"/>
      <c r="DW135" s="371"/>
      <c r="DX135" s="371"/>
      <c r="DY135" s="371"/>
      <c r="DZ135" s="371"/>
      <c r="EA135" s="371"/>
      <c r="EB135" s="371"/>
      <c r="EC135" s="371"/>
      <c r="ED135" s="371"/>
      <c r="EE135" s="371"/>
      <c r="EF135" s="371"/>
      <c r="EG135" s="371"/>
      <c r="EH135" s="371"/>
      <c r="EI135" s="371"/>
      <c r="EJ135" s="371"/>
      <c r="EK135" s="371"/>
      <c r="EL135" s="371"/>
      <c r="EM135" s="371"/>
      <c r="EN135" s="371"/>
      <c r="EO135" s="371"/>
      <c r="EP135" s="371"/>
      <c r="EQ135" s="371"/>
      <c r="ER135" s="371"/>
    </row>
    <row r="136" spans="1:148" x14ac:dyDescent="0.15">
      <c r="A136" s="371"/>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71"/>
      <c r="AE136" s="371"/>
      <c r="AF136" s="371"/>
      <c r="AG136" s="371"/>
      <c r="AH136" s="371"/>
      <c r="AI136" s="371"/>
      <c r="AJ136" s="371"/>
      <c r="AK136" s="371"/>
      <c r="AL136" s="371"/>
      <c r="AM136" s="371"/>
      <c r="AN136" s="371"/>
      <c r="AO136" s="371"/>
      <c r="AP136" s="371"/>
      <c r="AQ136" s="371"/>
      <c r="AR136" s="371"/>
      <c r="AS136" s="371"/>
      <c r="AT136" s="371"/>
      <c r="AU136" s="371"/>
      <c r="AV136" s="371"/>
      <c r="AW136" s="371"/>
      <c r="AX136" s="371"/>
      <c r="AY136" s="371"/>
      <c r="AZ136" s="371"/>
      <c r="BA136" s="371"/>
      <c r="BB136" s="371"/>
      <c r="BC136" s="371"/>
      <c r="BD136" s="371"/>
      <c r="BE136" s="371"/>
      <c r="BF136" s="371"/>
      <c r="BG136" s="371"/>
      <c r="BH136" s="371"/>
      <c r="BI136" s="371"/>
      <c r="BJ136" s="371"/>
      <c r="BK136" s="371"/>
      <c r="BL136" s="371"/>
      <c r="BM136" s="371"/>
      <c r="BN136" s="371"/>
      <c r="BO136" s="371"/>
      <c r="BP136" s="371"/>
      <c r="BQ136" s="371"/>
      <c r="BR136" s="371"/>
      <c r="BS136" s="371"/>
      <c r="BT136" s="371"/>
      <c r="BU136" s="371"/>
      <c r="BV136" s="371"/>
      <c r="BW136" s="371"/>
      <c r="BX136" s="371"/>
      <c r="BY136" s="371"/>
      <c r="BZ136" s="371"/>
      <c r="CA136" s="371"/>
      <c r="CB136" s="371"/>
      <c r="CC136" s="371"/>
      <c r="CD136" s="371"/>
      <c r="CE136" s="371"/>
      <c r="CF136" s="371"/>
      <c r="CG136" s="371"/>
      <c r="CH136" s="371"/>
      <c r="CI136" s="371"/>
      <c r="CJ136" s="371"/>
      <c r="CK136" s="371"/>
      <c r="CL136" s="371"/>
      <c r="CM136" s="371"/>
      <c r="CN136" s="371"/>
      <c r="CO136" s="371"/>
      <c r="CP136" s="371"/>
      <c r="CQ136" s="371"/>
      <c r="CR136" s="371"/>
      <c r="CS136" s="371"/>
      <c r="CT136" s="371"/>
      <c r="CU136" s="371"/>
      <c r="CV136" s="371"/>
      <c r="CW136" s="371"/>
      <c r="CX136" s="371"/>
      <c r="CY136" s="371"/>
      <c r="CZ136" s="371"/>
      <c r="DA136" s="371"/>
      <c r="DB136" s="371"/>
      <c r="DC136" s="371"/>
      <c r="DD136" s="371"/>
      <c r="DE136" s="371"/>
      <c r="DF136" s="371"/>
      <c r="DG136" s="371"/>
      <c r="DH136" s="371"/>
      <c r="DI136" s="371"/>
      <c r="DJ136" s="371"/>
      <c r="DK136" s="371"/>
      <c r="DL136" s="371"/>
      <c r="DM136" s="371"/>
      <c r="DN136" s="371"/>
      <c r="DO136" s="371"/>
      <c r="DP136" s="371"/>
      <c r="DQ136" s="371"/>
      <c r="DR136" s="371"/>
      <c r="DS136" s="371"/>
      <c r="DT136" s="371"/>
      <c r="DU136" s="371"/>
      <c r="DV136" s="371"/>
      <c r="DW136" s="371"/>
      <c r="DX136" s="371"/>
      <c r="DY136" s="371"/>
      <c r="DZ136" s="371"/>
      <c r="EA136" s="371"/>
      <c r="EB136" s="371"/>
      <c r="EC136" s="371"/>
      <c r="ED136" s="371"/>
      <c r="EE136" s="371"/>
      <c r="EF136" s="371"/>
      <c r="EG136" s="371"/>
      <c r="EH136" s="371"/>
      <c r="EI136" s="371"/>
      <c r="EJ136" s="371"/>
      <c r="EK136" s="371"/>
      <c r="EL136" s="371"/>
      <c r="EM136" s="371"/>
      <c r="EN136" s="371"/>
      <c r="EO136" s="371"/>
      <c r="EP136" s="371"/>
      <c r="EQ136" s="371"/>
      <c r="ER136" s="371"/>
    </row>
    <row r="137" spans="1:148" x14ac:dyDescent="0.15">
      <c r="A137" s="371"/>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71"/>
      <c r="AE137" s="371"/>
      <c r="AF137" s="371"/>
      <c r="AG137" s="371"/>
      <c r="AH137" s="371"/>
      <c r="AI137" s="371"/>
      <c r="AJ137" s="371"/>
      <c r="AK137" s="371"/>
      <c r="AL137" s="371"/>
      <c r="AM137" s="371"/>
      <c r="AN137" s="371"/>
      <c r="AO137" s="371"/>
      <c r="AP137" s="371"/>
      <c r="AQ137" s="371"/>
      <c r="AR137" s="371"/>
      <c r="AS137" s="371"/>
      <c r="AT137" s="371"/>
      <c r="AU137" s="371"/>
      <c r="AV137" s="371"/>
      <c r="AW137" s="371"/>
      <c r="AX137" s="371"/>
      <c r="AY137" s="371"/>
      <c r="AZ137" s="371"/>
      <c r="BA137" s="371"/>
      <c r="BB137" s="371"/>
      <c r="BC137" s="371"/>
      <c r="BD137" s="371"/>
      <c r="BE137" s="371"/>
      <c r="BF137" s="371"/>
      <c r="BG137" s="371"/>
      <c r="BH137" s="371"/>
      <c r="BI137" s="371"/>
      <c r="BJ137" s="371"/>
      <c r="BK137" s="371"/>
      <c r="BL137" s="371"/>
      <c r="BM137" s="371"/>
      <c r="BN137" s="371"/>
      <c r="BO137" s="371"/>
      <c r="BP137" s="371"/>
      <c r="BQ137" s="371"/>
      <c r="BR137" s="371"/>
      <c r="BS137" s="371"/>
      <c r="BT137" s="371"/>
      <c r="BU137" s="371"/>
      <c r="BV137" s="371"/>
      <c r="BW137" s="371"/>
      <c r="BX137" s="371"/>
      <c r="BY137" s="371"/>
      <c r="BZ137" s="371"/>
      <c r="CA137" s="371"/>
      <c r="CB137" s="371"/>
      <c r="CC137" s="371"/>
      <c r="CD137" s="371"/>
      <c r="CE137" s="371"/>
      <c r="CF137" s="371"/>
      <c r="CG137" s="371"/>
      <c r="CH137" s="371"/>
      <c r="CI137" s="371"/>
      <c r="CJ137" s="371"/>
      <c r="CK137" s="371"/>
      <c r="CL137" s="371"/>
      <c r="CM137" s="371"/>
      <c r="CN137" s="371"/>
      <c r="CO137" s="371"/>
      <c r="CP137" s="371"/>
      <c r="CQ137" s="371"/>
      <c r="CR137" s="371"/>
      <c r="CS137" s="371"/>
      <c r="CT137" s="371"/>
      <c r="CU137" s="371"/>
      <c r="CV137" s="371"/>
      <c r="CW137" s="371"/>
      <c r="CX137" s="371"/>
      <c r="CY137" s="371"/>
      <c r="CZ137" s="371"/>
      <c r="DA137" s="371"/>
      <c r="DB137" s="371"/>
      <c r="DC137" s="371"/>
      <c r="DD137" s="371"/>
      <c r="DE137" s="371"/>
      <c r="DF137" s="371"/>
      <c r="DG137" s="371"/>
      <c r="DH137" s="371"/>
      <c r="DI137" s="371"/>
      <c r="DJ137" s="371"/>
      <c r="DK137" s="371"/>
      <c r="DL137" s="371"/>
      <c r="DM137" s="371"/>
      <c r="DN137" s="371"/>
      <c r="DO137" s="371"/>
      <c r="DP137" s="371"/>
      <c r="DQ137" s="371"/>
      <c r="DR137" s="371"/>
      <c r="DS137" s="371"/>
      <c r="DT137" s="371"/>
      <c r="DU137" s="371"/>
      <c r="DV137" s="371"/>
      <c r="DW137" s="371"/>
      <c r="DX137" s="371"/>
      <c r="DY137" s="371"/>
      <c r="DZ137" s="371"/>
      <c r="EA137" s="371"/>
      <c r="EB137" s="371"/>
      <c r="EC137" s="371"/>
      <c r="ED137" s="371"/>
      <c r="EE137" s="371"/>
      <c r="EF137" s="371"/>
      <c r="EG137" s="371"/>
      <c r="EH137" s="371"/>
      <c r="EI137" s="371"/>
      <c r="EJ137" s="371"/>
      <c r="EK137" s="371"/>
      <c r="EL137" s="371"/>
      <c r="EM137" s="371"/>
      <c r="EN137" s="371"/>
      <c r="EO137" s="371"/>
      <c r="EP137" s="371"/>
      <c r="EQ137" s="371"/>
      <c r="ER137" s="371"/>
    </row>
    <row r="138" spans="1:148" x14ac:dyDescent="0.15">
      <c r="A138" s="371"/>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c r="AJ138" s="371"/>
      <c r="AK138" s="371"/>
      <c r="AL138" s="371"/>
      <c r="AM138" s="371"/>
      <c r="AN138" s="371"/>
      <c r="AO138" s="371"/>
      <c r="AP138" s="371"/>
      <c r="AQ138" s="371"/>
      <c r="AR138" s="371"/>
      <c r="AS138" s="371"/>
      <c r="AT138" s="371"/>
      <c r="AU138" s="371"/>
      <c r="AV138" s="371"/>
      <c r="AW138" s="371"/>
      <c r="AX138" s="371"/>
      <c r="AY138" s="371"/>
      <c r="AZ138" s="371"/>
      <c r="BA138" s="371"/>
      <c r="BB138" s="371"/>
      <c r="BC138" s="371"/>
      <c r="BD138" s="371"/>
      <c r="BE138" s="371"/>
      <c r="BF138" s="371"/>
      <c r="BG138" s="371"/>
      <c r="BH138" s="371"/>
      <c r="BI138" s="371"/>
      <c r="BJ138" s="371"/>
      <c r="BK138" s="371"/>
      <c r="BL138" s="371"/>
      <c r="BM138" s="371"/>
      <c r="BN138" s="371"/>
      <c r="BO138" s="371"/>
      <c r="BP138" s="371"/>
      <c r="BQ138" s="371"/>
      <c r="BR138" s="371"/>
      <c r="BS138" s="371"/>
      <c r="BT138" s="371"/>
      <c r="BU138" s="371"/>
      <c r="BV138" s="371"/>
      <c r="BW138" s="371"/>
      <c r="BX138" s="371"/>
      <c r="BY138" s="371"/>
      <c r="BZ138" s="371"/>
      <c r="CA138" s="371"/>
      <c r="CB138" s="371"/>
      <c r="CC138" s="371"/>
      <c r="CD138" s="371"/>
      <c r="CE138" s="371"/>
      <c r="CF138" s="371"/>
      <c r="CG138" s="371"/>
      <c r="CH138" s="371"/>
      <c r="CI138" s="371"/>
      <c r="CJ138" s="371"/>
      <c r="CK138" s="371"/>
      <c r="CL138" s="371"/>
      <c r="CM138" s="371"/>
      <c r="CN138" s="371"/>
      <c r="CO138" s="371"/>
      <c r="CP138" s="371"/>
      <c r="CQ138" s="371"/>
      <c r="CR138" s="371"/>
      <c r="CS138" s="371"/>
      <c r="CT138" s="371"/>
      <c r="CU138" s="371"/>
      <c r="CV138" s="371"/>
      <c r="CW138" s="371"/>
      <c r="CX138" s="371"/>
      <c r="CY138" s="371"/>
      <c r="CZ138" s="371"/>
      <c r="DA138" s="371"/>
      <c r="DB138" s="371"/>
      <c r="DC138" s="371"/>
      <c r="DD138" s="371"/>
      <c r="DE138" s="371"/>
      <c r="DF138" s="371"/>
      <c r="DG138" s="371"/>
      <c r="DH138" s="371"/>
      <c r="DI138" s="371"/>
      <c r="DJ138" s="371"/>
      <c r="DK138" s="371"/>
      <c r="DL138" s="371"/>
      <c r="DM138" s="371"/>
      <c r="DN138" s="371"/>
      <c r="DO138" s="371"/>
      <c r="DP138" s="371"/>
      <c r="DQ138" s="371"/>
      <c r="DR138" s="371"/>
      <c r="DS138" s="371"/>
      <c r="DT138" s="371"/>
      <c r="DU138" s="371"/>
      <c r="DV138" s="371"/>
      <c r="DW138" s="371"/>
      <c r="DX138" s="371"/>
      <c r="DY138" s="371"/>
      <c r="DZ138" s="371"/>
      <c r="EA138" s="371"/>
      <c r="EB138" s="371"/>
      <c r="EC138" s="371"/>
      <c r="ED138" s="371"/>
      <c r="EE138" s="371"/>
      <c r="EF138" s="371"/>
      <c r="EG138" s="371"/>
      <c r="EH138" s="371"/>
      <c r="EI138" s="371"/>
      <c r="EJ138" s="371"/>
      <c r="EK138" s="371"/>
      <c r="EL138" s="371"/>
      <c r="EM138" s="371"/>
      <c r="EN138" s="371"/>
      <c r="EO138" s="371"/>
      <c r="EP138" s="371"/>
      <c r="EQ138" s="371"/>
      <c r="ER138" s="371"/>
    </row>
    <row r="139" spans="1:148" x14ac:dyDescent="0.15">
      <c r="A139" s="371"/>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1"/>
      <c r="AK139" s="371"/>
      <c r="AL139" s="371"/>
      <c r="AM139" s="371"/>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1"/>
      <c r="BW139" s="371"/>
      <c r="BX139" s="371"/>
      <c r="BY139" s="371"/>
      <c r="BZ139" s="371"/>
      <c r="CA139" s="371"/>
      <c r="CB139" s="371"/>
      <c r="CC139" s="371"/>
      <c r="CD139" s="371"/>
      <c r="CE139" s="371"/>
      <c r="CF139" s="371"/>
      <c r="CG139" s="371"/>
      <c r="CH139" s="371"/>
      <c r="CI139" s="371"/>
      <c r="CJ139" s="371"/>
      <c r="CK139" s="371"/>
      <c r="CL139" s="371"/>
      <c r="CM139" s="371"/>
      <c r="CN139" s="371"/>
      <c r="CO139" s="371"/>
      <c r="CP139" s="371"/>
      <c r="CQ139" s="371"/>
      <c r="CR139" s="371"/>
      <c r="CS139" s="371"/>
      <c r="CT139" s="371"/>
      <c r="CU139" s="371"/>
      <c r="CV139" s="371"/>
      <c r="CW139" s="371"/>
      <c r="CX139" s="371"/>
      <c r="CY139" s="371"/>
      <c r="CZ139" s="371"/>
      <c r="DA139" s="371"/>
      <c r="DB139" s="371"/>
      <c r="DC139" s="371"/>
      <c r="DD139" s="371"/>
      <c r="DE139" s="371"/>
      <c r="DF139" s="371"/>
      <c r="DG139" s="371"/>
      <c r="DH139" s="371"/>
      <c r="DI139" s="371"/>
      <c r="DJ139" s="371"/>
      <c r="DK139" s="371"/>
      <c r="DL139" s="371"/>
      <c r="DM139" s="371"/>
      <c r="DN139" s="371"/>
      <c r="DO139" s="371"/>
      <c r="DP139" s="371"/>
      <c r="DQ139" s="371"/>
      <c r="DR139" s="371"/>
      <c r="DS139" s="371"/>
      <c r="DT139" s="371"/>
      <c r="DU139" s="371"/>
      <c r="DV139" s="371"/>
      <c r="DW139" s="371"/>
      <c r="DX139" s="371"/>
      <c r="DY139" s="371"/>
      <c r="DZ139" s="371"/>
      <c r="EA139" s="371"/>
      <c r="EB139" s="371"/>
      <c r="EC139" s="371"/>
      <c r="ED139" s="371"/>
      <c r="EE139" s="371"/>
      <c r="EF139" s="371"/>
      <c r="EG139" s="371"/>
      <c r="EH139" s="371"/>
      <c r="EI139" s="371"/>
      <c r="EJ139" s="371"/>
      <c r="EK139" s="371"/>
      <c r="EL139" s="371"/>
      <c r="EM139" s="371"/>
      <c r="EN139" s="371"/>
      <c r="EO139" s="371"/>
      <c r="EP139" s="371"/>
      <c r="EQ139" s="371"/>
      <c r="ER139" s="371"/>
    </row>
    <row r="140" spans="1:148" x14ac:dyDescent="0.15">
      <c r="A140" s="37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71"/>
      <c r="AE140" s="371"/>
      <c r="AF140" s="371"/>
      <c r="AG140" s="371"/>
      <c r="AH140" s="371"/>
      <c r="AI140" s="371"/>
      <c r="AJ140" s="371"/>
      <c r="AK140" s="371"/>
      <c r="AL140" s="371"/>
      <c r="AM140" s="371"/>
      <c r="AN140" s="371"/>
      <c r="AO140" s="371"/>
      <c r="AP140" s="371"/>
      <c r="AQ140" s="371"/>
      <c r="AR140" s="371"/>
      <c r="AS140" s="371"/>
      <c r="AT140" s="371"/>
      <c r="AU140" s="371"/>
      <c r="AV140" s="371"/>
      <c r="AW140" s="371"/>
      <c r="AX140" s="371"/>
      <c r="AY140" s="371"/>
      <c r="AZ140" s="371"/>
      <c r="BA140" s="371"/>
      <c r="BB140" s="371"/>
      <c r="BC140" s="371"/>
      <c r="BD140" s="371"/>
      <c r="BE140" s="371"/>
      <c r="BF140" s="371"/>
      <c r="BG140" s="371"/>
      <c r="BH140" s="371"/>
      <c r="BI140" s="371"/>
      <c r="BJ140" s="371"/>
      <c r="BK140" s="371"/>
      <c r="BL140" s="371"/>
      <c r="BM140" s="371"/>
      <c r="BN140" s="371"/>
      <c r="BO140" s="371"/>
      <c r="BP140" s="371"/>
      <c r="BQ140" s="371"/>
      <c r="BR140" s="371"/>
      <c r="BS140" s="371"/>
      <c r="BT140" s="371"/>
      <c r="BU140" s="371"/>
      <c r="BV140" s="371"/>
      <c r="BW140" s="371"/>
      <c r="BX140" s="371"/>
      <c r="BY140" s="371"/>
      <c r="BZ140" s="371"/>
      <c r="CA140" s="371"/>
      <c r="CB140" s="371"/>
      <c r="CC140" s="371"/>
      <c r="CD140" s="371"/>
      <c r="CE140" s="371"/>
      <c r="CF140" s="371"/>
      <c r="CG140" s="371"/>
      <c r="CH140" s="371"/>
      <c r="CI140" s="371"/>
      <c r="CJ140" s="371"/>
      <c r="CK140" s="371"/>
      <c r="CL140" s="371"/>
      <c r="CM140" s="371"/>
      <c r="CN140" s="371"/>
      <c r="CO140" s="371"/>
      <c r="CP140" s="371"/>
      <c r="CQ140" s="371"/>
      <c r="CR140" s="371"/>
      <c r="CS140" s="371"/>
      <c r="CT140" s="371"/>
      <c r="CU140" s="371"/>
      <c r="CV140" s="371"/>
      <c r="CW140" s="371"/>
      <c r="CX140" s="371"/>
      <c r="CY140" s="371"/>
      <c r="CZ140" s="371"/>
      <c r="DA140" s="371"/>
      <c r="DB140" s="371"/>
      <c r="DC140" s="371"/>
      <c r="DD140" s="371"/>
      <c r="DE140" s="371"/>
      <c r="DF140" s="371"/>
      <c r="DG140" s="371"/>
      <c r="DH140" s="371"/>
      <c r="DI140" s="371"/>
      <c r="DJ140" s="371"/>
      <c r="DK140" s="371"/>
      <c r="DL140" s="371"/>
      <c r="DM140" s="371"/>
      <c r="DN140" s="371"/>
      <c r="DO140" s="371"/>
      <c r="DP140" s="371"/>
      <c r="DQ140" s="371"/>
      <c r="DR140" s="371"/>
      <c r="DS140" s="371"/>
      <c r="DT140" s="371"/>
      <c r="DU140" s="371"/>
      <c r="DV140" s="371"/>
      <c r="DW140" s="371"/>
      <c r="DX140" s="371"/>
      <c r="DY140" s="371"/>
      <c r="DZ140" s="371"/>
      <c r="EA140" s="371"/>
      <c r="EB140" s="371"/>
      <c r="EC140" s="371"/>
      <c r="ED140" s="371"/>
      <c r="EE140" s="371"/>
      <c r="EF140" s="371"/>
      <c r="EG140" s="371"/>
      <c r="EH140" s="371"/>
      <c r="EI140" s="371"/>
      <c r="EJ140" s="371"/>
      <c r="EK140" s="371"/>
      <c r="EL140" s="371"/>
      <c r="EM140" s="371"/>
      <c r="EN140" s="371"/>
      <c r="EO140" s="371"/>
      <c r="EP140" s="371"/>
      <c r="EQ140" s="371"/>
      <c r="ER140" s="371"/>
    </row>
    <row r="141" spans="1:148" x14ac:dyDescent="0.15">
      <c r="A141" s="371"/>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71"/>
      <c r="AE141" s="371"/>
      <c r="AF141" s="371"/>
      <c r="AG141" s="371"/>
      <c r="AH141" s="371"/>
      <c r="AI141" s="371"/>
      <c r="AJ141" s="371"/>
      <c r="AK141" s="371"/>
      <c r="AL141" s="371"/>
      <c r="AM141" s="371"/>
      <c r="AN141" s="371"/>
      <c r="AO141" s="371"/>
      <c r="AP141" s="371"/>
      <c r="AQ141" s="371"/>
      <c r="AR141" s="371"/>
      <c r="AS141" s="371"/>
      <c r="AT141" s="371"/>
      <c r="AU141" s="371"/>
      <c r="AV141" s="371"/>
      <c r="AW141" s="371"/>
      <c r="AX141" s="371"/>
      <c r="AY141" s="371"/>
      <c r="AZ141" s="371"/>
      <c r="BA141" s="371"/>
      <c r="BB141" s="371"/>
      <c r="BC141" s="371"/>
      <c r="BD141" s="371"/>
      <c r="BE141" s="371"/>
      <c r="BF141" s="371"/>
      <c r="BG141" s="371"/>
      <c r="BH141" s="371"/>
      <c r="BI141" s="371"/>
      <c r="BJ141" s="371"/>
      <c r="BK141" s="371"/>
      <c r="BL141" s="371"/>
      <c r="BM141" s="371"/>
      <c r="BN141" s="371"/>
      <c r="BO141" s="371"/>
      <c r="BP141" s="371"/>
      <c r="BQ141" s="371"/>
      <c r="BR141" s="371"/>
      <c r="BS141" s="371"/>
      <c r="BT141" s="371"/>
      <c r="BU141" s="371"/>
      <c r="BV141" s="371"/>
      <c r="BW141" s="371"/>
      <c r="BX141" s="371"/>
      <c r="BY141" s="371"/>
      <c r="BZ141" s="371"/>
      <c r="CA141" s="371"/>
      <c r="CB141" s="371"/>
      <c r="CC141" s="371"/>
      <c r="CD141" s="371"/>
      <c r="CE141" s="371"/>
      <c r="CF141" s="371"/>
      <c r="CG141" s="371"/>
      <c r="CH141" s="371"/>
      <c r="CI141" s="371"/>
      <c r="CJ141" s="371"/>
      <c r="CK141" s="371"/>
      <c r="CL141" s="371"/>
      <c r="CM141" s="371"/>
      <c r="CN141" s="371"/>
      <c r="CO141" s="371"/>
      <c r="CP141" s="371"/>
      <c r="CQ141" s="371"/>
      <c r="CR141" s="371"/>
      <c r="CS141" s="371"/>
      <c r="CT141" s="371"/>
      <c r="CU141" s="371"/>
      <c r="CV141" s="371"/>
      <c r="CW141" s="371"/>
      <c r="CX141" s="371"/>
      <c r="CY141" s="371"/>
      <c r="CZ141" s="371"/>
      <c r="DA141" s="371"/>
      <c r="DB141" s="371"/>
      <c r="DC141" s="371"/>
      <c r="DD141" s="371"/>
      <c r="DE141" s="371"/>
      <c r="DF141" s="371"/>
      <c r="DG141" s="371"/>
      <c r="DH141" s="371"/>
      <c r="DI141" s="371"/>
      <c r="DJ141" s="371"/>
      <c r="DK141" s="371"/>
      <c r="DL141" s="371"/>
      <c r="DM141" s="371"/>
      <c r="DN141" s="371"/>
      <c r="DO141" s="371"/>
      <c r="DP141" s="371"/>
      <c r="DQ141" s="371"/>
      <c r="DR141" s="371"/>
      <c r="DS141" s="371"/>
      <c r="DT141" s="371"/>
      <c r="DU141" s="371"/>
      <c r="DV141" s="371"/>
      <c r="DW141" s="371"/>
      <c r="DX141" s="371"/>
      <c r="DY141" s="371"/>
      <c r="DZ141" s="371"/>
      <c r="EA141" s="371"/>
      <c r="EB141" s="371"/>
      <c r="EC141" s="371"/>
      <c r="ED141" s="371"/>
      <c r="EE141" s="371"/>
      <c r="EF141" s="371"/>
      <c r="EG141" s="371"/>
      <c r="EH141" s="371"/>
      <c r="EI141" s="371"/>
      <c r="EJ141" s="371"/>
      <c r="EK141" s="371"/>
      <c r="EL141" s="371"/>
      <c r="EM141" s="371"/>
      <c r="EN141" s="371"/>
      <c r="EO141" s="371"/>
      <c r="EP141" s="371"/>
      <c r="EQ141" s="371"/>
      <c r="ER141" s="371"/>
    </row>
    <row r="142" spans="1:148" x14ac:dyDescent="0.15">
      <c r="A142" s="371"/>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71"/>
      <c r="AJ142" s="371"/>
      <c r="AK142" s="371"/>
      <c r="AL142" s="371"/>
      <c r="AM142" s="371"/>
      <c r="AN142" s="371"/>
      <c r="AO142" s="371"/>
      <c r="AP142" s="371"/>
      <c r="AQ142" s="371"/>
      <c r="AR142" s="371"/>
      <c r="AS142" s="371"/>
      <c r="AT142" s="371"/>
      <c r="AU142" s="371"/>
      <c r="AV142" s="371"/>
      <c r="AW142" s="371"/>
      <c r="AX142" s="371"/>
      <c r="AY142" s="371"/>
      <c r="AZ142" s="371"/>
      <c r="BA142" s="371"/>
      <c r="BB142" s="371"/>
      <c r="BC142" s="371"/>
      <c r="BD142" s="371"/>
      <c r="BE142" s="371"/>
      <c r="BF142" s="371"/>
      <c r="BG142" s="371"/>
      <c r="BH142" s="371"/>
      <c r="BI142" s="371"/>
      <c r="BJ142" s="371"/>
      <c r="BK142" s="371"/>
      <c r="BL142" s="371"/>
      <c r="BM142" s="371"/>
      <c r="BN142" s="371"/>
      <c r="BO142" s="371"/>
      <c r="BP142" s="371"/>
      <c r="BQ142" s="371"/>
      <c r="BR142" s="371"/>
      <c r="BS142" s="371"/>
      <c r="BT142" s="371"/>
      <c r="BU142" s="371"/>
      <c r="BV142" s="371"/>
      <c r="BW142" s="371"/>
      <c r="BX142" s="371"/>
      <c r="BY142" s="371"/>
      <c r="BZ142" s="371"/>
      <c r="CA142" s="371"/>
      <c r="CB142" s="371"/>
      <c r="CC142" s="371"/>
      <c r="CD142" s="371"/>
      <c r="CE142" s="371"/>
      <c r="CF142" s="371"/>
      <c r="CG142" s="371"/>
      <c r="CH142" s="371"/>
      <c r="CI142" s="371"/>
      <c r="CJ142" s="371"/>
      <c r="CK142" s="371"/>
      <c r="CL142" s="371"/>
      <c r="CM142" s="371"/>
      <c r="CN142" s="371"/>
      <c r="CO142" s="371"/>
      <c r="CP142" s="371"/>
      <c r="CQ142" s="371"/>
      <c r="CR142" s="371"/>
      <c r="CS142" s="371"/>
      <c r="CT142" s="371"/>
      <c r="CU142" s="371"/>
      <c r="CV142" s="371"/>
      <c r="CW142" s="371"/>
      <c r="CX142" s="371"/>
      <c r="CY142" s="371"/>
      <c r="CZ142" s="371"/>
      <c r="DA142" s="371"/>
      <c r="DB142" s="371"/>
      <c r="DC142" s="371"/>
      <c r="DD142" s="371"/>
      <c r="DE142" s="371"/>
      <c r="DF142" s="371"/>
      <c r="DG142" s="371"/>
      <c r="DH142" s="371"/>
      <c r="DI142" s="371"/>
      <c r="DJ142" s="371"/>
      <c r="DK142" s="371"/>
      <c r="DL142" s="371"/>
      <c r="DM142" s="371"/>
      <c r="DN142" s="371"/>
      <c r="DO142" s="371"/>
      <c r="DP142" s="371"/>
      <c r="DQ142" s="371"/>
      <c r="DR142" s="371"/>
      <c r="DS142" s="371"/>
      <c r="DT142" s="371"/>
      <c r="DU142" s="371"/>
      <c r="DV142" s="371"/>
      <c r="DW142" s="371"/>
      <c r="DX142" s="371"/>
      <c r="DY142" s="371"/>
      <c r="DZ142" s="371"/>
      <c r="EA142" s="371"/>
      <c r="EB142" s="371"/>
      <c r="EC142" s="371"/>
      <c r="ED142" s="371"/>
      <c r="EE142" s="371"/>
      <c r="EF142" s="371"/>
      <c r="EG142" s="371"/>
      <c r="EH142" s="371"/>
      <c r="EI142" s="371"/>
      <c r="EJ142" s="371"/>
      <c r="EK142" s="371"/>
      <c r="EL142" s="371"/>
      <c r="EM142" s="371"/>
      <c r="EN142" s="371"/>
      <c r="EO142" s="371"/>
      <c r="EP142" s="371"/>
      <c r="EQ142" s="371"/>
      <c r="ER142" s="371"/>
    </row>
    <row r="143" spans="1:148" x14ac:dyDescent="0.15">
      <c r="A143" s="371"/>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c r="AJ143" s="371"/>
      <c r="AK143" s="371"/>
      <c r="AL143" s="371"/>
      <c r="AM143" s="371"/>
      <c r="AN143" s="371"/>
      <c r="AO143" s="371"/>
      <c r="AP143" s="371"/>
      <c r="AQ143" s="371"/>
      <c r="AR143" s="371"/>
      <c r="AS143" s="371"/>
      <c r="AT143" s="371"/>
      <c r="AU143" s="371"/>
      <c r="AV143" s="371"/>
      <c r="AW143" s="371"/>
      <c r="AX143" s="371"/>
      <c r="AY143" s="371"/>
      <c r="AZ143" s="371"/>
      <c r="BA143" s="371"/>
      <c r="BB143" s="371"/>
      <c r="BC143" s="371"/>
      <c r="BD143" s="371"/>
      <c r="BE143" s="371"/>
      <c r="BF143" s="371"/>
      <c r="BG143" s="371"/>
      <c r="BH143" s="371"/>
      <c r="BI143" s="371"/>
      <c r="BJ143" s="371"/>
      <c r="BK143" s="371"/>
      <c r="BL143" s="371"/>
      <c r="BM143" s="371"/>
      <c r="BN143" s="371"/>
      <c r="BO143" s="371"/>
      <c r="BP143" s="371"/>
      <c r="BQ143" s="371"/>
      <c r="BR143" s="371"/>
      <c r="BS143" s="371"/>
      <c r="BT143" s="371"/>
      <c r="BU143" s="371"/>
      <c r="BV143" s="371"/>
      <c r="BW143" s="371"/>
      <c r="BX143" s="371"/>
      <c r="BY143" s="371"/>
      <c r="BZ143" s="371"/>
      <c r="CA143" s="371"/>
      <c r="CB143" s="371"/>
      <c r="CC143" s="371"/>
      <c r="CD143" s="371"/>
      <c r="CE143" s="371"/>
      <c r="CF143" s="371"/>
      <c r="CG143" s="371"/>
      <c r="CH143" s="371"/>
      <c r="CI143" s="371"/>
      <c r="CJ143" s="371"/>
      <c r="CK143" s="371"/>
      <c r="CL143" s="371"/>
      <c r="CM143" s="371"/>
      <c r="CN143" s="371"/>
      <c r="CO143" s="371"/>
      <c r="CP143" s="371"/>
      <c r="CQ143" s="371"/>
      <c r="CR143" s="371"/>
      <c r="CS143" s="371"/>
      <c r="CT143" s="371"/>
      <c r="CU143" s="371"/>
      <c r="CV143" s="371"/>
      <c r="CW143" s="371"/>
      <c r="CX143" s="371"/>
      <c r="CY143" s="371"/>
      <c r="CZ143" s="371"/>
      <c r="DA143" s="371"/>
      <c r="DB143" s="371"/>
      <c r="DC143" s="371"/>
      <c r="DD143" s="371"/>
      <c r="DE143" s="371"/>
      <c r="DF143" s="371"/>
      <c r="DG143" s="371"/>
      <c r="DH143" s="371"/>
      <c r="DI143" s="371"/>
      <c r="DJ143" s="371"/>
      <c r="DK143" s="371"/>
      <c r="DL143" s="371"/>
      <c r="DM143" s="371"/>
      <c r="DN143" s="371"/>
      <c r="DO143" s="371"/>
      <c r="DP143" s="371"/>
      <c r="DQ143" s="371"/>
      <c r="DR143" s="371"/>
      <c r="DS143" s="371"/>
      <c r="DT143" s="371"/>
      <c r="DU143" s="371"/>
      <c r="DV143" s="371"/>
      <c r="DW143" s="371"/>
      <c r="DX143" s="371"/>
      <c r="DY143" s="371"/>
      <c r="DZ143" s="371"/>
      <c r="EA143" s="371"/>
      <c r="EB143" s="371"/>
      <c r="EC143" s="371"/>
      <c r="ED143" s="371"/>
      <c r="EE143" s="371"/>
      <c r="EF143" s="371"/>
      <c r="EG143" s="371"/>
      <c r="EH143" s="371"/>
      <c r="EI143" s="371"/>
      <c r="EJ143" s="371"/>
      <c r="EK143" s="371"/>
      <c r="EL143" s="371"/>
      <c r="EM143" s="371"/>
      <c r="EN143" s="371"/>
      <c r="EO143" s="371"/>
      <c r="EP143" s="371"/>
      <c r="EQ143" s="371"/>
      <c r="ER143" s="371"/>
    </row>
    <row r="144" spans="1:148" x14ac:dyDescent="0.15">
      <c r="A144" s="371"/>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371"/>
      <c r="AF144" s="371"/>
      <c r="AG144" s="371"/>
      <c r="AH144" s="371"/>
      <c r="AI144" s="371"/>
      <c r="AJ144" s="371"/>
      <c r="AK144" s="371"/>
      <c r="AL144" s="371"/>
      <c r="AM144" s="371"/>
      <c r="AN144" s="371"/>
      <c r="AO144" s="371"/>
      <c r="AP144" s="371"/>
      <c r="AQ144" s="371"/>
      <c r="AR144" s="371"/>
      <c r="AS144" s="371"/>
      <c r="AT144" s="371"/>
      <c r="AU144" s="371"/>
      <c r="AV144" s="371"/>
      <c r="AW144" s="371"/>
      <c r="AX144" s="371"/>
      <c r="AY144" s="371"/>
      <c r="AZ144" s="371"/>
      <c r="BA144" s="371"/>
      <c r="BB144" s="371"/>
      <c r="BC144" s="371"/>
      <c r="BD144" s="371"/>
      <c r="BE144" s="371"/>
      <c r="BF144" s="371"/>
      <c r="BG144" s="371"/>
      <c r="BH144" s="371"/>
      <c r="BI144" s="371"/>
      <c r="BJ144" s="371"/>
      <c r="BK144" s="371"/>
      <c r="BL144" s="371"/>
      <c r="BM144" s="371"/>
      <c r="BN144" s="371"/>
      <c r="BO144" s="371"/>
      <c r="BP144" s="371"/>
      <c r="BQ144" s="371"/>
      <c r="BR144" s="371"/>
      <c r="BS144" s="371"/>
      <c r="BT144" s="371"/>
      <c r="BU144" s="371"/>
      <c r="BV144" s="371"/>
      <c r="BW144" s="371"/>
      <c r="BX144" s="371"/>
      <c r="BY144" s="371"/>
      <c r="BZ144" s="371"/>
      <c r="CA144" s="371"/>
      <c r="CB144" s="371"/>
      <c r="CC144" s="371"/>
      <c r="CD144" s="371"/>
      <c r="CE144" s="371"/>
      <c r="CF144" s="371"/>
      <c r="CG144" s="371"/>
      <c r="CH144" s="371"/>
      <c r="CI144" s="371"/>
      <c r="CJ144" s="371"/>
      <c r="CK144" s="371"/>
      <c r="CL144" s="371"/>
      <c r="CM144" s="371"/>
      <c r="CN144" s="371"/>
      <c r="CO144" s="371"/>
      <c r="CP144" s="371"/>
      <c r="CQ144" s="371"/>
      <c r="CR144" s="371"/>
      <c r="CS144" s="371"/>
      <c r="CT144" s="371"/>
      <c r="CU144" s="371"/>
      <c r="CV144" s="371"/>
      <c r="CW144" s="371"/>
      <c r="CX144" s="371"/>
      <c r="CY144" s="371"/>
      <c r="CZ144" s="371"/>
      <c r="DA144" s="371"/>
      <c r="DB144" s="371"/>
      <c r="DC144" s="371"/>
      <c r="DD144" s="371"/>
      <c r="DE144" s="371"/>
      <c r="DF144" s="371"/>
      <c r="DG144" s="371"/>
      <c r="DH144" s="371"/>
      <c r="DI144" s="371"/>
      <c r="DJ144" s="371"/>
      <c r="DK144" s="371"/>
      <c r="DL144" s="371"/>
      <c r="DM144" s="371"/>
      <c r="DN144" s="371"/>
      <c r="DO144" s="371"/>
      <c r="DP144" s="371"/>
      <c r="DQ144" s="371"/>
      <c r="DR144" s="371"/>
      <c r="DS144" s="371"/>
      <c r="DT144" s="371"/>
      <c r="DU144" s="371"/>
      <c r="DV144" s="371"/>
      <c r="DW144" s="371"/>
      <c r="DX144" s="371"/>
      <c r="DY144" s="371"/>
      <c r="DZ144" s="371"/>
      <c r="EA144" s="371"/>
      <c r="EB144" s="371"/>
      <c r="EC144" s="371"/>
      <c r="ED144" s="371"/>
      <c r="EE144" s="371"/>
      <c r="EF144" s="371"/>
      <c r="EG144" s="371"/>
      <c r="EH144" s="371"/>
      <c r="EI144" s="371"/>
      <c r="EJ144" s="371"/>
      <c r="EK144" s="371"/>
      <c r="EL144" s="371"/>
      <c r="EM144" s="371"/>
      <c r="EN144" s="371"/>
      <c r="EO144" s="371"/>
      <c r="EP144" s="371"/>
      <c r="EQ144" s="371"/>
      <c r="ER144" s="371"/>
    </row>
    <row r="145" spans="1:148" x14ac:dyDescent="0.15">
      <c r="A145" s="371"/>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371"/>
      <c r="AF145" s="371"/>
      <c r="AG145" s="371"/>
      <c r="AH145" s="371"/>
      <c r="AI145" s="371"/>
      <c r="AJ145" s="371"/>
      <c r="AK145" s="371"/>
      <c r="AL145" s="371"/>
      <c r="AM145" s="371"/>
      <c r="AN145" s="371"/>
      <c r="AO145" s="371"/>
      <c r="AP145" s="371"/>
      <c r="AQ145" s="371"/>
      <c r="AR145" s="371"/>
      <c r="AS145" s="371"/>
      <c r="AT145" s="371"/>
      <c r="AU145" s="371"/>
      <c r="AV145" s="371"/>
      <c r="AW145" s="371"/>
      <c r="AX145" s="371"/>
      <c r="AY145" s="371"/>
      <c r="AZ145" s="371"/>
      <c r="BA145" s="371"/>
      <c r="BB145" s="371"/>
      <c r="BC145" s="371"/>
      <c r="BD145" s="371"/>
      <c r="BE145" s="371"/>
      <c r="BF145" s="371"/>
      <c r="BG145" s="371"/>
      <c r="BH145" s="371"/>
      <c r="BI145" s="371"/>
      <c r="BJ145" s="371"/>
      <c r="BK145" s="371"/>
      <c r="BL145" s="371"/>
      <c r="BM145" s="371"/>
      <c r="BN145" s="371"/>
      <c r="BO145" s="371"/>
      <c r="BP145" s="371"/>
      <c r="BQ145" s="371"/>
      <c r="BR145" s="371"/>
      <c r="BS145" s="371"/>
      <c r="BT145" s="371"/>
      <c r="BU145" s="371"/>
      <c r="BV145" s="371"/>
      <c r="BW145" s="371"/>
      <c r="BX145" s="371"/>
      <c r="BY145" s="371"/>
      <c r="BZ145" s="371"/>
      <c r="CA145" s="371"/>
      <c r="CB145" s="371"/>
      <c r="CC145" s="371"/>
      <c r="CD145" s="371"/>
      <c r="CE145" s="371"/>
      <c r="CF145" s="371"/>
      <c r="CG145" s="371"/>
      <c r="CH145" s="371"/>
      <c r="CI145" s="371"/>
      <c r="CJ145" s="371"/>
      <c r="CK145" s="371"/>
      <c r="CL145" s="371"/>
      <c r="CM145" s="371"/>
      <c r="CN145" s="371"/>
      <c r="CO145" s="371"/>
      <c r="CP145" s="371"/>
      <c r="CQ145" s="371"/>
      <c r="CR145" s="371"/>
      <c r="CS145" s="371"/>
      <c r="CT145" s="371"/>
      <c r="CU145" s="371"/>
      <c r="CV145" s="371"/>
      <c r="CW145" s="371"/>
      <c r="CX145" s="371"/>
      <c r="CY145" s="371"/>
      <c r="CZ145" s="371"/>
      <c r="DA145" s="371"/>
      <c r="DB145" s="371"/>
      <c r="DC145" s="371"/>
      <c r="DD145" s="371"/>
      <c r="DE145" s="371"/>
      <c r="DF145" s="371"/>
      <c r="DG145" s="371"/>
      <c r="DH145" s="371"/>
      <c r="DI145" s="371"/>
      <c r="DJ145" s="371"/>
      <c r="DK145" s="371"/>
      <c r="DL145" s="371"/>
      <c r="DM145" s="371"/>
      <c r="DN145" s="371"/>
      <c r="DO145" s="371"/>
      <c r="DP145" s="371"/>
      <c r="DQ145" s="371"/>
      <c r="DR145" s="371"/>
      <c r="DS145" s="371"/>
      <c r="DT145" s="371"/>
      <c r="DU145" s="371"/>
      <c r="DV145" s="371"/>
      <c r="DW145" s="371"/>
      <c r="DX145" s="371"/>
      <c r="DY145" s="371"/>
      <c r="DZ145" s="371"/>
      <c r="EA145" s="371"/>
      <c r="EB145" s="371"/>
      <c r="EC145" s="371"/>
      <c r="ED145" s="371"/>
      <c r="EE145" s="371"/>
      <c r="EF145" s="371"/>
      <c r="EG145" s="371"/>
      <c r="EH145" s="371"/>
      <c r="EI145" s="371"/>
      <c r="EJ145" s="371"/>
      <c r="EK145" s="371"/>
      <c r="EL145" s="371"/>
      <c r="EM145" s="371"/>
      <c r="EN145" s="371"/>
      <c r="EO145" s="371"/>
      <c r="EP145" s="371"/>
      <c r="EQ145" s="371"/>
      <c r="ER145" s="371"/>
    </row>
    <row r="146" spans="1:148" x14ac:dyDescent="0.15">
      <c r="A146" s="371"/>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371"/>
      <c r="AF146" s="371"/>
      <c r="AG146" s="371"/>
      <c r="AH146" s="371"/>
      <c r="AI146" s="371"/>
      <c r="AJ146" s="371"/>
      <c r="AK146" s="371"/>
      <c r="AL146" s="371"/>
      <c r="AM146" s="371"/>
      <c r="AN146" s="371"/>
      <c r="AO146" s="371"/>
      <c r="AP146" s="371"/>
      <c r="AQ146" s="371"/>
      <c r="AR146" s="371"/>
      <c r="AS146" s="371"/>
      <c r="AT146" s="371"/>
      <c r="AU146" s="371"/>
      <c r="AV146" s="371"/>
      <c r="AW146" s="371"/>
      <c r="AX146" s="371"/>
      <c r="AY146" s="371"/>
      <c r="AZ146" s="371"/>
      <c r="BA146" s="371"/>
      <c r="BB146" s="371"/>
      <c r="BC146" s="371"/>
      <c r="BD146" s="371"/>
      <c r="BE146" s="371"/>
      <c r="BF146" s="371"/>
      <c r="BG146" s="371"/>
      <c r="BH146" s="371"/>
      <c r="BI146" s="371"/>
      <c r="BJ146" s="371"/>
      <c r="BK146" s="371"/>
      <c r="BL146" s="371"/>
      <c r="BM146" s="371"/>
      <c r="BN146" s="371"/>
      <c r="BO146" s="371"/>
      <c r="BP146" s="371"/>
      <c r="BQ146" s="371"/>
      <c r="BR146" s="371"/>
      <c r="BS146" s="371"/>
      <c r="BT146" s="371"/>
      <c r="BU146" s="371"/>
      <c r="BV146" s="371"/>
      <c r="BW146" s="371"/>
      <c r="BX146" s="371"/>
      <c r="BY146" s="371"/>
      <c r="BZ146" s="371"/>
      <c r="CA146" s="371"/>
      <c r="CB146" s="371"/>
      <c r="CC146" s="371"/>
      <c r="CD146" s="371"/>
      <c r="CE146" s="371"/>
      <c r="CF146" s="371"/>
      <c r="CG146" s="371"/>
      <c r="CH146" s="371"/>
      <c r="CI146" s="371"/>
      <c r="CJ146" s="371"/>
      <c r="CK146" s="371"/>
      <c r="CL146" s="371"/>
      <c r="CM146" s="371"/>
      <c r="CN146" s="371"/>
      <c r="CO146" s="371"/>
      <c r="CP146" s="371"/>
      <c r="CQ146" s="371"/>
      <c r="CR146" s="371"/>
      <c r="CS146" s="371"/>
      <c r="CT146" s="371"/>
      <c r="CU146" s="371"/>
      <c r="CV146" s="371"/>
      <c r="CW146" s="371"/>
      <c r="CX146" s="371"/>
      <c r="CY146" s="371"/>
      <c r="CZ146" s="371"/>
      <c r="DA146" s="371"/>
      <c r="DB146" s="371"/>
      <c r="DC146" s="371"/>
      <c r="DD146" s="371"/>
      <c r="DE146" s="371"/>
      <c r="DF146" s="371"/>
      <c r="DG146" s="371"/>
      <c r="DH146" s="371"/>
      <c r="DI146" s="371"/>
      <c r="DJ146" s="371"/>
      <c r="DK146" s="371"/>
      <c r="DL146" s="371"/>
      <c r="DM146" s="371"/>
      <c r="DN146" s="371"/>
      <c r="DO146" s="371"/>
      <c r="DP146" s="371"/>
      <c r="DQ146" s="371"/>
      <c r="DR146" s="371"/>
      <c r="DS146" s="371"/>
      <c r="DT146" s="371"/>
      <c r="DU146" s="371"/>
      <c r="DV146" s="371"/>
      <c r="DW146" s="371"/>
      <c r="DX146" s="371"/>
      <c r="DY146" s="371"/>
      <c r="DZ146" s="371"/>
      <c r="EA146" s="371"/>
      <c r="EB146" s="371"/>
      <c r="EC146" s="371"/>
      <c r="ED146" s="371"/>
      <c r="EE146" s="371"/>
      <c r="EF146" s="371"/>
      <c r="EG146" s="371"/>
      <c r="EH146" s="371"/>
      <c r="EI146" s="371"/>
      <c r="EJ146" s="371"/>
      <c r="EK146" s="371"/>
      <c r="EL146" s="371"/>
      <c r="EM146" s="371"/>
      <c r="EN146" s="371"/>
      <c r="EO146" s="371"/>
      <c r="EP146" s="371"/>
      <c r="EQ146" s="371"/>
      <c r="ER146" s="371"/>
    </row>
    <row r="147" spans="1:148" x14ac:dyDescent="0.15">
      <c r="A147" s="371"/>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71"/>
      <c r="AE147" s="371"/>
      <c r="AF147" s="371"/>
      <c r="AG147" s="371"/>
      <c r="AH147" s="371"/>
      <c r="AI147" s="371"/>
      <c r="AJ147" s="371"/>
      <c r="AK147" s="371"/>
      <c r="AL147" s="371"/>
      <c r="AM147" s="371"/>
      <c r="AN147" s="371"/>
      <c r="AO147" s="371"/>
      <c r="AP147" s="371"/>
      <c r="AQ147" s="371"/>
      <c r="AR147" s="371"/>
      <c r="AS147" s="371"/>
      <c r="AT147" s="371"/>
      <c r="AU147" s="371"/>
      <c r="AV147" s="371"/>
      <c r="AW147" s="371"/>
      <c r="AX147" s="371"/>
      <c r="AY147" s="371"/>
      <c r="AZ147" s="371"/>
      <c r="BA147" s="371"/>
      <c r="BB147" s="371"/>
      <c r="BC147" s="371"/>
      <c r="BD147" s="371"/>
      <c r="BE147" s="371"/>
      <c r="BF147" s="371"/>
      <c r="BG147" s="371"/>
      <c r="BH147" s="371"/>
      <c r="BI147" s="371"/>
      <c r="BJ147" s="371"/>
      <c r="BK147" s="371"/>
      <c r="BL147" s="371"/>
      <c r="BM147" s="371"/>
      <c r="BN147" s="371"/>
      <c r="BO147" s="371"/>
      <c r="BP147" s="371"/>
      <c r="BQ147" s="371"/>
      <c r="BR147" s="371"/>
      <c r="BS147" s="371"/>
      <c r="BT147" s="371"/>
      <c r="BU147" s="371"/>
      <c r="BV147" s="371"/>
      <c r="BW147" s="371"/>
      <c r="BX147" s="371"/>
      <c r="BY147" s="371"/>
      <c r="BZ147" s="371"/>
      <c r="CA147" s="371"/>
      <c r="CB147" s="371"/>
      <c r="CC147" s="371"/>
      <c r="CD147" s="371"/>
      <c r="CE147" s="371"/>
      <c r="CF147" s="371"/>
      <c r="CG147" s="371"/>
      <c r="CH147" s="371"/>
      <c r="CI147" s="371"/>
      <c r="CJ147" s="371"/>
      <c r="CK147" s="371"/>
      <c r="CL147" s="371"/>
      <c r="CM147" s="371"/>
      <c r="CN147" s="371"/>
      <c r="CO147" s="371"/>
      <c r="CP147" s="371"/>
      <c r="CQ147" s="371"/>
      <c r="CR147" s="371"/>
      <c r="CS147" s="371"/>
      <c r="CT147" s="371"/>
      <c r="CU147" s="371"/>
      <c r="CV147" s="371"/>
      <c r="CW147" s="371"/>
      <c r="CX147" s="371"/>
      <c r="CY147" s="371"/>
      <c r="CZ147" s="371"/>
      <c r="DA147" s="371"/>
      <c r="DB147" s="371"/>
      <c r="DC147" s="371"/>
      <c r="DD147" s="371"/>
      <c r="DE147" s="371"/>
      <c r="DF147" s="371"/>
      <c r="DG147" s="371"/>
      <c r="DH147" s="371"/>
      <c r="DI147" s="371"/>
      <c r="DJ147" s="371"/>
      <c r="DK147" s="371"/>
      <c r="DL147" s="371"/>
      <c r="DM147" s="371"/>
      <c r="DN147" s="371"/>
      <c r="DO147" s="371"/>
      <c r="DP147" s="371"/>
      <c r="DQ147" s="371"/>
      <c r="DR147" s="371"/>
      <c r="DS147" s="371"/>
      <c r="DT147" s="371"/>
      <c r="DU147" s="371"/>
      <c r="DV147" s="371"/>
      <c r="DW147" s="371"/>
      <c r="DX147" s="371"/>
      <c r="DY147" s="371"/>
      <c r="DZ147" s="371"/>
      <c r="EA147" s="371"/>
      <c r="EB147" s="371"/>
      <c r="EC147" s="371"/>
      <c r="ED147" s="371"/>
      <c r="EE147" s="371"/>
      <c r="EF147" s="371"/>
      <c r="EG147" s="371"/>
      <c r="EH147" s="371"/>
      <c r="EI147" s="371"/>
      <c r="EJ147" s="371"/>
      <c r="EK147" s="371"/>
      <c r="EL147" s="371"/>
      <c r="EM147" s="371"/>
      <c r="EN147" s="371"/>
      <c r="EO147" s="371"/>
      <c r="EP147" s="371"/>
      <c r="EQ147" s="371"/>
      <c r="ER147" s="371"/>
    </row>
    <row r="148" spans="1:148" x14ac:dyDescent="0.15">
      <c r="A148" s="371"/>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71"/>
      <c r="AE148" s="371"/>
      <c r="AF148" s="371"/>
      <c r="AG148" s="371"/>
      <c r="AH148" s="371"/>
      <c r="AI148" s="371"/>
      <c r="AJ148" s="371"/>
      <c r="AK148" s="371"/>
      <c r="AL148" s="371"/>
      <c r="AM148" s="371"/>
      <c r="AN148" s="371"/>
      <c r="AO148" s="371"/>
      <c r="AP148" s="371"/>
      <c r="AQ148" s="371"/>
      <c r="AR148" s="371"/>
      <c r="AS148" s="371"/>
      <c r="AT148" s="371"/>
      <c r="AU148" s="371"/>
      <c r="AV148" s="371"/>
      <c r="AW148" s="371"/>
      <c r="AX148" s="371"/>
      <c r="AY148" s="371"/>
      <c r="AZ148" s="371"/>
      <c r="BA148" s="371"/>
      <c r="BB148" s="371"/>
      <c r="BC148" s="371"/>
      <c r="BD148" s="371"/>
      <c r="BE148" s="371"/>
      <c r="BF148" s="371"/>
      <c r="BG148" s="371"/>
      <c r="BH148" s="371"/>
      <c r="BI148" s="371"/>
      <c r="BJ148" s="371"/>
      <c r="BK148" s="371"/>
      <c r="BL148" s="371"/>
      <c r="BM148" s="371"/>
      <c r="BN148" s="371"/>
      <c r="BO148" s="371"/>
      <c r="BP148" s="371"/>
      <c r="BQ148" s="371"/>
      <c r="BR148" s="371"/>
      <c r="BS148" s="371"/>
      <c r="BT148" s="371"/>
      <c r="BU148" s="371"/>
      <c r="BV148" s="371"/>
      <c r="BW148" s="371"/>
      <c r="BX148" s="371"/>
      <c r="BY148" s="371"/>
      <c r="BZ148" s="371"/>
      <c r="CA148" s="371"/>
      <c r="CB148" s="371"/>
      <c r="CC148" s="371"/>
      <c r="CD148" s="371"/>
      <c r="CE148" s="371"/>
      <c r="CF148" s="371"/>
      <c r="CG148" s="371"/>
      <c r="CH148" s="371"/>
      <c r="CI148" s="371"/>
      <c r="CJ148" s="371"/>
      <c r="CK148" s="371"/>
      <c r="CL148" s="371"/>
      <c r="CM148" s="371"/>
      <c r="CN148" s="371"/>
      <c r="CO148" s="371"/>
      <c r="CP148" s="371"/>
      <c r="CQ148" s="371"/>
      <c r="CR148" s="371"/>
      <c r="CS148" s="371"/>
      <c r="CT148" s="371"/>
      <c r="CU148" s="371"/>
      <c r="CV148" s="371"/>
      <c r="CW148" s="371"/>
      <c r="CX148" s="371"/>
      <c r="CY148" s="371"/>
      <c r="CZ148" s="371"/>
      <c r="DA148" s="371"/>
      <c r="DB148" s="371"/>
      <c r="DC148" s="371"/>
      <c r="DD148" s="371"/>
      <c r="DE148" s="371"/>
      <c r="DF148" s="371"/>
      <c r="DG148" s="371"/>
      <c r="DH148" s="371"/>
      <c r="DI148" s="371"/>
      <c r="DJ148" s="371"/>
      <c r="DK148" s="371"/>
      <c r="DL148" s="371"/>
      <c r="DM148" s="371"/>
      <c r="DN148" s="371"/>
      <c r="DO148" s="371"/>
      <c r="DP148" s="371"/>
      <c r="DQ148" s="371"/>
      <c r="DR148" s="371"/>
      <c r="DS148" s="371"/>
      <c r="DT148" s="371"/>
      <c r="DU148" s="371"/>
      <c r="DV148" s="371"/>
      <c r="DW148" s="371"/>
      <c r="DX148" s="371"/>
      <c r="DY148" s="371"/>
      <c r="DZ148" s="371"/>
      <c r="EA148" s="371"/>
      <c r="EB148" s="371"/>
      <c r="EC148" s="371"/>
      <c r="ED148" s="371"/>
      <c r="EE148" s="371"/>
      <c r="EF148" s="371"/>
      <c r="EG148" s="371"/>
      <c r="EH148" s="371"/>
      <c r="EI148" s="371"/>
      <c r="EJ148" s="371"/>
      <c r="EK148" s="371"/>
      <c r="EL148" s="371"/>
      <c r="EM148" s="371"/>
      <c r="EN148" s="371"/>
      <c r="EO148" s="371"/>
      <c r="EP148" s="371"/>
      <c r="EQ148" s="371"/>
      <c r="ER148" s="371"/>
    </row>
    <row r="149" spans="1:148" x14ac:dyDescent="0.15">
      <c r="A149" s="371"/>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c r="AJ149" s="371"/>
      <c r="AK149" s="371"/>
      <c r="AL149" s="371"/>
      <c r="AM149" s="371"/>
      <c r="AN149" s="371"/>
      <c r="AO149" s="371"/>
      <c r="AP149" s="371"/>
      <c r="AQ149" s="371"/>
      <c r="AR149" s="371"/>
      <c r="AS149" s="371"/>
      <c r="AT149" s="371"/>
      <c r="AU149" s="371"/>
      <c r="AV149" s="371"/>
      <c r="AW149" s="371"/>
      <c r="AX149" s="371"/>
      <c r="AY149" s="371"/>
      <c r="AZ149" s="371"/>
      <c r="BA149" s="371"/>
      <c r="BB149" s="371"/>
      <c r="BC149" s="371"/>
      <c r="BD149" s="371"/>
      <c r="BE149" s="371"/>
      <c r="BF149" s="371"/>
      <c r="BG149" s="371"/>
      <c r="BH149" s="371"/>
      <c r="BI149" s="371"/>
      <c r="BJ149" s="371"/>
      <c r="BK149" s="371"/>
      <c r="BL149" s="371"/>
      <c r="BM149" s="371"/>
      <c r="BN149" s="371"/>
      <c r="BO149" s="371"/>
      <c r="BP149" s="371"/>
      <c r="BQ149" s="371"/>
      <c r="BR149" s="371"/>
      <c r="BS149" s="371"/>
      <c r="BT149" s="371"/>
      <c r="BU149" s="371"/>
      <c r="BV149" s="371"/>
      <c r="BW149" s="371"/>
      <c r="BX149" s="371"/>
      <c r="BY149" s="371"/>
      <c r="BZ149" s="371"/>
      <c r="CA149" s="371"/>
      <c r="CB149" s="371"/>
      <c r="CC149" s="371"/>
      <c r="CD149" s="371"/>
      <c r="CE149" s="371"/>
      <c r="CF149" s="371"/>
      <c r="CG149" s="371"/>
      <c r="CH149" s="371"/>
      <c r="CI149" s="371"/>
      <c r="CJ149" s="371"/>
      <c r="CK149" s="371"/>
      <c r="CL149" s="371"/>
      <c r="CM149" s="371"/>
      <c r="CN149" s="371"/>
      <c r="CO149" s="371"/>
      <c r="CP149" s="371"/>
      <c r="CQ149" s="371"/>
      <c r="CR149" s="371"/>
      <c r="CS149" s="371"/>
      <c r="CT149" s="371"/>
      <c r="CU149" s="371"/>
      <c r="CV149" s="371"/>
      <c r="CW149" s="371"/>
      <c r="CX149" s="371"/>
      <c r="CY149" s="371"/>
      <c r="CZ149" s="371"/>
      <c r="DA149" s="371"/>
      <c r="DB149" s="371"/>
      <c r="DC149" s="371"/>
      <c r="DD149" s="371"/>
      <c r="DE149" s="371"/>
      <c r="DF149" s="371"/>
      <c r="DG149" s="371"/>
      <c r="DH149" s="371"/>
      <c r="DI149" s="371"/>
      <c r="DJ149" s="371"/>
      <c r="DK149" s="371"/>
      <c r="DL149" s="371"/>
      <c r="DM149" s="371"/>
      <c r="DN149" s="371"/>
      <c r="DO149" s="371"/>
      <c r="DP149" s="371"/>
      <c r="DQ149" s="371"/>
      <c r="DR149" s="371"/>
      <c r="DS149" s="371"/>
      <c r="DT149" s="371"/>
      <c r="DU149" s="371"/>
      <c r="DV149" s="371"/>
      <c r="DW149" s="371"/>
      <c r="DX149" s="371"/>
      <c r="DY149" s="371"/>
      <c r="DZ149" s="371"/>
      <c r="EA149" s="371"/>
      <c r="EB149" s="371"/>
      <c r="EC149" s="371"/>
      <c r="ED149" s="371"/>
      <c r="EE149" s="371"/>
      <c r="EF149" s="371"/>
      <c r="EG149" s="371"/>
      <c r="EH149" s="371"/>
      <c r="EI149" s="371"/>
      <c r="EJ149" s="371"/>
      <c r="EK149" s="371"/>
      <c r="EL149" s="371"/>
      <c r="EM149" s="371"/>
      <c r="EN149" s="371"/>
      <c r="EO149" s="371"/>
      <c r="EP149" s="371"/>
      <c r="EQ149" s="371"/>
      <c r="ER149" s="371"/>
    </row>
    <row r="150" spans="1:148" x14ac:dyDescent="0.15">
      <c r="A150" s="371"/>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c r="AF150" s="371"/>
      <c r="AG150" s="371"/>
      <c r="AH150" s="371"/>
      <c r="AI150" s="371"/>
      <c r="AJ150" s="371"/>
      <c r="AK150" s="371"/>
      <c r="AL150" s="371"/>
      <c r="AM150" s="371"/>
      <c r="AN150" s="371"/>
      <c r="AO150" s="371"/>
      <c r="AP150" s="371"/>
      <c r="AQ150" s="371"/>
      <c r="AR150" s="371"/>
      <c r="AS150" s="371"/>
      <c r="AT150" s="371"/>
      <c r="AU150" s="371"/>
      <c r="AV150" s="371"/>
      <c r="AW150" s="371"/>
      <c r="AX150" s="371"/>
      <c r="AY150" s="371"/>
      <c r="AZ150" s="371"/>
      <c r="BA150" s="371"/>
      <c r="BB150" s="371"/>
      <c r="BC150" s="371"/>
      <c r="BD150" s="371"/>
      <c r="BE150" s="371"/>
      <c r="BF150" s="371"/>
      <c r="BG150" s="371"/>
      <c r="BH150" s="371"/>
      <c r="BI150" s="371"/>
      <c r="BJ150" s="371"/>
      <c r="BK150" s="371"/>
      <c r="BL150" s="371"/>
      <c r="BM150" s="371"/>
      <c r="BN150" s="371"/>
      <c r="BO150" s="371"/>
      <c r="BP150" s="371"/>
      <c r="BQ150" s="371"/>
      <c r="BR150" s="371"/>
      <c r="BS150" s="371"/>
      <c r="BT150" s="371"/>
      <c r="BU150" s="371"/>
      <c r="BV150" s="371"/>
      <c r="BW150" s="371"/>
      <c r="BX150" s="371"/>
      <c r="BY150" s="371"/>
      <c r="BZ150" s="371"/>
      <c r="CA150" s="371"/>
      <c r="CB150" s="371"/>
      <c r="CC150" s="371"/>
      <c r="CD150" s="371"/>
      <c r="CE150" s="371"/>
      <c r="CF150" s="371"/>
      <c r="CG150" s="371"/>
      <c r="CH150" s="371"/>
      <c r="CI150" s="371"/>
      <c r="CJ150" s="371"/>
      <c r="CK150" s="371"/>
      <c r="CL150" s="371"/>
      <c r="CM150" s="371"/>
      <c r="CN150" s="371"/>
      <c r="CO150" s="371"/>
      <c r="CP150" s="371"/>
      <c r="CQ150" s="371"/>
      <c r="CR150" s="371"/>
      <c r="CS150" s="371"/>
      <c r="CT150" s="371"/>
      <c r="CU150" s="371"/>
      <c r="CV150" s="371"/>
      <c r="CW150" s="371"/>
      <c r="CX150" s="371"/>
      <c r="CY150" s="371"/>
      <c r="CZ150" s="371"/>
      <c r="DA150" s="371"/>
      <c r="DB150" s="371"/>
      <c r="DC150" s="371"/>
      <c r="DD150" s="371"/>
      <c r="DE150" s="371"/>
      <c r="DF150" s="371"/>
      <c r="DG150" s="371"/>
      <c r="DH150" s="371"/>
      <c r="DI150" s="371"/>
      <c r="DJ150" s="371"/>
      <c r="DK150" s="371"/>
      <c r="DL150" s="371"/>
      <c r="DM150" s="371"/>
      <c r="DN150" s="371"/>
      <c r="DO150" s="371"/>
      <c r="DP150" s="371"/>
      <c r="DQ150" s="371"/>
      <c r="DR150" s="371"/>
      <c r="DS150" s="371"/>
      <c r="DT150" s="371"/>
      <c r="DU150" s="371"/>
      <c r="DV150" s="371"/>
      <c r="DW150" s="371"/>
      <c r="DX150" s="371"/>
      <c r="DY150" s="371"/>
      <c r="DZ150" s="371"/>
      <c r="EA150" s="371"/>
      <c r="EB150" s="371"/>
      <c r="EC150" s="371"/>
      <c r="ED150" s="371"/>
      <c r="EE150" s="371"/>
      <c r="EF150" s="371"/>
      <c r="EG150" s="371"/>
      <c r="EH150" s="371"/>
      <c r="EI150" s="371"/>
      <c r="EJ150" s="371"/>
      <c r="EK150" s="371"/>
      <c r="EL150" s="371"/>
      <c r="EM150" s="371"/>
      <c r="EN150" s="371"/>
      <c r="EO150" s="371"/>
      <c r="EP150" s="371"/>
      <c r="EQ150" s="371"/>
      <c r="ER150" s="371"/>
    </row>
    <row r="151" spans="1:148" x14ac:dyDescent="0.15">
      <c r="A151" s="371"/>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71"/>
      <c r="AJ151" s="371"/>
      <c r="AK151" s="371"/>
      <c r="AL151" s="371"/>
      <c r="AM151" s="371"/>
      <c r="AN151" s="371"/>
      <c r="AO151" s="371"/>
      <c r="AP151" s="371"/>
      <c r="AQ151" s="371"/>
      <c r="AR151" s="371"/>
      <c r="AS151" s="371"/>
      <c r="AT151" s="371"/>
      <c r="AU151" s="371"/>
      <c r="AV151" s="371"/>
      <c r="AW151" s="371"/>
      <c r="AX151" s="371"/>
      <c r="AY151" s="371"/>
      <c r="AZ151" s="371"/>
      <c r="BA151" s="371"/>
      <c r="BB151" s="371"/>
      <c r="BC151" s="371"/>
      <c r="BD151" s="371"/>
      <c r="BE151" s="371"/>
      <c r="BF151" s="371"/>
      <c r="BG151" s="371"/>
      <c r="BH151" s="371"/>
      <c r="BI151" s="371"/>
      <c r="BJ151" s="371"/>
      <c r="BK151" s="371"/>
      <c r="BL151" s="371"/>
      <c r="BM151" s="371"/>
      <c r="BN151" s="371"/>
      <c r="BO151" s="371"/>
      <c r="BP151" s="371"/>
      <c r="BQ151" s="371"/>
      <c r="BR151" s="371"/>
      <c r="BS151" s="371"/>
      <c r="BT151" s="371"/>
      <c r="BU151" s="371"/>
      <c r="BV151" s="371"/>
      <c r="BW151" s="371"/>
      <c r="BX151" s="371"/>
      <c r="BY151" s="371"/>
      <c r="BZ151" s="371"/>
      <c r="CA151" s="371"/>
      <c r="CB151" s="371"/>
      <c r="CC151" s="371"/>
      <c r="CD151" s="371"/>
      <c r="CE151" s="371"/>
      <c r="CF151" s="371"/>
      <c r="CG151" s="371"/>
      <c r="CH151" s="371"/>
      <c r="CI151" s="371"/>
      <c r="CJ151" s="371"/>
      <c r="CK151" s="371"/>
      <c r="CL151" s="371"/>
      <c r="CM151" s="371"/>
      <c r="CN151" s="371"/>
      <c r="CO151" s="371"/>
      <c r="CP151" s="371"/>
      <c r="CQ151" s="371"/>
      <c r="CR151" s="371"/>
      <c r="CS151" s="371"/>
      <c r="CT151" s="371"/>
      <c r="CU151" s="371"/>
      <c r="CV151" s="371"/>
      <c r="CW151" s="371"/>
      <c r="CX151" s="371"/>
      <c r="CY151" s="371"/>
      <c r="CZ151" s="371"/>
      <c r="DA151" s="371"/>
      <c r="DB151" s="371"/>
      <c r="DC151" s="371"/>
      <c r="DD151" s="371"/>
      <c r="DE151" s="371"/>
      <c r="DF151" s="371"/>
      <c r="DG151" s="371"/>
      <c r="DH151" s="371"/>
      <c r="DI151" s="371"/>
      <c r="DJ151" s="371"/>
      <c r="DK151" s="371"/>
      <c r="DL151" s="371"/>
      <c r="DM151" s="371"/>
      <c r="DN151" s="371"/>
      <c r="DO151" s="371"/>
      <c r="DP151" s="371"/>
      <c r="DQ151" s="371"/>
      <c r="DR151" s="371"/>
      <c r="DS151" s="371"/>
      <c r="DT151" s="371"/>
      <c r="DU151" s="371"/>
      <c r="DV151" s="371"/>
      <c r="DW151" s="371"/>
      <c r="DX151" s="371"/>
      <c r="DY151" s="371"/>
      <c r="DZ151" s="371"/>
      <c r="EA151" s="371"/>
      <c r="EB151" s="371"/>
      <c r="EC151" s="371"/>
      <c r="ED151" s="371"/>
      <c r="EE151" s="371"/>
      <c r="EF151" s="371"/>
      <c r="EG151" s="371"/>
      <c r="EH151" s="371"/>
      <c r="EI151" s="371"/>
      <c r="EJ151" s="371"/>
      <c r="EK151" s="371"/>
      <c r="EL151" s="371"/>
      <c r="EM151" s="371"/>
      <c r="EN151" s="371"/>
      <c r="EO151" s="371"/>
      <c r="EP151" s="371"/>
      <c r="EQ151" s="371"/>
      <c r="ER151" s="371"/>
    </row>
    <row r="152" spans="1:148" x14ac:dyDescent="0.15">
      <c r="A152" s="371"/>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371"/>
      <c r="AF152" s="371"/>
      <c r="AG152" s="371"/>
      <c r="AH152" s="371"/>
      <c r="AI152" s="371"/>
      <c r="AJ152" s="371"/>
      <c r="AK152" s="371"/>
      <c r="AL152" s="371"/>
      <c r="AM152" s="371"/>
      <c r="AN152" s="371"/>
      <c r="AO152" s="371"/>
      <c r="AP152" s="371"/>
      <c r="AQ152" s="371"/>
      <c r="AR152" s="371"/>
      <c r="AS152" s="371"/>
      <c r="AT152" s="371"/>
      <c r="AU152" s="371"/>
      <c r="AV152" s="371"/>
      <c r="AW152" s="371"/>
      <c r="AX152" s="371"/>
      <c r="AY152" s="371"/>
      <c r="AZ152" s="371"/>
      <c r="BA152" s="371"/>
      <c r="BB152" s="371"/>
      <c r="BC152" s="371"/>
      <c r="BD152" s="371"/>
      <c r="BE152" s="371"/>
      <c r="BF152" s="371"/>
      <c r="BG152" s="371"/>
      <c r="BH152" s="371"/>
      <c r="BI152" s="371"/>
      <c r="BJ152" s="371"/>
      <c r="BK152" s="371"/>
      <c r="BL152" s="371"/>
      <c r="BM152" s="371"/>
      <c r="BN152" s="371"/>
      <c r="BO152" s="371"/>
      <c r="BP152" s="371"/>
      <c r="BQ152" s="371"/>
      <c r="BR152" s="371"/>
      <c r="BS152" s="371"/>
      <c r="BT152" s="371"/>
      <c r="BU152" s="371"/>
      <c r="BV152" s="371"/>
      <c r="BW152" s="371"/>
      <c r="BX152" s="371"/>
      <c r="BY152" s="371"/>
      <c r="BZ152" s="371"/>
      <c r="CA152" s="371"/>
      <c r="CB152" s="371"/>
      <c r="CC152" s="371"/>
      <c r="CD152" s="371"/>
      <c r="CE152" s="371"/>
      <c r="CF152" s="371"/>
      <c r="CG152" s="371"/>
      <c r="CH152" s="371"/>
      <c r="CI152" s="371"/>
      <c r="CJ152" s="371"/>
      <c r="CK152" s="371"/>
      <c r="CL152" s="371"/>
      <c r="CM152" s="371"/>
      <c r="CN152" s="371"/>
      <c r="CO152" s="371"/>
      <c r="CP152" s="371"/>
      <c r="CQ152" s="371"/>
      <c r="CR152" s="371"/>
      <c r="CS152" s="371"/>
      <c r="CT152" s="371"/>
      <c r="CU152" s="371"/>
      <c r="CV152" s="371"/>
      <c r="CW152" s="371"/>
      <c r="CX152" s="371"/>
      <c r="CY152" s="371"/>
      <c r="CZ152" s="371"/>
      <c r="DA152" s="371"/>
      <c r="DB152" s="371"/>
      <c r="DC152" s="371"/>
      <c r="DD152" s="371"/>
      <c r="DE152" s="371"/>
      <c r="DF152" s="371"/>
      <c r="DG152" s="371"/>
      <c r="DH152" s="371"/>
      <c r="DI152" s="371"/>
      <c r="DJ152" s="371"/>
      <c r="DK152" s="371"/>
      <c r="DL152" s="371"/>
      <c r="DM152" s="371"/>
      <c r="DN152" s="371"/>
      <c r="DO152" s="371"/>
      <c r="DP152" s="371"/>
      <c r="DQ152" s="371"/>
      <c r="DR152" s="371"/>
      <c r="DS152" s="371"/>
      <c r="DT152" s="371"/>
      <c r="DU152" s="371"/>
      <c r="DV152" s="371"/>
      <c r="DW152" s="371"/>
      <c r="DX152" s="371"/>
      <c r="DY152" s="371"/>
      <c r="DZ152" s="371"/>
      <c r="EA152" s="371"/>
      <c r="EB152" s="371"/>
      <c r="EC152" s="371"/>
      <c r="ED152" s="371"/>
      <c r="EE152" s="371"/>
      <c r="EF152" s="371"/>
      <c r="EG152" s="371"/>
      <c r="EH152" s="371"/>
      <c r="EI152" s="371"/>
      <c r="EJ152" s="371"/>
      <c r="EK152" s="371"/>
      <c r="EL152" s="371"/>
      <c r="EM152" s="371"/>
      <c r="EN152" s="371"/>
      <c r="EO152" s="371"/>
      <c r="EP152" s="371"/>
      <c r="EQ152" s="371"/>
      <c r="ER152" s="371"/>
    </row>
    <row r="153" spans="1:148" x14ac:dyDescent="0.15">
      <c r="A153" s="371"/>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1"/>
      <c r="AF153" s="371"/>
      <c r="AG153" s="371"/>
      <c r="AH153" s="371"/>
      <c r="AI153" s="371"/>
      <c r="AJ153" s="371"/>
      <c r="AK153" s="371"/>
      <c r="AL153" s="371"/>
      <c r="AM153" s="371"/>
      <c r="AN153" s="371"/>
      <c r="AO153" s="371"/>
      <c r="AP153" s="371"/>
      <c r="AQ153" s="371"/>
      <c r="AR153" s="371"/>
      <c r="AS153" s="371"/>
      <c r="AT153" s="371"/>
      <c r="AU153" s="371"/>
      <c r="AV153" s="371"/>
      <c r="AW153" s="371"/>
      <c r="AX153" s="371"/>
      <c r="AY153" s="371"/>
      <c r="AZ153" s="371"/>
      <c r="BA153" s="371"/>
      <c r="BB153" s="371"/>
      <c r="BC153" s="371"/>
      <c r="BD153" s="371"/>
      <c r="BE153" s="371"/>
      <c r="BF153" s="371"/>
      <c r="BG153" s="371"/>
      <c r="BH153" s="371"/>
      <c r="BI153" s="371"/>
      <c r="BJ153" s="371"/>
      <c r="BK153" s="371"/>
      <c r="BL153" s="371"/>
      <c r="BM153" s="371"/>
      <c r="BN153" s="371"/>
      <c r="BO153" s="371"/>
      <c r="BP153" s="371"/>
      <c r="BQ153" s="371"/>
      <c r="BR153" s="371"/>
      <c r="BS153" s="371"/>
      <c r="BT153" s="371"/>
      <c r="BU153" s="371"/>
      <c r="BV153" s="371"/>
      <c r="BW153" s="371"/>
      <c r="BX153" s="371"/>
      <c r="BY153" s="371"/>
      <c r="BZ153" s="371"/>
      <c r="CA153" s="371"/>
      <c r="CB153" s="371"/>
      <c r="CC153" s="371"/>
      <c r="CD153" s="371"/>
      <c r="CE153" s="371"/>
      <c r="CF153" s="371"/>
      <c r="CG153" s="371"/>
      <c r="CH153" s="371"/>
      <c r="CI153" s="371"/>
      <c r="CJ153" s="371"/>
      <c r="CK153" s="371"/>
      <c r="CL153" s="371"/>
      <c r="CM153" s="371"/>
      <c r="CN153" s="371"/>
      <c r="CO153" s="371"/>
      <c r="CP153" s="371"/>
      <c r="CQ153" s="371"/>
      <c r="CR153" s="371"/>
      <c r="CS153" s="371"/>
      <c r="CT153" s="371"/>
      <c r="CU153" s="371"/>
      <c r="CV153" s="371"/>
      <c r="CW153" s="371"/>
      <c r="CX153" s="371"/>
      <c r="CY153" s="371"/>
      <c r="CZ153" s="371"/>
      <c r="DA153" s="371"/>
      <c r="DB153" s="371"/>
      <c r="DC153" s="371"/>
      <c r="DD153" s="371"/>
      <c r="DE153" s="371"/>
      <c r="DF153" s="371"/>
      <c r="DG153" s="371"/>
      <c r="DH153" s="371"/>
      <c r="DI153" s="371"/>
      <c r="DJ153" s="371"/>
      <c r="DK153" s="371"/>
      <c r="DL153" s="371"/>
      <c r="DM153" s="371"/>
      <c r="DN153" s="371"/>
      <c r="DO153" s="371"/>
      <c r="DP153" s="371"/>
      <c r="DQ153" s="371"/>
      <c r="DR153" s="371"/>
      <c r="DS153" s="371"/>
      <c r="DT153" s="371"/>
      <c r="DU153" s="371"/>
      <c r="DV153" s="371"/>
      <c r="DW153" s="371"/>
      <c r="DX153" s="371"/>
      <c r="DY153" s="371"/>
      <c r="DZ153" s="371"/>
      <c r="EA153" s="371"/>
      <c r="EB153" s="371"/>
      <c r="EC153" s="371"/>
      <c r="ED153" s="371"/>
      <c r="EE153" s="371"/>
      <c r="EF153" s="371"/>
      <c r="EG153" s="371"/>
      <c r="EH153" s="371"/>
      <c r="EI153" s="371"/>
      <c r="EJ153" s="371"/>
      <c r="EK153" s="371"/>
      <c r="EL153" s="371"/>
      <c r="EM153" s="371"/>
      <c r="EN153" s="371"/>
      <c r="EO153" s="371"/>
      <c r="EP153" s="371"/>
      <c r="EQ153" s="371"/>
      <c r="ER153" s="371"/>
    </row>
    <row r="154" spans="1:148" x14ac:dyDescent="0.15">
      <c r="A154" s="371"/>
      <c r="B154" s="371"/>
      <c r="C154" s="371"/>
      <c r="D154" s="371"/>
      <c r="E154" s="371"/>
      <c r="F154" s="371"/>
      <c r="G154" s="371"/>
      <c r="H154" s="371"/>
      <c r="I154" s="371"/>
      <c r="J154" s="371"/>
      <c r="K154" s="371"/>
      <c r="L154" s="371"/>
      <c r="M154" s="371"/>
      <c r="N154" s="371"/>
      <c r="O154" s="371"/>
      <c r="P154" s="371"/>
      <c r="Q154" s="371"/>
      <c r="R154" s="371"/>
      <c r="S154" s="371"/>
      <c r="T154" s="371"/>
      <c r="U154" s="371"/>
      <c r="V154" s="371"/>
      <c r="W154" s="371"/>
      <c r="X154" s="371"/>
      <c r="Y154" s="371"/>
      <c r="Z154" s="371"/>
      <c r="AA154" s="371"/>
      <c r="AB154" s="371"/>
      <c r="AC154" s="371"/>
      <c r="AD154" s="371"/>
      <c r="AE154" s="371"/>
      <c r="AF154" s="371"/>
      <c r="AG154" s="371"/>
      <c r="AH154" s="371"/>
      <c r="AI154" s="371"/>
      <c r="AJ154" s="371"/>
      <c r="AK154" s="371"/>
      <c r="AL154" s="371"/>
      <c r="AM154" s="371"/>
      <c r="AN154" s="371"/>
      <c r="AO154" s="371"/>
      <c r="AP154" s="371"/>
      <c r="AQ154" s="371"/>
      <c r="AR154" s="371"/>
      <c r="AS154" s="371"/>
      <c r="AT154" s="371"/>
      <c r="AU154" s="371"/>
      <c r="AV154" s="371"/>
      <c r="AW154" s="371"/>
      <c r="AX154" s="371"/>
      <c r="AY154" s="371"/>
      <c r="AZ154" s="371"/>
      <c r="BA154" s="371"/>
      <c r="BB154" s="371"/>
      <c r="BC154" s="371"/>
      <c r="BD154" s="371"/>
      <c r="BE154" s="371"/>
      <c r="BF154" s="371"/>
      <c r="BG154" s="371"/>
      <c r="BH154" s="371"/>
      <c r="BI154" s="371"/>
      <c r="BJ154" s="371"/>
      <c r="BK154" s="371"/>
      <c r="BL154" s="371"/>
      <c r="BM154" s="371"/>
      <c r="BN154" s="371"/>
      <c r="BO154" s="371"/>
      <c r="BP154" s="371"/>
      <c r="BQ154" s="371"/>
      <c r="BR154" s="371"/>
      <c r="BS154" s="371"/>
      <c r="BT154" s="371"/>
      <c r="BU154" s="371"/>
      <c r="BV154" s="371"/>
      <c r="BW154" s="371"/>
      <c r="BX154" s="371"/>
      <c r="BY154" s="371"/>
      <c r="BZ154" s="371"/>
      <c r="CA154" s="371"/>
      <c r="CB154" s="371"/>
      <c r="CC154" s="371"/>
      <c r="CD154" s="371"/>
      <c r="CE154" s="371"/>
      <c r="CF154" s="371"/>
      <c r="CG154" s="371"/>
      <c r="CH154" s="371"/>
      <c r="CI154" s="371"/>
      <c r="CJ154" s="371"/>
      <c r="CK154" s="371"/>
      <c r="CL154" s="371"/>
      <c r="CM154" s="371"/>
      <c r="CN154" s="371"/>
      <c r="CO154" s="371"/>
      <c r="CP154" s="371"/>
      <c r="CQ154" s="371"/>
      <c r="CR154" s="371"/>
      <c r="CS154" s="371"/>
      <c r="CT154" s="371"/>
      <c r="CU154" s="371"/>
      <c r="CV154" s="371"/>
      <c r="CW154" s="371"/>
      <c r="CX154" s="371"/>
      <c r="CY154" s="371"/>
      <c r="CZ154" s="371"/>
      <c r="DA154" s="371"/>
      <c r="DB154" s="371"/>
      <c r="DC154" s="371"/>
      <c r="DD154" s="371"/>
      <c r="DE154" s="371"/>
      <c r="DF154" s="371"/>
      <c r="DG154" s="371"/>
      <c r="DH154" s="371"/>
      <c r="DI154" s="371"/>
      <c r="DJ154" s="371"/>
      <c r="DK154" s="371"/>
      <c r="DL154" s="371"/>
      <c r="DM154" s="371"/>
      <c r="DN154" s="371"/>
      <c r="DO154" s="371"/>
      <c r="DP154" s="371"/>
      <c r="DQ154" s="371"/>
      <c r="DR154" s="371"/>
      <c r="DS154" s="371"/>
      <c r="DT154" s="371"/>
      <c r="DU154" s="371"/>
      <c r="DV154" s="371"/>
      <c r="DW154" s="371"/>
      <c r="DX154" s="371"/>
      <c r="DY154" s="371"/>
      <c r="DZ154" s="371"/>
      <c r="EA154" s="371"/>
      <c r="EB154" s="371"/>
      <c r="EC154" s="371"/>
      <c r="ED154" s="371"/>
      <c r="EE154" s="371"/>
      <c r="EF154" s="371"/>
      <c r="EG154" s="371"/>
      <c r="EH154" s="371"/>
      <c r="EI154" s="371"/>
      <c r="EJ154" s="371"/>
      <c r="EK154" s="371"/>
      <c r="EL154" s="371"/>
      <c r="EM154" s="371"/>
      <c r="EN154" s="371"/>
      <c r="EO154" s="371"/>
      <c r="EP154" s="371"/>
      <c r="EQ154" s="371"/>
      <c r="ER154" s="371"/>
    </row>
    <row r="155" spans="1:148" x14ac:dyDescent="0.15">
      <c r="A155" s="371"/>
      <c r="B155" s="371"/>
      <c r="C155" s="371"/>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1"/>
      <c r="Z155" s="371"/>
      <c r="AA155" s="371"/>
      <c r="AB155" s="371"/>
      <c r="AC155" s="371"/>
      <c r="AD155" s="371"/>
      <c r="AE155" s="371"/>
      <c r="AF155" s="371"/>
      <c r="AG155" s="371"/>
      <c r="AH155" s="371"/>
      <c r="AI155" s="371"/>
      <c r="AJ155" s="371"/>
      <c r="AK155" s="371"/>
      <c r="AL155" s="371"/>
      <c r="AM155" s="371"/>
      <c r="AN155" s="371"/>
      <c r="AO155" s="371"/>
      <c r="AP155" s="371"/>
      <c r="AQ155" s="371"/>
      <c r="AR155" s="371"/>
      <c r="AS155" s="371"/>
      <c r="AT155" s="371"/>
      <c r="AU155" s="371"/>
      <c r="AV155" s="371"/>
      <c r="AW155" s="371"/>
      <c r="AX155" s="371"/>
      <c r="AY155" s="371"/>
      <c r="AZ155" s="371"/>
      <c r="BA155" s="371"/>
      <c r="BB155" s="371"/>
      <c r="BC155" s="371"/>
      <c r="BD155" s="371"/>
      <c r="BE155" s="371"/>
      <c r="BF155" s="371"/>
      <c r="BG155" s="371"/>
      <c r="BH155" s="371"/>
      <c r="BI155" s="371"/>
      <c r="BJ155" s="371"/>
      <c r="BK155" s="371"/>
      <c r="BL155" s="371"/>
      <c r="BM155" s="371"/>
      <c r="BN155" s="371"/>
      <c r="BO155" s="371"/>
      <c r="BP155" s="371"/>
      <c r="BQ155" s="371"/>
      <c r="BR155" s="371"/>
      <c r="BS155" s="371"/>
      <c r="BT155" s="371"/>
      <c r="BU155" s="371"/>
      <c r="BV155" s="371"/>
      <c r="BW155" s="371"/>
      <c r="BX155" s="371"/>
      <c r="BY155" s="371"/>
      <c r="BZ155" s="371"/>
      <c r="CA155" s="371"/>
      <c r="CB155" s="371"/>
      <c r="CC155" s="371"/>
      <c r="CD155" s="371"/>
      <c r="CE155" s="371"/>
      <c r="CF155" s="371"/>
      <c r="CG155" s="371"/>
      <c r="CH155" s="371"/>
      <c r="CI155" s="371"/>
      <c r="CJ155" s="371"/>
      <c r="CK155" s="371"/>
      <c r="CL155" s="371"/>
      <c r="CM155" s="371"/>
      <c r="CN155" s="371"/>
      <c r="CO155" s="371"/>
      <c r="CP155" s="371"/>
      <c r="CQ155" s="371"/>
      <c r="CR155" s="371"/>
      <c r="CS155" s="371"/>
      <c r="CT155" s="371"/>
      <c r="CU155" s="371"/>
      <c r="CV155" s="371"/>
      <c r="CW155" s="371"/>
      <c r="CX155" s="371"/>
      <c r="CY155" s="371"/>
      <c r="CZ155" s="371"/>
      <c r="DA155" s="371"/>
      <c r="DB155" s="371"/>
      <c r="DC155" s="371"/>
      <c r="DD155" s="371"/>
      <c r="DE155" s="371"/>
      <c r="DF155" s="371"/>
      <c r="DG155" s="371"/>
      <c r="DH155" s="371"/>
      <c r="DI155" s="371"/>
      <c r="DJ155" s="371"/>
      <c r="DK155" s="371"/>
      <c r="DL155" s="371"/>
      <c r="DM155" s="371"/>
      <c r="DN155" s="371"/>
      <c r="DO155" s="371"/>
      <c r="DP155" s="371"/>
      <c r="DQ155" s="371"/>
      <c r="DR155" s="371"/>
      <c r="DS155" s="371"/>
      <c r="DT155" s="371"/>
      <c r="DU155" s="371"/>
      <c r="DV155" s="371"/>
      <c r="DW155" s="371"/>
      <c r="DX155" s="371"/>
      <c r="DY155" s="371"/>
      <c r="DZ155" s="371"/>
      <c r="EA155" s="371"/>
      <c r="EB155" s="371"/>
      <c r="EC155" s="371"/>
      <c r="ED155" s="371"/>
      <c r="EE155" s="371"/>
      <c r="EF155" s="371"/>
      <c r="EG155" s="371"/>
      <c r="EH155" s="371"/>
      <c r="EI155" s="371"/>
      <c r="EJ155" s="371"/>
      <c r="EK155" s="371"/>
      <c r="EL155" s="371"/>
      <c r="EM155" s="371"/>
      <c r="EN155" s="371"/>
      <c r="EO155" s="371"/>
      <c r="EP155" s="371"/>
      <c r="EQ155" s="371"/>
      <c r="ER155" s="371"/>
    </row>
    <row r="156" spans="1:148" x14ac:dyDescent="0.15">
      <c r="A156" s="371"/>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c r="AF156" s="371"/>
      <c r="AG156" s="371"/>
      <c r="AH156" s="371"/>
      <c r="AI156" s="371"/>
      <c r="AJ156" s="371"/>
      <c r="AK156" s="371"/>
      <c r="AL156" s="371"/>
      <c r="AM156" s="371"/>
      <c r="AN156" s="371"/>
      <c r="AO156" s="371"/>
      <c r="AP156" s="371"/>
      <c r="AQ156" s="371"/>
      <c r="AR156" s="371"/>
      <c r="AS156" s="371"/>
      <c r="AT156" s="371"/>
      <c r="AU156" s="371"/>
      <c r="AV156" s="371"/>
      <c r="AW156" s="371"/>
      <c r="AX156" s="371"/>
      <c r="AY156" s="371"/>
      <c r="AZ156" s="371"/>
      <c r="BA156" s="371"/>
      <c r="BB156" s="371"/>
      <c r="BC156" s="371"/>
      <c r="BD156" s="371"/>
      <c r="BE156" s="371"/>
      <c r="BF156" s="371"/>
      <c r="BG156" s="371"/>
      <c r="BH156" s="371"/>
      <c r="BI156" s="371"/>
      <c r="BJ156" s="371"/>
      <c r="BK156" s="371"/>
      <c r="BL156" s="371"/>
      <c r="BM156" s="371"/>
      <c r="BN156" s="371"/>
      <c r="BO156" s="371"/>
      <c r="BP156" s="371"/>
      <c r="BQ156" s="371"/>
      <c r="BR156" s="371"/>
      <c r="BS156" s="371"/>
      <c r="BT156" s="371"/>
      <c r="BU156" s="371"/>
      <c r="BV156" s="371"/>
      <c r="BW156" s="371"/>
      <c r="BX156" s="371"/>
      <c r="BY156" s="371"/>
      <c r="BZ156" s="371"/>
      <c r="CA156" s="371"/>
      <c r="CB156" s="371"/>
      <c r="CC156" s="371"/>
      <c r="CD156" s="371"/>
      <c r="CE156" s="371"/>
      <c r="CF156" s="371"/>
      <c r="CG156" s="371"/>
      <c r="CH156" s="371"/>
      <c r="CI156" s="371"/>
      <c r="CJ156" s="371"/>
      <c r="CK156" s="371"/>
      <c r="CL156" s="371"/>
      <c r="CM156" s="371"/>
      <c r="CN156" s="371"/>
      <c r="CO156" s="371"/>
      <c r="CP156" s="371"/>
      <c r="CQ156" s="371"/>
      <c r="CR156" s="371"/>
      <c r="CS156" s="371"/>
      <c r="CT156" s="371"/>
      <c r="CU156" s="371"/>
      <c r="CV156" s="371"/>
      <c r="CW156" s="371"/>
      <c r="CX156" s="371"/>
      <c r="CY156" s="371"/>
      <c r="CZ156" s="371"/>
      <c r="DA156" s="371"/>
      <c r="DB156" s="371"/>
      <c r="DC156" s="371"/>
      <c r="DD156" s="371"/>
      <c r="DE156" s="371"/>
      <c r="DF156" s="371"/>
      <c r="DG156" s="371"/>
      <c r="DH156" s="371"/>
      <c r="DI156" s="371"/>
      <c r="DJ156" s="371"/>
      <c r="DK156" s="371"/>
      <c r="DL156" s="371"/>
      <c r="DM156" s="371"/>
      <c r="DN156" s="371"/>
      <c r="DO156" s="371"/>
      <c r="DP156" s="371"/>
      <c r="DQ156" s="371"/>
      <c r="DR156" s="371"/>
      <c r="DS156" s="371"/>
      <c r="DT156" s="371"/>
      <c r="DU156" s="371"/>
      <c r="DV156" s="371"/>
      <c r="DW156" s="371"/>
      <c r="DX156" s="371"/>
      <c r="DY156" s="371"/>
      <c r="DZ156" s="371"/>
      <c r="EA156" s="371"/>
      <c r="EB156" s="371"/>
      <c r="EC156" s="371"/>
      <c r="ED156" s="371"/>
      <c r="EE156" s="371"/>
      <c r="EF156" s="371"/>
      <c r="EG156" s="371"/>
      <c r="EH156" s="371"/>
      <c r="EI156" s="371"/>
      <c r="EJ156" s="371"/>
      <c r="EK156" s="371"/>
      <c r="EL156" s="371"/>
      <c r="EM156" s="371"/>
      <c r="EN156" s="371"/>
      <c r="EO156" s="371"/>
      <c r="EP156" s="371"/>
      <c r="EQ156" s="371"/>
      <c r="ER156" s="371"/>
    </row>
    <row r="157" spans="1:148" x14ac:dyDescent="0.15">
      <c r="A157" s="371"/>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371"/>
      <c r="AF157" s="371"/>
      <c r="AG157" s="371"/>
      <c r="AH157" s="371"/>
      <c r="AI157" s="371"/>
      <c r="AJ157" s="371"/>
      <c r="AK157" s="371"/>
      <c r="AL157" s="371"/>
      <c r="AM157" s="371"/>
      <c r="AN157" s="371"/>
      <c r="AO157" s="371"/>
      <c r="AP157" s="371"/>
      <c r="AQ157" s="371"/>
      <c r="AR157" s="371"/>
      <c r="AS157" s="371"/>
      <c r="AT157" s="371"/>
      <c r="AU157" s="371"/>
      <c r="AV157" s="371"/>
      <c r="AW157" s="371"/>
      <c r="AX157" s="371"/>
      <c r="AY157" s="371"/>
      <c r="AZ157" s="371"/>
      <c r="BA157" s="371"/>
      <c r="BB157" s="371"/>
      <c r="BC157" s="371"/>
      <c r="BD157" s="371"/>
      <c r="BE157" s="371"/>
      <c r="BF157" s="371"/>
      <c r="BG157" s="371"/>
      <c r="BH157" s="371"/>
      <c r="BI157" s="371"/>
      <c r="BJ157" s="371"/>
      <c r="BK157" s="371"/>
      <c r="BL157" s="371"/>
      <c r="BM157" s="371"/>
      <c r="BN157" s="371"/>
      <c r="BO157" s="371"/>
      <c r="BP157" s="371"/>
      <c r="BQ157" s="371"/>
      <c r="BR157" s="371"/>
      <c r="BS157" s="371"/>
      <c r="BT157" s="371"/>
      <c r="BU157" s="371"/>
      <c r="BV157" s="371"/>
      <c r="BW157" s="371"/>
      <c r="BX157" s="371"/>
      <c r="BY157" s="371"/>
      <c r="BZ157" s="371"/>
      <c r="CA157" s="371"/>
      <c r="CB157" s="371"/>
      <c r="CC157" s="371"/>
      <c r="CD157" s="371"/>
      <c r="CE157" s="371"/>
      <c r="CF157" s="371"/>
      <c r="CG157" s="371"/>
      <c r="CH157" s="371"/>
      <c r="CI157" s="371"/>
      <c r="CJ157" s="371"/>
      <c r="CK157" s="371"/>
      <c r="CL157" s="371"/>
      <c r="CM157" s="371"/>
      <c r="CN157" s="371"/>
      <c r="CO157" s="371"/>
      <c r="CP157" s="371"/>
      <c r="CQ157" s="371"/>
      <c r="CR157" s="371"/>
      <c r="CS157" s="371"/>
      <c r="CT157" s="371"/>
      <c r="CU157" s="371"/>
      <c r="CV157" s="371"/>
      <c r="CW157" s="371"/>
      <c r="CX157" s="371"/>
      <c r="CY157" s="371"/>
      <c r="CZ157" s="371"/>
      <c r="DA157" s="371"/>
      <c r="DB157" s="371"/>
      <c r="DC157" s="371"/>
      <c r="DD157" s="371"/>
      <c r="DE157" s="371"/>
      <c r="DF157" s="371"/>
      <c r="DG157" s="371"/>
      <c r="DH157" s="371"/>
      <c r="DI157" s="371"/>
      <c r="DJ157" s="371"/>
      <c r="DK157" s="371"/>
      <c r="DL157" s="371"/>
      <c r="DM157" s="371"/>
      <c r="DN157" s="371"/>
      <c r="DO157" s="371"/>
      <c r="DP157" s="371"/>
      <c r="DQ157" s="371"/>
      <c r="DR157" s="371"/>
      <c r="DS157" s="371"/>
      <c r="DT157" s="371"/>
      <c r="DU157" s="371"/>
      <c r="DV157" s="371"/>
      <c r="DW157" s="371"/>
      <c r="DX157" s="371"/>
      <c r="DY157" s="371"/>
      <c r="DZ157" s="371"/>
      <c r="EA157" s="371"/>
      <c r="EB157" s="371"/>
      <c r="EC157" s="371"/>
      <c r="ED157" s="371"/>
      <c r="EE157" s="371"/>
      <c r="EF157" s="371"/>
      <c r="EG157" s="371"/>
      <c r="EH157" s="371"/>
      <c r="EI157" s="371"/>
      <c r="EJ157" s="371"/>
      <c r="EK157" s="371"/>
      <c r="EL157" s="371"/>
      <c r="EM157" s="371"/>
      <c r="EN157" s="371"/>
      <c r="EO157" s="371"/>
      <c r="EP157" s="371"/>
      <c r="EQ157" s="371"/>
      <c r="ER157" s="371"/>
    </row>
    <row r="158" spans="1:148" x14ac:dyDescent="0.15">
      <c r="A158" s="371"/>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1"/>
      <c r="AG158" s="371"/>
      <c r="AH158" s="371"/>
      <c r="AI158" s="371"/>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c r="BM158" s="371"/>
      <c r="BN158" s="371"/>
      <c r="BO158" s="371"/>
      <c r="BP158" s="371"/>
      <c r="BQ158" s="371"/>
      <c r="BR158" s="371"/>
      <c r="BS158" s="371"/>
      <c r="BT158" s="371"/>
      <c r="BU158" s="371"/>
      <c r="BV158" s="371"/>
      <c r="BW158" s="371"/>
      <c r="BX158" s="371"/>
      <c r="BY158" s="371"/>
      <c r="BZ158" s="371"/>
      <c r="CA158" s="371"/>
      <c r="CB158" s="371"/>
      <c r="CC158" s="371"/>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1"/>
      <c r="CY158" s="371"/>
      <c r="CZ158" s="371"/>
      <c r="DA158" s="371"/>
      <c r="DB158" s="371"/>
      <c r="DC158" s="371"/>
      <c r="DD158" s="371"/>
      <c r="DE158" s="371"/>
      <c r="DF158" s="371"/>
      <c r="DG158" s="371"/>
      <c r="DH158" s="371"/>
      <c r="DI158" s="371"/>
      <c r="DJ158" s="371"/>
      <c r="DK158" s="371"/>
      <c r="DL158" s="371"/>
      <c r="DM158" s="371"/>
      <c r="DN158" s="371"/>
      <c r="DO158" s="371"/>
      <c r="DP158" s="371"/>
      <c r="DQ158" s="371"/>
      <c r="DR158" s="371"/>
      <c r="DS158" s="371"/>
      <c r="DT158" s="371"/>
      <c r="DU158" s="371"/>
      <c r="DV158" s="371"/>
      <c r="DW158" s="371"/>
      <c r="DX158" s="371"/>
      <c r="DY158" s="371"/>
      <c r="DZ158" s="371"/>
      <c r="EA158" s="371"/>
      <c r="EB158" s="371"/>
      <c r="EC158" s="371"/>
      <c r="ED158" s="371"/>
      <c r="EE158" s="371"/>
      <c r="EF158" s="371"/>
      <c r="EG158" s="371"/>
      <c r="EH158" s="371"/>
      <c r="EI158" s="371"/>
      <c r="EJ158" s="371"/>
      <c r="EK158" s="371"/>
      <c r="EL158" s="371"/>
      <c r="EM158" s="371"/>
      <c r="EN158" s="371"/>
      <c r="EO158" s="371"/>
      <c r="EP158" s="371"/>
      <c r="EQ158" s="371"/>
      <c r="ER158" s="371"/>
    </row>
    <row r="159" spans="1:148" x14ac:dyDescent="0.15">
      <c r="A159" s="371"/>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371"/>
      <c r="AF159" s="371"/>
      <c r="AG159" s="371"/>
      <c r="AH159" s="371"/>
      <c r="AI159" s="371"/>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c r="BM159" s="371"/>
      <c r="BN159" s="371"/>
      <c r="BO159" s="371"/>
      <c r="BP159" s="371"/>
      <c r="BQ159" s="371"/>
      <c r="BR159" s="371"/>
      <c r="BS159" s="371"/>
      <c r="BT159" s="371"/>
      <c r="BU159" s="371"/>
      <c r="BV159" s="371"/>
      <c r="BW159" s="371"/>
      <c r="BX159" s="371"/>
      <c r="BY159" s="371"/>
      <c r="BZ159" s="371"/>
      <c r="CA159" s="371"/>
      <c r="CB159" s="371"/>
      <c r="CC159" s="371"/>
      <c r="CD159" s="371"/>
      <c r="CE159" s="371"/>
      <c r="CF159" s="371"/>
      <c r="CG159" s="371"/>
      <c r="CH159" s="371"/>
      <c r="CI159" s="371"/>
      <c r="CJ159" s="371"/>
      <c r="CK159" s="371"/>
      <c r="CL159" s="371"/>
      <c r="CM159" s="371"/>
      <c r="CN159" s="371"/>
      <c r="CO159" s="371"/>
      <c r="CP159" s="371"/>
      <c r="CQ159" s="371"/>
      <c r="CR159" s="371"/>
      <c r="CS159" s="371"/>
      <c r="CT159" s="371"/>
      <c r="CU159" s="371"/>
      <c r="CV159" s="371"/>
      <c r="CW159" s="371"/>
      <c r="CX159" s="371"/>
      <c r="CY159" s="371"/>
      <c r="CZ159" s="371"/>
      <c r="DA159" s="371"/>
      <c r="DB159" s="371"/>
      <c r="DC159" s="371"/>
      <c r="DD159" s="371"/>
      <c r="DE159" s="371"/>
      <c r="DF159" s="371"/>
      <c r="DG159" s="371"/>
      <c r="DH159" s="371"/>
      <c r="DI159" s="371"/>
      <c r="DJ159" s="371"/>
      <c r="DK159" s="371"/>
      <c r="DL159" s="371"/>
      <c r="DM159" s="371"/>
      <c r="DN159" s="371"/>
      <c r="DO159" s="371"/>
      <c r="DP159" s="371"/>
      <c r="DQ159" s="371"/>
      <c r="DR159" s="371"/>
      <c r="DS159" s="371"/>
      <c r="DT159" s="371"/>
      <c r="DU159" s="371"/>
      <c r="DV159" s="371"/>
      <c r="DW159" s="371"/>
      <c r="DX159" s="371"/>
      <c r="DY159" s="371"/>
      <c r="DZ159" s="371"/>
      <c r="EA159" s="371"/>
      <c r="EB159" s="371"/>
      <c r="EC159" s="371"/>
      <c r="ED159" s="371"/>
      <c r="EE159" s="371"/>
      <c r="EF159" s="371"/>
      <c r="EG159" s="371"/>
      <c r="EH159" s="371"/>
      <c r="EI159" s="371"/>
      <c r="EJ159" s="371"/>
      <c r="EK159" s="371"/>
      <c r="EL159" s="371"/>
      <c r="EM159" s="371"/>
      <c r="EN159" s="371"/>
      <c r="EO159" s="371"/>
      <c r="EP159" s="371"/>
      <c r="EQ159" s="371"/>
      <c r="ER159" s="371"/>
    </row>
    <row r="160" spans="1:148" x14ac:dyDescent="0.15">
      <c r="A160" s="371"/>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371"/>
      <c r="AF160" s="371"/>
      <c r="AG160" s="371"/>
      <c r="AH160" s="371"/>
      <c r="AI160" s="371"/>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c r="BM160" s="371"/>
      <c r="BN160" s="371"/>
      <c r="BO160" s="371"/>
      <c r="BP160" s="371"/>
      <c r="BQ160" s="371"/>
      <c r="BR160" s="371"/>
      <c r="BS160" s="371"/>
      <c r="BT160" s="371"/>
      <c r="BU160" s="371"/>
      <c r="BV160" s="371"/>
      <c r="BW160" s="371"/>
      <c r="BX160" s="371"/>
      <c r="BY160" s="371"/>
      <c r="BZ160" s="371"/>
      <c r="CA160" s="371"/>
      <c r="CB160" s="371"/>
      <c r="CC160" s="371"/>
      <c r="CD160" s="371"/>
      <c r="CE160" s="371"/>
      <c r="CF160" s="371"/>
      <c r="CG160" s="371"/>
      <c r="CH160" s="371"/>
      <c r="CI160" s="371"/>
      <c r="CJ160" s="371"/>
      <c r="CK160" s="371"/>
      <c r="CL160" s="371"/>
      <c r="CM160" s="371"/>
      <c r="CN160" s="371"/>
      <c r="CO160" s="371"/>
      <c r="CP160" s="371"/>
      <c r="CQ160" s="371"/>
      <c r="CR160" s="371"/>
      <c r="CS160" s="371"/>
      <c r="CT160" s="371"/>
      <c r="CU160" s="371"/>
      <c r="CV160" s="371"/>
      <c r="CW160" s="371"/>
      <c r="CX160" s="371"/>
      <c r="CY160" s="371"/>
      <c r="CZ160" s="371"/>
      <c r="DA160" s="371"/>
      <c r="DB160" s="371"/>
      <c r="DC160" s="371"/>
      <c r="DD160" s="371"/>
      <c r="DE160" s="371"/>
      <c r="DF160" s="371"/>
      <c r="DG160" s="371"/>
      <c r="DH160" s="371"/>
      <c r="DI160" s="371"/>
      <c r="DJ160" s="371"/>
      <c r="DK160" s="371"/>
      <c r="DL160" s="371"/>
      <c r="DM160" s="371"/>
      <c r="DN160" s="371"/>
      <c r="DO160" s="371"/>
      <c r="DP160" s="371"/>
      <c r="DQ160" s="371"/>
      <c r="DR160" s="371"/>
      <c r="DS160" s="371"/>
      <c r="DT160" s="371"/>
      <c r="DU160" s="371"/>
      <c r="DV160" s="371"/>
      <c r="DW160" s="371"/>
      <c r="DX160" s="371"/>
      <c r="DY160" s="371"/>
      <c r="DZ160" s="371"/>
      <c r="EA160" s="371"/>
      <c r="EB160" s="371"/>
      <c r="EC160" s="371"/>
      <c r="ED160" s="371"/>
      <c r="EE160" s="371"/>
      <c r="EF160" s="371"/>
      <c r="EG160" s="371"/>
      <c r="EH160" s="371"/>
      <c r="EI160" s="371"/>
      <c r="EJ160" s="371"/>
      <c r="EK160" s="371"/>
      <c r="EL160" s="371"/>
      <c r="EM160" s="371"/>
      <c r="EN160" s="371"/>
      <c r="EO160" s="371"/>
      <c r="EP160" s="371"/>
      <c r="EQ160" s="371"/>
      <c r="ER160" s="371"/>
    </row>
    <row r="161" spans="1:148" x14ac:dyDescent="0.15">
      <c r="A161" s="371"/>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71"/>
      <c r="AE161" s="371"/>
      <c r="AF161" s="371"/>
      <c r="AG161" s="371"/>
      <c r="AH161" s="371"/>
      <c r="AI161" s="371"/>
      <c r="AJ161" s="371"/>
      <c r="AK161" s="371"/>
      <c r="AL161" s="371"/>
      <c r="AM161" s="371"/>
      <c r="AN161" s="371"/>
      <c r="AO161" s="371"/>
      <c r="AP161" s="371"/>
      <c r="AQ161" s="371"/>
      <c r="AR161" s="371"/>
      <c r="AS161" s="371"/>
      <c r="AT161" s="371"/>
      <c r="AU161" s="371"/>
      <c r="AV161" s="371"/>
      <c r="AW161" s="371"/>
      <c r="AX161" s="371"/>
      <c r="AY161" s="371"/>
      <c r="AZ161" s="371"/>
      <c r="BA161" s="371"/>
      <c r="BB161" s="371"/>
      <c r="BC161" s="371"/>
      <c r="BD161" s="371"/>
      <c r="BE161" s="371"/>
      <c r="BF161" s="371"/>
      <c r="BG161" s="371"/>
      <c r="BH161" s="371"/>
      <c r="BI161" s="371"/>
      <c r="BJ161" s="371"/>
      <c r="BK161" s="371"/>
      <c r="BL161" s="371"/>
      <c r="BM161" s="371"/>
      <c r="BN161" s="371"/>
      <c r="BO161" s="371"/>
      <c r="BP161" s="371"/>
      <c r="BQ161" s="371"/>
      <c r="BR161" s="371"/>
      <c r="BS161" s="371"/>
      <c r="BT161" s="371"/>
      <c r="BU161" s="371"/>
      <c r="BV161" s="371"/>
      <c r="BW161" s="371"/>
      <c r="BX161" s="371"/>
      <c r="BY161" s="371"/>
      <c r="BZ161" s="371"/>
      <c r="CA161" s="371"/>
      <c r="CB161" s="371"/>
      <c r="CC161" s="371"/>
      <c r="CD161" s="371"/>
      <c r="CE161" s="371"/>
      <c r="CF161" s="371"/>
      <c r="CG161" s="371"/>
      <c r="CH161" s="371"/>
      <c r="CI161" s="371"/>
      <c r="CJ161" s="371"/>
      <c r="CK161" s="371"/>
      <c r="CL161" s="371"/>
      <c r="CM161" s="371"/>
      <c r="CN161" s="371"/>
      <c r="CO161" s="371"/>
      <c r="CP161" s="371"/>
      <c r="CQ161" s="371"/>
      <c r="CR161" s="371"/>
      <c r="CS161" s="371"/>
      <c r="CT161" s="371"/>
      <c r="CU161" s="371"/>
      <c r="CV161" s="371"/>
      <c r="CW161" s="371"/>
      <c r="CX161" s="371"/>
      <c r="CY161" s="371"/>
      <c r="CZ161" s="371"/>
      <c r="DA161" s="371"/>
      <c r="DB161" s="371"/>
      <c r="DC161" s="371"/>
      <c r="DD161" s="371"/>
      <c r="DE161" s="371"/>
      <c r="DF161" s="371"/>
      <c r="DG161" s="371"/>
      <c r="DH161" s="371"/>
      <c r="DI161" s="371"/>
      <c r="DJ161" s="371"/>
      <c r="DK161" s="371"/>
      <c r="DL161" s="371"/>
      <c r="DM161" s="371"/>
      <c r="DN161" s="371"/>
      <c r="DO161" s="371"/>
      <c r="DP161" s="371"/>
      <c r="DQ161" s="371"/>
      <c r="DR161" s="371"/>
      <c r="DS161" s="371"/>
      <c r="DT161" s="371"/>
      <c r="DU161" s="371"/>
      <c r="DV161" s="371"/>
      <c r="DW161" s="371"/>
      <c r="DX161" s="371"/>
      <c r="DY161" s="371"/>
      <c r="DZ161" s="371"/>
      <c r="EA161" s="371"/>
      <c r="EB161" s="371"/>
      <c r="EC161" s="371"/>
      <c r="ED161" s="371"/>
      <c r="EE161" s="371"/>
      <c r="EF161" s="371"/>
      <c r="EG161" s="371"/>
      <c r="EH161" s="371"/>
      <c r="EI161" s="371"/>
      <c r="EJ161" s="371"/>
      <c r="EK161" s="371"/>
      <c r="EL161" s="371"/>
      <c r="EM161" s="371"/>
      <c r="EN161" s="371"/>
      <c r="EO161" s="371"/>
      <c r="EP161" s="371"/>
      <c r="EQ161" s="371"/>
      <c r="ER161" s="371"/>
    </row>
    <row r="162" spans="1:148" x14ac:dyDescent="0.15">
      <c r="A162" s="371"/>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c r="AJ162" s="371"/>
      <c r="AK162" s="371"/>
      <c r="AL162" s="371"/>
      <c r="AM162" s="371"/>
      <c r="AN162" s="371"/>
      <c r="AO162" s="371"/>
      <c r="AP162" s="371"/>
      <c r="AQ162" s="371"/>
      <c r="AR162" s="371"/>
      <c r="AS162" s="371"/>
      <c r="AT162" s="371"/>
      <c r="AU162" s="371"/>
      <c r="AV162" s="371"/>
      <c r="AW162" s="371"/>
      <c r="AX162" s="371"/>
      <c r="AY162" s="371"/>
      <c r="AZ162" s="371"/>
      <c r="BA162" s="371"/>
      <c r="BB162" s="371"/>
      <c r="BC162" s="371"/>
      <c r="BD162" s="371"/>
      <c r="BE162" s="371"/>
      <c r="BF162" s="371"/>
      <c r="BG162" s="371"/>
      <c r="BH162" s="371"/>
      <c r="BI162" s="371"/>
      <c r="BJ162" s="371"/>
      <c r="BK162" s="371"/>
      <c r="BL162" s="371"/>
      <c r="BM162" s="371"/>
      <c r="BN162" s="371"/>
      <c r="BO162" s="371"/>
      <c r="BP162" s="371"/>
      <c r="BQ162" s="371"/>
      <c r="BR162" s="371"/>
      <c r="BS162" s="371"/>
      <c r="BT162" s="371"/>
      <c r="BU162" s="371"/>
      <c r="BV162" s="371"/>
      <c r="BW162" s="371"/>
      <c r="BX162" s="371"/>
      <c r="BY162" s="371"/>
      <c r="BZ162" s="371"/>
      <c r="CA162" s="371"/>
      <c r="CB162" s="371"/>
      <c r="CC162" s="371"/>
      <c r="CD162" s="371"/>
      <c r="CE162" s="371"/>
      <c r="CF162" s="371"/>
      <c r="CG162" s="371"/>
      <c r="CH162" s="371"/>
      <c r="CI162" s="371"/>
      <c r="CJ162" s="371"/>
      <c r="CK162" s="371"/>
      <c r="CL162" s="371"/>
      <c r="CM162" s="371"/>
      <c r="CN162" s="371"/>
      <c r="CO162" s="371"/>
      <c r="CP162" s="371"/>
      <c r="CQ162" s="371"/>
      <c r="CR162" s="371"/>
      <c r="CS162" s="371"/>
      <c r="CT162" s="371"/>
      <c r="CU162" s="371"/>
      <c r="CV162" s="371"/>
      <c r="CW162" s="371"/>
      <c r="CX162" s="371"/>
      <c r="CY162" s="371"/>
      <c r="CZ162" s="371"/>
      <c r="DA162" s="371"/>
      <c r="DB162" s="371"/>
      <c r="DC162" s="371"/>
      <c r="DD162" s="371"/>
      <c r="DE162" s="371"/>
      <c r="DF162" s="371"/>
      <c r="DG162" s="371"/>
      <c r="DH162" s="371"/>
      <c r="DI162" s="371"/>
      <c r="DJ162" s="371"/>
      <c r="DK162" s="371"/>
      <c r="DL162" s="371"/>
      <c r="DM162" s="371"/>
      <c r="DN162" s="371"/>
      <c r="DO162" s="371"/>
      <c r="DP162" s="371"/>
      <c r="DQ162" s="371"/>
      <c r="DR162" s="371"/>
      <c r="DS162" s="371"/>
      <c r="DT162" s="371"/>
      <c r="DU162" s="371"/>
      <c r="DV162" s="371"/>
      <c r="DW162" s="371"/>
      <c r="DX162" s="371"/>
      <c r="DY162" s="371"/>
      <c r="DZ162" s="371"/>
      <c r="EA162" s="371"/>
      <c r="EB162" s="371"/>
      <c r="EC162" s="371"/>
      <c r="ED162" s="371"/>
      <c r="EE162" s="371"/>
      <c r="EF162" s="371"/>
      <c r="EG162" s="371"/>
      <c r="EH162" s="371"/>
      <c r="EI162" s="371"/>
      <c r="EJ162" s="371"/>
      <c r="EK162" s="371"/>
      <c r="EL162" s="371"/>
      <c r="EM162" s="371"/>
      <c r="EN162" s="371"/>
      <c r="EO162" s="371"/>
      <c r="EP162" s="371"/>
      <c r="EQ162" s="371"/>
      <c r="ER162" s="371"/>
    </row>
    <row r="163" spans="1:148" x14ac:dyDescent="0.15">
      <c r="A163" s="371"/>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371"/>
      <c r="AF163" s="371"/>
      <c r="AG163" s="371"/>
      <c r="AH163" s="371"/>
      <c r="AI163" s="371"/>
      <c r="AJ163" s="371"/>
      <c r="AK163" s="371"/>
      <c r="AL163" s="371"/>
      <c r="AM163" s="371"/>
      <c r="AN163" s="371"/>
      <c r="AO163" s="371"/>
      <c r="AP163" s="371"/>
      <c r="AQ163" s="371"/>
      <c r="AR163" s="371"/>
      <c r="AS163" s="371"/>
      <c r="AT163" s="371"/>
      <c r="AU163" s="371"/>
      <c r="AV163" s="371"/>
      <c r="AW163" s="371"/>
      <c r="AX163" s="371"/>
      <c r="AY163" s="371"/>
      <c r="AZ163" s="371"/>
      <c r="BA163" s="371"/>
      <c r="BB163" s="371"/>
      <c r="BC163" s="371"/>
      <c r="BD163" s="371"/>
      <c r="BE163" s="371"/>
      <c r="BF163" s="371"/>
      <c r="BG163" s="371"/>
      <c r="BH163" s="371"/>
      <c r="BI163" s="371"/>
      <c r="BJ163" s="371"/>
      <c r="BK163" s="371"/>
      <c r="BL163" s="371"/>
      <c r="BM163" s="371"/>
      <c r="BN163" s="371"/>
      <c r="BO163" s="371"/>
      <c r="BP163" s="371"/>
      <c r="BQ163" s="371"/>
      <c r="BR163" s="371"/>
      <c r="BS163" s="371"/>
      <c r="BT163" s="371"/>
      <c r="BU163" s="371"/>
      <c r="BV163" s="371"/>
      <c r="BW163" s="371"/>
      <c r="BX163" s="371"/>
      <c r="BY163" s="371"/>
      <c r="BZ163" s="371"/>
      <c r="CA163" s="371"/>
      <c r="CB163" s="371"/>
      <c r="CC163" s="371"/>
      <c r="CD163" s="371"/>
      <c r="CE163" s="371"/>
      <c r="CF163" s="371"/>
      <c r="CG163" s="371"/>
      <c r="CH163" s="371"/>
      <c r="CI163" s="371"/>
      <c r="CJ163" s="371"/>
      <c r="CK163" s="371"/>
      <c r="CL163" s="371"/>
      <c r="CM163" s="371"/>
      <c r="CN163" s="371"/>
      <c r="CO163" s="371"/>
      <c r="CP163" s="371"/>
      <c r="CQ163" s="371"/>
      <c r="CR163" s="371"/>
      <c r="CS163" s="371"/>
      <c r="CT163" s="371"/>
      <c r="CU163" s="371"/>
      <c r="CV163" s="371"/>
      <c r="CW163" s="371"/>
      <c r="CX163" s="371"/>
      <c r="CY163" s="371"/>
      <c r="CZ163" s="371"/>
      <c r="DA163" s="371"/>
      <c r="DB163" s="371"/>
      <c r="DC163" s="371"/>
      <c r="DD163" s="371"/>
      <c r="DE163" s="371"/>
      <c r="DF163" s="371"/>
      <c r="DG163" s="371"/>
      <c r="DH163" s="371"/>
      <c r="DI163" s="371"/>
      <c r="DJ163" s="371"/>
      <c r="DK163" s="371"/>
      <c r="DL163" s="371"/>
      <c r="DM163" s="371"/>
      <c r="DN163" s="371"/>
      <c r="DO163" s="371"/>
      <c r="DP163" s="371"/>
      <c r="DQ163" s="371"/>
      <c r="DR163" s="371"/>
      <c r="DS163" s="371"/>
      <c r="DT163" s="371"/>
      <c r="DU163" s="371"/>
      <c r="DV163" s="371"/>
      <c r="DW163" s="371"/>
      <c r="DX163" s="371"/>
      <c r="DY163" s="371"/>
      <c r="DZ163" s="371"/>
      <c r="EA163" s="371"/>
      <c r="EB163" s="371"/>
      <c r="EC163" s="371"/>
      <c r="ED163" s="371"/>
      <c r="EE163" s="371"/>
      <c r="EF163" s="371"/>
      <c r="EG163" s="371"/>
      <c r="EH163" s="371"/>
      <c r="EI163" s="371"/>
      <c r="EJ163" s="371"/>
      <c r="EK163" s="371"/>
      <c r="EL163" s="371"/>
      <c r="EM163" s="371"/>
      <c r="EN163" s="371"/>
      <c r="EO163" s="371"/>
      <c r="EP163" s="371"/>
      <c r="EQ163" s="371"/>
      <c r="ER163" s="371"/>
    </row>
    <row r="164" spans="1:148" x14ac:dyDescent="0.15">
      <c r="A164" s="371"/>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371"/>
      <c r="AF164" s="371"/>
      <c r="AG164" s="371"/>
      <c r="AH164" s="371"/>
      <c r="AI164" s="371"/>
      <c r="AJ164" s="371"/>
      <c r="AK164" s="371"/>
      <c r="AL164" s="371"/>
      <c r="AM164" s="371"/>
      <c r="AN164" s="371"/>
      <c r="AO164" s="371"/>
      <c r="AP164" s="371"/>
      <c r="AQ164" s="371"/>
      <c r="AR164" s="371"/>
      <c r="AS164" s="371"/>
      <c r="AT164" s="371"/>
      <c r="AU164" s="371"/>
      <c r="AV164" s="371"/>
      <c r="AW164" s="371"/>
      <c r="AX164" s="371"/>
      <c r="AY164" s="371"/>
      <c r="AZ164" s="371"/>
      <c r="BA164" s="371"/>
      <c r="BB164" s="371"/>
      <c r="BC164" s="371"/>
      <c r="BD164" s="371"/>
      <c r="BE164" s="371"/>
      <c r="BF164" s="371"/>
      <c r="BG164" s="371"/>
      <c r="BH164" s="371"/>
      <c r="BI164" s="371"/>
      <c r="BJ164" s="371"/>
      <c r="BK164" s="371"/>
      <c r="BL164" s="371"/>
      <c r="BM164" s="371"/>
      <c r="BN164" s="371"/>
      <c r="BO164" s="371"/>
      <c r="BP164" s="371"/>
      <c r="BQ164" s="371"/>
      <c r="BR164" s="371"/>
      <c r="BS164" s="371"/>
      <c r="BT164" s="371"/>
      <c r="BU164" s="371"/>
      <c r="BV164" s="371"/>
      <c r="BW164" s="371"/>
      <c r="BX164" s="371"/>
      <c r="BY164" s="371"/>
      <c r="BZ164" s="371"/>
      <c r="CA164" s="371"/>
      <c r="CB164" s="371"/>
      <c r="CC164" s="371"/>
      <c r="CD164" s="371"/>
      <c r="CE164" s="371"/>
      <c r="CF164" s="371"/>
      <c r="CG164" s="371"/>
      <c r="CH164" s="371"/>
      <c r="CI164" s="371"/>
      <c r="CJ164" s="371"/>
      <c r="CK164" s="371"/>
      <c r="CL164" s="371"/>
      <c r="CM164" s="371"/>
      <c r="CN164" s="371"/>
      <c r="CO164" s="371"/>
      <c r="CP164" s="371"/>
      <c r="CQ164" s="371"/>
      <c r="CR164" s="371"/>
      <c r="CS164" s="371"/>
      <c r="CT164" s="371"/>
      <c r="CU164" s="371"/>
      <c r="CV164" s="371"/>
      <c r="CW164" s="371"/>
      <c r="CX164" s="371"/>
      <c r="CY164" s="371"/>
      <c r="CZ164" s="371"/>
      <c r="DA164" s="371"/>
      <c r="DB164" s="371"/>
      <c r="DC164" s="371"/>
      <c r="DD164" s="371"/>
      <c r="DE164" s="371"/>
      <c r="DF164" s="371"/>
      <c r="DG164" s="371"/>
      <c r="DH164" s="371"/>
      <c r="DI164" s="371"/>
      <c r="DJ164" s="371"/>
      <c r="DK164" s="371"/>
      <c r="DL164" s="371"/>
      <c r="DM164" s="371"/>
      <c r="DN164" s="371"/>
      <c r="DO164" s="371"/>
      <c r="DP164" s="371"/>
      <c r="DQ164" s="371"/>
      <c r="DR164" s="371"/>
      <c r="DS164" s="371"/>
      <c r="DT164" s="371"/>
      <c r="DU164" s="371"/>
      <c r="DV164" s="371"/>
      <c r="DW164" s="371"/>
      <c r="DX164" s="371"/>
      <c r="DY164" s="371"/>
      <c r="DZ164" s="371"/>
      <c r="EA164" s="371"/>
      <c r="EB164" s="371"/>
      <c r="EC164" s="371"/>
      <c r="ED164" s="371"/>
      <c r="EE164" s="371"/>
      <c r="EF164" s="371"/>
      <c r="EG164" s="371"/>
      <c r="EH164" s="371"/>
      <c r="EI164" s="371"/>
      <c r="EJ164" s="371"/>
      <c r="EK164" s="371"/>
      <c r="EL164" s="371"/>
      <c r="EM164" s="371"/>
      <c r="EN164" s="371"/>
      <c r="EO164" s="371"/>
      <c r="EP164" s="371"/>
      <c r="EQ164" s="371"/>
      <c r="ER164" s="371"/>
    </row>
    <row r="165" spans="1:148" x14ac:dyDescent="0.15">
      <c r="A165" s="371"/>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71"/>
      <c r="AE165" s="371"/>
      <c r="AF165" s="371"/>
      <c r="AG165" s="371"/>
      <c r="AH165" s="371"/>
      <c r="AI165" s="371"/>
      <c r="AJ165" s="371"/>
      <c r="AK165" s="371"/>
      <c r="AL165" s="371"/>
      <c r="AM165" s="371"/>
      <c r="AN165" s="371"/>
      <c r="AO165" s="371"/>
      <c r="AP165" s="371"/>
      <c r="AQ165" s="371"/>
      <c r="AR165" s="371"/>
      <c r="AS165" s="371"/>
      <c r="AT165" s="371"/>
      <c r="AU165" s="371"/>
      <c r="AV165" s="371"/>
      <c r="AW165" s="371"/>
      <c r="AX165" s="371"/>
      <c r="AY165" s="371"/>
      <c r="AZ165" s="371"/>
      <c r="BA165" s="371"/>
      <c r="BB165" s="371"/>
      <c r="BC165" s="371"/>
      <c r="BD165" s="371"/>
      <c r="BE165" s="371"/>
      <c r="BF165" s="371"/>
      <c r="BG165" s="371"/>
      <c r="BH165" s="371"/>
      <c r="BI165" s="371"/>
      <c r="BJ165" s="371"/>
      <c r="BK165" s="371"/>
      <c r="BL165" s="371"/>
      <c r="BM165" s="371"/>
      <c r="BN165" s="371"/>
      <c r="BO165" s="371"/>
      <c r="BP165" s="371"/>
      <c r="BQ165" s="371"/>
      <c r="BR165" s="371"/>
      <c r="BS165" s="371"/>
      <c r="BT165" s="371"/>
      <c r="BU165" s="371"/>
      <c r="BV165" s="371"/>
      <c r="BW165" s="371"/>
      <c r="BX165" s="371"/>
      <c r="BY165" s="371"/>
      <c r="BZ165" s="371"/>
      <c r="CA165" s="371"/>
      <c r="CB165" s="371"/>
      <c r="CC165" s="371"/>
      <c r="CD165" s="371"/>
      <c r="CE165" s="371"/>
      <c r="CF165" s="371"/>
      <c r="CG165" s="371"/>
      <c r="CH165" s="371"/>
      <c r="CI165" s="371"/>
      <c r="CJ165" s="371"/>
      <c r="CK165" s="371"/>
      <c r="CL165" s="371"/>
      <c r="CM165" s="371"/>
      <c r="CN165" s="371"/>
      <c r="CO165" s="371"/>
      <c r="CP165" s="371"/>
      <c r="CQ165" s="371"/>
      <c r="CR165" s="371"/>
      <c r="CS165" s="371"/>
      <c r="CT165" s="371"/>
      <c r="CU165" s="371"/>
      <c r="CV165" s="371"/>
      <c r="CW165" s="371"/>
      <c r="CX165" s="371"/>
      <c r="CY165" s="371"/>
      <c r="CZ165" s="371"/>
      <c r="DA165" s="371"/>
      <c r="DB165" s="371"/>
      <c r="DC165" s="371"/>
      <c r="DD165" s="371"/>
      <c r="DE165" s="371"/>
      <c r="DF165" s="371"/>
      <c r="DG165" s="371"/>
      <c r="DH165" s="371"/>
      <c r="DI165" s="371"/>
      <c r="DJ165" s="371"/>
      <c r="DK165" s="371"/>
      <c r="DL165" s="371"/>
      <c r="DM165" s="371"/>
      <c r="DN165" s="371"/>
      <c r="DO165" s="371"/>
      <c r="DP165" s="371"/>
      <c r="DQ165" s="371"/>
      <c r="DR165" s="371"/>
      <c r="DS165" s="371"/>
      <c r="DT165" s="371"/>
      <c r="DU165" s="371"/>
      <c r="DV165" s="371"/>
      <c r="DW165" s="371"/>
      <c r="DX165" s="371"/>
      <c r="DY165" s="371"/>
      <c r="DZ165" s="371"/>
      <c r="EA165" s="371"/>
      <c r="EB165" s="371"/>
      <c r="EC165" s="371"/>
      <c r="ED165" s="371"/>
      <c r="EE165" s="371"/>
      <c r="EF165" s="371"/>
      <c r="EG165" s="371"/>
      <c r="EH165" s="371"/>
      <c r="EI165" s="371"/>
      <c r="EJ165" s="371"/>
      <c r="EK165" s="371"/>
      <c r="EL165" s="371"/>
      <c r="EM165" s="371"/>
      <c r="EN165" s="371"/>
      <c r="EO165" s="371"/>
      <c r="EP165" s="371"/>
      <c r="EQ165" s="371"/>
      <c r="ER165" s="371"/>
    </row>
    <row r="166" spans="1:148" x14ac:dyDescent="0.15">
      <c r="A166" s="371"/>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371"/>
      <c r="AF166" s="371"/>
      <c r="AG166" s="371"/>
      <c r="AH166" s="371"/>
      <c r="AI166" s="371"/>
      <c r="AJ166" s="371"/>
      <c r="AK166" s="371"/>
      <c r="AL166" s="371"/>
      <c r="AM166" s="371"/>
      <c r="AN166" s="371"/>
      <c r="AO166" s="371"/>
      <c r="AP166" s="371"/>
      <c r="AQ166" s="371"/>
      <c r="AR166" s="371"/>
      <c r="AS166" s="371"/>
      <c r="AT166" s="371"/>
      <c r="AU166" s="371"/>
      <c r="AV166" s="371"/>
      <c r="AW166" s="371"/>
      <c r="AX166" s="371"/>
      <c r="AY166" s="371"/>
      <c r="AZ166" s="371"/>
      <c r="BA166" s="371"/>
      <c r="BB166" s="371"/>
      <c r="BC166" s="371"/>
      <c r="BD166" s="371"/>
      <c r="BE166" s="371"/>
      <c r="BF166" s="371"/>
      <c r="BG166" s="371"/>
      <c r="BH166" s="371"/>
      <c r="BI166" s="371"/>
      <c r="BJ166" s="371"/>
      <c r="BK166" s="371"/>
      <c r="BL166" s="371"/>
      <c r="BM166" s="371"/>
      <c r="BN166" s="371"/>
      <c r="BO166" s="371"/>
      <c r="BP166" s="371"/>
      <c r="BQ166" s="371"/>
      <c r="BR166" s="371"/>
      <c r="BS166" s="371"/>
      <c r="BT166" s="371"/>
      <c r="BU166" s="371"/>
      <c r="BV166" s="371"/>
      <c r="BW166" s="371"/>
      <c r="BX166" s="371"/>
      <c r="BY166" s="371"/>
      <c r="BZ166" s="371"/>
      <c r="CA166" s="371"/>
      <c r="CB166" s="371"/>
      <c r="CC166" s="371"/>
      <c r="CD166" s="371"/>
      <c r="CE166" s="371"/>
      <c r="CF166" s="371"/>
      <c r="CG166" s="371"/>
      <c r="CH166" s="371"/>
      <c r="CI166" s="371"/>
      <c r="CJ166" s="371"/>
      <c r="CK166" s="371"/>
      <c r="CL166" s="371"/>
      <c r="CM166" s="371"/>
      <c r="CN166" s="371"/>
      <c r="CO166" s="371"/>
      <c r="CP166" s="371"/>
      <c r="CQ166" s="371"/>
      <c r="CR166" s="371"/>
      <c r="CS166" s="371"/>
      <c r="CT166" s="371"/>
      <c r="CU166" s="371"/>
      <c r="CV166" s="371"/>
      <c r="CW166" s="371"/>
      <c r="CX166" s="371"/>
      <c r="CY166" s="371"/>
      <c r="CZ166" s="371"/>
      <c r="DA166" s="371"/>
      <c r="DB166" s="371"/>
      <c r="DC166" s="371"/>
      <c r="DD166" s="371"/>
      <c r="DE166" s="371"/>
      <c r="DF166" s="371"/>
      <c r="DG166" s="371"/>
      <c r="DH166" s="371"/>
      <c r="DI166" s="371"/>
      <c r="DJ166" s="371"/>
      <c r="DK166" s="371"/>
      <c r="DL166" s="371"/>
      <c r="DM166" s="371"/>
      <c r="DN166" s="371"/>
      <c r="DO166" s="371"/>
      <c r="DP166" s="371"/>
      <c r="DQ166" s="371"/>
      <c r="DR166" s="371"/>
      <c r="DS166" s="371"/>
      <c r="DT166" s="371"/>
      <c r="DU166" s="371"/>
      <c r="DV166" s="371"/>
      <c r="DW166" s="371"/>
      <c r="DX166" s="371"/>
      <c r="DY166" s="371"/>
      <c r="DZ166" s="371"/>
      <c r="EA166" s="371"/>
      <c r="EB166" s="371"/>
      <c r="EC166" s="371"/>
      <c r="ED166" s="371"/>
      <c r="EE166" s="371"/>
      <c r="EF166" s="371"/>
      <c r="EG166" s="371"/>
      <c r="EH166" s="371"/>
      <c r="EI166" s="371"/>
      <c r="EJ166" s="371"/>
      <c r="EK166" s="371"/>
      <c r="EL166" s="371"/>
      <c r="EM166" s="371"/>
      <c r="EN166" s="371"/>
      <c r="EO166" s="371"/>
      <c r="EP166" s="371"/>
      <c r="EQ166" s="371"/>
      <c r="ER166" s="371"/>
    </row>
    <row r="167" spans="1:148" x14ac:dyDescent="0.15">
      <c r="A167" s="371"/>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c r="AJ167" s="371"/>
      <c r="AK167" s="371"/>
      <c r="AL167" s="371"/>
      <c r="AM167" s="371"/>
      <c r="AN167" s="371"/>
      <c r="AO167" s="371"/>
      <c r="AP167" s="371"/>
      <c r="AQ167" s="371"/>
      <c r="AR167" s="371"/>
      <c r="AS167" s="371"/>
      <c r="AT167" s="371"/>
      <c r="AU167" s="371"/>
      <c r="AV167" s="371"/>
      <c r="AW167" s="371"/>
      <c r="AX167" s="371"/>
      <c r="AY167" s="371"/>
      <c r="AZ167" s="371"/>
      <c r="BA167" s="371"/>
      <c r="BB167" s="371"/>
      <c r="BC167" s="371"/>
      <c r="BD167" s="371"/>
      <c r="BE167" s="371"/>
      <c r="BF167" s="371"/>
      <c r="BG167" s="371"/>
      <c r="BH167" s="371"/>
      <c r="BI167" s="371"/>
      <c r="BJ167" s="371"/>
      <c r="BK167" s="371"/>
      <c r="BL167" s="371"/>
      <c r="BM167" s="371"/>
      <c r="BN167" s="371"/>
      <c r="BO167" s="371"/>
      <c r="BP167" s="371"/>
      <c r="BQ167" s="371"/>
      <c r="BR167" s="371"/>
      <c r="BS167" s="371"/>
      <c r="BT167" s="371"/>
      <c r="BU167" s="371"/>
      <c r="BV167" s="371"/>
      <c r="BW167" s="371"/>
      <c r="BX167" s="371"/>
      <c r="BY167" s="371"/>
      <c r="BZ167" s="371"/>
      <c r="CA167" s="371"/>
      <c r="CB167" s="371"/>
      <c r="CC167" s="371"/>
      <c r="CD167" s="371"/>
      <c r="CE167" s="371"/>
      <c r="CF167" s="371"/>
      <c r="CG167" s="371"/>
      <c r="CH167" s="371"/>
      <c r="CI167" s="371"/>
      <c r="CJ167" s="371"/>
      <c r="CK167" s="371"/>
      <c r="CL167" s="371"/>
      <c r="CM167" s="371"/>
      <c r="CN167" s="371"/>
      <c r="CO167" s="371"/>
      <c r="CP167" s="371"/>
      <c r="CQ167" s="371"/>
      <c r="CR167" s="371"/>
      <c r="CS167" s="371"/>
      <c r="CT167" s="371"/>
      <c r="CU167" s="371"/>
      <c r="CV167" s="371"/>
      <c r="CW167" s="371"/>
      <c r="CX167" s="371"/>
      <c r="CY167" s="371"/>
      <c r="CZ167" s="371"/>
      <c r="DA167" s="371"/>
      <c r="DB167" s="371"/>
      <c r="DC167" s="371"/>
      <c r="DD167" s="371"/>
      <c r="DE167" s="371"/>
      <c r="DF167" s="371"/>
      <c r="DG167" s="371"/>
      <c r="DH167" s="371"/>
      <c r="DI167" s="371"/>
      <c r="DJ167" s="371"/>
      <c r="DK167" s="371"/>
      <c r="DL167" s="371"/>
      <c r="DM167" s="371"/>
      <c r="DN167" s="371"/>
      <c r="DO167" s="371"/>
      <c r="DP167" s="371"/>
      <c r="DQ167" s="371"/>
      <c r="DR167" s="371"/>
      <c r="DS167" s="371"/>
      <c r="DT167" s="371"/>
      <c r="DU167" s="371"/>
      <c r="DV167" s="371"/>
      <c r="DW167" s="371"/>
      <c r="DX167" s="371"/>
      <c r="DY167" s="371"/>
      <c r="DZ167" s="371"/>
      <c r="EA167" s="371"/>
      <c r="EB167" s="371"/>
      <c r="EC167" s="371"/>
      <c r="ED167" s="371"/>
      <c r="EE167" s="371"/>
      <c r="EF167" s="371"/>
      <c r="EG167" s="371"/>
      <c r="EH167" s="371"/>
      <c r="EI167" s="371"/>
      <c r="EJ167" s="371"/>
      <c r="EK167" s="371"/>
      <c r="EL167" s="371"/>
      <c r="EM167" s="371"/>
      <c r="EN167" s="371"/>
      <c r="EO167" s="371"/>
      <c r="EP167" s="371"/>
      <c r="EQ167" s="371"/>
      <c r="ER167" s="371"/>
    </row>
    <row r="168" spans="1:148" x14ac:dyDescent="0.15">
      <c r="A168" s="371"/>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71"/>
      <c r="AE168" s="371"/>
      <c r="AF168" s="371"/>
      <c r="AG168" s="371"/>
      <c r="AH168" s="371"/>
      <c r="AI168" s="371"/>
      <c r="AJ168" s="371"/>
      <c r="AK168" s="371"/>
      <c r="AL168" s="371"/>
      <c r="AM168" s="371"/>
      <c r="AN168" s="371"/>
      <c r="AO168" s="371"/>
      <c r="AP168" s="371"/>
      <c r="AQ168" s="371"/>
      <c r="AR168" s="371"/>
      <c r="AS168" s="371"/>
      <c r="AT168" s="371"/>
      <c r="AU168" s="371"/>
      <c r="AV168" s="371"/>
      <c r="AW168" s="371"/>
      <c r="AX168" s="371"/>
      <c r="AY168" s="371"/>
      <c r="AZ168" s="371"/>
      <c r="BA168" s="371"/>
      <c r="BB168" s="371"/>
      <c r="BC168" s="371"/>
      <c r="BD168" s="371"/>
      <c r="BE168" s="371"/>
      <c r="BF168" s="371"/>
      <c r="BG168" s="371"/>
      <c r="BH168" s="371"/>
      <c r="BI168" s="371"/>
      <c r="BJ168" s="371"/>
      <c r="BK168" s="371"/>
      <c r="BL168" s="371"/>
      <c r="BM168" s="371"/>
      <c r="BN168" s="371"/>
      <c r="BO168" s="371"/>
      <c r="BP168" s="371"/>
      <c r="BQ168" s="371"/>
      <c r="BR168" s="371"/>
      <c r="BS168" s="371"/>
      <c r="BT168" s="371"/>
      <c r="BU168" s="371"/>
      <c r="BV168" s="371"/>
      <c r="BW168" s="371"/>
      <c r="BX168" s="371"/>
      <c r="BY168" s="371"/>
      <c r="BZ168" s="371"/>
      <c r="CA168" s="371"/>
      <c r="CB168" s="371"/>
      <c r="CC168" s="371"/>
      <c r="CD168" s="371"/>
      <c r="CE168" s="371"/>
      <c r="CF168" s="371"/>
      <c r="CG168" s="371"/>
      <c r="CH168" s="371"/>
      <c r="CI168" s="371"/>
      <c r="CJ168" s="371"/>
      <c r="CK168" s="371"/>
      <c r="CL168" s="371"/>
      <c r="CM168" s="371"/>
      <c r="CN168" s="371"/>
      <c r="CO168" s="371"/>
      <c r="CP168" s="371"/>
      <c r="CQ168" s="371"/>
      <c r="CR168" s="371"/>
      <c r="CS168" s="371"/>
      <c r="CT168" s="371"/>
      <c r="CU168" s="371"/>
      <c r="CV168" s="371"/>
      <c r="CW168" s="371"/>
      <c r="CX168" s="371"/>
      <c r="CY168" s="371"/>
      <c r="CZ168" s="371"/>
      <c r="DA168" s="371"/>
      <c r="DB168" s="371"/>
      <c r="DC168" s="371"/>
      <c r="DD168" s="371"/>
      <c r="DE168" s="371"/>
      <c r="DF168" s="371"/>
      <c r="DG168" s="371"/>
      <c r="DH168" s="371"/>
      <c r="DI168" s="371"/>
      <c r="DJ168" s="371"/>
      <c r="DK168" s="371"/>
      <c r="DL168" s="371"/>
      <c r="DM168" s="371"/>
      <c r="DN168" s="371"/>
      <c r="DO168" s="371"/>
      <c r="DP168" s="371"/>
      <c r="DQ168" s="371"/>
      <c r="DR168" s="371"/>
      <c r="DS168" s="371"/>
      <c r="DT168" s="371"/>
      <c r="DU168" s="371"/>
      <c r="DV168" s="371"/>
      <c r="DW168" s="371"/>
      <c r="DX168" s="371"/>
      <c r="DY168" s="371"/>
      <c r="DZ168" s="371"/>
      <c r="EA168" s="371"/>
      <c r="EB168" s="371"/>
      <c r="EC168" s="371"/>
      <c r="ED168" s="371"/>
      <c r="EE168" s="371"/>
      <c r="EF168" s="371"/>
      <c r="EG168" s="371"/>
      <c r="EH168" s="371"/>
      <c r="EI168" s="371"/>
      <c r="EJ168" s="371"/>
      <c r="EK168" s="371"/>
      <c r="EL168" s="371"/>
      <c r="EM168" s="371"/>
      <c r="EN168" s="371"/>
      <c r="EO168" s="371"/>
      <c r="EP168" s="371"/>
      <c r="EQ168" s="371"/>
      <c r="ER168" s="371"/>
    </row>
    <row r="169" spans="1:148" x14ac:dyDescent="0.15">
      <c r="A169" s="371"/>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71"/>
      <c r="AE169" s="371"/>
      <c r="AF169" s="371"/>
      <c r="AG169" s="371"/>
      <c r="AH169" s="371"/>
      <c r="AI169" s="371"/>
      <c r="AJ169" s="371"/>
      <c r="AK169" s="371"/>
      <c r="AL169" s="371"/>
      <c r="AM169" s="371"/>
      <c r="AN169" s="371"/>
      <c r="AO169" s="371"/>
      <c r="AP169" s="371"/>
      <c r="AQ169" s="371"/>
      <c r="AR169" s="371"/>
      <c r="AS169" s="371"/>
      <c r="AT169" s="371"/>
      <c r="AU169" s="371"/>
      <c r="AV169" s="371"/>
      <c r="AW169" s="371"/>
      <c r="AX169" s="371"/>
      <c r="AY169" s="371"/>
      <c r="AZ169" s="371"/>
      <c r="BA169" s="371"/>
      <c r="BB169" s="371"/>
      <c r="BC169" s="371"/>
      <c r="BD169" s="371"/>
      <c r="BE169" s="371"/>
      <c r="BF169" s="371"/>
      <c r="BG169" s="371"/>
      <c r="BH169" s="371"/>
      <c r="BI169" s="371"/>
      <c r="BJ169" s="371"/>
      <c r="BK169" s="371"/>
      <c r="BL169" s="371"/>
      <c r="BM169" s="371"/>
      <c r="BN169" s="371"/>
      <c r="BO169" s="371"/>
      <c r="BP169" s="371"/>
      <c r="BQ169" s="371"/>
      <c r="BR169" s="371"/>
      <c r="BS169" s="371"/>
      <c r="BT169" s="371"/>
      <c r="BU169" s="371"/>
      <c r="BV169" s="371"/>
      <c r="BW169" s="371"/>
      <c r="BX169" s="371"/>
      <c r="BY169" s="371"/>
      <c r="BZ169" s="371"/>
      <c r="CA169" s="371"/>
      <c r="CB169" s="371"/>
      <c r="CC169" s="371"/>
      <c r="CD169" s="371"/>
      <c r="CE169" s="371"/>
      <c r="CF169" s="371"/>
      <c r="CG169" s="371"/>
      <c r="CH169" s="371"/>
      <c r="CI169" s="371"/>
      <c r="CJ169" s="371"/>
      <c r="CK169" s="371"/>
      <c r="CL169" s="371"/>
      <c r="CM169" s="371"/>
      <c r="CN169" s="371"/>
      <c r="CO169" s="371"/>
      <c r="CP169" s="371"/>
      <c r="CQ169" s="371"/>
      <c r="CR169" s="371"/>
      <c r="CS169" s="371"/>
      <c r="CT169" s="371"/>
      <c r="CU169" s="371"/>
      <c r="CV169" s="371"/>
      <c r="CW169" s="371"/>
      <c r="CX169" s="371"/>
      <c r="CY169" s="371"/>
      <c r="CZ169" s="371"/>
      <c r="DA169" s="371"/>
      <c r="DB169" s="371"/>
      <c r="DC169" s="371"/>
      <c r="DD169" s="371"/>
      <c r="DE169" s="371"/>
      <c r="DF169" s="371"/>
      <c r="DG169" s="371"/>
      <c r="DH169" s="371"/>
      <c r="DI169" s="371"/>
      <c r="DJ169" s="371"/>
      <c r="DK169" s="371"/>
      <c r="DL169" s="371"/>
      <c r="DM169" s="371"/>
      <c r="DN169" s="371"/>
      <c r="DO169" s="371"/>
      <c r="DP169" s="371"/>
      <c r="DQ169" s="371"/>
      <c r="DR169" s="371"/>
      <c r="DS169" s="371"/>
      <c r="DT169" s="371"/>
      <c r="DU169" s="371"/>
      <c r="DV169" s="371"/>
      <c r="DW169" s="371"/>
      <c r="DX169" s="371"/>
      <c r="DY169" s="371"/>
      <c r="DZ169" s="371"/>
      <c r="EA169" s="371"/>
      <c r="EB169" s="371"/>
      <c r="EC169" s="371"/>
      <c r="ED169" s="371"/>
      <c r="EE169" s="371"/>
      <c r="EF169" s="371"/>
      <c r="EG169" s="371"/>
      <c r="EH169" s="371"/>
      <c r="EI169" s="371"/>
      <c r="EJ169" s="371"/>
      <c r="EK169" s="371"/>
      <c r="EL169" s="371"/>
      <c r="EM169" s="371"/>
      <c r="EN169" s="371"/>
      <c r="EO169" s="371"/>
      <c r="EP169" s="371"/>
      <c r="EQ169" s="371"/>
      <c r="ER169" s="371"/>
    </row>
    <row r="170" spans="1:148" x14ac:dyDescent="0.15">
      <c r="A170" s="371"/>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71"/>
      <c r="AE170" s="371"/>
      <c r="AF170" s="371"/>
      <c r="AG170" s="371"/>
      <c r="AH170" s="371"/>
      <c r="AI170" s="371"/>
      <c r="AJ170" s="371"/>
      <c r="AK170" s="371"/>
      <c r="AL170" s="371"/>
      <c r="AM170" s="371"/>
      <c r="AN170" s="371"/>
      <c r="AO170" s="371"/>
      <c r="AP170" s="371"/>
      <c r="AQ170" s="371"/>
      <c r="AR170" s="371"/>
      <c r="AS170" s="371"/>
      <c r="AT170" s="371"/>
      <c r="AU170" s="371"/>
      <c r="AV170" s="371"/>
      <c r="AW170" s="371"/>
      <c r="AX170" s="371"/>
      <c r="AY170" s="371"/>
      <c r="AZ170" s="371"/>
      <c r="BA170" s="371"/>
      <c r="BB170" s="371"/>
      <c r="BC170" s="371"/>
      <c r="BD170" s="371"/>
      <c r="BE170" s="371"/>
      <c r="BF170" s="371"/>
      <c r="BG170" s="371"/>
      <c r="BH170" s="371"/>
      <c r="BI170" s="371"/>
      <c r="BJ170" s="371"/>
      <c r="BK170" s="371"/>
      <c r="BL170" s="371"/>
      <c r="BM170" s="371"/>
      <c r="BN170" s="371"/>
      <c r="BO170" s="371"/>
      <c r="BP170" s="371"/>
      <c r="BQ170" s="371"/>
      <c r="BR170" s="371"/>
      <c r="BS170" s="371"/>
      <c r="BT170" s="371"/>
      <c r="BU170" s="371"/>
      <c r="BV170" s="371"/>
      <c r="BW170" s="371"/>
      <c r="BX170" s="371"/>
      <c r="BY170" s="371"/>
      <c r="BZ170" s="371"/>
      <c r="CA170" s="371"/>
      <c r="CB170" s="371"/>
      <c r="CC170" s="371"/>
      <c r="CD170" s="371"/>
      <c r="CE170" s="371"/>
      <c r="CF170" s="371"/>
      <c r="CG170" s="371"/>
      <c r="CH170" s="371"/>
      <c r="CI170" s="371"/>
      <c r="CJ170" s="371"/>
      <c r="CK170" s="371"/>
      <c r="CL170" s="371"/>
      <c r="CM170" s="371"/>
      <c r="CN170" s="371"/>
      <c r="CO170" s="371"/>
      <c r="CP170" s="371"/>
      <c r="CQ170" s="371"/>
      <c r="CR170" s="371"/>
      <c r="CS170" s="371"/>
      <c r="CT170" s="371"/>
      <c r="CU170" s="371"/>
      <c r="CV170" s="371"/>
      <c r="CW170" s="371"/>
      <c r="CX170" s="371"/>
      <c r="CY170" s="371"/>
      <c r="CZ170" s="371"/>
      <c r="DA170" s="371"/>
      <c r="DB170" s="371"/>
      <c r="DC170" s="371"/>
      <c r="DD170" s="371"/>
      <c r="DE170" s="371"/>
      <c r="DF170" s="371"/>
      <c r="DG170" s="371"/>
      <c r="DH170" s="371"/>
      <c r="DI170" s="371"/>
      <c r="DJ170" s="371"/>
      <c r="DK170" s="371"/>
      <c r="DL170" s="371"/>
      <c r="DM170" s="371"/>
      <c r="DN170" s="371"/>
      <c r="DO170" s="371"/>
      <c r="DP170" s="371"/>
      <c r="DQ170" s="371"/>
      <c r="DR170" s="371"/>
      <c r="DS170" s="371"/>
      <c r="DT170" s="371"/>
      <c r="DU170" s="371"/>
      <c r="DV170" s="371"/>
      <c r="DW170" s="371"/>
      <c r="DX170" s="371"/>
      <c r="DY170" s="371"/>
      <c r="DZ170" s="371"/>
      <c r="EA170" s="371"/>
      <c r="EB170" s="371"/>
      <c r="EC170" s="371"/>
      <c r="ED170" s="371"/>
      <c r="EE170" s="371"/>
      <c r="EF170" s="371"/>
      <c r="EG170" s="371"/>
      <c r="EH170" s="371"/>
      <c r="EI170" s="371"/>
      <c r="EJ170" s="371"/>
      <c r="EK170" s="371"/>
      <c r="EL170" s="371"/>
      <c r="EM170" s="371"/>
      <c r="EN170" s="371"/>
      <c r="EO170" s="371"/>
      <c r="EP170" s="371"/>
      <c r="EQ170" s="371"/>
      <c r="ER170" s="371"/>
    </row>
    <row r="171" spans="1:148" x14ac:dyDescent="0.15">
      <c r="A171" s="371"/>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71"/>
      <c r="AE171" s="371"/>
      <c r="AF171" s="371"/>
      <c r="AG171" s="371"/>
      <c r="AH171" s="371"/>
      <c r="AI171" s="371"/>
      <c r="AJ171" s="371"/>
      <c r="AK171" s="371"/>
      <c r="AL171" s="371"/>
      <c r="AM171" s="371"/>
      <c r="AN171" s="371"/>
      <c r="AO171" s="371"/>
      <c r="AP171" s="371"/>
      <c r="AQ171" s="371"/>
      <c r="AR171" s="371"/>
      <c r="AS171" s="371"/>
      <c r="AT171" s="371"/>
      <c r="AU171" s="371"/>
      <c r="AV171" s="371"/>
      <c r="AW171" s="371"/>
      <c r="AX171" s="371"/>
      <c r="AY171" s="371"/>
      <c r="AZ171" s="371"/>
      <c r="BA171" s="371"/>
      <c r="BB171" s="371"/>
      <c r="BC171" s="371"/>
      <c r="BD171" s="371"/>
      <c r="BE171" s="371"/>
      <c r="BF171" s="371"/>
      <c r="BG171" s="371"/>
      <c r="BH171" s="371"/>
      <c r="BI171" s="371"/>
      <c r="BJ171" s="371"/>
      <c r="BK171" s="371"/>
      <c r="BL171" s="371"/>
      <c r="BM171" s="371"/>
      <c r="BN171" s="371"/>
      <c r="BO171" s="371"/>
      <c r="BP171" s="371"/>
      <c r="BQ171" s="371"/>
      <c r="BR171" s="371"/>
      <c r="BS171" s="371"/>
      <c r="BT171" s="371"/>
      <c r="BU171" s="371"/>
      <c r="BV171" s="371"/>
      <c r="BW171" s="371"/>
      <c r="BX171" s="371"/>
      <c r="BY171" s="371"/>
      <c r="BZ171" s="371"/>
      <c r="CA171" s="371"/>
      <c r="CB171" s="371"/>
      <c r="CC171" s="371"/>
      <c r="CD171" s="371"/>
      <c r="CE171" s="371"/>
      <c r="CF171" s="371"/>
      <c r="CG171" s="371"/>
      <c r="CH171" s="371"/>
      <c r="CI171" s="371"/>
      <c r="CJ171" s="371"/>
      <c r="CK171" s="371"/>
      <c r="CL171" s="371"/>
      <c r="CM171" s="371"/>
      <c r="CN171" s="371"/>
      <c r="CO171" s="371"/>
      <c r="CP171" s="371"/>
      <c r="CQ171" s="371"/>
      <c r="CR171" s="371"/>
      <c r="CS171" s="371"/>
      <c r="CT171" s="371"/>
      <c r="CU171" s="371"/>
      <c r="CV171" s="371"/>
      <c r="CW171" s="371"/>
      <c r="CX171" s="371"/>
      <c r="CY171" s="371"/>
      <c r="CZ171" s="371"/>
      <c r="DA171" s="371"/>
      <c r="DB171" s="371"/>
      <c r="DC171" s="371"/>
      <c r="DD171" s="371"/>
      <c r="DE171" s="371"/>
      <c r="DF171" s="371"/>
      <c r="DG171" s="371"/>
      <c r="DH171" s="371"/>
      <c r="DI171" s="371"/>
      <c r="DJ171" s="371"/>
      <c r="DK171" s="371"/>
      <c r="DL171" s="371"/>
      <c r="DM171" s="371"/>
      <c r="DN171" s="371"/>
      <c r="DO171" s="371"/>
      <c r="DP171" s="371"/>
      <c r="DQ171" s="371"/>
      <c r="DR171" s="371"/>
      <c r="DS171" s="371"/>
      <c r="DT171" s="371"/>
      <c r="DU171" s="371"/>
      <c r="DV171" s="371"/>
      <c r="DW171" s="371"/>
      <c r="DX171" s="371"/>
      <c r="DY171" s="371"/>
      <c r="DZ171" s="371"/>
      <c r="EA171" s="371"/>
      <c r="EB171" s="371"/>
      <c r="EC171" s="371"/>
      <c r="ED171" s="371"/>
      <c r="EE171" s="371"/>
      <c r="EF171" s="371"/>
      <c r="EG171" s="371"/>
      <c r="EH171" s="371"/>
      <c r="EI171" s="371"/>
      <c r="EJ171" s="371"/>
      <c r="EK171" s="371"/>
      <c r="EL171" s="371"/>
      <c r="EM171" s="371"/>
      <c r="EN171" s="371"/>
      <c r="EO171" s="371"/>
      <c r="EP171" s="371"/>
      <c r="EQ171" s="371"/>
      <c r="ER171" s="371"/>
    </row>
    <row r="172" spans="1:148" x14ac:dyDescent="0.15">
      <c r="A172" s="371"/>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371"/>
      <c r="AF172" s="371"/>
      <c r="AG172" s="371"/>
      <c r="AH172" s="371"/>
      <c r="AI172" s="371"/>
      <c r="AJ172" s="371"/>
      <c r="AK172" s="371"/>
      <c r="AL172" s="371"/>
      <c r="AM172" s="371"/>
      <c r="AN172" s="371"/>
      <c r="AO172" s="371"/>
      <c r="AP172" s="371"/>
      <c r="AQ172" s="371"/>
      <c r="AR172" s="371"/>
      <c r="AS172" s="371"/>
      <c r="AT172" s="371"/>
      <c r="AU172" s="371"/>
      <c r="AV172" s="371"/>
      <c r="AW172" s="371"/>
      <c r="AX172" s="371"/>
      <c r="AY172" s="371"/>
      <c r="AZ172" s="371"/>
      <c r="BA172" s="371"/>
      <c r="BB172" s="371"/>
      <c r="BC172" s="371"/>
      <c r="BD172" s="371"/>
      <c r="BE172" s="371"/>
      <c r="BF172" s="371"/>
      <c r="BG172" s="371"/>
      <c r="BH172" s="371"/>
      <c r="BI172" s="371"/>
      <c r="BJ172" s="371"/>
      <c r="BK172" s="371"/>
      <c r="BL172" s="371"/>
      <c r="BM172" s="371"/>
      <c r="BN172" s="371"/>
      <c r="BO172" s="371"/>
      <c r="BP172" s="371"/>
      <c r="BQ172" s="371"/>
      <c r="BR172" s="371"/>
      <c r="BS172" s="371"/>
      <c r="BT172" s="371"/>
      <c r="BU172" s="371"/>
      <c r="BV172" s="371"/>
      <c r="BW172" s="371"/>
      <c r="BX172" s="371"/>
      <c r="BY172" s="371"/>
      <c r="BZ172" s="371"/>
      <c r="CA172" s="371"/>
      <c r="CB172" s="371"/>
      <c r="CC172" s="371"/>
      <c r="CD172" s="371"/>
      <c r="CE172" s="371"/>
      <c r="CF172" s="371"/>
      <c r="CG172" s="371"/>
      <c r="CH172" s="371"/>
      <c r="CI172" s="371"/>
      <c r="CJ172" s="371"/>
      <c r="CK172" s="371"/>
      <c r="CL172" s="371"/>
      <c r="CM172" s="371"/>
      <c r="CN172" s="371"/>
      <c r="CO172" s="371"/>
      <c r="CP172" s="371"/>
      <c r="CQ172" s="371"/>
      <c r="CR172" s="371"/>
      <c r="CS172" s="371"/>
      <c r="CT172" s="371"/>
      <c r="CU172" s="371"/>
      <c r="CV172" s="371"/>
      <c r="CW172" s="371"/>
      <c r="CX172" s="371"/>
      <c r="CY172" s="371"/>
      <c r="CZ172" s="371"/>
      <c r="DA172" s="371"/>
      <c r="DB172" s="371"/>
      <c r="DC172" s="371"/>
      <c r="DD172" s="371"/>
      <c r="DE172" s="371"/>
      <c r="DF172" s="371"/>
      <c r="DG172" s="371"/>
      <c r="DH172" s="371"/>
      <c r="DI172" s="371"/>
      <c r="DJ172" s="371"/>
      <c r="DK172" s="371"/>
      <c r="DL172" s="371"/>
      <c r="DM172" s="371"/>
      <c r="DN172" s="371"/>
      <c r="DO172" s="371"/>
      <c r="DP172" s="371"/>
      <c r="DQ172" s="371"/>
      <c r="DR172" s="371"/>
      <c r="DS172" s="371"/>
      <c r="DT172" s="371"/>
      <c r="DU172" s="371"/>
      <c r="DV172" s="371"/>
      <c r="DW172" s="371"/>
      <c r="DX172" s="371"/>
      <c r="DY172" s="371"/>
      <c r="DZ172" s="371"/>
      <c r="EA172" s="371"/>
      <c r="EB172" s="371"/>
      <c r="EC172" s="371"/>
      <c r="ED172" s="371"/>
      <c r="EE172" s="371"/>
      <c r="EF172" s="371"/>
      <c r="EG172" s="371"/>
      <c r="EH172" s="371"/>
      <c r="EI172" s="371"/>
      <c r="EJ172" s="371"/>
      <c r="EK172" s="371"/>
      <c r="EL172" s="371"/>
      <c r="EM172" s="371"/>
      <c r="EN172" s="371"/>
      <c r="EO172" s="371"/>
      <c r="EP172" s="371"/>
      <c r="EQ172" s="371"/>
      <c r="ER172" s="371"/>
    </row>
    <row r="173" spans="1:148" x14ac:dyDescent="0.15">
      <c r="A173" s="371"/>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371"/>
      <c r="AF173" s="371"/>
      <c r="AG173" s="371"/>
      <c r="AH173" s="371"/>
      <c r="AI173" s="371"/>
      <c r="AJ173" s="371"/>
      <c r="AK173" s="371"/>
      <c r="AL173" s="371"/>
      <c r="AM173" s="371"/>
      <c r="AN173" s="371"/>
      <c r="AO173" s="371"/>
      <c r="AP173" s="371"/>
      <c r="AQ173" s="371"/>
      <c r="AR173" s="371"/>
      <c r="AS173" s="371"/>
      <c r="AT173" s="371"/>
      <c r="AU173" s="371"/>
      <c r="AV173" s="371"/>
      <c r="AW173" s="371"/>
      <c r="AX173" s="371"/>
      <c r="AY173" s="371"/>
      <c r="AZ173" s="371"/>
      <c r="BA173" s="371"/>
      <c r="BB173" s="371"/>
      <c r="BC173" s="371"/>
      <c r="BD173" s="371"/>
      <c r="BE173" s="371"/>
      <c r="BF173" s="371"/>
      <c r="BG173" s="371"/>
      <c r="BH173" s="371"/>
      <c r="BI173" s="371"/>
      <c r="BJ173" s="371"/>
      <c r="BK173" s="371"/>
      <c r="BL173" s="371"/>
      <c r="BM173" s="371"/>
      <c r="BN173" s="371"/>
      <c r="BO173" s="371"/>
      <c r="BP173" s="371"/>
      <c r="BQ173" s="371"/>
      <c r="BR173" s="371"/>
      <c r="BS173" s="371"/>
      <c r="BT173" s="371"/>
      <c r="BU173" s="371"/>
      <c r="BV173" s="371"/>
      <c r="BW173" s="371"/>
      <c r="BX173" s="371"/>
      <c r="BY173" s="371"/>
      <c r="BZ173" s="371"/>
      <c r="CA173" s="371"/>
      <c r="CB173" s="371"/>
      <c r="CC173" s="371"/>
      <c r="CD173" s="371"/>
      <c r="CE173" s="371"/>
      <c r="CF173" s="371"/>
      <c r="CG173" s="371"/>
      <c r="CH173" s="371"/>
      <c r="CI173" s="371"/>
      <c r="CJ173" s="371"/>
      <c r="CK173" s="371"/>
      <c r="CL173" s="371"/>
      <c r="CM173" s="371"/>
      <c r="CN173" s="371"/>
      <c r="CO173" s="371"/>
      <c r="CP173" s="371"/>
      <c r="CQ173" s="371"/>
      <c r="CR173" s="371"/>
      <c r="CS173" s="371"/>
      <c r="CT173" s="371"/>
      <c r="CU173" s="371"/>
      <c r="CV173" s="371"/>
      <c r="CW173" s="371"/>
      <c r="CX173" s="371"/>
      <c r="CY173" s="371"/>
      <c r="CZ173" s="371"/>
      <c r="DA173" s="371"/>
      <c r="DB173" s="371"/>
      <c r="DC173" s="371"/>
      <c r="DD173" s="371"/>
      <c r="DE173" s="371"/>
      <c r="DF173" s="371"/>
      <c r="DG173" s="371"/>
      <c r="DH173" s="371"/>
      <c r="DI173" s="371"/>
      <c r="DJ173" s="371"/>
      <c r="DK173" s="371"/>
      <c r="DL173" s="371"/>
      <c r="DM173" s="371"/>
      <c r="DN173" s="371"/>
      <c r="DO173" s="371"/>
      <c r="DP173" s="371"/>
      <c r="DQ173" s="371"/>
      <c r="DR173" s="371"/>
      <c r="DS173" s="371"/>
      <c r="DT173" s="371"/>
      <c r="DU173" s="371"/>
      <c r="DV173" s="371"/>
      <c r="DW173" s="371"/>
      <c r="DX173" s="371"/>
      <c r="DY173" s="371"/>
      <c r="DZ173" s="371"/>
      <c r="EA173" s="371"/>
      <c r="EB173" s="371"/>
      <c r="EC173" s="371"/>
      <c r="ED173" s="371"/>
      <c r="EE173" s="371"/>
      <c r="EF173" s="371"/>
      <c r="EG173" s="371"/>
      <c r="EH173" s="371"/>
      <c r="EI173" s="371"/>
      <c r="EJ173" s="371"/>
      <c r="EK173" s="371"/>
      <c r="EL173" s="371"/>
      <c r="EM173" s="371"/>
      <c r="EN173" s="371"/>
      <c r="EO173" s="371"/>
      <c r="EP173" s="371"/>
      <c r="EQ173" s="371"/>
      <c r="ER173" s="371"/>
    </row>
    <row r="174" spans="1:148" x14ac:dyDescent="0.15">
      <c r="A174" s="371"/>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71"/>
      <c r="AE174" s="371"/>
      <c r="AF174" s="371"/>
      <c r="AG174" s="371"/>
      <c r="AH174" s="371"/>
      <c r="AI174" s="371"/>
      <c r="AJ174" s="371"/>
      <c r="AK174" s="371"/>
      <c r="AL174" s="371"/>
      <c r="AM174" s="371"/>
      <c r="AN174" s="371"/>
      <c r="AO174" s="371"/>
      <c r="AP174" s="371"/>
      <c r="AQ174" s="371"/>
      <c r="AR174" s="371"/>
      <c r="AS174" s="371"/>
      <c r="AT174" s="371"/>
      <c r="AU174" s="371"/>
      <c r="AV174" s="371"/>
      <c r="AW174" s="371"/>
      <c r="AX174" s="371"/>
      <c r="AY174" s="371"/>
      <c r="AZ174" s="371"/>
      <c r="BA174" s="371"/>
      <c r="BB174" s="371"/>
      <c r="BC174" s="371"/>
      <c r="BD174" s="371"/>
      <c r="BE174" s="371"/>
      <c r="BF174" s="371"/>
      <c r="BG174" s="371"/>
      <c r="BH174" s="371"/>
      <c r="BI174" s="371"/>
      <c r="BJ174" s="371"/>
      <c r="BK174" s="371"/>
      <c r="BL174" s="371"/>
      <c r="BM174" s="371"/>
      <c r="BN174" s="371"/>
      <c r="BO174" s="371"/>
      <c r="BP174" s="371"/>
      <c r="BQ174" s="371"/>
      <c r="BR174" s="371"/>
      <c r="BS174" s="371"/>
      <c r="BT174" s="371"/>
      <c r="BU174" s="371"/>
      <c r="BV174" s="371"/>
      <c r="BW174" s="371"/>
      <c r="BX174" s="371"/>
      <c r="BY174" s="371"/>
      <c r="BZ174" s="371"/>
      <c r="CA174" s="371"/>
      <c r="CB174" s="371"/>
      <c r="CC174" s="371"/>
      <c r="CD174" s="371"/>
      <c r="CE174" s="371"/>
      <c r="CF174" s="371"/>
      <c r="CG174" s="371"/>
      <c r="CH174" s="371"/>
      <c r="CI174" s="371"/>
      <c r="CJ174" s="371"/>
      <c r="CK174" s="371"/>
      <c r="CL174" s="371"/>
      <c r="CM174" s="371"/>
      <c r="CN174" s="371"/>
      <c r="CO174" s="371"/>
      <c r="CP174" s="371"/>
      <c r="CQ174" s="371"/>
      <c r="CR174" s="371"/>
      <c r="CS174" s="371"/>
      <c r="CT174" s="371"/>
      <c r="CU174" s="371"/>
      <c r="CV174" s="371"/>
      <c r="CW174" s="371"/>
      <c r="CX174" s="371"/>
      <c r="CY174" s="371"/>
      <c r="CZ174" s="371"/>
      <c r="DA174" s="371"/>
      <c r="DB174" s="371"/>
      <c r="DC174" s="371"/>
      <c r="DD174" s="371"/>
      <c r="DE174" s="371"/>
      <c r="DF174" s="371"/>
      <c r="DG174" s="371"/>
      <c r="DH174" s="371"/>
      <c r="DI174" s="371"/>
      <c r="DJ174" s="371"/>
      <c r="DK174" s="371"/>
      <c r="DL174" s="371"/>
      <c r="DM174" s="371"/>
      <c r="DN174" s="371"/>
      <c r="DO174" s="371"/>
      <c r="DP174" s="371"/>
      <c r="DQ174" s="371"/>
      <c r="DR174" s="371"/>
      <c r="DS174" s="371"/>
      <c r="DT174" s="371"/>
      <c r="DU174" s="371"/>
      <c r="DV174" s="371"/>
      <c r="DW174" s="371"/>
      <c r="DX174" s="371"/>
      <c r="DY174" s="371"/>
      <c r="DZ174" s="371"/>
      <c r="EA174" s="371"/>
      <c r="EB174" s="371"/>
      <c r="EC174" s="371"/>
      <c r="ED174" s="371"/>
      <c r="EE174" s="371"/>
      <c r="EF174" s="371"/>
      <c r="EG174" s="371"/>
      <c r="EH174" s="371"/>
      <c r="EI174" s="371"/>
      <c r="EJ174" s="371"/>
      <c r="EK174" s="371"/>
      <c r="EL174" s="371"/>
      <c r="EM174" s="371"/>
      <c r="EN174" s="371"/>
      <c r="EO174" s="371"/>
      <c r="EP174" s="371"/>
      <c r="EQ174" s="371"/>
      <c r="ER174" s="371"/>
    </row>
    <row r="175" spans="1:148" x14ac:dyDescent="0.15">
      <c r="A175" s="371"/>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71"/>
      <c r="AE175" s="371"/>
      <c r="AF175" s="371"/>
      <c r="AG175" s="371"/>
      <c r="AH175" s="371"/>
      <c r="AI175" s="371"/>
      <c r="AJ175" s="371"/>
      <c r="AK175" s="371"/>
      <c r="AL175" s="371"/>
      <c r="AM175" s="371"/>
      <c r="AN175" s="371"/>
      <c r="AO175" s="371"/>
      <c r="AP175" s="371"/>
      <c r="AQ175" s="371"/>
      <c r="AR175" s="371"/>
      <c r="AS175" s="371"/>
      <c r="AT175" s="371"/>
      <c r="AU175" s="371"/>
      <c r="AV175" s="371"/>
      <c r="AW175" s="371"/>
      <c r="AX175" s="371"/>
      <c r="AY175" s="371"/>
      <c r="AZ175" s="371"/>
      <c r="BA175" s="371"/>
      <c r="BB175" s="371"/>
      <c r="BC175" s="371"/>
      <c r="BD175" s="371"/>
      <c r="BE175" s="371"/>
      <c r="BF175" s="371"/>
      <c r="BG175" s="371"/>
      <c r="BH175" s="371"/>
      <c r="BI175" s="371"/>
      <c r="BJ175" s="371"/>
      <c r="BK175" s="371"/>
      <c r="BL175" s="371"/>
      <c r="BM175" s="371"/>
      <c r="BN175" s="371"/>
      <c r="BO175" s="371"/>
      <c r="BP175" s="371"/>
      <c r="BQ175" s="371"/>
      <c r="BR175" s="371"/>
      <c r="BS175" s="371"/>
      <c r="BT175" s="371"/>
      <c r="BU175" s="371"/>
      <c r="BV175" s="371"/>
      <c r="BW175" s="371"/>
      <c r="BX175" s="371"/>
      <c r="BY175" s="371"/>
      <c r="BZ175" s="371"/>
      <c r="CA175" s="371"/>
      <c r="CB175" s="371"/>
      <c r="CC175" s="371"/>
      <c r="CD175" s="371"/>
      <c r="CE175" s="371"/>
      <c r="CF175" s="371"/>
      <c r="CG175" s="371"/>
      <c r="CH175" s="371"/>
      <c r="CI175" s="371"/>
      <c r="CJ175" s="371"/>
      <c r="CK175" s="371"/>
      <c r="CL175" s="371"/>
      <c r="CM175" s="371"/>
      <c r="CN175" s="371"/>
      <c r="CO175" s="371"/>
      <c r="CP175" s="371"/>
      <c r="CQ175" s="371"/>
      <c r="CR175" s="371"/>
      <c r="CS175" s="371"/>
      <c r="CT175" s="371"/>
      <c r="CU175" s="371"/>
      <c r="CV175" s="371"/>
      <c r="CW175" s="371"/>
      <c r="CX175" s="371"/>
      <c r="CY175" s="371"/>
      <c r="CZ175" s="371"/>
      <c r="DA175" s="371"/>
      <c r="DB175" s="371"/>
      <c r="DC175" s="371"/>
      <c r="DD175" s="371"/>
      <c r="DE175" s="371"/>
      <c r="DF175" s="371"/>
      <c r="DG175" s="371"/>
      <c r="DH175" s="371"/>
      <c r="DI175" s="371"/>
      <c r="DJ175" s="371"/>
      <c r="DK175" s="371"/>
      <c r="DL175" s="371"/>
      <c r="DM175" s="371"/>
      <c r="DN175" s="371"/>
      <c r="DO175" s="371"/>
      <c r="DP175" s="371"/>
      <c r="DQ175" s="371"/>
      <c r="DR175" s="371"/>
      <c r="DS175" s="371"/>
      <c r="DT175" s="371"/>
      <c r="DU175" s="371"/>
      <c r="DV175" s="371"/>
      <c r="DW175" s="371"/>
      <c r="DX175" s="371"/>
      <c r="DY175" s="371"/>
      <c r="DZ175" s="371"/>
      <c r="EA175" s="371"/>
      <c r="EB175" s="371"/>
      <c r="EC175" s="371"/>
      <c r="ED175" s="371"/>
      <c r="EE175" s="371"/>
      <c r="EF175" s="371"/>
      <c r="EG175" s="371"/>
      <c r="EH175" s="371"/>
      <c r="EI175" s="371"/>
      <c r="EJ175" s="371"/>
      <c r="EK175" s="371"/>
      <c r="EL175" s="371"/>
      <c r="EM175" s="371"/>
      <c r="EN175" s="371"/>
      <c r="EO175" s="371"/>
      <c r="EP175" s="371"/>
      <c r="EQ175" s="371"/>
      <c r="ER175" s="371"/>
    </row>
    <row r="176" spans="1:148" x14ac:dyDescent="0.15">
      <c r="A176" s="371"/>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371"/>
      <c r="AF176" s="371"/>
      <c r="AG176" s="371"/>
      <c r="AH176" s="371"/>
      <c r="AI176" s="371"/>
      <c r="AJ176" s="371"/>
      <c r="AK176" s="371"/>
      <c r="AL176" s="371"/>
      <c r="AM176" s="371"/>
      <c r="AN176" s="371"/>
      <c r="AO176" s="371"/>
      <c r="AP176" s="371"/>
      <c r="AQ176" s="371"/>
      <c r="AR176" s="371"/>
      <c r="AS176" s="371"/>
      <c r="AT176" s="371"/>
      <c r="AU176" s="371"/>
      <c r="AV176" s="371"/>
      <c r="AW176" s="371"/>
      <c r="AX176" s="371"/>
      <c r="AY176" s="371"/>
      <c r="AZ176" s="371"/>
      <c r="BA176" s="371"/>
      <c r="BB176" s="371"/>
      <c r="BC176" s="371"/>
      <c r="BD176" s="371"/>
      <c r="BE176" s="371"/>
      <c r="BF176" s="371"/>
      <c r="BG176" s="371"/>
      <c r="BH176" s="371"/>
      <c r="BI176" s="371"/>
      <c r="BJ176" s="371"/>
      <c r="BK176" s="371"/>
      <c r="BL176" s="371"/>
      <c r="BM176" s="371"/>
      <c r="BN176" s="371"/>
      <c r="BO176" s="371"/>
      <c r="BP176" s="371"/>
      <c r="BQ176" s="371"/>
      <c r="BR176" s="371"/>
      <c r="BS176" s="371"/>
      <c r="BT176" s="371"/>
      <c r="BU176" s="371"/>
      <c r="BV176" s="371"/>
      <c r="BW176" s="371"/>
      <c r="BX176" s="371"/>
      <c r="BY176" s="371"/>
      <c r="BZ176" s="371"/>
      <c r="CA176" s="371"/>
      <c r="CB176" s="371"/>
      <c r="CC176" s="371"/>
      <c r="CD176" s="371"/>
      <c r="CE176" s="371"/>
      <c r="CF176" s="371"/>
      <c r="CG176" s="371"/>
      <c r="CH176" s="371"/>
      <c r="CI176" s="371"/>
      <c r="CJ176" s="371"/>
      <c r="CK176" s="371"/>
      <c r="CL176" s="371"/>
      <c r="CM176" s="371"/>
      <c r="CN176" s="371"/>
      <c r="CO176" s="371"/>
      <c r="CP176" s="371"/>
      <c r="CQ176" s="371"/>
      <c r="CR176" s="371"/>
      <c r="CS176" s="371"/>
      <c r="CT176" s="371"/>
      <c r="CU176" s="371"/>
      <c r="CV176" s="371"/>
      <c r="CW176" s="371"/>
      <c r="CX176" s="371"/>
      <c r="CY176" s="371"/>
      <c r="CZ176" s="371"/>
      <c r="DA176" s="371"/>
      <c r="DB176" s="371"/>
      <c r="DC176" s="371"/>
      <c r="DD176" s="371"/>
      <c r="DE176" s="371"/>
      <c r="DF176" s="371"/>
      <c r="DG176" s="371"/>
      <c r="DH176" s="371"/>
      <c r="DI176" s="371"/>
      <c r="DJ176" s="371"/>
      <c r="DK176" s="371"/>
      <c r="DL176" s="371"/>
      <c r="DM176" s="371"/>
      <c r="DN176" s="371"/>
      <c r="DO176" s="371"/>
      <c r="DP176" s="371"/>
      <c r="DQ176" s="371"/>
      <c r="DR176" s="371"/>
      <c r="DS176" s="371"/>
      <c r="DT176" s="371"/>
      <c r="DU176" s="371"/>
      <c r="DV176" s="371"/>
      <c r="DW176" s="371"/>
      <c r="DX176" s="371"/>
      <c r="DY176" s="371"/>
      <c r="DZ176" s="371"/>
      <c r="EA176" s="371"/>
      <c r="EB176" s="371"/>
      <c r="EC176" s="371"/>
      <c r="ED176" s="371"/>
      <c r="EE176" s="371"/>
      <c r="EF176" s="371"/>
      <c r="EG176" s="371"/>
      <c r="EH176" s="371"/>
      <c r="EI176" s="371"/>
      <c r="EJ176" s="371"/>
      <c r="EK176" s="371"/>
      <c r="EL176" s="371"/>
      <c r="EM176" s="371"/>
      <c r="EN176" s="371"/>
      <c r="EO176" s="371"/>
      <c r="EP176" s="371"/>
      <c r="EQ176" s="371"/>
      <c r="ER176" s="371"/>
    </row>
    <row r="177" spans="1:148" x14ac:dyDescent="0.15">
      <c r="A177" s="371"/>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371"/>
      <c r="AE177" s="371"/>
      <c r="AF177" s="371"/>
      <c r="AG177" s="371"/>
      <c r="AH177" s="371"/>
      <c r="AI177" s="371"/>
      <c r="AJ177" s="371"/>
      <c r="AK177" s="371"/>
      <c r="AL177" s="371"/>
      <c r="AM177" s="371"/>
      <c r="AN177" s="371"/>
      <c r="AO177" s="371"/>
      <c r="AP177" s="371"/>
      <c r="AQ177" s="371"/>
      <c r="AR177" s="371"/>
      <c r="AS177" s="371"/>
      <c r="AT177" s="371"/>
      <c r="AU177" s="371"/>
      <c r="AV177" s="371"/>
      <c r="AW177" s="371"/>
      <c r="AX177" s="371"/>
      <c r="AY177" s="371"/>
      <c r="AZ177" s="371"/>
      <c r="BA177" s="371"/>
      <c r="BB177" s="371"/>
      <c r="BC177" s="371"/>
      <c r="BD177" s="371"/>
      <c r="BE177" s="371"/>
      <c r="BF177" s="371"/>
      <c r="BG177" s="371"/>
      <c r="BH177" s="371"/>
      <c r="BI177" s="371"/>
      <c r="BJ177" s="371"/>
      <c r="BK177" s="371"/>
      <c r="BL177" s="371"/>
      <c r="BM177" s="371"/>
      <c r="BN177" s="371"/>
      <c r="BO177" s="371"/>
      <c r="BP177" s="371"/>
      <c r="BQ177" s="371"/>
      <c r="BR177" s="371"/>
      <c r="BS177" s="371"/>
      <c r="BT177" s="371"/>
      <c r="BU177" s="371"/>
      <c r="BV177" s="371"/>
      <c r="BW177" s="371"/>
      <c r="BX177" s="371"/>
      <c r="BY177" s="371"/>
      <c r="BZ177" s="371"/>
      <c r="CA177" s="371"/>
      <c r="CB177" s="371"/>
      <c r="CC177" s="371"/>
      <c r="CD177" s="371"/>
      <c r="CE177" s="371"/>
      <c r="CF177" s="371"/>
      <c r="CG177" s="371"/>
      <c r="CH177" s="371"/>
      <c r="CI177" s="371"/>
      <c r="CJ177" s="371"/>
      <c r="CK177" s="371"/>
      <c r="CL177" s="371"/>
      <c r="CM177" s="371"/>
      <c r="CN177" s="371"/>
      <c r="CO177" s="371"/>
      <c r="CP177" s="371"/>
      <c r="CQ177" s="371"/>
      <c r="CR177" s="371"/>
      <c r="CS177" s="371"/>
      <c r="CT177" s="371"/>
      <c r="CU177" s="371"/>
      <c r="CV177" s="371"/>
      <c r="CW177" s="371"/>
      <c r="CX177" s="371"/>
      <c r="CY177" s="371"/>
      <c r="CZ177" s="371"/>
      <c r="DA177" s="371"/>
      <c r="DB177" s="371"/>
      <c r="DC177" s="371"/>
      <c r="DD177" s="371"/>
      <c r="DE177" s="371"/>
      <c r="DF177" s="371"/>
      <c r="DG177" s="371"/>
      <c r="DH177" s="371"/>
      <c r="DI177" s="371"/>
      <c r="DJ177" s="371"/>
      <c r="DK177" s="371"/>
      <c r="DL177" s="371"/>
      <c r="DM177" s="371"/>
      <c r="DN177" s="371"/>
      <c r="DO177" s="371"/>
      <c r="DP177" s="371"/>
      <c r="DQ177" s="371"/>
      <c r="DR177" s="371"/>
      <c r="DS177" s="371"/>
      <c r="DT177" s="371"/>
      <c r="DU177" s="371"/>
      <c r="DV177" s="371"/>
      <c r="DW177" s="371"/>
      <c r="DX177" s="371"/>
      <c r="DY177" s="371"/>
      <c r="DZ177" s="371"/>
      <c r="EA177" s="371"/>
      <c r="EB177" s="371"/>
      <c r="EC177" s="371"/>
      <c r="ED177" s="371"/>
      <c r="EE177" s="371"/>
      <c r="EF177" s="371"/>
      <c r="EG177" s="371"/>
      <c r="EH177" s="371"/>
      <c r="EI177" s="371"/>
      <c r="EJ177" s="371"/>
      <c r="EK177" s="371"/>
      <c r="EL177" s="371"/>
      <c r="EM177" s="371"/>
      <c r="EN177" s="371"/>
      <c r="EO177" s="371"/>
      <c r="EP177" s="371"/>
      <c r="EQ177" s="371"/>
      <c r="ER177" s="371"/>
    </row>
    <row r="178" spans="1:148" x14ac:dyDescent="0.15">
      <c r="A178" s="371"/>
      <c r="B178" s="371"/>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371"/>
      <c r="AJ178" s="371"/>
      <c r="AK178" s="371"/>
      <c r="AL178" s="371"/>
      <c r="AM178" s="371"/>
      <c r="AN178" s="371"/>
      <c r="AO178" s="371"/>
      <c r="AP178" s="371"/>
      <c r="AQ178" s="371"/>
      <c r="AR178" s="371"/>
      <c r="AS178" s="371"/>
      <c r="AT178" s="371"/>
      <c r="AU178" s="371"/>
      <c r="AV178" s="371"/>
      <c r="AW178" s="371"/>
      <c r="AX178" s="371"/>
      <c r="AY178" s="371"/>
      <c r="AZ178" s="371"/>
      <c r="BA178" s="371"/>
      <c r="BB178" s="371"/>
      <c r="BC178" s="371"/>
      <c r="BD178" s="371"/>
      <c r="BE178" s="371"/>
      <c r="BF178" s="371"/>
      <c r="BG178" s="371"/>
      <c r="BH178" s="371"/>
      <c r="BI178" s="371"/>
      <c r="BJ178" s="371"/>
      <c r="BK178" s="371"/>
      <c r="BL178" s="371"/>
      <c r="BM178" s="371"/>
      <c r="BN178" s="371"/>
      <c r="BO178" s="371"/>
      <c r="BP178" s="371"/>
      <c r="BQ178" s="371"/>
      <c r="BR178" s="371"/>
      <c r="BS178" s="371"/>
      <c r="BT178" s="371"/>
      <c r="BU178" s="371"/>
      <c r="BV178" s="371"/>
      <c r="BW178" s="371"/>
      <c r="BX178" s="371"/>
      <c r="BY178" s="371"/>
      <c r="BZ178" s="371"/>
      <c r="CA178" s="371"/>
      <c r="CB178" s="371"/>
      <c r="CC178" s="371"/>
      <c r="CD178" s="371"/>
      <c r="CE178" s="371"/>
      <c r="CF178" s="371"/>
      <c r="CG178" s="371"/>
      <c r="CH178" s="371"/>
      <c r="CI178" s="371"/>
      <c r="CJ178" s="371"/>
      <c r="CK178" s="371"/>
      <c r="CL178" s="371"/>
      <c r="CM178" s="371"/>
      <c r="CN178" s="371"/>
      <c r="CO178" s="371"/>
      <c r="CP178" s="371"/>
      <c r="CQ178" s="371"/>
      <c r="CR178" s="371"/>
      <c r="CS178" s="371"/>
      <c r="CT178" s="371"/>
      <c r="CU178" s="371"/>
      <c r="CV178" s="371"/>
      <c r="CW178" s="371"/>
      <c r="CX178" s="371"/>
      <c r="CY178" s="371"/>
      <c r="CZ178" s="371"/>
      <c r="DA178" s="371"/>
      <c r="DB178" s="371"/>
      <c r="DC178" s="371"/>
      <c r="DD178" s="371"/>
      <c r="DE178" s="371"/>
      <c r="DF178" s="371"/>
      <c r="DG178" s="371"/>
      <c r="DH178" s="371"/>
      <c r="DI178" s="371"/>
      <c r="DJ178" s="371"/>
      <c r="DK178" s="371"/>
      <c r="DL178" s="371"/>
      <c r="DM178" s="371"/>
      <c r="DN178" s="371"/>
      <c r="DO178" s="371"/>
      <c r="DP178" s="371"/>
      <c r="DQ178" s="371"/>
      <c r="DR178" s="371"/>
      <c r="DS178" s="371"/>
      <c r="DT178" s="371"/>
      <c r="DU178" s="371"/>
      <c r="DV178" s="371"/>
      <c r="DW178" s="371"/>
      <c r="DX178" s="371"/>
      <c r="DY178" s="371"/>
      <c r="DZ178" s="371"/>
      <c r="EA178" s="371"/>
      <c r="EB178" s="371"/>
      <c r="EC178" s="371"/>
      <c r="ED178" s="371"/>
      <c r="EE178" s="371"/>
      <c r="EF178" s="371"/>
      <c r="EG178" s="371"/>
      <c r="EH178" s="371"/>
      <c r="EI178" s="371"/>
      <c r="EJ178" s="371"/>
      <c r="EK178" s="371"/>
      <c r="EL178" s="371"/>
      <c r="EM178" s="371"/>
      <c r="EN178" s="371"/>
      <c r="EO178" s="371"/>
      <c r="EP178" s="371"/>
      <c r="EQ178" s="371"/>
      <c r="ER178" s="371"/>
    </row>
    <row r="179" spans="1:148" x14ac:dyDescent="0.15">
      <c r="A179" s="371"/>
      <c r="B179" s="371"/>
      <c r="C179" s="371"/>
      <c r="D179" s="371"/>
      <c r="E179" s="371"/>
      <c r="F179" s="371"/>
      <c r="G179" s="371"/>
      <c r="H179" s="371"/>
      <c r="I179" s="371"/>
      <c r="J179" s="371"/>
      <c r="K179" s="371"/>
      <c r="L179" s="371"/>
      <c r="M179" s="371"/>
      <c r="N179" s="371"/>
      <c r="O179" s="371"/>
      <c r="P179" s="371"/>
      <c r="Q179" s="371"/>
      <c r="R179" s="371"/>
      <c r="S179" s="371"/>
      <c r="T179" s="371"/>
      <c r="U179" s="371"/>
      <c r="V179" s="371"/>
      <c r="W179" s="371"/>
      <c r="X179" s="371"/>
      <c r="Y179" s="371"/>
      <c r="Z179" s="371"/>
      <c r="AA179" s="371"/>
      <c r="AB179" s="371"/>
      <c r="AC179" s="371"/>
      <c r="AD179" s="371"/>
      <c r="AE179" s="371"/>
      <c r="AF179" s="371"/>
      <c r="AG179" s="371"/>
      <c r="AH179" s="371"/>
      <c r="AI179" s="371"/>
      <c r="AJ179" s="371"/>
      <c r="AK179" s="371"/>
      <c r="AL179" s="371"/>
      <c r="AM179" s="371"/>
      <c r="AN179" s="371"/>
      <c r="AO179" s="371"/>
      <c r="AP179" s="371"/>
      <c r="AQ179" s="371"/>
      <c r="AR179" s="371"/>
      <c r="AS179" s="371"/>
      <c r="AT179" s="371"/>
      <c r="AU179" s="371"/>
      <c r="AV179" s="371"/>
      <c r="AW179" s="371"/>
      <c r="AX179" s="371"/>
      <c r="AY179" s="371"/>
      <c r="AZ179" s="371"/>
      <c r="BA179" s="371"/>
      <c r="BB179" s="371"/>
      <c r="BC179" s="371"/>
      <c r="BD179" s="371"/>
      <c r="BE179" s="371"/>
      <c r="BF179" s="371"/>
      <c r="BG179" s="371"/>
      <c r="BH179" s="371"/>
      <c r="BI179" s="371"/>
      <c r="BJ179" s="371"/>
      <c r="BK179" s="371"/>
      <c r="BL179" s="371"/>
      <c r="BM179" s="371"/>
      <c r="BN179" s="371"/>
      <c r="BO179" s="371"/>
      <c r="BP179" s="371"/>
      <c r="BQ179" s="371"/>
      <c r="BR179" s="371"/>
      <c r="BS179" s="371"/>
      <c r="BT179" s="371"/>
      <c r="BU179" s="371"/>
      <c r="BV179" s="371"/>
      <c r="BW179" s="371"/>
      <c r="BX179" s="371"/>
      <c r="BY179" s="371"/>
      <c r="BZ179" s="371"/>
      <c r="CA179" s="371"/>
      <c r="CB179" s="371"/>
      <c r="CC179" s="371"/>
      <c r="CD179" s="371"/>
      <c r="CE179" s="371"/>
      <c r="CF179" s="371"/>
      <c r="CG179" s="371"/>
      <c r="CH179" s="371"/>
      <c r="CI179" s="371"/>
      <c r="CJ179" s="371"/>
      <c r="CK179" s="371"/>
      <c r="CL179" s="371"/>
      <c r="CM179" s="371"/>
      <c r="CN179" s="371"/>
      <c r="CO179" s="371"/>
      <c r="CP179" s="371"/>
      <c r="CQ179" s="371"/>
      <c r="CR179" s="371"/>
      <c r="CS179" s="371"/>
      <c r="CT179" s="371"/>
      <c r="CU179" s="371"/>
      <c r="CV179" s="371"/>
      <c r="CW179" s="371"/>
      <c r="CX179" s="371"/>
      <c r="CY179" s="371"/>
      <c r="CZ179" s="371"/>
      <c r="DA179" s="371"/>
      <c r="DB179" s="371"/>
      <c r="DC179" s="371"/>
      <c r="DD179" s="371"/>
      <c r="DE179" s="371"/>
      <c r="DF179" s="371"/>
      <c r="DG179" s="371"/>
      <c r="DH179" s="371"/>
      <c r="DI179" s="371"/>
      <c r="DJ179" s="371"/>
      <c r="DK179" s="371"/>
      <c r="DL179" s="371"/>
      <c r="DM179" s="371"/>
      <c r="DN179" s="371"/>
      <c r="DO179" s="371"/>
      <c r="DP179" s="371"/>
      <c r="DQ179" s="371"/>
      <c r="DR179" s="371"/>
      <c r="DS179" s="371"/>
      <c r="DT179" s="371"/>
      <c r="DU179" s="371"/>
      <c r="DV179" s="371"/>
      <c r="DW179" s="371"/>
      <c r="DX179" s="371"/>
      <c r="DY179" s="371"/>
      <c r="DZ179" s="371"/>
      <c r="EA179" s="371"/>
      <c r="EB179" s="371"/>
      <c r="EC179" s="371"/>
      <c r="ED179" s="371"/>
      <c r="EE179" s="371"/>
      <c r="EF179" s="371"/>
      <c r="EG179" s="371"/>
      <c r="EH179" s="371"/>
      <c r="EI179" s="371"/>
      <c r="EJ179" s="371"/>
      <c r="EK179" s="371"/>
      <c r="EL179" s="371"/>
      <c r="EM179" s="371"/>
      <c r="EN179" s="371"/>
      <c r="EO179" s="371"/>
      <c r="EP179" s="371"/>
      <c r="EQ179" s="371"/>
      <c r="ER179" s="371"/>
    </row>
    <row r="180" spans="1:148" x14ac:dyDescent="0.15">
      <c r="A180" s="371"/>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71"/>
      <c r="AE180" s="371"/>
      <c r="AF180" s="371"/>
      <c r="AG180" s="371"/>
      <c r="AH180" s="371"/>
      <c r="AI180" s="371"/>
      <c r="AJ180" s="371"/>
      <c r="AK180" s="371"/>
      <c r="AL180" s="371"/>
      <c r="AM180" s="371"/>
      <c r="AN180" s="371"/>
      <c r="AO180" s="371"/>
      <c r="AP180" s="371"/>
      <c r="AQ180" s="371"/>
      <c r="AR180" s="371"/>
      <c r="AS180" s="371"/>
      <c r="AT180" s="371"/>
      <c r="AU180" s="371"/>
      <c r="AV180" s="371"/>
      <c r="AW180" s="371"/>
      <c r="AX180" s="371"/>
      <c r="AY180" s="371"/>
      <c r="AZ180" s="371"/>
      <c r="BA180" s="371"/>
      <c r="BB180" s="371"/>
      <c r="BC180" s="371"/>
      <c r="BD180" s="371"/>
      <c r="BE180" s="371"/>
      <c r="BF180" s="371"/>
      <c r="BG180" s="371"/>
      <c r="BH180" s="371"/>
      <c r="BI180" s="371"/>
      <c r="BJ180" s="371"/>
      <c r="BK180" s="371"/>
      <c r="BL180" s="371"/>
      <c r="BM180" s="371"/>
      <c r="BN180" s="371"/>
      <c r="BO180" s="371"/>
      <c r="BP180" s="371"/>
      <c r="BQ180" s="371"/>
      <c r="BR180" s="371"/>
      <c r="BS180" s="371"/>
      <c r="BT180" s="371"/>
      <c r="BU180" s="371"/>
      <c r="BV180" s="371"/>
      <c r="BW180" s="371"/>
      <c r="BX180" s="371"/>
      <c r="BY180" s="371"/>
      <c r="BZ180" s="371"/>
      <c r="CA180" s="371"/>
      <c r="CB180" s="371"/>
      <c r="CC180" s="371"/>
      <c r="CD180" s="371"/>
      <c r="CE180" s="371"/>
      <c r="CF180" s="371"/>
      <c r="CG180" s="371"/>
      <c r="CH180" s="371"/>
      <c r="CI180" s="371"/>
      <c r="CJ180" s="371"/>
      <c r="CK180" s="371"/>
      <c r="CL180" s="371"/>
      <c r="CM180" s="371"/>
      <c r="CN180" s="371"/>
      <c r="CO180" s="371"/>
      <c r="CP180" s="371"/>
      <c r="CQ180" s="371"/>
      <c r="CR180" s="371"/>
      <c r="CS180" s="371"/>
      <c r="CT180" s="371"/>
      <c r="CU180" s="371"/>
      <c r="CV180" s="371"/>
      <c r="CW180" s="371"/>
      <c r="CX180" s="371"/>
      <c r="CY180" s="371"/>
      <c r="CZ180" s="371"/>
      <c r="DA180" s="371"/>
      <c r="DB180" s="371"/>
      <c r="DC180" s="371"/>
      <c r="DD180" s="371"/>
      <c r="DE180" s="371"/>
      <c r="DF180" s="371"/>
      <c r="DG180" s="371"/>
      <c r="DH180" s="371"/>
      <c r="DI180" s="371"/>
      <c r="DJ180" s="371"/>
      <c r="DK180" s="371"/>
      <c r="DL180" s="371"/>
      <c r="DM180" s="371"/>
      <c r="DN180" s="371"/>
      <c r="DO180" s="371"/>
      <c r="DP180" s="371"/>
      <c r="DQ180" s="371"/>
      <c r="DR180" s="371"/>
      <c r="DS180" s="371"/>
      <c r="DT180" s="371"/>
      <c r="DU180" s="371"/>
      <c r="DV180" s="371"/>
      <c r="DW180" s="371"/>
      <c r="DX180" s="371"/>
      <c r="DY180" s="371"/>
      <c r="DZ180" s="371"/>
      <c r="EA180" s="371"/>
      <c r="EB180" s="371"/>
      <c r="EC180" s="371"/>
      <c r="ED180" s="371"/>
      <c r="EE180" s="371"/>
      <c r="EF180" s="371"/>
      <c r="EG180" s="371"/>
      <c r="EH180" s="371"/>
      <c r="EI180" s="371"/>
      <c r="EJ180" s="371"/>
      <c r="EK180" s="371"/>
      <c r="EL180" s="371"/>
      <c r="EM180" s="371"/>
      <c r="EN180" s="371"/>
      <c r="EO180" s="371"/>
      <c r="EP180" s="371"/>
      <c r="EQ180" s="371"/>
      <c r="ER180" s="371"/>
    </row>
    <row r="181" spans="1:148" x14ac:dyDescent="0.15">
      <c r="A181" s="371"/>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371"/>
      <c r="AF181" s="371"/>
      <c r="AG181" s="371"/>
      <c r="AH181" s="371"/>
      <c r="AI181" s="371"/>
      <c r="AJ181" s="371"/>
      <c r="AK181" s="371"/>
      <c r="AL181" s="371"/>
      <c r="AM181" s="371"/>
      <c r="AN181" s="371"/>
      <c r="AO181" s="371"/>
      <c r="AP181" s="371"/>
      <c r="AQ181" s="371"/>
      <c r="AR181" s="371"/>
      <c r="AS181" s="371"/>
      <c r="AT181" s="371"/>
      <c r="AU181" s="371"/>
      <c r="AV181" s="371"/>
      <c r="AW181" s="371"/>
      <c r="AX181" s="371"/>
      <c r="AY181" s="371"/>
      <c r="AZ181" s="371"/>
      <c r="BA181" s="371"/>
      <c r="BB181" s="371"/>
      <c r="BC181" s="371"/>
      <c r="BD181" s="371"/>
      <c r="BE181" s="371"/>
      <c r="BF181" s="371"/>
      <c r="BG181" s="371"/>
      <c r="BH181" s="371"/>
      <c r="BI181" s="371"/>
      <c r="BJ181" s="371"/>
      <c r="BK181" s="371"/>
      <c r="BL181" s="371"/>
      <c r="BM181" s="371"/>
      <c r="BN181" s="371"/>
      <c r="BO181" s="371"/>
      <c r="BP181" s="371"/>
      <c r="BQ181" s="371"/>
      <c r="BR181" s="371"/>
      <c r="BS181" s="371"/>
      <c r="BT181" s="371"/>
      <c r="BU181" s="371"/>
      <c r="BV181" s="371"/>
      <c r="BW181" s="371"/>
      <c r="BX181" s="371"/>
      <c r="BY181" s="371"/>
      <c r="BZ181" s="371"/>
      <c r="CA181" s="371"/>
      <c r="CB181" s="371"/>
      <c r="CC181" s="371"/>
      <c r="CD181" s="371"/>
      <c r="CE181" s="371"/>
      <c r="CF181" s="371"/>
      <c r="CG181" s="371"/>
      <c r="CH181" s="371"/>
      <c r="CI181" s="371"/>
      <c r="CJ181" s="371"/>
      <c r="CK181" s="371"/>
      <c r="CL181" s="371"/>
      <c r="CM181" s="371"/>
      <c r="CN181" s="371"/>
      <c r="CO181" s="371"/>
      <c r="CP181" s="371"/>
      <c r="CQ181" s="371"/>
      <c r="CR181" s="371"/>
      <c r="CS181" s="371"/>
      <c r="CT181" s="371"/>
      <c r="CU181" s="371"/>
      <c r="CV181" s="371"/>
      <c r="CW181" s="371"/>
      <c r="CX181" s="371"/>
      <c r="CY181" s="371"/>
      <c r="CZ181" s="371"/>
      <c r="DA181" s="371"/>
      <c r="DB181" s="371"/>
      <c r="DC181" s="371"/>
      <c r="DD181" s="371"/>
      <c r="DE181" s="371"/>
      <c r="DF181" s="371"/>
      <c r="DG181" s="371"/>
      <c r="DH181" s="371"/>
      <c r="DI181" s="371"/>
      <c r="DJ181" s="371"/>
      <c r="DK181" s="371"/>
      <c r="DL181" s="371"/>
      <c r="DM181" s="371"/>
      <c r="DN181" s="371"/>
      <c r="DO181" s="371"/>
      <c r="DP181" s="371"/>
      <c r="DQ181" s="371"/>
      <c r="DR181" s="371"/>
      <c r="DS181" s="371"/>
      <c r="DT181" s="371"/>
      <c r="DU181" s="371"/>
      <c r="DV181" s="371"/>
      <c r="DW181" s="371"/>
      <c r="DX181" s="371"/>
      <c r="DY181" s="371"/>
      <c r="DZ181" s="371"/>
      <c r="EA181" s="371"/>
      <c r="EB181" s="371"/>
      <c r="EC181" s="371"/>
      <c r="ED181" s="371"/>
      <c r="EE181" s="371"/>
      <c r="EF181" s="371"/>
      <c r="EG181" s="371"/>
      <c r="EH181" s="371"/>
      <c r="EI181" s="371"/>
      <c r="EJ181" s="371"/>
      <c r="EK181" s="371"/>
      <c r="EL181" s="371"/>
      <c r="EM181" s="371"/>
      <c r="EN181" s="371"/>
      <c r="EO181" s="371"/>
      <c r="EP181" s="371"/>
      <c r="EQ181" s="371"/>
      <c r="ER181" s="371"/>
    </row>
    <row r="182" spans="1:148" x14ac:dyDescent="0.15">
      <c r="A182" s="371"/>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371"/>
      <c r="AF182" s="371"/>
      <c r="AG182" s="371"/>
      <c r="AH182" s="371"/>
      <c r="AI182" s="371"/>
      <c r="AJ182" s="371"/>
      <c r="AK182" s="371"/>
      <c r="AL182" s="371"/>
      <c r="AM182" s="371"/>
      <c r="AN182" s="371"/>
      <c r="AO182" s="371"/>
      <c r="AP182" s="371"/>
      <c r="AQ182" s="371"/>
      <c r="AR182" s="371"/>
      <c r="AS182" s="371"/>
      <c r="AT182" s="371"/>
      <c r="AU182" s="371"/>
      <c r="AV182" s="371"/>
      <c r="AW182" s="371"/>
      <c r="AX182" s="371"/>
      <c r="AY182" s="371"/>
      <c r="AZ182" s="371"/>
      <c r="BA182" s="371"/>
      <c r="BB182" s="371"/>
      <c r="BC182" s="371"/>
      <c r="BD182" s="371"/>
      <c r="BE182" s="371"/>
      <c r="BF182" s="371"/>
      <c r="BG182" s="371"/>
      <c r="BH182" s="371"/>
      <c r="BI182" s="371"/>
      <c r="BJ182" s="371"/>
      <c r="BK182" s="371"/>
      <c r="BL182" s="371"/>
      <c r="BM182" s="371"/>
      <c r="BN182" s="371"/>
      <c r="BO182" s="371"/>
      <c r="BP182" s="371"/>
      <c r="BQ182" s="371"/>
      <c r="BR182" s="371"/>
      <c r="BS182" s="371"/>
      <c r="BT182" s="371"/>
      <c r="BU182" s="371"/>
      <c r="BV182" s="371"/>
      <c r="BW182" s="371"/>
      <c r="BX182" s="371"/>
      <c r="BY182" s="371"/>
      <c r="BZ182" s="371"/>
      <c r="CA182" s="371"/>
      <c r="CB182" s="371"/>
      <c r="CC182" s="371"/>
      <c r="CD182" s="371"/>
      <c r="CE182" s="371"/>
      <c r="CF182" s="371"/>
      <c r="CG182" s="371"/>
      <c r="CH182" s="371"/>
      <c r="CI182" s="371"/>
      <c r="CJ182" s="371"/>
      <c r="CK182" s="371"/>
      <c r="CL182" s="371"/>
      <c r="CM182" s="371"/>
      <c r="CN182" s="371"/>
      <c r="CO182" s="371"/>
      <c r="CP182" s="371"/>
      <c r="CQ182" s="371"/>
      <c r="CR182" s="371"/>
      <c r="CS182" s="371"/>
      <c r="CT182" s="371"/>
      <c r="CU182" s="371"/>
      <c r="CV182" s="371"/>
      <c r="CW182" s="371"/>
      <c r="CX182" s="371"/>
      <c r="CY182" s="371"/>
      <c r="CZ182" s="371"/>
      <c r="DA182" s="371"/>
      <c r="DB182" s="371"/>
      <c r="DC182" s="371"/>
      <c r="DD182" s="371"/>
      <c r="DE182" s="371"/>
      <c r="DF182" s="371"/>
      <c r="DG182" s="371"/>
      <c r="DH182" s="371"/>
      <c r="DI182" s="371"/>
      <c r="DJ182" s="371"/>
      <c r="DK182" s="371"/>
      <c r="DL182" s="371"/>
      <c r="DM182" s="371"/>
      <c r="DN182" s="371"/>
      <c r="DO182" s="371"/>
      <c r="DP182" s="371"/>
      <c r="DQ182" s="371"/>
      <c r="DR182" s="371"/>
      <c r="DS182" s="371"/>
      <c r="DT182" s="371"/>
      <c r="DU182" s="371"/>
      <c r="DV182" s="371"/>
      <c r="DW182" s="371"/>
      <c r="DX182" s="371"/>
      <c r="DY182" s="371"/>
      <c r="DZ182" s="371"/>
      <c r="EA182" s="371"/>
      <c r="EB182" s="371"/>
      <c r="EC182" s="371"/>
      <c r="ED182" s="371"/>
      <c r="EE182" s="371"/>
      <c r="EF182" s="371"/>
      <c r="EG182" s="371"/>
      <c r="EH182" s="371"/>
      <c r="EI182" s="371"/>
      <c r="EJ182" s="371"/>
      <c r="EK182" s="371"/>
      <c r="EL182" s="371"/>
      <c r="EM182" s="371"/>
      <c r="EN182" s="371"/>
      <c r="EO182" s="371"/>
      <c r="EP182" s="371"/>
      <c r="EQ182" s="371"/>
      <c r="ER182" s="371"/>
    </row>
    <row r="183" spans="1:148" x14ac:dyDescent="0.15">
      <c r="A183" s="371"/>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71"/>
      <c r="AE183" s="371"/>
      <c r="AF183" s="371"/>
      <c r="AG183" s="371"/>
      <c r="AH183" s="371"/>
      <c r="AI183" s="371"/>
      <c r="AJ183" s="371"/>
      <c r="AK183" s="371"/>
      <c r="AL183" s="371"/>
      <c r="AM183" s="371"/>
      <c r="AN183" s="371"/>
      <c r="AO183" s="371"/>
      <c r="AP183" s="371"/>
      <c r="AQ183" s="371"/>
      <c r="AR183" s="371"/>
      <c r="AS183" s="371"/>
      <c r="AT183" s="371"/>
      <c r="AU183" s="371"/>
      <c r="AV183" s="371"/>
      <c r="AW183" s="371"/>
      <c r="AX183" s="371"/>
      <c r="AY183" s="371"/>
      <c r="AZ183" s="371"/>
      <c r="BA183" s="371"/>
      <c r="BB183" s="371"/>
      <c r="BC183" s="371"/>
      <c r="BD183" s="371"/>
      <c r="BE183" s="371"/>
      <c r="BF183" s="371"/>
      <c r="BG183" s="371"/>
      <c r="BH183" s="371"/>
      <c r="BI183" s="371"/>
      <c r="BJ183" s="371"/>
      <c r="BK183" s="371"/>
      <c r="BL183" s="371"/>
      <c r="BM183" s="371"/>
      <c r="BN183" s="371"/>
      <c r="BO183" s="371"/>
      <c r="BP183" s="371"/>
      <c r="BQ183" s="371"/>
      <c r="BR183" s="371"/>
      <c r="BS183" s="371"/>
      <c r="BT183" s="371"/>
      <c r="BU183" s="371"/>
      <c r="BV183" s="371"/>
      <c r="BW183" s="371"/>
      <c r="BX183" s="371"/>
      <c r="BY183" s="371"/>
      <c r="BZ183" s="371"/>
      <c r="CA183" s="371"/>
      <c r="CB183" s="371"/>
      <c r="CC183" s="371"/>
      <c r="CD183" s="371"/>
      <c r="CE183" s="371"/>
      <c r="CF183" s="371"/>
      <c r="CG183" s="371"/>
      <c r="CH183" s="371"/>
      <c r="CI183" s="371"/>
      <c r="CJ183" s="371"/>
      <c r="CK183" s="371"/>
      <c r="CL183" s="371"/>
      <c r="CM183" s="371"/>
      <c r="CN183" s="371"/>
      <c r="CO183" s="371"/>
      <c r="CP183" s="371"/>
      <c r="CQ183" s="371"/>
      <c r="CR183" s="371"/>
      <c r="CS183" s="371"/>
      <c r="CT183" s="371"/>
      <c r="CU183" s="371"/>
      <c r="CV183" s="371"/>
      <c r="CW183" s="371"/>
      <c r="CX183" s="371"/>
      <c r="CY183" s="371"/>
      <c r="CZ183" s="371"/>
      <c r="DA183" s="371"/>
      <c r="DB183" s="371"/>
      <c r="DC183" s="371"/>
      <c r="DD183" s="371"/>
      <c r="DE183" s="371"/>
      <c r="DF183" s="371"/>
      <c r="DG183" s="371"/>
      <c r="DH183" s="371"/>
      <c r="DI183" s="371"/>
      <c r="DJ183" s="371"/>
      <c r="DK183" s="371"/>
      <c r="DL183" s="371"/>
      <c r="DM183" s="371"/>
      <c r="DN183" s="371"/>
      <c r="DO183" s="371"/>
      <c r="DP183" s="371"/>
      <c r="DQ183" s="371"/>
      <c r="DR183" s="371"/>
      <c r="DS183" s="371"/>
      <c r="DT183" s="371"/>
      <c r="DU183" s="371"/>
      <c r="DV183" s="371"/>
      <c r="DW183" s="371"/>
      <c r="DX183" s="371"/>
      <c r="DY183" s="371"/>
      <c r="DZ183" s="371"/>
      <c r="EA183" s="371"/>
      <c r="EB183" s="371"/>
      <c r="EC183" s="371"/>
      <c r="ED183" s="371"/>
      <c r="EE183" s="371"/>
      <c r="EF183" s="371"/>
      <c r="EG183" s="371"/>
      <c r="EH183" s="371"/>
      <c r="EI183" s="371"/>
      <c r="EJ183" s="371"/>
      <c r="EK183" s="371"/>
      <c r="EL183" s="371"/>
      <c r="EM183" s="371"/>
      <c r="EN183" s="371"/>
      <c r="EO183" s="371"/>
      <c r="EP183" s="371"/>
      <c r="EQ183" s="371"/>
      <c r="ER183" s="371"/>
    </row>
    <row r="184" spans="1:148" x14ac:dyDescent="0.15">
      <c r="A184" s="371"/>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371"/>
      <c r="AF184" s="371"/>
      <c r="AG184" s="371"/>
      <c r="AH184" s="371"/>
      <c r="AI184" s="371"/>
      <c r="AJ184" s="371"/>
      <c r="AK184" s="371"/>
      <c r="AL184" s="371"/>
      <c r="AM184" s="371"/>
      <c r="AN184" s="371"/>
      <c r="AO184" s="371"/>
      <c r="AP184" s="371"/>
      <c r="AQ184" s="371"/>
      <c r="AR184" s="371"/>
      <c r="AS184" s="371"/>
      <c r="AT184" s="371"/>
      <c r="AU184" s="371"/>
      <c r="AV184" s="371"/>
      <c r="AW184" s="371"/>
      <c r="AX184" s="371"/>
      <c r="AY184" s="371"/>
      <c r="AZ184" s="371"/>
      <c r="BA184" s="371"/>
      <c r="BB184" s="371"/>
      <c r="BC184" s="371"/>
      <c r="BD184" s="371"/>
      <c r="BE184" s="371"/>
      <c r="BF184" s="371"/>
      <c r="BG184" s="371"/>
      <c r="BH184" s="371"/>
      <c r="BI184" s="371"/>
      <c r="BJ184" s="371"/>
      <c r="BK184" s="371"/>
      <c r="BL184" s="371"/>
      <c r="BM184" s="371"/>
      <c r="BN184" s="371"/>
      <c r="BO184" s="371"/>
      <c r="BP184" s="371"/>
      <c r="BQ184" s="371"/>
      <c r="BR184" s="371"/>
      <c r="BS184" s="371"/>
      <c r="BT184" s="371"/>
      <c r="BU184" s="371"/>
      <c r="BV184" s="371"/>
      <c r="BW184" s="371"/>
      <c r="BX184" s="371"/>
      <c r="BY184" s="371"/>
      <c r="BZ184" s="371"/>
      <c r="CA184" s="371"/>
      <c r="CB184" s="371"/>
      <c r="CC184" s="371"/>
      <c r="CD184" s="371"/>
      <c r="CE184" s="371"/>
      <c r="CF184" s="371"/>
      <c r="CG184" s="371"/>
      <c r="CH184" s="371"/>
      <c r="CI184" s="371"/>
      <c r="CJ184" s="371"/>
      <c r="CK184" s="371"/>
      <c r="CL184" s="371"/>
      <c r="CM184" s="371"/>
      <c r="CN184" s="371"/>
      <c r="CO184" s="371"/>
      <c r="CP184" s="371"/>
      <c r="CQ184" s="371"/>
      <c r="CR184" s="371"/>
      <c r="CS184" s="371"/>
      <c r="CT184" s="371"/>
      <c r="CU184" s="371"/>
      <c r="CV184" s="371"/>
      <c r="CW184" s="371"/>
      <c r="CX184" s="371"/>
      <c r="CY184" s="371"/>
      <c r="CZ184" s="371"/>
      <c r="DA184" s="371"/>
      <c r="DB184" s="371"/>
      <c r="DC184" s="371"/>
      <c r="DD184" s="371"/>
      <c r="DE184" s="371"/>
      <c r="DF184" s="371"/>
      <c r="DG184" s="371"/>
      <c r="DH184" s="371"/>
      <c r="DI184" s="371"/>
      <c r="DJ184" s="371"/>
      <c r="DK184" s="371"/>
      <c r="DL184" s="371"/>
      <c r="DM184" s="371"/>
      <c r="DN184" s="371"/>
      <c r="DO184" s="371"/>
      <c r="DP184" s="371"/>
      <c r="DQ184" s="371"/>
      <c r="DR184" s="371"/>
      <c r="DS184" s="371"/>
      <c r="DT184" s="371"/>
      <c r="DU184" s="371"/>
      <c r="DV184" s="371"/>
      <c r="DW184" s="371"/>
      <c r="DX184" s="371"/>
      <c r="DY184" s="371"/>
      <c r="DZ184" s="371"/>
      <c r="EA184" s="371"/>
      <c r="EB184" s="371"/>
      <c r="EC184" s="371"/>
      <c r="ED184" s="371"/>
      <c r="EE184" s="371"/>
      <c r="EF184" s="371"/>
      <c r="EG184" s="371"/>
      <c r="EH184" s="371"/>
      <c r="EI184" s="371"/>
      <c r="EJ184" s="371"/>
      <c r="EK184" s="371"/>
      <c r="EL184" s="371"/>
      <c r="EM184" s="371"/>
      <c r="EN184" s="371"/>
      <c r="EO184" s="371"/>
      <c r="EP184" s="371"/>
      <c r="EQ184" s="371"/>
      <c r="ER184" s="371"/>
    </row>
    <row r="185" spans="1:148" x14ac:dyDescent="0.15">
      <c r="A185" s="371"/>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371"/>
      <c r="AF185" s="371"/>
      <c r="AG185" s="371"/>
      <c r="AH185" s="371"/>
      <c r="AI185" s="371"/>
      <c r="AJ185" s="371"/>
      <c r="AK185" s="371"/>
      <c r="AL185" s="371"/>
      <c r="AM185" s="371"/>
      <c r="AN185" s="371"/>
      <c r="AO185" s="371"/>
      <c r="AP185" s="371"/>
      <c r="AQ185" s="371"/>
      <c r="AR185" s="371"/>
      <c r="AS185" s="371"/>
      <c r="AT185" s="371"/>
      <c r="AU185" s="371"/>
      <c r="AV185" s="371"/>
      <c r="AW185" s="371"/>
      <c r="AX185" s="371"/>
      <c r="AY185" s="371"/>
      <c r="AZ185" s="371"/>
      <c r="BA185" s="371"/>
      <c r="BB185" s="371"/>
      <c r="BC185" s="371"/>
      <c r="BD185" s="371"/>
      <c r="BE185" s="371"/>
      <c r="BF185" s="371"/>
      <c r="BG185" s="371"/>
      <c r="BH185" s="371"/>
      <c r="BI185" s="371"/>
      <c r="BJ185" s="371"/>
      <c r="BK185" s="371"/>
      <c r="BL185" s="371"/>
      <c r="BM185" s="371"/>
      <c r="BN185" s="371"/>
      <c r="BO185" s="371"/>
      <c r="BP185" s="371"/>
      <c r="BQ185" s="371"/>
      <c r="BR185" s="371"/>
      <c r="BS185" s="371"/>
      <c r="BT185" s="371"/>
      <c r="BU185" s="371"/>
      <c r="BV185" s="371"/>
      <c r="BW185" s="371"/>
      <c r="BX185" s="371"/>
      <c r="BY185" s="371"/>
      <c r="BZ185" s="371"/>
      <c r="CA185" s="371"/>
      <c r="CB185" s="371"/>
      <c r="CC185" s="371"/>
      <c r="CD185" s="371"/>
      <c r="CE185" s="371"/>
      <c r="CF185" s="371"/>
      <c r="CG185" s="371"/>
      <c r="CH185" s="371"/>
      <c r="CI185" s="371"/>
      <c r="CJ185" s="371"/>
      <c r="CK185" s="371"/>
      <c r="CL185" s="371"/>
      <c r="CM185" s="371"/>
      <c r="CN185" s="371"/>
      <c r="CO185" s="371"/>
      <c r="CP185" s="371"/>
      <c r="CQ185" s="371"/>
      <c r="CR185" s="371"/>
      <c r="CS185" s="371"/>
      <c r="CT185" s="371"/>
      <c r="CU185" s="371"/>
      <c r="CV185" s="371"/>
      <c r="CW185" s="371"/>
      <c r="CX185" s="371"/>
      <c r="CY185" s="371"/>
      <c r="CZ185" s="371"/>
      <c r="DA185" s="371"/>
      <c r="DB185" s="371"/>
      <c r="DC185" s="371"/>
      <c r="DD185" s="371"/>
      <c r="DE185" s="371"/>
      <c r="DF185" s="371"/>
      <c r="DG185" s="371"/>
      <c r="DH185" s="371"/>
      <c r="DI185" s="371"/>
      <c r="DJ185" s="371"/>
      <c r="DK185" s="371"/>
      <c r="DL185" s="371"/>
      <c r="DM185" s="371"/>
      <c r="DN185" s="371"/>
      <c r="DO185" s="371"/>
      <c r="DP185" s="371"/>
      <c r="DQ185" s="371"/>
      <c r="DR185" s="371"/>
      <c r="DS185" s="371"/>
      <c r="DT185" s="371"/>
      <c r="DU185" s="371"/>
      <c r="DV185" s="371"/>
      <c r="DW185" s="371"/>
      <c r="DX185" s="371"/>
      <c r="DY185" s="371"/>
      <c r="DZ185" s="371"/>
      <c r="EA185" s="371"/>
      <c r="EB185" s="371"/>
      <c r="EC185" s="371"/>
      <c r="ED185" s="371"/>
      <c r="EE185" s="371"/>
      <c r="EF185" s="371"/>
      <c r="EG185" s="371"/>
      <c r="EH185" s="371"/>
      <c r="EI185" s="371"/>
      <c r="EJ185" s="371"/>
      <c r="EK185" s="371"/>
      <c r="EL185" s="371"/>
      <c r="EM185" s="371"/>
      <c r="EN185" s="371"/>
      <c r="EO185" s="371"/>
      <c r="EP185" s="371"/>
      <c r="EQ185" s="371"/>
      <c r="ER185" s="371"/>
    </row>
    <row r="186" spans="1:148" x14ac:dyDescent="0.15">
      <c r="A186" s="371"/>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71"/>
      <c r="AJ186" s="371"/>
      <c r="AK186" s="371"/>
      <c r="AL186" s="371"/>
      <c r="AM186" s="371"/>
      <c r="AN186" s="371"/>
      <c r="AO186" s="371"/>
      <c r="AP186" s="371"/>
      <c r="AQ186" s="371"/>
      <c r="AR186" s="371"/>
      <c r="AS186" s="371"/>
      <c r="AT186" s="371"/>
      <c r="AU186" s="371"/>
      <c r="AV186" s="371"/>
      <c r="AW186" s="371"/>
      <c r="AX186" s="371"/>
      <c r="AY186" s="371"/>
      <c r="AZ186" s="371"/>
      <c r="BA186" s="371"/>
      <c r="BB186" s="371"/>
      <c r="BC186" s="371"/>
      <c r="BD186" s="371"/>
      <c r="BE186" s="371"/>
      <c r="BF186" s="371"/>
      <c r="BG186" s="371"/>
      <c r="BH186" s="371"/>
      <c r="BI186" s="371"/>
      <c r="BJ186" s="371"/>
      <c r="BK186" s="371"/>
      <c r="BL186" s="371"/>
      <c r="BM186" s="371"/>
      <c r="BN186" s="371"/>
      <c r="BO186" s="371"/>
      <c r="BP186" s="371"/>
      <c r="BQ186" s="371"/>
      <c r="BR186" s="371"/>
      <c r="BS186" s="371"/>
      <c r="BT186" s="371"/>
      <c r="BU186" s="371"/>
      <c r="BV186" s="371"/>
      <c r="BW186" s="371"/>
      <c r="BX186" s="371"/>
      <c r="BY186" s="371"/>
      <c r="BZ186" s="371"/>
      <c r="CA186" s="371"/>
      <c r="CB186" s="371"/>
      <c r="CC186" s="371"/>
      <c r="CD186" s="371"/>
      <c r="CE186" s="371"/>
      <c r="CF186" s="371"/>
      <c r="CG186" s="371"/>
      <c r="CH186" s="371"/>
      <c r="CI186" s="371"/>
      <c r="CJ186" s="371"/>
      <c r="CK186" s="371"/>
      <c r="CL186" s="371"/>
      <c r="CM186" s="371"/>
      <c r="CN186" s="371"/>
      <c r="CO186" s="371"/>
      <c r="CP186" s="371"/>
      <c r="CQ186" s="371"/>
      <c r="CR186" s="371"/>
      <c r="CS186" s="371"/>
      <c r="CT186" s="371"/>
      <c r="CU186" s="371"/>
      <c r="CV186" s="371"/>
      <c r="CW186" s="371"/>
      <c r="CX186" s="371"/>
      <c r="CY186" s="371"/>
      <c r="CZ186" s="371"/>
      <c r="DA186" s="371"/>
      <c r="DB186" s="371"/>
      <c r="DC186" s="371"/>
      <c r="DD186" s="371"/>
      <c r="DE186" s="371"/>
      <c r="DF186" s="371"/>
      <c r="DG186" s="371"/>
      <c r="DH186" s="371"/>
      <c r="DI186" s="371"/>
      <c r="DJ186" s="371"/>
      <c r="DK186" s="371"/>
      <c r="DL186" s="371"/>
      <c r="DM186" s="371"/>
      <c r="DN186" s="371"/>
      <c r="DO186" s="371"/>
      <c r="DP186" s="371"/>
      <c r="DQ186" s="371"/>
      <c r="DR186" s="371"/>
      <c r="DS186" s="371"/>
      <c r="DT186" s="371"/>
      <c r="DU186" s="371"/>
      <c r="DV186" s="371"/>
      <c r="DW186" s="371"/>
      <c r="DX186" s="371"/>
      <c r="DY186" s="371"/>
      <c r="DZ186" s="371"/>
      <c r="EA186" s="371"/>
      <c r="EB186" s="371"/>
      <c r="EC186" s="371"/>
      <c r="ED186" s="371"/>
      <c r="EE186" s="371"/>
      <c r="EF186" s="371"/>
      <c r="EG186" s="371"/>
      <c r="EH186" s="371"/>
      <c r="EI186" s="371"/>
      <c r="EJ186" s="371"/>
      <c r="EK186" s="371"/>
      <c r="EL186" s="371"/>
      <c r="EM186" s="371"/>
      <c r="EN186" s="371"/>
      <c r="EO186" s="371"/>
      <c r="EP186" s="371"/>
      <c r="EQ186" s="371"/>
      <c r="ER186" s="371"/>
    </row>
    <row r="187" spans="1:148" x14ac:dyDescent="0.15">
      <c r="A187" s="371"/>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c r="AF187" s="371"/>
      <c r="AG187" s="371"/>
      <c r="AH187" s="371"/>
      <c r="AI187" s="371"/>
      <c r="AJ187" s="371"/>
      <c r="AK187" s="371"/>
      <c r="AL187" s="371"/>
      <c r="AM187" s="371"/>
      <c r="AN187" s="371"/>
      <c r="AO187" s="371"/>
      <c r="AP187" s="371"/>
      <c r="AQ187" s="371"/>
      <c r="AR187" s="371"/>
      <c r="AS187" s="371"/>
      <c r="AT187" s="371"/>
      <c r="AU187" s="371"/>
      <c r="AV187" s="371"/>
      <c r="AW187" s="371"/>
      <c r="AX187" s="371"/>
      <c r="AY187" s="371"/>
      <c r="AZ187" s="371"/>
      <c r="BA187" s="371"/>
      <c r="BB187" s="371"/>
      <c r="BC187" s="371"/>
      <c r="BD187" s="371"/>
      <c r="BE187" s="371"/>
      <c r="BF187" s="371"/>
      <c r="BG187" s="371"/>
      <c r="BH187" s="371"/>
      <c r="BI187" s="371"/>
      <c r="BJ187" s="371"/>
      <c r="BK187" s="371"/>
      <c r="BL187" s="371"/>
      <c r="BM187" s="371"/>
      <c r="BN187" s="371"/>
      <c r="BO187" s="371"/>
      <c r="BP187" s="371"/>
      <c r="BQ187" s="371"/>
      <c r="BR187" s="371"/>
      <c r="BS187" s="371"/>
      <c r="BT187" s="371"/>
      <c r="BU187" s="371"/>
      <c r="BV187" s="371"/>
      <c r="BW187" s="371"/>
      <c r="BX187" s="371"/>
      <c r="BY187" s="371"/>
      <c r="BZ187" s="371"/>
      <c r="CA187" s="371"/>
      <c r="CB187" s="371"/>
      <c r="CC187" s="371"/>
      <c r="CD187" s="371"/>
      <c r="CE187" s="371"/>
      <c r="CF187" s="371"/>
      <c r="CG187" s="371"/>
      <c r="CH187" s="371"/>
      <c r="CI187" s="371"/>
      <c r="CJ187" s="371"/>
      <c r="CK187" s="371"/>
      <c r="CL187" s="371"/>
      <c r="CM187" s="371"/>
      <c r="CN187" s="371"/>
      <c r="CO187" s="371"/>
      <c r="CP187" s="371"/>
      <c r="CQ187" s="371"/>
      <c r="CR187" s="371"/>
      <c r="CS187" s="371"/>
      <c r="CT187" s="371"/>
      <c r="CU187" s="371"/>
      <c r="CV187" s="371"/>
      <c r="CW187" s="371"/>
      <c r="CX187" s="371"/>
      <c r="CY187" s="371"/>
      <c r="CZ187" s="371"/>
      <c r="DA187" s="371"/>
      <c r="DB187" s="371"/>
      <c r="DC187" s="371"/>
      <c r="DD187" s="371"/>
      <c r="DE187" s="371"/>
      <c r="DF187" s="371"/>
      <c r="DG187" s="371"/>
      <c r="DH187" s="371"/>
      <c r="DI187" s="371"/>
      <c r="DJ187" s="371"/>
      <c r="DK187" s="371"/>
      <c r="DL187" s="371"/>
      <c r="DM187" s="371"/>
      <c r="DN187" s="371"/>
      <c r="DO187" s="371"/>
      <c r="DP187" s="371"/>
      <c r="DQ187" s="371"/>
      <c r="DR187" s="371"/>
      <c r="DS187" s="371"/>
      <c r="DT187" s="371"/>
      <c r="DU187" s="371"/>
      <c r="DV187" s="371"/>
      <c r="DW187" s="371"/>
      <c r="DX187" s="371"/>
      <c r="DY187" s="371"/>
      <c r="DZ187" s="371"/>
      <c r="EA187" s="371"/>
      <c r="EB187" s="371"/>
      <c r="EC187" s="371"/>
      <c r="ED187" s="371"/>
      <c r="EE187" s="371"/>
      <c r="EF187" s="371"/>
      <c r="EG187" s="371"/>
      <c r="EH187" s="371"/>
      <c r="EI187" s="371"/>
      <c r="EJ187" s="371"/>
      <c r="EK187" s="371"/>
      <c r="EL187" s="371"/>
      <c r="EM187" s="371"/>
      <c r="EN187" s="371"/>
      <c r="EO187" s="371"/>
      <c r="EP187" s="371"/>
      <c r="EQ187" s="371"/>
      <c r="ER187" s="371"/>
    </row>
    <row r="188" spans="1:148" x14ac:dyDescent="0.15">
      <c r="A188" s="371"/>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371"/>
      <c r="AF188" s="371"/>
      <c r="AG188" s="371"/>
      <c r="AH188" s="371"/>
      <c r="AI188" s="371"/>
      <c r="AJ188" s="371"/>
      <c r="AK188" s="371"/>
      <c r="AL188" s="371"/>
      <c r="AM188" s="371"/>
      <c r="AN188" s="371"/>
      <c r="AO188" s="371"/>
      <c r="AP188" s="371"/>
      <c r="AQ188" s="371"/>
      <c r="AR188" s="371"/>
      <c r="AS188" s="371"/>
      <c r="AT188" s="371"/>
      <c r="AU188" s="371"/>
      <c r="AV188" s="371"/>
      <c r="AW188" s="371"/>
      <c r="AX188" s="371"/>
      <c r="AY188" s="371"/>
      <c r="AZ188" s="371"/>
      <c r="BA188" s="371"/>
      <c r="BB188" s="371"/>
      <c r="BC188" s="371"/>
      <c r="BD188" s="371"/>
      <c r="BE188" s="371"/>
      <c r="BF188" s="371"/>
      <c r="BG188" s="371"/>
      <c r="BH188" s="371"/>
      <c r="BI188" s="371"/>
      <c r="BJ188" s="371"/>
      <c r="BK188" s="371"/>
      <c r="BL188" s="371"/>
      <c r="BM188" s="371"/>
      <c r="BN188" s="371"/>
      <c r="BO188" s="371"/>
      <c r="BP188" s="371"/>
      <c r="BQ188" s="371"/>
      <c r="BR188" s="371"/>
      <c r="BS188" s="371"/>
      <c r="BT188" s="371"/>
      <c r="BU188" s="371"/>
      <c r="BV188" s="371"/>
      <c r="BW188" s="371"/>
      <c r="BX188" s="371"/>
      <c r="BY188" s="371"/>
      <c r="BZ188" s="371"/>
      <c r="CA188" s="371"/>
      <c r="CB188" s="371"/>
      <c r="CC188" s="371"/>
      <c r="CD188" s="371"/>
      <c r="CE188" s="371"/>
      <c r="CF188" s="371"/>
      <c r="CG188" s="371"/>
      <c r="CH188" s="371"/>
      <c r="CI188" s="371"/>
      <c r="CJ188" s="371"/>
      <c r="CK188" s="371"/>
      <c r="CL188" s="371"/>
      <c r="CM188" s="371"/>
      <c r="CN188" s="371"/>
      <c r="CO188" s="371"/>
      <c r="CP188" s="371"/>
      <c r="CQ188" s="371"/>
      <c r="CR188" s="371"/>
      <c r="CS188" s="371"/>
      <c r="CT188" s="371"/>
      <c r="CU188" s="371"/>
      <c r="CV188" s="371"/>
      <c r="CW188" s="371"/>
      <c r="CX188" s="371"/>
      <c r="CY188" s="371"/>
      <c r="CZ188" s="371"/>
      <c r="DA188" s="371"/>
      <c r="DB188" s="371"/>
      <c r="DC188" s="371"/>
      <c r="DD188" s="371"/>
      <c r="DE188" s="371"/>
      <c r="DF188" s="371"/>
      <c r="DG188" s="371"/>
      <c r="DH188" s="371"/>
      <c r="DI188" s="371"/>
      <c r="DJ188" s="371"/>
      <c r="DK188" s="371"/>
      <c r="DL188" s="371"/>
      <c r="DM188" s="371"/>
      <c r="DN188" s="371"/>
      <c r="DO188" s="371"/>
      <c r="DP188" s="371"/>
      <c r="DQ188" s="371"/>
      <c r="DR188" s="371"/>
      <c r="DS188" s="371"/>
      <c r="DT188" s="371"/>
      <c r="DU188" s="371"/>
      <c r="DV188" s="371"/>
      <c r="DW188" s="371"/>
      <c r="DX188" s="371"/>
      <c r="DY188" s="371"/>
      <c r="DZ188" s="371"/>
      <c r="EA188" s="371"/>
      <c r="EB188" s="371"/>
      <c r="EC188" s="371"/>
      <c r="ED188" s="371"/>
      <c r="EE188" s="371"/>
      <c r="EF188" s="371"/>
      <c r="EG188" s="371"/>
      <c r="EH188" s="371"/>
      <c r="EI188" s="371"/>
      <c r="EJ188" s="371"/>
      <c r="EK188" s="371"/>
      <c r="EL188" s="371"/>
      <c r="EM188" s="371"/>
      <c r="EN188" s="371"/>
      <c r="EO188" s="371"/>
      <c r="EP188" s="371"/>
      <c r="EQ188" s="371"/>
      <c r="ER188" s="371"/>
    </row>
    <row r="189" spans="1:148" x14ac:dyDescent="0.15">
      <c r="A189" s="371"/>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c r="AF189" s="371"/>
      <c r="AG189" s="371"/>
      <c r="AH189" s="371"/>
      <c r="AI189" s="371"/>
      <c r="AJ189" s="371"/>
      <c r="AK189" s="371"/>
      <c r="AL189" s="371"/>
      <c r="AM189" s="371"/>
      <c r="AN189" s="371"/>
      <c r="AO189" s="371"/>
      <c r="AP189" s="371"/>
      <c r="AQ189" s="371"/>
      <c r="AR189" s="371"/>
      <c r="AS189" s="371"/>
      <c r="AT189" s="371"/>
      <c r="AU189" s="371"/>
      <c r="AV189" s="371"/>
      <c r="AW189" s="371"/>
      <c r="AX189" s="371"/>
      <c r="AY189" s="371"/>
      <c r="AZ189" s="371"/>
      <c r="BA189" s="371"/>
      <c r="BB189" s="371"/>
      <c r="BC189" s="371"/>
      <c r="BD189" s="371"/>
      <c r="BE189" s="371"/>
      <c r="BF189" s="371"/>
      <c r="BG189" s="371"/>
      <c r="BH189" s="371"/>
      <c r="BI189" s="371"/>
      <c r="BJ189" s="371"/>
      <c r="BK189" s="371"/>
      <c r="BL189" s="371"/>
      <c r="BM189" s="371"/>
      <c r="BN189" s="371"/>
      <c r="BO189" s="371"/>
      <c r="BP189" s="371"/>
      <c r="BQ189" s="371"/>
      <c r="BR189" s="371"/>
      <c r="BS189" s="371"/>
      <c r="BT189" s="371"/>
      <c r="BU189" s="371"/>
      <c r="BV189" s="371"/>
      <c r="BW189" s="371"/>
      <c r="BX189" s="371"/>
      <c r="BY189" s="371"/>
      <c r="BZ189" s="371"/>
      <c r="CA189" s="371"/>
      <c r="CB189" s="371"/>
      <c r="CC189" s="371"/>
      <c r="CD189" s="371"/>
      <c r="CE189" s="371"/>
      <c r="CF189" s="371"/>
      <c r="CG189" s="371"/>
      <c r="CH189" s="371"/>
      <c r="CI189" s="371"/>
      <c r="CJ189" s="371"/>
      <c r="CK189" s="371"/>
      <c r="CL189" s="371"/>
      <c r="CM189" s="371"/>
      <c r="CN189" s="371"/>
      <c r="CO189" s="371"/>
      <c r="CP189" s="371"/>
      <c r="CQ189" s="371"/>
      <c r="CR189" s="371"/>
      <c r="CS189" s="371"/>
      <c r="CT189" s="371"/>
      <c r="CU189" s="371"/>
      <c r="CV189" s="371"/>
      <c r="CW189" s="371"/>
      <c r="CX189" s="371"/>
      <c r="CY189" s="371"/>
      <c r="CZ189" s="371"/>
      <c r="DA189" s="371"/>
      <c r="DB189" s="371"/>
      <c r="DC189" s="371"/>
      <c r="DD189" s="371"/>
      <c r="DE189" s="371"/>
      <c r="DF189" s="371"/>
      <c r="DG189" s="371"/>
      <c r="DH189" s="371"/>
      <c r="DI189" s="371"/>
      <c r="DJ189" s="371"/>
      <c r="DK189" s="371"/>
      <c r="DL189" s="371"/>
      <c r="DM189" s="371"/>
      <c r="DN189" s="371"/>
      <c r="DO189" s="371"/>
      <c r="DP189" s="371"/>
      <c r="DQ189" s="371"/>
      <c r="DR189" s="371"/>
      <c r="DS189" s="371"/>
      <c r="DT189" s="371"/>
      <c r="DU189" s="371"/>
      <c r="DV189" s="371"/>
      <c r="DW189" s="371"/>
      <c r="DX189" s="371"/>
      <c r="DY189" s="371"/>
      <c r="DZ189" s="371"/>
      <c r="EA189" s="371"/>
      <c r="EB189" s="371"/>
      <c r="EC189" s="371"/>
      <c r="ED189" s="371"/>
      <c r="EE189" s="371"/>
      <c r="EF189" s="371"/>
      <c r="EG189" s="371"/>
      <c r="EH189" s="371"/>
      <c r="EI189" s="371"/>
      <c r="EJ189" s="371"/>
      <c r="EK189" s="371"/>
      <c r="EL189" s="371"/>
      <c r="EM189" s="371"/>
      <c r="EN189" s="371"/>
      <c r="EO189" s="371"/>
      <c r="EP189" s="371"/>
      <c r="EQ189" s="371"/>
      <c r="ER189" s="371"/>
    </row>
    <row r="190" spans="1:148" x14ac:dyDescent="0.15">
      <c r="A190" s="371"/>
      <c r="B190" s="371"/>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1"/>
      <c r="Z190" s="371"/>
      <c r="AA190" s="371"/>
      <c r="AB190" s="371"/>
      <c r="AC190" s="371"/>
      <c r="AD190" s="371"/>
      <c r="AE190" s="371"/>
      <c r="AF190" s="371"/>
      <c r="AG190" s="371"/>
      <c r="AH190" s="371"/>
      <c r="AI190" s="371"/>
      <c r="AJ190" s="371"/>
      <c r="AK190" s="371"/>
      <c r="AL190" s="371"/>
      <c r="AM190" s="371"/>
      <c r="AN190" s="371"/>
      <c r="AO190" s="371"/>
      <c r="AP190" s="371"/>
      <c r="AQ190" s="371"/>
      <c r="AR190" s="371"/>
      <c r="AS190" s="371"/>
      <c r="AT190" s="371"/>
      <c r="AU190" s="371"/>
      <c r="AV190" s="371"/>
      <c r="AW190" s="371"/>
      <c r="AX190" s="371"/>
      <c r="AY190" s="371"/>
      <c r="AZ190" s="371"/>
      <c r="BA190" s="371"/>
      <c r="BB190" s="371"/>
      <c r="BC190" s="371"/>
      <c r="BD190" s="371"/>
      <c r="BE190" s="371"/>
      <c r="BF190" s="371"/>
      <c r="BG190" s="371"/>
      <c r="BH190" s="371"/>
      <c r="BI190" s="371"/>
      <c r="BJ190" s="371"/>
      <c r="BK190" s="371"/>
      <c r="BL190" s="371"/>
      <c r="BM190" s="371"/>
      <c r="BN190" s="371"/>
      <c r="BO190" s="371"/>
      <c r="BP190" s="371"/>
      <c r="BQ190" s="371"/>
      <c r="BR190" s="371"/>
      <c r="BS190" s="371"/>
      <c r="BT190" s="371"/>
      <c r="BU190" s="371"/>
      <c r="BV190" s="371"/>
      <c r="BW190" s="371"/>
      <c r="BX190" s="371"/>
      <c r="BY190" s="371"/>
      <c r="BZ190" s="371"/>
      <c r="CA190" s="371"/>
      <c r="CB190" s="371"/>
      <c r="CC190" s="371"/>
      <c r="CD190" s="371"/>
      <c r="CE190" s="371"/>
      <c r="CF190" s="371"/>
      <c r="CG190" s="371"/>
      <c r="CH190" s="371"/>
      <c r="CI190" s="371"/>
      <c r="CJ190" s="371"/>
      <c r="CK190" s="371"/>
      <c r="CL190" s="371"/>
      <c r="CM190" s="371"/>
      <c r="CN190" s="371"/>
      <c r="CO190" s="371"/>
      <c r="CP190" s="371"/>
      <c r="CQ190" s="371"/>
      <c r="CR190" s="371"/>
      <c r="CS190" s="371"/>
      <c r="CT190" s="371"/>
      <c r="CU190" s="371"/>
      <c r="CV190" s="371"/>
      <c r="CW190" s="371"/>
      <c r="CX190" s="371"/>
      <c r="CY190" s="371"/>
      <c r="CZ190" s="371"/>
      <c r="DA190" s="371"/>
      <c r="DB190" s="371"/>
      <c r="DC190" s="371"/>
      <c r="DD190" s="371"/>
      <c r="DE190" s="371"/>
      <c r="DF190" s="371"/>
      <c r="DG190" s="371"/>
      <c r="DH190" s="371"/>
      <c r="DI190" s="371"/>
      <c r="DJ190" s="371"/>
      <c r="DK190" s="371"/>
      <c r="DL190" s="371"/>
      <c r="DM190" s="371"/>
      <c r="DN190" s="371"/>
      <c r="DO190" s="371"/>
      <c r="DP190" s="371"/>
      <c r="DQ190" s="371"/>
      <c r="DR190" s="371"/>
      <c r="DS190" s="371"/>
      <c r="DT190" s="371"/>
      <c r="DU190" s="371"/>
      <c r="DV190" s="371"/>
      <c r="DW190" s="371"/>
      <c r="DX190" s="371"/>
      <c r="DY190" s="371"/>
      <c r="DZ190" s="371"/>
      <c r="EA190" s="371"/>
      <c r="EB190" s="371"/>
      <c r="EC190" s="371"/>
      <c r="ED190" s="371"/>
      <c r="EE190" s="371"/>
      <c r="EF190" s="371"/>
      <c r="EG190" s="371"/>
      <c r="EH190" s="371"/>
      <c r="EI190" s="371"/>
      <c r="EJ190" s="371"/>
      <c r="EK190" s="371"/>
      <c r="EL190" s="371"/>
      <c r="EM190" s="371"/>
      <c r="EN190" s="371"/>
      <c r="EO190" s="371"/>
      <c r="EP190" s="371"/>
      <c r="EQ190" s="371"/>
      <c r="ER190" s="371"/>
    </row>
    <row r="191" spans="1:148" x14ac:dyDescent="0.15">
      <c r="A191" s="371"/>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c r="AJ191" s="371"/>
      <c r="AK191" s="371"/>
      <c r="AL191" s="371"/>
      <c r="AM191" s="371"/>
      <c r="AN191" s="371"/>
      <c r="AO191" s="371"/>
      <c r="AP191" s="371"/>
      <c r="AQ191" s="371"/>
      <c r="AR191" s="371"/>
      <c r="AS191" s="371"/>
      <c r="AT191" s="371"/>
      <c r="AU191" s="371"/>
      <c r="AV191" s="371"/>
      <c r="AW191" s="371"/>
      <c r="AX191" s="371"/>
      <c r="AY191" s="371"/>
      <c r="AZ191" s="371"/>
      <c r="BA191" s="371"/>
      <c r="BB191" s="371"/>
      <c r="BC191" s="371"/>
      <c r="BD191" s="371"/>
      <c r="BE191" s="371"/>
      <c r="BF191" s="371"/>
      <c r="BG191" s="371"/>
      <c r="BH191" s="371"/>
      <c r="BI191" s="371"/>
      <c r="BJ191" s="371"/>
      <c r="BK191" s="371"/>
      <c r="BL191" s="371"/>
      <c r="BM191" s="371"/>
      <c r="BN191" s="371"/>
      <c r="BO191" s="371"/>
      <c r="BP191" s="371"/>
      <c r="BQ191" s="371"/>
      <c r="BR191" s="371"/>
      <c r="BS191" s="371"/>
      <c r="BT191" s="371"/>
      <c r="BU191" s="371"/>
      <c r="BV191" s="371"/>
      <c r="BW191" s="371"/>
      <c r="BX191" s="371"/>
      <c r="BY191" s="371"/>
      <c r="BZ191" s="371"/>
      <c r="CA191" s="371"/>
      <c r="CB191" s="371"/>
      <c r="CC191" s="371"/>
      <c r="CD191" s="371"/>
      <c r="CE191" s="371"/>
      <c r="CF191" s="371"/>
      <c r="CG191" s="371"/>
      <c r="CH191" s="371"/>
      <c r="CI191" s="371"/>
      <c r="CJ191" s="371"/>
      <c r="CK191" s="371"/>
      <c r="CL191" s="371"/>
      <c r="CM191" s="371"/>
      <c r="CN191" s="371"/>
      <c r="CO191" s="371"/>
      <c r="CP191" s="371"/>
      <c r="CQ191" s="371"/>
      <c r="CR191" s="371"/>
      <c r="CS191" s="371"/>
      <c r="CT191" s="371"/>
      <c r="CU191" s="371"/>
      <c r="CV191" s="371"/>
      <c r="CW191" s="371"/>
      <c r="CX191" s="371"/>
      <c r="CY191" s="371"/>
      <c r="CZ191" s="371"/>
      <c r="DA191" s="371"/>
      <c r="DB191" s="371"/>
      <c r="DC191" s="371"/>
      <c r="DD191" s="371"/>
      <c r="DE191" s="371"/>
      <c r="DF191" s="371"/>
      <c r="DG191" s="371"/>
      <c r="DH191" s="371"/>
      <c r="DI191" s="371"/>
      <c r="DJ191" s="371"/>
      <c r="DK191" s="371"/>
      <c r="DL191" s="371"/>
      <c r="DM191" s="371"/>
      <c r="DN191" s="371"/>
      <c r="DO191" s="371"/>
      <c r="DP191" s="371"/>
      <c r="DQ191" s="371"/>
      <c r="DR191" s="371"/>
      <c r="DS191" s="371"/>
      <c r="DT191" s="371"/>
      <c r="DU191" s="371"/>
      <c r="DV191" s="371"/>
      <c r="DW191" s="371"/>
      <c r="DX191" s="371"/>
      <c r="DY191" s="371"/>
      <c r="DZ191" s="371"/>
      <c r="EA191" s="371"/>
      <c r="EB191" s="371"/>
      <c r="EC191" s="371"/>
      <c r="ED191" s="371"/>
      <c r="EE191" s="371"/>
      <c r="EF191" s="371"/>
      <c r="EG191" s="371"/>
      <c r="EH191" s="371"/>
      <c r="EI191" s="371"/>
      <c r="EJ191" s="371"/>
      <c r="EK191" s="371"/>
      <c r="EL191" s="371"/>
      <c r="EM191" s="371"/>
      <c r="EN191" s="371"/>
      <c r="EO191" s="371"/>
      <c r="EP191" s="371"/>
      <c r="EQ191" s="371"/>
      <c r="ER191" s="371"/>
    </row>
    <row r="192" spans="1:148" x14ac:dyDescent="0.15">
      <c r="A192" s="371"/>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71"/>
      <c r="AJ192" s="371"/>
      <c r="AK192" s="371"/>
      <c r="AL192" s="371"/>
      <c r="AM192" s="371"/>
      <c r="AN192" s="371"/>
      <c r="AO192" s="371"/>
      <c r="AP192" s="371"/>
      <c r="AQ192" s="371"/>
      <c r="AR192" s="371"/>
      <c r="AS192" s="371"/>
      <c r="AT192" s="371"/>
      <c r="AU192" s="371"/>
      <c r="AV192" s="371"/>
      <c r="AW192" s="371"/>
      <c r="AX192" s="371"/>
      <c r="AY192" s="371"/>
      <c r="AZ192" s="371"/>
      <c r="BA192" s="371"/>
      <c r="BB192" s="371"/>
      <c r="BC192" s="371"/>
      <c r="BD192" s="371"/>
      <c r="BE192" s="371"/>
      <c r="BF192" s="371"/>
      <c r="BG192" s="371"/>
      <c r="BH192" s="371"/>
      <c r="BI192" s="371"/>
      <c r="BJ192" s="371"/>
      <c r="BK192" s="371"/>
      <c r="BL192" s="371"/>
      <c r="BM192" s="371"/>
      <c r="BN192" s="371"/>
      <c r="BO192" s="371"/>
      <c r="BP192" s="371"/>
      <c r="BQ192" s="371"/>
      <c r="BR192" s="371"/>
      <c r="BS192" s="371"/>
      <c r="BT192" s="371"/>
      <c r="BU192" s="371"/>
      <c r="BV192" s="371"/>
      <c r="BW192" s="371"/>
      <c r="BX192" s="371"/>
      <c r="BY192" s="371"/>
      <c r="BZ192" s="371"/>
      <c r="CA192" s="371"/>
      <c r="CB192" s="371"/>
      <c r="CC192" s="371"/>
      <c r="CD192" s="371"/>
      <c r="CE192" s="371"/>
      <c r="CF192" s="371"/>
      <c r="CG192" s="371"/>
      <c r="CH192" s="371"/>
      <c r="CI192" s="371"/>
      <c r="CJ192" s="371"/>
      <c r="CK192" s="371"/>
      <c r="CL192" s="371"/>
      <c r="CM192" s="371"/>
      <c r="CN192" s="371"/>
      <c r="CO192" s="371"/>
      <c r="CP192" s="371"/>
      <c r="CQ192" s="371"/>
      <c r="CR192" s="371"/>
      <c r="CS192" s="371"/>
      <c r="CT192" s="371"/>
      <c r="CU192" s="371"/>
      <c r="CV192" s="371"/>
      <c r="CW192" s="371"/>
      <c r="CX192" s="371"/>
      <c r="CY192" s="371"/>
      <c r="CZ192" s="371"/>
      <c r="DA192" s="371"/>
      <c r="DB192" s="371"/>
      <c r="DC192" s="371"/>
      <c r="DD192" s="371"/>
      <c r="DE192" s="371"/>
      <c r="DF192" s="371"/>
      <c r="DG192" s="371"/>
      <c r="DH192" s="371"/>
      <c r="DI192" s="371"/>
      <c r="DJ192" s="371"/>
      <c r="DK192" s="371"/>
      <c r="DL192" s="371"/>
      <c r="DM192" s="371"/>
      <c r="DN192" s="371"/>
      <c r="DO192" s="371"/>
      <c r="DP192" s="371"/>
      <c r="DQ192" s="371"/>
      <c r="DR192" s="371"/>
      <c r="DS192" s="371"/>
      <c r="DT192" s="371"/>
      <c r="DU192" s="371"/>
      <c r="DV192" s="371"/>
      <c r="DW192" s="371"/>
      <c r="DX192" s="371"/>
      <c r="DY192" s="371"/>
      <c r="DZ192" s="371"/>
      <c r="EA192" s="371"/>
      <c r="EB192" s="371"/>
      <c r="EC192" s="371"/>
      <c r="ED192" s="371"/>
      <c r="EE192" s="371"/>
      <c r="EF192" s="371"/>
      <c r="EG192" s="371"/>
      <c r="EH192" s="371"/>
      <c r="EI192" s="371"/>
      <c r="EJ192" s="371"/>
      <c r="EK192" s="371"/>
      <c r="EL192" s="371"/>
      <c r="EM192" s="371"/>
      <c r="EN192" s="371"/>
      <c r="EO192" s="371"/>
      <c r="EP192" s="371"/>
      <c r="EQ192" s="371"/>
      <c r="ER192" s="371"/>
    </row>
    <row r="193" spans="1:148" x14ac:dyDescent="0.15">
      <c r="A193" s="371"/>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71"/>
      <c r="AJ193" s="371"/>
      <c r="AK193" s="371"/>
      <c r="AL193" s="371"/>
      <c r="AM193" s="371"/>
      <c r="AN193" s="371"/>
      <c r="AO193" s="371"/>
      <c r="AP193" s="371"/>
      <c r="AQ193" s="371"/>
      <c r="AR193" s="371"/>
      <c r="AS193" s="371"/>
      <c r="AT193" s="371"/>
      <c r="AU193" s="371"/>
      <c r="AV193" s="371"/>
      <c r="AW193" s="371"/>
      <c r="AX193" s="371"/>
      <c r="AY193" s="371"/>
      <c r="AZ193" s="371"/>
      <c r="BA193" s="371"/>
      <c r="BB193" s="371"/>
      <c r="BC193" s="371"/>
      <c r="BD193" s="371"/>
      <c r="BE193" s="371"/>
      <c r="BF193" s="371"/>
      <c r="BG193" s="371"/>
      <c r="BH193" s="371"/>
      <c r="BI193" s="371"/>
      <c r="BJ193" s="371"/>
      <c r="BK193" s="371"/>
      <c r="BL193" s="371"/>
      <c r="BM193" s="371"/>
      <c r="BN193" s="371"/>
      <c r="BO193" s="371"/>
      <c r="BP193" s="371"/>
      <c r="BQ193" s="371"/>
      <c r="BR193" s="371"/>
      <c r="BS193" s="371"/>
      <c r="BT193" s="371"/>
      <c r="BU193" s="371"/>
      <c r="BV193" s="371"/>
      <c r="BW193" s="371"/>
      <c r="BX193" s="371"/>
      <c r="BY193" s="371"/>
      <c r="BZ193" s="371"/>
      <c r="CA193" s="371"/>
      <c r="CB193" s="371"/>
      <c r="CC193" s="371"/>
      <c r="CD193" s="371"/>
      <c r="CE193" s="371"/>
      <c r="CF193" s="371"/>
      <c r="CG193" s="371"/>
      <c r="CH193" s="371"/>
      <c r="CI193" s="371"/>
      <c r="CJ193" s="371"/>
      <c r="CK193" s="371"/>
      <c r="CL193" s="371"/>
      <c r="CM193" s="371"/>
      <c r="CN193" s="371"/>
      <c r="CO193" s="371"/>
      <c r="CP193" s="371"/>
      <c r="CQ193" s="371"/>
      <c r="CR193" s="371"/>
      <c r="CS193" s="371"/>
      <c r="CT193" s="371"/>
      <c r="CU193" s="371"/>
      <c r="CV193" s="371"/>
      <c r="CW193" s="371"/>
      <c r="CX193" s="371"/>
      <c r="CY193" s="371"/>
      <c r="CZ193" s="371"/>
      <c r="DA193" s="371"/>
      <c r="DB193" s="371"/>
      <c r="DC193" s="371"/>
      <c r="DD193" s="371"/>
      <c r="DE193" s="371"/>
      <c r="DF193" s="371"/>
      <c r="DG193" s="371"/>
      <c r="DH193" s="371"/>
      <c r="DI193" s="371"/>
      <c r="DJ193" s="371"/>
      <c r="DK193" s="371"/>
      <c r="DL193" s="371"/>
      <c r="DM193" s="371"/>
      <c r="DN193" s="371"/>
      <c r="DO193" s="371"/>
      <c r="DP193" s="371"/>
      <c r="DQ193" s="371"/>
      <c r="DR193" s="371"/>
      <c r="DS193" s="371"/>
      <c r="DT193" s="371"/>
      <c r="DU193" s="371"/>
      <c r="DV193" s="371"/>
      <c r="DW193" s="371"/>
      <c r="DX193" s="371"/>
      <c r="DY193" s="371"/>
      <c r="DZ193" s="371"/>
      <c r="EA193" s="371"/>
      <c r="EB193" s="371"/>
      <c r="EC193" s="371"/>
      <c r="ED193" s="371"/>
      <c r="EE193" s="371"/>
      <c r="EF193" s="371"/>
      <c r="EG193" s="371"/>
      <c r="EH193" s="371"/>
      <c r="EI193" s="371"/>
      <c r="EJ193" s="371"/>
      <c r="EK193" s="371"/>
      <c r="EL193" s="371"/>
      <c r="EM193" s="371"/>
      <c r="EN193" s="371"/>
      <c r="EO193" s="371"/>
      <c r="EP193" s="371"/>
      <c r="EQ193" s="371"/>
      <c r="ER193" s="371"/>
    </row>
    <row r="194" spans="1:148" x14ac:dyDescent="0.15">
      <c r="A194" s="371"/>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c r="AF194" s="371"/>
      <c r="AG194" s="371"/>
      <c r="AH194" s="371"/>
      <c r="AI194" s="371"/>
      <c r="AJ194" s="371"/>
      <c r="AK194" s="371"/>
      <c r="AL194" s="371"/>
      <c r="AM194" s="371"/>
      <c r="AN194" s="371"/>
      <c r="AO194" s="371"/>
      <c r="AP194" s="371"/>
      <c r="AQ194" s="371"/>
      <c r="AR194" s="371"/>
      <c r="AS194" s="371"/>
      <c r="AT194" s="371"/>
      <c r="AU194" s="371"/>
      <c r="AV194" s="371"/>
      <c r="AW194" s="371"/>
      <c r="AX194" s="371"/>
      <c r="AY194" s="371"/>
      <c r="AZ194" s="371"/>
      <c r="BA194" s="371"/>
      <c r="BB194" s="371"/>
      <c r="BC194" s="371"/>
      <c r="BD194" s="371"/>
      <c r="BE194" s="371"/>
      <c r="BF194" s="371"/>
      <c r="BG194" s="371"/>
      <c r="BH194" s="371"/>
      <c r="BI194" s="371"/>
      <c r="BJ194" s="371"/>
      <c r="BK194" s="371"/>
      <c r="BL194" s="371"/>
      <c r="BM194" s="371"/>
      <c r="BN194" s="371"/>
      <c r="BO194" s="371"/>
      <c r="BP194" s="371"/>
      <c r="BQ194" s="371"/>
      <c r="BR194" s="371"/>
      <c r="BS194" s="371"/>
      <c r="BT194" s="371"/>
      <c r="BU194" s="371"/>
      <c r="BV194" s="371"/>
      <c r="BW194" s="371"/>
      <c r="BX194" s="371"/>
      <c r="BY194" s="371"/>
      <c r="BZ194" s="371"/>
      <c r="CA194" s="371"/>
      <c r="CB194" s="371"/>
      <c r="CC194" s="371"/>
      <c r="CD194" s="371"/>
      <c r="CE194" s="371"/>
      <c r="CF194" s="371"/>
      <c r="CG194" s="371"/>
      <c r="CH194" s="371"/>
      <c r="CI194" s="371"/>
      <c r="CJ194" s="371"/>
      <c r="CK194" s="371"/>
      <c r="CL194" s="371"/>
      <c r="CM194" s="371"/>
      <c r="CN194" s="371"/>
      <c r="CO194" s="371"/>
      <c r="CP194" s="371"/>
      <c r="CQ194" s="371"/>
      <c r="CR194" s="371"/>
      <c r="CS194" s="371"/>
      <c r="CT194" s="371"/>
      <c r="CU194" s="371"/>
      <c r="CV194" s="371"/>
      <c r="CW194" s="371"/>
      <c r="CX194" s="371"/>
      <c r="CY194" s="371"/>
      <c r="CZ194" s="371"/>
      <c r="DA194" s="371"/>
      <c r="DB194" s="371"/>
      <c r="DC194" s="371"/>
      <c r="DD194" s="371"/>
      <c r="DE194" s="371"/>
      <c r="DF194" s="371"/>
      <c r="DG194" s="371"/>
      <c r="DH194" s="371"/>
      <c r="DI194" s="371"/>
      <c r="DJ194" s="371"/>
      <c r="DK194" s="371"/>
      <c r="DL194" s="371"/>
      <c r="DM194" s="371"/>
      <c r="DN194" s="371"/>
      <c r="DO194" s="371"/>
      <c r="DP194" s="371"/>
      <c r="DQ194" s="371"/>
      <c r="DR194" s="371"/>
      <c r="DS194" s="371"/>
      <c r="DT194" s="371"/>
      <c r="DU194" s="371"/>
      <c r="DV194" s="371"/>
      <c r="DW194" s="371"/>
      <c r="DX194" s="371"/>
      <c r="DY194" s="371"/>
      <c r="DZ194" s="371"/>
      <c r="EA194" s="371"/>
      <c r="EB194" s="371"/>
      <c r="EC194" s="371"/>
      <c r="ED194" s="371"/>
      <c r="EE194" s="371"/>
      <c r="EF194" s="371"/>
      <c r="EG194" s="371"/>
      <c r="EH194" s="371"/>
      <c r="EI194" s="371"/>
      <c r="EJ194" s="371"/>
      <c r="EK194" s="371"/>
      <c r="EL194" s="371"/>
      <c r="EM194" s="371"/>
      <c r="EN194" s="371"/>
      <c r="EO194" s="371"/>
      <c r="EP194" s="371"/>
      <c r="EQ194" s="371"/>
      <c r="ER194" s="371"/>
    </row>
    <row r="195" spans="1:148" x14ac:dyDescent="0.15">
      <c r="A195" s="371"/>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371"/>
      <c r="AF195" s="371"/>
      <c r="AG195" s="371"/>
      <c r="AH195" s="371"/>
      <c r="AI195" s="371"/>
      <c r="AJ195" s="371"/>
      <c r="AK195" s="371"/>
      <c r="AL195" s="371"/>
      <c r="AM195" s="371"/>
      <c r="AN195" s="371"/>
      <c r="AO195" s="371"/>
      <c r="AP195" s="371"/>
      <c r="AQ195" s="371"/>
      <c r="AR195" s="371"/>
      <c r="AS195" s="371"/>
      <c r="AT195" s="371"/>
      <c r="AU195" s="371"/>
      <c r="AV195" s="371"/>
      <c r="AW195" s="371"/>
      <c r="AX195" s="371"/>
      <c r="AY195" s="371"/>
      <c r="AZ195" s="371"/>
      <c r="BA195" s="371"/>
      <c r="BB195" s="371"/>
      <c r="BC195" s="371"/>
      <c r="BD195" s="371"/>
      <c r="BE195" s="371"/>
      <c r="BF195" s="371"/>
      <c r="BG195" s="371"/>
      <c r="BH195" s="371"/>
      <c r="BI195" s="371"/>
      <c r="BJ195" s="371"/>
      <c r="BK195" s="371"/>
      <c r="BL195" s="371"/>
      <c r="BM195" s="371"/>
      <c r="BN195" s="371"/>
      <c r="BO195" s="371"/>
      <c r="BP195" s="371"/>
      <c r="BQ195" s="371"/>
      <c r="BR195" s="371"/>
      <c r="BS195" s="371"/>
      <c r="BT195" s="371"/>
      <c r="BU195" s="371"/>
      <c r="BV195" s="371"/>
      <c r="BW195" s="371"/>
      <c r="BX195" s="371"/>
      <c r="BY195" s="371"/>
      <c r="BZ195" s="371"/>
      <c r="CA195" s="371"/>
      <c r="CB195" s="371"/>
      <c r="CC195" s="371"/>
      <c r="CD195" s="371"/>
      <c r="CE195" s="371"/>
      <c r="CF195" s="371"/>
      <c r="CG195" s="371"/>
      <c r="CH195" s="371"/>
      <c r="CI195" s="371"/>
      <c r="CJ195" s="371"/>
      <c r="CK195" s="371"/>
      <c r="CL195" s="371"/>
      <c r="CM195" s="371"/>
      <c r="CN195" s="371"/>
      <c r="CO195" s="371"/>
      <c r="CP195" s="371"/>
      <c r="CQ195" s="371"/>
      <c r="CR195" s="371"/>
      <c r="CS195" s="371"/>
      <c r="CT195" s="371"/>
      <c r="CU195" s="371"/>
      <c r="CV195" s="371"/>
      <c r="CW195" s="371"/>
      <c r="CX195" s="371"/>
      <c r="CY195" s="371"/>
      <c r="CZ195" s="371"/>
      <c r="DA195" s="371"/>
      <c r="DB195" s="371"/>
      <c r="DC195" s="371"/>
      <c r="DD195" s="371"/>
      <c r="DE195" s="371"/>
      <c r="DF195" s="371"/>
      <c r="DG195" s="371"/>
      <c r="DH195" s="371"/>
      <c r="DI195" s="371"/>
      <c r="DJ195" s="371"/>
      <c r="DK195" s="371"/>
      <c r="DL195" s="371"/>
      <c r="DM195" s="371"/>
      <c r="DN195" s="371"/>
      <c r="DO195" s="371"/>
      <c r="DP195" s="371"/>
      <c r="DQ195" s="371"/>
      <c r="DR195" s="371"/>
      <c r="DS195" s="371"/>
      <c r="DT195" s="371"/>
      <c r="DU195" s="371"/>
      <c r="DV195" s="371"/>
      <c r="DW195" s="371"/>
      <c r="DX195" s="371"/>
      <c r="DY195" s="371"/>
      <c r="DZ195" s="371"/>
      <c r="EA195" s="371"/>
      <c r="EB195" s="371"/>
      <c r="EC195" s="371"/>
      <c r="ED195" s="371"/>
      <c r="EE195" s="371"/>
      <c r="EF195" s="371"/>
      <c r="EG195" s="371"/>
      <c r="EH195" s="371"/>
      <c r="EI195" s="371"/>
      <c r="EJ195" s="371"/>
      <c r="EK195" s="371"/>
      <c r="EL195" s="371"/>
      <c r="EM195" s="371"/>
      <c r="EN195" s="371"/>
      <c r="EO195" s="371"/>
      <c r="EP195" s="371"/>
      <c r="EQ195" s="371"/>
      <c r="ER195" s="371"/>
    </row>
    <row r="196" spans="1:148" x14ac:dyDescent="0.15">
      <c r="A196" s="371"/>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371"/>
      <c r="AF196" s="371"/>
      <c r="AG196" s="371"/>
      <c r="AH196" s="371"/>
      <c r="AI196" s="371"/>
      <c r="AJ196" s="371"/>
      <c r="AK196" s="371"/>
      <c r="AL196" s="371"/>
      <c r="AM196" s="371"/>
      <c r="AN196" s="371"/>
      <c r="AO196" s="371"/>
      <c r="AP196" s="371"/>
      <c r="AQ196" s="371"/>
      <c r="AR196" s="371"/>
      <c r="AS196" s="371"/>
      <c r="AT196" s="371"/>
      <c r="AU196" s="371"/>
      <c r="AV196" s="371"/>
      <c r="AW196" s="371"/>
      <c r="AX196" s="371"/>
      <c r="AY196" s="371"/>
      <c r="AZ196" s="371"/>
      <c r="BA196" s="371"/>
      <c r="BB196" s="371"/>
      <c r="BC196" s="371"/>
      <c r="BD196" s="371"/>
      <c r="BE196" s="371"/>
      <c r="BF196" s="371"/>
      <c r="BG196" s="371"/>
      <c r="BH196" s="371"/>
      <c r="BI196" s="371"/>
      <c r="BJ196" s="371"/>
      <c r="BK196" s="371"/>
      <c r="BL196" s="371"/>
      <c r="BM196" s="371"/>
      <c r="BN196" s="371"/>
      <c r="BO196" s="371"/>
      <c r="BP196" s="371"/>
      <c r="BQ196" s="371"/>
      <c r="BR196" s="371"/>
      <c r="BS196" s="371"/>
      <c r="BT196" s="371"/>
      <c r="BU196" s="371"/>
      <c r="BV196" s="371"/>
      <c r="BW196" s="371"/>
      <c r="BX196" s="371"/>
      <c r="BY196" s="371"/>
      <c r="BZ196" s="371"/>
      <c r="CA196" s="371"/>
      <c r="CB196" s="371"/>
      <c r="CC196" s="371"/>
      <c r="CD196" s="371"/>
      <c r="CE196" s="371"/>
      <c r="CF196" s="371"/>
      <c r="CG196" s="371"/>
      <c r="CH196" s="371"/>
      <c r="CI196" s="371"/>
      <c r="CJ196" s="371"/>
      <c r="CK196" s="371"/>
      <c r="CL196" s="371"/>
      <c r="CM196" s="371"/>
      <c r="CN196" s="371"/>
      <c r="CO196" s="371"/>
      <c r="CP196" s="371"/>
      <c r="CQ196" s="371"/>
      <c r="CR196" s="371"/>
      <c r="CS196" s="371"/>
      <c r="CT196" s="371"/>
      <c r="CU196" s="371"/>
      <c r="CV196" s="371"/>
      <c r="CW196" s="371"/>
      <c r="CX196" s="371"/>
      <c r="CY196" s="371"/>
      <c r="CZ196" s="371"/>
      <c r="DA196" s="371"/>
      <c r="DB196" s="371"/>
      <c r="DC196" s="371"/>
      <c r="DD196" s="371"/>
      <c r="DE196" s="371"/>
      <c r="DF196" s="371"/>
      <c r="DG196" s="371"/>
      <c r="DH196" s="371"/>
      <c r="DI196" s="371"/>
      <c r="DJ196" s="371"/>
      <c r="DK196" s="371"/>
      <c r="DL196" s="371"/>
      <c r="DM196" s="371"/>
      <c r="DN196" s="371"/>
      <c r="DO196" s="371"/>
      <c r="DP196" s="371"/>
      <c r="DQ196" s="371"/>
      <c r="DR196" s="371"/>
      <c r="DS196" s="371"/>
      <c r="DT196" s="371"/>
      <c r="DU196" s="371"/>
      <c r="DV196" s="371"/>
      <c r="DW196" s="371"/>
      <c r="DX196" s="371"/>
      <c r="DY196" s="371"/>
      <c r="DZ196" s="371"/>
      <c r="EA196" s="371"/>
      <c r="EB196" s="371"/>
      <c r="EC196" s="371"/>
      <c r="ED196" s="371"/>
      <c r="EE196" s="371"/>
      <c r="EF196" s="371"/>
      <c r="EG196" s="371"/>
      <c r="EH196" s="371"/>
      <c r="EI196" s="371"/>
      <c r="EJ196" s="371"/>
      <c r="EK196" s="371"/>
      <c r="EL196" s="371"/>
      <c r="EM196" s="371"/>
      <c r="EN196" s="371"/>
      <c r="EO196" s="371"/>
      <c r="EP196" s="371"/>
      <c r="EQ196" s="371"/>
      <c r="ER196" s="371"/>
    </row>
    <row r="197" spans="1:148" x14ac:dyDescent="0.15">
      <c r="A197" s="371"/>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71"/>
      <c r="AE197" s="371"/>
      <c r="AF197" s="371"/>
      <c r="AG197" s="371"/>
      <c r="AH197" s="371"/>
      <c r="AI197" s="371"/>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c r="BM197" s="371"/>
      <c r="BN197" s="371"/>
      <c r="BO197" s="371"/>
      <c r="BP197" s="371"/>
      <c r="BQ197" s="371"/>
      <c r="BR197" s="371"/>
      <c r="BS197" s="371"/>
      <c r="BT197" s="371"/>
      <c r="BU197" s="371"/>
      <c r="BV197" s="371"/>
      <c r="BW197" s="371"/>
      <c r="BX197" s="371"/>
      <c r="BY197" s="371"/>
      <c r="BZ197" s="371"/>
      <c r="CA197" s="371"/>
      <c r="CB197" s="371"/>
      <c r="CC197" s="371"/>
      <c r="CD197" s="371"/>
      <c r="CE197" s="371"/>
      <c r="CF197" s="371"/>
      <c r="CG197" s="371"/>
      <c r="CH197" s="371"/>
      <c r="CI197" s="371"/>
      <c r="CJ197" s="371"/>
      <c r="CK197" s="371"/>
      <c r="CL197" s="371"/>
      <c r="CM197" s="371"/>
      <c r="CN197" s="371"/>
      <c r="CO197" s="371"/>
      <c r="CP197" s="371"/>
      <c r="CQ197" s="371"/>
      <c r="CR197" s="371"/>
      <c r="CS197" s="371"/>
      <c r="CT197" s="371"/>
      <c r="CU197" s="371"/>
      <c r="CV197" s="371"/>
      <c r="CW197" s="371"/>
      <c r="CX197" s="371"/>
      <c r="CY197" s="371"/>
      <c r="CZ197" s="371"/>
      <c r="DA197" s="371"/>
      <c r="DB197" s="371"/>
      <c r="DC197" s="371"/>
      <c r="DD197" s="371"/>
      <c r="DE197" s="371"/>
      <c r="DF197" s="371"/>
      <c r="DG197" s="371"/>
      <c r="DH197" s="371"/>
      <c r="DI197" s="371"/>
      <c r="DJ197" s="371"/>
      <c r="DK197" s="371"/>
      <c r="DL197" s="371"/>
      <c r="DM197" s="371"/>
      <c r="DN197" s="371"/>
      <c r="DO197" s="371"/>
      <c r="DP197" s="371"/>
      <c r="DQ197" s="371"/>
      <c r="DR197" s="371"/>
      <c r="DS197" s="371"/>
      <c r="DT197" s="371"/>
      <c r="DU197" s="371"/>
      <c r="DV197" s="371"/>
      <c r="DW197" s="371"/>
      <c r="DX197" s="371"/>
      <c r="DY197" s="371"/>
      <c r="DZ197" s="371"/>
      <c r="EA197" s="371"/>
      <c r="EB197" s="371"/>
      <c r="EC197" s="371"/>
      <c r="ED197" s="371"/>
      <c r="EE197" s="371"/>
      <c r="EF197" s="371"/>
      <c r="EG197" s="371"/>
      <c r="EH197" s="371"/>
      <c r="EI197" s="371"/>
      <c r="EJ197" s="371"/>
      <c r="EK197" s="371"/>
      <c r="EL197" s="371"/>
      <c r="EM197" s="371"/>
      <c r="EN197" s="371"/>
      <c r="EO197" s="371"/>
      <c r="EP197" s="371"/>
      <c r="EQ197" s="371"/>
      <c r="ER197" s="371"/>
    </row>
    <row r="198" spans="1:148" x14ac:dyDescent="0.15">
      <c r="A198" s="371"/>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371"/>
      <c r="AF198" s="371"/>
      <c r="AG198" s="371"/>
      <c r="AH198" s="371"/>
      <c r="AI198" s="371"/>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c r="BM198" s="371"/>
      <c r="BN198" s="371"/>
      <c r="BO198" s="371"/>
      <c r="BP198" s="371"/>
      <c r="BQ198" s="371"/>
      <c r="BR198" s="371"/>
      <c r="BS198" s="371"/>
      <c r="BT198" s="371"/>
      <c r="BU198" s="371"/>
      <c r="BV198" s="371"/>
      <c r="BW198" s="371"/>
      <c r="BX198" s="371"/>
      <c r="BY198" s="371"/>
      <c r="BZ198" s="371"/>
      <c r="CA198" s="371"/>
      <c r="CB198" s="371"/>
      <c r="CC198" s="371"/>
      <c r="CD198" s="371"/>
      <c r="CE198" s="371"/>
      <c r="CF198" s="371"/>
      <c r="CG198" s="371"/>
      <c r="CH198" s="371"/>
      <c r="CI198" s="371"/>
      <c r="CJ198" s="371"/>
      <c r="CK198" s="371"/>
      <c r="CL198" s="371"/>
      <c r="CM198" s="371"/>
      <c r="CN198" s="371"/>
      <c r="CO198" s="371"/>
      <c r="CP198" s="371"/>
      <c r="CQ198" s="371"/>
      <c r="CR198" s="371"/>
      <c r="CS198" s="371"/>
      <c r="CT198" s="371"/>
      <c r="CU198" s="371"/>
      <c r="CV198" s="371"/>
      <c r="CW198" s="371"/>
      <c r="CX198" s="371"/>
      <c r="CY198" s="371"/>
      <c r="CZ198" s="371"/>
      <c r="DA198" s="371"/>
      <c r="DB198" s="371"/>
      <c r="DC198" s="371"/>
      <c r="DD198" s="371"/>
      <c r="DE198" s="371"/>
      <c r="DF198" s="371"/>
      <c r="DG198" s="371"/>
      <c r="DH198" s="371"/>
      <c r="DI198" s="371"/>
      <c r="DJ198" s="371"/>
      <c r="DK198" s="371"/>
      <c r="DL198" s="371"/>
      <c r="DM198" s="371"/>
      <c r="DN198" s="371"/>
      <c r="DO198" s="371"/>
      <c r="DP198" s="371"/>
      <c r="DQ198" s="371"/>
      <c r="DR198" s="371"/>
      <c r="DS198" s="371"/>
      <c r="DT198" s="371"/>
      <c r="DU198" s="371"/>
      <c r="DV198" s="371"/>
      <c r="DW198" s="371"/>
      <c r="DX198" s="371"/>
      <c r="DY198" s="371"/>
      <c r="DZ198" s="371"/>
      <c r="EA198" s="371"/>
      <c r="EB198" s="371"/>
      <c r="EC198" s="371"/>
      <c r="ED198" s="371"/>
      <c r="EE198" s="371"/>
      <c r="EF198" s="371"/>
      <c r="EG198" s="371"/>
      <c r="EH198" s="371"/>
      <c r="EI198" s="371"/>
      <c r="EJ198" s="371"/>
      <c r="EK198" s="371"/>
      <c r="EL198" s="371"/>
      <c r="EM198" s="371"/>
      <c r="EN198" s="371"/>
      <c r="EO198" s="371"/>
      <c r="EP198" s="371"/>
      <c r="EQ198" s="371"/>
      <c r="ER198" s="371"/>
    </row>
    <row r="199" spans="1:148" x14ac:dyDescent="0.15">
      <c r="A199" s="371"/>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371"/>
      <c r="AF199" s="371"/>
      <c r="AG199" s="371"/>
      <c r="AH199" s="371"/>
      <c r="AI199" s="371"/>
      <c r="AJ199" s="371"/>
      <c r="AK199" s="371"/>
      <c r="AL199" s="371"/>
      <c r="AM199" s="371"/>
      <c r="AN199" s="371"/>
      <c r="AO199" s="371"/>
      <c r="AP199" s="371"/>
      <c r="AQ199" s="371"/>
      <c r="AR199" s="371"/>
      <c r="AS199" s="371"/>
      <c r="AT199" s="371"/>
      <c r="AU199" s="371"/>
      <c r="AV199" s="371"/>
      <c r="AW199" s="371"/>
      <c r="AX199" s="371"/>
      <c r="AY199" s="371"/>
      <c r="AZ199" s="371"/>
      <c r="BA199" s="371"/>
      <c r="BB199" s="371"/>
      <c r="BC199" s="371"/>
      <c r="BD199" s="371"/>
      <c r="BE199" s="371"/>
      <c r="BF199" s="371"/>
      <c r="BG199" s="371"/>
      <c r="BH199" s="371"/>
      <c r="BI199" s="371"/>
      <c r="BJ199" s="371"/>
      <c r="BK199" s="371"/>
      <c r="BL199" s="371"/>
      <c r="BM199" s="371"/>
      <c r="BN199" s="371"/>
      <c r="BO199" s="371"/>
      <c r="BP199" s="371"/>
      <c r="BQ199" s="371"/>
      <c r="BR199" s="371"/>
      <c r="BS199" s="371"/>
      <c r="BT199" s="371"/>
      <c r="BU199" s="371"/>
      <c r="BV199" s="371"/>
      <c r="BW199" s="371"/>
      <c r="BX199" s="371"/>
      <c r="BY199" s="371"/>
      <c r="BZ199" s="371"/>
      <c r="CA199" s="371"/>
      <c r="CB199" s="371"/>
      <c r="CC199" s="371"/>
      <c r="CD199" s="371"/>
      <c r="CE199" s="371"/>
      <c r="CF199" s="371"/>
      <c r="CG199" s="371"/>
      <c r="CH199" s="371"/>
      <c r="CI199" s="371"/>
      <c r="CJ199" s="371"/>
      <c r="CK199" s="371"/>
      <c r="CL199" s="371"/>
      <c r="CM199" s="371"/>
      <c r="CN199" s="371"/>
      <c r="CO199" s="371"/>
      <c r="CP199" s="371"/>
      <c r="CQ199" s="371"/>
      <c r="CR199" s="371"/>
      <c r="CS199" s="371"/>
      <c r="CT199" s="371"/>
      <c r="CU199" s="371"/>
      <c r="CV199" s="371"/>
      <c r="CW199" s="371"/>
      <c r="CX199" s="371"/>
      <c r="CY199" s="371"/>
      <c r="CZ199" s="371"/>
      <c r="DA199" s="371"/>
      <c r="DB199" s="371"/>
      <c r="DC199" s="371"/>
      <c r="DD199" s="371"/>
      <c r="DE199" s="371"/>
      <c r="DF199" s="371"/>
      <c r="DG199" s="371"/>
      <c r="DH199" s="371"/>
      <c r="DI199" s="371"/>
      <c r="DJ199" s="371"/>
      <c r="DK199" s="371"/>
      <c r="DL199" s="371"/>
      <c r="DM199" s="371"/>
      <c r="DN199" s="371"/>
      <c r="DO199" s="371"/>
      <c r="DP199" s="371"/>
      <c r="DQ199" s="371"/>
      <c r="DR199" s="371"/>
      <c r="DS199" s="371"/>
      <c r="DT199" s="371"/>
      <c r="DU199" s="371"/>
      <c r="DV199" s="371"/>
      <c r="DW199" s="371"/>
      <c r="DX199" s="371"/>
      <c r="DY199" s="371"/>
      <c r="DZ199" s="371"/>
      <c r="EA199" s="371"/>
      <c r="EB199" s="371"/>
      <c r="EC199" s="371"/>
      <c r="ED199" s="371"/>
      <c r="EE199" s="371"/>
      <c r="EF199" s="371"/>
      <c r="EG199" s="371"/>
      <c r="EH199" s="371"/>
      <c r="EI199" s="371"/>
      <c r="EJ199" s="371"/>
      <c r="EK199" s="371"/>
      <c r="EL199" s="371"/>
      <c r="EM199" s="371"/>
      <c r="EN199" s="371"/>
      <c r="EO199" s="371"/>
      <c r="EP199" s="371"/>
      <c r="EQ199" s="371"/>
      <c r="ER199" s="371"/>
    </row>
    <row r="200" spans="1:148" x14ac:dyDescent="0.15">
      <c r="A200" s="371"/>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71"/>
      <c r="AE200" s="371"/>
      <c r="AF200" s="371"/>
      <c r="AG200" s="371"/>
      <c r="AH200" s="371"/>
      <c r="AI200" s="371"/>
      <c r="AJ200" s="371"/>
      <c r="AK200" s="371"/>
      <c r="AL200" s="371"/>
      <c r="AM200" s="371"/>
      <c r="AN200" s="371"/>
      <c r="AO200" s="371"/>
      <c r="AP200" s="371"/>
      <c r="AQ200" s="371"/>
      <c r="AR200" s="371"/>
      <c r="AS200" s="371"/>
      <c r="AT200" s="371"/>
      <c r="AU200" s="371"/>
      <c r="AV200" s="371"/>
      <c r="AW200" s="371"/>
      <c r="AX200" s="371"/>
      <c r="AY200" s="371"/>
      <c r="AZ200" s="371"/>
      <c r="BA200" s="371"/>
      <c r="BB200" s="371"/>
      <c r="BC200" s="371"/>
      <c r="BD200" s="371"/>
      <c r="BE200" s="371"/>
      <c r="BF200" s="371"/>
      <c r="BG200" s="371"/>
      <c r="BH200" s="371"/>
      <c r="BI200" s="371"/>
      <c r="BJ200" s="371"/>
      <c r="BK200" s="371"/>
      <c r="BL200" s="371"/>
      <c r="BM200" s="371"/>
      <c r="BN200" s="371"/>
      <c r="BO200" s="371"/>
      <c r="BP200" s="371"/>
      <c r="BQ200" s="371"/>
      <c r="BR200" s="371"/>
      <c r="BS200" s="371"/>
      <c r="BT200" s="371"/>
      <c r="BU200" s="371"/>
      <c r="BV200" s="371"/>
      <c r="BW200" s="371"/>
      <c r="BX200" s="371"/>
      <c r="BY200" s="371"/>
      <c r="BZ200" s="371"/>
      <c r="CA200" s="371"/>
      <c r="CB200" s="371"/>
      <c r="CC200" s="371"/>
      <c r="CD200" s="371"/>
      <c r="CE200" s="371"/>
      <c r="CF200" s="371"/>
      <c r="CG200" s="371"/>
      <c r="CH200" s="371"/>
      <c r="CI200" s="371"/>
      <c r="CJ200" s="371"/>
      <c r="CK200" s="371"/>
      <c r="CL200" s="371"/>
      <c r="CM200" s="371"/>
      <c r="CN200" s="371"/>
      <c r="CO200" s="371"/>
      <c r="CP200" s="371"/>
      <c r="CQ200" s="371"/>
      <c r="CR200" s="371"/>
      <c r="CS200" s="371"/>
      <c r="CT200" s="371"/>
      <c r="CU200" s="371"/>
      <c r="CV200" s="371"/>
      <c r="CW200" s="371"/>
      <c r="CX200" s="371"/>
      <c r="CY200" s="371"/>
      <c r="CZ200" s="371"/>
      <c r="DA200" s="371"/>
      <c r="DB200" s="371"/>
      <c r="DC200" s="371"/>
      <c r="DD200" s="371"/>
      <c r="DE200" s="371"/>
      <c r="DF200" s="371"/>
      <c r="DG200" s="371"/>
      <c r="DH200" s="371"/>
      <c r="DI200" s="371"/>
      <c r="DJ200" s="371"/>
      <c r="DK200" s="371"/>
      <c r="DL200" s="371"/>
      <c r="DM200" s="371"/>
      <c r="DN200" s="371"/>
      <c r="DO200" s="371"/>
      <c r="DP200" s="371"/>
      <c r="DQ200" s="371"/>
      <c r="DR200" s="371"/>
      <c r="DS200" s="371"/>
      <c r="DT200" s="371"/>
      <c r="DU200" s="371"/>
      <c r="DV200" s="371"/>
      <c r="DW200" s="371"/>
      <c r="DX200" s="371"/>
      <c r="DY200" s="371"/>
      <c r="DZ200" s="371"/>
      <c r="EA200" s="371"/>
      <c r="EB200" s="371"/>
      <c r="EC200" s="371"/>
      <c r="ED200" s="371"/>
      <c r="EE200" s="371"/>
      <c r="EF200" s="371"/>
      <c r="EG200" s="371"/>
      <c r="EH200" s="371"/>
      <c r="EI200" s="371"/>
      <c r="EJ200" s="371"/>
      <c r="EK200" s="371"/>
      <c r="EL200" s="371"/>
      <c r="EM200" s="371"/>
      <c r="EN200" s="371"/>
      <c r="EO200" s="371"/>
      <c r="EP200" s="371"/>
      <c r="EQ200" s="371"/>
      <c r="ER200" s="371"/>
    </row>
    <row r="201" spans="1:148" x14ac:dyDescent="0.15">
      <c r="A201" s="371"/>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371"/>
      <c r="AF201" s="371"/>
      <c r="AG201" s="371"/>
      <c r="AH201" s="371"/>
      <c r="AI201" s="371"/>
      <c r="AJ201" s="371"/>
      <c r="AK201" s="371"/>
      <c r="AL201" s="371"/>
      <c r="AM201" s="371"/>
      <c r="AN201" s="371"/>
      <c r="AO201" s="371"/>
      <c r="AP201" s="371"/>
      <c r="AQ201" s="371"/>
      <c r="AR201" s="371"/>
      <c r="AS201" s="371"/>
      <c r="AT201" s="371"/>
      <c r="AU201" s="371"/>
      <c r="AV201" s="371"/>
      <c r="AW201" s="371"/>
      <c r="AX201" s="371"/>
      <c r="AY201" s="371"/>
      <c r="AZ201" s="371"/>
      <c r="BA201" s="371"/>
      <c r="BB201" s="371"/>
      <c r="BC201" s="371"/>
      <c r="BD201" s="371"/>
      <c r="BE201" s="371"/>
      <c r="BF201" s="371"/>
      <c r="BG201" s="371"/>
      <c r="BH201" s="371"/>
      <c r="BI201" s="371"/>
      <c r="BJ201" s="371"/>
      <c r="BK201" s="371"/>
      <c r="BL201" s="371"/>
      <c r="BM201" s="371"/>
      <c r="BN201" s="371"/>
      <c r="BO201" s="371"/>
      <c r="BP201" s="371"/>
      <c r="BQ201" s="371"/>
      <c r="BR201" s="371"/>
      <c r="BS201" s="371"/>
      <c r="BT201" s="371"/>
      <c r="BU201" s="371"/>
      <c r="BV201" s="371"/>
      <c r="BW201" s="371"/>
      <c r="BX201" s="371"/>
      <c r="BY201" s="371"/>
      <c r="BZ201" s="371"/>
      <c r="CA201" s="371"/>
      <c r="CB201" s="371"/>
      <c r="CC201" s="371"/>
      <c r="CD201" s="371"/>
      <c r="CE201" s="371"/>
      <c r="CF201" s="371"/>
      <c r="CG201" s="371"/>
      <c r="CH201" s="371"/>
      <c r="CI201" s="371"/>
      <c r="CJ201" s="371"/>
      <c r="CK201" s="371"/>
      <c r="CL201" s="371"/>
      <c r="CM201" s="371"/>
      <c r="CN201" s="371"/>
      <c r="CO201" s="371"/>
      <c r="CP201" s="371"/>
      <c r="CQ201" s="371"/>
      <c r="CR201" s="371"/>
      <c r="CS201" s="371"/>
      <c r="CT201" s="371"/>
      <c r="CU201" s="371"/>
      <c r="CV201" s="371"/>
      <c r="CW201" s="371"/>
      <c r="CX201" s="371"/>
      <c r="CY201" s="371"/>
      <c r="CZ201" s="371"/>
      <c r="DA201" s="371"/>
      <c r="DB201" s="371"/>
      <c r="DC201" s="371"/>
      <c r="DD201" s="371"/>
      <c r="DE201" s="371"/>
      <c r="DF201" s="371"/>
      <c r="DG201" s="371"/>
      <c r="DH201" s="371"/>
      <c r="DI201" s="371"/>
      <c r="DJ201" s="371"/>
      <c r="DK201" s="371"/>
      <c r="DL201" s="371"/>
      <c r="DM201" s="371"/>
      <c r="DN201" s="371"/>
      <c r="DO201" s="371"/>
      <c r="DP201" s="371"/>
      <c r="DQ201" s="371"/>
      <c r="DR201" s="371"/>
      <c r="DS201" s="371"/>
      <c r="DT201" s="371"/>
      <c r="DU201" s="371"/>
      <c r="DV201" s="371"/>
      <c r="DW201" s="371"/>
      <c r="DX201" s="371"/>
      <c r="DY201" s="371"/>
      <c r="DZ201" s="371"/>
      <c r="EA201" s="371"/>
      <c r="EB201" s="371"/>
      <c r="EC201" s="371"/>
      <c r="ED201" s="371"/>
      <c r="EE201" s="371"/>
      <c r="EF201" s="371"/>
      <c r="EG201" s="371"/>
      <c r="EH201" s="371"/>
      <c r="EI201" s="371"/>
      <c r="EJ201" s="371"/>
      <c r="EK201" s="371"/>
      <c r="EL201" s="371"/>
      <c r="EM201" s="371"/>
      <c r="EN201" s="371"/>
      <c r="EO201" s="371"/>
      <c r="EP201" s="371"/>
      <c r="EQ201" s="371"/>
      <c r="ER201" s="371"/>
    </row>
    <row r="202" spans="1:148" x14ac:dyDescent="0.15">
      <c r="A202" s="371"/>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371"/>
      <c r="AF202" s="371"/>
      <c r="AG202" s="371"/>
      <c r="AH202" s="371"/>
      <c r="AI202" s="371"/>
      <c r="AJ202" s="371"/>
      <c r="AK202" s="371"/>
      <c r="AL202" s="371"/>
      <c r="AM202" s="371"/>
      <c r="AN202" s="371"/>
      <c r="AO202" s="371"/>
      <c r="AP202" s="371"/>
      <c r="AQ202" s="371"/>
      <c r="AR202" s="371"/>
      <c r="AS202" s="371"/>
      <c r="AT202" s="371"/>
      <c r="AU202" s="371"/>
      <c r="AV202" s="371"/>
      <c r="AW202" s="371"/>
      <c r="AX202" s="371"/>
      <c r="AY202" s="371"/>
      <c r="AZ202" s="371"/>
      <c r="BA202" s="371"/>
      <c r="BB202" s="371"/>
      <c r="BC202" s="371"/>
      <c r="BD202" s="371"/>
      <c r="BE202" s="371"/>
      <c r="BF202" s="371"/>
      <c r="BG202" s="371"/>
      <c r="BH202" s="371"/>
      <c r="BI202" s="371"/>
      <c r="BJ202" s="371"/>
      <c r="BK202" s="371"/>
      <c r="BL202" s="371"/>
      <c r="BM202" s="371"/>
      <c r="BN202" s="371"/>
      <c r="BO202" s="371"/>
      <c r="BP202" s="371"/>
      <c r="BQ202" s="371"/>
      <c r="BR202" s="371"/>
      <c r="BS202" s="371"/>
      <c r="BT202" s="371"/>
      <c r="BU202" s="371"/>
      <c r="BV202" s="371"/>
      <c r="BW202" s="371"/>
      <c r="BX202" s="371"/>
      <c r="BY202" s="371"/>
      <c r="BZ202" s="371"/>
      <c r="CA202" s="371"/>
      <c r="CB202" s="371"/>
      <c r="CC202" s="371"/>
      <c r="CD202" s="371"/>
      <c r="CE202" s="371"/>
      <c r="CF202" s="371"/>
      <c r="CG202" s="371"/>
      <c r="CH202" s="371"/>
      <c r="CI202" s="371"/>
      <c r="CJ202" s="371"/>
      <c r="CK202" s="371"/>
      <c r="CL202" s="371"/>
      <c r="CM202" s="371"/>
      <c r="CN202" s="371"/>
      <c r="CO202" s="371"/>
      <c r="CP202" s="371"/>
      <c r="CQ202" s="371"/>
      <c r="CR202" s="371"/>
      <c r="CS202" s="371"/>
      <c r="CT202" s="371"/>
      <c r="CU202" s="371"/>
      <c r="CV202" s="371"/>
      <c r="CW202" s="371"/>
      <c r="CX202" s="371"/>
      <c r="CY202" s="371"/>
      <c r="CZ202" s="371"/>
      <c r="DA202" s="371"/>
      <c r="DB202" s="371"/>
      <c r="DC202" s="371"/>
      <c r="DD202" s="371"/>
      <c r="DE202" s="371"/>
      <c r="DF202" s="371"/>
      <c r="DG202" s="371"/>
      <c r="DH202" s="371"/>
      <c r="DI202" s="371"/>
      <c r="DJ202" s="371"/>
      <c r="DK202" s="371"/>
      <c r="DL202" s="371"/>
      <c r="DM202" s="371"/>
      <c r="DN202" s="371"/>
      <c r="DO202" s="371"/>
      <c r="DP202" s="371"/>
      <c r="DQ202" s="371"/>
      <c r="DR202" s="371"/>
      <c r="DS202" s="371"/>
      <c r="DT202" s="371"/>
      <c r="DU202" s="371"/>
      <c r="DV202" s="371"/>
      <c r="DW202" s="371"/>
      <c r="DX202" s="371"/>
      <c r="DY202" s="371"/>
      <c r="DZ202" s="371"/>
      <c r="EA202" s="371"/>
      <c r="EB202" s="371"/>
      <c r="EC202" s="371"/>
      <c r="ED202" s="371"/>
      <c r="EE202" s="371"/>
      <c r="EF202" s="371"/>
      <c r="EG202" s="371"/>
      <c r="EH202" s="371"/>
      <c r="EI202" s="371"/>
      <c r="EJ202" s="371"/>
      <c r="EK202" s="371"/>
      <c r="EL202" s="371"/>
      <c r="EM202" s="371"/>
      <c r="EN202" s="371"/>
      <c r="EO202" s="371"/>
      <c r="EP202" s="371"/>
      <c r="EQ202" s="371"/>
      <c r="ER202" s="371"/>
    </row>
    <row r="203" spans="1:148" x14ac:dyDescent="0.15">
      <c r="A203" s="371"/>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71"/>
      <c r="AE203" s="371"/>
      <c r="AF203" s="371"/>
      <c r="AG203" s="371"/>
      <c r="AH203" s="371"/>
      <c r="AI203" s="371"/>
      <c r="AJ203" s="371"/>
      <c r="AK203" s="371"/>
      <c r="AL203" s="371"/>
      <c r="AM203" s="371"/>
      <c r="AN203" s="371"/>
      <c r="AO203" s="371"/>
      <c r="AP203" s="371"/>
      <c r="AQ203" s="371"/>
      <c r="AR203" s="371"/>
      <c r="AS203" s="371"/>
      <c r="AT203" s="371"/>
      <c r="AU203" s="371"/>
      <c r="AV203" s="371"/>
      <c r="AW203" s="371"/>
      <c r="AX203" s="371"/>
      <c r="AY203" s="371"/>
      <c r="AZ203" s="371"/>
      <c r="BA203" s="371"/>
      <c r="BB203" s="371"/>
      <c r="BC203" s="371"/>
      <c r="BD203" s="371"/>
      <c r="BE203" s="371"/>
      <c r="BF203" s="371"/>
      <c r="BG203" s="371"/>
      <c r="BH203" s="371"/>
      <c r="BI203" s="371"/>
      <c r="BJ203" s="371"/>
      <c r="BK203" s="371"/>
      <c r="BL203" s="371"/>
      <c r="BM203" s="371"/>
      <c r="BN203" s="371"/>
      <c r="BO203" s="371"/>
      <c r="BP203" s="371"/>
      <c r="BQ203" s="371"/>
      <c r="BR203" s="371"/>
      <c r="BS203" s="371"/>
      <c r="BT203" s="371"/>
      <c r="BU203" s="371"/>
      <c r="BV203" s="371"/>
      <c r="BW203" s="371"/>
      <c r="BX203" s="371"/>
      <c r="BY203" s="371"/>
      <c r="BZ203" s="371"/>
      <c r="CA203" s="371"/>
      <c r="CB203" s="371"/>
      <c r="CC203" s="371"/>
      <c r="CD203" s="371"/>
      <c r="CE203" s="371"/>
      <c r="CF203" s="371"/>
      <c r="CG203" s="371"/>
      <c r="CH203" s="371"/>
      <c r="CI203" s="371"/>
      <c r="CJ203" s="371"/>
      <c r="CK203" s="371"/>
      <c r="CL203" s="371"/>
      <c r="CM203" s="371"/>
      <c r="CN203" s="371"/>
      <c r="CO203" s="371"/>
      <c r="CP203" s="371"/>
      <c r="CQ203" s="371"/>
      <c r="CR203" s="371"/>
      <c r="CS203" s="371"/>
      <c r="CT203" s="371"/>
      <c r="CU203" s="371"/>
      <c r="CV203" s="371"/>
      <c r="CW203" s="371"/>
      <c r="CX203" s="371"/>
      <c r="CY203" s="371"/>
      <c r="CZ203" s="371"/>
      <c r="DA203" s="371"/>
      <c r="DB203" s="371"/>
      <c r="DC203" s="371"/>
      <c r="DD203" s="371"/>
      <c r="DE203" s="371"/>
      <c r="DF203" s="371"/>
      <c r="DG203" s="371"/>
      <c r="DH203" s="371"/>
      <c r="DI203" s="371"/>
      <c r="DJ203" s="371"/>
      <c r="DK203" s="371"/>
      <c r="DL203" s="371"/>
      <c r="DM203" s="371"/>
      <c r="DN203" s="371"/>
      <c r="DO203" s="371"/>
      <c r="DP203" s="371"/>
      <c r="DQ203" s="371"/>
      <c r="DR203" s="371"/>
      <c r="DS203" s="371"/>
      <c r="DT203" s="371"/>
      <c r="DU203" s="371"/>
      <c r="DV203" s="371"/>
      <c r="DW203" s="371"/>
      <c r="DX203" s="371"/>
      <c r="DY203" s="371"/>
      <c r="DZ203" s="371"/>
      <c r="EA203" s="371"/>
      <c r="EB203" s="371"/>
      <c r="EC203" s="371"/>
      <c r="ED203" s="371"/>
      <c r="EE203" s="371"/>
      <c r="EF203" s="371"/>
      <c r="EG203" s="371"/>
      <c r="EH203" s="371"/>
      <c r="EI203" s="371"/>
      <c r="EJ203" s="371"/>
      <c r="EK203" s="371"/>
      <c r="EL203" s="371"/>
      <c r="EM203" s="371"/>
      <c r="EN203" s="371"/>
      <c r="EO203" s="371"/>
      <c r="EP203" s="371"/>
      <c r="EQ203" s="371"/>
      <c r="ER203" s="371"/>
    </row>
    <row r="204" spans="1:148" x14ac:dyDescent="0.15">
      <c r="A204" s="371"/>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71"/>
      <c r="AJ204" s="371"/>
      <c r="AK204" s="371"/>
      <c r="AL204" s="371"/>
      <c r="AM204" s="371"/>
      <c r="AN204" s="371"/>
      <c r="AO204" s="371"/>
      <c r="AP204" s="371"/>
      <c r="AQ204" s="371"/>
      <c r="AR204" s="371"/>
      <c r="AS204" s="371"/>
      <c r="AT204" s="371"/>
      <c r="AU204" s="371"/>
      <c r="AV204" s="371"/>
      <c r="AW204" s="371"/>
      <c r="AX204" s="371"/>
      <c r="AY204" s="371"/>
      <c r="AZ204" s="371"/>
      <c r="BA204" s="371"/>
      <c r="BB204" s="371"/>
      <c r="BC204" s="371"/>
      <c r="BD204" s="371"/>
      <c r="BE204" s="371"/>
      <c r="BF204" s="371"/>
      <c r="BG204" s="371"/>
      <c r="BH204" s="371"/>
      <c r="BI204" s="371"/>
      <c r="BJ204" s="371"/>
      <c r="BK204" s="371"/>
      <c r="BL204" s="371"/>
      <c r="BM204" s="371"/>
      <c r="BN204" s="371"/>
      <c r="BO204" s="371"/>
      <c r="BP204" s="371"/>
      <c r="BQ204" s="371"/>
      <c r="BR204" s="371"/>
      <c r="BS204" s="371"/>
      <c r="BT204" s="371"/>
      <c r="BU204" s="371"/>
      <c r="BV204" s="371"/>
      <c r="BW204" s="371"/>
      <c r="BX204" s="371"/>
      <c r="BY204" s="371"/>
      <c r="BZ204" s="371"/>
      <c r="CA204" s="371"/>
      <c r="CB204" s="371"/>
      <c r="CC204" s="371"/>
      <c r="CD204" s="371"/>
      <c r="CE204" s="371"/>
      <c r="CF204" s="371"/>
      <c r="CG204" s="371"/>
      <c r="CH204" s="371"/>
      <c r="CI204" s="371"/>
      <c r="CJ204" s="371"/>
      <c r="CK204" s="371"/>
      <c r="CL204" s="371"/>
      <c r="CM204" s="371"/>
      <c r="CN204" s="371"/>
      <c r="CO204" s="371"/>
      <c r="CP204" s="371"/>
      <c r="CQ204" s="371"/>
      <c r="CR204" s="371"/>
      <c r="CS204" s="371"/>
      <c r="CT204" s="371"/>
      <c r="CU204" s="371"/>
      <c r="CV204" s="371"/>
      <c r="CW204" s="371"/>
      <c r="CX204" s="371"/>
      <c r="CY204" s="371"/>
      <c r="CZ204" s="371"/>
      <c r="DA204" s="371"/>
      <c r="DB204" s="371"/>
      <c r="DC204" s="371"/>
      <c r="DD204" s="371"/>
      <c r="DE204" s="371"/>
      <c r="DF204" s="371"/>
      <c r="DG204" s="371"/>
      <c r="DH204" s="371"/>
      <c r="DI204" s="371"/>
      <c r="DJ204" s="371"/>
      <c r="DK204" s="371"/>
      <c r="DL204" s="371"/>
      <c r="DM204" s="371"/>
      <c r="DN204" s="371"/>
      <c r="DO204" s="371"/>
      <c r="DP204" s="371"/>
      <c r="DQ204" s="371"/>
      <c r="DR204" s="371"/>
      <c r="DS204" s="371"/>
      <c r="DT204" s="371"/>
      <c r="DU204" s="371"/>
      <c r="DV204" s="371"/>
      <c r="DW204" s="371"/>
      <c r="DX204" s="371"/>
      <c r="DY204" s="371"/>
      <c r="DZ204" s="371"/>
      <c r="EA204" s="371"/>
      <c r="EB204" s="371"/>
      <c r="EC204" s="371"/>
      <c r="ED204" s="371"/>
      <c r="EE204" s="371"/>
      <c r="EF204" s="371"/>
      <c r="EG204" s="371"/>
      <c r="EH204" s="371"/>
      <c r="EI204" s="371"/>
      <c r="EJ204" s="371"/>
      <c r="EK204" s="371"/>
      <c r="EL204" s="371"/>
      <c r="EM204" s="371"/>
      <c r="EN204" s="371"/>
      <c r="EO204" s="371"/>
      <c r="EP204" s="371"/>
      <c r="EQ204" s="371"/>
      <c r="ER204" s="371"/>
    </row>
    <row r="205" spans="1:148" x14ac:dyDescent="0.15">
      <c r="A205" s="371"/>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371"/>
      <c r="AF205" s="371"/>
      <c r="AG205" s="371"/>
      <c r="AH205" s="371"/>
      <c r="AI205" s="371"/>
      <c r="AJ205" s="371"/>
      <c r="AK205" s="371"/>
      <c r="AL205" s="371"/>
      <c r="AM205" s="371"/>
      <c r="AN205" s="371"/>
      <c r="AO205" s="371"/>
      <c r="AP205" s="371"/>
      <c r="AQ205" s="371"/>
      <c r="AR205" s="371"/>
      <c r="AS205" s="371"/>
      <c r="AT205" s="371"/>
      <c r="AU205" s="371"/>
      <c r="AV205" s="371"/>
      <c r="AW205" s="371"/>
      <c r="AX205" s="371"/>
      <c r="AY205" s="371"/>
      <c r="AZ205" s="371"/>
      <c r="BA205" s="371"/>
      <c r="BB205" s="371"/>
      <c r="BC205" s="371"/>
      <c r="BD205" s="371"/>
      <c r="BE205" s="371"/>
      <c r="BF205" s="371"/>
      <c r="BG205" s="371"/>
      <c r="BH205" s="371"/>
      <c r="BI205" s="371"/>
      <c r="BJ205" s="371"/>
      <c r="BK205" s="371"/>
      <c r="BL205" s="371"/>
      <c r="BM205" s="371"/>
      <c r="BN205" s="371"/>
      <c r="BO205" s="371"/>
      <c r="BP205" s="371"/>
      <c r="BQ205" s="371"/>
      <c r="BR205" s="371"/>
      <c r="BS205" s="371"/>
      <c r="BT205" s="371"/>
      <c r="BU205" s="371"/>
      <c r="BV205" s="371"/>
      <c r="BW205" s="371"/>
      <c r="BX205" s="371"/>
      <c r="BY205" s="371"/>
      <c r="BZ205" s="371"/>
      <c r="CA205" s="371"/>
      <c r="CB205" s="371"/>
      <c r="CC205" s="371"/>
      <c r="CD205" s="371"/>
      <c r="CE205" s="371"/>
      <c r="CF205" s="371"/>
      <c r="CG205" s="371"/>
      <c r="CH205" s="371"/>
      <c r="CI205" s="371"/>
      <c r="CJ205" s="371"/>
      <c r="CK205" s="371"/>
      <c r="CL205" s="371"/>
      <c r="CM205" s="371"/>
      <c r="CN205" s="371"/>
      <c r="CO205" s="371"/>
      <c r="CP205" s="371"/>
      <c r="CQ205" s="371"/>
      <c r="CR205" s="371"/>
      <c r="CS205" s="371"/>
      <c r="CT205" s="371"/>
      <c r="CU205" s="371"/>
      <c r="CV205" s="371"/>
      <c r="CW205" s="371"/>
      <c r="CX205" s="371"/>
      <c r="CY205" s="371"/>
      <c r="CZ205" s="371"/>
      <c r="DA205" s="371"/>
      <c r="DB205" s="371"/>
      <c r="DC205" s="371"/>
      <c r="DD205" s="371"/>
      <c r="DE205" s="371"/>
      <c r="DF205" s="371"/>
      <c r="DG205" s="371"/>
      <c r="DH205" s="371"/>
      <c r="DI205" s="371"/>
      <c r="DJ205" s="371"/>
      <c r="DK205" s="371"/>
      <c r="DL205" s="371"/>
      <c r="DM205" s="371"/>
      <c r="DN205" s="371"/>
      <c r="DO205" s="371"/>
      <c r="DP205" s="371"/>
      <c r="DQ205" s="371"/>
      <c r="DR205" s="371"/>
      <c r="DS205" s="371"/>
      <c r="DT205" s="371"/>
      <c r="DU205" s="371"/>
      <c r="DV205" s="371"/>
      <c r="DW205" s="371"/>
      <c r="DX205" s="371"/>
      <c r="DY205" s="371"/>
      <c r="DZ205" s="371"/>
      <c r="EA205" s="371"/>
      <c r="EB205" s="371"/>
      <c r="EC205" s="371"/>
      <c r="ED205" s="371"/>
      <c r="EE205" s="371"/>
      <c r="EF205" s="371"/>
      <c r="EG205" s="371"/>
      <c r="EH205" s="371"/>
      <c r="EI205" s="371"/>
      <c r="EJ205" s="371"/>
      <c r="EK205" s="371"/>
      <c r="EL205" s="371"/>
      <c r="EM205" s="371"/>
      <c r="EN205" s="371"/>
      <c r="EO205" s="371"/>
      <c r="EP205" s="371"/>
      <c r="EQ205" s="371"/>
      <c r="ER205" s="371"/>
    </row>
    <row r="206" spans="1:148" x14ac:dyDescent="0.15">
      <c r="A206" s="371"/>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F206" s="371"/>
      <c r="AG206" s="371"/>
      <c r="AH206" s="371"/>
      <c r="AI206" s="371"/>
      <c r="AJ206" s="371"/>
      <c r="AK206" s="371"/>
      <c r="AL206" s="371"/>
      <c r="AM206" s="371"/>
      <c r="AN206" s="371"/>
      <c r="AO206" s="371"/>
      <c r="AP206" s="371"/>
      <c r="AQ206" s="371"/>
      <c r="AR206" s="371"/>
      <c r="AS206" s="371"/>
      <c r="AT206" s="371"/>
      <c r="AU206" s="371"/>
      <c r="AV206" s="371"/>
      <c r="AW206" s="371"/>
      <c r="AX206" s="371"/>
      <c r="AY206" s="371"/>
      <c r="AZ206" s="371"/>
      <c r="BA206" s="371"/>
      <c r="BB206" s="371"/>
      <c r="BC206" s="371"/>
      <c r="BD206" s="371"/>
      <c r="BE206" s="371"/>
      <c r="BF206" s="371"/>
      <c r="BG206" s="371"/>
      <c r="BH206" s="371"/>
      <c r="BI206" s="371"/>
      <c r="BJ206" s="371"/>
      <c r="BK206" s="371"/>
      <c r="BL206" s="371"/>
      <c r="BM206" s="371"/>
      <c r="BN206" s="371"/>
      <c r="BO206" s="371"/>
      <c r="BP206" s="371"/>
      <c r="BQ206" s="371"/>
      <c r="BR206" s="371"/>
      <c r="BS206" s="371"/>
      <c r="BT206" s="371"/>
      <c r="BU206" s="371"/>
      <c r="BV206" s="371"/>
      <c r="BW206" s="371"/>
      <c r="BX206" s="371"/>
      <c r="BY206" s="371"/>
      <c r="BZ206" s="371"/>
      <c r="CA206" s="371"/>
      <c r="CB206" s="371"/>
      <c r="CC206" s="371"/>
      <c r="CD206" s="371"/>
      <c r="CE206" s="371"/>
      <c r="CF206" s="371"/>
      <c r="CG206" s="371"/>
      <c r="CH206" s="371"/>
      <c r="CI206" s="371"/>
      <c r="CJ206" s="371"/>
      <c r="CK206" s="371"/>
      <c r="CL206" s="371"/>
      <c r="CM206" s="371"/>
      <c r="CN206" s="371"/>
      <c r="CO206" s="371"/>
      <c r="CP206" s="371"/>
      <c r="CQ206" s="371"/>
      <c r="CR206" s="371"/>
      <c r="CS206" s="371"/>
      <c r="CT206" s="371"/>
      <c r="CU206" s="371"/>
      <c r="CV206" s="371"/>
      <c r="CW206" s="371"/>
      <c r="CX206" s="371"/>
      <c r="CY206" s="371"/>
      <c r="CZ206" s="371"/>
      <c r="DA206" s="371"/>
      <c r="DB206" s="371"/>
      <c r="DC206" s="371"/>
      <c r="DD206" s="371"/>
      <c r="DE206" s="371"/>
      <c r="DF206" s="371"/>
      <c r="DG206" s="371"/>
      <c r="DH206" s="371"/>
      <c r="DI206" s="371"/>
      <c r="DJ206" s="371"/>
      <c r="DK206" s="371"/>
      <c r="DL206" s="371"/>
      <c r="DM206" s="371"/>
      <c r="DN206" s="371"/>
      <c r="DO206" s="371"/>
      <c r="DP206" s="371"/>
      <c r="DQ206" s="371"/>
      <c r="DR206" s="371"/>
      <c r="DS206" s="371"/>
      <c r="DT206" s="371"/>
      <c r="DU206" s="371"/>
      <c r="DV206" s="371"/>
      <c r="DW206" s="371"/>
      <c r="DX206" s="371"/>
      <c r="DY206" s="371"/>
      <c r="DZ206" s="371"/>
      <c r="EA206" s="371"/>
      <c r="EB206" s="371"/>
      <c r="EC206" s="371"/>
      <c r="ED206" s="371"/>
      <c r="EE206" s="371"/>
      <c r="EF206" s="371"/>
      <c r="EG206" s="371"/>
      <c r="EH206" s="371"/>
      <c r="EI206" s="371"/>
      <c r="EJ206" s="371"/>
      <c r="EK206" s="371"/>
      <c r="EL206" s="371"/>
      <c r="EM206" s="371"/>
      <c r="EN206" s="371"/>
      <c r="EO206" s="371"/>
      <c r="EP206" s="371"/>
      <c r="EQ206" s="371"/>
      <c r="ER206" s="371"/>
    </row>
    <row r="207" spans="1:148" x14ac:dyDescent="0.15">
      <c r="A207" s="371"/>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71"/>
      <c r="AE207" s="371"/>
      <c r="AF207" s="371"/>
      <c r="AG207" s="371"/>
      <c r="AH207" s="371"/>
      <c r="AI207" s="371"/>
      <c r="AJ207" s="371"/>
      <c r="AK207" s="371"/>
      <c r="AL207" s="371"/>
      <c r="AM207" s="371"/>
      <c r="AN207" s="371"/>
      <c r="AO207" s="371"/>
      <c r="AP207" s="371"/>
      <c r="AQ207" s="371"/>
      <c r="AR207" s="371"/>
      <c r="AS207" s="371"/>
      <c r="AT207" s="371"/>
      <c r="AU207" s="371"/>
      <c r="AV207" s="371"/>
      <c r="AW207" s="371"/>
      <c r="AX207" s="371"/>
      <c r="AY207" s="371"/>
      <c r="AZ207" s="371"/>
      <c r="BA207" s="371"/>
      <c r="BB207" s="371"/>
      <c r="BC207" s="371"/>
      <c r="BD207" s="371"/>
      <c r="BE207" s="371"/>
      <c r="BF207" s="371"/>
      <c r="BG207" s="371"/>
      <c r="BH207" s="371"/>
      <c r="BI207" s="371"/>
      <c r="BJ207" s="371"/>
      <c r="BK207" s="371"/>
      <c r="BL207" s="371"/>
      <c r="BM207" s="371"/>
      <c r="BN207" s="371"/>
      <c r="BO207" s="371"/>
      <c r="BP207" s="371"/>
      <c r="BQ207" s="371"/>
      <c r="BR207" s="371"/>
      <c r="BS207" s="371"/>
      <c r="BT207" s="371"/>
      <c r="BU207" s="371"/>
      <c r="BV207" s="371"/>
      <c r="BW207" s="371"/>
      <c r="BX207" s="371"/>
      <c r="BY207" s="371"/>
      <c r="BZ207" s="371"/>
      <c r="CA207" s="371"/>
      <c r="CB207" s="371"/>
      <c r="CC207" s="371"/>
      <c r="CD207" s="371"/>
      <c r="CE207" s="371"/>
      <c r="CF207" s="371"/>
      <c r="CG207" s="371"/>
      <c r="CH207" s="371"/>
      <c r="CI207" s="371"/>
      <c r="CJ207" s="371"/>
      <c r="CK207" s="371"/>
      <c r="CL207" s="371"/>
      <c r="CM207" s="371"/>
      <c r="CN207" s="371"/>
      <c r="CO207" s="371"/>
      <c r="CP207" s="371"/>
      <c r="CQ207" s="371"/>
      <c r="CR207" s="371"/>
      <c r="CS207" s="371"/>
      <c r="CT207" s="371"/>
      <c r="CU207" s="371"/>
      <c r="CV207" s="371"/>
      <c r="CW207" s="371"/>
      <c r="CX207" s="371"/>
      <c r="CY207" s="371"/>
      <c r="CZ207" s="371"/>
      <c r="DA207" s="371"/>
      <c r="DB207" s="371"/>
      <c r="DC207" s="371"/>
      <c r="DD207" s="371"/>
      <c r="DE207" s="371"/>
      <c r="DF207" s="371"/>
      <c r="DG207" s="371"/>
      <c r="DH207" s="371"/>
      <c r="DI207" s="371"/>
      <c r="DJ207" s="371"/>
      <c r="DK207" s="371"/>
      <c r="DL207" s="371"/>
      <c r="DM207" s="371"/>
      <c r="DN207" s="371"/>
      <c r="DO207" s="371"/>
      <c r="DP207" s="371"/>
      <c r="DQ207" s="371"/>
      <c r="DR207" s="371"/>
      <c r="DS207" s="371"/>
      <c r="DT207" s="371"/>
      <c r="DU207" s="371"/>
      <c r="DV207" s="371"/>
      <c r="DW207" s="371"/>
      <c r="DX207" s="371"/>
      <c r="DY207" s="371"/>
      <c r="DZ207" s="371"/>
      <c r="EA207" s="371"/>
      <c r="EB207" s="371"/>
      <c r="EC207" s="371"/>
      <c r="ED207" s="371"/>
      <c r="EE207" s="371"/>
      <c r="EF207" s="371"/>
      <c r="EG207" s="371"/>
      <c r="EH207" s="371"/>
      <c r="EI207" s="371"/>
      <c r="EJ207" s="371"/>
      <c r="EK207" s="371"/>
      <c r="EL207" s="371"/>
      <c r="EM207" s="371"/>
      <c r="EN207" s="371"/>
      <c r="EO207" s="371"/>
      <c r="EP207" s="371"/>
      <c r="EQ207" s="371"/>
      <c r="ER207" s="371"/>
    </row>
    <row r="208" spans="1:148" x14ac:dyDescent="0.15">
      <c r="A208" s="371"/>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71"/>
      <c r="AE208" s="371"/>
      <c r="AF208" s="371"/>
      <c r="AG208" s="371"/>
      <c r="AH208" s="371"/>
      <c r="AI208" s="371"/>
      <c r="AJ208" s="371"/>
      <c r="AK208" s="371"/>
      <c r="AL208" s="371"/>
      <c r="AM208" s="371"/>
      <c r="AN208" s="371"/>
      <c r="AO208" s="371"/>
      <c r="AP208" s="371"/>
      <c r="AQ208" s="371"/>
      <c r="AR208" s="371"/>
      <c r="AS208" s="371"/>
      <c r="AT208" s="371"/>
      <c r="AU208" s="371"/>
      <c r="AV208" s="371"/>
      <c r="AW208" s="371"/>
      <c r="AX208" s="371"/>
      <c r="AY208" s="371"/>
      <c r="AZ208" s="371"/>
      <c r="BA208" s="371"/>
      <c r="BB208" s="371"/>
      <c r="BC208" s="371"/>
      <c r="BD208" s="371"/>
      <c r="BE208" s="371"/>
      <c r="BF208" s="371"/>
      <c r="BG208" s="371"/>
      <c r="BH208" s="371"/>
      <c r="BI208" s="371"/>
      <c r="BJ208" s="371"/>
      <c r="BK208" s="371"/>
      <c r="BL208" s="371"/>
      <c r="BM208" s="371"/>
      <c r="BN208" s="371"/>
      <c r="BO208" s="371"/>
      <c r="BP208" s="371"/>
      <c r="BQ208" s="371"/>
      <c r="BR208" s="371"/>
      <c r="BS208" s="371"/>
      <c r="BT208" s="371"/>
      <c r="BU208" s="371"/>
      <c r="BV208" s="371"/>
      <c r="BW208" s="371"/>
      <c r="BX208" s="371"/>
      <c r="BY208" s="371"/>
      <c r="BZ208" s="371"/>
      <c r="CA208" s="371"/>
      <c r="CB208" s="371"/>
      <c r="CC208" s="371"/>
      <c r="CD208" s="371"/>
      <c r="CE208" s="371"/>
      <c r="CF208" s="371"/>
      <c r="CG208" s="371"/>
      <c r="CH208" s="371"/>
      <c r="CI208" s="371"/>
      <c r="CJ208" s="371"/>
      <c r="CK208" s="371"/>
      <c r="CL208" s="371"/>
      <c r="CM208" s="371"/>
      <c r="CN208" s="371"/>
      <c r="CO208" s="371"/>
      <c r="CP208" s="371"/>
      <c r="CQ208" s="371"/>
      <c r="CR208" s="371"/>
      <c r="CS208" s="371"/>
      <c r="CT208" s="371"/>
      <c r="CU208" s="371"/>
      <c r="CV208" s="371"/>
      <c r="CW208" s="371"/>
      <c r="CX208" s="371"/>
      <c r="CY208" s="371"/>
      <c r="CZ208" s="371"/>
      <c r="DA208" s="371"/>
      <c r="DB208" s="371"/>
      <c r="DC208" s="371"/>
      <c r="DD208" s="371"/>
      <c r="DE208" s="371"/>
      <c r="DF208" s="371"/>
      <c r="DG208" s="371"/>
      <c r="DH208" s="371"/>
      <c r="DI208" s="371"/>
      <c r="DJ208" s="371"/>
      <c r="DK208" s="371"/>
      <c r="DL208" s="371"/>
      <c r="DM208" s="371"/>
      <c r="DN208" s="371"/>
      <c r="DO208" s="371"/>
      <c r="DP208" s="371"/>
      <c r="DQ208" s="371"/>
      <c r="DR208" s="371"/>
      <c r="DS208" s="371"/>
      <c r="DT208" s="371"/>
      <c r="DU208" s="371"/>
      <c r="DV208" s="371"/>
      <c r="DW208" s="371"/>
      <c r="DX208" s="371"/>
      <c r="DY208" s="371"/>
      <c r="DZ208" s="371"/>
      <c r="EA208" s="371"/>
      <c r="EB208" s="371"/>
      <c r="EC208" s="371"/>
      <c r="ED208" s="371"/>
      <c r="EE208" s="371"/>
      <c r="EF208" s="371"/>
      <c r="EG208" s="371"/>
      <c r="EH208" s="371"/>
      <c r="EI208" s="371"/>
      <c r="EJ208" s="371"/>
      <c r="EK208" s="371"/>
      <c r="EL208" s="371"/>
      <c r="EM208" s="371"/>
      <c r="EN208" s="371"/>
      <c r="EO208" s="371"/>
      <c r="EP208" s="371"/>
      <c r="EQ208" s="371"/>
      <c r="ER208" s="371"/>
    </row>
    <row r="209" spans="1:148" x14ac:dyDescent="0.15">
      <c r="A209" s="371"/>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F209" s="371"/>
      <c r="AG209" s="371"/>
      <c r="AH209" s="371"/>
      <c r="AI209" s="371"/>
      <c r="AJ209" s="371"/>
      <c r="AK209" s="371"/>
      <c r="AL209" s="371"/>
      <c r="AM209" s="371"/>
      <c r="AN209" s="371"/>
      <c r="AO209" s="371"/>
      <c r="AP209" s="371"/>
      <c r="AQ209" s="371"/>
      <c r="AR209" s="371"/>
      <c r="AS209" s="371"/>
      <c r="AT209" s="371"/>
      <c r="AU209" s="371"/>
      <c r="AV209" s="371"/>
      <c r="AW209" s="371"/>
      <c r="AX209" s="371"/>
      <c r="AY209" s="371"/>
      <c r="AZ209" s="371"/>
      <c r="BA209" s="371"/>
      <c r="BB209" s="371"/>
      <c r="BC209" s="371"/>
      <c r="BD209" s="371"/>
      <c r="BE209" s="371"/>
      <c r="BF209" s="371"/>
      <c r="BG209" s="371"/>
      <c r="BH209" s="371"/>
      <c r="BI209" s="371"/>
      <c r="BJ209" s="371"/>
      <c r="BK209" s="371"/>
      <c r="BL209" s="371"/>
      <c r="BM209" s="371"/>
      <c r="BN209" s="371"/>
      <c r="BO209" s="371"/>
      <c r="BP209" s="371"/>
      <c r="BQ209" s="371"/>
      <c r="BR209" s="371"/>
      <c r="BS209" s="371"/>
      <c r="BT209" s="371"/>
      <c r="BU209" s="371"/>
      <c r="BV209" s="371"/>
      <c r="BW209" s="371"/>
      <c r="BX209" s="371"/>
      <c r="BY209" s="371"/>
      <c r="BZ209" s="371"/>
      <c r="CA209" s="371"/>
      <c r="CB209" s="371"/>
      <c r="CC209" s="371"/>
      <c r="CD209" s="371"/>
      <c r="CE209" s="371"/>
      <c r="CF209" s="371"/>
      <c r="CG209" s="371"/>
      <c r="CH209" s="371"/>
      <c r="CI209" s="371"/>
      <c r="CJ209" s="371"/>
      <c r="CK209" s="371"/>
      <c r="CL209" s="371"/>
      <c r="CM209" s="371"/>
      <c r="CN209" s="371"/>
      <c r="CO209" s="371"/>
      <c r="CP209" s="371"/>
      <c r="CQ209" s="371"/>
      <c r="CR209" s="371"/>
      <c r="CS209" s="371"/>
      <c r="CT209" s="371"/>
      <c r="CU209" s="371"/>
      <c r="CV209" s="371"/>
      <c r="CW209" s="371"/>
      <c r="CX209" s="371"/>
      <c r="CY209" s="371"/>
      <c r="CZ209" s="371"/>
      <c r="DA209" s="371"/>
      <c r="DB209" s="371"/>
      <c r="DC209" s="371"/>
      <c r="DD209" s="371"/>
      <c r="DE209" s="371"/>
      <c r="DF209" s="371"/>
      <c r="DG209" s="371"/>
      <c r="DH209" s="371"/>
      <c r="DI209" s="371"/>
      <c r="DJ209" s="371"/>
      <c r="DK209" s="371"/>
      <c r="DL209" s="371"/>
      <c r="DM209" s="371"/>
      <c r="DN209" s="371"/>
      <c r="DO209" s="371"/>
      <c r="DP209" s="371"/>
      <c r="DQ209" s="371"/>
      <c r="DR209" s="371"/>
      <c r="DS209" s="371"/>
      <c r="DT209" s="371"/>
      <c r="DU209" s="371"/>
      <c r="DV209" s="371"/>
      <c r="DW209" s="371"/>
      <c r="DX209" s="371"/>
      <c r="DY209" s="371"/>
      <c r="DZ209" s="371"/>
      <c r="EA209" s="371"/>
      <c r="EB209" s="371"/>
      <c r="EC209" s="371"/>
      <c r="ED209" s="371"/>
      <c r="EE209" s="371"/>
      <c r="EF209" s="371"/>
      <c r="EG209" s="371"/>
      <c r="EH209" s="371"/>
      <c r="EI209" s="371"/>
      <c r="EJ209" s="371"/>
      <c r="EK209" s="371"/>
      <c r="EL209" s="371"/>
      <c r="EM209" s="371"/>
      <c r="EN209" s="371"/>
      <c r="EO209" s="371"/>
      <c r="EP209" s="371"/>
      <c r="EQ209" s="371"/>
      <c r="ER209" s="371"/>
    </row>
    <row r="210" spans="1:148" x14ac:dyDescent="0.15">
      <c r="A210" s="371"/>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71"/>
      <c r="AJ210" s="371"/>
      <c r="AK210" s="371"/>
      <c r="AL210" s="371"/>
      <c r="AM210" s="371"/>
      <c r="AN210" s="371"/>
      <c r="AO210" s="371"/>
      <c r="AP210" s="371"/>
      <c r="AQ210" s="371"/>
      <c r="AR210" s="371"/>
      <c r="AS210" s="371"/>
      <c r="AT210" s="371"/>
      <c r="AU210" s="371"/>
      <c r="AV210" s="371"/>
      <c r="AW210" s="371"/>
      <c r="AX210" s="371"/>
      <c r="AY210" s="371"/>
      <c r="AZ210" s="371"/>
      <c r="BA210" s="371"/>
      <c r="BB210" s="371"/>
      <c r="BC210" s="371"/>
      <c r="BD210" s="371"/>
      <c r="BE210" s="371"/>
      <c r="BF210" s="371"/>
      <c r="BG210" s="371"/>
      <c r="BH210" s="371"/>
      <c r="BI210" s="371"/>
      <c r="BJ210" s="371"/>
      <c r="BK210" s="371"/>
      <c r="BL210" s="371"/>
      <c r="BM210" s="371"/>
      <c r="BN210" s="371"/>
      <c r="BO210" s="371"/>
      <c r="BP210" s="371"/>
      <c r="BQ210" s="371"/>
      <c r="BR210" s="371"/>
      <c r="BS210" s="371"/>
      <c r="BT210" s="371"/>
      <c r="BU210" s="371"/>
      <c r="BV210" s="371"/>
      <c r="BW210" s="371"/>
      <c r="BX210" s="371"/>
      <c r="BY210" s="371"/>
      <c r="BZ210" s="371"/>
      <c r="CA210" s="371"/>
      <c r="CB210" s="371"/>
      <c r="CC210" s="371"/>
      <c r="CD210" s="371"/>
      <c r="CE210" s="371"/>
      <c r="CF210" s="371"/>
      <c r="CG210" s="371"/>
      <c r="CH210" s="371"/>
      <c r="CI210" s="371"/>
      <c r="CJ210" s="371"/>
      <c r="CK210" s="371"/>
      <c r="CL210" s="371"/>
      <c r="CM210" s="371"/>
      <c r="CN210" s="371"/>
      <c r="CO210" s="371"/>
      <c r="CP210" s="371"/>
      <c r="CQ210" s="371"/>
      <c r="CR210" s="371"/>
      <c r="CS210" s="371"/>
      <c r="CT210" s="371"/>
      <c r="CU210" s="371"/>
      <c r="CV210" s="371"/>
      <c r="CW210" s="371"/>
      <c r="CX210" s="371"/>
      <c r="CY210" s="371"/>
      <c r="CZ210" s="371"/>
      <c r="DA210" s="371"/>
      <c r="DB210" s="371"/>
      <c r="DC210" s="371"/>
      <c r="DD210" s="371"/>
      <c r="DE210" s="371"/>
      <c r="DF210" s="371"/>
      <c r="DG210" s="371"/>
      <c r="DH210" s="371"/>
      <c r="DI210" s="371"/>
      <c r="DJ210" s="371"/>
      <c r="DK210" s="371"/>
      <c r="DL210" s="371"/>
      <c r="DM210" s="371"/>
      <c r="DN210" s="371"/>
      <c r="DO210" s="371"/>
      <c r="DP210" s="371"/>
      <c r="DQ210" s="371"/>
      <c r="DR210" s="371"/>
      <c r="DS210" s="371"/>
      <c r="DT210" s="371"/>
      <c r="DU210" s="371"/>
      <c r="DV210" s="371"/>
      <c r="DW210" s="371"/>
      <c r="DX210" s="371"/>
      <c r="DY210" s="371"/>
      <c r="DZ210" s="371"/>
      <c r="EA210" s="371"/>
      <c r="EB210" s="371"/>
      <c r="EC210" s="371"/>
      <c r="ED210" s="371"/>
      <c r="EE210" s="371"/>
      <c r="EF210" s="371"/>
      <c r="EG210" s="371"/>
      <c r="EH210" s="371"/>
      <c r="EI210" s="371"/>
      <c r="EJ210" s="371"/>
      <c r="EK210" s="371"/>
      <c r="EL210" s="371"/>
      <c r="EM210" s="371"/>
      <c r="EN210" s="371"/>
      <c r="EO210" s="371"/>
      <c r="EP210" s="371"/>
      <c r="EQ210" s="371"/>
      <c r="ER210" s="371"/>
    </row>
    <row r="211" spans="1:148" x14ac:dyDescent="0.15">
      <c r="A211" s="371"/>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71"/>
      <c r="AE211" s="371"/>
      <c r="AF211" s="371"/>
      <c r="AG211" s="371"/>
      <c r="AH211" s="371"/>
      <c r="AI211" s="371"/>
      <c r="AJ211" s="371"/>
      <c r="AK211" s="371"/>
      <c r="AL211" s="371"/>
      <c r="AM211" s="371"/>
      <c r="AN211" s="371"/>
      <c r="AO211" s="371"/>
      <c r="AP211" s="371"/>
      <c r="AQ211" s="371"/>
      <c r="AR211" s="371"/>
      <c r="AS211" s="371"/>
      <c r="AT211" s="371"/>
      <c r="AU211" s="371"/>
      <c r="AV211" s="371"/>
      <c r="AW211" s="371"/>
      <c r="AX211" s="371"/>
      <c r="AY211" s="371"/>
      <c r="AZ211" s="371"/>
      <c r="BA211" s="371"/>
      <c r="BB211" s="371"/>
      <c r="BC211" s="371"/>
      <c r="BD211" s="371"/>
      <c r="BE211" s="371"/>
      <c r="BF211" s="371"/>
      <c r="BG211" s="371"/>
      <c r="BH211" s="371"/>
      <c r="BI211" s="371"/>
      <c r="BJ211" s="371"/>
      <c r="BK211" s="371"/>
      <c r="BL211" s="371"/>
      <c r="BM211" s="371"/>
      <c r="BN211" s="371"/>
      <c r="BO211" s="371"/>
      <c r="BP211" s="371"/>
      <c r="BQ211" s="371"/>
      <c r="BR211" s="371"/>
      <c r="BS211" s="371"/>
      <c r="BT211" s="371"/>
      <c r="BU211" s="371"/>
      <c r="BV211" s="371"/>
      <c r="BW211" s="371"/>
      <c r="BX211" s="371"/>
      <c r="BY211" s="371"/>
      <c r="BZ211" s="371"/>
      <c r="CA211" s="371"/>
      <c r="CB211" s="371"/>
      <c r="CC211" s="371"/>
      <c r="CD211" s="371"/>
      <c r="CE211" s="371"/>
      <c r="CF211" s="371"/>
      <c r="CG211" s="371"/>
      <c r="CH211" s="371"/>
      <c r="CI211" s="371"/>
      <c r="CJ211" s="371"/>
      <c r="CK211" s="371"/>
      <c r="CL211" s="371"/>
      <c r="CM211" s="371"/>
      <c r="CN211" s="371"/>
      <c r="CO211" s="371"/>
      <c r="CP211" s="371"/>
      <c r="CQ211" s="371"/>
      <c r="CR211" s="371"/>
      <c r="CS211" s="371"/>
      <c r="CT211" s="371"/>
      <c r="CU211" s="371"/>
      <c r="CV211" s="371"/>
      <c r="CW211" s="371"/>
      <c r="CX211" s="371"/>
      <c r="CY211" s="371"/>
      <c r="CZ211" s="371"/>
      <c r="DA211" s="371"/>
      <c r="DB211" s="371"/>
      <c r="DC211" s="371"/>
      <c r="DD211" s="371"/>
      <c r="DE211" s="371"/>
      <c r="DF211" s="371"/>
      <c r="DG211" s="371"/>
      <c r="DH211" s="371"/>
      <c r="DI211" s="371"/>
      <c r="DJ211" s="371"/>
      <c r="DK211" s="371"/>
      <c r="DL211" s="371"/>
      <c r="DM211" s="371"/>
      <c r="DN211" s="371"/>
      <c r="DO211" s="371"/>
      <c r="DP211" s="371"/>
      <c r="DQ211" s="371"/>
      <c r="DR211" s="371"/>
      <c r="DS211" s="371"/>
      <c r="DT211" s="371"/>
      <c r="DU211" s="371"/>
      <c r="DV211" s="371"/>
      <c r="DW211" s="371"/>
      <c r="DX211" s="371"/>
      <c r="DY211" s="371"/>
      <c r="DZ211" s="371"/>
      <c r="EA211" s="371"/>
      <c r="EB211" s="371"/>
      <c r="EC211" s="371"/>
      <c r="ED211" s="371"/>
      <c r="EE211" s="371"/>
      <c r="EF211" s="371"/>
      <c r="EG211" s="371"/>
      <c r="EH211" s="371"/>
      <c r="EI211" s="371"/>
      <c r="EJ211" s="371"/>
      <c r="EK211" s="371"/>
      <c r="EL211" s="371"/>
      <c r="EM211" s="371"/>
      <c r="EN211" s="371"/>
      <c r="EO211" s="371"/>
      <c r="EP211" s="371"/>
      <c r="EQ211" s="371"/>
      <c r="ER211" s="371"/>
    </row>
    <row r="212" spans="1:148" x14ac:dyDescent="0.15">
      <c r="A212" s="371"/>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71"/>
      <c r="AE212" s="371"/>
      <c r="AF212" s="371"/>
      <c r="AG212" s="371"/>
      <c r="AH212" s="371"/>
      <c r="AI212" s="371"/>
      <c r="AJ212" s="371"/>
      <c r="AK212" s="371"/>
      <c r="AL212" s="371"/>
      <c r="AM212" s="371"/>
      <c r="AN212" s="371"/>
      <c r="AO212" s="371"/>
      <c r="AP212" s="371"/>
      <c r="AQ212" s="371"/>
      <c r="AR212" s="371"/>
      <c r="AS212" s="371"/>
      <c r="AT212" s="371"/>
      <c r="AU212" s="371"/>
      <c r="AV212" s="371"/>
      <c r="AW212" s="371"/>
      <c r="AX212" s="371"/>
      <c r="AY212" s="371"/>
      <c r="AZ212" s="371"/>
      <c r="BA212" s="371"/>
      <c r="BB212" s="371"/>
      <c r="BC212" s="371"/>
      <c r="BD212" s="371"/>
      <c r="BE212" s="371"/>
      <c r="BF212" s="371"/>
      <c r="BG212" s="371"/>
      <c r="BH212" s="371"/>
      <c r="BI212" s="371"/>
      <c r="BJ212" s="371"/>
      <c r="BK212" s="371"/>
      <c r="BL212" s="371"/>
      <c r="BM212" s="371"/>
      <c r="BN212" s="371"/>
      <c r="BO212" s="371"/>
      <c r="BP212" s="371"/>
      <c r="BQ212" s="371"/>
      <c r="BR212" s="371"/>
      <c r="BS212" s="371"/>
      <c r="BT212" s="371"/>
      <c r="BU212" s="371"/>
      <c r="BV212" s="371"/>
      <c r="BW212" s="371"/>
      <c r="BX212" s="371"/>
      <c r="BY212" s="371"/>
      <c r="BZ212" s="371"/>
      <c r="CA212" s="371"/>
      <c r="CB212" s="371"/>
      <c r="CC212" s="371"/>
      <c r="CD212" s="371"/>
      <c r="CE212" s="371"/>
      <c r="CF212" s="371"/>
      <c r="CG212" s="371"/>
      <c r="CH212" s="371"/>
      <c r="CI212" s="371"/>
      <c r="CJ212" s="371"/>
      <c r="CK212" s="371"/>
      <c r="CL212" s="371"/>
      <c r="CM212" s="371"/>
      <c r="CN212" s="371"/>
      <c r="CO212" s="371"/>
      <c r="CP212" s="371"/>
      <c r="CQ212" s="371"/>
      <c r="CR212" s="371"/>
      <c r="CS212" s="371"/>
      <c r="CT212" s="371"/>
      <c r="CU212" s="371"/>
      <c r="CV212" s="371"/>
      <c r="CW212" s="371"/>
      <c r="CX212" s="371"/>
      <c r="CY212" s="371"/>
      <c r="CZ212" s="371"/>
      <c r="DA212" s="371"/>
      <c r="DB212" s="371"/>
      <c r="DC212" s="371"/>
      <c r="DD212" s="371"/>
      <c r="DE212" s="371"/>
      <c r="DF212" s="371"/>
      <c r="DG212" s="371"/>
      <c r="DH212" s="371"/>
      <c r="DI212" s="371"/>
      <c r="DJ212" s="371"/>
      <c r="DK212" s="371"/>
      <c r="DL212" s="371"/>
      <c r="DM212" s="371"/>
      <c r="DN212" s="371"/>
      <c r="DO212" s="371"/>
      <c r="DP212" s="371"/>
      <c r="DQ212" s="371"/>
      <c r="DR212" s="371"/>
      <c r="DS212" s="371"/>
      <c r="DT212" s="371"/>
      <c r="DU212" s="371"/>
      <c r="DV212" s="371"/>
      <c r="DW212" s="371"/>
      <c r="DX212" s="371"/>
      <c r="DY212" s="371"/>
      <c r="DZ212" s="371"/>
      <c r="EA212" s="371"/>
      <c r="EB212" s="371"/>
      <c r="EC212" s="371"/>
      <c r="ED212" s="371"/>
      <c r="EE212" s="371"/>
      <c r="EF212" s="371"/>
      <c r="EG212" s="371"/>
      <c r="EH212" s="371"/>
      <c r="EI212" s="371"/>
      <c r="EJ212" s="371"/>
      <c r="EK212" s="371"/>
      <c r="EL212" s="371"/>
      <c r="EM212" s="371"/>
      <c r="EN212" s="371"/>
      <c r="EO212" s="371"/>
      <c r="EP212" s="371"/>
      <c r="EQ212" s="371"/>
      <c r="ER212" s="371"/>
    </row>
    <row r="213" spans="1:148" x14ac:dyDescent="0.15">
      <c r="A213" s="371"/>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71"/>
      <c r="AE213" s="371"/>
      <c r="AF213" s="371"/>
      <c r="AG213" s="371"/>
      <c r="AH213" s="371"/>
      <c r="AI213" s="371"/>
      <c r="AJ213" s="371"/>
      <c r="AK213" s="371"/>
      <c r="AL213" s="371"/>
      <c r="AM213" s="371"/>
      <c r="AN213" s="371"/>
      <c r="AO213" s="371"/>
      <c r="AP213" s="371"/>
      <c r="AQ213" s="371"/>
      <c r="AR213" s="371"/>
      <c r="AS213" s="371"/>
      <c r="AT213" s="371"/>
      <c r="AU213" s="371"/>
      <c r="AV213" s="371"/>
      <c r="AW213" s="371"/>
      <c r="AX213" s="371"/>
      <c r="AY213" s="371"/>
      <c r="AZ213" s="371"/>
      <c r="BA213" s="371"/>
      <c r="BB213" s="371"/>
      <c r="BC213" s="371"/>
      <c r="BD213" s="371"/>
      <c r="BE213" s="371"/>
      <c r="BF213" s="371"/>
      <c r="BG213" s="371"/>
      <c r="BH213" s="371"/>
      <c r="BI213" s="371"/>
      <c r="BJ213" s="371"/>
      <c r="BK213" s="371"/>
      <c r="BL213" s="371"/>
      <c r="BM213" s="371"/>
      <c r="BN213" s="371"/>
      <c r="BO213" s="371"/>
      <c r="BP213" s="371"/>
      <c r="BQ213" s="371"/>
      <c r="BR213" s="371"/>
      <c r="BS213" s="371"/>
      <c r="BT213" s="371"/>
      <c r="BU213" s="371"/>
      <c r="BV213" s="371"/>
      <c r="BW213" s="371"/>
      <c r="BX213" s="371"/>
      <c r="BY213" s="371"/>
      <c r="BZ213" s="371"/>
      <c r="CA213" s="371"/>
      <c r="CB213" s="371"/>
      <c r="CC213" s="371"/>
      <c r="CD213" s="371"/>
      <c r="CE213" s="371"/>
      <c r="CF213" s="371"/>
      <c r="CG213" s="371"/>
      <c r="CH213" s="371"/>
      <c r="CI213" s="371"/>
      <c r="CJ213" s="371"/>
      <c r="CK213" s="371"/>
      <c r="CL213" s="371"/>
      <c r="CM213" s="371"/>
      <c r="CN213" s="371"/>
      <c r="CO213" s="371"/>
      <c r="CP213" s="371"/>
      <c r="CQ213" s="371"/>
      <c r="CR213" s="371"/>
      <c r="CS213" s="371"/>
      <c r="CT213" s="371"/>
      <c r="CU213" s="371"/>
      <c r="CV213" s="371"/>
      <c r="CW213" s="371"/>
      <c r="CX213" s="371"/>
      <c r="CY213" s="371"/>
      <c r="CZ213" s="371"/>
      <c r="DA213" s="371"/>
      <c r="DB213" s="371"/>
      <c r="DC213" s="371"/>
      <c r="DD213" s="371"/>
      <c r="DE213" s="371"/>
      <c r="DF213" s="371"/>
      <c r="DG213" s="371"/>
      <c r="DH213" s="371"/>
      <c r="DI213" s="371"/>
      <c r="DJ213" s="371"/>
      <c r="DK213" s="371"/>
      <c r="DL213" s="371"/>
      <c r="DM213" s="371"/>
      <c r="DN213" s="371"/>
      <c r="DO213" s="371"/>
      <c r="DP213" s="371"/>
      <c r="DQ213" s="371"/>
      <c r="DR213" s="371"/>
      <c r="DS213" s="371"/>
      <c r="DT213" s="371"/>
      <c r="DU213" s="371"/>
      <c r="DV213" s="371"/>
      <c r="DW213" s="371"/>
      <c r="DX213" s="371"/>
      <c r="DY213" s="371"/>
      <c r="DZ213" s="371"/>
      <c r="EA213" s="371"/>
      <c r="EB213" s="371"/>
      <c r="EC213" s="371"/>
      <c r="ED213" s="371"/>
      <c r="EE213" s="371"/>
      <c r="EF213" s="371"/>
      <c r="EG213" s="371"/>
      <c r="EH213" s="371"/>
      <c r="EI213" s="371"/>
      <c r="EJ213" s="371"/>
      <c r="EK213" s="371"/>
      <c r="EL213" s="371"/>
      <c r="EM213" s="371"/>
      <c r="EN213" s="371"/>
      <c r="EO213" s="371"/>
      <c r="EP213" s="371"/>
      <c r="EQ213" s="371"/>
      <c r="ER213" s="371"/>
    </row>
    <row r="214" spans="1:148" x14ac:dyDescent="0.15">
      <c r="A214" s="371"/>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71"/>
      <c r="AE214" s="371"/>
      <c r="AF214" s="371"/>
      <c r="AG214" s="371"/>
      <c r="AH214" s="371"/>
      <c r="AI214" s="371"/>
      <c r="AJ214" s="371"/>
      <c r="AK214" s="371"/>
      <c r="AL214" s="371"/>
      <c r="AM214" s="371"/>
      <c r="AN214" s="371"/>
      <c r="AO214" s="371"/>
      <c r="AP214" s="371"/>
      <c r="AQ214" s="371"/>
      <c r="AR214" s="371"/>
      <c r="AS214" s="371"/>
      <c r="AT214" s="371"/>
      <c r="AU214" s="371"/>
      <c r="AV214" s="371"/>
      <c r="AW214" s="371"/>
      <c r="AX214" s="371"/>
      <c r="AY214" s="371"/>
      <c r="AZ214" s="371"/>
      <c r="BA214" s="371"/>
      <c r="BB214" s="371"/>
      <c r="BC214" s="371"/>
      <c r="BD214" s="371"/>
      <c r="BE214" s="371"/>
      <c r="BF214" s="371"/>
      <c r="BG214" s="371"/>
      <c r="BH214" s="371"/>
      <c r="BI214" s="371"/>
      <c r="BJ214" s="371"/>
      <c r="BK214" s="371"/>
      <c r="BL214" s="371"/>
      <c r="BM214" s="371"/>
      <c r="BN214" s="371"/>
      <c r="BO214" s="371"/>
      <c r="BP214" s="371"/>
      <c r="BQ214" s="371"/>
      <c r="BR214" s="371"/>
      <c r="BS214" s="371"/>
      <c r="BT214" s="371"/>
      <c r="BU214" s="371"/>
      <c r="BV214" s="371"/>
      <c r="BW214" s="371"/>
      <c r="BX214" s="371"/>
      <c r="BY214" s="371"/>
      <c r="BZ214" s="371"/>
      <c r="CA214" s="371"/>
      <c r="CB214" s="371"/>
      <c r="CC214" s="371"/>
      <c r="CD214" s="371"/>
      <c r="CE214" s="371"/>
      <c r="CF214" s="371"/>
      <c r="CG214" s="371"/>
      <c r="CH214" s="371"/>
      <c r="CI214" s="371"/>
      <c r="CJ214" s="371"/>
      <c r="CK214" s="371"/>
      <c r="CL214" s="371"/>
      <c r="CM214" s="371"/>
      <c r="CN214" s="371"/>
      <c r="CO214" s="371"/>
      <c r="CP214" s="371"/>
      <c r="CQ214" s="371"/>
      <c r="CR214" s="371"/>
      <c r="CS214" s="371"/>
      <c r="CT214" s="371"/>
      <c r="CU214" s="371"/>
      <c r="CV214" s="371"/>
      <c r="CW214" s="371"/>
      <c r="CX214" s="371"/>
      <c r="CY214" s="371"/>
      <c r="CZ214" s="371"/>
      <c r="DA214" s="371"/>
      <c r="DB214" s="371"/>
      <c r="DC214" s="371"/>
      <c r="DD214" s="371"/>
      <c r="DE214" s="371"/>
      <c r="DF214" s="371"/>
      <c r="DG214" s="371"/>
      <c r="DH214" s="371"/>
      <c r="DI214" s="371"/>
      <c r="DJ214" s="371"/>
      <c r="DK214" s="371"/>
      <c r="DL214" s="371"/>
      <c r="DM214" s="371"/>
      <c r="DN214" s="371"/>
      <c r="DO214" s="371"/>
      <c r="DP214" s="371"/>
      <c r="DQ214" s="371"/>
      <c r="DR214" s="371"/>
      <c r="DS214" s="371"/>
      <c r="DT214" s="371"/>
      <c r="DU214" s="371"/>
      <c r="DV214" s="371"/>
      <c r="DW214" s="371"/>
      <c r="DX214" s="371"/>
      <c r="DY214" s="371"/>
      <c r="DZ214" s="371"/>
      <c r="EA214" s="371"/>
      <c r="EB214" s="371"/>
      <c r="EC214" s="371"/>
      <c r="ED214" s="371"/>
      <c r="EE214" s="371"/>
      <c r="EF214" s="371"/>
      <c r="EG214" s="371"/>
      <c r="EH214" s="371"/>
      <c r="EI214" s="371"/>
      <c r="EJ214" s="371"/>
      <c r="EK214" s="371"/>
      <c r="EL214" s="371"/>
      <c r="EM214" s="371"/>
      <c r="EN214" s="371"/>
      <c r="EO214" s="371"/>
      <c r="EP214" s="371"/>
      <c r="EQ214" s="371"/>
      <c r="ER214" s="371"/>
    </row>
    <row r="215" spans="1:148" x14ac:dyDescent="0.15">
      <c r="A215" s="371"/>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371"/>
      <c r="AF215" s="371"/>
      <c r="AG215" s="371"/>
      <c r="AH215" s="371"/>
      <c r="AI215" s="371"/>
      <c r="AJ215" s="371"/>
      <c r="AK215" s="371"/>
      <c r="AL215" s="371"/>
      <c r="AM215" s="371"/>
      <c r="AN215" s="371"/>
      <c r="AO215" s="371"/>
      <c r="AP215" s="371"/>
      <c r="AQ215" s="371"/>
      <c r="AR215" s="371"/>
      <c r="AS215" s="371"/>
      <c r="AT215" s="371"/>
      <c r="AU215" s="371"/>
      <c r="AV215" s="371"/>
      <c r="AW215" s="371"/>
      <c r="AX215" s="371"/>
      <c r="AY215" s="371"/>
      <c r="AZ215" s="371"/>
      <c r="BA215" s="371"/>
      <c r="BB215" s="371"/>
      <c r="BC215" s="371"/>
      <c r="BD215" s="371"/>
      <c r="BE215" s="371"/>
      <c r="BF215" s="371"/>
      <c r="BG215" s="371"/>
      <c r="BH215" s="371"/>
      <c r="BI215" s="371"/>
      <c r="BJ215" s="371"/>
      <c r="BK215" s="371"/>
      <c r="BL215" s="371"/>
      <c r="BM215" s="371"/>
      <c r="BN215" s="371"/>
      <c r="BO215" s="371"/>
      <c r="BP215" s="371"/>
      <c r="BQ215" s="371"/>
      <c r="BR215" s="371"/>
      <c r="BS215" s="371"/>
      <c r="BT215" s="371"/>
      <c r="BU215" s="371"/>
      <c r="BV215" s="371"/>
      <c r="BW215" s="371"/>
      <c r="BX215" s="371"/>
      <c r="BY215" s="371"/>
      <c r="BZ215" s="371"/>
      <c r="CA215" s="371"/>
      <c r="CB215" s="371"/>
      <c r="CC215" s="371"/>
      <c r="CD215" s="371"/>
      <c r="CE215" s="371"/>
      <c r="CF215" s="371"/>
      <c r="CG215" s="371"/>
      <c r="CH215" s="371"/>
      <c r="CI215" s="371"/>
      <c r="CJ215" s="371"/>
      <c r="CK215" s="371"/>
      <c r="CL215" s="371"/>
      <c r="CM215" s="371"/>
      <c r="CN215" s="371"/>
      <c r="CO215" s="371"/>
      <c r="CP215" s="371"/>
      <c r="CQ215" s="371"/>
      <c r="CR215" s="371"/>
      <c r="CS215" s="371"/>
      <c r="CT215" s="371"/>
      <c r="CU215" s="371"/>
      <c r="CV215" s="371"/>
      <c r="CW215" s="371"/>
      <c r="CX215" s="371"/>
      <c r="CY215" s="371"/>
      <c r="CZ215" s="371"/>
      <c r="DA215" s="371"/>
      <c r="DB215" s="371"/>
      <c r="DC215" s="371"/>
      <c r="DD215" s="371"/>
      <c r="DE215" s="371"/>
      <c r="DF215" s="371"/>
      <c r="DG215" s="371"/>
      <c r="DH215" s="371"/>
      <c r="DI215" s="371"/>
      <c r="DJ215" s="371"/>
      <c r="DK215" s="371"/>
      <c r="DL215" s="371"/>
      <c r="DM215" s="371"/>
      <c r="DN215" s="371"/>
      <c r="DO215" s="371"/>
      <c r="DP215" s="371"/>
      <c r="DQ215" s="371"/>
      <c r="DR215" s="371"/>
      <c r="DS215" s="371"/>
      <c r="DT215" s="371"/>
      <c r="DU215" s="371"/>
      <c r="DV215" s="371"/>
      <c r="DW215" s="371"/>
      <c r="DX215" s="371"/>
      <c r="DY215" s="371"/>
      <c r="DZ215" s="371"/>
      <c r="EA215" s="371"/>
      <c r="EB215" s="371"/>
      <c r="EC215" s="371"/>
      <c r="ED215" s="371"/>
      <c r="EE215" s="371"/>
      <c r="EF215" s="371"/>
      <c r="EG215" s="371"/>
      <c r="EH215" s="371"/>
      <c r="EI215" s="371"/>
      <c r="EJ215" s="371"/>
      <c r="EK215" s="371"/>
      <c r="EL215" s="371"/>
      <c r="EM215" s="371"/>
      <c r="EN215" s="371"/>
      <c r="EO215" s="371"/>
      <c r="EP215" s="371"/>
      <c r="EQ215" s="371"/>
      <c r="ER215" s="371"/>
    </row>
    <row r="216" spans="1:148" x14ac:dyDescent="0.15">
      <c r="A216" s="371"/>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371"/>
      <c r="AC216" s="371"/>
      <c r="AD216" s="371"/>
      <c r="AE216" s="371"/>
      <c r="AF216" s="371"/>
      <c r="AG216" s="371"/>
      <c r="AH216" s="371"/>
      <c r="AI216" s="371"/>
      <c r="AJ216" s="371"/>
      <c r="AK216" s="371"/>
      <c r="AL216" s="371"/>
      <c r="AM216" s="371"/>
      <c r="AN216" s="371"/>
      <c r="AO216" s="371"/>
      <c r="AP216" s="371"/>
      <c r="AQ216" s="371"/>
      <c r="AR216" s="371"/>
      <c r="AS216" s="371"/>
      <c r="AT216" s="371"/>
      <c r="AU216" s="371"/>
      <c r="AV216" s="371"/>
      <c r="AW216" s="371"/>
      <c r="AX216" s="371"/>
      <c r="AY216" s="371"/>
      <c r="AZ216" s="371"/>
      <c r="BA216" s="371"/>
      <c r="BB216" s="371"/>
      <c r="BC216" s="371"/>
      <c r="BD216" s="371"/>
      <c r="BE216" s="371"/>
      <c r="BF216" s="371"/>
      <c r="BG216" s="371"/>
      <c r="BH216" s="371"/>
      <c r="BI216" s="371"/>
      <c r="BJ216" s="371"/>
      <c r="BK216" s="371"/>
      <c r="BL216" s="371"/>
      <c r="BM216" s="371"/>
      <c r="BN216" s="371"/>
      <c r="BO216" s="371"/>
      <c r="BP216" s="371"/>
      <c r="BQ216" s="371"/>
      <c r="BR216" s="371"/>
      <c r="BS216" s="371"/>
      <c r="BT216" s="371"/>
      <c r="BU216" s="371"/>
      <c r="BV216" s="371"/>
      <c r="BW216" s="371"/>
      <c r="BX216" s="371"/>
      <c r="BY216" s="371"/>
      <c r="BZ216" s="371"/>
      <c r="CA216" s="371"/>
      <c r="CB216" s="371"/>
      <c r="CC216" s="371"/>
      <c r="CD216" s="371"/>
      <c r="CE216" s="371"/>
      <c r="CF216" s="371"/>
      <c r="CG216" s="371"/>
      <c r="CH216" s="371"/>
      <c r="CI216" s="371"/>
      <c r="CJ216" s="371"/>
      <c r="CK216" s="371"/>
      <c r="CL216" s="371"/>
      <c r="CM216" s="371"/>
      <c r="CN216" s="371"/>
      <c r="CO216" s="371"/>
      <c r="CP216" s="371"/>
      <c r="CQ216" s="371"/>
      <c r="CR216" s="371"/>
      <c r="CS216" s="371"/>
      <c r="CT216" s="371"/>
      <c r="CU216" s="371"/>
      <c r="CV216" s="371"/>
      <c r="CW216" s="371"/>
      <c r="CX216" s="371"/>
      <c r="CY216" s="371"/>
      <c r="CZ216" s="371"/>
      <c r="DA216" s="371"/>
      <c r="DB216" s="371"/>
      <c r="DC216" s="371"/>
      <c r="DD216" s="371"/>
      <c r="DE216" s="371"/>
      <c r="DF216" s="371"/>
      <c r="DG216" s="371"/>
      <c r="DH216" s="371"/>
      <c r="DI216" s="371"/>
      <c r="DJ216" s="371"/>
      <c r="DK216" s="371"/>
      <c r="DL216" s="371"/>
      <c r="DM216" s="371"/>
      <c r="DN216" s="371"/>
      <c r="DO216" s="371"/>
      <c r="DP216" s="371"/>
      <c r="DQ216" s="371"/>
      <c r="DR216" s="371"/>
      <c r="DS216" s="371"/>
      <c r="DT216" s="371"/>
      <c r="DU216" s="371"/>
      <c r="DV216" s="371"/>
      <c r="DW216" s="371"/>
      <c r="DX216" s="371"/>
      <c r="DY216" s="371"/>
      <c r="DZ216" s="371"/>
      <c r="EA216" s="371"/>
      <c r="EB216" s="371"/>
      <c r="EC216" s="371"/>
      <c r="ED216" s="371"/>
      <c r="EE216" s="371"/>
      <c r="EF216" s="371"/>
      <c r="EG216" s="371"/>
      <c r="EH216" s="371"/>
      <c r="EI216" s="371"/>
      <c r="EJ216" s="371"/>
      <c r="EK216" s="371"/>
      <c r="EL216" s="371"/>
      <c r="EM216" s="371"/>
      <c r="EN216" s="371"/>
      <c r="EO216" s="371"/>
      <c r="EP216" s="371"/>
      <c r="EQ216" s="371"/>
      <c r="ER216" s="371"/>
    </row>
    <row r="217" spans="1:148" x14ac:dyDescent="0.15">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371"/>
      <c r="AC217" s="371"/>
      <c r="AD217" s="371"/>
      <c r="AE217" s="371"/>
      <c r="AF217" s="371"/>
      <c r="AG217" s="371"/>
      <c r="AH217" s="371"/>
      <c r="AI217" s="371"/>
      <c r="AJ217" s="371"/>
      <c r="AK217" s="371"/>
      <c r="AL217" s="371"/>
      <c r="AM217" s="371"/>
      <c r="AN217" s="371"/>
      <c r="AO217" s="371"/>
      <c r="AP217" s="371"/>
      <c r="AQ217" s="371"/>
      <c r="AR217" s="371"/>
      <c r="AS217" s="371"/>
      <c r="AT217" s="371"/>
      <c r="AU217" s="371"/>
      <c r="AV217" s="371"/>
      <c r="AW217" s="371"/>
      <c r="AX217" s="371"/>
      <c r="AY217" s="371"/>
      <c r="AZ217" s="371"/>
      <c r="BA217" s="371"/>
      <c r="BB217" s="371"/>
      <c r="BC217" s="371"/>
      <c r="BD217" s="371"/>
      <c r="BE217" s="371"/>
      <c r="BF217" s="371"/>
      <c r="BG217" s="371"/>
      <c r="BH217" s="371"/>
      <c r="BI217" s="371"/>
      <c r="BJ217" s="371"/>
      <c r="BK217" s="371"/>
      <c r="BL217" s="371"/>
      <c r="BM217" s="371"/>
      <c r="BN217" s="371"/>
      <c r="BO217" s="371"/>
      <c r="BP217" s="371"/>
      <c r="BQ217" s="371"/>
      <c r="BR217" s="371"/>
      <c r="BS217" s="371"/>
      <c r="BT217" s="371"/>
      <c r="BU217" s="371"/>
      <c r="BV217" s="371"/>
      <c r="BW217" s="371"/>
      <c r="BX217" s="371"/>
      <c r="BY217" s="371"/>
      <c r="BZ217" s="371"/>
      <c r="CA217" s="371"/>
      <c r="CB217" s="371"/>
      <c r="CC217" s="371"/>
      <c r="CD217" s="371"/>
      <c r="CE217" s="371"/>
      <c r="CF217" s="371"/>
      <c r="CG217" s="371"/>
      <c r="CH217" s="371"/>
      <c r="CI217" s="371"/>
      <c r="CJ217" s="371"/>
      <c r="CK217" s="371"/>
      <c r="CL217" s="371"/>
      <c r="CM217" s="371"/>
      <c r="CN217" s="371"/>
      <c r="CO217" s="371"/>
      <c r="CP217" s="371"/>
      <c r="CQ217" s="371"/>
      <c r="CR217" s="371"/>
      <c r="CS217" s="371"/>
      <c r="CT217" s="371"/>
      <c r="CU217" s="371"/>
      <c r="CV217" s="371"/>
      <c r="CW217" s="371"/>
      <c r="CX217" s="371"/>
      <c r="CY217" s="371"/>
      <c r="CZ217" s="371"/>
      <c r="DA217" s="371"/>
      <c r="DB217" s="371"/>
      <c r="DC217" s="371"/>
      <c r="DD217" s="371"/>
      <c r="DE217" s="371"/>
      <c r="DF217" s="371"/>
      <c r="DG217" s="371"/>
      <c r="DH217" s="371"/>
      <c r="DI217" s="371"/>
      <c r="DJ217" s="371"/>
      <c r="DK217" s="371"/>
      <c r="DL217" s="371"/>
      <c r="DM217" s="371"/>
      <c r="DN217" s="371"/>
      <c r="DO217" s="371"/>
      <c r="DP217" s="371"/>
      <c r="DQ217" s="371"/>
      <c r="DR217" s="371"/>
      <c r="DS217" s="371"/>
      <c r="DT217" s="371"/>
      <c r="DU217" s="371"/>
      <c r="DV217" s="371"/>
      <c r="DW217" s="371"/>
      <c r="DX217" s="371"/>
      <c r="DY217" s="371"/>
      <c r="DZ217" s="371"/>
      <c r="EA217" s="371"/>
      <c r="EB217" s="371"/>
      <c r="EC217" s="371"/>
      <c r="ED217" s="371"/>
      <c r="EE217" s="371"/>
      <c r="EF217" s="371"/>
      <c r="EG217" s="371"/>
      <c r="EH217" s="371"/>
      <c r="EI217" s="371"/>
      <c r="EJ217" s="371"/>
      <c r="EK217" s="371"/>
      <c r="EL217" s="371"/>
      <c r="EM217" s="371"/>
      <c r="EN217" s="371"/>
      <c r="EO217" s="371"/>
      <c r="EP217" s="371"/>
      <c r="EQ217" s="371"/>
      <c r="ER217" s="371"/>
    </row>
    <row r="218" spans="1:148" x14ac:dyDescent="0.15">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1"/>
      <c r="AD218" s="371"/>
      <c r="AE218" s="371"/>
      <c r="AF218" s="371"/>
      <c r="AG218" s="371"/>
      <c r="AH218" s="371"/>
      <c r="AI218" s="371"/>
      <c r="AJ218" s="371"/>
      <c r="AK218" s="371"/>
      <c r="AL218" s="371"/>
      <c r="AM218" s="371"/>
      <c r="AN218" s="371"/>
      <c r="AO218" s="371"/>
      <c r="AP218" s="371"/>
      <c r="AQ218" s="371"/>
      <c r="AR218" s="371"/>
      <c r="AS218" s="371"/>
      <c r="AT218" s="371"/>
      <c r="AU218" s="371"/>
      <c r="AV218" s="371"/>
      <c r="AW218" s="371"/>
      <c r="AX218" s="371"/>
      <c r="AY218" s="371"/>
      <c r="AZ218" s="371"/>
      <c r="BA218" s="371"/>
      <c r="BB218" s="371"/>
      <c r="BC218" s="371"/>
      <c r="BD218" s="371"/>
      <c r="BE218" s="371"/>
      <c r="BF218" s="371"/>
      <c r="BG218" s="371"/>
      <c r="BH218" s="371"/>
      <c r="BI218" s="371"/>
      <c r="BJ218" s="371"/>
      <c r="BK218" s="371"/>
      <c r="BL218" s="371"/>
      <c r="BM218" s="371"/>
      <c r="BN218" s="371"/>
      <c r="BO218" s="371"/>
      <c r="BP218" s="371"/>
      <c r="BQ218" s="371"/>
      <c r="BR218" s="371"/>
      <c r="BS218" s="371"/>
      <c r="BT218" s="371"/>
      <c r="BU218" s="371"/>
      <c r="BV218" s="371"/>
      <c r="BW218" s="371"/>
      <c r="BX218" s="371"/>
      <c r="BY218" s="371"/>
      <c r="BZ218" s="371"/>
      <c r="CA218" s="371"/>
      <c r="CB218" s="371"/>
      <c r="CC218" s="371"/>
      <c r="CD218" s="371"/>
      <c r="CE218" s="371"/>
      <c r="CF218" s="371"/>
      <c r="CG218" s="371"/>
      <c r="CH218" s="371"/>
      <c r="CI218" s="371"/>
      <c r="CJ218" s="371"/>
      <c r="CK218" s="371"/>
      <c r="CL218" s="371"/>
      <c r="CM218" s="371"/>
      <c r="CN218" s="371"/>
      <c r="CO218" s="371"/>
      <c r="CP218" s="371"/>
      <c r="CQ218" s="371"/>
      <c r="CR218" s="371"/>
      <c r="CS218" s="371"/>
      <c r="CT218" s="371"/>
      <c r="CU218" s="371"/>
      <c r="CV218" s="371"/>
      <c r="CW218" s="371"/>
      <c r="CX218" s="371"/>
      <c r="CY218" s="371"/>
      <c r="CZ218" s="371"/>
      <c r="DA218" s="371"/>
      <c r="DB218" s="371"/>
      <c r="DC218" s="371"/>
      <c r="DD218" s="371"/>
      <c r="DE218" s="371"/>
      <c r="DF218" s="371"/>
      <c r="DG218" s="371"/>
      <c r="DH218" s="371"/>
      <c r="DI218" s="371"/>
      <c r="DJ218" s="371"/>
      <c r="DK218" s="371"/>
      <c r="DL218" s="371"/>
      <c r="DM218" s="371"/>
      <c r="DN218" s="371"/>
      <c r="DO218" s="371"/>
      <c r="DP218" s="371"/>
      <c r="DQ218" s="371"/>
      <c r="DR218" s="371"/>
      <c r="DS218" s="371"/>
      <c r="DT218" s="371"/>
      <c r="DU218" s="371"/>
      <c r="DV218" s="371"/>
      <c r="DW218" s="371"/>
      <c r="DX218" s="371"/>
      <c r="DY218" s="371"/>
      <c r="DZ218" s="371"/>
      <c r="EA218" s="371"/>
      <c r="EB218" s="371"/>
      <c r="EC218" s="371"/>
      <c r="ED218" s="371"/>
      <c r="EE218" s="371"/>
      <c r="EF218" s="371"/>
      <c r="EG218" s="371"/>
      <c r="EH218" s="371"/>
      <c r="EI218" s="371"/>
      <c r="EJ218" s="371"/>
      <c r="EK218" s="371"/>
      <c r="EL218" s="371"/>
      <c r="EM218" s="371"/>
      <c r="EN218" s="371"/>
      <c r="EO218" s="371"/>
      <c r="EP218" s="371"/>
      <c r="EQ218" s="371"/>
      <c r="ER218" s="371"/>
    </row>
    <row r="219" spans="1:148" x14ac:dyDescent="0.15">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71"/>
      <c r="AE219" s="371"/>
      <c r="AF219" s="371"/>
      <c r="AG219" s="371"/>
      <c r="AH219" s="371"/>
      <c r="AI219" s="371"/>
      <c r="AJ219" s="371"/>
      <c r="AK219" s="371"/>
      <c r="AL219" s="371"/>
      <c r="AM219" s="371"/>
      <c r="AN219" s="371"/>
      <c r="AO219" s="371"/>
      <c r="AP219" s="371"/>
      <c r="AQ219" s="371"/>
      <c r="AR219" s="371"/>
      <c r="AS219" s="371"/>
      <c r="AT219" s="371"/>
      <c r="AU219" s="371"/>
      <c r="AV219" s="371"/>
      <c r="AW219" s="371"/>
      <c r="AX219" s="371"/>
      <c r="AY219" s="371"/>
      <c r="AZ219" s="371"/>
      <c r="BA219" s="371"/>
      <c r="BB219" s="371"/>
      <c r="BC219" s="371"/>
      <c r="BD219" s="371"/>
      <c r="BE219" s="371"/>
      <c r="BF219" s="371"/>
      <c r="BG219" s="371"/>
      <c r="BH219" s="371"/>
      <c r="BI219" s="371"/>
      <c r="BJ219" s="371"/>
      <c r="BK219" s="371"/>
      <c r="BL219" s="371"/>
      <c r="BM219" s="371"/>
      <c r="BN219" s="371"/>
      <c r="BO219" s="371"/>
      <c r="BP219" s="371"/>
      <c r="BQ219" s="371"/>
      <c r="BR219" s="371"/>
      <c r="BS219" s="371"/>
      <c r="BT219" s="371"/>
      <c r="BU219" s="371"/>
      <c r="BV219" s="371"/>
      <c r="BW219" s="371"/>
      <c r="BX219" s="371"/>
      <c r="BY219" s="371"/>
      <c r="BZ219" s="371"/>
      <c r="CA219" s="371"/>
      <c r="CB219" s="371"/>
      <c r="CC219" s="371"/>
      <c r="CD219" s="371"/>
      <c r="CE219" s="371"/>
      <c r="CF219" s="371"/>
      <c r="CG219" s="371"/>
      <c r="CH219" s="371"/>
      <c r="CI219" s="371"/>
      <c r="CJ219" s="371"/>
      <c r="CK219" s="371"/>
      <c r="CL219" s="371"/>
      <c r="CM219" s="371"/>
      <c r="CN219" s="371"/>
      <c r="CO219" s="371"/>
      <c r="CP219" s="371"/>
      <c r="CQ219" s="371"/>
      <c r="CR219" s="371"/>
      <c r="CS219" s="371"/>
      <c r="CT219" s="371"/>
      <c r="CU219" s="371"/>
      <c r="CV219" s="371"/>
      <c r="CW219" s="371"/>
      <c r="CX219" s="371"/>
      <c r="CY219" s="371"/>
      <c r="CZ219" s="371"/>
      <c r="DA219" s="371"/>
      <c r="DB219" s="371"/>
      <c r="DC219" s="371"/>
      <c r="DD219" s="371"/>
      <c r="DE219" s="371"/>
      <c r="DF219" s="371"/>
      <c r="DG219" s="371"/>
      <c r="DH219" s="371"/>
      <c r="DI219" s="371"/>
      <c r="DJ219" s="371"/>
      <c r="DK219" s="371"/>
      <c r="DL219" s="371"/>
      <c r="DM219" s="371"/>
      <c r="DN219" s="371"/>
      <c r="DO219" s="371"/>
      <c r="DP219" s="371"/>
      <c r="DQ219" s="371"/>
      <c r="DR219" s="371"/>
      <c r="DS219" s="371"/>
      <c r="DT219" s="371"/>
      <c r="DU219" s="371"/>
      <c r="DV219" s="371"/>
      <c r="DW219" s="371"/>
      <c r="DX219" s="371"/>
      <c r="DY219" s="371"/>
      <c r="DZ219" s="371"/>
      <c r="EA219" s="371"/>
      <c r="EB219" s="371"/>
      <c r="EC219" s="371"/>
      <c r="ED219" s="371"/>
      <c r="EE219" s="371"/>
      <c r="EF219" s="371"/>
      <c r="EG219" s="371"/>
      <c r="EH219" s="371"/>
      <c r="EI219" s="371"/>
      <c r="EJ219" s="371"/>
      <c r="EK219" s="371"/>
      <c r="EL219" s="371"/>
      <c r="EM219" s="371"/>
      <c r="EN219" s="371"/>
      <c r="EO219" s="371"/>
      <c r="EP219" s="371"/>
      <c r="EQ219" s="371"/>
      <c r="ER219" s="371"/>
    </row>
    <row r="220" spans="1:148" x14ac:dyDescent="0.15">
      <c r="A220" s="371"/>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71"/>
      <c r="AE220" s="371"/>
      <c r="AF220" s="371"/>
      <c r="AG220" s="371"/>
      <c r="AH220" s="371"/>
      <c r="AI220" s="371"/>
      <c r="AJ220" s="371"/>
      <c r="AK220" s="371"/>
      <c r="AL220" s="371"/>
      <c r="AM220" s="371"/>
      <c r="AN220" s="371"/>
      <c r="AO220" s="371"/>
      <c r="AP220" s="371"/>
      <c r="AQ220" s="371"/>
      <c r="AR220" s="371"/>
      <c r="AS220" s="371"/>
      <c r="AT220" s="371"/>
      <c r="AU220" s="371"/>
      <c r="AV220" s="371"/>
      <c r="AW220" s="371"/>
      <c r="AX220" s="371"/>
      <c r="AY220" s="371"/>
      <c r="AZ220" s="371"/>
      <c r="BA220" s="371"/>
      <c r="BB220" s="371"/>
      <c r="BC220" s="371"/>
      <c r="BD220" s="371"/>
      <c r="BE220" s="371"/>
      <c r="BF220" s="371"/>
      <c r="BG220" s="371"/>
      <c r="BH220" s="371"/>
      <c r="BI220" s="371"/>
      <c r="BJ220" s="371"/>
      <c r="BK220" s="371"/>
      <c r="BL220" s="371"/>
      <c r="BM220" s="371"/>
      <c r="BN220" s="371"/>
      <c r="BO220" s="371"/>
      <c r="BP220" s="371"/>
      <c r="BQ220" s="371"/>
      <c r="BR220" s="371"/>
      <c r="BS220" s="371"/>
      <c r="BT220" s="371"/>
      <c r="BU220" s="371"/>
      <c r="BV220" s="371"/>
      <c r="BW220" s="371"/>
      <c r="BX220" s="371"/>
      <c r="BY220" s="371"/>
      <c r="BZ220" s="371"/>
      <c r="CA220" s="371"/>
      <c r="CB220" s="371"/>
      <c r="CC220" s="371"/>
      <c r="CD220" s="371"/>
      <c r="CE220" s="371"/>
      <c r="CF220" s="371"/>
      <c r="CG220" s="371"/>
      <c r="CH220" s="371"/>
      <c r="CI220" s="371"/>
      <c r="CJ220" s="371"/>
      <c r="CK220" s="371"/>
      <c r="CL220" s="371"/>
      <c r="CM220" s="371"/>
      <c r="CN220" s="371"/>
      <c r="CO220" s="371"/>
      <c r="CP220" s="371"/>
      <c r="CQ220" s="371"/>
      <c r="CR220" s="371"/>
      <c r="CS220" s="371"/>
      <c r="CT220" s="371"/>
      <c r="CU220" s="371"/>
      <c r="CV220" s="371"/>
      <c r="CW220" s="371"/>
      <c r="CX220" s="371"/>
      <c r="CY220" s="371"/>
      <c r="CZ220" s="371"/>
      <c r="DA220" s="371"/>
      <c r="DB220" s="371"/>
      <c r="DC220" s="371"/>
      <c r="DD220" s="371"/>
      <c r="DE220" s="371"/>
      <c r="DF220" s="371"/>
      <c r="DG220" s="371"/>
      <c r="DH220" s="371"/>
      <c r="DI220" s="371"/>
      <c r="DJ220" s="371"/>
      <c r="DK220" s="371"/>
      <c r="DL220" s="371"/>
      <c r="DM220" s="371"/>
      <c r="DN220" s="371"/>
      <c r="DO220" s="371"/>
      <c r="DP220" s="371"/>
      <c r="DQ220" s="371"/>
      <c r="DR220" s="371"/>
      <c r="DS220" s="371"/>
      <c r="DT220" s="371"/>
      <c r="DU220" s="371"/>
      <c r="DV220" s="371"/>
      <c r="DW220" s="371"/>
      <c r="DX220" s="371"/>
      <c r="DY220" s="371"/>
      <c r="DZ220" s="371"/>
      <c r="EA220" s="371"/>
      <c r="EB220" s="371"/>
      <c r="EC220" s="371"/>
      <c r="ED220" s="371"/>
      <c r="EE220" s="371"/>
      <c r="EF220" s="371"/>
      <c r="EG220" s="371"/>
      <c r="EH220" s="371"/>
      <c r="EI220" s="371"/>
      <c r="EJ220" s="371"/>
      <c r="EK220" s="371"/>
      <c r="EL220" s="371"/>
      <c r="EM220" s="371"/>
      <c r="EN220" s="371"/>
      <c r="EO220" s="371"/>
      <c r="EP220" s="371"/>
      <c r="EQ220" s="371"/>
      <c r="ER220" s="371"/>
    </row>
    <row r="221" spans="1:148" x14ac:dyDescent="0.15">
      <c r="A221" s="371"/>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71"/>
      <c r="AE221" s="371"/>
      <c r="AF221" s="371"/>
      <c r="AG221" s="371"/>
      <c r="AH221" s="371"/>
      <c r="AI221" s="371"/>
      <c r="AJ221" s="371"/>
      <c r="AK221" s="371"/>
      <c r="AL221" s="371"/>
      <c r="AM221" s="371"/>
      <c r="AN221" s="371"/>
      <c r="AO221" s="371"/>
      <c r="AP221" s="371"/>
      <c r="AQ221" s="371"/>
      <c r="AR221" s="371"/>
      <c r="AS221" s="371"/>
      <c r="AT221" s="371"/>
      <c r="AU221" s="371"/>
      <c r="AV221" s="371"/>
      <c r="AW221" s="371"/>
      <c r="AX221" s="371"/>
      <c r="AY221" s="371"/>
      <c r="AZ221" s="371"/>
      <c r="BA221" s="371"/>
      <c r="BB221" s="371"/>
      <c r="BC221" s="371"/>
      <c r="BD221" s="371"/>
      <c r="BE221" s="371"/>
      <c r="BF221" s="371"/>
      <c r="BG221" s="371"/>
      <c r="BH221" s="371"/>
      <c r="BI221" s="371"/>
      <c r="BJ221" s="371"/>
      <c r="BK221" s="371"/>
      <c r="BL221" s="371"/>
      <c r="BM221" s="371"/>
      <c r="BN221" s="371"/>
      <c r="BO221" s="371"/>
      <c r="BP221" s="371"/>
      <c r="BQ221" s="371"/>
      <c r="BR221" s="371"/>
      <c r="BS221" s="371"/>
      <c r="BT221" s="371"/>
      <c r="BU221" s="371"/>
      <c r="BV221" s="371"/>
      <c r="BW221" s="371"/>
      <c r="BX221" s="371"/>
      <c r="BY221" s="371"/>
      <c r="BZ221" s="371"/>
      <c r="CA221" s="371"/>
      <c r="CB221" s="371"/>
      <c r="CC221" s="371"/>
      <c r="CD221" s="371"/>
      <c r="CE221" s="371"/>
      <c r="CF221" s="371"/>
      <c r="CG221" s="371"/>
      <c r="CH221" s="371"/>
      <c r="CI221" s="371"/>
      <c r="CJ221" s="371"/>
      <c r="CK221" s="371"/>
      <c r="CL221" s="371"/>
      <c r="CM221" s="371"/>
      <c r="CN221" s="371"/>
      <c r="CO221" s="371"/>
      <c r="CP221" s="371"/>
      <c r="CQ221" s="371"/>
      <c r="CR221" s="371"/>
      <c r="CS221" s="371"/>
      <c r="CT221" s="371"/>
      <c r="CU221" s="371"/>
      <c r="CV221" s="371"/>
      <c r="CW221" s="371"/>
      <c r="CX221" s="371"/>
      <c r="CY221" s="371"/>
      <c r="CZ221" s="371"/>
      <c r="DA221" s="371"/>
      <c r="DB221" s="371"/>
      <c r="DC221" s="371"/>
      <c r="DD221" s="371"/>
      <c r="DE221" s="371"/>
      <c r="DF221" s="371"/>
      <c r="DG221" s="371"/>
      <c r="DH221" s="371"/>
      <c r="DI221" s="371"/>
      <c r="DJ221" s="371"/>
      <c r="DK221" s="371"/>
      <c r="DL221" s="371"/>
      <c r="DM221" s="371"/>
      <c r="DN221" s="371"/>
      <c r="DO221" s="371"/>
      <c r="DP221" s="371"/>
      <c r="DQ221" s="371"/>
      <c r="DR221" s="371"/>
      <c r="DS221" s="371"/>
      <c r="DT221" s="371"/>
      <c r="DU221" s="371"/>
      <c r="DV221" s="371"/>
      <c r="DW221" s="371"/>
      <c r="DX221" s="371"/>
      <c r="DY221" s="371"/>
      <c r="DZ221" s="371"/>
      <c r="EA221" s="371"/>
      <c r="EB221" s="371"/>
      <c r="EC221" s="371"/>
      <c r="ED221" s="371"/>
      <c r="EE221" s="371"/>
      <c r="EF221" s="371"/>
      <c r="EG221" s="371"/>
      <c r="EH221" s="371"/>
      <c r="EI221" s="371"/>
      <c r="EJ221" s="371"/>
      <c r="EK221" s="371"/>
      <c r="EL221" s="371"/>
      <c r="EM221" s="371"/>
      <c r="EN221" s="371"/>
      <c r="EO221" s="371"/>
      <c r="EP221" s="371"/>
      <c r="EQ221" s="371"/>
      <c r="ER221" s="371"/>
    </row>
    <row r="222" spans="1:148" x14ac:dyDescent="0.15">
      <c r="A222" s="371"/>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71"/>
      <c r="AF222" s="371"/>
      <c r="AG222" s="371"/>
      <c r="AH222" s="371"/>
      <c r="AI222" s="371"/>
      <c r="AJ222" s="371"/>
      <c r="AK222" s="371"/>
      <c r="AL222" s="371"/>
      <c r="AM222" s="371"/>
      <c r="AN222" s="371"/>
      <c r="AO222" s="371"/>
      <c r="AP222" s="371"/>
      <c r="AQ222" s="371"/>
      <c r="AR222" s="371"/>
      <c r="AS222" s="371"/>
      <c r="AT222" s="371"/>
      <c r="AU222" s="371"/>
      <c r="AV222" s="371"/>
      <c r="AW222" s="371"/>
      <c r="AX222" s="371"/>
      <c r="AY222" s="371"/>
      <c r="AZ222" s="371"/>
      <c r="BA222" s="371"/>
      <c r="BB222" s="371"/>
      <c r="BC222" s="371"/>
      <c r="BD222" s="371"/>
      <c r="BE222" s="371"/>
      <c r="BF222" s="371"/>
      <c r="BG222" s="371"/>
      <c r="BH222" s="371"/>
      <c r="BI222" s="371"/>
      <c r="BJ222" s="371"/>
      <c r="BK222" s="371"/>
      <c r="BL222" s="371"/>
      <c r="BM222" s="371"/>
      <c r="BN222" s="371"/>
      <c r="BO222" s="371"/>
      <c r="BP222" s="371"/>
      <c r="BQ222" s="371"/>
      <c r="BR222" s="371"/>
      <c r="BS222" s="371"/>
      <c r="BT222" s="371"/>
      <c r="BU222" s="371"/>
      <c r="BV222" s="371"/>
      <c r="BW222" s="371"/>
      <c r="BX222" s="371"/>
      <c r="BY222" s="371"/>
      <c r="BZ222" s="371"/>
      <c r="CA222" s="371"/>
      <c r="CB222" s="371"/>
      <c r="CC222" s="371"/>
      <c r="CD222" s="371"/>
      <c r="CE222" s="371"/>
      <c r="CF222" s="371"/>
      <c r="CG222" s="371"/>
      <c r="CH222" s="371"/>
      <c r="CI222" s="371"/>
      <c r="CJ222" s="371"/>
      <c r="CK222" s="371"/>
      <c r="CL222" s="371"/>
      <c r="CM222" s="371"/>
      <c r="CN222" s="371"/>
      <c r="CO222" s="371"/>
      <c r="CP222" s="371"/>
      <c r="CQ222" s="371"/>
      <c r="CR222" s="371"/>
      <c r="CS222" s="371"/>
      <c r="CT222" s="371"/>
      <c r="CU222" s="371"/>
      <c r="CV222" s="371"/>
      <c r="CW222" s="371"/>
      <c r="CX222" s="371"/>
      <c r="CY222" s="371"/>
      <c r="CZ222" s="371"/>
      <c r="DA222" s="371"/>
      <c r="DB222" s="371"/>
      <c r="DC222" s="371"/>
      <c r="DD222" s="371"/>
      <c r="DE222" s="371"/>
      <c r="DF222" s="371"/>
      <c r="DG222" s="371"/>
      <c r="DH222" s="371"/>
      <c r="DI222" s="371"/>
      <c r="DJ222" s="371"/>
      <c r="DK222" s="371"/>
      <c r="DL222" s="371"/>
      <c r="DM222" s="371"/>
      <c r="DN222" s="371"/>
      <c r="DO222" s="371"/>
      <c r="DP222" s="371"/>
      <c r="DQ222" s="371"/>
      <c r="DR222" s="371"/>
      <c r="DS222" s="371"/>
      <c r="DT222" s="371"/>
      <c r="DU222" s="371"/>
      <c r="DV222" s="371"/>
      <c r="DW222" s="371"/>
      <c r="DX222" s="371"/>
      <c r="DY222" s="371"/>
      <c r="DZ222" s="371"/>
      <c r="EA222" s="371"/>
      <c r="EB222" s="371"/>
      <c r="EC222" s="371"/>
      <c r="ED222" s="371"/>
      <c r="EE222" s="371"/>
      <c r="EF222" s="371"/>
      <c r="EG222" s="371"/>
      <c r="EH222" s="371"/>
      <c r="EI222" s="371"/>
      <c r="EJ222" s="371"/>
      <c r="EK222" s="371"/>
      <c r="EL222" s="371"/>
      <c r="EM222" s="371"/>
      <c r="EN222" s="371"/>
      <c r="EO222" s="371"/>
      <c r="EP222" s="371"/>
      <c r="EQ222" s="371"/>
      <c r="ER222" s="371"/>
    </row>
    <row r="223" spans="1:148" x14ac:dyDescent="0.15">
      <c r="A223" s="371"/>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371"/>
      <c r="AF223" s="371"/>
      <c r="AG223" s="371"/>
      <c r="AH223" s="371"/>
      <c r="AI223" s="371"/>
      <c r="AJ223" s="371"/>
      <c r="AK223" s="371"/>
      <c r="AL223" s="371"/>
      <c r="AM223" s="371"/>
      <c r="AN223" s="371"/>
      <c r="AO223" s="371"/>
      <c r="AP223" s="371"/>
      <c r="AQ223" s="371"/>
      <c r="AR223" s="371"/>
      <c r="AS223" s="371"/>
      <c r="AT223" s="371"/>
      <c r="AU223" s="371"/>
      <c r="AV223" s="371"/>
      <c r="AW223" s="371"/>
      <c r="AX223" s="371"/>
      <c r="AY223" s="371"/>
      <c r="AZ223" s="371"/>
      <c r="BA223" s="371"/>
      <c r="BB223" s="371"/>
      <c r="BC223" s="371"/>
      <c r="BD223" s="371"/>
      <c r="BE223" s="371"/>
      <c r="BF223" s="371"/>
      <c r="BG223" s="371"/>
      <c r="BH223" s="371"/>
      <c r="BI223" s="371"/>
      <c r="BJ223" s="371"/>
      <c r="BK223" s="371"/>
      <c r="BL223" s="371"/>
      <c r="BM223" s="371"/>
      <c r="BN223" s="371"/>
      <c r="BO223" s="371"/>
      <c r="BP223" s="371"/>
      <c r="BQ223" s="371"/>
      <c r="BR223" s="371"/>
      <c r="BS223" s="371"/>
      <c r="BT223" s="371"/>
      <c r="BU223" s="371"/>
      <c r="BV223" s="371"/>
      <c r="BW223" s="371"/>
      <c r="BX223" s="371"/>
      <c r="BY223" s="371"/>
      <c r="BZ223" s="371"/>
      <c r="CA223" s="371"/>
      <c r="CB223" s="371"/>
      <c r="CC223" s="371"/>
      <c r="CD223" s="371"/>
      <c r="CE223" s="371"/>
      <c r="CF223" s="371"/>
      <c r="CG223" s="371"/>
      <c r="CH223" s="371"/>
      <c r="CI223" s="371"/>
      <c r="CJ223" s="371"/>
      <c r="CK223" s="371"/>
      <c r="CL223" s="371"/>
      <c r="CM223" s="371"/>
      <c r="CN223" s="371"/>
      <c r="CO223" s="371"/>
      <c r="CP223" s="371"/>
      <c r="CQ223" s="371"/>
      <c r="CR223" s="371"/>
      <c r="CS223" s="371"/>
      <c r="CT223" s="371"/>
      <c r="CU223" s="371"/>
      <c r="CV223" s="371"/>
      <c r="CW223" s="371"/>
      <c r="CX223" s="371"/>
      <c r="CY223" s="371"/>
      <c r="CZ223" s="371"/>
      <c r="DA223" s="371"/>
      <c r="DB223" s="371"/>
      <c r="DC223" s="371"/>
      <c r="DD223" s="371"/>
      <c r="DE223" s="371"/>
      <c r="DF223" s="371"/>
      <c r="DG223" s="371"/>
      <c r="DH223" s="371"/>
      <c r="DI223" s="371"/>
      <c r="DJ223" s="371"/>
      <c r="DK223" s="371"/>
      <c r="DL223" s="371"/>
      <c r="DM223" s="371"/>
      <c r="DN223" s="371"/>
      <c r="DO223" s="371"/>
      <c r="DP223" s="371"/>
      <c r="DQ223" s="371"/>
      <c r="DR223" s="371"/>
      <c r="DS223" s="371"/>
      <c r="DT223" s="371"/>
      <c r="DU223" s="371"/>
      <c r="DV223" s="371"/>
      <c r="DW223" s="371"/>
      <c r="DX223" s="371"/>
      <c r="DY223" s="371"/>
      <c r="DZ223" s="371"/>
      <c r="EA223" s="371"/>
      <c r="EB223" s="371"/>
      <c r="EC223" s="371"/>
      <c r="ED223" s="371"/>
      <c r="EE223" s="371"/>
      <c r="EF223" s="371"/>
      <c r="EG223" s="371"/>
      <c r="EH223" s="371"/>
      <c r="EI223" s="371"/>
      <c r="EJ223" s="371"/>
      <c r="EK223" s="371"/>
      <c r="EL223" s="371"/>
      <c r="EM223" s="371"/>
      <c r="EN223" s="371"/>
      <c r="EO223" s="371"/>
      <c r="EP223" s="371"/>
      <c r="EQ223" s="371"/>
      <c r="ER223" s="371"/>
    </row>
    <row r="224" spans="1:148" x14ac:dyDescent="0.15">
      <c r="A224" s="371"/>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371"/>
      <c r="AF224" s="371"/>
      <c r="AG224" s="371"/>
      <c r="AH224" s="371"/>
      <c r="AI224" s="371"/>
      <c r="AJ224" s="371"/>
      <c r="AK224" s="371"/>
      <c r="AL224" s="371"/>
      <c r="AM224" s="371"/>
      <c r="AN224" s="371"/>
      <c r="AO224" s="371"/>
      <c r="AP224" s="371"/>
      <c r="AQ224" s="371"/>
      <c r="AR224" s="371"/>
      <c r="AS224" s="371"/>
      <c r="AT224" s="371"/>
      <c r="AU224" s="371"/>
      <c r="AV224" s="371"/>
      <c r="AW224" s="371"/>
      <c r="AX224" s="371"/>
      <c r="AY224" s="371"/>
      <c r="AZ224" s="371"/>
      <c r="BA224" s="371"/>
      <c r="BB224" s="371"/>
      <c r="BC224" s="371"/>
      <c r="BD224" s="371"/>
      <c r="BE224" s="371"/>
      <c r="BF224" s="371"/>
      <c r="BG224" s="371"/>
      <c r="BH224" s="371"/>
      <c r="BI224" s="371"/>
      <c r="BJ224" s="371"/>
      <c r="BK224" s="371"/>
      <c r="BL224" s="371"/>
      <c r="BM224" s="371"/>
      <c r="BN224" s="371"/>
      <c r="BO224" s="371"/>
      <c r="BP224" s="371"/>
      <c r="BQ224" s="371"/>
      <c r="BR224" s="371"/>
      <c r="BS224" s="371"/>
      <c r="BT224" s="371"/>
      <c r="BU224" s="371"/>
      <c r="BV224" s="371"/>
      <c r="BW224" s="371"/>
      <c r="BX224" s="371"/>
      <c r="BY224" s="371"/>
      <c r="BZ224" s="371"/>
      <c r="CA224" s="371"/>
      <c r="CB224" s="371"/>
      <c r="CC224" s="371"/>
      <c r="CD224" s="371"/>
      <c r="CE224" s="371"/>
      <c r="CF224" s="371"/>
      <c r="CG224" s="371"/>
      <c r="CH224" s="371"/>
      <c r="CI224" s="371"/>
      <c r="CJ224" s="371"/>
      <c r="CK224" s="371"/>
      <c r="CL224" s="371"/>
      <c r="CM224" s="371"/>
      <c r="CN224" s="371"/>
      <c r="CO224" s="371"/>
      <c r="CP224" s="371"/>
      <c r="CQ224" s="371"/>
      <c r="CR224" s="371"/>
      <c r="CS224" s="371"/>
      <c r="CT224" s="371"/>
      <c r="CU224" s="371"/>
      <c r="CV224" s="371"/>
      <c r="CW224" s="371"/>
      <c r="CX224" s="371"/>
      <c r="CY224" s="371"/>
      <c r="CZ224" s="371"/>
      <c r="DA224" s="371"/>
      <c r="DB224" s="371"/>
      <c r="DC224" s="371"/>
      <c r="DD224" s="371"/>
      <c r="DE224" s="371"/>
      <c r="DF224" s="371"/>
      <c r="DG224" s="371"/>
      <c r="DH224" s="371"/>
      <c r="DI224" s="371"/>
      <c r="DJ224" s="371"/>
      <c r="DK224" s="371"/>
      <c r="DL224" s="371"/>
      <c r="DM224" s="371"/>
      <c r="DN224" s="371"/>
      <c r="DO224" s="371"/>
      <c r="DP224" s="371"/>
      <c r="DQ224" s="371"/>
      <c r="DR224" s="371"/>
      <c r="DS224" s="371"/>
      <c r="DT224" s="371"/>
      <c r="DU224" s="371"/>
      <c r="DV224" s="371"/>
      <c r="DW224" s="371"/>
      <c r="DX224" s="371"/>
      <c r="DY224" s="371"/>
      <c r="DZ224" s="371"/>
      <c r="EA224" s="371"/>
      <c r="EB224" s="371"/>
      <c r="EC224" s="371"/>
      <c r="ED224" s="371"/>
      <c r="EE224" s="371"/>
      <c r="EF224" s="371"/>
      <c r="EG224" s="371"/>
      <c r="EH224" s="371"/>
      <c r="EI224" s="371"/>
      <c r="EJ224" s="371"/>
      <c r="EK224" s="371"/>
      <c r="EL224" s="371"/>
      <c r="EM224" s="371"/>
      <c r="EN224" s="371"/>
      <c r="EO224" s="371"/>
      <c r="EP224" s="371"/>
      <c r="EQ224" s="371"/>
      <c r="ER224" s="371"/>
    </row>
    <row r="225" spans="1:148" x14ac:dyDescent="0.15">
      <c r="A225" s="371"/>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1"/>
      <c r="AF225" s="371"/>
      <c r="AG225" s="371"/>
      <c r="AH225" s="371"/>
      <c r="AI225" s="371"/>
      <c r="AJ225" s="371"/>
      <c r="AK225" s="371"/>
      <c r="AL225" s="371"/>
      <c r="AM225" s="371"/>
      <c r="AN225" s="371"/>
      <c r="AO225" s="371"/>
      <c r="AP225" s="371"/>
      <c r="AQ225" s="371"/>
      <c r="AR225" s="371"/>
      <c r="AS225" s="371"/>
      <c r="AT225" s="371"/>
      <c r="AU225" s="371"/>
      <c r="AV225" s="371"/>
      <c r="AW225" s="371"/>
      <c r="AX225" s="371"/>
      <c r="AY225" s="371"/>
      <c r="AZ225" s="371"/>
      <c r="BA225" s="371"/>
      <c r="BB225" s="371"/>
      <c r="BC225" s="371"/>
      <c r="BD225" s="371"/>
      <c r="BE225" s="371"/>
      <c r="BF225" s="371"/>
      <c r="BG225" s="371"/>
      <c r="BH225" s="371"/>
      <c r="BI225" s="371"/>
      <c r="BJ225" s="371"/>
      <c r="BK225" s="371"/>
      <c r="BL225" s="371"/>
      <c r="BM225" s="371"/>
      <c r="BN225" s="371"/>
      <c r="BO225" s="371"/>
      <c r="BP225" s="371"/>
      <c r="BQ225" s="371"/>
      <c r="BR225" s="371"/>
      <c r="BS225" s="371"/>
      <c r="BT225" s="371"/>
      <c r="BU225" s="371"/>
      <c r="BV225" s="371"/>
      <c r="BW225" s="371"/>
      <c r="BX225" s="371"/>
      <c r="BY225" s="371"/>
      <c r="BZ225" s="371"/>
      <c r="CA225" s="371"/>
      <c r="CB225" s="371"/>
      <c r="CC225" s="371"/>
      <c r="CD225" s="371"/>
      <c r="CE225" s="371"/>
      <c r="CF225" s="371"/>
      <c r="CG225" s="371"/>
      <c r="CH225" s="371"/>
      <c r="CI225" s="371"/>
      <c r="CJ225" s="371"/>
      <c r="CK225" s="371"/>
      <c r="CL225" s="371"/>
      <c r="CM225" s="371"/>
      <c r="CN225" s="371"/>
      <c r="CO225" s="371"/>
      <c r="CP225" s="371"/>
      <c r="CQ225" s="371"/>
      <c r="CR225" s="371"/>
      <c r="CS225" s="371"/>
      <c r="CT225" s="371"/>
      <c r="CU225" s="371"/>
      <c r="CV225" s="371"/>
      <c r="CW225" s="371"/>
      <c r="CX225" s="371"/>
      <c r="CY225" s="371"/>
      <c r="CZ225" s="371"/>
      <c r="DA225" s="371"/>
      <c r="DB225" s="371"/>
      <c r="DC225" s="371"/>
      <c r="DD225" s="371"/>
      <c r="DE225" s="371"/>
      <c r="DF225" s="371"/>
      <c r="DG225" s="371"/>
      <c r="DH225" s="371"/>
      <c r="DI225" s="371"/>
      <c r="DJ225" s="371"/>
      <c r="DK225" s="371"/>
      <c r="DL225" s="371"/>
      <c r="DM225" s="371"/>
      <c r="DN225" s="371"/>
      <c r="DO225" s="371"/>
      <c r="DP225" s="371"/>
      <c r="DQ225" s="371"/>
      <c r="DR225" s="371"/>
      <c r="DS225" s="371"/>
      <c r="DT225" s="371"/>
      <c r="DU225" s="371"/>
      <c r="DV225" s="371"/>
      <c r="DW225" s="371"/>
      <c r="DX225" s="371"/>
      <c r="DY225" s="371"/>
      <c r="DZ225" s="371"/>
      <c r="EA225" s="371"/>
      <c r="EB225" s="371"/>
      <c r="EC225" s="371"/>
      <c r="ED225" s="371"/>
      <c r="EE225" s="371"/>
      <c r="EF225" s="371"/>
      <c r="EG225" s="371"/>
      <c r="EH225" s="371"/>
      <c r="EI225" s="371"/>
      <c r="EJ225" s="371"/>
      <c r="EK225" s="371"/>
      <c r="EL225" s="371"/>
      <c r="EM225" s="371"/>
      <c r="EN225" s="371"/>
      <c r="EO225" s="371"/>
      <c r="EP225" s="371"/>
      <c r="EQ225" s="371"/>
      <c r="ER225" s="371"/>
    </row>
    <row r="226" spans="1:148" x14ac:dyDescent="0.15">
      <c r="A226" s="371"/>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71"/>
      <c r="AF226" s="371"/>
      <c r="AG226" s="371"/>
      <c r="AH226" s="371"/>
      <c r="AI226" s="371"/>
      <c r="AJ226" s="371"/>
      <c r="AK226" s="371"/>
      <c r="AL226" s="371"/>
      <c r="AM226" s="371"/>
      <c r="AN226" s="371"/>
      <c r="AO226" s="371"/>
      <c r="AP226" s="371"/>
      <c r="AQ226" s="371"/>
      <c r="AR226" s="371"/>
      <c r="AS226" s="371"/>
      <c r="AT226" s="371"/>
      <c r="AU226" s="371"/>
      <c r="AV226" s="371"/>
      <c r="AW226" s="371"/>
      <c r="AX226" s="371"/>
      <c r="AY226" s="371"/>
      <c r="AZ226" s="371"/>
      <c r="BA226" s="371"/>
      <c r="BB226" s="371"/>
      <c r="BC226" s="371"/>
      <c r="BD226" s="371"/>
      <c r="BE226" s="371"/>
      <c r="BF226" s="371"/>
      <c r="BG226" s="371"/>
      <c r="BH226" s="371"/>
      <c r="BI226" s="371"/>
      <c r="BJ226" s="371"/>
      <c r="BK226" s="371"/>
      <c r="BL226" s="371"/>
      <c r="BM226" s="371"/>
      <c r="BN226" s="371"/>
      <c r="BO226" s="371"/>
      <c r="BP226" s="371"/>
      <c r="BQ226" s="371"/>
      <c r="BR226" s="371"/>
      <c r="BS226" s="371"/>
      <c r="BT226" s="371"/>
      <c r="BU226" s="371"/>
      <c r="BV226" s="371"/>
      <c r="BW226" s="371"/>
      <c r="BX226" s="371"/>
      <c r="BY226" s="371"/>
      <c r="BZ226" s="371"/>
      <c r="CA226" s="371"/>
      <c r="CB226" s="371"/>
      <c r="CC226" s="371"/>
      <c r="CD226" s="371"/>
      <c r="CE226" s="371"/>
      <c r="CF226" s="371"/>
      <c r="CG226" s="371"/>
      <c r="CH226" s="371"/>
      <c r="CI226" s="371"/>
      <c r="CJ226" s="371"/>
      <c r="CK226" s="371"/>
      <c r="CL226" s="371"/>
      <c r="CM226" s="371"/>
      <c r="CN226" s="371"/>
      <c r="CO226" s="371"/>
      <c r="CP226" s="371"/>
      <c r="CQ226" s="371"/>
      <c r="CR226" s="371"/>
      <c r="CS226" s="371"/>
      <c r="CT226" s="371"/>
      <c r="CU226" s="371"/>
      <c r="CV226" s="371"/>
      <c r="CW226" s="371"/>
      <c r="CX226" s="371"/>
      <c r="CY226" s="371"/>
      <c r="CZ226" s="371"/>
      <c r="DA226" s="371"/>
      <c r="DB226" s="371"/>
      <c r="DC226" s="371"/>
      <c r="DD226" s="371"/>
      <c r="DE226" s="371"/>
      <c r="DF226" s="371"/>
      <c r="DG226" s="371"/>
      <c r="DH226" s="371"/>
      <c r="DI226" s="371"/>
      <c r="DJ226" s="371"/>
      <c r="DK226" s="371"/>
      <c r="DL226" s="371"/>
      <c r="DM226" s="371"/>
      <c r="DN226" s="371"/>
      <c r="DO226" s="371"/>
      <c r="DP226" s="371"/>
      <c r="DQ226" s="371"/>
      <c r="DR226" s="371"/>
      <c r="DS226" s="371"/>
      <c r="DT226" s="371"/>
      <c r="DU226" s="371"/>
      <c r="DV226" s="371"/>
      <c r="DW226" s="371"/>
      <c r="DX226" s="371"/>
      <c r="DY226" s="371"/>
      <c r="DZ226" s="371"/>
      <c r="EA226" s="371"/>
      <c r="EB226" s="371"/>
      <c r="EC226" s="371"/>
      <c r="ED226" s="371"/>
      <c r="EE226" s="371"/>
      <c r="EF226" s="371"/>
      <c r="EG226" s="371"/>
      <c r="EH226" s="371"/>
      <c r="EI226" s="371"/>
      <c r="EJ226" s="371"/>
      <c r="EK226" s="371"/>
      <c r="EL226" s="371"/>
      <c r="EM226" s="371"/>
      <c r="EN226" s="371"/>
      <c r="EO226" s="371"/>
      <c r="EP226" s="371"/>
      <c r="EQ226" s="371"/>
      <c r="ER226" s="371"/>
    </row>
    <row r="227" spans="1:148" x14ac:dyDescent="0.15">
      <c r="A227" s="371"/>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71"/>
      <c r="AF227" s="371"/>
      <c r="AG227" s="371"/>
      <c r="AH227" s="371"/>
      <c r="AI227" s="371"/>
      <c r="AJ227" s="371"/>
      <c r="AK227" s="371"/>
      <c r="AL227" s="371"/>
      <c r="AM227" s="371"/>
      <c r="AN227" s="371"/>
      <c r="AO227" s="371"/>
      <c r="AP227" s="371"/>
      <c r="AQ227" s="371"/>
      <c r="AR227" s="371"/>
      <c r="AS227" s="371"/>
      <c r="AT227" s="371"/>
      <c r="AU227" s="371"/>
      <c r="AV227" s="371"/>
      <c r="AW227" s="371"/>
      <c r="AX227" s="371"/>
      <c r="AY227" s="371"/>
      <c r="AZ227" s="371"/>
      <c r="BA227" s="371"/>
      <c r="BB227" s="371"/>
      <c r="BC227" s="371"/>
      <c r="BD227" s="371"/>
      <c r="BE227" s="371"/>
      <c r="BF227" s="371"/>
      <c r="BG227" s="371"/>
      <c r="BH227" s="371"/>
      <c r="BI227" s="371"/>
      <c r="BJ227" s="371"/>
      <c r="BK227" s="371"/>
      <c r="BL227" s="371"/>
      <c r="BM227" s="371"/>
      <c r="BN227" s="371"/>
      <c r="BO227" s="371"/>
      <c r="BP227" s="371"/>
      <c r="BQ227" s="371"/>
      <c r="BR227" s="371"/>
      <c r="BS227" s="371"/>
      <c r="BT227" s="371"/>
      <c r="BU227" s="371"/>
      <c r="BV227" s="371"/>
      <c r="BW227" s="371"/>
      <c r="BX227" s="371"/>
      <c r="BY227" s="371"/>
      <c r="BZ227" s="371"/>
      <c r="CA227" s="371"/>
      <c r="CB227" s="371"/>
      <c r="CC227" s="371"/>
      <c r="CD227" s="371"/>
      <c r="CE227" s="371"/>
      <c r="CF227" s="371"/>
      <c r="CG227" s="371"/>
      <c r="CH227" s="371"/>
      <c r="CI227" s="371"/>
      <c r="CJ227" s="371"/>
      <c r="CK227" s="371"/>
      <c r="CL227" s="371"/>
      <c r="CM227" s="371"/>
      <c r="CN227" s="371"/>
      <c r="CO227" s="371"/>
      <c r="CP227" s="371"/>
      <c r="CQ227" s="371"/>
      <c r="CR227" s="371"/>
      <c r="CS227" s="371"/>
      <c r="CT227" s="371"/>
      <c r="CU227" s="371"/>
      <c r="CV227" s="371"/>
      <c r="CW227" s="371"/>
      <c r="CX227" s="371"/>
      <c r="CY227" s="371"/>
      <c r="CZ227" s="371"/>
      <c r="DA227" s="371"/>
      <c r="DB227" s="371"/>
      <c r="DC227" s="371"/>
      <c r="DD227" s="371"/>
      <c r="DE227" s="371"/>
      <c r="DF227" s="371"/>
      <c r="DG227" s="371"/>
      <c r="DH227" s="371"/>
      <c r="DI227" s="371"/>
      <c r="DJ227" s="371"/>
      <c r="DK227" s="371"/>
      <c r="DL227" s="371"/>
      <c r="DM227" s="371"/>
      <c r="DN227" s="371"/>
      <c r="DO227" s="371"/>
      <c r="DP227" s="371"/>
      <c r="DQ227" s="371"/>
      <c r="DR227" s="371"/>
      <c r="DS227" s="371"/>
      <c r="DT227" s="371"/>
      <c r="DU227" s="371"/>
      <c r="DV227" s="371"/>
      <c r="DW227" s="371"/>
      <c r="DX227" s="371"/>
      <c r="DY227" s="371"/>
      <c r="DZ227" s="371"/>
      <c r="EA227" s="371"/>
      <c r="EB227" s="371"/>
      <c r="EC227" s="371"/>
      <c r="ED227" s="371"/>
      <c r="EE227" s="371"/>
      <c r="EF227" s="371"/>
      <c r="EG227" s="371"/>
      <c r="EH227" s="371"/>
      <c r="EI227" s="371"/>
      <c r="EJ227" s="371"/>
      <c r="EK227" s="371"/>
      <c r="EL227" s="371"/>
      <c r="EM227" s="371"/>
      <c r="EN227" s="371"/>
      <c r="EO227" s="371"/>
      <c r="EP227" s="371"/>
      <c r="EQ227" s="371"/>
      <c r="ER227" s="371"/>
    </row>
    <row r="228" spans="1:148" x14ac:dyDescent="0.15">
      <c r="A228" s="371"/>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c r="AF228" s="371"/>
      <c r="AG228" s="371"/>
      <c r="AH228" s="371"/>
      <c r="AI228" s="371"/>
      <c r="AJ228" s="371"/>
      <c r="AK228" s="371"/>
      <c r="AL228" s="371"/>
      <c r="AM228" s="371"/>
      <c r="AN228" s="371"/>
      <c r="AO228" s="371"/>
      <c r="AP228" s="371"/>
      <c r="AQ228" s="371"/>
      <c r="AR228" s="371"/>
      <c r="AS228" s="371"/>
      <c r="AT228" s="371"/>
      <c r="AU228" s="371"/>
      <c r="AV228" s="371"/>
      <c r="AW228" s="371"/>
      <c r="AX228" s="371"/>
      <c r="AY228" s="371"/>
      <c r="AZ228" s="371"/>
      <c r="BA228" s="371"/>
      <c r="BB228" s="371"/>
      <c r="BC228" s="371"/>
      <c r="BD228" s="371"/>
      <c r="BE228" s="371"/>
      <c r="BF228" s="371"/>
      <c r="BG228" s="371"/>
      <c r="BH228" s="371"/>
      <c r="BI228" s="371"/>
      <c r="BJ228" s="371"/>
      <c r="BK228" s="371"/>
      <c r="BL228" s="371"/>
      <c r="BM228" s="371"/>
      <c r="BN228" s="371"/>
      <c r="BO228" s="371"/>
      <c r="BP228" s="371"/>
      <c r="BQ228" s="371"/>
      <c r="BR228" s="371"/>
      <c r="BS228" s="371"/>
      <c r="BT228" s="371"/>
      <c r="BU228" s="371"/>
      <c r="BV228" s="371"/>
      <c r="BW228" s="371"/>
      <c r="BX228" s="371"/>
      <c r="BY228" s="371"/>
      <c r="BZ228" s="371"/>
      <c r="CA228" s="371"/>
      <c r="CB228" s="371"/>
      <c r="CC228" s="371"/>
      <c r="CD228" s="371"/>
      <c r="CE228" s="371"/>
      <c r="CF228" s="371"/>
      <c r="CG228" s="371"/>
      <c r="CH228" s="371"/>
      <c r="CI228" s="371"/>
      <c r="CJ228" s="371"/>
      <c r="CK228" s="371"/>
      <c r="CL228" s="371"/>
      <c r="CM228" s="371"/>
      <c r="CN228" s="371"/>
      <c r="CO228" s="371"/>
      <c r="CP228" s="371"/>
      <c r="CQ228" s="371"/>
      <c r="CR228" s="371"/>
      <c r="CS228" s="371"/>
      <c r="CT228" s="371"/>
      <c r="CU228" s="371"/>
      <c r="CV228" s="371"/>
      <c r="CW228" s="371"/>
      <c r="CX228" s="371"/>
      <c r="CY228" s="371"/>
      <c r="CZ228" s="371"/>
      <c r="DA228" s="371"/>
      <c r="DB228" s="371"/>
      <c r="DC228" s="371"/>
      <c r="DD228" s="371"/>
      <c r="DE228" s="371"/>
      <c r="DF228" s="371"/>
      <c r="DG228" s="371"/>
      <c r="DH228" s="371"/>
      <c r="DI228" s="371"/>
      <c r="DJ228" s="371"/>
      <c r="DK228" s="371"/>
      <c r="DL228" s="371"/>
      <c r="DM228" s="371"/>
      <c r="DN228" s="371"/>
      <c r="DO228" s="371"/>
      <c r="DP228" s="371"/>
      <c r="DQ228" s="371"/>
      <c r="DR228" s="371"/>
      <c r="DS228" s="371"/>
      <c r="DT228" s="371"/>
      <c r="DU228" s="371"/>
      <c r="DV228" s="371"/>
      <c r="DW228" s="371"/>
      <c r="DX228" s="371"/>
      <c r="DY228" s="371"/>
      <c r="DZ228" s="371"/>
      <c r="EA228" s="371"/>
      <c r="EB228" s="371"/>
      <c r="EC228" s="371"/>
      <c r="ED228" s="371"/>
      <c r="EE228" s="371"/>
      <c r="EF228" s="371"/>
      <c r="EG228" s="371"/>
      <c r="EH228" s="371"/>
      <c r="EI228" s="371"/>
      <c r="EJ228" s="371"/>
      <c r="EK228" s="371"/>
      <c r="EL228" s="371"/>
      <c r="EM228" s="371"/>
      <c r="EN228" s="371"/>
      <c r="EO228" s="371"/>
      <c r="EP228" s="371"/>
      <c r="EQ228" s="371"/>
      <c r="ER228" s="371"/>
    </row>
    <row r="229" spans="1:148" x14ac:dyDescent="0.15">
      <c r="A229" s="371"/>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371"/>
      <c r="AE229" s="371"/>
      <c r="AF229" s="371"/>
      <c r="AG229" s="371"/>
      <c r="AH229" s="371"/>
      <c r="AI229" s="371"/>
      <c r="AJ229" s="371"/>
      <c r="AK229" s="371"/>
      <c r="AL229" s="371"/>
      <c r="AM229" s="371"/>
      <c r="AN229" s="371"/>
      <c r="AO229" s="371"/>
      <c r="AP229" s="371"/>
      <c r="AQ229" s="371"/>
      <c r="AR229" s="371"/>
      <c r="AS229" s="371"/>
      <c r="AT229" s="371"/>
      <c r="AU229" s="371"/>
      <c r="AV229" s="371"/>
      <c r="AW229" s="371"/>
      <c r="AX229" s="371"/>
      <c r="AY229" s="371"/>
      <c r="AZ229" s="371"/>
      <c r="BA229" s="371"/>
      <c r="BB229" s="371"/>
      <c r="BC229" s="371"/>
      <c r="BD229" s="371"/>
      <c r="BE229" s="371"/>
      <c r="BF229" s="371"/>
      <c r="BG229" s="371"/>
      <c r="BH229" s="371"/>
      <c r="BI229" s="371"/>
      <c r="BJ229" s="371"/>
      <c r="BK229" s="371"/>
      <c r="BL229" s="371"/>
      <c r="BM229" s="371"/>
      <c r="BN229" s="371"/>
      <c r="BO229" s="371"/>
      <c r="BP229" s="371"/>
      <c r="BQ229" s="371"/>
      <c r="BR229" s="371"/>
      <c r="BS229" s="371"/>
      <c r="BT229" s="371"/>
      <c r="BU229" s="371"/>
      <c r="BV229" s="371"/>
      <c r="BW229" s="371"/>
      <c r="BX229" s="371"/>
      <c r="BY229" s="371"/>
      <c r="BZ229" s="371"/>
      <c r="CA229" s="371"/>
      <c r="CB229" s="371"/>
      <c r="CC229" s="371"/>
      <c r="CD229" s="371"/>
      <c r="CE229" s="371"/>
      <c r="CF229" s="371"/>
      <c r="CG229" s="371"/>
      <c r="CH229" s="371"/>
      <c r="CI229" s="371"/>
      <c r="CJ229" s="371"/>
      <c r="CK229" s="371"/>
      <c r="CL229" s="371"/>
      <c r="CM229" s="371"/>
      <c r="CN229" s="371"/>
      <c r="CO229" s="371"/>
      <c r="CP229" s="371"/>
      <c r="CQ229" s="371"/>
      <c r="CR229" s="371"/>
      <c r="CS229" s="371"/>
      <c r="CT229" s="371"/>
      <c r="CU229" s="371"/>
      <c r="CV229" s="371"/>
      <c r="CW229" s="371"/>
      <c r="CX229" s="371"/>
      <c r="CY229" s="371"/>
      <c r="CZ229" s="371"/>
      <c r="DA229" s="371"/>
      <c r="DB229" s="371"/>
      <c r="DC229" s="371"/>
      <c r="DD229" s="371"/>
      <c r="DE229" s="371"/>
      <c r="DF229" s="371"/>
      <c r="DG229" s="371"/>
      <c r="DH229" s="371"/>
      <c r="DI229" s="371"/>
      <c r="DJ229" s="371"/>
      <c r="DK229" s="371"/>
      <c r="DL229" s="371"/>
      <c r="DM229" s="371"/>
      <c r="DN229" s="371"/>
      <c r="DO229" s="371"/>
      <c r="DP229" s="371"/>
      <c r="DQ229" s="371"/>
      <c r="DR229" s="371"/>
      <c r="DS229" s="371"/>
      <c r="DT229" s="371"/>
      <c r="DU229" s="371"/>
      <c r="DV229" s="371"/>
      <c r="DW229" s="371"/>
      <c r="DX229" s="371"/>
      <c r="DY229" s="371"/>
      <c r="DZ229" s="371"/>
      <c r="EA229" s="371"/>
      <c r="EB229" s="371"/>
      <c r="EC229" s="371"/>
      <c r="ED229" s="371"/>
      <c r="EE229" s="371"/>
      <c r="EF229" s="371"/>
      <c r="EG229" s="371"/>
      <c r="EH229" s="371"/>
      <c r="EI229" s="371"/>
      <c r="EJ229" s="371"/>
      <c r="EK229" s="371"/>
      <c r="EL229" s="371"/>
      <c r="EM229" s="371"/>
      <c r="EN229" s="371"/>
      <c r="EO229" s="371"/>
      <c r="EP229" s="371"/>
      <c r="EQ229" s="371"/>
      <c r="ER229" s="371"/>
    </row>
    <row r="230" spans="1:148" x14ac:dyDescent="0.15">
      <c r="A230" s="371"/>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71"/>
      <c r="AF230" s="371"/>
      <c r="AG230" s="371"/>
      <c r="AH230" s="371"/>
      <c r="AI230" s="371"/>
      <c r="AJ230" s="371"/>
      <c r="AK230" s="371"/>
      <c r="AL230" s="371"/>
      <c r="AM230" s="371"/>
      <c r="AN230" s="371"/>
      <c r="AO230" s="371"/>
      <c r="AP230" s="371"/>
      <c r="AQ230" s="371"/>
      <c r="AR230" s="371"/>
      <c r="AS230" s="371"/>
      <c r="AT230" s="371"/>
      <c r="AU230" s="371"/>
      <c r="AV230" s="371"/>
      <c r="AW230" s="371"/>
      <c r="AX230" s="371"/>
      <c r="AY230" s="371"/>
      <c r="AZ230" s="371"/>
      <c r="BA230" s="371"/>
      <c r="BB230" s="371"/>
      <c r="BC230" s="371"/>
      <c r="BD230" s="371"/>
      <c r="BE230" s="371"/>
      <c r="BF230" s="371"/>
      <c r="BG230" s="371"/>
      <c r="BH230" s="371"/>
      <c r="BI230" s="371"/>
      <c r="BJ230" s="371"/>
      <c r="BK230" s="371"/>
      <c r="BL230" s="371"/>
      <c r="BM230" s="371"/>
      <c r="BN230" s="371"/>
      <c r="BO230" s="371"/>
      <c r="BP230" s="371"/>
      <c r="BQ230" s="371"/>
      <c r="BR230" s="371"/>
      <c r="BS230" s="371"/>
      <c r="BT230" s="371"/>
      <c r="BU230" s="371"/>
      <c r="BV230" s="371"/>
      <c r="BW230" s="371"/>
      <c r="BX230" s="371"/>
      <c r="BY230" s="371"/>
      <c r="BZ230" s="371"/>
      <c r="CA230" s="371"/>
      <c r="CB230" s="371"/>
      <c r="CC230" s="371"/>
      <c r="CD230" s="371"/>
      <c r="CE230" s="371"/>
      <c r="CF230" s="371"/>
      <c r="CG230" s="371"/>
      <c r="CH230" s="371"/>
      <c r="CI230" s="371"/>
      <c r="CJ230" s="371"/>
      <c r="CK230" s="371"/>
      <c r="CL230" s="371"/>
      <c r="CM230" s="371"/>
      <c r="CN230" s="371"/>
      <c r="CO230" s="371"/>
      <c r="CP230" s="371"/>
      <c r="CQ230" s="371"/>
      <c r="CR230" s="371"/>
      <c r="CS230" s="371"/>
      <c r="CT230" s="371"/>
      <c r="CU230" s="371"/>
      <c r="CV230" s="371"/>
      <c r="CW230" s="371"/>
      <c r="CX230" s="371"/>
      <c r="CY230" s="371"/>
      <c r="CZ230" s="371"/>
      <c r="DA230" s="371"/>
      <c r="DB230" s="371"/>
      <c r="DC230" s="371"/>
      <c r="DD230" s="371"/>
      <c r="DE230" s="371"/>
      <c r="DF230" s="371"/>
      <c r="DG230" s="371"/>
      <c r="DH230" s="371"/>
      <c r="DI230" s="371"/>
      <c r="DJ230" s="371"/>
      <c r="DK230" s="371"/>
      <c r="DL230" s="371"/>
      <c r="DM230" s="371"/>
      <c r="DN230" s="371"/>
      <c r="DO230" s="371"/>
      <c r="DP230" s="371"/>
      <c r="DQ230" s="371"/>
      <c r="DR230" s="371"/>
      <c r="DS230" s="371"/>
      <c r="DT230" s="371"/>
      <c r="DU230" s="371"/>
      <c r="DV230" s="371"/>
      <c r="DW230" s="371"/>
      <c r="DX230" s="371"/>
      <c r="DY230" s="371"/>
      <c r="DZ230" s="371"/>
      <c r="EA230" s="371"/>
      <c r="EB230" s="371"/>
      <c r="EC230" s="371"/>
      <c r="ED230" s="371"/>
      <c r="EE230" s="371"/>
      <c r="EF230" s="371"/>
      <c r="EG230" s="371"/>
      <c r="EH230" s="371"/>
      <c r="EI230" s="371"/>
      <c r="EJ230" s="371"/>
      <c r="EK230" s="371"/>
      <c r="EL230" s="371"/>
      <c r="EM230" s="371"/>
      <c r="EN230" s="371"/>
      <c r="EO230" s="371"/>
      <c r="EP230" s="371"/>
      <c r="EQ230" s="371"/>
      <c r="ER230" s="371"/>
    </row>
    <row r="231" spans="1:148" x14ac:dyDescent="0.15">
      <c r="A231" s="371"/>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71"/>
      <c r="AF231" s="371"/>
      <c r="AG231" s="371"/>
      <c r="AH231" s="371"/>
      <c r="AI231" s="371"/>
      <c r="AJ231" s="371"/>
      <c r="AK231" s="371"/>
      <c r="AL231" s="371"/>
      <c r="AM231" s="371"/>
      <c r="AN231" s="371"/>
      <c r="AO231" s="371"/>
      <c r="AP231" s="371"/>
      <c r="AQ231" s="371"/>
      <c r="AR231" s="371"/>
      <c r="AS231" s="371"/>
      <c r="AT231" s="371"/>
      <c r="AU231" s="371"/>
      <c r="AV231" s="371"/>
      <c r="AW231" s="371"/>
      <c r="AX231" s="371"/>
      <c r="AY231" s="371"/>
      <c r="AZ231" s="371"/>
      <c r="BA231" s="371"/>
      <c r="BB231" s="371"/>
      <c r="BC231" s="371"/>
      <c r="BD231" s="371"/>
      <c r="BE231" s="371"/>
      <c r="BF231" s="371"/>
      <c r="BG231" s="371"/>
      <c r="BH231" s="371"/>
      <c r="BI231" s="371"/>
      <c r="BJ231" s="371"/>
      <c r="BK231" s="371"/>
      <c r="BL231" s="371"/>
      <c r="BM231" s="371"/>
      <c r="BN231" s="371"/>
      <c r="BO231" s="371"/>
      <c r="BP231" s="371"/>
      <c r="BQ231" s="371"/>
      <c r="BR231" s="371"/>
      <c r="BS231" s="371"/>
      <c r="BT231" s="371"/>
      <c r="BU231" s="371"/>
      <c r="BV231" s="371"/>
      <c r="BW231" s="371"/>
      <c r="BX231" s="371"/>
      <c r="BY231" s="371"/>
      <c r="BZ231" s="371"/>
      <c r="CA231" s="371"/>
      <c r="CB231" s="371"/>
      <c r="CC231" s="371"/>
      <c r="CD231" s="371"/>
      <c r="CE231" s="371"/>
      <c r="CF231" s="371"/>
      <c r="CG231" s="371"/>
      <c r="CH231" s="371"/>
      <c r="CI231" s="371"/>
      <c r="CJ231" s="371"/>
      <c r="CK231" s="371"/>
      <c r="CL231" s="371"/>
      <c r="CM231" s="371"/>
      <c r="CN231" s="371"/>
      <c r="CO231" s="371"/>
      <c r="CP231" s="371"/>
      <c r="CQ231" s="371"/>
      <c r="CR231" s="371"/>
      <c r="CS231" s="371"/>
      <c r="CT231" s="371"/>
      <c r="CU231" s="371"/>
      <c r="CV231" s="371"/>
      <c r="CW231" s="371"/>
      <c r="CX231" s="371"/>
      <c r="CY231" s="371"/>
      <c r="CZ231" s="371"/>
      <c r="DA231" s="371"/>
      <c r="DB231" s="371"/>
      <c r="DC231" s="371"/>
      <c r="DD231" s="371"/>
      <c r="DE231" s="371"/>
      <c r="DF231" s="371"/>
      <c r="DG231" s="371"/>
      <c r="DH231" s="371"/>
      <c r="DI231" s="371"/>
      <c r="DJ231" s="371"/>
      <c r="DK231" s="371"/>
      <c r="DL231" s="371"/>
      <c r="DM231" s="371"/>
      <c r="DN231" s="371"/>
      <c r="DO231" s="371"/>
      <c r="DP231" s="371"/>
      <c r="DQ231" s="371"/>
      <c r="DR231" s="371"/>
      <c r="DS231" s="371"/>
      <c r="DT231" s="371"/>
      <c r="DU231" s="371"/>
      <c r="DV231" s="371"/>
      <c r="DW231" s="371"/>
      <c r="DX231" s="371"/>
      <c r="DY231" s="371"/>
      <c r="DZ231" s="371"/>
      <c r="EA231" s="371"/>
      <c r="EB231" s="371"/>
      <c r="EC231" s="371"/>
      <c r="ED231" s="371"/>
      <c r="EE231" s="371"/>
      <c r="EF231" s="371"/>
      <c r="EG231" s="371"/>
      <c r="EH231" s="371"/>
      <c r="EI231" s="371"/>
      <c r="EJ231" s="371"/>
      <c r="EK231" s="371"/>
      <c r="EL231" s="371"/>
      <c r="EM231" s="371"/>
      <c r="EN231" s="371"/>
      <c r="EO231" s="371"/>
      <c r="EP231" s="371"/>
      <c r="EQ231" s="371"/>
      <c r="ER231" s="371"/>
    </row>
    <row r="232" spans="1:148" x14ac:dyDescent="0.15">
      <c r="A232" s="371"/>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371"/>
      <c r="AF232" s="371"/>
      <c r="AG232" s="371"/>
      <c r="AH232" s="371"/>
      <c r="AI232" s="371"/>
      <c r="AJ232" s="371"/>
      <c r="AK232" s="371"/>
      <c r="AL232" s="371"/>
      <c r="AM232" s="371"/>
      <c r="AN232" s="371"/>
      <c r="AO232" s="371"/>
      <c r="AP232" s="371"/>
      <c r="AQ232" s="371"/>
      <c r="AR232" s="371"/>
      <c r="AS232" s="371"/>
      <c r="AT232" s="371"/>
      <c r="AU232" s="371"/>
      <c r="AV232" s="371"/>
      <c r="AW232" s="371"/>
      <c r="AX232" s="371"/>
      <c r="AY232" s="371"/>
      <c r="AZ232" s="371"/>
      <c r="BA232" s="371"/>
      <c r="BB232" s="371"/>
      <c r="BC232" s="371"/>
      <c r="BD232" s="371"/>
      <c r="BE232" s="371"/>
      <c r="BF232" s="371"/>
      <c r="BG232" s="371"/>
      <c r="BH232" s="371"/>
      <c r="BI232" s="371"/>
      <c r="BJ232" s="371"/>
      <c r="BK232" s="371"/>
      <c r="BL232" s="371"/>
      <c r="BM232" s="371"/>
      <c r="BN232" s="371"/>
      <c r="BO232" s="371"/>
      <c r="BP232" s="371"/>
      <c r="BQ232" s="371"/>
      <c r="BR232" s="371"/>
      <c r="BS232" s="371"/>
      <c r="BT232" s="371"/>
      <c r="BU232" s="371"/>
      <c r="BV232" s="371"/>
      <c r="BW232" s="371"/>
      <c r="BX232" s="371"/>
      <c r="BY232" s="371"/>
      <c r="BZ232" s="371"/>
      <c r="CA232" s="371"/>
      <c r="CB232" s="371"/>
      <c r="CC232" s="371"/>
      <c r="CD232" s="371"/>
      <c r="CE232" s="371"/>
      <c r="CF232" s="371"/>
      <c r="CG232" s="371"/>
      <c r="CH232" s="371"/>
      <c r="CI232" s="371"/>
      <c r="CJ232" s="371"/>
      <c r="CK232" s="371"/>
      <c r="CL232" s="371"/>
      <c r="CM232" s="371"/>
      <c r="CN232" s="371"/>
      <c r="CO232" s="371"/>
      <c r="CP232" s="371"/>
      <c r="CQ232" s="371"/>
      <c r="CR232" s="371"/>
      <c r="CS232" s="371"/>
      <c r="CT232" s="371"/>
      <c r="CU232" s="371"/>
      <c r="CV232" s="371"/>
      <c r="CW232" s="371"/>
      <c r="CX232" s="371"/>
      <c r="CY232" s="371"/>
      <c r="CZ232" s="371"/>
      <c r="DA232" s="371"/>
      <c r="DB232" s="371"/>
      <c r="DC232" s="371"/>
      <c r="DD232" s="371"/>
      <c r="DE232" s="371"/>
      <c r="DF232" s="371"/>
      <c r="DG232" s="371"/>
      <c r="DH232" s="371"/>
      <c r="DI232" s="371"/>
      <c r="DJ232" s="371"/>
      <c r="DK232" s="371"/>
      <c r="DL232" s="371"/>
      <c r="DM232" s="371"/>
      <c r="DN232" s="371"/>
      <c r="DO232" s="371"/>
      <c r="DP232" s="371"/>
      <c r="DQ232" s="371"/>
      <c r="DR232" s="371"/>
      <c r="DS232" s="371"/>
      <c r="DT232" s="371"/>
      <c r="DU232" s="371"/>
      <c r="DV232" s="371"/>
      <c r="DW232" s="371"/>
      <c r="DX232" s="371"/>
      <c r="DY232" s="371"/>
      <c r="DZ232" s="371"/>
      <c r="EA232" s="371"/>
      <c r="EB232" s="371"/>
      <c r="EC232" s="371"/>
      <c r="ED232" s="371"/>
      <c r="EE232" s="371"/>
      <c r="EF232" s="371"/>
      <c r="EG232" s="371"/>
      <c r="EH232" s="371"/>
      <c r="EI232" s="371"/>
      <c r="EJ232" s="371"/>
      <c r="EK232" s="371"/>
      <c r="EL232" s="371"/>
      <c r="EM232" s="371"/>
      <c r="EN232" s="371"/>
      <c r="EO232" s="371"/>
      <c r="EP232" s="371"/>
      <c r="EQ232" s="371"/>
      <c r="ER232" s="371"/>
    </row>
    <row r="233" spans="1:148" x14ac:dyDescent="0.15">
      <c r="A233" s="371"/>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371"/>
      <c r="AF233" s="371"/>
      <c r="AG233" s="371"/>
      <c r="AH233" s="371"/>
      <c r="AI233" s="371"/>
      <c r="AJ233" s="371"/>
      <c r="AK233" s="371"/>
      <c r="AL233" s="371"/>
      <c r="AM233" s="371"/>
      <c r="AN233" s="371"/>
      <c r="AO233" s="371"/>
      <c r="AP233" s="371"/>
      <c r="AQ233" s="371"/>
      <c r="AR233" s="371"/>
      <c r="AS233" s="371"/>
      <c r="AT233" s="371"/>
      <c r="AU233" s="371"/>
      <c r="AV233" s="371"/>
      <c r="AW233" s="371"/>
      <c r="AX233" s="371"/>
      <c r="AY233" s="371"/>
      <c r="AZ233" s="371"/>
      <c r="BA233" s="371"/>
      <c r="BB233" s="371"/>
      <c r="BC233" s="371"/>
      <c r="BD233" s="371"/>
      <c r="BE233" s="371"/>
      <c r="BF233" s="371"/>
      <c r="BG233" s="371"/>
      <c r="BH233" s="371"/>
      <c r="BI233" s="371"/>
      <c r="BJ233" s="371"/>
      <c r="BK233" s="371"/>
      <c r="BL233" s="371"/>
      <c r="BM233" s="371"/>
      <c r="BN233" s="371"/>
      <c r="BO233" s="371"/>
      <c r="BP233" s="371"/>
      <c r="BQ233" s="371"/>
      <c r="BR233" s="371"/>
      <c r="BS233" s="371"/>
      <c r="BT233" s="371"/>
      <c r="BU233" s="371"/>
      <c r="BV233" s="371"/>
      <c r="BW233" s="371"/>
      <c r="BX233" s="371"/>
      <c r="BY233" s="371"/>
      <c r="BZ233" s="371"/>
      <c r="CA233" s="371"/>
      <c r="CB233" s="371"/>
      <c r="CC233" s="371"/>
      <c r="CD233" s="371"/>
      <c r="CE233" s="371"/>
      <c r="CF233" s="371"/>
      <c r="CG233" s="371"/>
      <c r="CH233" s="371"/>
      <c r="CI233" s="371"/>
      <c r="CJ233" s="371"/>
      <c r="CK233" s="371"/>
      <c r="CL233" s="371"/>
      <c r="CM233" s="371"/>
      <c r="CN233" s="371"/>
      <c r="CO233" s="371"/>
      <c r="CP233" s="371"/>
      <c r="CQ233" s="371"/>
      <c r="CR233" s="371"/>
      <c r="CS233" s="371"/>
      <c r="CT233" s="371"/>
      <c r="CU233" s="371"/>
      <c r="CV233" s="371"/>
      <c r="CW233" s="371"/>
      <c r="CX233" s="371"/>
      <c r="CY233" s="371"/>
      <c r="CZ233" s="371"/>
      <c r="DA233" s="371"/>
      <c r="DB233" s="371"/>
      <c r="DC233" s="371"/>
      <c r="DD233" s="371"/>
      <c r="DE233" s="371"/>
      <c r="DF233" s="371"/>
      <c r="DG233" s="371"/>
      <c r="DH233" s="371"/>
      <c r="DI233" s="371"/>
      <c r="DJ233" s="371"/>
      <c r="DK233" s="371"/>
      <c r="DL233" s="371"/>
      <c r="DM233" s="371"/>
      <c r="DN233" s="371"/>
      <c r="DO233" s="371"/>
      <c r="DP233" s="371"/>
      <c r="DQ233" s="371"/>
      <c r="DR233" s="371"/>
      <c r="DS233" s="371"/>
      <c r="DT233" s="371"/>
      <c r="DU233" s="371"/>
      <c r="DV233" s="371"/>
      <c r="DW233" s="371"/>
      <c r="DX233" s="371"/>
      <c r="DY233" s="371"/>
      <c r="DZ233" s="371"/>
      <c r="EA233" s="371"/>
      <c r="EB233" s="371"/>
      <c r="EC233" s="371"/>
      <c r="ED233" s="371"/>
      <c r="EE233" s="371"/>
      <c r="EF233" s="371"/>
      <c r="EG233" s="371"/>
      <c r="EH233" s="371"/>
      <c r="EI233" s="371"/>
      <c r="EJ233" s="371"/>
      <c r="EK233" s="371"/>
      <c r="EL233" s="371"/>
      <c r="EM233" s="371"/>
      <c r="EN233" s="371"/>
      <c r="EO233" s="371"/>
      <c r="EP233" s="371"/>
      <c r="EQ233" s="371"/>
      <c r="ER233" s="371"/>
    </row>
    <row r="234" spans="1:148" x14ac:dyDescent="0.15">
      <c r="A234" s="371"/>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c r="AE234" s="371"/>
      <c r="AF234" s="371"/>
      <c r="AG234" s="371"/>
      <c r="AH234" s="371"/>
      <c r="AI234" s="371"/>
      <c r="AJ234" s="371"/>
      <c r="AK234" s="371"/>
      <c r="AL234" s="371"/>
      <c r="AM234" s="371"/>
      <c r="AN234" s="371"/>
      <c r="AO234" s="371"/>
      <c r="AP234" s="371"/>
      <c r="AQ234" s="371"/>
      <c r="AR234" s="371"/>
      <c r="AS234" s="371"/>
      <c r="AT234" s="371"/>
      <c r="AU234" s="371"/>
      <c r="AV234" s="371"/>
      <c r="AW234" s="371"/>
      <c r="AX234" s="371"/>
      <c r="AY234" s="371"/>
      <c r="AZ234" s="371"/>
      <c r="BA234" s="371"/>
      <c r="BB234" s="371"/>
      <c r="BC234" s="371"/>
      <c r="BD234" s="371"/>
      <c r="BE234" s="371"/>
      <c r="BF234" s="371"/>
      <c r="BG234" s="371"/>
      <c r="BH234" s="371"/>
      <c r="BI234" s="371"/>
      <c r="BJ234" s="371"/>
      <c r="BK234" s="371"/>
      <c r="BL234" s="371"/>
      <c r="BM234" s="371"/>
      <c r="BN234" s="371"/>
      <c r="BO234" s="371"/>
      <c r="BP234" s="371"/>
      <c r="BQ234" s="371"/>
      <c r="BR234" s="371"/>
      <c r="BS234" s="371"/>
      <c r="BT234" s="371"/>
      <c r="BU234" s="371"/>
      <c r="BV234" s="371"/>
      <c r="BW234" s="371"/>
      <c r="BX234" s="371"/>
      <c r="BY234" s="371"/>
      <c r="BZ234" s="371"/>
      <c r="CA234" s="371"/>
      <c r="CB234" s="371"/>
      <c r="CC234" s="371"/>
      <c r="CD234" s="371"/>
      <c r="CE234" s="371"/>
      <c r="CF234" s="371"/>
      <c r="CG234" s="371"/>
      <c r="CH234" s="371"/>
      <c r="CI234" s="371"/>
      <c r="CJ234" s="371"/>
      <c r="CK234" s="371"/>
      <c r="CL234" s="371"/>
      <c r="CM234" s="371"/>
      <c r="CN234" s="371"/>
      <c r="CO234" s="371"/>
      <c r="CP234" s="371"/>
      <c r="CQ234" s="371"/>
      <c r="CR234" s="371"/>
      <c r="CS234" s="371"/>
      <c r="CT234" s="371"/>
      <c r="CU234" s="371"/>
      <c r="CV234" s="371"/>
      <c r="CW234" s="371"/>
      <c r="CX234" s="371"/>
      <c r="CY234" s="371"/>
      <c r="CZ234" s="371"/>
      <c r="DA234" s="371"/>
      <c r="DB234" s="371"/>
      <c r="DC234" s="371"/>
      <c r="DD234" s="371"/>
      <c r="DE234" s="371"/>
      <c r="DF234" s="371"/>
      <c r="DG234" s="371"/>
      <c r="DH234" s="371"/>
      <c r="DI234" s="371"/>
      <c r="DJ234" s="371"/>
      <c r="DK234" s="371"/>
      <c r="DL234" s="371"/>
      <c r="DM234" s="371"/>
      <c r="DN234" s="371"/>
      <c r="DO234" s="371"/>
      <c r="DP234" s="371"/>
      <c r="DQ234" s="371"/>
      <c r="DR234" s="371"/>
      <c r="DS234" s="371"/>
      <c r="DT234" s="371"/>
      <c r="DU234" s="371"/>
      <c r="DV234" s="371"/>
      <c r="DW234" s="371"/>
      <c r="DX234" s="371"/>
      <c r="DY234" s="371"/>
      <c r="DZ234" s="371"/>
      <c r="EA234" s="371"/>
      <c r="EB234" s="371"/>
      <c r="EC234" s="371"/>
      <c r="ED234" s="371"/>
      <c r="EE234" s="371"/>
      <c r="EF234" s="371"/>
      <c r="EG234" s="371"/>
      <c r="EH234" s="371"/>
      <c r="EI234" s="371"/>
      <c r="EJ234" s="371"/>
      <c r="EK234" s="371"/>
      <c r="EL234" s="371"/>
      <c r="EM234" s="371"/>
      <c r="EN234" s="371"/>
      <c r="EO234" s="371"/>
      <c r="EP234" s="371"/>
      <c r="EQ234" s="371"/>
      <c r="ER234" s="371"/>
    </row>
    <row r="235" spans="1:148" x14ac:dyDescent="0.15">
      <c r="A235" s="371"/>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71"/>
      <c r="AF235" s="371"/>
      <c r="AG235" s="371"/>
      <c r="AH235" s="371"/>
      <c r="AI235" s="371"/>
      <c r="AJ235" s="371"/>
      <c r="AK235" s="371"/>
      <c r="AL235" s="371"/>
      <c r="AM235" s="371"/>
      <c r="AN235" s="371"/>
      <c r="AO235" s="371"/>
      <c r="AP235" s="371"/>
      <c r="AQ235" s="371"/>
      <c r="AR235" s="371"/>
      <c r="AS235" s="371"/>
      <c r="AT235" s="371"/>
      <c r="AU235" s="371"/>
      <c r="AV235" s="371"/>
      <c r="AW235" s="371"/>
      <c r="AX235" s="371"/>
      <c r="AY235" s="371"/>
      <c r="AZ235" s="371"/>
      <c r="BA235" s="371"/>
      <c r="BB235" s="371"/>
      <c r="BC235" s="371"/>
      <c r="BD235" s="371"/>
      <c r="BE235" s="371"/>
      <c r="BF235" s="371"/>
      <c r="BG235" s="371"/>
      <c r="BH235" s="371"/>
      <c r="BI235" s="371"/>
      <c r="BJ235" s="371"/>
      <c r="BK235" s="371"/>
      <c r="BL235" s="371"/>
      <c r="BM235" s="371"/>
      <c r="BN235" s="371"/>
      <c r="BO235" s="371"/>
      <c r="BP235" s="371"/>
      <c r="BQ235" s="371"/>
      <c r="BR235" s="371"/>
      <c r="BS235" s="371"/>
      <c r="BT235" s="371"/>
      <c r="BU235" s="371"/>
      <c r="BV235" s="371"/>
      <c r="BW235" s="371"/>
      <c r="BX235" s="371"/>
      <c r="BY235" s="371"/>
      <c r="BZ235" s="371"/>
      <c r="CA235" s="371"/>
      <c r="CB235" s="371"/>
      <c r="CC235" s="371"/>
      <c r="CD235" s="371"/>
      <c r="CE235" s="371"/>
      <c r="CF235" s="371"/>
      <c r="CG235" s="371"/>
      <c r="CH235" s="371"/>
      <c r="CI235" s="371"/>
      <c r="CJ235" s="371"/>
      <c r="CK235" s="371"/>
      <c r="CL235" s="371"/>
      <c r="CM235" s="371"/>
      <c r="CN235" s="371"/>
      <c r="CO235" s="371"/>
      <c r="CP235" s="371"/>
      <c r="CQ235" s="371"/>
      <c r="CR235" s="371"/>
      <c r="CS235" s="371"/>
      <c r="CT235" s="371"/>
      <c r="CU235" s="371"/>
      <c r="CV235" s="371"/>
      <c r="CW235" s="371"/>
      <c r="CX235" s="371"/>
      <c r="CY235" s="371"/>
      <c r="CZ235" s="371"/>
      <c r="DA235" s="371"/>
      <c r="DB235" s="371"/>
      <c r="DC235" s="371"/>
      <c r="DD235" s="371"/>
      <c r="DE235" s="371"/>
      <c r="DF235" s="371"/>
      <c r="DG235" s="371"/>
      <c r="DH235" s="371"/>
      <c r="DI235" s="371"/>
      <c r="DJ235" s="371"/>
      <c r="DK235" s="371"/>
      <c r="DL235" s="371"/>
      <c r="DM235" s="371"/>
      <c r="DN235" s="371"/>
      <c r="DO235" s="371"/>
      <c r="DP235" s="371"/>
      <c r="DQ235" s="371"/>
      <c r="DR235" s="371"/>
      <c r="DS235" s="371"/>
      <c r="DT235" s="371"/>
      <c r="DU235" s="371"/>
      <c r="DV235" s="371"/>
      <c r="DW235" s="371"/>
      <c r="DX235" s="371"/>
      <c r="DY235" s="371"/>
      <c r="DZ235" s="371"/>
      <c r="EA235" s="371"/>
      <c r="EB235" s="371"/>
      <c r="EC235" s="371"/>
      <c r="ED235" s="371"/>
      <c r="EE235" s="371"/>
      <c r="EF235" s="371"/>
      <c r="EG235" s="371"/>
      <c r="EH235" s="371"/>
      <c r="EI235" s="371"/>
      <c r="EJ235" s="371"/>
      <c r="EK235" s="371"/>
      <c r="EL235" s="371"/>
      <c r="EM235" s="371"/>
      <c r="EN235" s="371"/>
      <c r="EO235" s="371"/>
      <c r="EP235" s="371"/>
      <c r="EQ235" s="371"/>
      <c r="ER235" s="371"/>
    </row>
    <row r="236" spans="1:148" x14ac:dyDescent="0.15">
      <c r="A236" s="371"/>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71"/>
      <c r="AE236" s="371"/>
      <c r="AF236" s="371"/>
      <c r="AG236" s="371"/>
      <c r="AH236" s="371"/>
      <c r="AI236" s="371"/>
      <c r="AJ236" s="371"/>
      <c r="AK236" s="371"/>
      <c r="AL236" s="371"/>
      <c r="AM236" s="371"/>
      <c r="AN236" s="371"/>
      <c r="AO236" s="371"/>
      <c r="AP236" s="371"/>
      <c r="AQ236" s="371"/>
      <c r="AR236" s="371"/>
      <c r="AS236" s="371"/>
      <c r="AT236" s="371"/>
      <c r="AU236" s="371"/>
      <c r="AV236" s="371"/>
      <c r="AW236" s="371"/>
      <c r="AX236" s="371"/>
      <c r="AY236" s="371"/>
      <c r="AZ236" s="371"/>
      <c r="BA236" s="371"/>
      <c r="BB236" s="371"/>
      <c r="BC236" s="371"/>
      <c r="BD236" s="371"/>
      <c r="BE236" s="371"/>
      <c r="BF236" s="371"/>
      <c r="BG236" s="371"/>
      <c r="BH236" s="371"/>
      <c r="BI236" s="371"/>
      <c r="BJ236" s="371"/>
      <c r="BK236" s="371"/>
      <c r="BL236" s="371"/>
      <c r="BM236" s="371"/>
      <c r="BN236" s="371"/>
      <c r="BO236" s="371"/>
      <c r="BP236" s="371"/>
      <c r="BQ236" s="371"/>
      <c r="BR236" s="371"/>
      <c r="BS236" s="371"/>
      <c r="BT236" s="371"/>
      <c r="BU236" s="371"/>
      <c r="BV236" s="371"/>
      <c r="BW236" s="371"/>
      <c r="BX236" s="371"/>
      <c r="BY236" s="371"/>
      <c r="BZ236" s="371"/>
      <c r="CA236" s="371"/>
      <c r="CB236" s="371"/>
      <c r="CC236" s="371"/>
      <c r="CD236" s="371"/>
      <c r="CE236" s="371"/>
      <c r="CF236" s="371"/>
      <c r="CG236" s="371"/>
      <c r="CH236" s="371"/>
      <c r="CI236" s="371"/>
      <c r="CJ236" s="371"/>
      <c r="CK236" s="371"/>
      <c r="CL236" s="371"/>
      <c r="CM236" s="371"/>
      <c r="CN236" s="371"/>
      <c r="CO236" s="371"/>
      <c r="CP236" s="371"/>
      <c r="CQ236" s="371"/>
      <c r="CR236" s="371"/>
      <c r="CS236" s="371"/>
      <c r="CT236" s="371"/>
      <c r="CU236" s="371"/>
      <c r="CV236" s="371"/>
      <c r="CW236" s="371"/>
      <c r="CX236" s="371"/>
      <c r="CY236" s="371"/>
      <c r="CZ236" s="371"/>
      <c r="DA236" s="371"/>
      <c r="DB236" s="371"/>
      <c r="DC236" s="371"/>
      <c r="DD236" s="371"/>
      <c r="DE236" s="371"/>
      <c r="DF236" s="371"/>
      <c r="DG236" s="371"/>
      <c r="DH236" s="371"/>
      <c r="DI236" s="371"/>
      <c r="DJ236" s="371"/>
      <c r="DK236" s="371"/>
      <c r="DL236" s="371"/>
      <c r="DM236" s="371"/>
      <c r="DN236" s="371"/>
      <c r="DO236" s="371"/>
      <c r="DP236" s="371"/>
      <c r="DQ236" s="371"/>
      <c r="DR236" s="371"/>
      <c r="DS236" s="371"/>
      <c r="DT236" s="371"/>
      <c r="DU236" s="371"/>
      <c r="DV236" s="371"/>
      <c r="DW236" s="371"/>
      <c r="DX236" s="371"/>
      <c r="DY236" s="371"/>
      <c r="DZ236" s="371"/>
      <c r="EA236" s="371"/>
      <c r="EB236" s="371"/>
      <c r="EC236" s="371"/>
      <c r="ED236" s="371"/>
      <c r="EE236" s="371"/>
      <c r="EF236" s="371"/>
      <c r="EG236" s="371"/>
      <c r="EH236" s="371"/>
      <c r="EI236" s="371"/>
      <c r="EJ236" s="371"/>
      <c r="EK236" s="371"/>
      <c r="EL236" s="371"/>
      <c r="EM236" s="371"/>
      <c r="EN236" s="371"/>
      <c r="EO236" s="371"/>
      <c r="EP236" s="371"/>
      <c r="EQ236" s="371"/>
      <c r="ER236" s="371"/>
    </row>
    <row r="237" spans="1:148" x14ac:dyDescent="0.15">
      <c r="A237" s="371"/>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371"/>
      <c r="AF237" s="371"/>
      <c r="AG237" s="371"/>
      <c r="AH237" s="371"/>
      <c r="AI237" s="371"/>
      <c r="AJ237" s="371"/>
      <c r="AK237" s="371"/>
      <c r="AL237" s="371"/>
      <c r="AM237" s="371"/>
      <c r="AN237" s="371"/>
      <c r="AO237" s="371"/>
      <c r="AP237" s="371"/>
      <c r="AQ237" s="371"/>
      <c r="AR237" s="371"/>
      <c r="AS237" s="371"/>
      <c r="AT237" s="371"/>
      <c r="AU237" s="371"/>
      <c r="AV237" s="371"/>
      <c r="AW237" s="371"/>
      <c r="AX237" s="371"/>
      <c r="AY237" s="371"/>
      <c r="AZ237" s="371"/>
      <c r="BA237" s="371"/>
      <c r="BB237" s="371"/>
      <c r="BC237" s="371"/>
      <c r="BD237" s="371"/>
      <c r="BE237" s="371"/>
      <c r="BF237" s="371"/>
      <c r="BG237" s="371"/>
      <c r="BH237" s="371"/>
      <c r="BI237" s="371"/>
      <c r="BJ237" s="371"/>
      <c r="BK237" s="371"/>
      <c r="BL237" s="371"/>
      <c r="BM237" s="371"/>
      <c r="BN237" s="371"/>
      <c r="BO237" s="371"/>
      <c r="BP237" s="371"/>
      <c r="BQ237" s="371"/>
      <c r="BR237" s="371"/>
      <c r="BS237" s="371"/>
      <c r="BT237" s="371"/>
      <c r="BU237" s="371"/>
      <c r="BV237" s="371"/>
      <c r="BW237" s="371"/>
      <c r="BX237" s="371"/>
      <c r="BY237" s="371"/>
      <c r="BZ237" s="371"/>
      <c r="CA237" s="371"/>
      <c r="CB237" s="371"/>
      <c r="CC237" s="371"/>
      <c r="CD237" s="371"/>
      <c r="CE237" s="371"/>
      <c r="CF237" s="371"/>
      <c r="CG237" s="371"/>
      <c r="CH237" s="371"/>
      <c r="CI237" s="371"/>
      <c r="CJ237" s="371"/>
      <c r="CK237" s="371"/>
      <c r="CL237" s="371"/>
      <c r="CM237" s="371"/>
      <c r="CN237" s="371"/>
      <c r="CO237" s="371"/>
      <c r="CP237" s="371"/>
      <c r="CQ237" s="371"/>
      <c r="CR237" s="371"/>
      <c r="CS237" s="371"/>
      <c r="CT237" s="371"/>
      <c r="CU237" s="371"/>
      <c r="CV237" s="371"/>
      <c r="CW237" s="371"/>
      <c r="CX237" s="371"/>
      <c r="CY237" s="371"/>
      <c r="CZ237" s="371"/>
      <c r="DA237" s="371"/>
      <c r="DB237" s="371"/>
      <c r="DC237" s="371"/>
      <c r="DD237" s="371"/>
      <c r="DE237" s="371"/>
      <c r="DF237" s="371"/>
      <c r="DG237" s="371"/>
      <c r="DH237" s="371"/>
      <c r="DI237" s="371"/>
      <c r="DJ237" s="371"/>
      <c r="DK237" s="371"/>
      <c r="DL237" s="371"/>
      <c r="DM237" s="371"/>
      <c r="DN237" s="371"/>
      <c r="DO237" s="371"/>
      <c r="DP237" s="371"/>
      <c r="DQ237" s="371"/>
      <c r="DR237" s="371"/>
      <c r="DS237" s="371"/>
      <c r="DT237" s="371"/>
      <c r="DU237" s="371"/>
      <c r="DV237" s="371"/>
      <c r="DW237" s="371"/>
      <c r="DX237" s="371"/>
      <c r="DY237" s="371"/>
      <c r="DZ237" s="371"/>
      <c r="EA237" s="371"/>
      <c r="EB237" s="371"/>
      <c r="EC237" s="371"/>
      <c r="ED237" s="371"/>
      <c r="EE237" s="371"/>
      <c r="EF237" s="371"/>
      <c r="EG237" s="371"/>
      <c r="EH237" s="371"/>
      <c r="EI237" s="371"/>
      <c r="EJ237" s="371"/>
      <c r="EK237" s="371"/>
      <c r="EL237" s="371"/>
      <c r="EM237" s="371"/>
      <c r="EN237" s="371"/>
      <c r="EO237" s="371"/>
      <c r="EP237" s="371"/>
      <c r="EQ237" s="371"/>
      <c r="ER237" s="371"/>
    </row>
    <row r="238" spans="1:148" x14ac:dyDescent="0.15">
      <c r="A238" s="371"/>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371"/>
      <c r="AF238" s="371"/>
      <c r="AG238" s="371"/>
      <c r="AH238" s="371"/>
      <c r="AI238" s="371"/>
      <c r="AJ238" s="371"/>
      <c r="AK238" s="371"/>
      <c r="AL238" s="371"/>
      <c r="AM238" s="371"/>
      <c r="AN238" s="371"/>
      <c r="AO238" s="371"/>
      <c r="AP238" s="371"/>
      <c r="AQ238" s="371"/>
      <c r="AR238" s="371"/>
      <c r="AS238" s="371"/>
      <c r="AT238" s="371"/>
      <c r="AU238" s="371"/>
      <c r="AV238" s="371"/>
      <c r="AW238" s="371"/>
      <c r="AX238" s="371"/>
      <c r="AY238" s="371"/>
      <c r="AZ238" s="371"/>
      <c r="BA238" s="371"/>
      <c r="BB238" s="371"/>
      <c r="BC238" s="371"/>
      <c r="BD238" s="371"/>
      <c r="BE238" s="371"/>
      <c r="BF238" s="371"/>
      <c r="BG238" s="371"/>
      <c r="BH238" s="371"/>
      <c r="BI238" s="371"/>
      <c r="BJ238" s="371"/>
      <c r="BK238" s="371"/>
      <c r="BL238" s="371"/>
      <c r="BM238" s="371"/>
      <c r="BN238" s="371"/>
      <c r="BO238" s="371"/>
      <c r="BP238" s="371"/>
      <c r="BQ238" s="371"/>
      <c r="BR238" s="371"/>
      <c r="BS238" s="371"/>
      <c r="BT238" s="371"/>
      <c r="BU238" s="371"/>
      <c r="BV238" s="371"/>
      <c r="BW238" s="371"/>
      <c r="BX238" s="371"/>
      <c r="BY238" s="371"/>
      <c r="BZ238" s="371"/>
      <c r="CA238" s="371"/>
      <c r="CB238" s="371"/>
      <c r="CC238" s="371"/>
      <c r="CD238" s="371"/>
      <c r="CE238" s="371"/>
      <c r="CF238" s="371"/>
      <c r="CG238" s="371"/>
      <c r="CH238" s="371"/>
      <c r="CI238" s="371"/>
      <c r="CJ238" s="371"/>
      <c r="CK238" s="371"/>
      <c r="CL238" s="371"/>
      <c r="CM238" s="371"/>
      <c r="CN238" s="371"/>
      <c r="CO238" s="371"/>
      <c r="CP238" s="371"/>
      <c r="CQ238" s="371"/>
      <c r="CR238" s="371"/>
      <c r="CS238" s="371"/>
      <c r="CT238" s="371"/>
      <c r="CU238" s="371"/>
      <c r="CV238" s="371"/>
      <c r="CW238" s="371"/>
      <c r="CX238" s="371"/>
      <c r="CY238" s="371"/>
      <c r="CZ238" s="371"/>
      <c r="DA238" s="371"/>
      <c r="DB238" s="371"/>
      <c r="DC238" s="371"/>
      <c r="DD238" s="371"/>
      <c r="DE238" s="371"/>
      <c r="DF238" s="371"/>
      <c r="DG238" s="371"/>
      <c r="DH238" s="371"/>
      <c r="DI238" s="371"/>
      <c r="DJ238" s="371"/>
      <c r="DK238" s="371"/>
      <c r="DL238" s="371"/>
      <c r="DM238" s="371"/>
      <c r="DN238" s="371"/>
      <c r="DO238" s="371"/>
      <c r="DP238" s="371"/>
      <c r="DQ238" s="371"/>
      <c r="DR238" s="371"/>
      <c r="DS238" s="371"/>
      <c r="DT238" s="371"/>
      <c r="DU238" s="371"/>
      <c r="DV238" s="371"/>
      <c r="DW238" s="371"/>
      <c r="DX238" s="371"/>
      <c r="DY238" s="371"/>
      <c r="DZ238" s="371"/>
      <c r="EA238" s="371"/>
      <c r="EB238" s="371"/>
      <c r="EC238" s="371"/>
      <c r="ED238" s="371"/>
      <c r="EE238" s="371"/>
      <c r="EF238" s="371"/>
      <c r="EG238" s="371"/>
      <c r="EH238" s="371"/>
      <c r="EI238" s="371"/>
      <c r="EJ238" s="371"/>
      <c r="EK238" s="371"/>
      <c r="EL238" s="371"/>
      <c r="EM238" s="371"/>
      <c r="EN238" s="371"/>
      <c r="EO238" s="371"/>
      <c r="EP238" s="371"/>
      <c r="EQ238" s="371"/>
      <c r="ER238" s="371"/>
    </row>
    <row r="239" spans="1:148" x14ac:dyDescent="0.15">
      <c r="A239" s="371"/>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c r="AJ239" s="371"/>
      <c r="AK239" s="371"/>
      <c r="AL239" s="371"/>
      <c r="AM239" s="371"/>
      <c r="AN239" s="371"/>
      <c r="AO239" s="371"/>
      <c r="AP239" s="371"/>
      <c r="AQ239" s="371"/>
      <c r="AR239" s="371"/>
      <c r="AS239" s="371"/>
      <c r="AT239" s="371"/>
      <c r="AU239" s="371"/>
      <c r="AV239" s="371"/>
      <c r="AW239" s="371"/>
      <c r="AX239" s="371"/>
      <c r="AY239" s="371"/>
      <c r="AZ239" s="371"/>
      <c r="BA239" s="371"/>
      <c r="BB239" s="371"/>
      <c r="BC239" s="371"/>
      <c r="BD239" s="371"/>
      <c r="BE239" s="371"/>
      <c r="BF239" s="371"/>
      <c r="BG239" s="371"/>
      <c r="BH239" s="371"/>
      <c r="BI239" s="371"/>
      <c r="BJ239" s="371"/>
      <c r="BK239" s="371"/>
      <c r="BL239" s="371"/>
      <c r="BM239" s="371"/>
      <c r="BN239" s="371"/>
      <c r="BO239" s="371"/>
      <c r="BP239" s="371"/>
      <c r="BQ239" s="371"/>
      <c r="BR239" s="371"/>
      <c r="BS239" s="371"/>
      <c r="BT239" s="371"/>
      <c r="BU239" s="371"/>
      <c r="BV239" s="371"/>
      <c r="BW239" s="371"/>
      <c r="BX239" s="371"/>
      <c r="BY239" s="371"/>
      <c r="BZ239" s="371"/>
      <c r="CA239" s="371"/>
      <c r="CB239" s="371"/>
      <c r="CC239" s="371"/>
      <c r="CD239" s="371"/>
      <c r="CE239" s="371"/>
      <c r="CF239" s="371"/>
      <c r="CG239" s="371"/>
      <c r="CH239" s="371"/>
      <c r="CI239" s="371"/>
      <c r="CJ239" s="371"/>
      <c r="CK239" s="371"/>
      <c r="CL239" s="371"/>
      <c r="CM239" s="371"/>
      <c r="CN239" s="371"/>
      <c r="CO239" s="371"/>
      <c r="CP239" s="371"/>
      <c r="CQ239" s="371"/>
      <c r="CR239" s="371"/>
      <c r="CS239" s="371"/>
      <c r="CT239" s="371"/>
      <c r="CU239" s="371"/>
      <c r="CV239" s="371"/>
      <c r="CW239" s="371"/>
      <c r="CX239" s="371"/>
      <c r="CY239" s="371"/>
      <c r="CZ239" s="371"/>
      <c r="DA239" s="371"/>
      <c r="DB239" s="371"/>
      <c r="DC239" s="371"/>
      <c r="DD239" s="371"/>
      <c r="DE239" s="371"/>
      <c r="DF239" s="371"/>
      <c r="DG239" s="371"/>
      <c r="DH239" s="371"/>
      <c r="DI239" s="371"/>
      <c r="DJ239" s="371"/>
      <c r="DK239" s="371"/>
      <c r="DL239" s="371"/>
      <c r="DM239" s="371"/>
      <c r="DN239" s="371"/>
      <c r="DO239" s="371"/>
      <c r="DP239" s="371"/>
      <c r="DQ239" s="371"/>
      <c r="DR239" s="371"/>
      <c r="DS239" s="371"/>
      <c r="DT239" s="371"/>
      <c r="DU239" s="371"/>
      <c r="DV239" s="371"/>
      <c r="DW239" s="371"/>
      <c r="DX239" s="371"/>
      <c r="DY239" s="371"/>
      <c r="DZ239" s="371"/>
      <c r="EA239" s="371"/>
      <c r="EB239" s="371"/>
      <c r="EC239" s="371"/>
      <c r="ED239" s="371"/>
      <c r="EE239" s="371"/>
      <c r="EF239" s="371"/>
      <c r="EG239" s="371"/>
      <c r="EH239" s="371"/>
      <c r="EI239" s="371"/>
      <c r="EJ239" s="371"/>
      <c r="EK239" s="371"/>
      <c r="EL239" s="371"/>
      <c r="EM239" s="371"/>
      <c r="EN239" s="371"/>
      <c r="EO239" s="371"/>
      <c r="EP239" s="371"/>
      <c r="EQ239" s="371"/>
      <c r="ER239" s="371"/>
    </row>
    <row r="240" spans="1:148" x14ac:dyDescent="0.15">
      <c r="A240" s="371"/>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371"/>
      <c r="AF240" s="371"/>
      <c r="AG240" s="371"/>
      <c r="AH240" s="371"/>
      <c r="AI240" s="371"/>
      <c r="AJ240" s="371"/>
      <c r="AK240" s="371"/>
      <c r="AL240" s="371"/>
      <c r="AM240" s="371"/>
      <c r="AN240" s="371"/>
      <c r="AO240" s="371"/>
      <c r="AP240" s="371"/>
      <c r="AQ240" s="371"/>
      <c r="AR240" s="371"/>
      <c r="AS240" s="371"/>
      <c r="AT240" s="371"/>
      <c r="AU240" s="371"/>
      <c r="AV240" s="371"/>
      <c r="AW240" s="371"/>
      <c r="AX240" s="371"/>
      <c r="AY240" s="371"/>
      <c r="AZ240" s="371"/>
      <c r="BA240" s="371"/>
      <c r="BB240" s="371"/>
      <c r="BC240" s="371"/>
      <c r="BD240" s="371"/>
      <c r="BE240" s="371"/>
      <c r="BF240" s="371"/>
      <c r="BG240" s="371"/>
      <c r="BH240" s="371"/>
      <c r="BI240" s="371"/>
      <c r="BJ240" s="371"/>
      <c r="BK240" s="371"/>
      <c r="BL240" s="371"/>
      <c r="BM240" s="371"/>
      <c r="BN240" s="371"/>
      <c r="BO240" s="371"/>
      <c r="BP240" s="371"/>
      <c r="BQ240" s="371"/>
      <c r="BR240" s="371"/>
      <c r="BS240" s="371"/>
      <c r="BT240" s="371"/>
      <c r="BU240" s="371"/>
      <c r="BV240" s="371"/>
      <c r="BW240" s="371"/>
      <c r="BX240" s="371"/>
      <c r="BY240" s="371"/>
      <c r="BZ240" s="371"/>
      <c r="CA240" s="371"/>
      <c r="CB240" s="371"/>
      <c r="CC240" s="371"/>
      <c r="CD240" s="371"/>
      <c r="CE240" s="371"/>
      <c r="CF240" s="371"/>
      <c r="CG240" s="371"/>
      <c r="CH240" s="371"/>
      <c r="CI240" s="371"/>
      <c r="CJ240" s="371"/>
      <c r="CK240" s="371"/>
      <c r="CL240" s="371"/>
      <c r="CM240" s="371"/>
      <c r="CN240" s="371"/>
      <c r="CO240" s="371"/>
      <c r="CP240" s="371"/>
      <c r="CQ240" s="371"/>
      <c r="CR240" s="371"/>
      <c r="CS240" s="371"/>
      <c r="CT240" s="371"/>
      <c r="CU240" s="371"/>
      <c r="CV240" s="371"/>
      <c r="CW240" s="371"/>
      <c r="CX240" s="371"/>
      <c r="CY240" s="371"/>
      <c r="CZ240" s="371"/>
      <c r="DA240" s="371"/>
      <c r="DB240" s="371"/>
      <c r="DC240" s="371"/>
      <c r="DD240" s="371"/>
      <c r="DE240" s="371"/>
      <c r="DF240" s="371"/>
      <c r="DG240" s="371"/>
      <c r="DH240" s="371"/>
      <c r="DI240" s="371"/>
      <c r="DJ240" s="371"/>
      <c r="DK240" s="371"/>
      <c r="DL240" s="371"/>
      <c r="DM240" s="371"/>
      <c r="DN240" s="371"/>
      <c r="DO240" s="371"/>
      <c r="DP240" s="371"/>
      <c r="DQ240" s="371"/>
      <c r="DR240" s="371"/>
      <c r="DS240" s="371"/>
      <c r="DT240" s="371"/>
      <c r="DU240" s="371"/>
      <c r="DV240" s="371"/>
      <c r="DW240" s="371"/>
      <c r="DX240" s="371"/>
      <c r="DY240" s="371"/>
      <c r="DZ240" s="371"/>
      <c r="EA240" s="371"/>
      <c r="EB240" s="371"/>
      <c r="EC240" s="371"/>
      <c r="ED240" s="371"/>
      <c r="EE240" s="371"/>
      <c r="EF240" s="371"/>
      <c r="EG240" s="371"/>
      <c r="EH240" s="371"/>
      <c r="EI240" s="371"/>
      <c r="EJ240" s="371"/>
      <c r="EK240" s="371"/>
      <c r="EL240" s="371"/>
      <c r="EM240" s="371"/>
      <c r="EN240" s="371"/>
      <c r="EO240" s="371"/>
      <c r="EP240" s="371"/>
      <c r="EQ240" s="371"/>
      <c r="ER240" s="371"/>
    </row>
    <row r="241" spans="1:148" x14ac:dyDescent="0.15">
      <c r="A241" s="371"/>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71"/>
      <c r="AE241" s="371"/>
      <c r="AF241" s="371"/>
      <c r="AG241" s="371"/>
      <c r="AH241" s="371"/>
      <c r="AI241" s="371"/>
      <c r="AJ241" s="371"/>
      <c r="AK241" s="371"/>
      <c r="AL241" s="371"/>
      <c r="AM241" s="371"/>
      <c r="AN241" s="371"/>
      <c r="AO241" s="371"/>
      <c r="AP241" s="371"/>
      <c r="AQ241" s="371"/>
      <c r="AR241" s="371"/>
      <c r="AS241" s="371"/>
      <c r="AT241" s="371"/>
      <c r="AU241" s="371"/>
      <c r="AV241" s="371"/>
      <c r="AW241" s="371"/>
      <c r="AX241" s="371"/>
      <c r="AY241" s="371"/>
      <c r="AZ241" s="371"/>
      <c r="BA241" s="371"/>
      <c r="BB241" s="371"/>
      <c r="BC241" s="371"/>
      <c r="BD241" s="371"/>
      <c r="BE241" s="371"/>
      <c r="BF241" s="371"/>
      <c r="BG241" s="371"/>
      <c r="BH241" s="371"/>
      <c r="BI241" s="371"/>
      <c r="BJ241" s="371"/>
      <c r="BK241" s="371"/>
      <c r="BL241" s="371"/>
      <c r="BM241" s="371"/>
      <c r="BN241" s="371"/>
      <c r="BO241" s="371"/>
      <c r="BP241" s="371"/>
      <c r="BQ241" s="371"/>
      <c r="BR241" s="371"/>
      <c r="BS241" s="371"/>
      <c r="BT241" s="371"/>
      <c r="BU241" s="371"/>
      <c r="BV241" s="371"/>
      <c r="BW241" s="371"/>
      <c r="BX241" s="371"/>
      <c r="BY241" s="371"/>
      <c r="BZ241" s="371"/>
      <c r="CA241" s="371"/>
      <c r="CB241" s="371"/>
      <c r="CC241" s="371"/>
      <c r="CD241" s="371"/>
      <c r="CE241" s="371"/>
      <c r="CF241" s="371"/>
      <c r="CG241" s="371"/>
      <c r="CH241" s="371"/>
      <c r="CI241" s="371"/>
      <c r="CJ241" s="371"/>
      <c r="CK241" s="371"/>
      <c r="CL241" s="371"/>
      <c r="CM241" s="371"/>
      <c r="CN241" s="371"/>
      <c r="CO241" s="371"/>
      <c r="CP241" s="371"/>
      <c r="CQ241" s="371"/>
      <c r="CR241" s="371"/>
      <c r="CS241" s="371"/>
      <c r="CT241" s="371"/>
      <c r="CU241" s="371"/>
      <c r="CV241" s="371"/>
      <c r="CW241" s="371"/>
      <c r="CX241" s="371"/>
      <c r="CY241" s="371"/>
      <c r="CZ241" s="371"/>
      <c r="DA241" s="371"/>
      <c r="DB241" s="371"/>
      <c r="DC241" s="371"/>
      <c r="DD241" s="371"/>
      <c r="DE241" s="371"/>
      <c r="DF241" s="371"/>
      <c r="DG241" s="371"/>
      <c r="DH241" s="371"/>
      <c r="DI241" s="371"/>
      <c r="DJ241" s="371"/>
      <c r="DK241" s="371"/>
      <c r="DL241" s="371"/>
      <c r="DM241" s="371"/>
      <c r="DN241" s="371"/>
      <c r="DO241" s="371"/>
      <c r="DP241" s="371"/>
      <c r="DQ241" s="371"/>
      <c r="DR241" s="371"/>
      <c r="DS241" s="371"/>
      <c r="DT241" s="371"/>
      <c r="DU241" s="371"/>
      <c r="DV241" s="371"/>
      <c r="DW241" s="371"/>
      <c r="DX241" s="371"/>
      <c r="DY241" s="371"/>
      <c r="DZ241" s="371"/>
      <c r="EA241" s="371"/>
      <c r="EB241" s="371"/>
      <c r="EC241" s="371"/>
      <c r="ED241" s="371"/>
      <c r="EE241" s="371"/>
      <c r="EF241" s="371"/>
      <c r="EG241" s="371"/>
      <c r="EH241" s="371"/>
      <c r="EI241" s="371"/>
      <c r="EJ241" s="371"/>
      <c r="EK241" s="371"/>
      <c r="EL241" s="371"/>
      <c r="EM241" s="371"/>
      <c r="EN241" s="371"/>
      <c r="EO241" s="371"/>
      <c r="EP241" s="371"/>
      <c r="EQ241" s="371"/>
      <c r="ER241" s="371"/>
    </row>
    <row r="242" spans="1:148" x14ac:dyDescent="0.15">
      <c r="A242" s="371"/>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71"/>
      <c r="AE242" s="371"/>
      <c r="AF242" s="371"/>
      <c r="AG242" s="371"/>
      <c r="AH242" s="371"/>
      <c r="AI242" s="371"/>
      <c r="AJ242" s="371"/>
      <c r="AK242" s="371"/>
      <c r="AL242" s="371"/>
      <c r="AM242" s="371"/>
      <c r="AN242" s="371"/>
      <c r="AO242" s="371"/>
      <c r="AP242" s="371"/>
      <c r="AQ242" s="371"/>
      <c r="AR242" s="371"/>
      <c r="AS242" s="371"/>
      <c r="AT242" s="371"/>
      <c r="AU242" s="371"/>
      <c r="AV242" s="371"/>
      <c r="AW242" s="371"/>
      <c r="AX242" s="371"/>
      <c r="AY242" s="371"/>
      <c r="AZ242" s="371"/>
      <c r="BA242" s="371"/>
      <c r="BB242" s="371"/>
      <c r="BC242" s="371"/>
      <c r="BD242" s="371"/>
      <c r="BE242" s="371"/>
      <c r="BF242" s="371"/>
      <c r="BG242" s="371"/>
      <c r="BH242" s="371"/>
      <c r="BI242" s="371"/>
      <c r="BJ242" s="371"/>
      <c r="BK242" s="371"/>
      <c r="BL242" s="371"/>
      <c r="BM242" s="371"/>
      <c r="BN242" s="371"/>
      <c r="BO242" s="371"/>
      <c r="BP242" s="371"/>
      <c r="BQ242" s="371"/>
      <c r="BR242" s="371"/>
      <c r="BS242" s="371"/>
      <c r="BT242" s="371"/>
      <c r="BU242" s="371"/>
      <c r="BV242" s="371"/>
      <c r="BW242" s="371"/>
      <c r="BX242" s="371"/>
      <c r="BY242" s="371"/>
      <c r="BZ242" s="371"/>
      <c r="CA242" s="371"/>
      <c r="CB242" s="371"/>
      <c r="CC242" s="371"/>
      <c r="CD242" s="371"/>
      <c r="CE242" s="371"/>
      <c r="CF242" s="371"/>
      <c r="CG242" s="371"/>
      <c r="CH242" s="371"/>
      <c r="CI242" s="371"/>
      <c r="CJ242" s="371"/>
      <c r="CK242" s="371"/>
      <c r="CL242" s="371"/>
      <c r="CM242" s="371"/>
      <c r="CN242" s="371"/>
      <c r="CO242" s="371"/>
      <c r="CP242" s="371"/>
      <c r="CQ242" s="371"/>
      <c r="CR242" s="371"/>
      <c r="CS242" s="371"/>
      <c r="CT242" s="371"/>
      <c r="CU242" s="371"/>
      <c r="CV242" s="371"/>
      <c r="CW242" s="371"/>
      <c r="CX242" s="371"/>
      <c r="CY242" s="371"/>
      <c r="CZ242" s="371"/>
      <c r="DA242" s="371"/>
      <c r="DB242" s="371"/>
      <c r="DC242" s="371"/>
      <c r="DD242" s="371"/>
      <c r="DE242" s="371"/>
      <c r="DF242" s="371"/>
      <c r="DG242" s="371"/>
      <c r="DH242" s="371"/>
      <c r="DI242" s="371"/>
      <c r="DJ242" s="371"/>
      <c r="DK242" s="371"/>
      <c r="DL242" s="371"/>
      <c r="DM242" s="371"/>
      <c r="DN242" s="371"/>
      <c r="DO242" s="371"/>
      <c r="DP242" s="371"/>
      <c r="DQ242" s="371"/>
      <c r="DR242" s="371"/>
      <c r="DS242" s="371"/>
      <c r="DT242" s="371"/>
      <c r="DU242" s="371"/>
      <c r="DV242" s="371"/>
      <c r="DW242" s="371"/>
      <c r="DX242" s="371"/>
      <c r="DY242" s="371"/>
      <c r="DZ242" s="371"/>
      <c r="EA242" s="371"/>
      <c r="EB242" s="371"/>
      <c r="EC242" s="371"/>
      <c r="ED242" s="371"/>
      <c r="EE242" s="371"/>
      <c r="EF242" s="371"/>
      <c r="EG242" s="371"/>
      <c r="EH242" s="371"/>
      <c r="EI242" s="371"/>
      <c r="EJ242" s="371"/>
      <c r="EK242" s="371"/>
      <c r="EL242" s="371"/>
      <c r="EM242" s="371"/>
      <c r="EN242" s="371"/>
      <c r="EO242" s="371"/>
      <c r="EP242" s="371"/>
      <c r="EQ242" s="371"/>
      <c r="ER242" s="371"/>
    </row>
    <row r="243" spans="1:148" x14ac:dyDescent="0.15">
      <c r="A243" s="371"/>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371"/>
      <c r="AF243" s="371"/>
      <c r="AG243" s="371"/>
      <c r="AH243" s="371"/>
      <c r="AI243" s="371"/>
      <c r="AJ243" s="371"/>
      <c r="AK243" s="371"/>
      <c r="AL243" s="371"/>
      <c r="AM243" s="371"/>
      <c r="AN243" s="371"/>
      <c r="AO243" s="371"/>
      <c r="AP243" s="371"/>
      <c r="AQ243" s="371"/>
      <c r="AR243" s="371"/>
      <c r="AS243" s="371"/>
      <c r="AT243" s="371"/>
      <c r="AU243" s="371"/>
      <c r="AV243" s="371"/>
      <c r="AW243" s="371"/>
      <c r="AX243" s="371"/>
      <c r="AY243" s="371"/>
      <c r="AZ243" s="371"/>
      <c r="BA243" s="371"/>
      <c r="BB243" s="371"/>
      <c r="BC243" s="371"/>
      <c r="BD243" s="371"/>
      <c r="BE243" s="371"/>
      <c r="BF243" s="371"/>
      <c r="BG243" s="371"/>
      <c r="BH243" s="371"/>
      <c r="BI243" s="371"/>
      <c r="BJ243" s="371"/>
      <c r="BK243" s="371"/>
      <c r="BL243" s="371"/>
      <c r="BM243" s="371"/>
      <c r="BN243" s="371"/>
      <c r="BO243" s="371"/>
      <c r="BP243" s="371"/>
      <c r="BQ243" s="371"/>
      <c r="BR243" s="371"/>
      <c r="BS243" s="371"/>
      <c r="BT243" s="371"/>
      <c r="BU243" s="371"/>
      <c r="BV243" s="371"/>
      <c r="BW243" s="371"/>
      <c r="BX243" s="371"/>
      <c r="BY243" s="371"/>
      <c r="BZ243" s="371"/>
      <c r="CA243" s="371"/>
      <c r="CB243" s="371"/>
      <c r="CC243" s="371"/>
      <c r="CD243" s="371"/>
      <c r="CE243" s="371"/>
      <c r="CF243" s="371"/>
      <c r="CG243" s="371"/>
      <c r="CH243" s="371"/>
      <c r="CI243" s="371"/>
      <c r="CJ243" s="371"/>
      <c r="CK243" s="371"/>
      <c r="CL243" s="371"/>
      <c r="CM243" s="371"/>
      <c r="CN243" s="371"/>
      <c r="CO243" s="371"/>
      <c r="CP243" s="371"/>
      <c r="CQ243" s="371"/>
      <c r="CR243" s="371"/>
      <c r="CS243" s="371"/>
      <c r="CT243" s="371"/>
      <c r="CU243" s="371"/>
      <c r="CV243" s="371"/>
      <c r="CW243" s="371"/>
      <c r="CX243" s="371"/>
      <c r="CY243" s="371"/>
      <c r="CZ243" s="371"/>
      <c r="DA243" s="371"/>
      <c r="DB243" s="371"/>
      <c r="DC243" s="371"/>
      <c r="DD243" s="371"/>
      <c r="DE243" s="371"/>
      <c r="DF243" s="371"/>
      <c r="DG243" s="371"/>
      <c r="DH243" s="371"/>
      <c r="DI243" s="371"/>
      <c r="DJ243" s="371"/>
      <c r="DK243" s="371"/>
      <c r="DL243" s="371"/>
      <c r="DM243" s="371"/>
      <c r="DN243" s="371"/>
      <c r="DO243" s="371"/>
      <c r="DP243" s="371"/>
      <c r="DQ243" s="371"/>
      <c r="DR243" s="371"/>
      <c r="DS243" s="371"/>
      <c r="DT243" s="371"/>
      <c r="DU243" s="371"/>
      <c r="DV243" s="371"/>
      <c r="DW243" s="371"/>
      <c r="DX243" s="371"/>
      <c r="DY243" s="371"/>
      <c r="DZ243" s="371"/>
      <c r="EA243" s="371"/>
      <c r="EB243" s="371"/>
      <c r="EC243" s="371"/>
      <c r="ED243" s="371"/>
      <c r="EE243" s="371"/>
      <c r="EF243" s="371"/>
      <c r="EG243" s="371"/>
      <c r="EH243" s="371"/>
      <c r="EI243" s="371"/>
      <c r="EJ243" s="371"/>
      <c r="EK243" s="371"/>
      <c r="EL243" s="371"/>
      <c r="EM243" s="371"/>
      <c r="EN243" s="371"/>
      <c r="EO243" s="371"/>
      <c r="EP243" s="371"/>
      <c r="EQ243" s="371"/>
      <c r="ER243" s="371"/>
    </row>
    <row r="244" spans="1:148" x14ac:dyDescent="0.15">
      <c r="A244" s="371"/>
      <c r="B244" s="371"/>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371"/>
      <c r="AF244" s="371"/>
      <c r="AG244" s="371"/>
      <c r="AH244" s="371"/>
      <c r="AI244" s="371"/>
      <c r="AJ244" s="371"/>
      <c r="AK244" s="371"/>
      <c r="AL244" s="371"/>
      <c r="AM244" s="371"/>
      <c r="AN244" s="371"/>
      <c r="AO244" s="371"/>
      <c r="AP244" s="371"/>
      <c r="AQ244" s="371"/>
      <c r="AR244" s="371"/>
      <c r="AS244" s="371"/>
      <c r="AT244" s="371"/>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1"/>
      <c r="BP244" s="371"/>
      <c r="BQ244" s="371"/>
      <c r="BR244" s="371"/>
      <c r="BS244" s="371"/>
      <c r="BT244" s="371"/>
      <c r="BU244" s="371"/>
      <c r="BV244" s="371"/>
      <c r="BW244" s="371"/>
      <c r="BX244" s="371"/>
      <c r="BY244" s="371"/>
      <c r="BZ244" s="371"/>
      <c r="CA244" s="371"/>
      <c r="CB244" s="371"/>
      <c r="CC244" s="371"/>
      <c r="CD244" s="371"/>
      <c r="CE244" s="371"/>
      <c r="CF244" s="371"/>
      <c r="CG244" s="371"/>
      <c r="CH244" s="371"/>
      <c r="CI244" s="371"/>
      <c r="CJ244" s="371"/>
      <c r="CK244" s="371"/>
      <c r="CL244" s="371"/>
      <c r="CM244" s="371"/>
      <c r="CN244" s="371"/>
      <c r="CO244" s="371"/>
      <c r="CP244" s="371"/>
      <c r="CQ244" s="371"/>
      <c r="CR244" s="371"/>
      <c r="CS244" s="371"/>
      <c r="CT244" s="371"/>
      <c r="CU244" s="371"/>
      <c r="CV244" s="371"/>
      <c r="CW244" s="371"/>
      <c r="CX244" s="371"/>
      <c r="CY244" s="371"/>
      <c r="CZ244" s="371"/>
      <c r="DA244" s="371"/>
      <c r="DB244" s="371"/>
      <c r="DC244" s="371"/>
      <c r="DD244" s="371"/>
      <c r="DE244" s="371"/>
      <c r="DF244" s="371"/>
      <c r="DG244" s="371"/>
      <c r="DH244" s="371"/>
      <c r="DI244" s="371"/>
      <c r="DJ244" s="371"/>
      <c r="DK244" s="371"/>
      <c r="DL244" s="371"/>
      <c r="DM244" s="371"/>
      <c r="DN244" s="371"/>
      <c r="DO244" s="371"/>
      <c r="DP244" s="371"/>
      <c r="DQ244" s="371"/>
      <c r="DR244" s="371"/>
      <c r="DS244" s="371"/>
      <c r="DT244" s="371"/>
      <c r="DU244" s="371"/>
      <c r="DV244" s="371"/>
      <c r="DW244" s="371"/>
      <c r="DX244" s="371"/>
      <c r="DY244" s="371"/>
      <c r="DZ244" s="371"/>
      <c r="EA244" s="371"/>
      <c r="EB244" s="371"/>
      <c r="EC244" s="371"/>
      <c r="ED244" s="371"/>
      <c r="EE244" s="371"/>
      <c r="EF244" s="371"/>
      <c r="EG244" s="371"/>
      <c r="EH244" s="371"/>
      <c r="EI244" s="371"/>
      <c r="EJ244" s="371"/>
      <c r="EK244" s="371"/>
      <c r="EL244" s="371"/>
      <c r="EM244" s="371"/>
      <c r="EN244" s="371"/>
      <c r="EO244" s="371"/>
      <c r="EP244" s="371"/>
      <c r="EQ244" s="371"/>
      <c r="ER244" s="371"/>
    </row>
  </sheetData>
  <customSheetViews>
    <customSheetView guid="{60A46C55-9E99-4DDE-A95C-DCDE3DA46AD9}" scale="80" showPageBreaks="1" printArea="1" view="pageBreakPreview">
      <selection activeCell="H109" sqref="H109"/>
      <rowBreaks count="2" manualBreakCount="2">
        <brk id="55" max="147" man="1"/>
        <brk id="111" max="147" man="1"/>
      </rowBreaks>
      <colBreaks count="7" manualBreakCount="7">
        <brk id="22" min="1" max="105" man="1"/>
        <brk id="40" min="1" max="105" man="1"/>
        <brk id="58" min="1" max="105" man="1"/>
        <brk id="76" min="1" max="105" man="1"/>
        <brk id="94" min="1" max="105" man="1"/>
        <brk id="112" min="1" max="105" man="1"/>
        <brk id="130" min="1" max="105" man="1"/>
      </colBreaks>
      <pageMargins left="0.78740157480314965" right="0.78740157480314965" top="0.98425196850393704" bottom="0.98425196850393704" header="0.51181102362204722" footer="0.51181102362204722"/>
      <pageSetup paperSize="9" scale="54" fitToWidth="8" fitToHeight="2" orientation="landscape" r:id="rId1"/>
      <headerFooter alignWithMargins="0"/>
    </customSheetView>
  </customSheetViews>
  <phoneticPr fontId="2"/>
  <pageMargins left="0.70866141732283472" right="0.70866141732283472" top="0.74803149606299213" bottom="0.74803149606299213" header="0.31496062992125984" footer="0.31496062992125984"/>
  <pageSetup paperSize="9" scale="56" fitToWidth="0" fitToHeight="2" orientation="landscape" r:id="rId2"/>
  <headerFooter alignWithMargins="0"/>
  <colBreaks count="7" manualBreakCount="7">
    <brk id="22" min="1" max="105" man="1"/>
    <brk id="40" min="1" max="105" man="1"/>
    <brk id="58" min="1" max="105" man="1"/>
    <brk id="76" min="1" max="105" man="1"/>
    <brk id="94" min="1" max="105" man="1"/>
    <brk id="112" min="1" max="105" man="1"/>
    <brk id="130" min="1" max="10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15</vt:i4>
      </vt:variant>
    </vt:vector>
  </HeadingPairs>
  <TitlesOfParts>
    <vt:vector size="78" baseType="lpstr">
      <vt:lpstr>表紙</vt:lpstr>
      <vt:lpstr>貸借対照表</vt:lpstr>
      <vt:lpstr>行政コスト計算書</vt:lpstr>
      <vt:lpstr>純資産変動計算書</vt:lpstr>
      <vt:lpstr>資金収支計算書</vt:lpstr>
      <vt:lpstr>有形固定資産明細表</vt:lpstr>
      <vt:lpstr>減価償却計算表</vt:lpstr>
      <vt:lpstr>国・県支出金算出表</vt:lpstr>
      <vt:lpstr>国・県支出金償却計算表</vt:lpstr>
      <vt:lpstr>売却可能資産</vt:lpstr>
      <vt:lpstr>投資及び出資金</vt:lpstr>
      <vt:lpstr>長期延滞債権</vt:lpstr>
      <vt:lpstr>貸付金・未収金</vt:lpstr>
      <vt:lpstr>基金等</vt:lpstr>
      <vt:lpstr>債務負担行為</vt:lpstr>
      <vt:lpstr>損失補償等引当金</vt:lpstr>
      <vt:lpstr>退職手当引当金</vt:lpstr>
      <vt:lpstr>Ｈ２６（2014）</vt:lpstr>
      <vt:lpstr>Ｈ２５（2013）</vt:lpstr>
      <vt:lpstr>Ｈ２４（2012）</vt:lpstr>
      <vt:lpstr>Ｈ２３（2011）</vt:lpstr>
      <vt:lpstr>Ｈ２２（2010） </vt:lpstr>
      <vt:lpstr>Ｈ２1（2009）</vt:lpstr>
      <vt:lpstr>Ｈ２０（2008）</vt:lpstr>
      <vt:lpstr>Ｈ１９（2007）</vt:lpstr>
      <vt:lpstr>Ｈ１８（2006）</vt:lpstr>
      <vt:lpstr>Ｈ１７（2005）</vt:lpstr>
      <vt:lpstr>Ｈ１６（2004）</vt:lpstr>
      <vt:lpstr>Ｈ１５（2003）</vt:lpstr>
      <vt:lpstr>Ｈ１４（2002）</vt:lpstr>
      <vt:lpstr>Ｈ１３（2001）</vt:lpstr>
      <vt:lpstr>Ｈ１２（2000）</vt:lpstr>
      <vt:lpstr>Ｈ１１（1999）</vt:lpstr>
      <vt:lpstr>Ｈ１０（1998）</vt:lpstr>
      <vt:lpstr>Ｈ９（1997）</vt:lpstr>
      <vt:lpstr>Ｈ８（1996）</vt:lpstr>
      <vt:lpstr>Ｈ７（1995）</vt:lpstr>
      <vt:lpstr>Ｈ６（1994）</vt:lpstr>
      <vt:lpstr>Ｈ５（1993）</vt:lpstr>
      <vt:lpstr>Ｈ４（1992）</vt:lpstr>
      <vt:lpstr>Ｈ３（1991）</vt:lpstr>
      <vt:lpstr>Ｈ２（1990）</vt:lpstr>
      <vt:lpstr>Ｈ元（1989）</vt:lpstr>
      <vt:lpstr>Ｓ６３（1988）</vt:lpstr>
      <vt:lpstr>Ｓ６２（1987）</vt:lpstr>
      <vt:lpstr>Ｓ６１（1986）</vt:lpstr>
      <vt:lpstr>Ｓ６０（1985）</vt:lpstr>
      <vt:lpstr>Ｓ５９（1984）</vt:lpstr>
      <vt:lpstr>Ｓ５８（1983）</vt:lpstr>
      <vt:lpstr>Ｓ５７（1982）</vt:lpstr>
      <vt:lpstr>Ｓ５６（1981）</vt:lpstr>
      <vt:lpstr>Ｓ５５（1980）</vt:lpstr>
      <vt:lpstr>Ｓ５４（1979）</vt:lpstr>
      <vt:lpstr>Ｓ５３（1978）</vt:lpstr>
      <vt:lpstr>Ｓ５２（1977）</vt:lpstr>
      <vt:lpstr>Ｓ５１（1976）</vt:lpstr>
      <vt:lpstr>Ｓ５０（1975）</vt:lpstr>
      <vt:lpstr>Ｓ４９（1974）</vt:lpstr>
      <vt:lpstr>Ｓ４８（1973）</vt:lpstr>
      <vt:lpstr>Ｓ４７(1972)</vt:lpstr>
      <vt:lpstr>Ｓ４６（1971）</vt:lpstr>
      <vt:lpstr>Ｓ４５（1970）</vt:lpstr>
      <vt:lpstr>Ｓ４４（1969）</vt:lpstr>
      <vt:lpstr>基金等!Print_Area</vt:lpstr>
      <vt:lpstr>減価償却計算表!Print_Area</vt:lpstr>
      <vt:lpstr>国・県支出金償却計算表!Print_Area</vt:lpstr>
      <vt:lpstr>債務負担行為!Print_Area</vt:lpstr>
      <vt:lpstr>資金収支計算書!Print_Area</vt:lpstr>
      <vt:lpstr>純資産変動計算書!Print_Area</vt:lpstr>
      <vt:lpstr>損失補償等引当金!Print_Area</vt:lpstr>
      <vt:lpstr>貸付金・未収金!Print_Area</vt:lpstr>
      <vt:lpstr>退職手当引当金!Print_Area</vt:lpstr>
      <vt:lpstr>長期延滞債権!Print_Area</vt:lpstr>
      <vt:lpstr>投資及び出資金!Print_Area</vt:lpstr>
      <vt:lpstr>売却可能資産!Print_Area</vt:lpstr>
      <vt:lpstr>表紙!Print_Area</vt:lpstr>
      <vt:lpstr>減価償却計算表!Print_Titles</vt:lpstr>
      <vt:lpstr>国・県支出金償却計算表!Print_Titles</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総務省職員</dc:creator>
  <cp:lastModifiedBy> </cp:lastModifiedBy>
  <cp:lastPrinted>2016-04-11T03:18:49Z</cp:lastPrinted>
  <dcterms:created xsi:type="dcterms:W3CDTF">2000-02-02T00:56:50Z</dcterms:created>
  <dcterms:modified xsi:type="dcterms:W3CDTF">2016-04-11T09:43:32Z</dcterms:modified>
</cp:coreProperties>
</file>